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00065525\Github\csiem-data\data-lake\csmc\csmcwq-mafrl\"/>
    </mc:Choice>
  </mc:AlternateContent>
  <xr:revisionPtr revIDLastSave="0" documentId="13_ncr:1_{83C61367-49BA-4303-B4A0-402DDA936498}" xr6:coauthVersionLast="47" xr6:coauthVersionMax="47" xr10:uidLastSave="{00000000-0000-0000-0000-000000000000}"/>
  <bookViews>
    <workbookView xWindow="-120" yWindow="-120" windowWidth="29040" windowHeight="15840" firstSheet="18" activeTab="28" xr2:uid="{00000000-000D-0000-FFFF-FFFF00000000}"/>
  </bookViews>
  <sheets>
    <sheet name="1983" sheetId="1" r:id="rId1"/>
    <sheet name="1985" sheetId="2" r:id="rId2"/>
    <sheet name="1986" sheetId="3" r:id="rId3"/>
    <sheet name="1987" sheetId="4" r:id="rId4"/>
    <sheet name="1990" sheetId="5" r:id="rId5"/>
    <sheet name="1991" sheetId="6" r:id="rId6"/>
    <sheet name="1992" sheetId="7" r:id="rId7"/>
    <sheet name="1993" sheetId="8" r:id="rId8"/>
    <sheet name="1997" sheetId="9" r:id="rId9"/>
    <sheet name="1998" sheetId="10" r:id="rId10"/>
    <sheet name="1999" sheetId="11" r:id="rId11"/>
    <sheet name="2000" sheetId="12" r:id="rId12"/>
    <sheet name="2001" sheetId="13" r:id="rId13"/>
    <sheet name="2002" sheetId="14" r:id="rId14"/>
    <sheet name="2003" sheetId="15" r:id="rId15"/>
    <sheet name="2004" sheetId="16" r:id="rId16"/>
    <sheet name="2005" sheetId="17" r:id="rId17"/>
    <sheet name="2006" sheetId="18" r:id="rId18"/>
    <sheet name="2007" sheetId="19" r:id="rId19"/>
    <sheet name="2008" sheetId="20" r:id="rId20"/>
    <sheet name="2009" sheetId="21" r:id="rId21"/>
    <sheet name="2010" sheetId="22" r:id="rId22"/>
    <sheet name="2011" sheetId="23" r:id="rId23"/>
    <sheet name="2012" sheetId="24" r:id="rId24"/>
    <sheet name="2013" sheetId="25" r:id="rId25"/>
    <sheet name="2014" sheetId="26" r:id="rId26"/>
    <sheet name="2015" sheetId="27" r:id="rId27"/>
    <sheet name="2016" sheetId="28" r:id="rId28"/>
    <sheet name="2017" sheetId="29" r:id="rId29"/>
    <sheet name="2018" sheetId="30" r:id="rId30"/>
    <sheet name="2019" sheetId="31" r:id="rId31"/>
    <sheet name="2020" sheetId="32" r:id="rId32"/>
    <sheet name="NOTES" sheetId="33"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s>
  <definedNames>
    <definedName name="_xlnm._FilterDatabase" localSheetId="0" hidden="1">'1983'!$A$1:$J$121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32" l="1"/>
  <c r="V4" i="32"/>
  <c r="V6" i="32"/>
  <c r="V7" i="32"/>
  <c r="V8" i="32"/>
  <c r="V10" i="32"/>
  <c r="V11" i="32"/>
  <c r="V12" i="32"/>
  <c r="V13" i="32"/>
  <c r="V14" i="32"/>
  <c r="V15" i="32"/>
  <c r="V16" i="32"/>
  <c r="V17" i="32"/>
  <c r="V18" i="32"/>
  <c r="V19" i="32"/>
  <c r="V20" i="32"/>
  <c r="V21" i="32"/>
  <c r="V22" i="32"/>
  <c r="V23" i="32"/>
  <c r="V24" i="32"/>
  <c r="V26" i="32"/>
  <c r="V27" i="32"/>
  <c r="V28" i="32"/>
  <c r="V29" i="32"/>
  <c r="V30" i="32"/>
  <c r="V31" i="32"/>
  <c r="V32" i="32"/>
  <c r="V33" i="32"/>
  <c r="V34" i="32"/>
  <c r="V35" i="32"/>
  <c r="V36" i="32"/>
  <c r="V37" i="32"/>
  <c r="V38" i="32"/>
  <c r="V39" i="32"/>
  <c r="V42" i="32"/>
  <c r="V43" i="32"/>
  <c r="V44" i="32"/>
  <c r="V45" i="32"/>
  <c r="V46" i="32"/>
  <c r="V47" i="32"/>
  <c r="V48" i="32"/>
  <c r="V49" i="32"/>
  <c r="V50" i="32"/>
  <c r="V51" i="32"/>
  <c r="V52" i="32"/>
  <c r="V53" i="32"/>
  <c r="V54" i="32"/>
  <c r="V55" i="32"/>
  <c r="V56" i="32"/>
  <c r="V58" i="32"/>
  <c r="V59" i="32"/>
  <c r="V60" i="32"/>
  <c r="V61" i="32"/>
  <c r="V62" i="32"/>
  <c r="V63" i="32"/>
  <c r="V64" i="32"/>
  <c r="V65" i="32"/>
  <c r="V66" i="32"/>
  <c r="V99" i="32"/>
  <c r="V100" i="32"/>
  <c r="V101" i="32"/>
  <c r="V102" i="32"/>
  <c r="V103" i="32"/>
  <c r="V104" i="32"/>
  <c r="V106" i="32"/>
  <c r="V107" i="32"/>
  <c r="V108" i="32"/>
  <c r="V109" i="32"/>
  <c r="V110" i="32"/>
  <c r="V111" i="32"/>
  <c r="V112" i="32"/>
  <c r="V113" i="32"/>
  <c r="V114" i="32"/>
  <c r="V115" i="32"/>
  <c r="V116" i="32"/>
  <c r="V117" i="32"/>
  <c r="V118" i="32"/>
  <c r="V119" i="32"/>
  <c r="V120" i="32"/>
  <c r="V122" i="32"/>
  <c r="V123" i="32"/>
  <c r="V124" i="32"/>
  <c r="V125" i="32"/>
  <c r="V126" i="32"/>
  <c r="V127" i="32"/>
  <c r="V128" i="32"/>
  <c r="V129" i="32"/>
  <c r="V130" i="32"/>
  <c r="V131" i="32"/>
  <c r="V132" i="32"/>
  <c r="V133" i="32"/>
  <c r="V134" i="32"/>
  <c r="V135" i="32"/>
  <c r="V136" i="32"/>
  <c r="V138" i="32"/>
  <c r="V139" i="32"/>
  <c r="V140" i="32"/>
  <c r="V141" i="32"/>
  <c r="V142" i="32"/>
  <c r="V143" i="32"/>
  <c r="V144" i="32"/>
  <c r="V145" i="32"/>
  <c r="V146" i="32"/>
  <c r="V147" i="32"/>
  <c r="V148" i="32"/>
  <c r="V149" i="32"/>
  <c r="V150" i="32"/>
  <c r="V151" i="32"/>
  <c r="V152" i="32"/>
  <c r="V154" i="32"/>
  <c r="V155" i="32"/>
  <c r="V156" i="32"/>
  <c r="V157" i="32"/>
  <c r="V158" i="32"/>
  <c r="V159" i="32"/>
  <c r="V160" i="32"/>
  <c r="V161" i="32"/>
  <c r="V162" i="32"/>
  <c r="V164" i="32"/>
  <c r="V165" i="32"/>
  <c r="V166" i="32"/>
  <c r="V167" i="32"/>
  <c r="V168" i="32"/>
  <c r="V170" i="32"/>
  <c r="V171" i="32"/>
  <c r="V172" i="32"/>
  <c r="V173" i="32"/>
  <c r="V174" i="32"/>
  <c r="V175" i="32"/>
  <c r="V176" i="32"/>
  <c r="V177" i="32"/>
  <c r="V178" i="32"/>
  <c r="V179" i="32"/>
  <c r="V180" i="32"/>
  <c r="V181" i="32"/>
  <c r="V182" i="32"/>
  <c r="V183" i="32"/>
  <c r="V184" i="32"/>
  <c r="V186" i="32"/>
  <c r="V187" i="32"/>
  <c r="V188" i="32"/>
  <c r="V189" i="32"/>
  <c r="V190" i="32"/>
  <c r="V191" i="32"/>
  <c r="V192" i="32"/>
  <c r="V193" i="32"/>
  <c r="V194" i="32"/>
  <c r="V195" i="32"/>
  <c r="V196" i="32"/>
  <c r="V198" i="32"/>
  <c r="V199" i="32"/>
  <c r="V200" i="32"/>
  <c r="V202" i="32"/>
  <c r="V203" i="32"/>
  <c r="V204" i="32"/>
  <c r="V205" i="32"/>
  <c r="V206" i="32"/>
  <c r="V207" i="32"/>
  <c r="V208" i="32"/>
  <c r="V209" i="32"/>
  <c r="V210" i="32"/>
  <c r="V212" i="32"/>
  <c r="V213" i="32"/>
  <c r="V214" i="32"/>
  <c r="V215" i="32"/>
  <c r="V216" i="32"/>
  <c r="V218" i="32"/>
  <c r="V219" i="32"/>
  <c r="V220" i="32"/>
  <c r="V221" i="32"/>
  <c r="V222" i="32"/>
  <c r="V223" i="32"/>
  <c r="V224" i="32"/>
  <c r="V225" i="32"/>
  <c r="V226" i="32"/>
  <c r="V227" i="32"/>
  <c r="V228" i="32"/>
  <c r="V229" i="32"/>
  <c r="V230" i="32"/>
  <c r="V231" i="32"/>
  <c r="V233" i="32"/>
  <c r="V234" i="32"/>
  <c r="V235" i="32"/>
  <c r="V236" i="32"/>
  <c r="V237" i="32"/>
  <c r="V238" i="32"/>
  <c r="V239" i="32"/>
  <c r="V240" i="32"/>
  <c r="V241" i="32"/>
  <c r="V242" i="32"/>
  <c r="V243" i="32"/>
  <c r="V244" i="32"/>
  <c r="V245" i="32"/>
  <c r="V246" i="32"/>
  <c r="V247" i="32"/>
  <c r="V249" i="32"/>
  <c r="V250" i="32"/>
  <c r="V251" i="32"/>
  <c r="V252" i="32"/>
  <c r="V253" i="32"/>
  <c r="V254" i="32"/>
  <c r="V255" i="32"/>
  <c r="V256" i="32"/>
  <c r="V257" i="32"/>
  <c r="V258" i="32"/>
  <c r="V259" i="32"/>
  <c r="V260" i="32"/>
  <c r="V261" i="32"/>
  <c r="V262" i="32"/>
  <c r="V263" i="32"/>
  <c r="V265" i="32"/>
  <c r="V266" i="32"/>
  <c r="V267" i="32"/>
  <c r="V268" i="32"/>
  <c r="V269" i="32"/>
  <c r="V270" i="32"/>
  <c r="V271" i="32"/>
  <c r="V272" i="32"/>
  <c r="V273" i="32"/>
  <c r="V274" i="32"/>
  <c r="V275" i="32"/>
  <c r="V276" i="32"/>
  <c r="V277" i="32"/>
  <c r="V278" i="32"/>
  <c r="V279" i="32"/>
  <c r="V282" i="32"/>
  <c r="V283" i="32"/>
  <c r="V284" i="32"/>
  <c r="V285" i="32"/>
  <c r="V286" i="32"/>
  <c r="V287" i="32"/>
  <c r="V288" i="32"/>
  <c r="V289" i="32"/>
  <c r="V290" i="32"/>
  <c r="V291" i="32"/>
  <c r="V292" i="32"/>
  <c r="V293" i="32"/>
  <c r="V294" i="32"/>
  <c r="V295" i="32"/>
  <c r="V297" i="32"/>
  <c r="V298" i="32"/>
  <c r="V299" i="32"/>
  <c r="V300" i="32"/>
  <c r="V301" i="32"/>
  <c r="V302" i="32"/>
  <c r="V303" i="32"/>
  <c r="V304" i="32"/>
  <c r="V305" i="32"/>
  <c r="V306" i="32"/>
  <c r="V307" i="32"/>
  <c r="V308" i="32"/>
  <c r="V309" i="32"/>
  <c r="V310" i="32"/>
  <c r="V311" i="32"/>
  <c r="V313" i="32"/>
  <c r="V314" i="32"/>
  <c r="V315" i="32"/>
  <c r="V316" i="32"/>
  <c r="V317" i="32"/>
  <c r="V318" i="32"/>
  <c r="V319" i="32"/>
  <c r="V320" i="32"/>
  <c r="V321" i="32"/>
  <c r="V322" i="32"/>
  <c r="V323" i="32"/>
  <c r="V324" i="32"/>
  <c r="V325" i="32"/>
  <c r="V326" i="32"/>
  <c r="V327" i="32"/>
  <c r="V329" i="32"/>
  <c r="V330" i="32"/>
  <c r="V331" i="32"/>
  <c r="V332" i="32"/>
  <c r="V333" i="32"/>
  <c r="V334" i="32"/>
  <c r="V335" i="32"/>
  <c r="V336" i="32"/>
  <c r="V337" i="32"/>
  <c r="V370" i="32"/>
  <c r="V371" i="32"/>
  <c r="V372" i="32"/>
  <c r="V373" i="32"/>
  <c r="V374" i="32"/>
  <c r="V375" i="32"/>
  <c r="V377" i="32"/>
  <c r="V378" i="32"/>
  <c r="V379" i="32"/>
  <c r="V380" i="32"/>
  <c r="V381" i="32"/>
  <c r="V382" i="32"/>
  <c r="V383" i="32"/>
  <c r="V384" i="32"/>
  <c r="V385" i="32"/>
  <c r="F145" i="14"/>
  <c r="F144" i="14"/>
  <c r="F143" i="14"/>
  <c r="F142" i="14"/>
  <c r="F141" i="14"/>
  <c r="F140" i="14"/>
  <c r="F139" i="14"/>
  <c r="F138" i="14"/>
  <c r="F137" i="14"/>
  <c r="F136" i="14"/>
  <c r="F135" i="14"/>
  <c r="F134" i="14"/>
  <c r="F133" i="14"/>
  <c r="F132" i="14"/>
  <c r="F131" i="14"/>
  <c r="F130" i="14"/>
  <c r="F129" i="14"/>
  <c r="F127" i="14"/>
  <c r="F126" i="14"/>
  <c r="F125" i="14"/>
  <c r="F124" i="14"/>
  <c r="F123" i="14"/>
  <c r="F122" i="14"/>
  <c r="F121" i="14"/>
  <c r="F120" i="14"/>
  <c r="F119" i="14"/>
  <c r="F118" i="14"/>
  <c r="F117" i="14"/>
  <c r="F116" i="14"/>
  <c r="F115" i="14"/>
  <c r="F114" i="14"/>
  <c r="F113" i="14"/>
  <c r="F112" i="14"/>
  <c r="F111" i="14"/>
  <c r="F109" i="14"/>
  <c r="F108" i="14"/>
  <c r="F107" i="14"/>
  <c r="F106" i="14"/>
  <c r="F105" i="14"/>
  <c r="F104" i="14"/>
  <c r="F103" i="14"/>
  <c r="F102" i="14"/>
  <c r="F101" i="14"/>
  <c r="F100" i="14"/>
  <c r="F99" i="14"/>
  <c r="F98" i="14"/>
  <c r="F97" i="14"/>
  <c r="F96" i="14"/>
  <c r="F95" i="14"/>
  <c r="F94" i="14"/>
  <c r="F93" i="14"/>
  <c r="F91" i="14"/>
  <c r="F90" i="14"/>
  <c r="F89" i="14"/>
  <c r="F88" i="14"/>
  <c r="F87" i="14"/>
  <c r="F86" i="14"/>
  <c r="F85" i="14"/>
  <c r="F84" i="14"/>
  <c r="F83" i="14"/>
  <c r="F82" i="14"/>
  <c r="F81" i="14"/>
  <c r="F80" i="14"/>
  <c r="F79" i="14"/>
  <c r="F78" i="14"/>
  <c r="F77" i="14"/>
  <c r="F76" i="14"/>
  <c r="F75" i="14"/>
  <c r="F73" i="14"/>
  <c r="F72" i="14"/>
  <c r="F71" i="14"/>
  <c r="F70" i="14"/>
  <c r="F69" i="14"/>
  <c r="F68" i="14"/>
  <c r="F67" i="14"/>
  <c r="F66" i="14"/>
  <c r="F65" i="14"/>
  <c r="F64" i="14"/>
  <c r="F63" i="14"/>
  <c r="F62" i="14"/>
  <c r="F61" i="14"/>
  <c r="F60" i="14"/>
  <c r="F59" i="14"/>
  <c r="F58" i="14"/>
  <c r="F57" i="14"/>
  <c r="F55" i="14"/>
  <c r="F54" i="14"/>
  <c r="F53" i="14"/>
  <c r="F52" i="14"/>
  <c r="F51" i="14"/>
  <c r="F50" i="14"/>
  <c r="F49" i="14"/>
  <c r="F48" i="14"/>
  <c r="F47" i="14"/>
  <c r="F46" i="14"/>
  <c r="F45" i="14"/>
  <c r="F44" i="14"/>
  <c r="F43" i="14"/>
  <c r="F42" i="14"/>
  <c r="F41" i="14"/>
  <c r="F40" i="14"/>
  <c r="F39" i="14"/>
  <c r="F37" i="14"/>
  <c r="F36" i="14"/>
  <c r="F35" i="14"/>
  <c r="F34" i="14"/>
  <c r="F33" i="14"/>
  <c r="F32" i="14"/>
  <c r="F31" i="14"/>
  <c r="F30" i="14"/>
  <c r="F29" i="14"/>
  <c r="F28" i="14"/>
  <c r="F27" i="14"/>
  <c r="F26" i="14"/>
  <c r="F25" i="14"/>
  <c r="F24" i="14"/>
  <c r="F23" i="14"/>
  <c r="F22" i="14"/>
  <c r="F21" i="14"/>
  <c r="F19" i="14"/>
  <c r="F18" i="14"/>
  <c r="F17" i="14"/>
  <c r="F16" i="14"/>
  <c r="F15" i="14"/>
  <c r="F14" i="14"/>
  <c r="F13" i="14"/>
  <c r="F12" i="14"/>
  <c r="F11" i="14"/>
  <c r="F10" i="14"/>
  <c r="F9" i="14"/>
  <c r="F8" i="14"/>
  <c r="F7" i="14"/>
  <c r="F6" i="14"/>
  <c r="F5" i="14"/>
  <c r="F4" i="14"/>
  <c r="F3" i="14"/>
  <c r="M357" i="27" l="1"/>
  <c r="M356" i="27"/>
  <c r="M355" i="27"/>
  <c r="M354" i="27"/>
  <c r="M353" i="27"/>
  <c r="M352" i="27"/>
  <c r="M351" i="27"/>
  <c r="M350" i="27"/>
  <c r="M349" i="27"/>
  <c r="M348" i="27"/>
  <c r="M347" i="27"/>
  <c r="M346" i="27"/>
  <c r="M345" i="27"/>
  <c r="M344" i="27"/>
  <c r="M343" i="27"/>
  <c r="M342" i="27"/>
  <c r="M323" i="27"/>
  <c r="M322" i="27"/>
  <c r="M321" i="27"/>
  <c r="M320" i="27"/>
  <c r="M319" i="27"/>
  <c r="M318" i="27"/>
  <c r="M317" i="27"/>
  <c r="M316" i="27"/>
  <c r="M315" i="27"/>
  <c r="M314" i="27"/>
  <c r="M313" i="27"/>
  <c r="M312" i="27"/>
  <c r="M311" i="27"/>
  <c r="M310" i="27"/>
  <c r="M309" i="27"/>
  <c r="M308" i="27"/>
  <c r="M137" i="27"/>
  <c r="M136" i="27"/>
  <c r="M135" i="27"/>
  <c r="M134" i="27"/>
  <c r="M133" i="27"/>
  <c r="M132" i="27"/>
  <c r="M131" i="27"/>
  <c r="M130" i="27"/>
  <c r="M129" i="27"/>
  <c r="M128" i="27"/>
  <c r="M127" i="27"/>
  <c r="M126" i="27"/>
  <c r="M125" i="27"/>
  <c r="M124" i="27"/>
  <c r="M123" i="27"/>
  <c r="M122" i="27"/>
  <c r="M69" i="27"/>
  <c r="M68" i="27"/>
  <c r="M67" i="27"/>
  <c r="M66" i="27"/>
  <c r="M65" i="27"/>
  <c r="M64" i="27"/>
  <c r="M63" i="27"/>
  <c r="M62" i="27"/>
  <c r="M61" i="27"/>
  <c r="M60" i="27"/>
  <c r="M59" i="27"/>
  <c r="M58" i="27"/>
  <c r="M57" i="27"/>
  <c r="M56" i="27"/>
  <c r="M55" i="27"/>
  <c r="M54" i="27"/>
  <c r="M52" i="27"/>
  <c r="M51" i="27"/>
  <c r="M50" i="27"/>
  <c r="M49" i="27"/>
  <c r="M47" i="27"/>
  <c r="M46" i="27"/>
  <c r="M45" i="27"/>
  <c r="M44" i="27"/>
  <c r="M43" i="27"/>
  <c r="M42" i="27"/>
  <c r="M41" i="27"/>
  <c r="M40" i="27"/>
  <c r="M39" i="27"/>
  <c r="M38" i="27"/>
  <c r="M37" i="27"/>
  <c r="M362" i="26"/>
  <c r="M361" i="26"/>
  <c r="M360" i="26"/>
  <c r="M359" i="26"/>
  <c r="M358" i="26"/>
  <c r="M357" i="26"/>
  <c r="M356" i="26"/>
  <c r="M355" i="26"/>
  <c r="M354" i="26"/>
  <c r="M353" i="26"/>
  <c r="M352" i="26"/>
  <c r="M351" i="26"/>
  <c r="M350" i="26"/>
  <c r="M349" i="26"/>
  <c r="M348" i="26"/>
  <c r="M347" i="26"/>
  <c r="M328" i="26"/>
  <c r="M327" i="26"/>
  <c r="M326" i="26"/>
  <c r="M325" i="26"/>
  <c r="M324" i="26"/>
  <c r="M323" i="26"/>
  <c r="M322" i="26"/>
  <c r="M321" i="26"/>
  <c r="M320" i="26"/>
  <c r="M319" i="26"/>
  <c r="M318" i="26"/>
  <c r="M317" i="26"/>
  <c r="M316" i="26"/>
  <c r="M315" i="26"/>
  <c r="M314" i="26"/>
  <c r="M313" i="26"/>
  <c r="M139" i="26"/>
  <c r="M138" i="26"/>
  <c r="M137" i="26"/>
  <c r="M136" i="26"/>
  <c r="M135" i="26"/>
  <c r="M134" i="26"/>
  <c r="M133" i="26"/>
  <c r="M132" i="26"/>
  <c r="M131" i="26"/>
  <c r="M130" i="26"/>
  <c r="M129" i="26"/>
  <c r="M128" i="26"/>
  <c r="M127" i="26"/>
  <c r="M126" i="26"/>
  <c r="M125" i="26"/>
  <c r="M124" i="26"/>
  <c r="M69" i="26"/>
  <c r="M68" i="26"/>
  <c r="M67" i="26"/>
  <c r="M66" i="26"/>
  <c r="M65" i="26"/>
  <c r="M64" i="26"/>
  <c r="M63" i="26"/>
  <c r="M62" i="26"/>
  <c r="M61" i="26"/>
  <c r="M60" i="26"/>
  <c r="M59" i="26"/>
  <c r="M58" i="26"/>
  <c r="M57" i="26"/>
  <c r="M56" i="26"/>
  <c r="M55" i="26"/>
  <c r="M54" i="26"/>
  <c r="M52" i="26"/>
  <c r="M51" i="26"/>
  <c r="M50" i="26"/>
  <c r="M49" i="26"/>
  <c r="M48" i="26"/>
  <c r="M47" i="26"/>
  <c r="M46" i="26"/>
  <c r="M45" i="26"/>
  <c r="M44" i="26"/>
  <c r="M43" i="26"/>
  <c r="M42" i="26"/>
  <c r="M41" i="26"/>
  <c r="M40" i="26"/>
  <c r="M39" i="26"/>
  <c r="M38" i="26"/>
  <c r="M37" i="26"/>
  <c r="G350" i="16"/>
  <c r="G349" i="16"/>
  <c r="G348" i="16"/>
  <c r="G347" i="16"/>
  <c r="G346" i="16"/>
  <c r="G345" i="16"/>
  <c r="G344" i="16"/>
  <c r="G343" i="16"/>
  <c r="G342" i="16"/>
  <c r="G341" i="16"/>
  <c r="G340" i="16"/>
  <c r="G339" i="16"/>
  <c r="G338" i="16"/>
  <c r="G337" i="16"/>
  <c r="G336" i="16"/>
  <c r="G335" i="16"/>
  <c r="G334" i="16"/>
  <c r="G333" i="16"/>
  <c r="G331" i="16"/>
  <c r="G330" i="16"/>
  <c r="G329" i="16"/>
  <c r="G328" i="16"/>
  <c r="G327" i="16"/>
  <c r="G326" i="16"/>
  <c r="G325" i="16"/>
  <c r="G324" i="16"/>
  <c r="G323" i="16"/>
  <c r="G322" i="16"/>
  <c r="G321" i="16"/>
  <c r="G320" i="16"/>
  <c r="G319" i="16"/>
  <c r="G318" i="16"/>
  <c r="G317" i="16"/>
  <c r="G316" i="16"/>
  <c r="G315" i="16"/>
  <c r="G314" i="16"/>
  <c r="G312" i="16"/>
  <c r="G311" i="16"/>
  <c r="G310" i="16"/>
  <c r="G309" i="16"/>
  <c r="G308" i="16"/>
  <c r="G307" i="16"/>
  <c r="G306" i="16"/>
  <c r="G305" i="16"/>
  <c r="G304" i="16"/>
  <c r="G303" i="16"/>
  <c r="G302" i="16"/>
  <c r="G301" i="16"/>
  <c r="G300" i="16"/>
  <c r="G299" i="16"/>
  <c r="G298" i="16"/>
  <c r="G297" i="16"/>
  <c r="G296" i="16"/>
  <c r="G295" i="16"/>
  <c r="G293" i="16"/>
  <c r="G292" i="16"/>
  <c r="G291" i="16"/>
  <c r="G290" i="16"/>
  <c r="G289" i="16"/>
  <c r="G288" i="16"/>
  <c r="G287" i="16"/>
  <c r="G286" i="16"/>
  <c r="G285" i="16"/>
  <c r="G284" i="16"/>
  <c r="G283" i="16"/>
  <c r="G282" i="16"/>
  <c r="G281" i="16"/>
  <c r="G280" i="16"/>
  <c r="G279" i="16"/>
  <c r="G278" i="16"/>
  <c r="G277" i="16"/>
  <c r="G276" i="16"/>
  <c r="G274" i="16"/>
  <c r="G273" i="16"/>
  <c r="G272" i="16"/>
  <c r="G271" i="16"/>
  <c r="G270" i="16"/>
  <c r="G269" i="16"/>
  <c r="G268" i="16"/>
  <c r="G267" i="16"/>
  <c r="G266" i="16"/>
  <c r="G265" i="16"/>
  <c r="G264" i="16"/>
  <c r="G263" i="16"/>
  <c r="G262" i="16"/>
  <c r="G261" i="16"/>
  <c r="G260" i="16"/>
  <c r="G259" i="16"/>
  <c r="G258" i="16"/>
  <c r="G257" i="16"/>
  <c r="G255" i="16"/>
  <c r="G254" i="16"/>
  <c r="G253" i="16"/>
  <c r="G252" i="16"/>
  <c r="G251" i="16"/>
  <c r="G250" i="16"/>
  <c r="G249" i="16"/>
  <c r="G248" i="16"/>
  <c r="G247" i="16"/>
  <c r="G246" i="16"/>
  <c r="G245" i="16"/>
  <c r="G244" i="16"/>
  <c r="G243" i="16"/>
  <c r="G242" i="16"/>
  <c r="G241" i="16"/>
  <c r="G240" i="16"/>
  <c r="G239" i="16"/>
  <c r="G238" i="16"/>
  <c r="G236" i="16"/>
  <c r="G235" i="16"/>
  <c r="G234" i="16"/>
  <c r="G233" i="16"/>
  <c r="G232" i="16"/>
  <c r="G231" i="16"/>
  <c r="G230" i="16"/>
  <c r="G229" i="16"/>
  <c r="G228" i="16"/>
  <c r="G227" i="16"/>
  <c r="G226" i="16"/>
  <c r="G225" i="16"/>
  <c r="G224" i="16"/>
  <c r="G223" i="16"/>
  <c r="G222" i="16"/>
  <c r="G221" i="16"/>
  <c r="G220" i="16"/>
  <c r="G219" i="16"/>
  <c r="G217" i="16"/>
  <c r="G216" i="16"/>
  <c r="G215" i="16"/>
  <c r="G214" i="16"/>
  <c r="G213" i="16"/>
  <c r="G212" i="16"/>
  <c r="G211" i="16"/>
  <c r="G210" i="16"/>
  <c r="G209" i="16"/>
  <c r="G208" i="16"/>
  <c r="G207" i="16"/>
  <c r="G206" i="16"/>
  <c r="G205" i="16"/>
  <c r="G204" i="16"/>
  <c r="G203" i="16"/>
  <c r="G202" i="16"/>
  <c r="G201" i="16"/>
  <c r="G200" i="16"/>
  <c r="G198" i="16"/>
  <c r="G197" i="16"/>
  <c r="G196" i="16"/>
  <c r="G195" i="16"/>
  <c r="G194" i="16"/>
  <c r="G193" i="16"/>
  <c r="G192" i="16"/>
  <c r="G191" i="16"/>
  <c r="G190" i="16"/>
  <c r="G189" i="16"/>
  <c r="G188" i="16"/>
  <c r="G187" i="16"/>
  <c r="G186" i="16"/>
  <c r="G184" i="16"/>
  <c r="G183" i="16"/>
  <c r="G182" i="16"/>
  <c r="G181" i="16"/>
  <c r="G179" i="16"/>
  <c r="G178" i="16"/>
  <c r="G177" i="16"/>
  <c r="G176" i="16"/>
  <c r="G175" i="16"/>
  <c r="G174" i="16"/>
  <c r="G173" i="16"/>
  <c r="G172" i="16"/>
  <c r="G171" i="16"/>
  <c r="G170" i="16"/>
  <c r="G169" i="16"/>
  <c r="G168" i="16"/>
  <c r="G167" i="16"/>
  <c r="G166" i="16"/>
  <c r="G165" i="16"/>
  <c r="G164" i="16"/>
  <c r="G163" i="16"/>
  <c r="G162" i="16"/>
  <c r="I160" i="16"/>
  <c r="I159" i="16"/>
  <c r="P157" i="16"/>
  <c r="O157" i="16"/>
  <c r="N157" i="16"/>
  <c r="M157" i="16"/>
  <c r="L157" i="16"/>
  <c r="K157" i="16"/>
  <c r="J157" i="16"/>
  <c r="I157" i="16"/>
  <c r="H157" i="16"/>
  <c r="F157" i="16"/>
  <c r="E157" i="16"/>
  <c r="D157" i="16"/>
  <c r="C157" i="16"/>
  <c r="P156" i="16"/>
  <c r="O156" i="16"/>
  <c r="N156" i="16"/>
  <c r="M156" i="16"/>
  <c r="L156" i="16"/>
  <c r="K156" i="16"/>
  <c r="J156" i="16"/>
  <c r="I156" i="16"/>
  <c r="H156" i="16"/>
  <c r="F156" i="16"/>
  <c r="E156" i="16"/>
  <c r="D156" i="16"/>
  <c r="C156" i="16"/>
  <c r="Q155" i="16"/>
  <c r="P155" i="16"/>
  <c r="O155" i="16"/>
  <c r="N155" i="16"/>
  <c r="M155" i="16"/>
  <c r="L155" i="16"/>
  <c r="K155" i="16"/>
  <c r="J155" i="16"/>
  <c r="J158" i="16" s="1"/>
  <c r="I155" i="16"/>
  <c r="I158" i="16" s="1"/>
  <c r="H155" i="16"/>
  <c r="F155" i="16"/>
  <c r="E155" i="16"/>
  <c r="D155" i="16"/>
  <c r="C155" i="16"/>
  <c r="Q154" i="16"/>
  <c r="P154" i="16"/>
  <c r="O154" i="16"/>
  <c r="N154" i="16"/>
  <c r="M154" i="16"/>
  <c r="L154" i="16"/>
  <c r="K154" i="16"/>
  <c r="J154" i="16"/>
  <c r="I154" i="16"/>
  <c r="H154" i="16"/>
  <c r="F154" i="16"/>
  <c r="E154" i="16"/>
  <c r="D154" i="16"/>
  <c r="C154" i="16"/>
  <c r="G153" i="16"/>
  <c r="G152" i="16"/>
  <c r="G151" i="16"/>
  <c r="G150" i="16"/>
  <c r="G149" i="16"/>
  <c r="G148" i="16"/>
  <c r="G147" i="16"/>
  <c r="G146" i="16"/>
  <c r="G145" i="16"/>
  <c r="G144" i="16"/>
  <c r="G143" i="16"/>
  <c r="G142" i="16"/>
  <c r="G141" i="16"/>
  <c r="G140" i="16"/>
  <c r="G139" i="16"/>
  <c r="G138" i="16"/>
  <c r="G137" i="16"/>
  <c r="G136" i="16"/>
  <c r="G134" i="16"/>
  <c r="G133" i="16"/>
  <c r="G132" i="16"/>
  <c r="G131" i="16"/>
  <c r="G130" i="16"/>
  <c r="G129" i="16"/>
  <c r="G128" i="16"/>
  <c r="G127" i="16"/>
  <c r="G126" i="16"/>
  <c r="G125" i="16"/>
  <c r="G124" i="16"/>
  <c r="G123" i="16"/>
  <c r="G122" i="16"/>
  <c r="G121" i="16"/>
  <c r="G120" i="16"/>
  <c r="G119" i="16"/>
  <c r="G118" i="16"/>
  <c r="G117" i="16"/>
  <c r="G115" i="16"/>
  <c r="G114" i="16"/>
  <c r="G113" i="16"/>
  <c r="G112" i="16"/>
  <c r="G111" i="16"/>
  <c r="G110" i="16"/>
  <c r="G109" i="16"/>
  <c r="G108" i="16"/>
  <c r="G107" i="16"/>
  <c r="G106" i="16"/>
  <c r="G105" i="16"/>
  <c r="G104" i="16"/>
  <c r="G103" i="16"/>
  <c r="G102" i="16"/>
  <c r="G101" i="16"/>
  <c r="G100" i="16"/>
  <c r="G99" i="16"/>
  <c r="G98" i="16"/>
  <c r="G96" i="16"/>
  <c r="G95" i="16"/>
  <c r="G94" i="16"/>
  <c r="G93" i="16"/>
  <c r="G92" i="16"/>
  <c r="G91" i="16"/>
  <c r="G90" i="16"/>
  <c r="G89" i="16"/>
  <c r="G88" i="16"/>
  <c r="G87" i="16"/>
  <c r="G86" i="16"/>
  <c r="G85" i="16"/>
  <c r="G84" i="16"/>
  <c r="G83" i="16"/>
  <c r="G82" i="16"/>
  <c r="G81" i="16"/>
  <c r="G80" i="16"/>
  <c r="G79" i="16"/>
  <c r="G77" i="16"/>
  <c r="G76" i="16"/>
  <c r="G75" i="16"/>
  <c r="G74" i="16"/>
  <c r="G73" i="16"/>
  <c r="G72" i="16"/>
  <c r="G71" i="16"/>
  <c r="G70" i="16"/>
  <c r="G69" i="16"/>
  <c r="G68" i="16"/>
  <c r="G67" i="16"/>
  <c r="G66" i="16"/>
  <c r="G65" i="16"/>
  <c r="G64" i="16"/>
  <c r="G63" i="16"/>
  <c r="G62" i="16"/>
  <c r="G61" i="16"/>
  <c r="G60" i="16"/>
  <c r="G58" i="16"/>
  <c r="G57" i="16"/>
  <c r="G56" i="16"/>
  <c r="G55" i="16"/>
  <c r="G54" i="16"/>
  <c r="G53" i="16"/>
  <c r="G52" i="16"/>
  <c r="G51" i="16"/>
  <c r="G50" i="16"/>
  <c r="G49" i="16"/>
  <c r="G48" i="16"/>
  <c r="G47" i="16"/>
  <c r="G46" i="16"/>
  <c r="G45" i="16"/>
  <c r="G44" i="16"/>
  <c r="G43" i="16"/>
  <c r="G42" i="16"/>
  <c r="G41" i="16"/>
  <c r="G39" i="16"/>
  <c r="G38" i="16"/>
  <c r="G37" i="16"/>
  <c r="G36" i="16"/>
  <c r="G35" i="16"/>
  <c r="G34" i="16"/>
  <c r="G33" i="16"/>
  <c r="G32" i="16"/>
  <c r="G31" i="16"/>
  <c r="G30" i="16"/>
  <c r="G29" i="16"/>
  <c r="G28" i="16"/>
  <c r="G27" i="16"/>
  <c r="G26" i="16"/>
  <c r="G25" i="16"/>
  <c r="G24" i="16"/>
  <c r="G23" i="16"/>
  <c r="G22" i="16"/>
  <c r="G20" i="16"/>
  <c r="G19" i="16"/>
  <c r="G18" i="16"/>
  <c r="G17" i="16"/>
  <c r="G16" i="16"/>
  <c r="G15" i="16"/>
  <c r="G14" i="16"/>
  <c r="G13" i="16"/>
  <c r="G12" i="16"/>
  <c r="G11" i="16"/>
  <c r="G10" i="16"/>
  <c r="G9" i="16"/>
  <c r="G8" i="16"/>
  <c r="G7" i="16"/>
  <c r="G6" i="16"/>
  <c r="G5" i="16"/>
  <c r="G4" i="16"/>
  <c r="G3" i="16"/>
  <c r="G343" i="15"/>
  <c r="G342" i="15"/>
  <c r="G341" i="15"/>
  <c r="G340" i="15"/>
  <c r="G339" i="15"/>
  <c r="G338" i="15"/>
  <c r="G337" i="15"/>
  <c r="G336" i="15"/>
  <c r="G335" i="15"/>
  <c r="G334" i="15"/>
  <c r="G333" i="15"/>
  <c r="G332" i="15"/>
  <c r="G331" i="15"/>
  <c r="G330" i="15"/>
  <c r="G329" i="15"/>
  <c r="G328" i="15"/>
  <c r="G327" i="15"/>
  <c r="G326" i="15"/>
  <c r="G324" i="15"/>
  <c r="G323" i="15"/>
  <c r="G322" i="15"/>
  <c r="G321" i="15"/>
  <c r="G320" i="15"/>
  <c r="G319" i="15"/>
  <c r="G318" i="15"/>
  <c r="G317" i="15"/>
  <c r="G316" i="15"/>
  <c r="G315" i="15"/>
  <c r="G314" i="15"/>
  <c r="G313" i="15"/>
  <c r="G312" i="15"/>
  <c r="G311" i="15"/>
  <c r="G310" i="15"/>
  <c r="G309" i="15"/>
  <c r="G308" i="15"/>
  <c r="G307" i="15"/>
  <c r="G305" i="15"/>
  <c r="G304" i="15"/>
  <c r="G303" i="15"/>
  <c r="G302" i="15"/>
  <c r="G301" i="15"/>
  <c r="G300" i="15"/>
  <c r="G299" i="15"/>
  <c r="G298" i="15"/>
  <c r="G297" i="15"/>
  <c r="G296" i="15"/>
  <c r="G295" i="15"/>
  <c r="G294" i="15"/>
  <c r="G293" i="15"/>
  <c r="G292" i="15"/>
  <c r="G291" i="15"/>
  <c r="G290" i="15"/>
  <c r="G289" i="15"/>
  <c r="G288" i="15"/>
  <c r="G286" i="15"/>
  <c r="G285" i="15"/>
  <c r="G284" i="15"/>
  <c r="G283" i="15"/>
  <c r="G282" i="15"/>
  <c r="G281" i="15"/>
  <c r="G280" i="15"/>
  <c r="G279" i="15"/>
  <c r="G278" i="15"/>
  <c r="G277" i="15"/>
  <c r="G276" i="15"/>
  <c r="G275" i="15"/>
  <c r="G274" i="15"/>
  <c r="G273" i="15"/>
  <c r="G272" i="15"/>
  <c r="G271" i="15"/>
  <c r="G270" i="15"/>
  <c r="G269" i="15"/>
  <c r="G267" i="15"/>
  <c r="G266" i="15"/>
  <c r="G265" i="15"/>
  <c r="G264" i="15"/>
  <c r="G263" i="15"/>
  <c r="G262" i="15"/>
  <c r="G261" i="15"/>
  <c r="G260" i="15"/>
  <c r="G259" i="15"/>
  <c r="G258" i="15"/>
  <c r="G257" i="15"/>
  <c r="G256" i="15"/>
  <c r="G255" i="15"/>
  <c r="G254" i="15"/>
  <c r="G253" i="15"/>
  <c r="G252" i="15"/>
  <c r="G251" i="15"/>
  <c r="G250" i="15"/>
  <c r="G248" i="15"/>
  <c r="G247" i="15"/>
  <c r="G246" i="15"/>
  <c r="G245" i="15"/>
  <c r="G244" i="15"/>
  <c r="G243" i="15"/>
  <c r="G242" i="15"/>
  <c r="G241" i="15"/>
  <c r="G240" i="15"/>
  <c r="G239" i="15"/>
  <c r="G238" i="15"/>
  <c r="G237" i="15"/>
  <c r="G236" i="15"/>
  <c r="G235" i="15"/>
  <c r="G234" i="15"/>
  <c r="G233" i="15"/>
  <c r="G232" i="15"/>
  <c r="G231" i="15"/>
  <c r="G229" i="15"/>
  <c r="G228" i="15"/>
  <c r="G227" i="15"/>
  <c r="G226" i="15"/>
  <c r="G225" i="15"/>
  <c r="G224" i="15"/>
  <c r="G223" i="15"/>
  <c r="G222" i="15"/>
  <c r="G221" i="15"/>
  <c r="G220" i="15"/>
  <c r="G219" i="15"/>
  <c r="G218" i="15"/>
  <c r="G217" i="15"/>
  <c r="G216" i="15"/>
  <c r="G215" i="15"/>
  <c r="G214" i="15"/>
  <c r="G213" i="15"/>
  <c r="G212" i="15"/>
  <c r="G210" i="15"/>
  <c r="G209" i="15"/>
  <c r="G208" i="15"/>
  <c r="G207" i="15"/>
  <c r="G206" i="15"/>
  <c r="G205" i="15"/>
  <c r="G204" i="15"/>
  <c r="G203" i="15"/>
  <c r="G202" i="15"/>
  <c r="G201" i="15"/>
  <c r="G200" i="15"/>
  <c r="G199" i="15"/>
  <c r="G198" i="15"/>
  <c r="G197" i="15"/>
  <c r="G196" i="15"/>
  <c r="G195" i="15"/>
  <c r="G194" i="15"/>
  <c r="G193" i="15"/>
  <c r="G189" i="15"/>
  <c r="G188" i="15"/>
  <c r="G187" i="15"/>
  <c r="G186" i="15"/>
  <c r="G185" i="15"/>
  <c r="G184" i="15"/>
  <c r="G182" i="15"/>
  <c r="G180" i="15"/>
  <c r="G176" i="15"/>
  <c r="G175" i="15"/>
  <c r="G174" i="15"/>
  <c r="G172" i="15"/>
  <c r="G171" i="15"/>
  <c r="G170" i="15"/>
  <c r="G169" i="15"/>
  <c r="G168" i="15"/>
  <c r="G167" i="15"/>
  <c r="G166" i="15"/>
  <c r="G165" i="15"/>
  <c r="G164" i="15"/>
  <c r="G163" i="15"/>
  <c r="G162" i="15"/>
  <c r="G161" i="15"/>
  <c r="G160" i="15"/>
  <c r="G159" i="15"/>
  <c r="G158" i="15"/>
  <c r="G157" i="15"/>
  <c r="G156" i="15"/>
  <c r="G155" i="15"/>
  <c r="G319" i="14"/>
  <c r="G318" i="14"/>
  <c r="G317" i="14"/>
  <c r="G316" i="14"/>
  <c r="G315" i="14"/>
  <c r="G314" i="14"/>
  <c r="G313" i="14"/>
  <c r="G312" i="14"/>
  <c r="G311" i="14"/>
  <c r="G310" i="14"/>
  <c r="G309" i="14"/>
  <c r="G308" i="14"/>
  <c r="G307" i="14"/>
  <c r="G306" i="14"/>
  <c r="G305" i="14"/>
  <c r="G304" i="14"/>
  <c r="G303" i="14"/>
  <c r="G301" i="14"/>
  <c r="G300" i="14"/>
  <c r="G299" i="14"/>
  <c r="G298" i="14"/>
  <c r="G297" i="14"/>
  <c r="G296" i="14"/>
  <c r="G295" i="14"/>
  <c r="G294" i="14"/>
  <c r="G293" i="14"/>
  <c r="G292" i="14"/>
  <c r="G291" i="14"/>
  <c r="G290" i="14"/>
  <c r="G289" i="14"/>
  <c r="G288" i="14"/>
  <c r="G287" i="14"/>
  <c r="G286" i="14"/>
  <c r="G285" i="14"/>
  <c r="G283" i="14"/>
  <c r="G282" i="14"/>
  <c r="G281" i="14"/>
  <c r="G280" i="14"/>
  <c r="G279" i="14"/>
  <c r="G278" i="14"/>
  <c r="G277" i="14"/>
  <c r="G276" i="14"/>
  <c r="G275" i="14"/>
  <c r="G274" i="14"/>
  <c r="G273" i="14"/>
  <c r="G272" i="14"/>
  <c r="G271" i="14"/>
  <c r="G270" i="14"/>
  <c r="G269" i="14"/>
  <c r="G267" i="14"/>
  <c r="G266" i="14"/>
  <c r="G265" i="14"/>
  <c r="G264" i="14"/>
  <c r="G263" i="14"/>
  <c r="G262" i="14"/>
  <c r="G261" i="14"/>
  <c r="G260" i="14"/>
  <c r="G259" i="14"/>
  <c r="G258" i="14"/>
  <c r="G257" i="14"/>
  <c r="G256" i="14"/>
  <c r="G255" i="14"/>
  <c r="G254" i="14"/>
  <c r="G253" i="14"/>
  <c r="G251" i="14"/>
  <c r="G250" i="14"/>
  <c r="G249" i="14"/>
  <c r="G248" i="14"/>
  <c r="G247" i="14"/>
  <c r="G246" i="14"/>
  <c r="G245" i="14"/>
  <c r="G244" i="14"/>
  <c r="G243" i="14"/>
  <c r="G242" i="14"/>
  <c r="G241" i="14"/>
  <c r="G240" i="14"/>
  <c r="G239" i="14"/>
  <c r="G238" i="14"/>
  <c r="G237" i="14"/>
  <c r="G236" i="14"/>
  <c r="G235" i="14"/>
  <c r="G233" i="14"/>
  <c r="G232" i="14"/>
  <c r="G231" i="14"/>
  <c r="G230" i="14"/>
  <c r="G229" i="14"/>
  <c r="G228" i="14"/>
  <c r="G227" i="14"/>
  <c r="G226" i="14"/>
  <c r="G225" i="14"/>
  <c r="G224" i="14"/>
  <c r="G223" i="14"/>
  <c r="G222" i="14"/>
  <c r="G221" i="14"/>
  <c r="G220" i="14"/>
  <c r="G219" i="14"/>
  <c r="G218" i="14"/>
  <c r="G217" i="14"/>
  <c r="G215" i="14"/>
  <c r="G214" i="14"/>
  <c r="G213" i="14"/>
  <c r="G212" i="14"/>
  <c r="G211" i="14"/>
  <c r="G210" i="14"/>
  <c r="G209" i="14"/>
  <c r="G208" i="14"/>
  <c r="G207" i="14"/>
  <c r="G206" i="14"/>
  <c r="G205" i="14"/>
  <c r="G204" i="14"/>
  <c r="G203" i="14"/>
  <c r="G202" i="14"/>
  <c r="G201" i="14"/>
  <c r="G200" i="14"/>
  <c r="G199" i="14"/>
  <c r="G197" i="14"/>
  <c r="G196" i="14"/>
  <c r="G195" i="14"/>
  <c r="G194" i="14"/>
  <c r="G193" i="14"/>
  <c r="G192" i="14"/>
  <c r="G191" i="14"/>
  <c r="G190" i="14"/>
  <c r="G189" i="14"/>
  <c r="G188" i="14"/>
  <c r="G187" i="14"/>
  <c r="G186" i="14"/>
  <c r="G185" i="14"/>
  <c r="G184" i="14"/>
  <c r="G183" i="14"/>
  <c r="G182" i="14"/>
  <c r="G181" i="14"/>
  <c r="G179" i="14"/>
  <c r="G178" i="14"/>
  <c r="G177" i="14"/>
  <c r="G176" i="14"/>
  <c r="G175" i="14"/>
  <c r="G174" i="14"/>
  <c r="G173" i="14"/>
  <c r="G172" i="14"/>
  <c r="G171" i="14"/>
  <c r="G170" i="14"/>
  <c r="G169" i="14"/>
  <c r="G168" i="14"/>
  <c r="G167" i="14"/>
  <c r="G166" i="14"/>
  <c r="G165" i="14"/>
  <c r="G164" i="14"/>
  <c r="G163" i="14"/>
  <c r="G161" i="14"/>
  <c r="G160" i="14"/>
  <c r="G159" i="14"/>
  <c r="G158" i="14"/>
  <c r="G157" i="14"/>
  <c r="G156" i="14"/>
  <c r="G155" i="14"/>
  <c r="G154" i="14"/>
  <c r="G153" i="14"/>
  <c r="G152" i="14"/>
  <c r="G151" i="14"/>
  <c r="G150" i="14"/>
  <c r="G149" i="14"/>
  <c r="G148" i="14"/>
  <c r="G147" i="14"/>
  <c r="J181" i="13"/>
  <c r="G181" i="13"/>
  <c r="J180" i="13"/>
  <c r="G180" i="13"/>
  <c r="J179" i="13"/>
  <c r="G179" i="13"/>
  <c r="J178" i="13"/>
  <c r="G178" i="13"/>
  <c r="J177" i="13"/>
  <c r="G177" i="13"/>
  <c r="J176" i="13"/>
  <c r="G176" i="13"/>
  <c r="J175" i="13"/>
  <c r="G175" i="13"/>
  <c r="J174" i="13"/>
  <c r="G174" i="13"/>
  <c r="J173" i="13"/>
  <c r="G173" i="13"/>
  <c r="J172" i="13"/>
  <c r="G172" i="13"/>
  <c r="J171" i="13"/>
  <c r="G171" i="13"/>
  <c r="J170" i="13"/>
  <c r="G170" i="13"/>
  <c r="J169" i="13"/>
  <c r="G169" i="13"/>
  <c r="J168" i="13"/>
  <c r="G168" i="13"/>
  <c r="J167" i="13"/>
  <c r="G167" i="13"/>
  <c r="J166" i="13"/>
  <c r="G166" i="13"/>
  <c r="J165" i="13"/>
  <c r="G165" i="13"/>
  <c r="J163" i="13"/>
  <c r="G163" i="13"/>
  <c r="J162" i="13"/>
  <c r="G162" i="13"/>
  <c r="J161" i="13"/>
  <c r="G161" i="13"/>
  <c r="J160" i="13"/>
  <c r="G160" i="13"/>
  <c r="J159" i="13"/>
  <c r="G159" i="13"/>
  <c r="J158" i="13"/>
  <c r="G158" i="13"/>
  <c r="J157" i="13"/>
  <c r="G157" i="13"/>
  <c r="J156" i="13"/>
  <c r="G156" i="13"/>
  <c r="J155" i="13"/>
  <c r="G155" i="13"/>
  <c r="J154" i="13"/>
  <c r="G154" i="13"/>
  <c r="J153" i="13"/>
  <c r="G153" i="13"/>
  <c r="J152" i="13"/>
  <c r="G152" i="13"/>
  <c r="J151" i="13"/>
  <c r="G151" i="13"/>
  <c r="J150" i="13"/>
  <c r="G150" i="13"/>
  <c r="J149" i="13"/>
  <c r="G149" i="13"/>
  <c r="J148" i="13"/>
  <c r="G148" i="13"/>
  <c r="J147" i="13"/>
  <c r="G147" i="13"/>
  <c r="M169" i="11"/>
  <c r="J169" i="11"/>
  <c r="M152" i="11"/>
  <c r="J152" i="11"/>
  <c r="M134" i="11"/>
  <c r="J134" i="11"/>
  <c r="M116" i="11"/>
  <c r="J116" i="11"/>
  <c r="M98" i="11"/>
  <c r="J98" i="11"/>
  <c r="M80" i="11"/>
  <c r="J80" i="11"/>
  <c r="M62" i="11"/>
  <c r="J62" i="11"/>
  <c r="M44" i="11"/>
  <c r="J44" i="11"/>
  <c r="M27" i="11"/>
  <c r="J27" i="11"/>
  <c r="M9" i="11"/>
  <c r="J9" i="11"/>
  <c r="D92" i="7"/>
  <c r="C92" i="7"/>
  <c r="D91" i="7"/>
  <c r="C91" i="7"/>
  <c r="D124" i="6"/>
  <c r="C124" i="6"/>
  <c r="D123" i="6"/>
  <c r="C123" i="6"/>
</calcChain>
</file>

<file path=xl/sharedStrings.xml><?xml version="1.0" encoding="utf-8"?>
<sst xmlns="http://schemas.openxmlformats.org/spreadsheetml/2006/main" count="28907" uniqueCount="495">
  <si>
    <t>CHLA</t>
  </si>
  <si>
    <t>SAMPLE</t>
  </si>
  <si>
    <t>DATE</t>
  </si>
  <si>
    <t>ORTHO</t>
  </si>
  <si>
    <t>AMMONIA</t>
  </si>
  <si>
    <t>NITRATE-NITRITE</t>
  </si>
  <si>
    <t>CODE</t>
  </si>
  <si>
    <t>µg/L</t>
  </si>
  <si>
    <t>CS4</t>
  </si>
  <si>
    <t xml:space="preserve">                &lt;0.1</t>
  </si>
  <si>
    <t xml:space="preserve">                 &lt;0.1</t>
  </si>
  <si>
    <t>CS5</t>
  </si>
  <si>
    <t xml:space="preserve">                  1.O</t>
  </si>
  <si>
    <t>CS6</t>
  </si>
  <si>
    <t xml:space="preserve">                  2.O</t>
  </si>
  <si>
    <t>CS7</t>
  </si>
  <si>
    <t>CS8</t>
  </si>
  <si>
    <t>CS9</t>
  </si>
  <si>
    <t>CS10</t>
  </si>
  <si>
    <t xml:space="preserve">                  3.O</t>
  </si>
  <si>
    <t>CS11</t>
  </si>
  <si>
    <t>ATTEN.</t>
  </si>
  <si>
    <t>CHLa</t>
  </si>
  <si>
    <t>Surface</t>
  </si>
  <si>
    <t>Bottom</t>
  </si>
  <si>
    <t>COEFF.</t>
  </si>
  <si>
    <t>Site</t>
  </si>
  <si>
    <t>Date</t>
  </si>
  <si>
    <t>Chla</t>
  </si>
  <si>
    <t>Light</t>
  </si>
  <si>
    <t>PO4</t>
  </si>
  <si>
    <t>TP</t>
  </si>
  <si>
    <t>NH4</t>
  </si>
  <si>
    <t>NO3</t>
  </si>
  <si>
    <t>TN</t>
  </si>
  <si>
    <t>CS5S</t>
  </si>
  <si>
    <t>CS6S</t>
  </si>
  <si>
    <t>CS7S</t>
  </si>
  <si>
    <t>CS8S</t>
  </si>
  <si>
    <t>CS9S</t>
  </si>
  <si>
    <t>CS10S</t>
  </si>
  <si>
    <t>CS11S</t>
  </si>
  <si>
    <t>NOX</t>
  </si>
  <si>
    <t>sal surf</t>
  </si>
  <si>
    <t>sal bott</t>
  </si>
  <si>
    <t>temp surf</t>
  </si>
  <si>
    <t>temp bott</t>
  </si>
  <si>
    <t>Do surf</t>
  </si>
  <si>
    <t>Do bott</t>
  </si>
  <si>
    <t>ATT COEFF</t>
  </si>
  <si>
    <t>SALINITY (S)</t>
  </si>
  <si>
    <t>SALINITY (B)</t>
  </si>
  <si>
    <t>TEMP (S)</t>
  </si>
  <si>
    <t>TEMP (B)</t>
  </si>
  <si>
    <t>DO (S)</t>
  </si>
  <si>
    <t xml:space="preserve"> DO (B)</t>
  </si>
  <si>
    <t>CS6A</t>
  </si>
  <si>
    <t>SITE</t>
  </si>
  <si>
    <t>ORTHO-P</t>
  </si>
  <si>
    <t>NO3+NO2</t>
  </si>
  <si>
    <t>TOTAL-P</t>
  </si>
  <si>
    <t>TOTAL N</t>
  </si>
  <si>
    <t>CHLORO 'a'</t>
  </si>
  <si>
    <t>LIGHT</t>
  </si>
  <si>
    <t>SALT S</t>
  </si>
  <si>
    <t>TEMP S</t>
  </si>
  <si>
    <t>DO S</t>
  </si>
  <si>
    <t>SALT B</t>
  </si>
  <si>
    <t>TEMP B</t>
  </si>
  <si>
    <t>DO B</t>
  </si>
  <si>
    <t>CSNC</t>
  </si>
  <si>
    <t>CSSC</t>
  </si>
  <si>
    <t>Secchi</t>
  </si>
  <si>
    <t>TP corrected</t>
  </si>
  <si>
    <t>SECCHI</t>
  </si>
  <si>
    <t>9A</t>
  </si>
  <si>
    <t>G1</t>
  </si>
  <si>
    <t>G2</t>
  </si>
  <si>
    <t>8.0+</t>
  </si>
  <si>
    <t>8.6+</t>
  </si>
  <si>
    <t>G3</t>
  </si>
  <si>
    <t>9.1+</t>
  </si>
  <si>
    <t>7.2+</t>
  </si>
  <si>
    <t>WS4</t>
  </si>
  <si>
    <t>WSSB</t>
  </si>
  <si>
    <t>2.4+</t>
  </si>
  <si>
    <t>2.0+</t>
  </si>
  <si>
    <t>1.9+</t>
  </si>
  <si>
    <t>1.8+</t>
  </si>
  <si>
    <t>2.1+</t>
  </si>
  <si>
    <t>2.2+</t>
  </si>
  <si>
    <t>2.6+</t>
  </si>
  <si>
    <t>3.0+</t>
  </si>
  <si>
    <t>2.7+</t>
  </si>
  <si>
    <t>2.3+</t>
  </si>
  <si>
    <t>NH3</t>
  </si>
  <si>
    <t>47</t>
  </si>
  <si>
    <t>4</t>
  </si>
  <si>
    <t>79</t>
  </si>
  <si>
    <t>34</t>
  </si>
  <si>
    <t>300</t>
  </si>
  <si>
    <t>4.2</t>
  </si>
  <si>
    <t>17</t>
  </si>
  <si>
    <t>39</t>
  </si>
  <si>
    <t>41</t>
  </si>
  <si>
    <t>280</t>
  </si>
  <si>
    <t>4.5</t>
  </si>
  <si>
    <t>57</t>
  </si>
  <si>
    <t>5</t>
  </si>
  <si>
    <t>67</t>
  </si>
  <si>
    <t>310</t>
  </si>
  <si>
    <t>1.5</t>
  </si>
  <si>
    <t>33</t>
  </si>
  <si>
    <t>80</t>
  </si>
  <si>
    <t>290</t>
  </si>
  <si>
    <t>2.9</t>
  </si>
  <si>
    <t>12</t>
  </si>
  <si>
    <t>69</t>
  </si>
  <si>
    <t>6.0</t>
  </si>
  <si>
    <t>16</t>
  </si>
  <si>
    <t>40</t>
  </si>
  <si>
    <t>SF</t>
  </si>
  <si>
    <t>3.1+</t>
  </si>
  <si>
    <t>2.8+</t>
  </si>
  <si>
    <t>3.2+</t>
  </si>
  <si>
    <t>3.6+</t>
  </si>
  <si>
    <t>3.4+</t>
  </si>
  <si>
    <t>3.3+</t>
  </si>
  <si>
    <t>NC</t>
  </si>
  <si>
    <t>9.0+</t>
  </si>
  <si>
    <t>8.5+</t>
  </si>
  <si>
    <t>8.2+</t>
  </si>
  <si>
    <t>8.8+</t>
  </si>
  <si>
    <t>8.4+</t>
  </si>
  <si>
    <t>SC</t>
  </si>
  <si>
    <t>7.5+</t>
  </si>
  <si>
    <t>7.9+</t>
  </si>
  <si>
    <t>7.8+</t>
  </si>
  <si>
    <t>16/12/02</t>
  </si>
  <si>
    <t>23/12/02</t>
  </si>
  <si>
    <t>30/12/02</t>
  </si>
  <si>
    <t>13/1/03</t>
  </si>
  <si>
    <t>20/1/03</t>
  </si>
  <si>
    <t>27/1/03</t>
  </si>
  <si>
    <t>17/2/03</t>
  </si>
  <si>
    <t>24/2/03</t>
  </si>
  <si>
    <t>17/3/03</t>
  </si>
  <si>
    <t>24/3/03</t>
  </si>
  <si>
    <t>31/3/03</t>
  </si>
  <si>
    <t>CS10N</t>
  </si>
  <si>
    <t>7.0+</t>
  </si>
  <si>
    <t>N/A</t>
  </si>
  <si>
    <t>NIL</t>
  </si>
  <si>
    <t>2.5+</t>
  </si>
  <si>
    <t>3.5+</t>
  </si>
  <si>
    <t>CB</t>
  </si>
  <si>
    <t>10.0+</t>
  </si>
  <si>
    <t>Mean</t>
  </si>
  <si>
    <t>SD</t>
  </si>
  <si>
    <t>Min</t>
  </si>
  <si>
    <t>Max</t>
  </si>
  <si>
    <t>Median</t>
  </si>
  <si>
    <t>percentile</t>
  </si>
  <si>
    <t>5.0+</t>
  </si>
  <si>
    <t>6.8+</t>
  </si>
  <si>
    <t>6.5+</t>
  </si>
  <si>
    <t>4.0+</t>
  </si>
  <si>
    <t>2.9+</t>
  </si>
  <si>
    <t>4.5+</t>
  </si>
  <si>
    <t>4.3+</t>
  </si>
  <si>
    <t>4.2+</t>
  </si>
  <si>
    <t>9.5+</t>
  </si>
  <si>
    <t>6.0+</t>
  </si>
  <si>
    <t>pH S</t>
  </si>
  <si>
    <t>pH B</t>
  </si>
  <si>
    <t>6.7+</t>
  </si>
  <si>
    <t>4.4+</t>
  </si>
  <si>
    <t>3.25+</t>
  </si>
  <si>
    <t>3.8+</t>
  </si>
  <si>
    <t>3.7+</t>
  </si>
  <si>
    <t>3.9+</t>
  </si>
  <si>
    <t>8.7+</t>
  </si>
  <si>
    <t>4+</t>
  </si>
  <si>
    <t>8+</t>
  </si>
  <si>
    <t>CS12</t>
  </si>
  <si>
    <t>12+</t>
  </si>
  <si>
    <t>6</t>
  </si>
  <si>
    <t>120</t>
  </si>
  <si>
    <t>15</t>
  </si>
  <si>
    <t>130</t>
  </si>
  <si>
    <t>7</t>
  </si>
  <si>
    <t>3</t>
  </si>
  <si>
    <t>160</t>
  </si>
  <si>
    <t>110</t>
  </si>
  <si>
    <t>8</t>
  </si>
  <si>
    <t>18</t>
  </si>
  <si>
    <t>2</t>
  </si>
  <si>
    <t>14</t>
  </si>
  <si>
    <t>150</t>
  </si>
  <si>
    <t>90</t>
  </si>
  <si>
    <t>10</t>
  </si>
  <si>
    <t>21</t>
  </si>
  <si>
    <t>19</t>
  </si>
  <si>
    <t>20</t>
  </si>
  <si>
    <t>140</t>
  </si>
  <si>
    <t>170</t>
  </si>
  <si>
    <t>13</t>
  </si>
  <si>
    <t>100</t>
  </si>
  <si>
    <t>11</t>
  </si>
  <si>
    <t>4.6+</t>
  </si>
  <si>
    <t>7.4+</t>
  </si>
  <si>
    <t>7.7+</t>
  </si>
  <si>
    <t>7.1+</t>
  </si>
  <si>
    <t>5.8+</t>
  </si>
  <si>
    <t>70</t>
  </si>
  <si>
    <t>9</t>
  </si>
  <si>
    <t>190</t>
  </si>
  <si>
    <t>200</t>
  </si>
  <si>
    <t>180</t>
  </si>
  <si>
    <t>210</t>
  </si>
  <si>
    <t>4.1+</t>
  </si>
  <si>
    <t>7.6+</t>
  </si>
  <si>
    <t xml:space="preserve">DO S </t>
  </si>
  <si>
    <t>DO S MG/L</t>
  </si>
  <si>
    <t xml:space="preserve">DO B </t>
  </si>
  <si>
    <t>TSS</t>
  </si>
  <si>
    <t>LAC (log10 m-1)</t>
  </si>
  <si>
    <t>(°C)</t>
  </si>
  <si>
    <t>ppt</t>
  </si>
  <si>
    <t>% SAT</t>
  </si>
  <si>
    <t>mg/L</t>
  </si>
  <si>
    <t>(m)</t>
  </si>
  <si>
    <t>15+</t>
  </si>
  <si>
    <t>9.4+</t>
  </si>
  <si>
    <t>8.3+</t>
  </si>
  <si>
    <t>CS13</t>
  </si>
  <si>
    <t>0.5</t>
  </si>
  <si>
    <t>0.6</t>
  </si>
  <si>
    <t>0.7</t>
  </si>
  <si>
    <t>1.0</t>
  </si>
  <si>
    <t>0.3</t>
  </si>
  <si>
    <t>0.8</t>
  </si>
  <si>
    <t>1.9</t>
  </si>
  <si>
    <t>0.9</t>
  </si>
  <si>
    <t>0.4</t>
  </si>
  <si>
    <t>1.4</t>
  </si>
  <si>
    <t>1.1</t>
  </si>
  <si>
    <t>2.5</t>
  </si>
  <si>
    <t>1.7</t>
  </si>
  <si>
    <t>2.4</t>
  </si>
  <si>
    <t>1.2</t>
  </si>
  <si>
    <t>230</t>
  </si>
  <si>
    <t>2.7</t>
  </si>
  <si>
    <t>2.0</t>
  </si>
  <si>
    <t>1.6</t>
  </si>
  <si>
    <t>1.3</t>
  </si>
  <si>
    <t>26</t>
  </si>
  <si>
    <t>44</t>
  </si>
  <si>
    <t>2.8</t>
  </si>
  <si>
    <t>1.8</t>
  </si>
  <si>
    <t>2.3</t>
  </si>
  <si>
    <t>27</t>
  </si>
  <si>
    <t>2.2</t>
  </si>
  <si>
    <t>2.6</t>
  </si>
  <si>
    <t>CS13 T</t>
  </si>
  <si>
    <t>3.0</t>
  </si>
  <si>
    <t>CS13 B</t>
  </si>
  <si>
    <t>3.5</t>
  </si>
  <si>
    <t>25</t>
  </si>
  <si>
    <t>23</t>
  </si>
  <si>
    <t>24</t>
  </si>
  <si>
    <t>64</t>
  </si>
  <si>
    <t>No Access</t>
  </si>
  <si>
    <t>6.9+</t>
  </si>
  <si>
    <t>10.5+</t>
  </si>
  <si>
    <t>10.6+</t>
  </si>
  <si>
    <t>WS4 T</t>
  </si>
  <si>
    <t>14+</t>
  </si>
  <si>
    <t>WS4 B</t>
  </si>
  <si>
    <t>220</t>
  </si>
  <si>
    <t>0.2</t>
  </si>
  <si>
    <t>3.3</t>
  </si>
  <si>
    <t>3.6</t>
  </si>
  <si>
    <t>4.3</t>
  </si>
  <si>
    <t>4.8</t>
  </si>
  <si>
    <t>3.2</t>
  </si>
  <si>
    <t>4.7</t>
  </si>
  <si>
    <t>4.1</t>
  </si>
  <si>
    <t>3.4</t>
  </si>
  <si>
    <t>3.9</t>
  </si>
  <si>
    <t>36</t>
  </si>
  <si>
    <t xml:space="preserve"> </t>
  </si>
  <si>
    <t>MB</t>
  </si>
  <si>
    <t>1.6+</t>
  </si>
  <si>
    <t>1.5+</t>
  </si>
  <si>
    <t>1.7+</t>
  </si>
  <si>
    <t>1.4+</t>
  </si>
  <si>
    <t>Turbidity S</t>
  </si>
  <si>
    <t>Turbidity B</t>
  </si>
  <si>
    <t>NTU</t>
  </si>
  <si>
    <t>2.1</t>
  </si>
  <si>
    <t>4.9</t>
  </si>
  <si>
    <t>NA</t>
  </si>
  <si>
    <t>28</t>
  </si>
  <si>
    <t>22</t>
  </si>
  <si>
    <t>3.1</t>
  </si>
  <si>
    <t>30</t>
  </si>
  <si>
    <t>4.0</t>
  </si>
  <si>
    <t>29</t>
  </si>
  <si>
    <t>240</t>
  </si>
  <si>
    <t>4.4</t>
  </si>
  <si>
    <t>5.9</t>
  </si>
  <si>
    <t>5.3</t>
  </si>
  <si>
    <t>9.6+</t>
  </si>
  <si>
    <t>1.2+</t>
  </si>
  <si>
    <t>4.6</t>
  </si>
  <si>
    <t>CHLORO 'b'</t>
  </si>
  <si>
    <t>CHLORO 'c'</t>
  </si>
  <si>
    <t xml:space="preserve">Conductivity S </t>
  </si>
  <si>
    <t>Density S</t>
  </si>
  <si>
    <t>Flouro S</t>
  </si>
  <si>
    <t xml:space="preserve">Conductivity B </t>
  </si>
  <si>
    <t>Density B</t>
  </si>
  <si>
    <t>Flouro B</t>
  </si>
  <si>
    <t>Fluoro Integrated average</t>
  </si>
  <si>
    <t>(mS/cm)</t>
  </si>
  <si>
    <t>&lt;0.1</t>
  </si>
  <si>
    <t>0.1</t>
  </si>
  <si>
    <t>no data</t>
  </si>
  <si>
    <t>No sample</t>
  </si>
  <si>
    <t>No data</t>
  </si>
  <si>
    <t xml:space="preserve"> &gt;4.6</t>
  </si>
  <si>
    <t>7.3</t>
  </si>
  <si>
    <t>5.4</t>
  </si>
  <si>
    <t>3.8</t>
  </si>
  <si>
    <t>6.3</t>
  </si>
  <si>
    <t>5.2</t>
  </si>
  <si>
    <t>7.0</t>
  </si>
  <si>
    <t>1.3+</t>
  </si>
  <si>
    <t>High value - Bubble under sensor</t>
  </si>
  <si>
    <t>SAMPLE CODE</t>
  </si>
  <si>
    <t>TOTAL-N</t>
  </si>
  <si>
    <t>% LOSS ON</t>
  </si>
  <si>
    <t>Conductivity S</t>
  </si>
  <si>
    <t>Conductivity B</t>
  </si>
  <si>
    <t>µg.N/L</t>
  </si>
  <si>
    <t>µg.P/L</t>
  </si>
  <si>
    <t>IGNITION</t>
  </si>
  <si>
    <t>&lt;3</t>
  </si>
  <si>
    <t>&lt;2</t>
  </si>
  <si>
    <t>&lt;0.5</t>
  </si>
  <si>
    <t>3.7</t>
  </si>
  <si>
    <t>CS8-Bot</t>
  </si>
  <si>
    <t>52</t>
  </si>
  <si>
    <t>-</t>
  </si>
  <si>
    <t>CS8-Top</t>
  </si>
  <si>
    <t>CS13-Bot</t>
  </si>
  <si>
    <t>72</t>
  </si>
  <si>
    <t>CS13-Top</t>
  </si>
  <si>
    <t>CS9A</t>
  </si>
  <si>
    <t>CSCB</t>
  </si>
  <si>
    <t>CSG1</t>
  </si>
  <si>
    <t>CSG2</t>
  </si>
  <si>
    <t>CSG3</t>
  </si>
  <si>
    <t>CSSF</t>
  </si>
  <si>
    <t>2+</t>
  </si>
  <si>
    <t>5.8</t>
  </si>
  <si>
    <t>5.7</t>
  </si>
  <si>
    <t>5.6</t>
  </si>
  <si>
    <t>WSS4</t>
  </si>
  <si>
    <t>WSS4-Bot</t>
  </si>
  <si>
    <t>37</t>
  </si>
  <si>
    <t>WSS4-Top</t>
  </si>
  <si>
    <t>POC</t>
  </si>
  <si>
    <t>% carbon</t>
  </si>
  <si>
    <t>Fluorescence  average</t>
  </si>
  <si>
    <t>in particulates</t>
  </si>
  <si>
    <t xml:space="preserve"> Surface</t>
  </si>
  <si>
    <t>Integrated</t>
  </si>
  <si>
    <t>0.18</t>
  </si>
  <si>
    <t>0.21</t>
  </si>
  <si>
    <t>0.13</t>
  </si>
  <si>
    <t>0.17</t>
  </si>
  <si>
    <t>0.19</t>
  </si>
  <si>
    <t>0.15</t>
  </si>
  <si>
    <t>0.16</t>
  </si>
  <si>
    <t>0.12</t>
  </si>
  <si>
    <t>0.11</t>
  </si>
  <si>
    <t>0.14</t>
  </si>
  <si>
    <t>0.10</t>
  </si>
  <si>
    <t>0.20</t>
  </si>
  <si>
    <t>no sample</t>
  </si>
  <si>
    <t>0.24</t>
  </si>
  <si>
    <t>1.1+</t>
  </si>
  <si>
    <t>0.38</t>
  </si>
  <si>
    <t>0.39</t>
  </si>
  <si>
    <t>0.29</t>
  </si>
  <si>
    <t>0.22</t>
  </si>
  <si>
    <t>0.33</t>
  </si>
  <si>
    <t>0.25</t>
  </si>
  <si>
    <t>0.28</t>
  </si>
  <si>
    <t>0.09</t>
  </si>
  <si>
    <t>0.23</t>
  </si>
  <si>
    <t>0.26</t>
  </si>
  <si>
    <t>9.9+</t>
  </si>
  <si>
    <t>9.7+</t>
  </si>
  <si>
    <t>8.9+</t>
  </si>
  <si>
    <t>0.30</t>
  </si>
  <si>
    <t>0.35</t>
  </si>
  <si>
    <t>0.31</t>
  </si>
  <si>
    <t>0.41</t>
  </si>
  <si>
    <t>0.32</t>
  </si>
  <si>
    <t>5.5</t>
  </si>
  <si>
    <t xml:space="preserve">METHOD </t>
  </si>
  <si>
    <t>Sampling</t>
  </si>
  <si>
    <t>LOW AMMONIA</t>
  </si>
  <si>
    <t xml:space="preserve">TP </t>
  </si>
  <si>
    <t>8.7</t>
  </si>
  <si>
    <t>CS10-REP</t>
  </si>
  <si>
    <t>No Result</t>
  </si>
  <si>
    <t>no result</t>
  </si>
  <si>
    <t>6.4</t>
  </si>
  <si>
    <t>CS12-REP</t>
  </si>
  <si>
    <t>9.5</t>
  </si>
  <si>
    <t>0.27</t>
  </si>
  <si>
    <t>0.42</t>
  </si>
  <si>
    <t>0.34</t>
  </si>
  <si>
    <t>0.07</t>
  </si>
  <si>
    <t xml:space="preserve">No data </t>
  </si>
  <si>
    <t>7.5</t>
  </si>
  <si>
    <t>CSG1-DUP</t>
  </si>
  <si>
    <t>9.3+</t>
  </si>
  <si>
    <t>12.3+</t>
  </si>
  <si>
    <t>12.4+</t>
  </si>
  <si>
    <t>0.61</t>
  </si>
  <si>
    <t>10.8+</t>
  </si>
  <si>
    <t>5.0</t>
  </si>
  <si>
    <t>NH3-DUP</t>
  </si>
  <si>
    <t>0.08</t>
  </si>
  <si>
    <t>6.5</t>
  </si>
  <si>
    <t>9.8</t>
  </si>
  <si>
    <t>No result</t>
  </si>
  <si>
    <t>9.2+</t>
  </si>
  <si>
    <t>11.2+</t>
  </si>
  <si>
    <t>DRY WEIGHT</t>
  </si>
  <si>
    <t>DILUTION</t>
  </si>
  <si>
    <t>750 nm</t>
  </si>
  <si>
    <t>664 nm</t>
  </si>
  <si>
    <t>647 nm</t>
  </si>
  <si>
    <t>630 nm</t>
  </si>
  <si>
    <t>CELL</t>
  </si>
  <si>
    <t>VOL. (l)</t>
  </si>
  <si>
    <t>664nm</t>
  </si>
  <si>
    <t>647nm</t>
  </si>
  <si>
    <t>630nm</t>
  </si>
  <si>
    <t>L</t>
  </si>
  <si>
    <t>filter paper</t>
  </si>
  <si>
    <t>filter + sample</t>
  </si>
  <si>
    <t>mg</t>
  </si>
  <si>
    <t>(cm)</t>
  </si>
  <si>
    <t>reading failed</t>
  </si>
  <si>
    <t>9.8+</t>
  </si>
  <si>
    <t>Date of note</t>
  </si>
  <si>
    <t>Author</t>
  </si>
  <si>
    <t>Notes</t>
  </si>
  <si>
    <t>Hans Kemps</t>
  </si>
  <si>
    <t xml:space="preserve">Hi Kris
Thanks for accommodating our various requests and explaining the monitoring from a practical perspective last week. It was very useful and I’m glad we’ve been able to come up with a strategy that will resolve the few minor points we raised. The quotes are currently with my Director Alan Sands (DER) so please hold off locking in the monitoring until after sign-off. I will give you a call when I hear of the outcome.
The requirements with respect to how the monitoring and data analysis are to be conducted are, as usual, determined by the Cockburn Sound SEP and supporting technical docs, i.e. the EQC Reference Document and the SOP Manual. In addition we have discussed, and have agreed upon, the following:
• LAC monitoring to be conducted at all sites, including the Warnbro sites and the Mangles Bay site – which will involve re-locating the MB site a few hundred metres out into less shallow waters (over seagrass);
• LAC monitoring at all 20 sites to be conducted within the appropriate time window (i.e. between 2 hrs after sunrise to 2 hrs before sunset), which may mean revisiting some sites (e.g. sites where other parameters were measured early in the morning before the start of the time window); and
• The order of the sites to be as consistent as possible throughout the monitoring period.
Talk soon.
</t>
  </si>
  <si>
    <r>
      <t xml:space="preserve">Michael Donn - CSIRO   </t>
    </r>
    <r>
      <rPr>
        <sz val="8"/>
        <color indexed="2"/>
        <rFont val="Arial"/>
      </rPr>
      <t>Kris - MAFRL</t>
    </r>
  </si>
  <si>
    <r>
      <t xml:space="preserve">
I have been working through the water quality data you sent for Cockburn Sound. I have been organising the data into a single table so that it is ready to do some analysis on and there are a few things I would like to request and clarify with yourself or those who do the sampling and analysis at MARFL.
1. Could we get a list of the coordinates for each of the sites either in lats/longs or easting/northing. This will assist with mapping and presentation of the data.
</t>
    </r>
    <r>
      <rPr>
        <sz val="8"/>
        <color indexed="2"/>
        <rFont val="Arial"/>
      </rPr>
      <t xml:space="preserve">See attached site list of coordinates with sampling history.  </t>
    </r>
    <r>
      <rPr>
        <sz val="8"/>
        <rFont val="Arial"/>
      </rPr>
      <t xml:space="preserve">
2. Through the years some of the sites have been given different codes, e.g. G1 and CSG1, most of which it is easy to work out what they refer to and convert to a single code. However, could you please let us know what an ‘S’ following a site code means, e.g. CS8S, is this a different site or surface water? 
</t>
    </r>
    <r>
      <rPr>
        <sz val="8"/>
        <color indexed="2"/>
        <rFont val="Arial"/>
      </rPr>
      <t>An S following name refers to surface water, B following refers to bottom water or it can have top or bot written after name.</t>
    </r>
    <r>
      <rPr>
        <sz val="8"/>
        <rFont val="Arial"/>
      </rPr>
      <t xml:space="preserve">
3. (Also the Warnbro Sound sites are confusing as there is a WS4 and a WSSB like on the map, however there is also a WSS4. 
</t>
    </r>
    <r>
      <rPr>
        <sz val="8"/>
        <color indexed="2"/>
        <rFont val="Arial"/>
      </rPr>
      <t>A bit confusing at times but WSS4 (Warnbro Sound Site 4) is the same as WS4 (Warnbro Sound 4 or Warnbro Site 4)</t>
    </r>
    <r>
      <rPr>
        <sz val="8"/>
        <rFont val="Arial"/>
      </rPr>
      <t xml:space="preserve">
4. Could we possible get some information on the methods used for sampling and analysis. It is not clear how the ‘Depth integrated water samples’ and ‘surface and bottom waters’ were collected.
</t>
    </r>
    <r>
      <rPr>
        <sz val="8"/>
        <color indexed="2"/>
        <rFont val="Arial"/>
      </rPr>
      <t>Surface, middle and bottom samples were traditionally collected using a Niskin Bottle and combined to form an integrated sample, method last used in 2007. Depth integrated samples have been collected using a pumped hose that is passed vertically through the water column at a constant rate to get an integrated sample - method used since 2008. In one of the earlier years in the 90’s there were discrete surface, middle and bottom samples collected and analysed.</t>
    </r>
    <r>
      <rPr>
        <sz val="8"/>
        <rFont val="Arial"/>
      </rPr>
      <t xml:space="preserve">
5. Can you also confirm the units and reporting limits for the parameters measured. In the earlier datasets there is no indication (i.e. no ‘&lt;’ symbols) of what the reporting limit is and contain data that looks like it has been given half the current reporting limits, is it correct to assume that this data was below the reporting limits?
</t>
    </r>
    <r>
      <rPr>
        <sz val="8"/>
        <color indexed="2"/>
        <rFont val="Arial"/>
      </rPr>
      <t xml:space="preserve">When dissolved nutrient results fall below the detection limit/reporting limit (FRP &lt; 2 µg.P/L, Ammonia &lt; 3 µg.N/L, Nox &lt; 2 µg.N/L, TP &lt; 5 µg.P/L and TN &lt; 50 µg.N/L) then half the value was used for statistical purposes.
</t>
    </r>
    <r>
      <rPr>
        <sz val="8"/>
        <rFont val="Arial"/>
      </rPr>
      <t xml:space="preserve">6. Some of the Secci depth data has a ‘+’ following the number, can you indicate what this means?
</t>
    </r>
    <r>
      <rPr>
        <sz val="8"/>
        <color indexed="2"/>
        <rFont val="Arial"/>
      </rPr>
      <t xml:space="preserve">A plus sign at the end of Secchi depth refers that it would be greater than the depth of water or that it can be seen on the bottom. A 20cm Secchi has been used for all historical measurements.
</t>
    </r>
    <r>
      <rPr>
        <sz val="8"/>
        <rFont val="Arial"/>
      </rPr>
      <t xml:space="preserve">
</t>
    </r>
  </si>
  <si>
    <t xml:space="preserve">I have combined all the data into one spreadsheet. It required me to alter some of the site names as some have be altered slightly over time. I have placed some comment fields in to indicate where things have been adjusted and there are lookup functions that refer to a second sheet in the file. Lastly I have put a sheet in that shows were the sites are located.
Most of the data was pretty straight forward and easy to link up between the different spreadsheets. However the light attenuation coefficient data was not clear cut. There are two columns of data that reflect this, ATTEN. COEFF. and Light. Some of this data is positive and some negative (even named the same) but it is not clear if it is correct to compare this data as it looks as if there is a step change. The problem is probably the units of the measurements but I don’t know enough about this parameter to make the appropriate conversions.
</t>
  </si>
  <si>
    <t xml:space="preserve">Light data gathered in the earlier years of the 90’s and 80’s was collected by manually taking a series of light readings at varying depths in the water column (0m, 0.2, 0.4, 0.6, 0.8, 1.0, 1.5, 2.0, 2.5, 3.0, 3.5, 4.0, 4.5, 5.0, 6 and 7m, to enable light attenuation to be calculated after plotting on a graph. I believe the negative numbers in the earlier data can be taken as an absolute value. This data would correspond to the current method for calculating light attenuation which is calculated from data collected at 1m and 7m only using two calibrated light sensors logging simultaneously for a  a few minutes. </t>
  </si>
  <si>
    <t xml:space="preserve">Hi Kris &amp; Steve
Your nightmare season should be nearly over and hopefully everything went well! 
I was intending to catch up with you (and if I get the chance I still will), but it just so happens that my contract with the CSMC expires today, so there’s a chance I won’t make it down to Murdoch in the coming few weeks. In that case, I want to take the opportunity now to provide some feedback on the water quality reporting so that we can align your report a bit more with CSMC objectives.
With respect to Ecosystem Health (objective: to maintain ecosystem integrity), the CSMC is required to report on the water quality within each of the following zones (see attached map):
• High Protection Area North (HPA-N) – includes WQ sites CS4, CS5, CS8, CSG2, CSG3 and CSCB
• High Protection Area South (HPA-S) – includes WQ sites CS11, CS13, CSSF and CSMB
• Moderate Protection Area Careening Bay (MPA-CB) – WQ site CSG1
• Moderate Protection Area Eastern Sound (MPA-ES) – includes WQ sites CS6a, CS7, CS9, CS9a, CS10N and CS12. This zone also includes several additional sites around the Kwinana Bulk Terminal (i.e. sites KBT1, KBT2 and KBT3) and Kwinana Bulk Jetty (i.e. sites KBJ1, KBJ2 and KBJ3) which are annually monitored by Fremantle Ports. 
• Moderate Protection Area Northern Harbour (MPA-NH) – WQ site CSNH3
• Moderate Protection Area Southern Harbour (MPA-SH)  – not currently monitored
</t>
  </si>
  <si>
    <t>Site-specific water quality trends
As you know, the southern section of the Sound (HPA-S) appears to have an ongoing nutrient enrichment issue and I think that this could be explored a bit more in your 2015 water quality report to us. In particular I think that the nutrient trends (plus Chl a and LAC)  for each of the sites in the southern section should be looked at (i.e. MB, CS11, SF, CS13 but please also have a look at CS10N). I’m not expecting downwards trends here but if there are any it would be great if they could be tested for statistical significance (Mann-Kendall test). 
I suggest to do the same for each of the sites in the northern zone HPA-N (i.e. G2, G3, CB and CS4 sites), because the four sites where the worst seagrass declines are observed are all within this zone. It will allow the CSMC to assess whether there’s something unusual going on in the vicinity of these sites. 
Trends in nutrient concentrations, Chl a and LAC (and significance tests) at the Warnbro Sound sites are also crucial, given the heavy seagrass declines here. 
It would be nice to have a trend analysis of each of the sites in the other zones as well after all these years, but if that’s too laborious then perhaps we should try to get that done as a separate contract next season.
Obviously, if the above is done I think we can cut out the Cockburn Sound-wide trends (under ‘comparison with previous years’)  that are currently in the report (e.g. Fig 4 in the 2014 WQ report). Figures like Fig 5 (2014 report) under ‘variation between sites’ can stay mostly the same with the only change being that the colours can reflect the ‘zones’ set out above rather than the ‘locations’ you’re currently using. 
The results that fall under ‘variations within sites’ (i.e. B vs S samples collected at CS13 and WSa) could all be dealt with in one section. Right now it’s hard to make much of this analysis as the results are scattered throughout the report, but if the results for all parameters can be discussed in one section then perhaps it could inform a brief discussion on whether the results were expected or not and what the implications are. During last season the bottom samples from both CS13 and WS4 returned higher concentrations of FRP, TP and N-N, but NH4 conc was not higher at WS4-B and TN conc was not higher at CS13-B. I don’t know what this means and whether this was expected…</t>
  </si>
  <si>
    <t>POC
I haven’t got a good handle on the significance of POC concentration in relation to water and sediment quality and, ultimately, seagrass health – so will need to talk to you about this before commenting on this section.
T &amp; S
The WA marine environment is expected to have already entered a period of change caused by warmer temperatures and more frequent extreme weather events (such as more intense and frequent El-Nino and La Nina phases). It would be great if you guys could comment on that in the report this year – for example through a trend analysis of temperature in the Sound. I can imagine that simply looking at the distribution of T over the 4 monitoring months there is too much variation in T between months to pick up a trend, and so was wondering whether you could give this some thought and come up with a more meaningful trend analysis. For example, one of the results of the Southern Metro  study was that the cycle of temperature typically finds its maximum around Day 46, which is right in the middle of Feb. I was thinking that you could perhaps group the 4 weekly T measurements made within Feb for each year (for all eight long-term sites together) and examine the trend over time on this.
DO
It would be great to have a look at the DO results again in a bit more detail as well, isolating just the deeper sites in Cockburn and Warnbro Sounds. I’m not really expecting to see anything interesting, but if there is a trend then this trend could be very significant to the snapper fishery (i.e. affect recruitment) and so important to us as well.
Other parameters
No suggestions here.
Just give the above some brain power and let me know your thoughts. I’m aware I may be asking for a bit much, so please advise what you are able to fit in under the current contract and what would attract additional costs. Give me a call to discuss if you want, of course. I’ll be in touch next week some time if I don’t hear from you in the meantime.
Also, please copy the CSMC coordinator James Milne in all communication from now on, as my contract with CSMC just finished today. James is aware of the major issues in the Sound, the monitoring programs and the research plans and while I can stay involved with the WQ monitoring with my OEPA hat on, James will be dealing with these things for the CSMC.</t>
  </si>
  <si>
    <t>Kris - MAFRL</t>
  </si>
  <si>
    <t>To clarify your query about the TSS related data. We first started looking at TSS in 2009 at a few select sites and only during the month of February to correlate with Owen Anchorage WQ data that was also being collected annually during the month of Feb. In 2013 we decided to ash some of the TSS filter papers to look at the organic matter composition of the suspended material to see how much was organic/inorganic. The LOI method performed on the particulate material remaining on the glass fibre filter papers is usually a pretty rough and ready measure. For reasonable accuracy it requires there to be sufficient amount of particulate material on the TSS paper so that it can be ashed in a muffle furnace and the loss in weight recorded. Usually because you are dealing with only a few milligrams of dried particulate material the method can be prone to over/under estimation because you are subtracting very small differences in weight. So then in 2014 and 2015 we decided to put the dried TSS papers into our Carbon furnace and get a more accurate figure for particulate organic carbon. This work was just an extra by us and not charged to CSMC to try and get more valuable background data for Cockburn Sound. I hope that all makes sense.</t>
  </si>
  <si>
    <t>Also as discussed there have been corrections made to TP data from 2001-2004. This may have been sent to CSMC with or without corrections before but they are identified in the attached. Initially there was a change in the digest method used for Total P from a Perchloric acid method which gave higher recovery and blanks because it was a much more aggressive and complete digest to a Persulphate method used more commonly to extract both N and P simultaneously. The Persulphate method works fine in seawater but can show very poor recoveries in samples containing high suspended solids (probably not so great where there are muddy rivers like say in QLD flowing into marine environments). To enable more consistency with labs across Australia we aligned our TP data with the National ENCT nutrient collaborative trial data and it had a net downward effect on the numbers we were generating. The ENCT trial use real seawater samples that are distributed amongst labs Australia wide for proficiency testing and have enabled there to be more consistency between all labs. </t>
  </si>
  <si>
    <t>I've used the Chlorophyll a and LAC data in this sheet to check the data in the EQG calculation sheet provided by the CSMC-contracted biostatistician (last contracted in 2013). I've made several small adjustments to the data in the EQG calculation sheet (as outlined in this file under the "Notes" tab)</t>
  </si>
  <si>
    <t xml:space="preserve">Kris
A couple of questions RE site names / locations:
• CS10N is different from CS10? I’m assuming the site CS10 got moved and hence re-named CS10N?
• Will you be doing the same with MB now that the site is moved into deeper water, as we’re going to have to be able to distinguish between these sites?
• Is it WS4 or WSS4?
If it’s easy can you send me an updated list of all current and historical WQ site names and locations (including CS 10 and CS10N, and MB and MBN), as we need to update our maps and synchronise our site naming with yours.
</t>
  </si>
  <si>
    <r>
      <t xml:space="preserve">Hi Hans,
Sorry about the confusion with site names but CS10N is the newer site in the MPA-ES replacing CS10 which was in the high protection area before it was a protection area, and not that far away.
With MB we still did all the nutrients and physical data there and I have introduced a new site MB-L for just doing the light attenuation in the deeper water. It probably would be best to do all measurements in the one site so in the long term MB-L might be a better location depending on what happens with the marina project.
The Warnbro Sound reference site should be WS4.
See our new map attached for sites and list of waypoints. </t>
    </r>
    <r>
      <rPr>
        <b/>
        <sz val="8"/>
        <rFont val="Arial"/>
      </rPr>
      <t xml:space="preserve">MAP &amp; LIST OF WAYPOINTS IS SAVED IN T:\Shared Data\State of the Sound Monitoring and Reporting\Monitoring sites </t>
    </r>
  </si>
  <si>
    <t>PHOSPHORUS ORGANIC</t>
  </si>
  <si>
    <t>PHOSPHORUS TOTAL</t>
  </si>
  <si>
    <t>NITROGEN ORGANIC</t>
  </si>
  <si>
    <t>NITROGEN TOTAL</t>
  </si>
  <si>
    <t>SALINITY (%o) S</t>
  </si>
  <si>
    <t>SALINITY (%o) B</t>
  </si>
  <si>
    <t>TEMP. (o C) S</t>
  </si>
  <si>
    <t>TEMP. (o C) B</t>
  </si>
  <si>
    <t>DIS. OXY (mg/l) S</t>
  </si>
  <si>
    <t>DIS. OXY (mg/l) B</t>
  </si>
  <si>
    <t>DO B MG/L</t>
  </si>
  <si>
    <t>SALINITY S</t>
  </si>
  <si>
    <t>DO S %</t>
  </si>
  <si>
    <t>SALINITY B</t>
  </si>
  <si>
    <t>DO 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</si>
</sst>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Red]0.000"/>
    <numFmt numFmtId="165" formatCode="0.0"/>
    <numFmt numFmtId="166" formatCode="0.000"/>
    <numFmt numFmtId="167" formatCode="\-0.000"/>
    <numFmt numFmtId="168" formatCode="0.0000"/>
    <numFmt numFmtId="169" formatCode="mm/dd/yy"/>
    <numFmt numFmtId="170" formatCode="0.000000"/>
    <numFmt numFmtId="171" formatCode="m/d/yy"/>
    <numFmt numFmtId="172" formatCode="0.00000"/>
    <numFmt numFmtId="173" formatCode="d/mm/yy;@"/>
  </numFmts>
  <fonts count="24">
    <font>
      <sz val="9"/>
      <color theme="1"/>
      <name val="Geneva"/>
    </font>
    <font>
      <sz val="11"/>
      <color theme="1"/>
      <name val="Calibri"/>
      <scheme val="minor"/>
    </font>
    <font>
      <sz val="11"/>
      <color indexed="64"/>
      <name val="Calibri"/>
    </font>
    <font>
      <sz val="10"/>
      <name val="Geneva"/>
    </font>
    <font>
      <sz val="10"/>
      <name val="Arial"/>
    </font>
    <font>
      <b/>
      <sz val="9"/>
      <name val="Geneva"/>
    </font>
    <font>
      <sz val="9"/>
      <name val="Geneva"/>
    </font>
    <font>
      <sz val="10"/>
      <name val="Verdana"/>
    </font>
    <font>
      <sz val="11"/>
      <name val="Calibri"/>
    </font>
    <font>
      <b/>
      <sz val="9"/>
      <color indexed="64"/>
      <name val="Geneva"/>
    </font>
    <font>
      <sz val="9"/>
      <color indexed="64"/>
      <name val="Geneva"/>
    </font>
    <font>
      <sz val="9"/>
      <color theme="1"/>
      <name val="Arial"/>
    </font>
    <font>
      <sz val="10"/>
      <color rgb="FF0070C0"/>
      <name val="Geneva"/>
    </font>
    <font>
      <sz val="9"/>
      <color indexed="64"/>
      <name val="Arial"/>
    </font>
    <font>
      <sz val="11"/>
      <name val="Calibri"/>
      <scheme val="minor"/>
    </font>
    <font>
      <sz val="9"/>
      <color rgb="FF0070C0"/>
      <name val="Geneva"/>
    </font>
    <font>
      <sz val="9"/>
      <name val="Arial"/>
    </font>
    <font>
      <sz val="10"/>
      <color indexed="2"/>
      <name val="Geneva"/>
    </font>
    <font>
      <sz val="9"/>
      <color rgb="FF0070C0"/>
      <name val="Arial"/>
    </font>
    <font>
      <sz val="11"/>
      <color indexed="2"/>
      <name val="Calibri"/>
      <scheme val="minor"/>
    </font>
    <font>
      <sz val="8"/>
      <name val="Arial"/>
    </font>
    <font>
      <sz val="8"/>
      <color indexed="2"/>
      <name val="Arial"/>
    </font>
    <font>
      <sz val="8"/>
      <color indexed="64"/>
      <name val="Arial"/>
    </font>
    <font>
      <b/>
      <sz val="8"/>
      <name val="Arial"/>
    </font>
  </fonts>
  <fills count="1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indexed="26"/>
        <bgColor indexed="26"/>
      </patternFill>
    </fill>
    <fill>
      <patternFill patternType="solid">
        <fgColor indexed="42"/>
        <bgColor indexed="42"/>
      </patternFill>
    </fill>
    <fill>
      <patternFill patternType="solid">
        <fgColor theme="2"/>
        <bgColor theme="2"/>
      </patternFill>
    </fill>
  </fills>
  <borders count="13">
    <border>
      <left/>
      <right/>
      <top/>
      <bottom/>
      <diagonal/>
    </border>
    <border>
      <left style="thin">
        <color rgb="FFB2B2B2"/>
      </left>
      <right style="thin">
        <color rgb="FFB2B2B2"/>
      </right>
      <top style="thin">
        <color rgb="FFB2B2B2"/>
      </top>
      <bottom style="thin">
        <color rgb="FFB2B2B2"/>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139">
    <xf numFmtId="0" fontId="0" fillId="0" borderId="0"/>
    <xf numFmtId="0" fontId="1" fillId="2" borderId="0" applyNumberFormat="0" applyBorder="0"/>
    <xf numFmtId="0" fontId="1" fillId="2" borderId="0" applyNumberFormat="0" applyBorder="0"/>
    <xf numFmtId="0" fontId="1" fillId="2" borderId="0" applyNumberFormat="0" applyBorder="0"/>
    <xf numFmtId="0" fontId="1" fillId="3" borderId="0" applyNumberFormat="0" applyBorder="0"/>
    <xf numFmtId="0" fontId="1" fillId="3" borderId="0" applyNumberFormat="0" applyBorder="0"/>
    <xf numFmtId="0" fontId="1" fillId="3" borderId="0" applyNumberFormat="0" applyBorder="0"/>
    <xf numFmtId="0" fontId="1" fillId="4" borderId="0" applyNumberFormat="0" applyBorder="0"/>
    <xf numFmtId="0" fontId="1" fillId="4" borderId="0" applyNumberFormat="0" applyBorder="0"/>
    <xf numFmtId="0" fontId="1" fillId="4" borderId="0" applyNumberFormat="0" applyBorder="0"/>
    <xf numFmtId="0" fontId="1" fillId="5" borderId="0" applyNumberFormat="0" applyBorder="0"/>
    <xf numFmtId="0" fontId="1" fillId="5" borderId="0" applyNumberFormat="0" applyBorder="0"/>
    <xf numFmtId="0" fontId="1" fillId="5" borderId="0" applyNumberFormat="0" applyBorder="0"/>
    <xf numFmtId="0" fontId="1" fillId="6" borderId="0" applyNumberFormat="0" applyBorder="0"/>
    <xf numFmtId="0" fontId="1" fillId="6" borderId="0" applyNumberFormat="0" applyBorder="0"/>
    <xf numFmtId="0" fontId="1" fillId="6" borderId="0" applyNumberFormat="0" applyBorder="0"/>
    <xf numFmtId="0" fontId="1" fillId="7" borderId="0" applyNumberFormat="0" applyBorder="0"/>
    <xf numFmtId="0" fontId="1" fillId="7" borderId="0" applyNumberFormat="0" applyBorder="0"/>
    <xf numFmtId="0" fontId="1" fillId="7" borderId="0" applyNumberFormat="0" applyBorder="0"/>
    <xf numFmtId="0" fontId="1" fillId="8" borderId="0" applyNumberFormat="0" applyBorder="0"/>
    <xf numFmtId="0" fontId="1" fillId="8" borderId="0" applyNumberFormat="0" applyBorder="0"/>
    <xf numFmtId="0" fontId="1" fillId="8" borderId="0" applyNumberFormat="0" applyBorder="0"/>
    <xf numFmtId="0" fontId="1" fillId="9" borderId="0" applyNumberFormat="0" applyBorder="0"/>
    <xf numFmtId="0" fontId="1" fillId="9" borderId="0" applyNumberFormat="0" applyBorder="0"/>
    <xf numFmtId="0" fontId="1" fillId="9" borderId="0" applyNumberFormat="0" applyBorder="0"/>
    <xf numFmtId="0" fontId="1" fillId="10" borderId="0" applyNumberFormat="0" applyBorder="0"/>
    <xf numFmtId="0" fontId="1" fillId="10" borderId="0" applyNumberFormat="0" applyBorder="0"/>
    <xf numFmtId="0" fontId="1" fillId="10" borderId="0" applyNumberFormat="0" applyBorder="0"/>
    <xf numFmtId="0" fontId="1" fillId="11" borderId="0" applyNumberFormat="0" applyBorder="0"/>
    <xf numFmtId="0" fontId="1" fillId="11" borderId="0" applyNumberFormat="0" applyBorder="0"/>
    <xf numFmtId="0" fontId="1" fillId="11" borderId="0" applyNumberFormat="0" applyBorder="0"/>
    <xf numFmtId="0" fontId="1" fillId="12" borderId="0" applyNumberFormat="0" applyBorder="0"/>
    <xf numFmtId="0" fontId="1" fillId="12" borderId="0" applyNumberFormat="0" applyBorder="0"/>
    <xf numFmtId="0" fontId="1" fillId="12" borderId="0" applyNumberFormat="0" applyBorder="0"/>
    <xf numFmtId="0" fontId="1" fillId="13" borderId="0" applyNumberFormat="0" applyBorder="0"/>
    <xf numFmtId="0" fontId="1" fillId="13" borderId="0" applyNumberFormat="0" applyBorder="0"/>
    <xf numFmtId="0" fontId="1" fillId="13" borderId="0" applyNumberFormat="0" applyBorder="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4" borderId="1" applyNumberFormat="0" applyFont="0"/>
    <xf numFmtId="0" fontId="1" fillId="14" borderId="1" applyNumberFormat="0" applyFont="0"/>
    <xf numFmtId="0" fontId="1" fillId="14" borderId="1" applyNumberFormat="0" applyFont="0"/>
    <xf numFmtId="0" fontId="1" fillId="14" borderId="1" applyNumberFormat="0" applyFont="0"/>
    <xf numFmtId="0" fontId="1" fillId="14" borderId="1" applyNumberFormat="0" applyFont="0"/>
    <xf numFmtId="9" fontId="3" fillId="0" borderId="0" applyFont="0" applyFill="0" applyBorder="0"/>
  </cellStyleXfs>
  <cellXfs count="645">
    <xf numFmtId="0" fontId="0" fillId="0" borderId="0" xfId="0"/>
    <xf numFmtId="15" fontId="0" fillId="0" borderId="0" xfId="0" applyNumberFormat="1"/>
    <xf numFmtId="0" fontId="0" fillId="0" borderId="0" xfId="0" applyAlignment="1">
      <alignment horizontal="left"/>
    </xf>
    <xf numFmtId="164" fontId="0" fillId="0" borderId="0" xfId="0" applyNumberFormat="1" applyAlignment="1">
      <alignment horizontal="left"/>
    </xf>
    <xf numFmtId="15" fontId="0" fillId="0" borderId="0" xfId="0" applyNumberFormat="1" applyAlignment="1">
      <alignment horizontal="left"/>
    </xf>
    <xf numFmtId="165" fontId="0" fillId="0" borderId="0" xfId="0" applyNumberFormat="1" applyAlignment="1">
      <alignment horizontal="left"/>
    </xf>
    <xf numFmtId="166" fontId="0" fillId="0" borderId="0" xfId="0" applyNumberFormat="1" applyAlignment="1">
      <alignment horizontal="left"/>
    </xf>
    <xf numFmtId="164" fontId="0" fillId="0" borderId="0" xfId="0" applyNumberFormat="1"/>
    <xf numFmtId="164" fontId="0" fillId="0" borderId="0" xfId="0" applyNumberFormat="1" applyAlignment="1">
      <alignment horizontal="center"/>
    </xf>
    <xf numFmtId="0" fontId="0" fillId="0" borderId="0" xfId="0"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2" fontId="0" fillId="0" borderId="0" xfId="0" applyNumberFormat="1"/>
    <xf numFmtId="15" fontId="0" fillId="0" borderId="0" xfId="0" applyNumberFormat="1" applyAlignment="1">
      <alignment horizontal="center"/>
    </xf>
    <xf numFmtId="164" fontId="0" fillId="0" borderId="0" xfId="0" applyNumberFormat="1" applyAlignment="1">
      <alignment horizontal="right"/>
    </xf>
    <xf numFmtId="166" fontId="0" fillId="0" borderId="0" xfId="0" applyNumberFormat="1"/>
    <xf numFmtId="167" fontId="0" fillId="0" borderId="0" xfId="0" applyNumberFormat="1" applyAlignment="1">
      <alignment horizontal="center"/>
    </xf>
    <xf numFmtId="167" fontId="0" fillId="0" borderId="0" xfId="0" applyNumberFormat="1"/>
    <xf numFmtId="165" fontId="0" fillId="0" borderId="0" xfId="0" applyNumberFormat="1"/>
    <xf numFmtId="1" fontId="0" fillId="0" borderId="0" xfId="0" applyNumberFormat="1"/>
    <xf numFmtId="15" fontId="0" fillId="0" borderId="0" xfId="0" applyNumberFormat="1" applyAlignment="1">
      <alignment horizontal="right"/>
    </xf>
    <xf numFmtId="1" fontId="0" fillId="0" borderId="0" xfId="0" applyNumberFormat="1" applyAlignment="1">
      <alignment horizontal="center"/>
    </xf>
    <xf numFmtId="1" fontId="0" fillId="0" borderId="0" xfId="0" applyNumberFormat="1" applyAlignment="1">
      <alignment horizontal="left"/>
    </xf>
    <xf numFmtId="2" fontId="0" fillId="0" borderId="0" xfId="0" applyNumberFormat="1" applyAlignment="1">
      <alignment horizontal="left"/>
    </xf>
    <xf numFmtId="14" fontId="0" fillId="0" borderId="0" xfId="0" applyNumberFormat="1"/>
    <xf numFmtId="168" fontId="0" fillId="0" borderId="0" xfId="0" applyNumberFormat="1"/>
    <xf numFmtId="0" fontId="5" fillId="0" borderId="0" xfId="0" applyFont="1" applyAlignment="1">
      <alignment horizontal="center"/>
    </xf>
    <xf numFmtId="15" fontId="5" fillId="0" borderId="0" xfId="0" applyNumberFormat="1" applyFont="1" applyAlignment="1">
      <alignment horizontal="center"/>
    </xf>
    <xf numFmtId="164" fontId="5" fillId="0" borderId="0" xfId="0" applyNumberFormat="1" applyFont="1" applyAlignment="1">
      <alignment horizontal="center"/>
    </xf>
    <xf numFmtId="0" fontId="6" fillId="0" borderId="0" xfId="0" applyFont="1" applyAlignment="1">
      <alignment horizontal="center"/>
    </xf>
    <xf numFmtId="15" fontId="6" fillId="0" borderId="0" xfId="0" applyNumberFormat="1" applyFont="1" applyAlignment="1">
      <alignment horizontal="center"/>
    </xf>
    <xf numFmtId="1" fontId="6" fillId="0" borderId="0" xfId="0" applyNumberFormat="1" applyFont="1" applyAlignment="1">
      <alignment horizontal="center"/>
    </xf>
    <xf numFmtId="165" fontId="6" fillId="0" borderId="0" xfId="0" applyNumberFormat="1" applyFont="1" applyAlignment="1">
      <alignment horizontal="center"/>
    </xf>
    <xf numFmtId="14" fontId="6" fillId="0" borderId="0" xfId="0" applyNumberFormat="1" applyFont="1" applyAlignment="1">
      <alignment horizontal="center"/>
    </xf>
    <xf numFmtId="0" fontId="0" fillId="0" borderId="0" xfId="0" applyAlignment="1">
      <alignment horizontal="right"/>
    </xf>
    <xf numFmtId="169" fontId="0" fillId="0" borderId="0" xfId="0" applyNumberFormat="1" applyAlignment="1">
      <alignment horizontal="center"/>
    </xf>
    <xf numFmtId="166" fontId="5" fillId="0" borderId="0" xfId="0" applyNumberFormat="1" applyFont="1" applyAlignment="1">
      <alignment horizontal="center"/>
    </xf>
    <xf numFmtId="2" fontId="5" fillId="0" borderId="0" xfId="0" applyNumberFormat="1" applyFont="1" applyAlignment="1">
      <alignment horizontal="center"/>
    </xf>
    <xf numFmtId="165" fontId="5" fillId="0" borderId="0" xfId="0" applyNumberFormat="1" applyFont="1" applyAlignment="1">
      <alignment horizontal="center"/>
    </xf>
    <xf numFmtId="14" fontId="0" fillId="0" borderId="0" xfId="0" applyNumberFormat="1" applyAlignment="1">
      <alignment horizontal="center"/>
    </xf>
    <xf numFmtId="170" fontId="0" fillId="0" borderId="0" xfId="0" applyNumberFormat="1"/>
    <xf numFmtId="0" fontId="5" fillId="0" borderId="0" xfId="0" applyFont="1"/>
    <xf numFmtId="165" fontId="0" fillId="0" borderId="0" xfId="0" applyNumberFormat="1" applyAlignment="1">
      <alignment horizontal="right"/>
    </xf>
    <xf numFmtId="2" fontId="0" fillId="0" borderId="0" xfId="0" applyNumberFormat="1" applyAlignment="1">
      <alignment horizontal="right"/>
    </xf>
    <xf numFmtId="2" fontId="6" fillId="0" borderId="0" xfId="0" applyNumberFormat="1" applyFont="1"/>
    <xf numFmtId="171" fontId="0" fillId="0" borderId="0" xfId="0" applyNumberFormat="1"/>
    <xf numFmtId="171" fontId="0" fillId="0" borderId="0" xfId="0" applyNumberFormat="1" applyAlignment="1">
      <alignment horizontal="center"/>
    </xf>
    <xf numFmtId="2" fontId="7" fillId="0" borderId="0" xfId="0" applyNumberFormat="1" applyFont="1"/>
    <xf numFmtId="0" fontId="4" fillId="0" borderId="0" xfId="117" applyFont="1"/>
    <xf numFmtId="2" fontId="4" fillId="0" borderId="0" xfId="117" applyNumberFormat="1" applyFont="1"/>
    <xf numFmtId="172" fontId="4" fillId="0" borderId="0" xfId="117" applyNumberFormat="1" applyFont="1"/>
    <xf numFmtId="0" fontId="4" fillId="0" borderId="0" xfId="118" applyFont="1"/>
    <xf numFmtId="2" fontId="4" fillId="0" borderId="0" xfId="118" applyNumberFormat="1" applyFont="1"/>
    <xf numFmtId="2" fontId="4" fillId="0" borderId="0" xfId="0" applyNumberFormat="1" applyFont="1"/>
    <xf numFmtId="172" fontId="4" fillId="0" borderId="0" xfId="118" applyNumberFormat="1" applyFont="1"/>
    <xf numFmtId="0" fontId="4" fillId="0" borderId="0" xfId="119" applyFont="1"/>
    <xf numFmtId="2" fontId="4" fillId="0" borderId="0" xfId="119" applyNumberFormat="1" applyFont="1"/>
    <xf numFmtId="0" fontId="0" fillId="0" borderId="0" xfId="0" applyAlignment="1">
      <alignment wrapText="1"/>
    </xf>
    <xf numFmtId="172" fontId="4" fillId="0" borderId="0" xfId="119" applyNumberFormat="1" applyFont="1"/>
    <xf numFmtId="0" fontId="4" fillId="0" borderId="0" xfId="120" applyFont="1"/>
    <xf numFmtId="2" fontId="4" fillId="0" borderId="0" xfId="120" applyNumberFormat="1" applyFont="1"/>
    <xf numFmtId="172" fontId="4" fillId="0" borderId="0" xfId="120" applyNumberFormat="1" applyFont="1"/>
    <xf numFmtId="0" fontId="4" fillId="0" borderId="0" xfId="121" applyFont="1"/>
    <xf numFmtId="2" fontId="4" fillId="0" borderId="0" xfId="121" applyNumberFormat="1" applyFont="1"/>
    <xf numFmtId="172" fontId="4" fillId="0" borderId="0" xfId="121" applyNumberFormat="1" applyFont="1"/>
    <xf numFmtId="0" fontId="4" fillId="0" borderId="0" xfId="122" applyFont="1"/>
    <xf numFmtId="2" fontId="4" fillId="0" borderId="0" xfId="122" applyNumberFormat="1" applyFont="1"/>
    <xf numFmtId="172" fontId="4" fillId="0" borderId="0" xfId="122" applyNumberFormat="1" applyFont="1"/>
    <xf numFmtId="0" fontId="4" fillId="0" borderId="0" xfId="113" applyFont="1"/>
    <xf numFmtId="2" fontId="4" fillId="0" borderId="0" xfId="113" applyNumberFormat="1" applyFont="1"/>
    <xf numFmtId="172" fontId="4" fillId="0" borderId="0" xfId="113" applyNumberFormat="1" applyFont="1"/>
    <xf numFmtId="0" fontId="4" fillId="0" borderId="0" xfId="114" applyFont="1"/>
    <xf numFmtId="2" fontId="4" fillId="0" borderId="0" xfId="114" applyNumberFormat="1" applyFont="1"/>
    <xf numFmtId="172" fontId="4" fillId="0" borderId="0" xfId="114" applyNumberFormat="1" applyFont="1"/>
    <xf numFmtId="0" fontId="4" fillId="0" borderId="0" xfId="115" applyFont="1"/>
    <xf numFmtId="2" fontId="4" fillId="0" borderId="0" xfId="115" applyNumberFormat="1" applyFont="1"/>
    <xf numFmtId="172" fontId="4" fillId="0" borderId="0" xfId="115" applyNumberFormat="1" applyFont="1"/>
    <xf numFmtId="0" fontId="4" fillId="0" borderId="0" xfId="123" applyFont="1"/>
    <xf numFmtId="2" fontId="4" fillId="0" borderId="0" xfId="123" applyNumberFormat="1" applyFont="1"/>
    <xf numFmtId="172" fontId="4" fillId="0" borderId="0" xfId="123" applyNumberFormat="1" applyFont="1"/>
    <xf numFmtId="0" fontId="4" fillId="0" borderId="0" xfId="125" applyFont="1"/>
    <xf numFmtId="2" fontId="4" fillId="0" borderId="0" xfId="125" applyNumberFormat="1" applyFont="1"/>
    <xf numFmtId="172" fontId="4" fillId="0" borderId="0" xfId="125" applyNumberFormat="1" applyFont="1"/>
    <xf numFmtId="0" fontId="4" fillId="0" borderId="0" xfId="126" applyFont="1"/>
    <xf numFmtId="2" fontId="4" fillId="0" borderId="0" xfId="126" applyNumberFormat="1" applyFont="1"/>
    <xf numFmtId="172" fontId="4" fillId="0" borderId="0" xfId="126" applyNumberFormat="1" applyFont="1"/>
    <xf numFmtId="0" fontId="4" fillId="0" borderId="0" xfId="127" applyFont="1"/>
    <xf numFmtId="2" fontId="4" fillId="0" borderId="0" xfId="127" applyNumberFormat="1" applyFont="1"/>
    <xf numFmtId="172" fontId="4" fillId="0" borderId="0" xfId="127" applyNumberFormat="1" applyFont="1"/>
    <xf numFmtId="0" fontId="4" fillId="0" borderId="0" xfId="131" applyFont="1"/>
    <xf numFmtId="2" fontId="4" fillId="0" borderId="0" xfId="131" applyNumberFormat="1" applyFont="1"/>
    <xf numFmtId="2" fontId="4" fillId="0" borderId="0" xfId="132" applyNumberFormat="1" applyFont="1"/>
    <xf numFmtId="172" fontId="4" fillId="0" borderId="0" xfId="131" applyNumberFormat="1" applyFont="1"/>
    <xf numFmtId="0" fontId="4" fillId="0" borderId="0" xfId="130" applyFont="1"/>
    <xf numFmtId="2" fontId="4" fillId="0" borderId="0" xfId="130" applyNumberFormat="1" applyFont="1"/>
    <xf numFmtId="172" fontId="4" fillId="0" borderId="0" xfId="130" applyNumberFormat="1" applyFont="1"/>
    <xf numFmtId="2" fontId="4" fillId="0" borderId="0" xfId="129" applyNumberFormat="1" applyFont="1"/>
    <xf numFmtId="0" fontId="4" fillId="0" borderId="0" xfId="124" applyFont="1"/>
    <xf numFmtId="2" fontId="4" fillId="0" borderId="0" xfId="124" applyNumberFormat="1" applyFont="1"/>
    <xf numFmtId="172" fontId="4" fillId="0" borderId="0" xfId="124" applyNumberFormat="1" applyFont="1"/>
    <xf numFmtId="0" fontId="4" fillId="0" borderId="0" xfId="128" applyFont="1"/>
    <xf numFmtId="2" fontId="4" fillId="0" borderId="0" xfId="128" applyNumberFormat="1" applyFont="1"/>
    <xf numFmtId="172" fontId="4" fillId="0" borderId="0" xfId="128" applyNumberFormat="1" applyFont="1"/>
    <xf numFmtId="165" fontId="4" fillId="0" borderId="0" xfId="117" applyNumberFormat="1" applyFont="1"/>
    <xf numFmtId="172" fontId="0" fillId="0" borderId="0" xfId="0" applyNumberFormat="1"/>
    <xf numFmtId="170" fontId="4" fillId="0" borderId="0" xfId="117" applyNumberFormat="1" applyFont="1"/>
    <xf numFmtId="170" fontId="4" fillId="0" borderId="0" xfId="118" applyNumberFormat="1" applyFont="1"/>
    <xf numFmtId="170" fontId="4" fillId="0" borderId="0" xfId="119" applyNumberFormat="1" applyFont="1"/>
    <xf numFmtId="165" fontId="4" fillId="0" borderId="0" xfId="120" applyNumberFormat="1" applyFont="1"/>
    <xf numFmtId="170" fontId="4" fillId="0" borderId="0" xfId="120" applyNumberFormat="1" applyFont="1"/>
    <xf numFmtId="170" fontId="4" fillId="0" borderId="0" xfId="121" applyNumberFormat="1" applyFont="1"/>
    <xf numFmtId="170" fontId="4" fillId="0" borderId="0" xfId="122" applyNumberFormat="1" applyFont="1"/>
    <xf numFmtId="170" fontId="4" fillId="0" borderId="0" xfId="113" applyNumberFormat="1" applyFont="1"/>
    <xf numFmtId="170" fontId="4" fillId="0" borderId="0" xfId="114" applyNumberFormat="1" applyFont="1"/>
    <xf numFmtId="170" fontId="4" fillId="0" borderId="0" xfId="115" applyNumberFormat="1" applyFont="1"/>
    <xf numFmtId="170" fontId="4" fillId="0" borderId="0" xfId="123" applyNumberFormat="1" applyFont="1"/>
    <xf numFmtId="0" fontId="0" fillId="0" borderId="0" xfId="0"/>
    <xf numFmtId="170" fontId="4" fillId="0" borderId="0" xfId="125" applyNumberFormat="1" applyFont="1"/>
    <xf numFmtId="170" fontId="4" fillId="0" borderId="0" xfId="126" applyNumberFormat="1" applyFont="1"/>
    <xf numFmtId="170" fontId="4" fillId="0" borderId="0" xfId="127" applyNumberFormat="1" applyFont="1"/>
    <xf numFmtId="170" fontId="4" fillId="0" borderId="0" xfId="130" applyNumberFormat="1" applyFont="1"/>
    <xf numFmtId="170" fontId="4" fillId="0" borderId="0" xfId="124" applyNumberFormat="1" applyFont="1"/>
    <xf numFmtId="1" fontId="4" fillId="0" borderId="0" xfId="117" applyNumberFormat="1" applyFont="1"/>
    <xf numFmtId="165" fontId="4" fillId="0" borderId="0" xfId="117" applyNumberFormat="1" applyFont="1" applyAlignment="1">
      <alignment horizontal="right"/>
    </xf>
    <xf numFmtId="1" fontId="4" fillId="0" borderId="0" xfId="0" applyNumberFormat="1" applyFont="1"/>
    <xf numFmtId="165" fontId="4" fillId="0" borderId="0" xfId="0" applyNumberFormat="1" applyFont="1"/>
    <xf numFmtId="1" fontId="4" fillId="0" borderId="0" xfId="118" applyNumberFormat="1" applyFont="1"/>
    <xf numFmtId="165" fontId="4" fillId="0" borderId="0" xfId="118" applyNumberFormat="1" applyFont="1"/>
    <xf numFmtId="165" fontId="4" fillId="0" borderId="0" xfId="118" applyNumberFormat="1" applyFont="1" applyAlignment="1">
      <alignment horizontal="right"/>
    </xf>
    <xf numFmtId="2" fontId="4" fillId="0" borderId="0" xfId="118" applyNumberFormat="1" applyFont="1" applyAlignment="1">
      <alignment horizontal="right"/>
    </xf>
    <xf numFmtId="0" fontId="3" fillId="0" borderId="0" xfId="0" applyFont="1" applyAlignment="1">
      <alignment horizontal="right"/>
    </xf>
    <xf numFmtId="1" fontId="4" fillId="0" borderId="0" xfId="119" applyNumberFormat="1" applyFont="1"/>
    <xf numFmtId="165" fontId="4" fillId="0" borderId="0" xfId="119" applyNumberFormat="1" applyFont="1"/>
    <xf numFmtId="165" fontId="4" fillId="0" borderId="0" xfId="119" applyNumberFormat="1" applyFont="1" applyAlignment="1">
      <alignment horizontal="right"/>
    </xf>
    <xf numFmtId="172" fontId="4" fillId="0" borderId="0" xfId="0" applyNumberFormat="1" applyFont="1"/>
    <xf numFmtId="1" fontId="4" fillId="0" borderId="0" xfId="120" applyNumberFormat="1" applyFont="1"/>
    <xf numFmtId="165" fontId="4" fillId="0" borderId="0" xfId="120" applyNumberFormat="1" applyFont="1" applyAlignment="1">
      <alignment horizontal="right"/>
    </xf>
    <xf numFmtId="1" fontId="4" fillId="0" borderId="0" xfId="121" applyNumberFormat="1" applyFont="1"/>
    <xf numFmtId="165" fontId="4" fillId="0" borderId="0" xfId="121" applyNumberFormat="1" applyFont="1"/>
    <xf numFmtId="165" fontId="4" fillId="0" borderId="0" xfId="121" applyNumberFormat="1" applyFont="1" applyAlignment="1">
      <alignment horizontal="right"/>
    </xf>
    <xf numFmtId="2" fontId="4" fillId="0" borderId="0" xfId="121" applyNumberFormat="1" applyFont="1" applyAlignment="1">
      <alignment horizontal="right"/>
    </xf>
    <xf numFmtId="1" fontId="4" fillId="0" borderId="0" xfId="122" applyNumberFormat="1" applyFont="1"/>
    <xf numFmtId="165" fontId="4" fillId="0" borderId="0" xfId="122" applyNumberFormat="1" applyFont="1"/>
    <xf numFmtId="165" fontId="4" fillId="0" borderId="0" xfId="122" applyNumberFormat="1" applyFont="1" applyAlignment="1">
      <alignment horizontal="right"/>
    </xf>
    <xf numFmtId="1" fontId="4" fillId="0" borderId="0" xfId="113" applyNumberFormat="1" applyFont="1"/>
    <xf numFmtId="165" fontId="4" fillId="0" borderId="0" xfId="113" applyNumberFormat="1" applyFont="1"/>
    <xf numFmtId="165" fontId="4" fillId="0" borderId="0" xfId="113" applyNumberFormat="1" applyFont="1" applyAlignment="1">
      <alignment horizontal="right"/>
    </xf>
    <xf numFmtId="1" fontId="4" fillId="0" borderId="0" xfId="114" applyNumberFormat="1" applyFont="1"/>
    <xf numFmtId="165" fontId="4" fillId="0" borderId="0" xfId="114" applyNumberFormat="1" applyFont="1"/>
    <xf numFmtId="165" fontId="4" fillId="0" borderId="0" xfId="114" applyNumberFormat="1" applyFont="1" applyAlignment="1">
      <alignment horizontal="right"/>
    </xf>
    <xf numFmtId="1" fontId="4" fillId="0" borderId="0" xfId="124" applyNumberFormat="1" applyFont="1"/>
    <xf numFmtId="165" fontId="4" fillId="0" borderId="0" xfId="124" applyNumberFormat="1" applyFont="1"/>
    <xf numFmtId="165" fontId="4" fillId="0" borderId="0" xfId="124" applyNumberFormat="1" applyFont="1" applyAlignment="1">
      <alignment horizontal="right"/>
    </xf>
    <xf numFmtId="1" fontId="4" fillId="0" borderId="0" xfId="129" applyNumberFormat="1" applyFont="1"/>
    <xf numFmtId="165" fontId="4" fillId="0" borderId="0" xfId="129" applyNumberFormat="1" applyFont="1"/>
    <xf numFmtId="1" fontId="4" fillId="0" borderId="0" xfId="130" applyNumberFormat="1" applyFont="1"/>
    <xf numFmtId="165" fontId="4" fillId="0" borderId="0" xfId="130" applyNumberFormat="1" applyFont="1"/>
    <xf numFmtId="165" fontId="4" fillId="0" borderId="0" xfId="130" applyNumberFormat="1" applyFont="1" applyAlignment="1">
      <alignment horizontal="right"/>
    </xf>
    <xf numFmtId="1" fontId="4" fillId="0" borderId="0" xfId="132" applyNumberFormat="1" applyFont="1"/>
    <xf numFmtId="165" fontId="4" fillId="0" borderId="0" xfId="132" applyNumberFormat="1" applyFont="1"/>
    <xf numFmtId="170" fontId="4" fillId="0" borderId="0" xfId="131" applyNumberFormat="1" applyFont="1"/>
    <xf numFmtId="1" fontId="4" fillId="0" borderId="0" xfId="131" applyNumberFormat="1" applyFont="1"/>
    <xf numFmtId="165" fontId="4" fillId="0" borderId="0" xfId="131" applyNumberFormat="1" applyFont="1"/>
    <xf numFmtId="165" fontId="4" fillId="0" borderId="0" xfId="131" applyNumberFormat="1" applyFont="1" applyAlignment="1">
      <alignment horizontal="right"/>
    </xf>
    <xf numFmtId="1" fontId="4" fillId="0" borderId="0" xfId="127" applyNumberFormat="1" applyFont="1"/>
    <xf numFmtId="165" fontId="4" fillId="0" borderId="0" xfId="127" applyNumberFormat="1" applyFont="1"/>
    <xf numFmtId="165" fontId="4" fillId="0" borderId="0" xfId="127" applyNumberFormat="1" applyFont="1" applyAlignment="1">
      <alignment horizontal="right"/>
    </xf>
    <xf numFmtId="1" fontId="4" fillId="0" borderId="0" xfId="126" applyNumberFormat="1" applyFont="1"/>
    <xf numFmtId="165" fontId="4" fillId="0" borderId="0" xfId="126" applyNumberFormat="1" applyFont="1"/>
    <xf numFmtId="165" fontId="4" fillId="0" borderId="0" xfId="126" applyNumberFormat="1" applyFont="1" applyAlignment="1">
      <alignment horizontal="right"/>
    </xf>
    <xf numFmtId="1" fontId="4" fillId="0" borderId="0" xfId="125" applyNumberFormat="1" applyFont="1"/>
    <xf numFmtId="165" fontId="4" fillId="0" borderId="0" xfId="125" applyNumberFormat="1" applyFont="1"/>
    <xf numFmtId="165" fontId="4" fillId="0" borderId="0" xfId="125" applyNumberFormat="1" applyFont="1" applyAlignment="1">
      <alignment horizontal="right"/>
    </xf>
    <xf numFmtId="1" fontId="4" fillId="0" borderId="0" xfId="123" applyNumberFormat="1" applyFont="1"/>
    <xf numFmtId="165" fontId="4" fillId="0" borderId="0" xfId="123" applyNumberFormat="1" applyFont="1"/>
    <xf numFmtId="165" fontId="4" fillId="0" borderId="0" xfId="123" applyNumberFormat="1" applyFont="1" applyAlignment="1">
      <alignment horizontal="right"/>
    </xf>
    <xf numFmtId="2" fontId="4" fillId="0" borderId="0" xfId="122" applyNumberFormat="1" applyFont="1" applyAlignment="1">
      <alignment horizontal="right"/>
    </xf>
    <xf numFmtId="170" fontId="4" fillId="0" borderId="0" xfId="116" applyNumberFormat="1" applyFont="1"/>
    <xf numFmtId="2" fontId="4" fillId="0" borderId="0" xfId="116" applyNumberFormat="1" applyFont="1"/>
    <xf numFmtId="1" fontId="4" fillId="0" borderId="0" xfId="116" applyNumberFormat="1" applyFont="1"/>
    <xf numFmtId="165" fontId="4" fillId="0" borderId="0" xfId="116" applyNumberFormat="1" applyFont="1"/>
    <xf numFmtId="165" fontId="4" fillId="0" borderId="0" xfId="116" applyNumberFormat="1" applyFont="1" applyAlignment="1">
      <alignment horizontal="right"/>
    </xf>
    <xf numFmtId="172" fontId="4" fillId="0" borderId="0" xfId="116" applyNumberFormat="1" applyFont="1"/>
    <xf numFmtId="1" fontId="4" fillId="0" borderId="0" xfId="115" applyNumberFormat="1" applyFont="1"/>
    <xf numFmtId="165" fontId="4" fillId="0" borderId="0" xfId="115" applyNumberFormat="1" applyFont="1"/>
    <xf numFmtId="165" fontId="4" fillId="0" borderId="0" xfId="115" applyNumberFormat="1" applyFont="1" applyAlignment="1">
      <alignment horizontal="right"/>
    </xf>
    <xf numFmtId="170" fontId="4" fillId="0" borderId="0" xfId="117" applyNumberFormat="1" applyFont="1" applyAlignment="1">
      <alignment horizontal="center"/>
    </xf>
    <xf numFmtId="0" fontId="2" fillId="0" borderId="0" xfId="47" applyFont="1"/>
    <xf numFmtId="2" fontId="2" fillId="0" borderId="0" xfId="47" applyNumberFormat="1" applyFont="1"/>
    <xf numFmtId="1" fontId="2" fillId="0" borderId="0" xfId="47" applyNumberFormat="1" applyFont="1"/>
    <xf numFmtId="165" fontId="2" fillId="0" borderId="0" xfId="47" applyNumberFormat="1" applyFont="1"/>
    <xf numFmtId="172" fontId="2" fillId="0" borderId="0" xfId="51" applyNumberFormat="1" applyFont="1" applyAlignment="1">
      <alignment horizontal="center"/>
    </xf>
    <xf numFmtId="172" fontId="2" fillId="0" borderId="0" xfId="50" applyNumberFormat="1" applyFont="1" applyAlignment="1">
      <alignment horizontal="center"/>
    </xf>
    <xf numFmtId="165" fontId="2" fillId="0" borderId="0" xfId="47" applyNumberFormat="1" applyFont="1" applyAlignment="1">
      <alignment horizontal="right"/>
    </xf>
    <xf numFmtId="172" fontId="2" fillId="0" borderId="0" xfId="52" applyNumberFormat="1" applyFont="1" applyAlignment="1">
      <alignment horizontal="center"/>
    </xf>
    <xf numFmtId="172" fontId="0" fillId="0" borderId="0" xfId="0" applyNumberFormat="1" applyAlignment="1">
      <alignment horizontal="center"/>
    </xf>
    <xf numFmtId="172" fontId="2" fillId="0" borderId="0" xfId="68" applyNumberFormat="1" applyFont="1" applyAlignment="1">
      <alignment horizontal="center"/>
    </xf>
    <xf numFmtId="172" fontId="2" fillId="0" borderId="0" xfId="94" applyNumberFormat="1" applyFont="1" applyAlignment="1">
      <alignment horizontal="center"/>
    </xf>
    <xf numFmtId="0" fontId="2" fillId="0" borderId="0" xfId="62" applyFont="1"/>
    <xf numFmtId="2" fontId="2" fillId="0" borderId="0" xfId="62" applyNumberFormat="1" applyFont="1"/>
    <xf numFmtId="1" fontId="2" fillId="0" borderId="0" xfId="62" applyNumberFormat="1" applyFont="1"/>
    <xf numFmtId="165" fontId="2" fillId="0" borderId="0" xfId="62" applyNumberFormat="1" applyFont="1"/>
    <xf numFmtId="165" fontId="2" fillId="0" borderId="0" xfId="62" applyNumberFormat="1" applyFont="1" applyAlignment="1">
      <alignment horizontal="right"/>
    </xf>
    <xf numFmtId="172" fontId="2" fillId="0" borderId="0" xfId="82" applyNumberFormat="1" applyFont="1" applyAlignment="1">
      <alignment horizontal="center"/>
    </xf>
    <xf numFmtId="0" fontId="2" fillId="0" borderId="0" xfId="88" applyFont="1"/>
    <xf numFmtId="2" fontId="2" fillId="0" borderId="0" xfId="88" applyNumberFormat="1" applyFont="1"/>
    <xf numFmtId="1" fontId="2" fillId="0" borderId="0" xfId="88" applyNumberFormat="1" applyFont="1"/>
    <xf numFmtId="165" fontId="2" fillId="0" borderId="0" xfId="88" applyNumberFormat="1" applyFont="1"/>
    <xf numFmtId="172" fontId="2" fillId="0" borderId="0" xfId="107" applyNumberFormat="1" applyFont="1" applyAlignment="1">
      <alignment horizontal="center"/>
    </xf>
    <xf numFmtId="170" fontId="4" fillId="0" borderId="0" xfId="118" applyNumberFormat="1" applyFont="1" applyAlignment="1">
      <alignment horizontal="center"/>
    </xf>
    <xf numFmtId="0" fontId="2" fillId="0" borderId="0" xfId="59" applyFont="1"/>
    <xf numFmtId="2" fontId="2" fillId="0" borderId="0" xfId="59" applyNumberFormat="1" applyFont="1"/>
    <xf numFmtId="1" fontId="2" fillId="0" borderId="0" xfId="59" applyNumberFormat="1" applyFont="1"/>
    <xf numFmtId="165" fontId="2" fillId="0" borderId="0" xfId="59" applyNumberFormat="1" applyFont="1"/>
    <xf numFmtId="172" fontId="2" fillId="0" borderId="0" xfId="49" applyNumberFormat="1" applyFont="1" applyAlignment="1">
      <alignment horizontal="center"/>
    </xf>
    <xf numFmtId="165" fontId="2" fillId="0" borderId="0" xfId="59" applyNumberFormat="1" applyFont="1" applyAlignment="1">
      <alignment horizontal="right"/>
    </xf>
    <xf numFmtId="172" fontId="2" fillId="0" borderId="0" xfId="93" applyNumberFormat="1" applyFont="1" applyAlignment="1">
      <alignment horizontal="center"/>
    </xf>
    <xf numFmtId="0" fontId="2" fillId="0" borderId="0" xfId="69" applyFont="1"/>
    <xf numFmtId="2" fontId="2" fillId="0" borderId="0" xfId="69" applyNumberFormat="1" applyFont="1"/>
    <xf numFmtId="1" fontId="2" fillId="0" borderId="0" xfId="69" applyNumberFormat="1" applyFont="1"/>
    <xf numFmtId="165" fontId="2" fillId="0" borderId="0" xfId="69" applyNumberFormat="1" applyFont="1"/>
    <xf numFmtId="165" fontId="2" fillId="0" borderId="0" xfId="69" applyNumberFormat="1" applyFont="1" applyAlignment="1">
      <alignment horizontal="right"/>
    </xf>
    <xf numFmtId="172" fontId="2" fillId="0" borderId="0" xfId="86" applyNumberFormat="1" applyFont="1" applyAlignment="1">
      <alignment horizontal="center"/>
    </xf>
    <xf numFmtId="0" fontId="2" fillId="0" borderId="0" xfId="89" applyFont="1"/>
    <xf numFmtId="2" fontId="2" fillId="0" borderId="0" xfId="89" applyNumberFormat="1" applyFont="1"/>
    <xf numFmtId="1" fontId="2" fillId="0" borderId="0" xfId="89" applyNumberFormat="1" applyFont="1"/>
    <xf numFmtId="165" fontId="2" fillId="0" borderId="0" xfId="89" applyNumberFormat="1" applyFont="1"/>
    <xf numFmtId="172" fontId="2" fillId="0" borderId="0" xfId="109" applyNumberFormat="1" applyFont="1" applyAlignment="1">
      <alignment horizontal="center"/>
    </xf>
    <xf numFmtId="0" fontId="2" fillId="0" borderId="0" xfId="71" applyFont="1"/>
    <xf numFmtId="2" fontId="2" fillId="0" borderId="0" xfId="71" applyNumberFormat="1" applyFont="1"/>
    <xf numFmtId="1" fontId="2" fillId="0" borderId="0" xfId="71" applyNumberFormat="1" applyFont="1"/>
    <xf numFmtId="165" fontId="2" fillId="0" borderId="0" xfId="71" applyNumberFormat="1" applyFont="1"/>
    <xf numFmtId="172" fontId="2" fillId="0" borderId="0" xfId="46" applyNumberFormat="1" applyFont="1" applyAlignment="1">
      <alignment horizontal="center"/>
    </xf>
    <xf numFmtId="165" fontId="2" fillId="0" borderId="0" xfId="71" applyNumberFormat="1" applyFont="1" applyAlignment="1">
      <alignment horizontal="right"/>
    </xf>
    <xf numFmtId="172" fontId="2" fillId="0" borderId="0" xfId="92" applyNumberFormat="1" applyFont="1" applyAlignment="1">
      <alignment horizontal="center"/>
    </xf>
    <xf numFmtId="0" fontId="2" fillId="0" borderId="0" xfId="70" applyFont="1"/>
    <xf numFmtId="2" fontId="2" fillId="0" borderId="0" xfId="70" applyNumberFormat="1" applyFont="1"/>
    <xf numFmtId="1" fontId="2" fillId="0" borderId="0" xfId="70" applyNumberFormat="1" applyFont="1"/>
    <xf numFmtId="165" fontId="2" fillId="0" borderId="0" xfId="70" applyNumberFormat="1" applyFont="1"/>
    <xf numFmtId="165" fontId="2" fillId="0" borderId="0" xfId="70" applyNumberFormat="1" applyFont="1" applyAlignment="1">
      <alignment horizontal="right"/>
    </xf>
    <xf numFmtId="172" fontId="2" fillId="0" borderId="0" xfId="91" applyNumberFormat="1" applyFont="1" applyAlignment="1">
      <alignment horizontal="center"/>
    </xf>
    <xf numFmtId="0" fontId="2" fillId="0" borderId="0" xfId="90" applyFont="1"/>
    <xf numFmtId="2" fontId="2" fillId="0" borderId="0" xfId="90" applyNumberFormat="1" applyFont="1"/>
    <xf numFmtId="1" fontId="2" fillId="0" borderId="0" xfId="90" applyNumberFormat="1" applyFont="1"/>
    <xf numFmtId="165" fontId="2" fillId="0" borderId="0" xfId="90" applyNumberFormat="1" applyFont="1"/>
    <xf numFmtId="0" fontId="2" fillId="0" borderId="0" xfId="83" applyFont="1"/>
    <xf numFmtId="2" fontId="2" fillId="0" borderId="0" xfId="83" applyNumberFormat="1" applyFont="1"/>
    <xf numFmtId="1" fontId="2" fillId="0" borderId="0" xfId="83" applyNumberFormat="1" applyFont="1"/>
    <xf numFmtId="165" fontId="2" fillId="0" borderId="0" xfId="83" applyNumberFormat="1" applyFont="1"/>
    <xf numFmtId="172" fontId="2" fillId="0" borderId="0" xfId="56" applyNumberFormat="1" applyFont="1" applyAlignment="1">
      <alignment horizontal="center"/>
    </xf>
    <xf numFmtId="172" fontId="2" fillId="0" borderId="0" xfId="55" applyNumberFormat="1" applyFont="1" applyAlignment="1">
      <alignment horizontal="center"/>
    </xf>
    <xf numFmtId="165" fontId="2" fillId="0" borderId="0" xfId="83" applyNumberFormat="1" applyFont="1" applyAlignment="1">
      <alignment horizontal="right"/>
    </xf>
    <xf numFmtId="172" fontId="2" fillId="0" borderId="0" xfId="57" applyNumberFormat="1" applyFont="1" applyAlignment="1">
      <alignment horizontal="center"/>
    </xf>
    <xf numFmtId="172" fontId="2" fillId="0" borderId="0" xfId="67" applyNumberFormat="1" applyFont="1" applyAlignment="1">
      <alignment horizontal="center"/>
    </xf>
    <xf numFmtId="172" fontId="2" fillId="0" borderId="0" xfId="65" applyNumberFormat="1" applyFont="1" applyAlignment="1">
      <alignment horizontal="center"/>
    </xf>
    <xf numFmtId="172" fontId="2" fillId="0" borderId="0" xfId="63" applyNumberFormat="1" applyFont="1" applyAlignment="1">
      <alignment horizontal="center"/>
    </xf>
    <xf numFmtId="172" fontId="2" fillId="0" borderId="0" xfId="101" applyNumberFormat="1" applyFont="1" applyAlignment="1">
      <alignment horizontal="center"/>
    </xf>
    <xf numFmtId="0" fontId="2" fillId="0" borderId="0" xfId="73" applyFont="1"/>
    <xf numFmtId="2" fontId="2" fillId="0" borderId="0" xfId="73" applyNumberFormat="1" applyFont="1"/>
    <xf numFmtId="1" fontId="2" fillId="0" borderId="0" xfId="73" applyNumberFormat="1" applyFont="1"/>
    <xf numFmtId="165" fontId="2" fillId="0" borderId="0" xfId="73" applyNumberFormat="1" applyFont="1"/>
    <xf numFmtId="165" fontId="2" fillId="0" borderId="0" xfId="73" applyNumberFormat="1" applyFont="1" applyAlignment="1">
      <alignment horizontal="right"/>
    </xf>
    <xf numFmtId="172" fontId="2" fillId="0" borderId="0" xfId="77" applyNumberFormat="1" applyFont="1" applyAlignment="1">
      <alignment horizontal="center"/>
    </xf>
    <xf numFmtId="0" fontId="2" fillId="0" borderId="0" xfId="92" applyFont="1"/>
    <xf numFmtId="2" fontId="2" fillId="0" borderId="0" xfId="92" applyNumberFormat="1" applyFont="1"/>
    <xf numFmtId="1" fontId="2" fillId="0" borderId="0" xfId="92" applyNumberFormat="1" applyFont="1"/>
    <xf numFmtId="165" fontId="2" fillId="0" borderId="0" xfId="92" applyNumberFormat="1" applyFont="1"/>
    <xf numFmtId="0" fontId="2" fillId="0" borderId="0" xfId="96" applyFont="1"/>
    <xf numFmtId="2" fontId="2" fillId="0" borderId="0" xfId="96" applyNumberFormat="1" applyFont="1"/>
    <xf numFmtId="1" fontId="2" fillId="0" borderId="0" xfId="96" applyNumberFormat="1" applyFont="1"/>
    <xf numFmtId="165" fontId="2" fillId="0" borderId="0" xfId="96" applyNumberFormat="1" applyFont="1"/>
    <xf numFmtId="172" fontId="2" fillId="0" borderId="0" xfId="54" applyNumberFormat="1" applyFont="1" applyAlignment="1">
      <alignment horizontal="center"/>
    </xf>
    <xf numFmtId="172" fontId="2" fillId="0" borderId="0" xfId="53" applyNumberFormat="1" applyFont="1" applyAlignment="1">
      <alignment horizontal="center"/>
    </xf>
    <xf numFmtId="165" fontId="2" fillId="0" borderId="0" xfId="96" applyNumberFormat="1" applyFont="1" applyAlignment="1">
      <alignment horizontal="right"/>
    </xf>
    <xf numFmtId="0" fontId="2" fillId="0" borderId="0" xfId="45" applyFont="1"/>
    <xf numFmtId="2" fontId="2" fillId="0" borderId="0" xfId="45" applyNumberFormat="1" applyFont="1"/>
    <xf numFmtId="1" fontId="2" fillId="0" borderId="0" xfId="45" applyNumberFormat="1" applyFont="1"/>
    <xf numFmtId="165" fontId="2" fillId="0" borderId="0" xfId="45" applyNumberFormat="1" applyFont="1"/>
    <xf numFmtId="165" fontId="2" fillId="0" borderId="0" xfId="45" applyNumberFormat="1" applyFont="1" applyAlignment="1">
      <alignment horizontal="right"/>
    </xf>
    <xf numFmtId="172" fontId="2" fillId="0" borderId="0" xfId="99" applyNumberFormat="1" applyFont="1" applyAlignment="1">
      <alignment horizontal="center"/>
    </xf>
    <xf numFmtId="0" fontId="2" fillId="0" borderId="0" xfId="74" applyFont="1"/>
    <xf numFmtId="2" fontId="2" fillId="0" borderId="0" xfId="74" applyNumberFormat="1" applyFont="1"/>
    <xf numFmtId="1" fontId="2" fillId="0" borderId="0" xfId="74" applyNumberFormat="1" applyFont="1"/>
    <xf numFmtId="165" fontId="2" fillId="0" borderId="0" xfId="74" applyNumberFormat="1" applyFont="1"/>
    <xf numFmtId="165" fontId="2" fillId="0" borderId="0" xfId="74" applyNumberFormat="1" applyFont="1" applyAlignment="1">
      <alignment horizontal="right"/>
    </xf>
    <xf numFmtId="172" fontId="2" fillId="0" borderId="0" xfId="79" applyNumberFormat="1" applyFont="1" applyAlignment="1">
      <alignment horizontal="center"/>
    </xf>
    <xf numFmtId="0" fontId="2" fillId="0" borderId="0" xfId="93" applyFont="1"/>
    <xf numFmtId="2" fontId="2" fillId="0" borderId="0" xfId="93" applyNumberFormat="1" applyFont="1"/>
    <xf numFmtId="1" fontId="2" fillId="0" borderId="0" xfId="93" applyNumberFormat="1" applyFont="1"/>
    <xf numFmtId="165" fontId="2" fillId="0" borderId="0" xfId="93" applyNumberFormat="1" applyFont="1"/>
    <xf numFmtId="172" fontId="2" fillId="0" borderId="0" xfId="104" applyNumberFormat="1" applyFont="1" applyAlignment="1">
      <alignment horizontal="center"/>
    </xf>
    <xf numFmtId="0" fontId="2" fillId="0" borderId="0" xfId="108" applyFont="1"/>
    <xf numFmtId="2" fontId="2" fillId="0" borderId="0" xfId="108" applyNumberFormat="1" applyFont="1"/>
    <xf numFmtId="1" fontId="2" fillId="0" borderId="0" xfId="108" applyNumberFormat="1" applyFont="1"/>
    <xf numFmtId="165" fontId="2" fillId="0" borderId="0" xfId="108" applyNumberFormat="1" applyFont="1"/>
    <xf numFmtId="172" fontId="2" fillId="0" borderId="0" xfId="58" applyNumberFormat="1" applyFont="1" applyAlignment="1">
      <alignment horizontal="center"/>
    </xf>
    <xf numFmtId="165" fontId="2" fillId="0" borderId="0" xfId="108" applyNumberFormat="1" applyFont="1" applyAlignment="1">
      <alignment horizontal="right"/>
    </xf>
    <xf numFmtId="172" fontId="2" fillId="0" borderId="0" xfId="61" applyNumberFormat="1" applyFont="1" applyAlignment="1">
      <alignment horizontal="center"/>
    </xf>
    <xf numFmtId="172" fontId="2" fillId="0" borderId="0" xfId="64" applyNumberFormat="1" applyFont="1" applyAlignment="1">
      <alignment horizontal="center"/>
    </xf>
    <xf numFmtId="0" fontId="2" fillId="0" borderId="0" xfId="75" applyFont="1"/>
    <xf numFmtId="2" fontId="2" fillId="0" borderId="0" xfId="75" applyNumberFormat="1" applyFont="1"/>
    <xf numFmtId="1" fontId="2" fillId="0" borderId="0" xfId="75" applyNumberFormat="1" applyFont="1"/>
    <xf numFmtId="165" fontId="2" fillId="0" borderId="0" xfId="75" applyNumberFormat="1" applyFont="1"/>
    <xf numFmtId="165" fontId="2" fillId="0" borderId="0" xfId="75" applyNumberFormat="1" applyFont="1" applyAlignment="1">
      <alignment horizontal="right"/>
    </xf>
    <xf numFmtId="172" fontId="2" fillId="0" borderId="0" xfId="103" applyNumberFormat="1" applyFont="1" applyAlignment="1">
      <alignment horizontal="center"/>
    </xf>
    <xf numFmtId="172" fontId="2" fillId="0" borderId="0" xfId="75" applyNumberFormat="1" applyFont="1" applyAlignment="1">
      <alignment horizontal="center"/>
    </xf>
    <xf numFmtId="0" fontId="2" fillId="0" borderId="0" xfId="94" applyFont="1"/>
    <xf numFmtId="2" fontId="2" fillId="0" borderId="0" xfId="94" applyNumberFormat="1" applyFont="1"/>
    <xf numFmtId="1" fontId="2" fillId="0" borderId="0" xfId="94" applyNumberFormat="1" applyFont="1"/>
    <xf numFmtId="165" fontId="2" fillId="0" borderId="0" xfId="94" applyNumberFormat="1" applyFont="1"/>
    <xf numFmtId="172" fontId="2" fillId="0" borderId="0" xfId="98" applyNumberFormat="1" applyFont="1" applyAlignment="1">
      <alignment horizontal="center"/>
    </xf>
    <xf numFmtId="0" fontId="2" fillId="0" borderId="0" xfId="112" applyFont="1"/>
    <xf numFmtId="2" fontId="2" fillId="0" borderId="0" xfId="112" applyNumberFormat="1" applyFont="1"/>
    <xf numFmtId="1" fontId="2" fillId="0" borderId="0" xfId="112" applyNumberFormat="1" applyFont="1"/>
    <xf numFmtId="165" fontId="2" fillId="0" borderId="0" xfId="112" applyNumberFormat="1" applyFont="1"/>
    <xf numFmtId="172" fontId="2" fillId="0" borderId="0" xfId="62" applyNumberFormat="1" applyFont="1" applyAlignment="1">
      <alignment horizontal="center"/>
    </xf>
    <xf numFmtId="0" fontId="2" fillId="0" borderId="0" xfId="111" applyFont="1"/>
    <xf numFmtId="2" fontId="2" fillId="0" borderId="0" xfId="111" applyNumberFormat="1" applyFont="1"/>
    <xf numFmtId="1" fontId="2" fillId="0" borderId="0" xfId="111" applyNumberFormat="1" applyFont="1"/>
    <xf numFmtId="165" fontId="2" fillId="0" borderId="0" xfId="111" applyNumberFormat="1" applyFont="1"/>
    <xf numFmtId="165" fontId="2" fillId="0" borderId="0" xfId="112" applyNumberFormat="1" applyFont="1" applyAlignment="1">
      <alignment horizontal="right"/>
    </xf>
    <xf numFmtId="165" fontId="2" fillId="0" borderId="0" xfId="111" applyNumberFormat="1" applyFont="1" applyAlignment="1">
      <alignment horizontal="right"/>
    </xf>
    <xf numFmtId="0" fontId="2" fillId="0" borderId="0" xfId="39" applyFont="1"/>
    <xf numFmtId="2" fontId="2" fillId="0" borderId="0" xfId="39" applyNumberFormat="1" applyFont="1"/>
    <xf numFmtId="1" fontId="2" fillId="0" borderId="0" xfId="39" applyNumberFormat="1" applyFont="1"/>
    <xf numFmtId="165" fontId="2" fillId="0" borderId="0" xfId="39" applyNumberFormat="1" applyFont="1"/>
    <xf numFmtId="165" fontId="2" fillId="0" borderId="0" xfId="39" applyNumberFormat="1" applyFont="1" applyAlignment="1">
      <alignment horizontal="right"/>
    </xf>
    <xf numFmtId="172" fontId="2" fillId="0" borderId="0" xfId="105" applyNumberFormat="1" applyFont="1" applyAlignment="1">
      <alignment horizontal="center"/>
    </xf>
    <xf numFmtId="0" fontId="2" fillId="0" borderId="0" xfId="77" applyFont="1"/>
    <xf numFmtId="2" fontId="2" fillId="0" borderId="0" xfId="77" applyNumberFormat="1" applyFont="1"/>
    <xf numFmtId="1" fontId="2" fillId="0" borderId="0" xfId="77" applyNumberFormat="1" applyFont="1"/>
    <xf numFmtId="165" fontId="2" fillId="0" borderId="0" xfId="77" applyNumberFormat="1" applyFont="1"/>
    <xf numFmtId="165" fontId="2" fillId="0" borderId="0" xfId="77" applyNumberFormat="1" applyFont="1" applyAlignment="1">
      <alignment horizontal="right"/>
    </xf>
    <xf numFmtId="172" fontId="2" fillId="0" borderId="0" xfId="73" applyNumberFormat="1" applyFont="1" applyAlignment="1">
      <alignment horizontal="center"/>
    </xf>
    <xf numFmtId="0" fontId="2" fillId="0" borderId="0" xfId="98" applyFont="1"/>
    <xf numFmtId="2" fontId="2" fillId="0" borderId="0" xfId="98" applyNumberFormat="1" applyFont="1"/>
    <xf numFmtId="1" fontId="2" fillId="0" borderId="0" xfId="98" applyNumberFormat="1" applyFont="1"/>
    <xf numFmtId="165" fontId="2" fillId="0" borderId="0" xfId="98" applyNumberFormat="1" applyFont="1"/>
    <xf numFmtId="172" fontId="2" fillId="0" borderId="0" xfId="100" applyNumberFormat="1" applyFont="1" applyAlignment="1">
      <alignment horizontal="center"/>
    </xf>
    <xf numFmtId="0" fontId="2" fillId="0" borderId="0" xfId="37" applyFont="1"/>
    <xf numFmtId="2" fontId="2" fillId="0" borderId="0" xfId="37" applyNumberFormat="1" applyFont="1"/>
    <xf numFmtId="1" fontId="2" fillId="0" borderId="0" xfId="37" applyNumberFormat="1" applyFont="1"/>
    <xf numFmtId="165" fontId="2" fillId="0" borderId="0" xfId="37" applyNumberFormat="1" applyFont="1"/>
    <xf numFmtId="165" fontId="2" fillId="0" borderId="0" xfId="37" applyNumberFormat="1" applyFont="1" applyAlignment="1">
      <alignment horizontal="right"/>
    </xf>
    <xf numFmtId="172" fontId="2" fillId="0" borderId="0" xfId="66" applyNumberFormat="1" applyFont="1" applyAlignment="1">
      <alignment horizontal="center"/>
    </xf>
    <xf numFmtId="0" fontId="2" fillId="0" borderId="0" xfId="78" applyFont="1"/>
    <xf numFmtId="2" fontId="2" fillId="0" borderId="0" xfId="78" applyNumberFormat="1" applyFont="1"/>
    <xf numFmtId="1" fontId="2" fillId="0" borderId="0" xfId="78" applyNumberFormat="1" applyFont="1"/>
    <xf numFmtId="165" fontId="2" fillId="0" borderId="0" xfId="78" applyNumberFormat="1" applyFont="1"/>
    <xf numFmtId="165" fontId="2" fillId="0" borderId="0" xfId="78" applyNumberFormat="1" applyFont="1" applyAlignment="1">
      <alignment horizontal="right"/>
    </xf>
    <xf numFmtId="172" fontId="2" fillId="0" borderId="0" xfId="69" applyNumberFormat="1" applyFont="1" applyAlignment="1">
      <alignment horizontal="center"/>
    </xf>
    <xf numFmtId="0" fontId="2" fillId="0" borderId="0" xfId="99" applyFont="1"/>
    <xf numFmtId="2" fontId="2" fillId="0" borderId="0" xfId="99" applyNumberFormat="1" applyFont="1"/>
    <xf numFmtId="1" fontId="2" fillId="0" borderId="0" xfId="99" applyNumberFormat="1" applyFont="1"/>
    <xf numFmtId="165" fontId="2" fillId="0" borderId="0" xfId="99" applyNumberFormat="1" applyFont="1"/>
    <xf numFmtId="172" fontId="2" fillId="0" borderId="0" xfId="102" applyNumberFormat="1" applyFont="1" applyAlignment="1">
      <alignment horizontal="center"/>
    </xf>
    <xf numFmtId="0" fontId="2" fillId="0" borderId="0" xfId="38" applyFont="1"/>
    <xf numFmtId="2" fontId="2" fillId="0" borderId="0" xfId="38" applyNumberFormat="1" applyFont="1"/>
    <xf numFmtId="1" fontId="2" fillId="0" borderId="0" xfId="38" applyNumberFormat="1" applyFont="1"/>
    <xf numFmtId="165" fontId="2" fillId="0" borderId="0" xfId="38" applyNumberFormat="1" applyFont="1"/>
    <xf numFmtId="165" fontId="2" fillId="0" borderId="0" xfId="38" applyNumberFormat="1" applyFont="1" applyAlignment="1">
      <alignment horizontal="right"/>
    </xf>
    <xf numFmtId="0" fontId="2" fillId="0" borderId="0" xfId="79" applyFont="1"/>
    <xf numFmtId="2" fontId="2" fillId="0" borderId="0" xfId="79" applyNumberFormat="1" applyFont="1"/>
    <xf numFmtId="1" fontId="2" fillId="0" borderId="0" xfId="79" applyNumberFormat="1" applyFont="1"/>
    <xf numFmtId="165" fontId="2" fillId="0" borderId="0" xfId="79" applyNumberFormat="1" applyFont="1"/>
    <xf numFmtId="165" fontId="2" fillId="0" borderId="0" xfId="79" applyNumberFormat="1" applyFont="1" applyAlignment="1">
      <alignment horizontal="right"/>
    </xf>
    <xf numFmtId="172" fontId="2" fillId="0" borderId="0" xfId="76" applyNumberFormat="1" applyFont="1" applyAlignment="1">
      <alignment horizontal="center"/>
    </xf>
    <xf numFmtId="0" fontId="2" fillId="0" borderId="0" xfId="100" applyFont="1"/>
    <xf numFmtId="2" fontId="2" fillId="0" borderId="0" xfId="100" applyNumberFormat="1" applyFont="1"/>
    <xf numFmtId="1" fontId="2" fillId="0" borderId="0" xfId="100" applyNumberFormat="1" applyFont="1"/>
    <xf numFmtId="165" fontId="2" fillId="0" borderId="0" xfId="100" applyNumberFormat="1" applyFont="1"/>
    <xf numFmtId="172" fontId="2" fillId="0" borderId="0" xfId="95" applyNumberFormat="1" applyFont="1" applyAlignment="1">
      <alignment horizontal="center"/>
    </xf>
    <xf numFmtId="0" fontId="2" fillId="0" borderId="0" xfId="68" applyFont="1"/>
    <xf numFmtId="2" fontId="2" fillId="0" borderId="0" xfId="68" applyNumberFormat="1" applyFont="1"/>
    <xf numFmtId="1" fontId="2" fillId="0" borderId="0" xfId="68" applyNumberFormat="1" applyFont="1"/>
    <xf numFmtId="165" fontId="2" fillId="0" borderId="0" xfId="68" applyNumberFormat="1" applyFont="1"/>
    <xf numFmtId="0" fontId="2" fillId="0" borderId="0" xfId="80" applyFont="1"/>
    <xf numFmtId="2" fontId="2" fillId="0" borderId="0" xfId="80" applyNumberFormat="1" applyFont="1"/>
    <xf numFmtId="1" fontId="2" fillId="0" borderId="0" xfId="80" applyNumberFormat="1" applyFont="1"/>
    <xf numFmtId="165" fontId="2" fillId="0" borderId="0" xfId="80" applyNumberFormat="1" applyFont="1"/>
    <xf numFmtId="165" fontId="2" fillId="0" borderId="0" xfId="80" applyNumberFormat="1" applyFont="1" applyAlignment="1">
      <alignment horizontal="right"/>
    </xf>
    <xf numFmtId="172" fontId="2" fillId="0" borderId="0" xfId="106" applyNumberFormat="1" applyFont="1" applyAlignment="1">
      <alignment horizontal="center"/>
    </xf>
    <xf numFmtId="172" fontId="2" fillId="0" borderId="0" xfId="70" applyNumberFormat="1" applyFont="1" applyAlignment="1">
      <alignment horizontal="center"/>
    </xf>
    <xf numFmtId="0" fontId="2" fillId="0" borderId="0" xfId="101" applyFont="1"/>
    <xf numFmtId="2" fontId="2" fillId="0" borderId="0" xfId="101" applyNumberFormat="1" applyFont="1"/>
    <xf numFmtId="1" fontId="2" fillId="0" borderId="0" xfId="101" applyNumberFormat="1" applyFont="1"/>
    <xf numFmtId="165" fontId="2" fillId="0" borderId="0" xfId="101" applyNumberFormat="1" applyFont="1"/>
    <xf numFmtId="172" fontId="4" fillId="0" borderId="0" xfId="118" applyNumberFormat="1" applyFont="1" applyAlignment="1">
      <alignment horizontal="center"/>
    </xf>
    <xf numFmtId="0" fontId="2" fillId="0" borderId="0" xfId="76" applyFont="1"/>
    <xf numFmtId="2" fontId="2" fillId="0" borderId="0" xfId="76" applyNumberFormat="1" applyFont="1"/>
    <xf numFmtId="1" fontId="2" fillId="0" borderId="0" xfId="76" applyNumberFormat="1" applyFont="1"/>
    <xf numFmtId="165" fontId="2" fillId="0" borderId="0" xfId="76" applyNumberFormat="1" applyFont="1"/>
    <xf numFmtId="165" fontId="2" fillId="0" borderId="0" xfId="76" applyNumberFormat="1" applyFont="1" applyAlignment="1">
      <alignment horizontal="right"/>
    </xf>
    <xf numFmtId="172" fontId="2" fillId="0" borderId="0" xfId="74" applyNumberFormat="1" applyFont="1" applyAlignment="1">
      <alignment horizontal="center"/>
    </xf>
    <xf numFmtId="0" fontId="2" fillId="0" borderId="0" xfId="95" applyFont="1"/>
    <xf numFmtId="2" fontId="2" fillId="0" borderId="0" xfId="95" applyNumberFormat="1" applyFont="1"/>
    <xf numFmtId="1" fontId="2" fillId="0" borderId="0" xfId="95" applyNumberFormat="1" applyFont="1"/>
    <xf numFmtId="165" fontId="2" fillId="0" borderId="0" xfId="95" applyNumberFormat="1" applyFont="1"/>
    <xf numFmtId="0" fontId="2" fillId="0" borderId="0" xfId="41" applyFont="1"/>
    <xf numFmtId="2" fontId="2" fillId="0" borderId="0" xfId="41" applyNumberFormat="1" applyFont="1"/>
    <xf numFmtId="1" fontId="2" fillId="0" borderId="0" xfId="41" applyNumberFormat="1" applyFont="1"/>
    <xf numFmtId="165" fontId="2" fillId="0" borderId="0" xfId="41" applyNumberFormat="1" applyFont="1"/>
    <xf numFmtId="0" fontId="2" fillId="0" borderId="0" xfId="40" applyFont="1"/>
    <xf numFmtId="2" fontId="2" fillId="0" borderId="0" xfId="40" applyNumberFormat="1" applyFont="1"/>
    <xf numFmtId="1" fontId="2" fillId="0" borderId="0" xfId="40" applyNumberFormat="1" applyFont="1"/>
    <xf numFmtId="165" fontId="2" fillId="0" borderId="0" xfId="40" applyNumberFormat="1" applyFont="1"/>
    <xf numFmtId="165" fontId="2" fillId="0" borderId="0" xfId="41" applyNumberFormat="1" applyFont="1" applyAlignment="1">
      <alignment horizontal="right"/>
    </xf>
    <xf numFmtId="165" fontId="2" fillId="0" borderId="0" xfId="40" applyNumberFormat="1" applyFont="1" applyAlignment="1">
      <alignment horizontal="right"/>
    </xf>
    <xf numFmtId="0" fontId="2" fillId="0" borderId="0" xfId="42" applyFont="1"/>
    <xf numFmtId="2" fontId="2" fillId="0" borderId="0" xfId="42" applyNumberFormat="1" applyFont="1"/>
    <xf numFmtId="1" fontId="2" fillId="0" borderId="0" xfId="42" applyNumberFormat="1" applyFont="1"/>
    <xf numFmtId="165" fontId="2" fillId="0" borderId="0" xfId="42" applyNumberFormat="1" applyFont="1"/>
    <xf numFmtId="165" fontId="2" fillId="0" borderId="0" xfId="42" applyNumberFormat="1" applyFont="1" applyAlignment="1">
      <alignment horizontal="right"/>
    </xf>
    <xf numFmtId="0" fontId="2" fillId="0" borderId="0" xfId="82" applyFont="1"/>
    <xf numFmtId="2" fontId="2" fillId="0" borderId="0" xfId="82" applyNumberFormat="1" applyFont="1"/>
    <xf numFmtId="1" fontId="2" fillId="0" borderId="0" xfId="82" applyNumberFormat="1" applyFont="1"/>
    <xf numFmtId="165" fontId="2" fillId="0" borderId="0" xfId="82" applyNumberFormat="1" applyFont="1"/>
    <xf numFmtId="165" fontId="2" fillId="0" borderId="0" xfId="82" applyNumberFormat="1" applyFont="1" applyAlignment="1">
      <alignment horizontal="right"/>
    </xf>
    <xf numFmtId="172" fontId="2" fillId="0" borderId="0" xfId="80" applyNumberFormat="1" applyFont="1" applyAlignment="1">
      <alignment horizontal="center"/>
    </xf>
    <xf numFmtId="0" fontId="2" fillId="0" borderId="0" xfId="103" applyFont="1"/>
    <xf numFmtId="2" fontId="2" fillId="0" borderId="0" xfId="103" applyNumberFormat="1" applyFont="1"/>
    <xf numFmtId="1" fontId="2" fillId="0" borderId="0" xfId="103" applyNumberFormat="1" applyFont="1"/>
    <xf numFmtId="165" fontId="2" fillId="0" borderId="0" xfId="103" applyNumberFormat="1" applyFont="1"/>
    <xf numFmtId="0" fontId="2" fillId="0" borderId="0" xfId="43" applyFont="1"/>
    <xf numFmtId="2" fontId="2" fillId="0" borderId="0" xfId="43" applyNumberFormat="1" applyFont="1"/>
    <xf numFmtId="1" fontId="2" fillId="0" borderId="0" xfId="43" applyNumberFormat="1" applyFont="1"/>
    <xf numFmtId="165" fontId="2" fillId="0" borderId="0" xfId="43" applyNumberFormat="1" applyFont="1"/>
    <xf numFmtId="165" fontId="2" fillId="0" borderId="0" xfId="43" applyNumberFormat="1" applyFont="1" applyAlignment="1">
      <alignment horizontal="right"/>
    </xf>
    <xf numFmtId="0" fontId="2" fillId="0" borderId="0" xfId="86" applyFont="1"/>
    <xf numFmtId="2" fontId="2" fillId="0" borderId="0" xfId="86" applyNumberFormat="1" applyFont="1"/>
    <xf numFmtId="1" fontId="2" fillId="0" borderId="0" xfId="86" applyNumberFormat="1" applyFont="1"/>
    <xf numFmtId="165" fontId="2" fillId="0" borderId="0" xfId="86" applyNumberFormat="1" applyFont="1"/>
    <xf numFmtId="165" fontId="2" fillId="0" borderId="0" xfId="86" applyNumberFormat="1" applyFont="1" applyAlignment="1">
      <alignment horizontal="right"/>
    </xf>
    <xf numFmtId="172" fontId="2" fillId="0" borderId="0" xfId="81" applyNumberFormat="1" applyFont="1" applyAlignment="1">
      <alignment horizontal="center"/>
    </xf>
    <xf numFmtId="0" fontId="2" fillId="0" borderId="0" xfId="104" applyFont="1"/>
    <xf numFmtId="2" fontId="2" fillId="0" borderId="0" xfId="104" applyNumberFormat="1" applyFont="1"/>
    <xf numFmtId="1" fontId="2" fillId="0" borderId="0" xfId="104" applyNumberFormat="1" applyFont="1"/>
    <xf numFmtId="165" fontId="2" fillId="0" borderId="0" xfId="104" applyNumberFormat="1" applyFont="1"/>
    <xf numFmtId="0" fontId="2" fillId="0" borderId="0" xfId="46" applyFont="1"/>
    <xf numFmtId="2" fontId="2" fillId="0" borderId="0" xfId="46" applyNumberFormat="1" applyFont="1"/>
    <xf numFmtId="1" fontId="2" fillId="0" borderId="0" xfId="46" applyNumberFormat="1" applyFont="1"/>
    <xf numFmtId="165" fontId="2" fillId="0" borderId="0" xfId="46" applyNumberFormat="1" applyFont="1"/>
    <xf numFmtId="165" fontId="2" fillId="0" borderId="0" xfId="46" applyNumberFormat="1" applyFont="1" applyAlignment="1">
      <alignment horizontal="right"/>
    </xf>
    <xf numFmtId="0" fontId="2" fillId="0" borderId="0" xfId="49" applyFont="1"/>
    <xf numFmtId="2" fontId="2" fillId="0" borderId="0" xfId="49" applyNumberFormat="1" applyFont="1"/>
    <xf numFmtId="1" fontId="2" fillId="0" borderId="0" xfId="49" applyNumberFormat="1" applyFont="1"/>
    <xf numFmtId="165" fontId="2" fillId="0" borderId="0" xfId="49" applyNumberFormat="1" applyFont="1"/>
    <xf numFmtId="165" fontId="2" fillId="0" borderId="0" xfId="49" applyNumberFormat="1" applyFont="1" applyAlignment="1">
      <alignment horizontal="right"/>
    </xf>
    <xf numFmtId="165" fontId="2" fillId="0" borderId="0" xfId="90" applyNumberFormat="1" applyFont="1" applyAlignment="1">
      <alignment horizontal="right"/>
    </xf>
    <xf numFmtId="0" fontId="2" fillId="0" borderId="0" xfId="109" applyFont="1"/>
    <xf numFmtId="2" fontId="2" fillId="0" borderId="0" xfId="109" applyNumberFormat="1" applyFont="1"/>
    <xf numFmtId="1" fontId="2" fillId="0" borderId="0" xfId="109" applyNumberFormat="1" applyFont="1"/>
    <xf numFmtId="165" fontId="2" fillId="0" borderId="0" xfId="109" applyNumberFormat="1" applyFont="1"/>
    <xf numFmtId="0" fontId="2" fillId="0" borderId="0" xfId="67" applyFont="1"/>
    <xf numFmtId="2" fontId="2" fillId="0" borderId="0" xfId="67" applyNumberFormat="1" applyFont="1"/>
    <xf numFmtId="1" fontId="2" fillId="0" borderId="0" xfId="67" applyNumberFormat="1" applyFont="1"/>
    <xf numFmtId="165" fontId="2" fillId="0" borderId="0" xfId="67" applyNumberFormat="1" applyFont="1"/>
    <xf numFmtId="0" fontId="2" fillId="0" borderId="0" xfId="50" applyFont="1"/>
    <xf numFmtId="2" fontId="2" fillId="0" borderId="0" xfId="50" applyNumberFormat="1" applyFont="1"/>
    <xf numFmtId="1" fontId="2" fillId="0" borderId="0" xfId="50" applyNumberFormat="1" applyFont="1"/>
    <xf numFmtId="165" fontId="2" fillId="0" borderId="0" xfId="50" applyNumberFormat="1" applyFont="1"/>
    <xf numFmtId="0" fontId="2" fillId="0" borderId="0" xfId="91" applyFont="1"/>
    <xf numFmtId="2" fontId="2" fillId="0" borderId="0" xfId="91" applyNumberFormat="1" applyFont="1"/>
    <xf numFmtId="1" fontId="2" fillId="0" borderId="0" xfId="91" applyNumberFormat="1" applyFont="1"/>
    <xf numFmtId="165" fontId="2" fillId="0" borderId="0" xfId="91" applyNumberFormat="1" applyFont="1"/>
    <xf numFmtId="0" fontId="2" fillId="0" borderId="0" xfId="110" applyFont="1"/>
    <xf numFmtId="2" fontId="2" fillId="0" borderId="0" xfId="110" applyNumberFormat="1" applyFont="1"/>
    <xf numFmtId="1" fontId="2" fillId="0" borderId="0" xfId="110" applyNumberFormat="1" applyFont="1"/>
    <xf numFmtId="165" fontId="2" fillId="0" borderId="0" xfId="110" applyNumberFormat="1" applyFont="1"/>
    <xf numFmtId="0" fontId="2" fillId="0" borderId="0" xfId="44" applyFont="1"/>
    <xf numFmtId="2" fontId="2" fillId="0" borderId="0" xfId="44" applyNumberFormat="1" applyFont="1"/>
    <xf numFmtId="1" fontId="2" fillId="0" borderId="0" xfId="44" applyNumberFormat="1" applyFont="1"/>
    <xf numFmtId="165" fontId="2" fillId="0" borderId="0" xfId="44" applyNumberFormat="1" applyFont="1"/>
    <xf numFmtId="165" fontId="2" fillId="0" borderId="0" xfId="44" applyNumberFormat="1" applyFont="1" applyAlignment="1">
      <alignment horizontal="right"/>
    </xf>
    <xf numFmtId="172" fontId="2" fillId="0" borderId="0" xfId="110" applyNumberFormat="1" applyFont="1" applyAlignment="1">
      <alignment horizontal="center"/>
    </xf>
    <xf numFmtId="165" fontId="2" fillId="0" borderId="0" xfId="89" applyNumberFormat="1" applyFont="1" applyAlignment="1">
      <alignment horizontal="right"/>
    </xf>
    <xf numFmtId="172" fontId="2" fillId="0" borderId="0" xfId="87" applyNumberFormat="1" applyFont="1" applyAlignment="1">
      <alignment horizontal="center"/>
    </xf>
    <xf numFmtId="0" fontId="2" fillId="0" borderId="0" xfId="107" applyFont="1"/>
    <xf numFmtId="2" fontId="2" fillId="0" borderId="0" xfId="107" applyNumberFormat="1" applyFont="1"/>
    <xf numFmtId="1" fontId="2" fillId="0" borderId="0" xfId="107" applyNumberFormat="1" applyFont="1"/>
    <xf numFmtId="165" fontId="2" fillId="0" borderId="0" xfId="107" applyNumberFormat="1" applyFont="1"/>
    <xf numFmtId="0" fontId="2" fillId="0" borderId="0" xfId="87" applyFont="1"/>
    <xf numFmtId="2" fontId="2" fillId="0" borderId="0" xfId="87" applyNumberFormat="1" applyFont="1"/>
    <xf numFmtId="1" fontId="2" fillId="0" borderId="0" xfId="87" applyNumberFormat="1" applyFont="1"/>
    <xf numFmtId="165" fontId="2" fillId="0" borderId="0" xfId="87" applyNumberFormat="1" applyFont="1"/>
    <xf numFmtId="0" fontId="2" fillId="0" borderId="0" xfId="105" applyFont="1"/>
    <xf numFmtId="2" fontId="2" fillId="0" borderId="0" xfId="105" applyNumberFormat="1" applyFont="1"/>
    <xf numFmtId="1" fontId="2" fillId="0" borderId="0" xfId="105" applyNumberFormat="1" applyFont="1"/>
    <xf numFmtId="165" fontId="2" fillId="0" borderId="0" xfId="105" applyNumberFormat="1" applyFont="1"/>
    <xf numFmtId="0" fontId="2" fillId="0" borderId="0" xfId="81" applyFont="1"/>
    <xf numFmtId="2" fontId="2" fillId="0" borderId="0" xfId="81" applyNumberFormat="1" applyFont="1"/>
    <xf numFmtId="1" fontId="2" fillId="0" borderId="0" xfId="81" applyNumberFormat="1" applyFont="1"/>
    <xf numFmtId="165" fontId="2" fillId="0" borderId="0" xfId="81" applyNumberFormat="1" applyFont="1"/>
    <xf numFmtId="165" fontId="2" fillId="0" borderId="0" xfId="81" applyNumberFormat="1" applyFont="1" applyAlignment="1">
      <alignment horizontal="right"/>
    </xf>
    <xf numFmtId="172" fontId="2" fillId="0" borderId="0" xfId="78" applyNumberFormat="1" applyFont="1" applyAlignment="1">
      <alignment horizontal="center"/>
    </xf>
    <xf numFmtId="0" fontId="2" fillId="0" borderId="0" xfId="102" applyFont="1"/>
    <xf numFmtId="2" fontId="2" fillId="0" borderId="0" xfId="102" applyNumberFormat="1" applyFont="1"/>
    <xf numFmtId="1" fontId="2" fillId="0" borderId="0" xfId="102" applyNumberFormat="1" applyFont="1"/>
    <xf numFmtId="165" fontId="2" fillId="0" borderId="0" xfId="102" applyNumberFormat="1" applyFont="1"/>
    <xf numFmtId="0" fontId="2" fillId="0" borderId="0" xfId="106" applyFont="1"/>
    <xf numFmtId="2" fontId="2" fillId="0" borderId="0" xfId="106" applyNumberFormat="1" applyFont="1"/>
    <xf numFmtId="1" fontId="2" fillId="0" borderId="0" xfId="106" applyNumberFormat="1" applyFont="1"/>
    <xf numFmtId="165" fontId="2" fillId="0" borderId="0" xfId="106" applyNumberFormat="1" applyFont="1"/>
    <xf numFmtId="166" fontId="0" fillId="0" borderId="0" xfId="0" applyNumberFormat="1" applyAlignment="1">
      <alignment horizontal="center"/>
    </xf>
    <xf numFmtId="2" fontId="2" fillId="0" borderId="0" xfId="0" applyNumberFormat="1" applyFont="1"/>
    <xf numFmtId="165" fontId="2" fillId="0" borderId="0" xfId="0" applyNumberFormat="1" applyFont="1"/>
    <xf numFmtId="165" fontId="2" fillId="0" borderId="0" xfId="0" applyNumberFormat="1" applyFont="1" applyAlignment="1">
      <alignment horizontal="center"/>
    </xf>
    <xf numFmtId="2" fontId="8" fillId="0" borderId="0" xfId="0" applyNumberFormat="1" applyFont="1"/>
    <xf numFmtId="165" fontId="8" fillId="0" borderId="0" xfId="0" applyNumberFormat="1" applyFont="1"/>
    <xf numFmtId="165" fontId="8" fillId="0" borderId="0" xfId="0" applyNumberFormat="1" applyFont="1" applyAlignment="1">
      <alignment horizontal="center"/>
    </xf>
    <xf numFmtId="166" fontId="2" fillId="0" borderId="0" xfId="0" applyNumberFormat="1" applyFont="1" applyAlignment="1">
      <alignment horizontal="center"/>
    </xf>
    <xf numFmtId="166" fontId="6" fillId="0" borderId="0" xfId="0" applyNumberFormat="1" applyFont="1" applyAlignment="1">
      <alignment horizontal="center"/>
    </xf>
    <xf numFmtId="165" fontId="2" fillId="0" borderId="0" xfId="71" applyNumberFormat="1" applyFont="1" applyAlignment="1">
      <alignment horizontal="center"/>
    </xf>
    <xf numFmtId="166" fontId="4" fillId="0" borderId="0" xfId="118" applyNumberFormat="1" applyFont="1" applyAlignment="1">
      <alignment horizontal="center"/>
    </xf>
    <xf numFmtId="166" fontId="8" fillId="0" borderId="0" xfId="0" applyNumberFormat="1" applyFont="1" applyAlignment="1">
      <alignment horizontal="center"/>
    </xf>
    <xf numFmtId="165" fontId="4" fillId="0" borderId="0" xfId="118" applyNumberFormat="1" applyFont="1" applyAlignment="1">
      <alignment horizontal="center"/>
    </xf>
    <xf numFmtId="0" fontId="3" fillId="0" borderId="0" xfId="0" applyFont="1"/>
    <xf numFmtId="14" fontId="5" fillId="0" borderId="0" xfId="0" applyNumberFormat="1" applyFont="1" applyAlignment="1">
      <alignment horizontal="center"/>
    </xf>
    <xf numFmtId="0" fontId="2" fillId="0" borderId="0" xfId="43" applyFont="1" applyAlignment="1">
      <alignment horizontal="center"/>
    </xf>
    <xf numFmtId="166" fontId="2" fillId="0" borderId="0" xfId="67" applyNumberFormat="1" applyFont="1" applyAlignment="1">
      <alignment horizontal="center"/>
    </xf>
    <xf numFmtId="165" fontId="2" fillId="0" borderId="0" xfId="43" applyNumberFormat="1" applyFont="1" applyAlignment="1">
      <alignment horizontal="center"/>
    </xf>
    <xf numFmtId="170" fontId="4" fillId="0" borderId="0" xfId="0" applyNumberFormat="1" applyFont="1" applyAlignment="1">
      <alignment horizontal="center"/>
    </xf>
    <xf numFmtId="0" fontId="9" fillId="0" borderId="0" xfId="0" applyFont="1" applyAlignment="1">
      <alignment horizontal="center" vertical="center" wrapText="1"/>
    </xf>
    <xf numFmtId="1" fontId="6" fillId="0" borderId="0" xfId="59" applyNumberFormat="1" applyFont="1" applyAlignment="1">
      <alignment horizontal="center"/>
    </xf>
    <xf numFmtId="166" fontId="0" fillId="0" borderId="0" xfId="0" applyNumberFormat="1" applyAlignment="1">
      <alignment horizontal="center" vertical="center" wrapText="1"/>
    </xf>
    <xf numFmtId="2" fontId="0" fillId="0" borderId="0" xfId="0" applyNumberFormat="1" applyAlignment="1">
      <alignment horizontal="center" vertical="center" wrapText="1"/>
    </xf>
    <xf numFmtId="165" fontId="0" fillId="0" borderId="0" xfId="0" applyNumberFormat="1" applyAlignment="1">
      <alignment horizontal="center" vertical="center" wrapText="1"/>
    </xf>
    <xf numFmtId="1" fontId="0" fillId="0" borderId="0" xfId="0" applyNumberFormat="1" applyAlignment="1">
      <alignment horizontal="center" vertical="center" wrapText="1"/>
    </xf>
    <xf numFmtId="2" fontId="10" fillId="0" borderId="0" xfId="0" applyNumberFormat="1" applyFont="1" applyAlignment="1">
      <alignment horizontal="center" vertical="center" wrapText="1"/>
    </xf>
    <xf numFmtId="2" fontId="2" fillId="0" borderId="0" xfId="0" applyNumberFormat="1" applyFont="1" applyAlignment="1">
      <alignment horizontal="center" vertical="center" wrapText="1"/>
    </xf>
    <xf numFmtId="165" fontId="2" fillId="0" borderId="0" xfId="0" applyNumberFormat="1" applyFont="1" applyAlignment="1">
      <alignment horizontal="center" vertical="center" wrapText="1"/>
    </xf>
    <xf numFmtId="1" fontId="2" fillId="0" borderId="0" xfId="0" applyNumberFormat="1" applyFont="1" applyAlignment="1">
      <alignment horizontal="center" vertical="center" wrapText="1"/>
    </xf>
    <xf numFmtId="2" fontId="6" fillId="0" borderId="0" xfId="0" applyNumberFormat="1" applyFont="1" applyAlignment="1">
      <alignment horizontal="center"/>
    </xf>
    <xf numFmtId="0" fontId="5" fillId="0" borderId="0" xfId="0" applyFont="1" applyAlignment="1">
      <alignment horizontal="center" wrapText="1"/>
    </xf>
    <xf numFmtId="2" fontId="2" fillId="0" borderId="0" xfId="0" applyNumberFormat="1" applyFont="1" applyAlignment="1">
      <alignment horizontal="center"/>
    </xf>
    <xf numFmtId="1" fontId="2" fillId="0" borderId="0" xfId="0" applyNumberFormat="1" applyFont="1" applyAlignment="1">
      <alignment horizontal="center"/>
    </xf>
    <xf numFmtId="172" fontId="6" fillId="0" borderId="0" xfId="0" applyNumberFormat="1" applyFont="1" applyAlignment="1">
      <alignment horizontal="center"/>
    </xf>
    <xf numFmtId="0" fontId="6" fillId="0" borderId="0" xfId="0" applyFont="1"/>
    <xf numFmtId="0" fontId="9" fillId="0" borderId="0" xfId="0" applyFont="1" applyAlignment="1">
      <alignment horizontal="center" wrapText="1"/>
    </xf>
    <xf numFmtId="49" fontId="5" fillId="0" borderId="0" xfId="0" applyNumberFormat="1" applyFont="1" applyAlignment="1">
      <alignment horizontal="center"/>
    </xf>
    <xf numFmtId="0" fontId="1" fillId="0" borderId="0" xfId="48" applyFont="1"/>
    <xf numFmtId="166" fontId="1" fillId="0" borderId="0" xfId="48" applyNumberFormat="1" applyFont="1" applyAlignment="1">
      <alignment horizontal="center"/>
    </xf>
    <xf numFmtId="165" fontId="1" fillId="0" borderId="0" xfId="48" applyNumberFormat="1" applyFont="1" applyAlignment="1">
      <alignment horizontal="center"/>
    </xf>
    <xf numFmtId="0" fontId="3" fillId="0" borderId="0" xfId="84" applyFont="1"/>
    <xf numFmtId="0" fontId="6" fillId="0" borderId="0" xfId="84" applyFont="1"/>
    <xf numFmtId="0" fontId="5" fillId="0" borderId="0" xfId="84" applyFont="1" applyAlignment="1">
      <alignment horizontal="center"/>
    </xf>
    <xf numFmtId="0" fontId="6" fillId="0" borderId="0" xfId="84" applyFont="1" applyAlignment="1">
      <alignment horizontal="center"/>
    </xf>
    <xf numFmtId="165" fontId="5" fillId="0" borderId="0" xfId="84" applyNumberFormat="1" applyFont="1" applyAlignment="1">
      <alignment horizontal="center"/>
    </xf>
    <xf numFmtId="166" fontId="5" fillId="0" borderId="0" xfId="48" applyNumberFormat="1" applyFont="1" applyAlignment="1">
      <alignment horizontal="center"/>
    </xf>
    <xf numFmtId="165" fontId="5" fillId="0" borderId="0" xfId="48" applyNumberFormat="1" applyFont="1" applyAlignment="1">
      <alignment horizontal="center"/>
    </xf>
    <xf numFmtId="0" fontId="1" fillId="0" borderId="0" xfId="48" applyFont="1" applyAlignment="1">
      <alignment horizontal="center"/>
    </xf>
    <xf numFmtId="14" fontId="6" fillId="0" borderId="0" xfId="84" applyNumberFormat="1" applyFont="1" applyAlignment="1">
      <alignment horizontal="center"/>
    </xf>
    <xf numFmtId="2" fontId="6" fillId="0" borderId="0" xfId="84" applyNumberFormat="1" applyFont="1" applyAlignment="1">
      <alignment horizontal="center"/>
    </xf>
    <xf numFmtId="1" fontId="6" fillId="0" borderId="0" xfId="84" applyNumberFormat="1" applyFont="1" applyAlignment="1">
      <alignment horizontal="center"/>
    </xf>
    <xf numFmtId="2" fontId="11" fillId="0" borderId="0" xfId="60" applyNumberFormat="1" applyFont="1" applyAlignment="1">
      <alignment horizontal="center"/>
    </xf>
    <xf numFmtId="165" fontId="3" fillId="0" borderId="0" xfId="84" applyNumberFormat="1" applyFont="1" applyAlignment="1">
      <alignment horizontal="center"/>
    </xf>
    <xf numFmtId="165" fontId="6" fillId="0" borderId="0" xfId="84" applyNumberFormat="1" applyFont="1" applyAlignment="1">
      <alignment horizontal="center"/>
    </xf>
    <xf numFmtId="2" fontId="1" fillId="0" borderId="0" xfId="48" applyNumberFormat="1" applyFont="1" applyAlignment="1">
      <alignment horizontal="center"/>
    </xf>
    <xf numFmtId="166" fontId="6" fillId="0" borderId="0" xfId="84" applyNumberFormat="1" applyFont="1" applyAlignment="1">
      <alignment horizontal="center"/>
    </xf>
    <xf numFmtId="2" fontId="11" fillId="0" borderId="0" xfId="72" applyNumberFormat="1" applyFont="1" applyAlignment="1">
      <alignment horizontal="center"/>
    </xf>
    <xf numFmtId="2" fontId="11" fillId="0" borderId="0" xfId="48" applyNumberFormat="1" applyFont="1" applyAlignment="1">
      <alignment horizontal="center"/>
    </xf>
    <xf numFmtId="2" fontId="3" fillId="0" borderId="0" xfId="84" applyNumberFormat="1" applyFont="1" applyAlignment="1">
      <alignment horizontal="center"/>
    </xf>
    <xf numFmtId="0" fontId="6" fillId="0" borderId="0" xfId="48" applyFont="1" applyAlignment="1">
      <alignment horizontal="center"/>
    </xf>
    <xf numFmtId="14" fontId="6" fillId="0" borderId="0" xfId="48" applyNumberFormat="1" applyFont="1" applyAlignment="1">
      <alignment horizontal="center"/>
    </xf>
    <xf numFmtId="2" fontId="6" fillId="0" borderId="0" xfId="48" applyNumberFormat="1" applyFont="1" applyAlignment="1">
      <alignment horizontal="center"/>
    </xf>
    <xf numFmtId="1" fontId="6" fillId="0" borderId="0" xfId="48" applyNumberFormat="1" applyFont="1" applyAlignment="1">
      <alignment horizontal="center"/>
    </xf>
    <xf numFmtId="1" fontId="1" fillId="0" borderId="0" xfId="48" applyNumberFormat="1" applyFont="1" applyAlignment="1">
      <alignment horizontal="center"/>
    </xf>
    <xf numFmtId="165" fontId="6" fillId="0" borderId="0" xfId="48" applyNumberFormat="1" applyFont="1" applyAlignment="1">
      <alignment horizontal="center"/>
    </xf>
    <xf numFmtId="1" fontId="3" fillId="0" borderId="0" xfId="84" applyNumberFormat="1" applyFont="1" applyAlignment="1">
      <alignment horizontal="center"/>
    </xf>
    <xf numFmtId="166" fontId="6" fillId="0" borderId="0" xfId="48" applyNumberFormat="1" applyFont="1" applyAlignment="1">
      <alignment horizontal="center"/>
    </xf>
    <xf numFmtId="165" fontId="12" fillId="0" borderId="0" xfId="84" applyNumberFormat="1" applyFont="1" applyAlignment="1">
      <alignment horizontal="center"/>
    </xf>
    <xf numFmtId="165" fontId="13" fillId="0" borderId="0" xfId="48" applyNumberFormat="1" applyFont="1" applyAlignment="1">
      <alignment horizontal="center"/>
    </xf>
    <xf numFmtId="1" fontId="13" fillId="0" borderId="0" xfId="48" applyNumberFormat="1" applyFont="1" applyAlignment="1">
      <alignment horizontal="center"/>
    </xf>
    <xf numFmtId="2" fontId="11" fillId="0" borderId="0" xfId="97" applyNumberFormat="1" applyFont="1" applyAlignment="1">
      <alignment horizontal="center"/>
    </xf>
    <xf numFmtId="0" fontId="6" fillId="0" borderId="0" xfId="48" applyFont="1"/>
    <xf numFmtId="166" fontId="14" fillId="0" borderId="0" xfId="48" applyNumberFormat="1" applyFont="1" applyAlignment="1">
      <alignment horizontal="center"/>
    </xf>
    <xf numFmtId="1" fontId="12" fillId="0" borderId="0" xfId="84" applyNumberFormat="1" applyFont="1" applyAlignment="1">
      <alignment horizontal="center"/>
    </xf>
    <xf numFmtId="165" fontId="15" fillId="0" borderId="0" xfId="84" applyNumberFormat="1" applyFont="1" applyAlignment="1">
      <alignment horizontal="center"/>
    </xf>
    <xf numFmtId="2" fontId="14" fillId="0" borderId="0" xfId="48" applyNumberFormat="1" applyFont="1" applyAlignment="1">
      <alignment horizontal="center"/>
    </xf>
    <xf numFmtId="165" fontId="14" fillId="0" borderId="0" xfId="48" applyNumberFormat="1" applyFont="1" applyAlignment="1">
      <alignment horizontal="center"/>
    </xf>
    <xf numFmtId="166" fontId="11" fillId="0" borderId="0" xfId="85" applyNumberFormat="1" applyFont="1" applyAlignment="1">
      <alignment horizontal="center"/>
    </xf>
    <xf numFmtId="0" fontId="11" fillId="0" borderId="0" xfId="85" applyFont="1" applyAlignment="1">
      <alignment horizontal="center"/>
    </xf>
    <xf numFmtId="0" fontId="11" fillId="0" borderId="0" xfId="60" applyFont="1" applyAlignment="1">
      <alignment horizontal="center"/>
    </xf>
    <xf numFmtId="0" fontId="11" fillId="0" borderId="0" xfId="72" applyFont="1" applyAlignment="1">
      <alignment horizontal="center"/>
    </xf>
    <xf numFmtId="0" fontId="11" fillId="0" borderId="0" xfId="97" applyFont="1" applyAlignment="1">
      <alignment horizontal="center"/>
    </xf>
    <xf numFmtId="0" fontId="4" fillId="0" borderId="0" xfId="48" applyFont="1" applyAlignment="1">
      <alignment horizontal="center"/>
    </xf>
    <xf numFmtId="166" fontId="14" fillId="0" borderId="0" xfId="0" applyNumberFormat="1" applyFont="1" applyAlignment="1">
      <alignment horizontal="center" vertical="center"/>
    </xf>
    <xf numFmtId="0" fontId="14" fillId="0" borderId="0" xfId="0" applyFont="1"/>
    <xf numFmtId="0" fontId="14" fillId="0" borderId="0" xfId="0" applyFont="1" applyAlignment="1">
      <alignment horizontal="center"/>
    </xf>
    <xf numFmtId="0" fontId="14" fillId="0" borderId="0" xfId="0" applyFont="1"/>
    <xf numFmtId="166" fontId="5" fillId="0" borderId="0" xfId="0" applyNumberFormat="1" applyFont="1" applyAlignment="1">
      <alignment horizontal="center" vertical="center"/>
    </xf>
    <xf numFmtId="166" fontId="0" fillId="0" borderId="0" xfId="0" applyNumberFormat="1" applyAlignment="1">
      <alignment horizontal="center" vertical="center"/>
    </xf>
    <xf numFmtId="49" fontId="6" fillId="0" borderId="0" xfId="0" applyNumberFormat="1" applyFont="1" applyAlignment="1">
      <alignment horizontal="center"/>
    </xf>
    <xf numFmtId="0" fontId="16" fillId="0" borderId="0" xfId="0" applyFont="1" applyAlignment="1">
      <alignment horizontal="center"/>
    </xf>
    <xf numFmtId="0" fontId="16" fillId="0" borderId="0" xfId="0" applyFont="1"/>
    <xf numFmtId="2" fontId="0" fillId="15" borderId="0" xfId="0" applyNumberFormat="1" applyFill="1" applyAlignment="1">
      <alignment horizontal="center"/>
    </xf>
    <xf numFmtId="0" fontId="4" fillId="0" borderId="0" xfId="0" applyFont="1"/>
    <xf numFmtId="0" fontId="4" fillId="0" borderId="0" xfId="0" applyFont="1" applyAlignment="1">
      <alignment horizontal="center"/>
    </xf>
    <xf numFmtId="0" fontId="3" fillId="0" borderId="0" xfId="0" applyFont="1" applyAlignment="1">
      <alignment horizontal="center"/>
    </xf>
    <xf numFmtId="0" fontId="16" fillId="0" borderId="0" xfId="47" applyFont="1" applyAlignment="1">
      <alignment horizontal="center"/>
    </xf>
    <xf numFmtId="0" fontId="0" fillId="0" borderId="0" xfId="0"/>
    <xf numFmtId="172" fontId="5" fillId="0" borderId="0" xfId="0" applyNumberFormat="1" applyFont="1" applyAlignment="1">
      <alignment horizontal="center" vertical="center"/>
    </xf>
    <xf numFmtId="172" fontId="0" fillId="0" borderId="0" xfId="0" applyNumberFormat="1" applyAlignment="1">
      <alignment horizontal="center" vertical="center"/>
    </xf>
    <xf numFmtId="168" fontId="6" fillId="0" borderId="0" xfId="0" applyNumberFormat="1" applyFont="1" applyAlignment="1">
      <alignment horizontal="center"/>
    </xf>
    <xf numFmtId="0" fontId="13" fillId="0" borderId="0" xfId="0" applyFont="1"/>
    <xf numFmtId="166" fontId="13" fillId="0" borderId="0" xfId="0" applyNumberFormat="1" applyFont="1"/>
    <xf numFmtId="0" fontId="13" fillId="0" borderId="0" xfId="47" applyFont="1" applyAlignment="1">
      <alignment horizontal="center"/>
    </xf>
    <xf numFmtId="0" fontId="13" fillId="0" borderId="0" xfId="47" applyFont="1"/>
    <xf numFmtId="0" fontId="12" fillId="0" borderId="0" xfId="0" applyFont="1"/>
    <xf numFmtId="168" fontId="6" fillId="0" borderId="0" xfId="0" applyNumberFormat="1" applyFont="1"/>
    <xf numFmtId="0" fontId="17" fillId="0" borderId="0" xfId="0" applyFont="1"/>
    <xf numFmtId="0" fontId="18" fillId="0" borderId="0" xfId="0" applyFont="1"/>
    <xf numFmtId="2" fontId="19" fillId="0" borderId="0" xfId="0" applyNumberFormat="1" applyFont="1" applyAlignment="1">
      <alignment horizontal="center"/>
    </xf>
    <xf numFmtId="2" fontId="14" fillId="0" borderId="0" xfId="0" applyNumberFormat="1" applyFont="1" applyAlignment="1">
      <alignment horizontal="center"/>
    </xf>
    <xf numFmtId="165" fontId="14" fillId="0" borderId="0" xfId="0" applyNumberFormat="1" applyFont="1" applyAlignment="1">
      <alignment horizontal="center"/>
    </xf>
    <xf numFmtId="0" fontId="16" fillId="0" borderId="0" xfId="47" applyFont="1"/>
    <xf numFmtId="0" fontId="20" fillId="0" borderId="0" xfId="0" applyFont="1" applyAlignment="1">
      <alignment vertical="center" wrapText="1"/>
    </xf>
    <xf numFmtId="173" fontId="20" fillId="0" borderId="0" xfId="0" applyNumberFormat="1" applyFont="1" applyAlignment="1">
      <alignment horizontal="center" vertical="center" wrapText="1"/>
    </xf>
    <xf numFmtId="173" fontId="20" fillId="16" borderId="3" xfId="0" applyNumberFormat="1" applyFont="1" applyFill="1" applyBorder="1" applyAlignment="1">
      <alignment horizontal="center" vertical="center" wrapText="1"/>
    </xf>
    <xf numFmtId="0" fontId="20" fillId="16" borderId="4" xfId="0" applyFont="1" applyFill="1" applyBorder="1" applyAlignment="1">
      <alignment vertical="center" wrapText="1"/>
    </xf>
    <xf numFmtId="0" fontId="20" fillId="16" borderId="5" xfId="0" applyFont="1" applyFill="1" applyBorder="1" applyAlignment="1">
      <alignment vertical="center" wrapText="1"/>
    </xf>
    <xf numFmtId="173" fontId="20" fillId="16" borderId="0" xfId="0" applyNumberFormat="1" applyFont="1" applyFill="1" applyAlignment="1">
      <alignment horizontal="center" vertical="center" wrapText="1"/>
    </xf>
    <xf numFmtId="0" fontId="20" fillId="16" borderId="0" xfId="0" applyFont="1" applyFill="1" applyAlignment="1">
      <alignment vertical="center" wrapText="1"/>
    </xf>
    <xf numFmtId="0" fontId="20" fillId="16" borderId="7" xfId="0" applyFont="1" applyFill="1" applyBorder="1" applyAlignment="1">
      <alignment vertical="center" wrapText="1"/>
    </xf>
    <xf numFmtId="0" fontId="20" fillId="16" borderId="8" xfId="0" applyFont="1" applyFill="1" applyBorder="1" applyAlignment="1">
      <alignment vertical="center" wrapText="1"/>
    </xf>
    <xf numFmtId="0" fontId="21" fillId="16" borderId="10" xfId="0" applyFont="1" applyFill="1" applyBorder="1" applyAlignment="1">
      <alignment vertical="center" wrapText="1"/>
    </xf>
    <xf numFmtId="0" fontId="20" fillId="16" borderId="12" xfId="0" applyFont="1" applyFill="1" applyBorder="1" applyAlignment="1">
      <alignment vertical="center" wrapText="1"/>
    </xf>
    <xf numFmtId="0" fontId="20" fillId="16" borderId="10" xfId="0" applyFont="1" applyFill="1" applyBorder="1" applyAlignment="1">
      <alignment vertical="center" wrapText="1"/>
    </xf>
    <xf numFmtId="0" fontId="22" fillId="16" borderId="5" xfId="0" applyFont="1" applyFill="1" applyBorder="1" applyAlignment="1">
      <alignment vertical="center" wrapText="1"/>
    </xf>
    <xf numFmtId="0" fontId="21" fillId="16" borderId="2" xfId="0" applyFont="1" applyFill="1" applyBorder="1" applyAlignment="1">
      <alignment vertical="center" wrapText="1"/>
    </xf>
    <xf numFmtId="173" fontId="20" fillId="16" borderId="6" xfId="0" applyNumberFormat="1" applyFont="1" applyFill="1" applyBorder="1" applyAlignment="1">
      <alignment horizontal="center" vertical="center" wrapText="1"/>
    </xf>
    <xf numFmtId="0" fontId="0" fillId="0" borderId="9" xfId="0" applyBorder="1" applyAlignment="1">
      <alignment horizontal="center" vertical="center" wrapText="1"/>
    </xf>
    <xf numFmtId="0" fontId="20" fillId="16" borderId="7" xfId="0" applyFont="1" applyFill="1" applyBorder="1" applyAlignment="1">
      <alignment vertical="center" wrapText="1"/>
    </xf>
    <xf numFmtId="0" fontId="0" fillId="0" borderId="2" xfId="0" applyBorder="1" applyAlignment="1">
      <alignment vertical="center" wrapText="1"/>
    </xf>
    <xf numFmtId="0" fontId="0" fillId="16" borderId="11" xfId="0" applyFill="1" applyBorder="1" applyAlignment="1">
      <alignment horizontal="center" vertical="center" wrapText="1"/>
    </xf>
    <xf numFmtId="0" fontId="0" fillId="16" borderId="9" xfId="0" applyFill="1" applyBorder="1" applyAlignment="1">
      <alignment horizontal="center" vertical="center" wrapText="1"/>
    </xf>
    <xf numFmtId="0" fontId="0" fillId="16" borderId="0" xfId="0" applyFill="1" applyAlignment="1">
      <alignment vertical="center" wrapText="1"/>
    </xf>
    <xf numFmtId="0" fontId="0" fillId="16" borderId="2" xfId="0" applyFill="1" applyBorder="1" applyAlignment="1">
      <alignment vertical="center" wrapText="1"/>
    </xf>
    <xf numFmtId="2" fontId="8" fillId="0" borderId="0" xfId="0" applyNumberFormat="1" applyFont="1" applyAlignment="1">
      <alignment horizontal="center"/>
    </xf>
    <xf numFmtId="2" fontId="2" fillId="0" borderId="0" xfId="101" applyNumberFormat="1" applyFont="1" applyAlignment="1">
      <alignment horizontal="center"/>
    </xf>
    <xf numFmtId="2" fontId="5" fillId="0" borderId="0" xfId="0" applyNumberFormat="1" applyFont="1"/>
    <xf numFmtId="2" fontId="2" fillId="0" borderId="0" xfId="43" applyNumberFormat="1" applyFont="1" applyAlignment="1">
      <alignment horizontal="center"/>
    </xf>
    <xf numFmtId="2" fontId="2" fillId="0" borderId="0" xfId="67" applyNumberFormat="1" applyFont="1" applyAlignment="1">
      <alignment horizontal="center"/>
    </xf>
    <xf numFmtId="0" fontId="6" fillId="0" borderId="0" xfId="0" applyNumberFormat="1" applyFont="1" applyAlignment="1">
      <alignment horizontal="center"/>
    </xf>
    <xf numFmtId="0" fontId="6" fillId="0" borderId="0" xfId="48" applyNumberFormat="1" applyFont="1" applyAlignment="1">
      <alignment horizontal="center"/>
    </xf>
  </cellXfs>
  <cellStyles count="139">
    <cellStyle name="20% - Accent1 2" xfId="1" xr:uid="{00000000-0005-0000-0000-000000000000}"/>
    <cellStyle name="20% - Accent1 3" xfId="2" xr:uid="{00000000-0005-0000-0000-000001000000}"/>
    <cellStyle name="20% - Accent1 4" xfId="3" xr:uid="{00000000-0005-0000-0000-000002000000}"/>
    <cellStyle name="20% - Accent2 2" xfId="4" xr:uid="{00000000-0005-0000-0000-000003000000}"/>
    <cellStyle name="20% - Accent2 3" xfId="5" xr:uid="{00000000-0005-0000-0000-000004000000}"/>
    <cellStyle name="20% - Accent2 4" xfId="6" xr:uid="{00000000-0005-0000-0000-000005000000}"/>
    <cellStyle name="20% - Accent3 2" xfId="7" xr:uid="{00000000-0005-0000-0000-000006000000}"/>
    <cellStyle name="20% - Accent3 3" xfId="8" xr:uid="{00000000-0005-0000-0000-000007000000}"/>
    <cellStyle name="20% - Accent3 4" xfId="9" xr:uid="{00000000-0005-0000-0000-000008000000}"/>
    <cellStyle name="20% - Accent4 2" xfId="10" xr:uid="{00000000-0005-0000-0000-000009000000}"/>
    <cellStyle name="20% - Accent4 3" xfId="11" xr:uid="{00000000-0005-0000-0000-00000A000000}"/>
    <cellStyle name="20% - Accent4 4" xfId="12" xr:uid="{00000000-0005-0000-0000-00000B000000}"/>
    <cellStyle name="20% - Accent5 2" xfId="13" xr:uid="{00000000-0005-0000-0000-00000C000000}"/>
    <cellStyle name="20% - Accent5 3" xfId="14" xr:uid="{00000000-0005-0000-0000-00000D000000}"/>
    <cellStyle name="20% - Accent5 4" xfId="15" xr:uid="{00000000-0005-0000-0000-00000E000000}"/>
    <cellStyle name="20% - Accent6 2" xfId="16" xr:uid="{00000000-0005-0000-0000-00000F000000}"/>
    <cellStyle name="20% - Accent6 3" xfId="17" xr:uid="{00000000-0005-0000-0000-000010000000}"/>
    <cellStyle name="20% - Accent6 4" xfId="18" xr:uid="{00000000-0005-0000-0000-000011000000}"/>
    <cellStyle name="40% - Accent1 2" xfId="19" xr:uid="{00000000-0005-0000-0000-000012000000}"/>
    <cellStyle name="40% - Accent1 3" xfId="20" xr:uid="{00000000-0005-0000-0000-000013000000}"/>
    <cellStyle name="40% - Accent1 4" xfId="21" xr:uid="{00000000-0005-0000-0000-000014000000}"/>
    <cellStyle name="40% - Accent2 2" xfId="22" xr:uid="{00000000-0005-0000-0000-000015000000}"/>
    <cellStyle name="40% - Accent2 3" xfId="23" xr:uid="{00000000-0005-0000-0000-000016000000}"/>
    <cellStyle name="40% - Accent2 4" xfId="24" xr:uid="{00000000-0005-0000-0000-000017000000}"/>
    <cellStyle name="40% - Accent3 2" xfId="25" xr:uid="{00000000-0005-0000-0000-000018000000}"/>
    <cellStyle name="40% - Accent3 3" xfId="26" xr:uid="{00000000-0005-0000-0000-000019000000}"/>
    <cellStyle name="40% - Accent3 4" xfId="27" xr:uid="{00000000-0005-0000-0000-00001A000000}"/>
    <cellStyle name="40% - Accent4 2" xfId="28" xr:uid="{00000000-0005-0000-0000-00001B000000}"/>
    <cellStyle name="40% - Accent4 3" xfId="29" xr:uid="{00000000-0005-0000-0000-00001C000000}"/>
    <cellStyle name="40% - Accent4 4" xfId="30" xr:uid="{00000000-0005-0000-0000-00001D000000}"/>
    <cellStyle name="40% - Accent5 2" xfId="31" xr:uid="{00000000-0005-0000-0000-00001E000000}"/>
    <cellStyle name="40% - Accent5 3" xfId="32" xr:uid="{00000000-0005-0000-0000-00001F000000}"/>
    <cellStyle name="40% - Accent5 4" xfId="33" xr:uid="{00000000-0005-0000-0000-000020000000}"/>
    <cellStyle name="40% - Accent6 2" xfId="34" xr:uid="{00000000-0005-0000-0000-000021000000}"/>
    <cellStyle name="40% - Accent6 3" xfId="35" xr:uid="{00000000-0005-0000-0000-000022000000}"/>
    <cellStyle name="40% - Accent6 4" xfId="36" xr:uid="{00000000-0005-0000-0000-000023000000}"/>
    <cellStyle name="Normal" xfId="0" builtinId="0"/>
    <cellStyle name="Normal 10" xfId="37" xr:uid="{00000000-0005-0000-0000-000027000000}"/>
    <cellStyle name="Normal 11" xfId="38" xr:uid="{00000000-0005-0000-0000-000028000000}"/>
    <cellStyle name="Normal 12" xfId="39" xr:uid="{00000000-0005-0000-0000-000029000000}"/>
    <cellStyle name="Normal 13" xfId="40" xr:uid="{00000000-0005-0000-0000-00002A000000}"/>
    <cellStyle name="Normal 14" xfId="41" xr:uid="{00000000-0005-0000-0000-00002B000000}"/>
    <cellStyle name="Normal 15" xfId="42" xr:uid="{00000000-0005-0000-0000-00002C000000}"/>
    <cellStyle name="Normal 16" xfId="43" xr:uid="{00000000-0005-0000-0000-00002D000000}"/>
    <cellStyle name="Normal 17" xfId="44" xr:uid="{00000000-0005-0000-0000-00002E000000}"/>
    <cellStyle name="Normal 18" xfId="45" xr:uid="{00000000-0005-0000-0000-00002F000000}"/>
    <cellStyle name="Normal 19" xfId="46" xr:uid="{00000000-0005-0000-0000-000030000000}"/>
    <cellStyle name="Normal 2" xfId="47" xr:uid="{00000000-0005-0000-0000-000031000000}"/>
    <cellStyle name="Normal 2 2" xfId="48" xr:uid="{00000000-0005-0000-0000-000032000000}"/>
    <cellStyle name="Normal 20" xfId="49" xr:uid="{00000000-0005-0000-0000-000033000000}"/>
    <cellStyle name="Normal 21" xfId="50" xr:uid="{00000000-0005-0000-0000-000034000000}"/>
    <cellStyle name="Normal 22" xfId="51" xr:uid="{00000000-0005-0000-0000-000035000000}"/>
    <cellStyle name="Normal 23" xfId="52" xr:uid="{00000000-0005-0000-0000-000036000000}"/>
    <cellStyle name="Normal 24" xfId="53" xr:uid="{00000000-0005-0000-0000-000037000000}"/>
    <cellStyle name="Normal 25" xfId="54" xr:uid="{00000000-0005-0000-0000-000038000000}"/>
    <cellStyle name="Normal 26" xfId="55" xr:uid="{00000000-0005-0000-0000-000039000000}"/>
    <cellStyle name="Normal 27" xfId="56" xr:uid="{00000000-0005-0000-0000-00003A000000}"/>
    <cellStyle name="Normal 28" xfId="57" xr:uid="{00000000-0005-0000-0000-00003B000000}"/>
    <cellStyle name="Normal 29" xfId="58" xr:uid="{00000000-0005-0000-0000-00003C000000}"/>
    <cellStyle name="Normal 3" xfId="59" xr:uid="{00000000-0005-0000-0000-00003D000000}"/>
    <cellStyle name="Normal 3 2" xfId="60" xr:uid="{00000000-0005-0000-0000-00003E000000}"/>
    <cellStyle name="Normal 30" xfId="61" xr:uid="{00000000-0005-0000-0000-00003F000000}"/>
    <cellStyle name="Normal 31" xfId="62" xr:uid="{00000000-0005-0000-0000-000040000000}"/>
    <cellStyle name="Normal 32" xfId="63" xr:uid="{00000000-0005-0000-0000-000041000000}"/>
    <cellStyle name="Normal 33" xfId="64" xr:uid="{00000000-0005-0000-0000-000042000000}"/>
    <cellStyle name="Normal 34" xfId="65" xr:uid="{00000000-0005-0000-0000-000043000000}"/>
    <cellStyle name="Normal 35" xfId="66" xr:uid="{00000000-0005-0000-0000-000044000000}"/>
    <cellStyle name="Normal 36" xfId="67" xr:uid="{00000000-0005-0000-0000-000045000000}"/>
    <cellStyle name="Normal 37" xfId="68" xr:uid="{00000000-0005-0000-0000-000046000000}"/>
    <cellStyle name="Normal 38" xfId="69" xr:uid="{00000000-0005-0000-0000-000047000000}"/>
    <cellStyle name="Normal 39" xfId="70" xr:uid="{00000000-0005-0000-0000-000048000000}"/>
    <cellStyle name="Normal 4" xfId="71" xr:uid="{00000000-0005-0000-0000-000049000000}"/>
    <cellStyle name="Normal 4 2" xfId="72" xr:uid="{00000000-0005-0000-0000-00004A000000}"/>
    <cellStyle name="Normal 40" xfId="73" xr:uid="{00000000-0005-0000-0000-00004B000000}"/>
    <cellStyle name="Normal 41" xfId="74" xr:uid="{00000000-0005-0000-0000-00004C000000}"/>
    <cellStyle name="Normal 42" xfId="75" xr:uid="{00000000-0005-0000-0000-00004D000000}"/>
    <cellStyle name="Normal 43" xfId="76" xr:uid="{00000000-0005-0000-0000-00004E000000}"/>
    <cellStyle name="Normal 44" xfId="77" xr:uid="{00000000-0005-0000-0000-00004F000000}"/>
    <cellStyle name="Normal 45" xfId="78" xr:uid="{00000000-0005-0000-0000-000050000000}"/>
    <cellStyle name="Normal 46" xfId="79" xr:uid="{00000000-0005-0000-0000-000051000000}"/>
    <cellStyle name="Normal 47" xfId="80" xr:uid="{00000000-0005-0000-0000-000052000000}"/>
    <cellStyle name="Normal 48" xfId="81" xr:uid="{00000000-0005-0000-0000-000053000000}"/>
    <cellStyle name="Normal 49" xfId="82" xr:uid="{00000000-0005-0000-0000-000054000000}"/>
    <cellStyle name="Normal 5" xfId="83" xr:uid="{00000000-0005-0000-0000-000055000000}"/>
    <cellStyle name="Normal 5 2" xfId="84" xr:uid="{00000000-0005-0000-0000-000056000000}"/>
    <cellStyle name="Normal 5 2 2" xfId="85" xr:uid="{00000000-0005-0000-0000-000057000000}"/>
    <cellStyle name="Normal 50" xfId="86" xr:uid="{00000000-0005-0000-0000-000058000000}"/>
    <cellStyle name="Normal 51" xfId="87" xr:uid="{00000000-0005-0000-0000-000059000000}"/>
    <cellStyle name="Normal 52" xfId="88" xr:uid="{00000000-0005-0000-0000-00005A000000}"/>
    <cellStyle name="Normal 53" xfId="89" xr:uid="{00000000-0005-0000-0000-00005B000000}"/>
    <cellStyle name="Normal 54" xfId="90" xr:uid="{00000000-0005-0000-0000-00005C000000}"/>
    <cellStyle name="Normal 55" xfId="91" xr:uid="{00000000-0005-0000-0000-00005D000000}"/>
    <cellStyle name="Normal 56" xfId="92" xr:uid="{00000000-0005-0000-0000-00005E000000}"/>
    <cellStyle name="Normal 57" xfId="93" xr:uid="{00000000-0005-0000-0000-00005F000000}"/>
    <cellStyle name="Normal 58" xfId="94" xr:uid="{00000000-0005-0000-0000-000060000000}"/>
    <cellStyle name="Normal 59" xfId="95" xr:uid="{00000000-0005-0000-0000-000061000000}"/>
    <cellStyle name="Normal 6" xfId="96" xr:uid="{00000000-0005-0000-0000-000062000000}"/>
    <cellStyle name="Normal 6 2" xfId="97" xr:uid="{00000000-0005-0000-0000-000063000000}"/>
    <cellStyle name="Normal 60" xfId="98" xr:uid="{00000000-0005-0000-0000-000064000000}"/>
    <cellStyle name="Normal 61" xfId="99" xr:uid="{00000000-0005-0000-0000-000065000000}"/>
    <cellStyle name="Normal 62" xfId="100" xr:uid="{00000000-0005-0000-0000-000066000000}"/>
    <cellStyle name="Normal 63" xfId="101" xr:uid="{00000000-0005-0000-0000-000067000000}"/>
    <cellStyle name="Normal 64" xfId="102" xr:uid="{00000000-0005-0000-0000-000068000000}"/>
    <cellStyle name="Normal 65" xfId="103" xr:uid="{00000000-0005-0000-0000-000069000000}"/>
    <cellStyle name="Normal 66" xfId="104" xr:uid="{00000000-0005-0000-0000-00006A000000}"/>
    <cellStyle name="Normal 67" xfId="105" xr:uid="{00000000-0005-0000-0000-00006B000000}"/>
    <cellStyle name="Normal 68" xfId="106" xr:uid="{00000000-0005-0000-0000-00006C000000}"/>
    <cellStyle name="Normal 69" xfId="107" xr:uid="{00000000-0005-0000-0000-00006D000000}"/>
    <cellStyle name="Normal 7" xfId="108" xr:uid="{00000000-0005-0000-0000-00006E000000}"/>
    <cellStyle name="Normal 70" xfId="109" xr:uid="{00000000-0005-0000-0000-00006F000000}"/>
    <cellStyle name="Normal 71" xfId="110" xr:uid="{00000000-0005-0000-0000-000070000000}"/>
    <cellStyle name="Normal 8" xfId="111" xr:uid="{00000000-0005-0000-0000-000071000000}"/>
    <cellStyle name="Normal 9" xfId="112" xr:uid="{00000000-0005-0000-0000-000072000000}"/>
    <cellStyle name="Normal_CS10" xfId="113" xr:uid="{00000000-0005-0000-0000-000073000000}"/>
    <cellStyle name="Normal_CS11" xfId="114" xr:uid="{00000000-0005-0000-0000-000074000000}"/>
    <cellStyle name="Normal_CS12" xfId="115" xr:uid="{00000000-0005-0000-0000-000075000000}"/>
    <cellStyle name="Normal_CS13" xfId="116" xr:uid="{00000000-0005-0000-0000-000076000000}"/>
    <cellStyle name="Normal_CS4" xfId="117" xr:uid="{00000000-0005-0000-0000-000077000000}"/>
    <cellStyle name="Normal_CS5" xfId="118" xr:uid="{00000000-0005-0000-0000-000078000000}"/>
    <cellStyle name="Normal_CS6A" xfId="119" xr:uid="{00000000-0005-0000-0000-000079000000}"/>
    <cellStyle name="Normal_CS7" xfId="120" xr:uid="{00000000-0005-0000-0000-00007A000000}"/>
    <cellStyle name="Normal_CS8" xfId="121" xr:uid="{00000000-0005-0000-0000-00007B000000}"/>
    <cellStyle name="Normal_CS9" xfId="122" xr:uid="{00000000-0005-0000-0000-00007C000000}"/>
    <cellStyle name="Normal_CS9A" xfId="123" xr:uid="{00000000-0005-0000-0000-00007D000000}"/>
    <cellStyle name="Normal_CSCB" xfId="124" xr:uid="{00000000-0005-0000-0000-00007E000000}"/>
    <cellStyle name="Normal_CSG1" xfId="125" xr:uid="{00000000-0005-0000-0000-00007F000000}"/>
    <cellStyle name="Normal_CSG2" xfId="126" xr:uid="{00000000-0005-0000-0000-000080000000}"/>
    <cellStyle name="Normal_CSG3" xfId="127" xr:uid="{00000000-0005-0000-0000-000081000000}"/>
    <cellStyle name="Normal_CSSC" xfId="128" xr:uid="{00000000-0005-0000-0000-000082000000}"/>
    <cellStyle name="Normal_CSSF" xfId="129" xr:uid="{00000000-0005-0000-0000-000083000000}"/>
    <cellStyle name="Normal_NH3" xfId="130" xr:uid="{00000000-0005-0000-0000-000084000000}"/>
    <cellStyle name="Normal_WS4" xfId="131" xr:uid="{00000000-0005-0000-0000-000085000000}"/>
    <cellStyle name="Normal_WSSB" xfId="132" xr:uid="{00000000-0005-0000-0000-000086000000}"/>
    <cellStyle name="Note 2" xfId="133" xr:uid="{00000000-0005-0000-0000-000087000000}"/>
    <cellStyle name="Note 2 2" xfId="134" xr:uid="{00000000-0005-0000-0000-000088000000}"/>
    <cellStyle name="Note 3" xfId="135" xr:uid="{00000000-0005-0000-0000-000089000000}"/>
    <cellStyle name="Note 4" xfId="136" xr:uid="{00000000-0005-0000-0000-00008A000000}"/>
    <cellStyle name="Note 5" xfId="137" xr:uid="{00000000-0005-0000-0000-00008B000000}"/>
    <cellStyle name="Percent 2" xfId="138" xr:uid="{00000000-0005-0000-0000-00008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3/KIC19-13_ligh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4/KIC19-14_l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6/KIC19-16_LIGH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KIC20-1_ligh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2/KIC20-2_ligh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4/KIC20-4_ligh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5/KIC20-5_ligh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6/KIC20-6_ligh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7/KIC20-7_ligh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8/KIC20-8_light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9/KIC20-9_light.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0/KIC20-10%20ligh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1/KIC20-11_LIgh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20-12/KIC20-12_light.txt"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689-DER%20CSMC/Shared%20Data/Cockburn%20Sound%20Monitoring%20and%20Reporting/2019-20/MAFRL%202020/MAFRL%20data%202020/KIC19-15/KIC19-15_l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19-13_light"/>
    </sheetNames>
    <sheetDataSet>
      <sheetData sheetId="0" refreshError="1">
        <row r="96">
          <cell r="I96">
            <v>9.8821933239358395E-2</v>
          </cell>
        </row>
        <row r="215">
          <cell r="I215">
            <v>9.5965621809118093E-2</v>
          </cell>
        </row>
        <row r="479">
          <cell r="I479">
            <v>8.3017311024509641E-2</v>
          </cell>
        </row>
        <row r="633">
          <cell r="I633">
            <v>9.9332276703835418E-2</v>
          </cell>
        </row>
        <row r="739">
          <cell r="I739">
            <v>7.7779497888810112E-2</v>
          </cell>
        </row>
        <row r="804">
          <cell r="I804">
            <v>9.0202721519665185E-2</v>
          </cell>
        </row>
        <row r="930">
          <cell r="I930">
            <v>8.579718394726768E-2</v>
          </cell>
        </row>
        <row r="1063">
          <cell r="I1063">
            <v>8.787212493229038E-2</v>
          </cell>
        </row>
        <row r="1121">
          <cell r="I1121">
            <v>8.2545165397437364E-2</v>
          </cell>
        </row>
        <row r="1162">
          <cell r="I1162">
            <v>7.4955588131557102E-2</v>
          </cell>
        </row>
        <row r="1205">
          <cell r="I1205">
            <v>9.0795501740591561E-2</v>
          </cell>
        </row>
        <row r="1308">
          <cell r="I1308">
            <v>8.2415119571602011E-2</v>
          </cell>
        </row>
        <row r="1389">
          <cell r="I1389">
            <v>8.7018708130823796E-2</v>
          </cell>
        </row>
        <row r="1524">
          <cell r="I1524">
            <v>8.009055166759585E-2</v>
          </cell>
        </row>
        <row r="1613">
          <cell r="I1613">
            <v>7.5055831622276761E-2</v>
          </cell>
        </row>
        <row r="1671">
          <cell r="I1671">
            <v>7.651714459618876E-2</v>
          </cell>
        </row>
        <row r="1739">
          <cell r="I1739">
            <v>7.5969934151940921E-2</v>
          </cell>
        </row>
        <row r="1842">
          <cell r="I1842">
            <v>0.14401020814466631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19-14_light"/>
    </sheetNames>
    <sheetDataSet>
      <sheetData sheetId="0" refreshError="1">
        <row r="103">
          <cell r="I103">
            <v>0.11370678140118264</v>
          </cell>
        </row>
        <row r="265">
          <cell r="I265">
            <v>0.11955189598887114</v>
          </cell>
        </row>
        <row r="398">
          <cell r="I398">
            <v>0.1171337113169343</v>
          </cell>
        </row>
        <row r="519">
          <cell r="I519">
            <v>0.10022261854716993</v>
          </cell>
        </row>
        <row r="646">
          <cell r="I646">
            <v>0.10824966718821555</v>
          </cell>
        </row>
        <row r="909">
          <cell r="I909">
            <v>0.10398141724076457</v>
          </cell>
        </row>
        <row r="971">
          <cell r="I971">
            <v>8.0174973452256035E-2</v>
          </cell>
        </row>
        <row r="1136">
          <cell r="I1136">
            <v>7.9421941463463305E-2</v>
          </cell>
        </row>
        <row r="1265">
          <cell r="I1265">
            <v>9.0528566900796387E-2</v>
          </cell>
        </row>
        <row r="1340">
          <cell r="I1340">
            <v>9.1022652567513421E-2</v>
          </cell>
        </row>
        <row r="1394">
          <cell r="I1394">
            <v>8.4615276184343696E-2</v>
          </cell>
        </row>
        <row r="1452">
          <cell r="I1452">
            <v>7.9761442797729856E-2</v>
          </cell>
        </row>
        <row r="1650">
          <cell r="I1650">
            <v>7.7626265413728079E-2</v>
          </cell>
        </row>
        <row r="1755">
          <cell r="I1755">
            <v>9.3105230022286226E-2</v>
          </cell>
        </row>
        <row r="1831">
          <cell r="I1831">
            <v>7.9611687920970703E-2</v>
          </cell>
        </row>
        <row r="1927">
          <cell r="I1927">
            <v>8.0286305523078472E-2</v>
          </cell>
        </row>
        <row r="2058">
          <cell r="I2058">
            <v>7.9872626676132805E-2</v>
          </cell>
        </row>
        <row r="2154">
          <cell r="I2154">
            <v>8.6683760906921994E-2</v>
          </cell>
        </row>
        <row r="2261">
          <cell r="I2261">
            <v>9.239945243971398E-2</v>
          </cell>
        </row>
        <row r="2353">
          <cell r="I2353">
            <v>0.18844904000065782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19-16_LIGHT"/>
    </sheetNames>
    <sheetDataSet>
      <sheetData sheetId="0" refreshError="1">
        <row r="103">
          <cell r="I103">
            <v>0.10837414383973321</v>
          </cell>
        </row>
        <row r="194">
          <cell r="I194">
            <v>0.11757254204304828</v>
          </cell>
        </row>
        <row r="261">
          <cell r="I261">
            <v>0.10274150099601451</v>
          </cell>
        </row>
        <row r="347">
          <cell r="I347">
            <v>0.11200547730212955</v>
          </cell>
        </row>
        <row r="417">
          <cell r="I417">
            <v>0.11824777541898186</v>
          </cell>
        </row>
        <row r="491">
          <cell r="I491">
            <v>0.12564060338569677</v>
          </cell>
        </row>
        <row r="563">
          <cell r="I563">
            <v>8.8895343616687494E-2</v>
          </cell>
        </row>
        <row r="607">
          <cell r="I607">
            <v>9.942522868892309E-2</v>
          </cell>
        </row>
        <row r="752">
          <cell r="I752">
            <v>8.4295747330129026E-2</v>
          </cell>
        </row>
        <row r="881">
          <cell r="I881">
            <v>0.10072622625289891</v>
          </cell>
        </row>
        <row r="970">
          <cell r="I970">
            <v>0.10589757068121321</v>
          </cell>
        </row>
        <row r="1077">
          <cell r="I1077">
            <v>0.10459518473872101</v>
          </cell>
        </row>
        <row r="1123">
          <cell r="I1123">
            <v>9.6027127300513188E-2</v>
          </cell>
        </row>
        <row r="1203">
          <cell r="I1203">
            <v>9.2067778940389214E-2</v>
          </cell>
        </row>
        <row r="1278">
          <cell r="I1278">
            <v>8.5249096947063355E-2</v>
          </cell>
        </row>
        <row r="1352">
          <cell r="I1352">
            <v>8.7686216188929064E-2</v>
          </cell>
        </row>
        <row r="1445">
          <cell r="I1445">
            <v>8.3917325101829227E-2</v>
          </cell>
        </row>
        <row r="1563">
          <cell r="I1563">
            <v>7.2845711419156162E-2</v>
          </cell>
        </row>
        <row r="1656">
          <cell r="I1656">
            <v>0.14532963784881583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1_light"/>
    </sheetNames>
    <sheetDataSet>
      <sheetData sheetId="0" refreshError="1">
        <row r="158">
          <cell r="I158">
            <v>8.9875754849780512E-2</v>
          </cell>
        </row>
        <row r="308">
          <cell r="I308">
            <v>8.8903223374504931E-2</v>
          </cell>
        </row>
        <row r="401">
          <cell r="I401">
            <v>8.0240707792679097E-2</v>
          </cell>
        </row>
        <row r="506">
          <cell r="I506">
            <v>9.0183893805819149E-2</v>
          </cell>
        </row>
        <row r="589">
          <cell r="I589">
            <v>8.3792102980063815E-2</v>
          </cell>
        </row>
        <row r="688">
          <cell r="I688">
            <v>0.1243020772825244</v>
          </cell>
        </row>
        <row r="763">
          <cell r="I763">
            <v>8.0625460169087851E-2</v>
          </cell>
        </row>
        <row r="904">
          <cell r="I904">
            <v>8.0671165321239385E-2</v>
          </cell>
        </row>
        <row r="986">
          <cell r="I986">
            <v>8.7844291901024357E-2</v>
          </cell>
        </row>
        <row r="1050">
          <cell r="I1050">
            <v>7.3403835264268941E-2</v>
          </cell>
        </row>
        <row r="1193">
          <cell r="I1193">
            <v>7.0501644219112106E-2</v>
          </cell>
        </row>
        <row r="1268">
          <cell r="I1268">
            <v>0.1032762798826113</v>
          </cell>
        </row>
        <row r="1322">
          <cell r="I1322">
            <v>8.6658977118411654E-2</v>
          </cell>
        </row>
        <row r="1422">
          <cell r="I1422">
            <v>8.2313463542005375E-2</v>
          </cell>
        </row>
        <row r="1525">
          <cell r="I1525">
            <v>7.4077724779960344E-2</v>
          </cell>
        </row>
        <row r="1602">
          <cell r="I1602">
            <v>8.8180055249256747E-2</v>
          </cell>
        </row>
        <row r="1681">
          <cell r="I1681">
            <v>7.4921145739134179E-2</v>
          </cell>
        </row>
        <row r="1777">
          <cell r="I1777">
            <v>7.5769257702511583E-2</v>
          </cell>
        </row>
        <row r="1858">
          <cell r="I1858">
            <v>7.539380092493482E-2</v>
          </cell>
        </row>
        <row r="1975">
          <cell r="I1975">
            <v>0.13722765087618644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2_light"/>
    </sheetNames>
    <sheetDataSet>
      <sheetData sheetId="0" refreshError="1">
        <row r="98">
          <cell r="I98">
            <v>0.12029113990473254</v>
          </cell>
        </row>
        <row r="233">
          <cell r="I233">
            <v>0.13130635445620714</v>
          </cell>
        </row>
        <row r="326">
          <cell r="I326">
            <v>0.10713803473362871</v>
          </cell>
        </row>
        <row r="509">
          <cell r="I509">
            <v>0.10843476493970818</v>
          </cell>
        </row>
        <row r="606">
          <cell r="I606">
            <v>0.11695423919390117</v>
          </cell>
        </row>
        <row r="687">
          <cell r="I687">
            <v>0.11114267659943688</v>
          </cell>
        </row>
        <row r="797">
          <cell r="I797">
            <v>9.9847676996000695E-2</v>
          </cell>
        </row>
        <row r="882">
          <cell r="I882">
            <v>9.5809351285963032E-2</v>
          </cell>
        </row>
        <row r="924">
          <cell r="I924">
            <v>0.11890575672073023</v>
          </cell>
        </row>
        <row r="986">
          <cell r="I986">
            <v>8.1396722312177663E-2</v>
          </cell>
        </row>
        <row r="1052">
          <cell r="I1052">
            <v>7.8400428227744554E-2</v>
          </cell>
        </row>
        <row r="1096">
          <cell r="I1096">
            <v>7.3630169703614981E-2</v>
          </cell>
        </row>
        <row r="1219">
          <cell r="I1219">
            <v>9.6343136559641704E-2</v>
          </cell>
        </row>
        <row r="1333">
          <cell r="I1333">
            <v>7.9805982864267488E-2</v>
          </cell>
        </row>
        <row r="1386">
          <cell r="I1386">
            <v>0.1041107664519326</v>
          </cell>
        </row>
        <row r="1431">
          <cell r="I1431">
            <v>6.8209039118436149E-2</v>
          </cell>
        </row>
        <row r="1569">
          <cell r="I1569">
            <v>8.0859672050192802E-2</v>
          </cell>
        </row>
        <row r="1664">
          <cell r="I1664">
            <v>8.4159003248960584E-2</v>
          </cell>
        </row>
        <row r="1730">
          <cell r="I1730">
            <v>0.16115000494436721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4_light"/>
    </sheetNames>
    <sheetDataSet>
      <sheetData sheetId="0" refreshError="1">
        <row r="69">
          <cell r="I69">
            <v>9.5123516822871096E-2</v>
          </cell>
        </row>
        <row r="177">
          <cell r="I177">
            <v>8.8812401929499546E-2</v>
          </cell>
        </row>
        <row r="291">
          <cell r="I291">
            <v>9.4954747014879298E-2</v>
          </cell>
        </row>
        <row r="382">
          <cell r="I382">
            <v>8.5559818393116507E-2</v>
          </cell>
        </row>
        <row r="491">
          <cell r="I491">
            <v>8.1368676805876436E-2</v>
          </cell>
        </row>
        <row r="599">
          <cell r="I599">
            <v>8.4871465994934808E-2</v>
          </cell>
        </row>
        <row r="672">
          <cell r="I672">
            <v>8.620862891132694E-2</v>
          </cell>
        </row>
        <row r="743">
          <cell r="I743">
            <v>8.5351265848860353E-2</v>
          </cell>
        </row>
        <row r="805">
          <cell r="I805">
            <v>7.7737073951850394E-2</v>
          </cell>
        </row>
        <row r="974">
          <cell r="I974">
            <v>7.3119164403863929E-2</v>
          </cell>
        </row>
        <row r="1074">
          <cell r="I1074">
            <v>8.3849499312367723E-2</v>
          </cell>
        </row>
        <row r="1106">
          <cell r="I1106">
            <v>0.10123958079859212</v>
          </cell>
        </row>
        <row r="1260">
          <cell r="I1260">
            <v>7.0334362399296219E-2</v>
          </cell>
        </row>
        <row r="1344">
          <cell r="I1344">
            <v>7.0191344948854748E-2</v>
          </cell>
        </row>
        <row r="1408">
          <cell r="I1408">
            <v>8.83589767757397E-2</v>
          </cell>
        </row>
        <row r="1499">
          <cell r="I1499">
            <v>8.0846921226460838E-2</v>
          </cell>
        </row>
        <row r="1589">
          <cell r="I1589">
            <v>7.2840585807357125E-2</v>
          </cell>
        </row>
        <row r="1674">
          <cell r="I1674">
            <v>7.3795667697462514E-2</v>
          </cell>
        </row>
        <row r="1760">
          <cell r="I1760">
            <v>0.15312785929844933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5_light"/>
    </sheetNames>
    <sheetDataSet>
      <sheetData sheetId="0" refreshError="1">
        <row r="84">
          <cell r="I84">
            <v>0.12104972474350983</v>
          </cell>
        </row>
        <row r="210">
          <cell r="I210">
            <v>0.1266410744315275</v>
          </cell>
        </row>
        <row r="302">
          <cell r="I302">
            <v>9.7427193224831996E-2</v>
          </cell>
        </row>
        <row r="403">
          <cell r="I403">
            <v>0.1420159851137876</v>
          </cell>
        </row>
        <row r="494">
          <cell r="I494">
            <v>0.11073812671324652</v>
          </cell>
        </row>
        <row r="583">
          <cell r="I583">
            <v>0.11626439117140555</v>
          </cell>
        </row>
        <row r="674">
          <cell r="I674">
            <v>0.11845239909632464</v>
          </cell>
        </row>
        <row r="822">
          <cell r="I822">
            <v>0.10290847670139237</v>
          </cell>
        </row>
        <row r="950">
          <cell r="I950">
            <v>0.10172043620856511</v>
          </cell>
        </row>
        <row r="1007">
          <cell r="I1007">
            <v>9.0945091941320333E-2</v>
          </cell>
        </row>
        <row r="1473">
          <cell r="I1473">
            <v>7.8661742696167034E-2</v>
          </cell>
        </row>
        <row r="1545">
          <cell r="I1545">
            <v>7.5593840357447067E-2</v>
          </cell>
        </row>
        <row r="1699">
          <cell r="I1699">
            <v>8.2208446603707352E-2</v>
          </cell>
        </row>
        <row r="1781">
          <cell r="I1781">
            <v>8.0564933592151708E-2</v>
          </cell>
        </row>
        <row r="1866">
          <cell r="I1866">
            <v>7.9840035597853867E-2</v>
          </cell>
        </row>
        <row r="1956">
          <cell r="I1956">
            <v>7.8476429444583454E-2</v>
          </cell>
        </row>
        <row r="2025">
          <cell r="I2025">
            <v>7.9915068744432133E-2</v>
          </cell>
        </row>
        <row r="2107">
          <cell r="I2107">
            <v>8.1796841772167575E-2</v>
          </cell>
        </row>
        <row r="2187">
          <cell r="I2187">
            <v>7.770751222762097E-2</v>
          </cell>
        </row>
        <row r="2260">
          <cell r="I2260">
            <v>0.15366059763831136</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6_light"/>
    </sheetNames>
    <sheetDataSet>
      <sheetData sheetId="0" refreshError="1">
        <row r="147">
          <cell r="I147">
            <v>0.11417471645622085</v>
          </cell>
        </row>
        <row r="270">
          <cell r="I270">
            <v>0.14783744577483879</v>
          </cell>
        </row>
        <row r="397">
          <cell r="I397">
            <v>0.12074916333203398</v>
          </cell>
        </row>
        <row r="515">
          <cell r="I515">
            <v>0.12251951459320373</v>
          </cell>
        </row>
        <row r="619">
          <cell r="I619">
            <v>0.13615034538308993</v>
          </cell>
        </row>
        <row r="728">
          <cell r="I728">
            <v>0.12569719743139393</v>
          </cell>
        </row>
        <row r="822">
          <cell r="I822">
            <v>0.11164292180796097</v>
          </cell>
        </row>
        <row r="991">
          <cell r="I991">
            <v>0.11172222325393755</v>
          </cell>
        </row>
        <row r="1105">
          <cell r="I1105">
            <v>0.10365075003355843</v>
          </cell>
        </row>
        <row r="1135">
          <cell r="I1135">
            <v>0.13116733984345547</v>
          </cell>
        </row>
        <row r="1173">
          <cell r="I1173">
            <v>9.1341421633990894E-2</v>
          </cell>
        </row>
        <row r="1337">
          <cell r="I1337">
            <v>6.8259548871316453E-2</v>
          </cell>
        </row>
        <row r="1377">
          <cell r="I1377">
            <v>7.8818414569001141E-2</v>
          </cell>
        </row>
        <row r="1473">
          <cell r="I1473">
            <v>8.99324460496852E-2</v>
          </cell>
        </row>
        <row r="1582">
          <cell r="I1582">
            <v>8.3499475264124351E-2</v>
          </cell>
        </row>
        <row r="1656">
          <cell r="I1656">
            <v>7.6820372018602992E-2</v>
          </cell>
        </row>
        <row r="1718">
          <cell r="I1718">
            <v>8.2262683117016594E-2</v>
          </cell>
        </row>
        <row r="1789">
          <cell r="I1789">
            <v>8.0904048327952283E-2</v>
          </cell>
        </row>
        <row r="1879">
          <cell r="I1879">
            <v>0.10534427371979695</v>
          </cell>
        </row>
        <row r="1958">
          <cell r="I1958">
            <v>0.15262061217683071</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7_light"/>
    </sheetNames>
    <sheetDataSet>
      <sheetData sheetId="0" refreshError="1">
        <row r="164">
          <cell r="I164">
            <v>0.117353656681588</v>
          </cell>
        </row>
        <row r="247">
          <cell r="I247">
            <v>0.15379729841496007</v>
          </cell>
        </row>
        <row r="334">
          <cell r="I334">
            <v>0.11094973633703493</v>
          </cell>
        </row>
        <row r="415">
          <cell r="I415">
            <v>0.12316873220599996</v>
          </cell>
        </row>
        <row r="498">
          <cell r="I498">
            <v>0.12518815946819348</v>
          </cell>
        </row>
        <row r="592">
          <cell r="I592">
            <v>0.20203276160504716</v>
          </cell>
        </row>
        <row r="676">
          <cell r="I676">
            <v>0.13061897975496833</v>
          </cell>
        </row>
        <row r="780">
          <cell r="I780">
            <v>0.11772823826178899</v>
          </cell>
        </row>
        <row r="940">
          <cell r="I940">
            <v>0.13070756164681935</v>
          </cell>
        </row>
        <row r="987">
          <cell r="I987">
            <v>7.6515108962040668E-2</v>
          </cell>
        </row>
        <row r="1125">
          <cell r="I1125">
            <v>7.1193562888651751E-2</v>
          </cell>
        </row>
        <row r="1185">
          <cell r="I1185">
            <v>9.5989764968373081E-2</v>
          </cell>
        </row>
        <row r="1233">
          <cell r="I1233">
            <v>0.10582448852079003</v>
          </cell>
        </row>
        <row r="1329">
          <cell r="I1329">
            <v>9.3026256450310485E-2</v>
          </cell>
        </row>
        <row r="1435">
          <cell r="I1435">
            <v>9.3407154250289226E-2</v>
          </cell>
        </row>
        <row r="1521">
          <cell r="I1521">
            <v>0.10171329950490188</v>
          </cell>
        </row>
        <row r="1594">
          <cell r="I1594">
            <v>7.673361725050841E-2</v>
          </cell>
        </row>
        <row r="1698">
          <cell r="I1698">
            <v>8.4279516611733274E-2</v>
          </cell>
        </row>
        <row r="1806">
          <cell r="I1806">
            <v>9.5014844118890621E-2</v>
          </cell>
        </row>
        <row r="1875">
          <cell r="I1875">
            <v>0.16184350541086046</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8_lights"/>
    </sheetNames>
    <sheetDataSet>
      <sheetData sheetId="0" refreshError="1">
        <row r="130">
          <cell r="I130">
            <v>7.5708061116744274E-2</v>
          </cell>
        </row>
        <row r="216">
          <cell r="I216">
            <v>0.11048359547459768</v>
          </cell>
        </row>
        <row r="315">
          <cell r="I315">
            <v>0.10122055451482621</v>
          </cell>
        </row>
        <row r="405">
          <cell r="I405">
            <v>9.5498145538978216E-2</v>
          </cell>
        </row>
        <row r="499">
          <cell r="I499">
            <v>0.10696715444818765</v>
          </cell>
        </row>
        <row r="598">
          <cell r="I598">
            <v>0.12863158942401384</v>
          </cell>
        </row>
        <row r="673">
          <cell r="I673">
            <v>0.117642817718704</v>
          </cell>
        </row>
        <row r="804">
          <cell r="I804">
            <v>0.12907992888932712</v>
          </cell>
        </row>
        <row r="924">
          <cell r="I924">
            <v>0.12839691601332082</v>
          </cell>
        </row>
        <row r="1026">
          <cell r="I1026">
            <v>0.12808959462136355</v>
          </cell>
        </row>
        <row r="1068">
          <cell r="I1068">
            <v>0.11226986280995389</v>
          </cell>
        </row>
        <row r="1571">
          <cell r="I1571">
            <v>8.7333594183698446E-2</v>
          </cell>
        </row>
        <row r="1735">
          <cell r="I1735">
            <v>8.2800295623762135E-2</v>
          </cell>
        </row>
        <row r="1894">
          <cell r="I1894">
            <v>0.10884816137637426</v>
          </cell>
        </row>
        <row r="1992">
          <cell r="I1992">
            <v>7.8726793052354957E-2</v>
          </cell>
        </row>
        <row r="2086">
          <cell r="I2086">
            <v>7.8747105314882077E-2</v>
          </cell>
        </row>
        <row r="2228">
          <cell r="I2228">
            <v>7.9427429655284529E-2</v>
          </cell>
        </row>
        <row r="2309">
          <cell r="I2309">
            <v>8.4097359152937062E-2</v>
          </cell>
        </row>
        <row r="2403">
          <cell r="I2403">
            <v>7.6253013458925004E-2</v>
          </cell>
        </row>
        <row r="2502">
          <cell r="I2502">
            <v>0.16287861991560906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9_light"/>
    </sheetNames>
    <sheetDataSet>
      <sheetData sheetId="0" refreshError="1">
        <row r="50">
          <cell r="I50">
            <v>9.82352613956404E-2</v>
          </cell>
        </row>
        <row r="212">
          <cell r="I212">
            <v>0.11654938717800536</v>
          </cell>
        </row>
        <row r="313">
          <cell r="I313">
            <v>9.4572778046188938E-2</v>
          </cell>
        </row>
        <row r="385">
          <cell r="I385">
            <v>0.13293629731854281</v>
          </cell>
        </row>
        <row r="446">
          <cell r="I446">
            <v>0.14760572226147395</v>
          </cell>
        </row>
        <row r="512">
          <cell r="I512">
            <v>0.12646244408019</v>
          </cell>
        </row>
        <row r="568">
          <cell r="I568">
            <v>0.10421133200618619</v>
          </cell>
        </row>
        <row r="681">
          <cell r="I681">
            <v>0.10068059180824826</v>
          </cell>
        </row>
        <row r="786">
          <cell r="I786">
            <v>0.11119068271970178</v>
          </cell>
        </row>
        <row r="820">
          <cell r="I820">
            <v>0.14731752611343568</v>
          </cell>
        </row>
        <row r="864">
          <cell r="I864">
            <v>8.0837137982820439E-2</v>
          </cell>
        </row>
        <row r="904">
          <cell r="I904">
            <v>7.9593493866317713E-2</v>
          </cell>
        </row>
        <row r="1037">
          <cell r="I1037">
            <v>8.3096088919880351E-2</v>
          </cell>
        </row>
        <row r="1113">
          <cell r="I1113">
            <v>0.12258534351864372</v>
          </cell>
        </row>
        <row r="1178">
          <cell r="I1178">
            <v>8.2881478522114027E-2</v>
          </cell>
        </row>
        <row r="1244">
          <cell r="I1244">
            <v>7.9438765008592926E-2</v>
          </cell>
        </row>
        <row r="1312">
          <cell r="I1312">
            <v>8.0176805737003962E-2</v>
          </cell>
        </row>
        <row r="1392">
          <cell r="I1392">
            <v>7.423005344138231E-2</v>
          </cell>
        </row>
        <row r="1477">
          <cell r="I1477">
            <v>9.7992752379946466E-2</v>
          </cell>
        </row>
        <row r="1537">
          <cell r="I1537">
            <v>0.1653009970410303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10 light"/>
    </sheetNames>
    <sheetDataSet>
      <sheetData sheetId="0" refreshError="1">
        <row r="52">
          <cell r="I52">
            <v>7.0552759350900801E-2</v>
          </cell>
        </row>
        <row r="124">
          <cell r="I124">
            <v>8.4599355749497507E-2</v>
          </cell>
        </row>
        <row r="192">
          <cell r="I192">
            <v>9.4610252353324861E-2</v>
          </cell>
        </row>
        <row r="259">
          <cell r="I259">
            <v>9.4635799300427245E-2</v>
          </cell>
        </row>
        <row r="333">
          <cell r="I333">
            <v>9.4901454083952452E-2</v>
          </cell>
        </row>
        <row r="399">
          <cell r="I399">
            <v>0.10174436141805422</v>
          </cell>
        </row>
        <row r="456">
          <cell r="I456">
            <v>0.10016959432773899</v>
          </cell>
        </row>
        <row r="559">
          <cell r="I559">
            <v>9.476636873461329E-2</v>
          </cell>
        </row>
        <row r="626">
          <cell r="I626">
            <v>0.10836829874262653</v>
          </cell>
        </row>
        <row r="672">
          <cell r="I672">
            <v>0.11959790137387327</v>
          </cell>
        </row>
        <row r="715">
          <cell r="I715">
            <v>9.5432601261636441E-2</v>
          </cell>
        </row>
        <row r="763">
          <cell r="I763">
            <v>7.2440666466371401E-2</v>
          </cell>
        </row>
        <row r="914">
          <cell r="I914">
            <v>0.10865651062323978</v>
          </cell>
        </row>
        <row r="993">
          <cell r="I993">
            <v>8.8754943346004297E-2</v>
          </cell>
        </row>
        <row r="1060">
          <cell r="I1060">
            <v>7.3338047876165019E-2</v>
          </cell>
        </row>
        <row r="1123">
          <cell r="I1123">
            <v>7.7480295943466004E-2</v>
          </cell>
        </row>
        <row r="1191">
          <cell r="I1191">
            <v>9.0282517302668161E-2</v>
          </cell>
        </row>
        <row r="1255">
          <cell r="I1255">
            <v>8.1747394397079204E-2</v>
          </cell>
        </row>
        <row r="1334">
          <cell r="I1334">
            <v>7.0703831512377677E-2</v>
          </cell>
        </row>
        <row r="1412">
          <cell r="I1412">
            <v>0.11892706647314225</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11_LIght"/>
    </sheetNames>
    <sheetDataSet>
      <sheetData sheetId="0" refreshError="1">
        <row r="140">
          <cell r="I140">
            <v>8.9836023530970144E-2</v>
          </cell>
        </row>
        <row r="262">
          <cell r="I262">
            <v>7.9411188825553494E-2</v>
          </cell>
        </row>
        <row r="354">
          <cell r="I354">
            <v>7.5568570258213966E-2</v>
          </cell>
        </row>
        <row r="438">
          <cell r="I438">
            <v>8.096967396875604E-2</v>
          </cell>
        </row>
        <row r="527">
          <cell r="I527">
            <v>7.7607732212134115E-2</v>
          </cell>
        </row>
        <row r="621">
          <cell r="I621">
            <v>8.4659225972257793E-2</v>
          </cell>
        </row>
        <row r="737">
          <cell r="I737">
            <v>8.9017310304309011E-2</v>
          </cell>
        </row>
        <row r="864">
          <cell r="I864">
            <v>7.6791118794219876E-2</v>
          </cell>
        </row>
        <row r="1030">
          <cell r="I1030">
            <v>7.6608926865805504E-2</v>
          </cell>
        </row>
        <row r="1101">
          <cell r="I1101">
            <v>8.961850333354536E-2</v>
          </cell>
        </row>
        <row r="1201">
          <cell r="I1201">
            <v>7.5771546877224052E-2</v>
          </cell>
        </row>
        <row r="1271">
          <cell r="I1271">
            <v>8.4575734734910091E-2</v>
          </cell>
        </row>
        <row r="1429">
          <cell r="I1429">
            <v>7.8367433858886504E-2</v>
          </cell>
        </row>
        <row r="1523">
          <cell r="I1523">
            <v>8.0714407396795404E-2</v>
          </cell>
        </row>
        <row r="1609">
          <cell r="I1609">
            <v>7.9909459989920995E-2</v>
          </cell>
        </row>
        <row r="1710">
          <cell r="I1710">
            <v>9.2806040620737926E-2</v>
          </cell>
        </row>
        <row r="1804">
          <cell r="I1804">
            <v>7.2631924071757073E-2</v>
          </cell>
        </row>
        <row r="1920">
          <cell r="I1920">
            <v>8.1858148337687564E-2</v>
          </cell>
        </row>
        <row r="2012">
          <cell r="I2012">
            <v>7.9358209345373645E-2</v>
          </cell>
        </row>
        <row r="2117">
          <cell r="I2117">
            <v>0.15883141620678179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20-12_light"/>
    </sheetNames>
    <sheetDataSet>
      <sheetData sheetId="0" refreshError="1">
        <row r="114">
          <cell r="I114">
            <v>9.18544975078497E-2</v>
          </cell>
        </row>
        <row r="197">
          <cell r="I197">
            <v>9.1284717429124446E-2</v>
          </cell>
        </row>
        <row r="271">
          <cell r="I271">
            <v>8.7005299437614855E-2</v>
          </cell>
        </row>
        <row r="345">
          <cell r="I345">
            <v>0.111773404234979</v>
          </cell>
        </row>
        <row r="417">
          <cell r="I417">
            <v>0.1168644846560315</v>
          </cell>
        </row>
        <row r="483">
          <cell r="I483">
            <v>9.7395405316388822E-2</v>
          </cell>
        </row>
        <row r="569">
          <cell r="I569">
            <v>0.11050248773489056</v>
          </cell>
        </row>
        <row r="614">
          <cell r="I614">
            <v>0.1063864822744113</v>
          </cell>
        </row>
        <row r="655">
          <cell r="I655">
            <v>0.1064551501434932</v>
          </cell>
        </row>
        <row r="697">
          <cell r="I697">
            <v>0.1062545111819259</v>
          </cell>
        </row>
        <row r="876">
          <cell r="I876">
            <v>9.9871228240350038E-2</v>
          </cell>
        </row>
        <row r="946">
          <cell r="I946">
            <v>9.9119101423300729E-2</v>
          </cell>
        </row>
        <row r="1104">
          <cell r="I1104">
            <v>0.10489485845156182</v>
          </cell>
        </row>
        <row r="1175">
          <cell r="I1175">
            <v>0.11499874417510958</v>
          </cell>
        </row>
        <row r="1242">
          <cell r="I1242">
            <v>9.0446475981612345E-2</v>
          </cell>
        </row>
        <row r="1320">
          <cell r="I1320">
            <v>7.707378625556438E-2</v>
          </cell>
        </row>
        <row r="1368">
          <cell r="I1368">
            <v>0.1061313308061522</v>
          </cell>
        </row>
        <row r="1457">
          <cell r="I1457">
            <v>9.9252586642324087E-2</v>
          </cell>
        </row>
        <row r="1542">
          <cell r="I1542">
            <v>8.4855431203661291E-2</v>
          </cell>
        </row>
        <row r="1664">
          <cell r="I1664">
            <v>0.15958582786808484</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19-15_light"/>
    </sheetNames>
    <sheetDataSet>
      <sheetData sheetId="0" refreshError="1">
        <row r="129">
          <cell r="I129">
            <v>8.9120427320343087E-2</v>
          </cell>
        </row>
        <row r="299">
          <cell r="I299">
            <v>8.7623699964824289E-2</v>
          </cell>
        </row>
        <row r="376">
          <cell r="I376">
            <v>8.4978177668297017E-2</v>
          </cell>
        </row>
        <row r="502">
          <cell r="I502">
            <v>8.2540715949056695E-2</v>
          </cell>
        </row>
        <row r="569">
          <cell r="I569">
            <v>8.2571708417066986E-2</v>
          </cell>
        </row>
        <row r="995">
          <cell r="I995">
            <v>8.5688812094506572E-2</v>
          </cell>
        </row>
        <row r="1099">
          <cell r="I1099">
            <v>8.147258888128768E-2</v>
          </cell>
        </row>
        <row r="1161">
          <cell r="I1161">
            <v>9.2440683944997853E-2</v>
          </cell>
        </row>
        <row r="1233">
          <cell r="I1233">
            <v>7.5374329549476093E-2</v>
          </cell>
        </row>
        <row r="1284">
          <cell r="I1284">
            <v>7.5974895479360094E-2</v>
          </cell>
        </row>
        <row r="1473">
          <cell r="I1473">
            <v>9.0575072335911014E-2</v>
          </cell>
        </row>
        <row r="1580">
          <cell r="I1580">
            <v>8.8963962256516718E-2</v>
          </cell>
        </row>
        <row r="1663">
          <cell r="I1663">
            <v>7.4981406971947301E-2</v>
          </cell>
        </row>
        <row r="1736">
          <cell r="I1736">
            <v>7.8108264666933533E-2</v>
          </cell>
        </row>
        <row r="1810">
          <cell r="I1810">
            <v>7.559900064923121E-2</v>
          </cell>
        </row>
        <row r="1889">
          <cell r="I1889">
            <v>7.4947631586159094E-2</v>
          </cell>
        </row>
        <row r="1957">
          <cell r="I1957">
            <v>7.8166056572103654E-2</v>
          </cell>
        </row>
        <row r="2006">
          <cell r="I2006">
            <v>0.15912979641515199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spDef>
      <a:spPr bwMode="auto"/>
      <a:bodyPr/>
      <a:lstStyle/>
      <a:style>
        <a:lnRef idx="1">
          <a:schemeClr val="accent1"/>
        </a:lnRef>
        <a:fillRef idx="3">
          <a:schemeClr val="accent1"/>
        </a:fillRef>
        <a:effectRef idx="2">
          <a:schemeClr val="accent1"/>
        </a:effectRef>
        <a:fontRef idx="minor">
          <a:schemeClr val="lt1"/>
        </a:fontRef>
      </a:style>
    </a:spDef>
    <a:lnDef>
      <a:spPr bwMode="auto"/>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J121"/>
  <sheetViews>
    <sheetView workbookViewId="0">
      <selection sqref="A1:J121"/>
    </sheetView>
  </sheetViews>
  <sheetFormatPr defaultColWidth="11.42578125" defaultRowHeight="12"/>
  <cols>
    <col min="1" max="1" width="7.7109375" bestFit="1" customWidth="1"/>
    <col min="2" max="2" width="9.28515625" bestFit="1" customWidth="1"/>
    <col min="3" max="3" width="7.140625" bestFit="1" customWidth="1"/>
    <col min="4" max="4" width="22" bestFit="1" customWidth="1"/>
    <col min="5" max="5" width="19.28515625" bestFit="1" customWidth="1"/>
    <col min="6" max="6" width="8.5703125" bestFit="1" customWidth="1"/>
    <col min="7" max="7" width="15.42578125" bestFit="1" customWidth="1"/>
    <col min="8" max="8" width="18.5703125" bestFit="1" customWidth="1"/>
    <col min="9" max="9" width="15.85546875" bestFit="1" customWidth="1"/>
    <col min="10" max="10" width="11.7109375" bestFit="1" customWidth="1"/>
  </cols>
  <sheetData>
    <row r="1" spans="1:10">
      <c r="A1" t="s">
        <v>1</v>
      </c>
      <c r="B1" s="1" t="s">
        <v>2</v>
      </c>
      <c r="C1" t="s">
        <v>3</v>
      </c>
      <c r="D1" t="s">
        <v>480</v>
      </c>
      <c r="E1" t="s">
        <v>481</v>
      </c>
      <c r="F1" t="s">
        <v>4</v>
      </c>
      <c r="G1" t="s">
        <v>5</v>
      </c>
      <c r="H1" t="s">
        <v>482</v>
      </c>
      <c r="I1" t="s">
        <v>483</v>
      </c>
      <c r="J1" s="600" t="s">
        <v>0</v>
      </c>
    </row>
    <row r="2" spans="1:10" hidden="1">
      <c r="A2" t="s">
        <v>6</v>
      </c>
      <c r="B2" s="1" t="s">
        <v>7</v>
      </c>
      <c r="C2" t="s">
        <v>7</v>
      </c>
      <c r="D2" t="s">
        <v>7</v>
      </c>
      <c r="E2" t="s">
        <v>7</v>
      </c>
      <c r="F2" t="s">
        <v>7</v>
      </c>
      <c r="G2" t="s">
        <v>7</v>
      </c>
      <c r="H2" t="s">
        <v>7</v>
      </c>
      <c r="I2" t="s">
        <v>7</v>
      </c>
      <c r="J2" t="s">
        <v>7</v>
      </c>
    </row>
    <row r="3" spans="1:10" hidden="1">
      <c r="A3" t="s">
        <v>8</v>
      </c>
      <c r="B3" s="1">
        <v>30279</v>
      </c>
      <c r="C3">
        <v>28</v>
      </c>
      <c r="D3">
        <v>47</v>
      </c>
      <c r="E3">
        <v>75</v>
      </c>
      <c r="F3">
        <v>21</v>
      </c>
      <c r="G3">
        <v>10</v>
      </c>
      <c r="H3">
        <v>179</v>
      </c>
      <c r="I3">
        <v>205</v>
      </c>
      <c r="J3">
        <v>0.6</v>
      </c>
    </row>
    <row r="4" spans="1:10" hidden="1">
      <c r="A4" t="s">
        <v>8</v>
      </c>
      <c r="B4" s="1">
        <v>30286</v>
      </c>
      <c r="C4">
        <v>22</v>
      </c>
      <c r="D4">
        <v>40</v>
      </c>
      <c r="E4">
        <v>62</v>
      </c>
      <c r="F4">
        <v>10</v>
      </c>
      <c r="G4">
        <v>8</v>
      </c>
      <c r="H4">
        <v>357</v>
      </c>
      <c r="I4">
        <v>371</v>
      </c>
      <c r="J4">
        <v>0.3</v>
      </c>
    </row>
    <row r="5" spans="1:10" hidden="1">
      <c r="A5" t="s">
        <v>8</v>
      </c>
      <c r="B5" s="1">
        <v>30293</v>
      </c>
      <c r="C5">
        <v>32</v>
      </c>
      <c r="D5">
        <v>42</v>
      </c>
      <c r="E5">
        <v>74</v>
      </c>
      <c r="F5">
        <v>7</v>
      </c>
      <c r="G5">
        <v>13</v>
      </c>
      <c r="H5">
        <v>276</v>
      </c>
      <c r="I5">
        <v>290</v>
      </c>
      <c r="J5">
        <v>0.6</v>
      </c>
    </row>
    <row r="6" spans="1:10" hidden="1">
      <c r="A6" t="s">
        <v>8</v>
      </c>
      <c r="B6" s="1">
        <v>30300</v>
      </c>
      <c r="C6">
        <v>22</v>
      </c>
      <c r="D6">
        <v>20</v>
      </c>
      <c r="E6">
        <v>42</v>
      </c>
      <c r="F6">
        <v>3</v>
      </c>
      <c r="G6">
        <v>6</v>
      </c>
      <c r="H6">
        <v>198</v>
      </c>
      <c r="I6">
        <v>204</v>
      </c>
      <c r="J6">
        <v>0.2</v>
      </c>
    </row>
    <row r="7" spans="1:10" hidden="1">
      <c r="A7" t="s">
        <v>8</v>
      </c>
      <c r="B7" s="1">
        <v>30308</v>
      </c>
      <c r="C7">
        <v>34</v>
      </c>
      <c r="D7">
        <v>26</v>
      </c>
      <c r="E7">
        <v>60</v>
      </c>
      <c r="F7">
        <v>6</v>
      </c>
      <c r="G7">
        <v>4</v>
      </c>
      <c r="H7">
        <v>149</v>
      </c>
      <c r="I7">
        <v>157</v>
      </c>
      <c r="J7">
        <v>0.1</v>
      </c>
    </row>
    <row r="8" spans="1:10" hidden="1">
      <c r="A8" t="s">
        <v>8</v>
      </c>
      <c r="B8" s="1">
        <v>30315</v>
      </c>
      <c r="C8">
        <v>13</v>
      </c>
      <c r="D8">
        <v>33</v>
      </c>
      <c r="E8">
        <v>46</v>
      </c>
      <c r="F8">
        <v>5</v>
      </c>
      <c r="G8">
        <v>7</v>
      </c>
      <c r="H8">
        <v>273</v>
      </c>
      <c r="I8">
        <v>282</v>
      </c>
      <c r="J8">
        <v>1.2</v>
      </c>
    </row>
    <row r="9" spans="1:10" hidden="1">
      <c r="A9" t="s">
        <v>8</v>
      </c>
      <c r="B9" s="1">
        <v>30321</v>
      </c>
      <c r="C9">
        <v>21</v>
      </c>
      <c r="D9">
        <v>21</v>
      </c>
      <c r="E9">
        <v>42</v>
      </c>
      <c r="F9">
        <v>21</v>
      </c>
      <c r="G9">
        <v>6</v>
      </c>
      <c r="H9">
        <v>303</v>
      </c>
      <c r="I9">
        <v>327</v>
      </c>
      <c r="J9">
        <v>0.2</v>
      </c>
    </row>
    <row r="10" spans="1:10" hidden="1">
      <c r="A10" t="s">
        <v>8</v>
      </c>
      <c r="B10" s="1">
        <v>30328</v>
      </c>
      <c r="C10">
        <v>15</v>
      </c>
      <c r="D10">
        <v>25</v>
      </c>
      <c r="E10">
        <v>40</v>
      </c>
      <c r="F10">
        <v>9</v>
      </c>
      <c r="G10">
        <v>2</v>
      </c>
      <c r="H10">
        <v>376</v>
      </c>
      <c r="I10">
        <v>386</v>
      </c>
      <c r="J10">
        <v>0.2</v>
      </c>
    </row>
    <row r="11" spans="1:10" hidden="1">
      <c r="A11" t="s">
        <v>8</v>
      </c>
      <c r="B11" s="1">
        <v>30335</v>
      </c>
      <c r="C11">
        <v>27</v>
      </c>
      <c r="D11">
        <v>20</v>
      </c>
      <c r="E11">
        <v>47</v>
      </c>
      <c r="F11">
        <v>7</v>
      </c>
      <c r="G11">
        <v>5</v>
      </c>
      <c r="H11">
        <v>409</v>
      </c>
      <c r="I11">
        <v>419</v>
      </c>
      <c r="J11" t="s">
        <v>9</v>
      </c>
    </row>
    <row r="12" spans="1:10" hidden="1">
      <c r="A12" t="s">
        <v>8</v>
      </c>
      <c r="B12" s="1">
        <v>30342</v>
      </c>
      <c r="C12">
        <v>18</v>
      </c>
      <c r="D12">
        <v>22</v>
      </c>
      <c r="E12">
        <v>40</v>
      </c>
      <c r="F12">
        <v>12</v>
      </c>
      <c r="G12">
        <v>8</v>
      </c>
      <c r="H12">
        <v>266</v>
      </c>
      <c r="I12">
        <v>281</v>
      </c>
      <c r="J12">
        <v>0.5</v>
      </c>
    </row>
    <row r="13" spans="1:10" hidden="1">
      <c r="A13" t="s">
        <v>8</v>
      </c>
      <c r="B13" s="1">
        <v>30351</v>
      </c>
      <c r="C13">
        <v>30</v>
      </c>
      <c r="D13">
        <v>22</v>
      </c>
      <c r="E13">
        <v>52</v>
      </c>
      <c r="J13">
        <v>0.7</v>
      </c>
    </row>
    <row r="14" spans="1:10" hidden="1">
      <c r="A14" t="s">
        <v>8</v>
      </c>
      <c r="B14" s="1">
        <v>30356</v>
      </c>
      <c r="C14">
        <v>22</v>
      </c>
      <c r="D14">
        <v>14</v>
      </c>
      <c r="E14">
        <v>36</v>
      </c>
      <c r="F14">
        <v>13</v>
      </c>
      <c r="G14">
        <v>28</v>
      </c>
      <c r="H14">
        <v>479</v>
      </c>
      <c r="I14">
        <v>505</v>
      </c>
      <c r="J14">
        <v>0.7</v>
      </c>
    </row>
    <row r="15" spans="1:10" hidden="1">
      <c r="A15" t="s">
        <v>8</v>
      </c>
      <c r="B15" s="1">
        <v>30363</v>
      </c>
      <c r="C15">
        <v>31</v>
      </c>
      <c r="D15">
        <v>30</v>
      </c>
      <c r="E15">
        <v>61</v>
      </c>
      <c r="F15">
        <v>7</v>
      </c>
      <c r="G15">
        <v>54</v>
      </c>
      <c r="H15">
        <v>317</v>
      </c>
      <c r="I15">
        <v>351</v>
      </c>
      <c r="J15">
        <v>0.7</v>
      </c>
    </row>
    <row r="16" spans="1:10" hidden="1">
      <c r="A16" t="s">
        <v>8</v>
      </c>
      <c r="B16" s="1">
        <v>30370</v>
      </c>
      <c r="C16">
        <v>14</v>
      </c>
      <c r="D16">
        <v>33</v>
      </c>
      <c r="E16">
        <v>47</v>
      </c>
      <c r="F16">
        <v>1</v>
      </c>
      <c r="G16">
        <v>28</v>
      </c>
      <c r="H16">
        <v>476</v>
      </c>
      <c r="I16">
        <v>490</v>
      </c>
      <c r="J16" t="s">
        <v>10</v>
      </c>
    </row>
    <row r="17" spans="1:10" hidden="1">
      <c r="B17" s="1"/>
    </row>
    <row r="18" spans="1:10" hidden="1">
      <c r="A18" t="s">
        <v>11</v>
      </c>
      <c r="B18" s="1">
        <v>30279</v>
      </c>
      <c r="C18">
        <v>24</v>
      </c>
      <c r="D18">
        <v>30</v>
      </c>
      <c r="E18">
        <v>54</v>
      </c>
      <c r="F18">
        <v>22</v>
      </c>
      <c r="G18">
        <v>7</v>
      </c>
      <c r="H18">
        <v>495</v>
      </c>
      <c r="I18">
        <v>521</v>
      </c>
      <c r="J18">
        <v>0.5</v>
      </c>
    </row>
    <row r="19" spans="1:10" hidden="1">
      <c r="A19" t="s">
        <v>11</v>
      </c>
      <c r="B19" s="1">
        <v>30286</v>
      </c>
      <c r="C19">
        <v>32</v>
      </c>
      <c r="D19">
        <v>38</v>
      </c>
      <c r="E19">
        <v>70</v>
      </c>
      <c r="F19">
        <v>16</v>
      </c>
      <c r="G19">
        <v>6</v>
      </c>
      <c r="H19">
        <v>384</v>
      </c>
      <c r="I19">
        <v>403</v>
      </c>
      <c r="J19" t="s">
        <v>12</v>
      </c>
    </row>
    <row r="20" spans="1:10" hidden="1">
      <c r="A20" t="s">
        <v>11</v>
      </c>
      <c r="B20" s="1">
        <v>30293</v>
      </c>
      <c r="C20">
        <v>40</v>
      </c>
      <c r="D20">
        <v>43</v>
      </c>
      <c r="E20">
        <v>82</v>
      </c>
      <c r="F20">
        <v>15</v>
      </c>
      <c r="G20">
        <v>14</v>
      </c>
      <c r="H20">
        <v>318</v>
      </c>
      <c r="I20">
        <v>340</v>
      </c>
      <c r="J20">
        <v>0.7</v>
      </c>
    </row>
    <row r="21" spans="1:10" hidden="1">
      <c r="A21" t="s">
        <v>11</v>
      </c>
      <c r="B21" s="1">
        <v>30300</v>
      </c>
      <c r="C21">
        <v>53</v>
      </c>
      <c r="D21">
        <v>29</v>
      </c>
      <c r="E21">
        <v>82</v>
      </c>
      <c r="F21">
        <v>3</v>
      </c>
      <c r="G21">
        <v>6</v>
      </c>
      <c r="H21">
        <v>321</v>
      </c>
      <c r="I21">
        <v>327</v>
      </c>
      <c r="J21">
        <v>1.7</v>
      </c>
    </row>
    <row r="22" spans="1:10" hidden="1">
      <c r="A22" t="s">
        <v>11</v>
      </c>
      <c r="B22" s="1">
        <v>30308</v>
      </c>
      <c r="C22">
        <v>41</v>
      </c>
      <c r="D22">
        <v>30</v>
      </c>
      <c r="E22">
        <v>71</v>
      </c>
      <c r="F22">
        <v>23</v>
      </c>
      <c r="G22">
        <v>7</v>
      </c>
      <c r="H22">
        <v>193</v>
      </c>
      <c r="I22">
        <v>220</v>
      </c>
      <c r="J22">
        <v>0.1</v>
      </c>
    </row>
    <row r="23" spans="1:10" hidden="1">
      <c r="A23" t="s">
        <v>11</v>
      </c>
      <c r="B23" s="1">
        <v>30315</v>
      </c>
      <c r="C23">
        <v>36</v>
      </c>
      <c r="D23">
        <v>38</v>
      </c>
      <c r="E23">
        <v>74</v>
      </c>
      <c r="F23">
        <v>11</v>
      </c>
      <c r="G23">
        <v>7</v>
      </c>
      <c r="H23">
        <v>359</v>
      </c>
      <c r="I23">
        <v>374</v>
      </c>
      <c r="J23">
        <v>0.3</v>
      </c>
    </row>
    <row r="24" spans="1:10" hidden="1">
      <c r="A24" t="s">
        <v>11</v>
      </c>
      <c r="B24" s="1">
        <v>30321</v>
      </c>
      <c r="C24">
        <v>29</v>
      </c>
      <c r="D24">
        <v>19</v>
      </c>
      <c r="E24">
        <v>48</v>
      </c>
      <c r="F24">
        <v>31</v>
      </c>
      <c r="G24">
        <v>7</v>
      </c>
      <c r="H24">
        <v>584</v>
      </c>
      <c r="I24">
        <v>619</v>
      </c>
      <c r="J24">
        <v>0.5</v>
      </c>
    </row>
    <row r="25" spans="1:10" hidden="1">
      <c r="A25" t="s">
        <v>11</v>
      </c>
      <c r="B25" s="1">
        <v>30328</v>
      </c>
      <c r="C25">
        <v>13</v>
      </c>
      <c r="D25">
        <v>35</v>
      </c>
      <c r="E25">
        <v>38</v>
      </c>
      <c r="F25">
        <v>6</v>
      </c>
      <c r="G25">
        <v>2</v>
      </c>
      <c r="H25">
        <v>104</v>
      </c>
      <c r="I25">
        <v>110</v>
      </c>
      <c r="J25">
        <v>0.3</v>
      </c>
    </row>
    <row r="26" spans="1:10" hidden="1">
      <c r="A26" t="s">
        <v>11</v>
      </c>
      <c r="B26" s="1">
        <v>30335</v>
      </c>
      <c r="C26">
        <v>20</v>
      </c>
      <c r="D26">
        <v>16</v>
      </c>
      <c r="E26">
        <v>36</v>
      </c>
      <c r="F26">
        <v>10</v>
      </c>
      <c r="G26">
        <v>5</v>
      </c>
      <c r="H26">
        <v>497</v>
      </c>
      <c r="I26">
        <v>510</v>
      </c>
      <c r="J26">
        <v>0.9</v>
      </c>
    </row>
    <row r="27" spans="1:10" hidden="1">
      <c r="A27" t="s">
        <v>11</v>
      </c>
      <c r="B27" s="1">
        <v>30342</v>
      </c>
      <c r="C27">
        <v>32</v>
      </c>
      <c r="D27">
        <v>26</v>
      </c>
      <c r="E27">
        <v>58</v>
      </c>
      <c r="F27">
        <v>5</v>
      </c>
      <c r="G27">
        <v>8</v>
      </c>
      <c r="H27">
        <v>227</v>
      </c>
      <c r="I27">
        <v>234</v>
      </c>
      <c r="J27">
        <v>0.5</v>
      </c>
    </row>
    <row r="28" spans="1:10" hidden="1">
      <c r="A28" t="s">
        <v>11</v>
      </c>
      <c r="B28" s="1">
        <v>30351</v>
      </c>
      <c r="C28">
        <v>41</v>
      </c>
      <c r="D28">
        <v>20</v>
      </c>
      <c r="E28">
        <v>61</v>
      </c>
      <c r="F28">
        <v>8</v>
      </c>
      <c r="G28">
        <v>14</v>
      </c>
      <c r="H28">
        <v>392</v>
      </c>
      <c r="I28">
        <v>414</v>
      </c>
      <c r="J28">
        <v>0.2</v>
      </c>
    </row>
    <row r="29" spans="1:10" hidden="1">
      <c r="A29" t="s">
        <v>11</v>
      </c>
      <c r="B29" s="1">
        <v>30356</v>
      </c>
      <c r="C29">
        <v>13</v>
      </c>
      <c r="D29">
        <v>22</v>
      </c>
      <c r="E29">
        <v>35</v>
      </c>
      <c r="F29">
        <v>26</v>
      </c>
      <c r="G29">
        <v>12</v>
      </c>
      <c r="H29">
        <v>527</v>
      </c>
      <c r="I29">
        <v>559</v>
      </c>
      <c r="J29">
        <v>1.6</v>
      </c>
    </row>
    <row r="30" spans="1:10" hidden="1">
      <c r="A30" t="s">
        <v>11</v>
      </c>
      <c r="B30" s="1">
        <v>30363</v>
      </c>
      <c r="C30">
        <v>36</v>
      </c>
      <c r="D30">
        <v>14</v>
      </c>
      <c r="E30">
        <v>50</v>
      </c>
      <c r="F30">
        <v>30</v>
      </c>
      <c r="G30">
        <v>30</v>
      </c>
      <c r="H30">
        <v>202</v>
      </c>
      <c r="I30">
        <v>247</v>
      </c>
      <c r="J30">
        <v>0.9</v>
      </c>
    </row>
    <row r="31" spans="1:10" hidden="1">
      <c r="A31" t="s">
        <v>11</v>
      </c>
      <c r="B31" s="1">
        <v>30370</v>
      </c>
      <c r="C31">
        <v>45</v>
      </c>
      <c r="D31">
        <v>42</v>
      </c>
      <c r="E31">
        <v>87</v>
      </c>
      <c r="F31">
        <v>2</v>
      </c>
      <c r="G31">
        <v>6</v>
      </c>
      <c r="H31">
        <v>444</v>
      </c>
      <c r="I31">
        <v>449</v>
      </c>
      <c r="J31" t="s">
        <v>9</v>
      </c>
    </row>
    <row r="32" spans="1:10" hidden="1">
      <c r="B32" s="1"/>
    </row>
    <row r="33" spans="1:10" hidden="1">
      <c r="A33" t="s">
        <v>13</v>
      </c>
      <c r="B33" s="1">
        <v>30279</v>
      </c>
      <c r="C33">
        <v>34</v>
      </c>
      <c r="D33">
        <v>39</v>
      </c>
      <c r="E33">
        <v>73</v>
      </c>
      <c r="F33">
        <v>102</v>
      </c>
      <c r="G33">
        <v>35</v>
      </c>
      <c r="H33">
        <v>165</v>
      </c>
      <c r="I33">
        <v>285</v>
      </c>
      <c r="J33">
        <v>0.8</v>
      </c>
    </row>
    <row r="34" spans="1:10" hidden="1">
      <c r="A34" t="s">
        <v>13</v>
      </c>
      <c r="B34" s="1">
        <v>30286</v>
      </c>
      <c r="C34">
        <v>55</v>
      </c>
      <c r="D34">
        <v>49</v>
      </c>
      <c r="E34">
        <v>104</v>
      </c>
      <c r="F34">
        <v>10</v>
      </c>
      <c r="G34">
        <v>54</v>
      </c>
      <c r="H34">
        <v>257</v>
      </c>
      <c r="I34">
        <v>294</v>
      </c>
      <c r="J34">
        <v>0.6</v>
      </c>
    </row>
    <row r="35" spans="1:10" hidden="1">
      <c r="A35" t="s">
        <v>13</v>
      </c>
      <c r="B35" s="1">
        <v>30293</v>
      </c>
      <c r="C35">
        <v>71</v>
      </c>
      <c r="D35">
        <v>42</v>
      </c>
      <c r="E35">
        <v>113</v>
      </c>
      <c r="F35">
        <v>8</v>
      </c>
      <c r="G35">
        <v>20</v>
      </c>
      <c r="H35">
        <v>325</v>
      </c>
      <c r="I35">
        <v>343</v>
      </c>
      <c r="J35">
        <v>1.1000000000000001</v>
      </c>
    </row>
    <row r="36" spans="1:10" hidden="1">
      <c r="A36" t="s">
        <v>13</v>
      </c>
      <c r="B36" s="1">
        <v>30300</v>
      </c>
      <c r="C36">
        <v>53</v>
      </c>
      <c r="D36">
        <v>32</v>
      </c>
      <c r="E36">
        <v>85</v>
      </c>
      <c r="F36">
        <v>10</v>
      </c>
      <c r="G36">
        <v>6</v>
      </c>
      <c r="H36">
        <v>298</v>
      </c>
      <c r="I36">
        <v>311</v>
      </c>
      <c r="J36">
        <v>1.5</v>
      </c>
    </row>
    <row r="37" spans="1:10" hidden="1">
      <c r="A37" t="s">
        <v>13</v>
      </c>
      <c r="B37" s="1">
        <v>30308</v>
      </c>
      <c r="C37">
        <v>37</v>
      </c>
      <c r="D37">
        <v>20</v>
      </c>
      <c r="E37">
        <v>57</v>
      </c>
      <c r="F37">
        <v>18</v>
      </c>
      <c r="G37">
        <v>8</v>
      </c>
      <c r="H37">
        <v>796</v>
      </c>
      <c r="I37">
        <v>818</v>
      </c>
      <c r="J37">
        <v>0.2</v>
      </c>
    </row>
    <row r="38" spans="1:10" hidden="1">
      <c r="A38" t="s">
        <v>13</v>
      </c>
      <c r="B38" s="1">
        <v>30315</v>
      </c>
      <c r="C38">
        <v>45</v>
      </c>
      <c r="D38">
        <v>37</v>
      </c>
      <c r="E38">
        <v>82</v>
      </c>
      <c r="F38">
        <v>13</v>
      </c>
      <c r="G38">
        <v>13</v>
      </c>
      <c r="H38">
        <v>219</v>
      </c>
      <c r="I38">
        <v>239</v>
      </c>
      <c r="J38">
        <v>0.2</v>
      </c>
    </row>
    <row r="39" spans="1:10" hidden="1">
      <c r="A39" t="s">
        <v>13</v>
      </c>
      <c r="B39" s="1">
        <v>30321</v>
      </c>
      <c r="C39">
        <v>35</v>
      </c>
      <c r="D39">
        <v>24</v>
      </c>
      <c r="E39">
        <v>59</v>
      </c>
      <c r="F39">
        <v>40</v>
      </c>
      <c r="G39">
        <v>9</v>
      </c>
      <c r="H39">
        <v>605</v>
      </c>
      <c r="I39">
        <v>650</v>
      </c>
      <c r="J39">
        <v>0.6</v>
      </c>
    </row>
    <row r="40" spans="1:10" hidden="1">
      <c r="A40" t="s">
        <v>13</v>
      </c>
      <c r="B40" s="1">
        <v>30328</v>
      </c>
      <c r="C40">
        <v>37</v>
      </c>
      <c r="D40">
        <v>31</v>
      </c>
      <c r="E40">
        <v>68</v>
      </c>
      <c r="F40">
        <v>6</v>
      </c>
      <c r="G40">
        <v>4</v>
      </c>
      <c r="H40">
        <v>348</v>
      </c>
      <c r="I40">
        <v>356</v>
      </c>
      <c r="J40">
        <v>1.4</v>
      </c>
    </row>
    <row r="41" spans="1:10" hidden="1">
      <c r="A41" t="s">
        <v>13</v>
      </c>
      <c r="B41" s="1">
        <v>30335</v>
      </c>
      <c r="C41">
        <v>36</v>
      </c>
      <c r="D41">
        <v>34</v>
      </c>
      <c r="E41">
        <v>70</v>
      </c>
      <c r="F41">
        <v>9</v>
      </c>
      <c r="G41">
        <v>5</v>
      </c>
      <c r="H41">
        <v>345</v>
      </c>
      <c r="I41">
        <v>357</v>
      </c>
      <c r="J41">
        <v>1.1000000000000001</v>
      </c>
    </row>
    <row r="42" spans="1:10" hidden="1">
      <c r="A42" t="s">
        <v>13</v>
      </c>
      <c r="B42" s="1">
        <v>30342</v>
      </c>
      <c r="C42">
        <v>73</v>
      </c>
      <c r="D42">
        <v>29</v>
      </c>
      <c r="E42">
        <v>102</v>
      </c>
      <c r="F42">
        <v>12</v>
      </c>
      <c r="G42">
        <v>8</v>
      </c>
      <c r="H42">
        <v>541</v>
      </c>
      <c r="I42">
        <v>563</v>
      </c>
      <c r="J42">
        <v>0.7</v>
      </c>
    </row>
    <row r="43" spans="1:10" hidden="1">
      <c r="A43" t="s">
        <v>13</v>
      </c>
      <c r="B43" s="1">
        <v>30351</v>
      </c>
      <c r="C43">
        <v>83</v>
      </c>
      <c r="D43">
        <v>25</v>
      </c>
      <c r="E43">
        <v>108</v>
      </c>
      <c r="F43">
        <v>12</v>
      </c>
      <c r="G43">
        <v>6</v>
      </c>
      <c r="H43">
        <v>403</v>
      </c>
      <c r="I43">
        <v>418</v>
      </c>
      <c r="J43">
        <v>0.9</v>
      </c>
    </row>
    <row r="44" spans="1:10" hidden="1">
      <c r="A44" t="s">
        <v>13</v>
      </c>
      <c r="B44" s="1">
        <v>30356</v>
      </c>
      <c r="C44">
        <v>31</v>
      </c>
      <c r="D44">
        <v>26</v>
      </c>
      <c r="E44">
        <v>57</v>
      </c>
      <c r="F44">
        <v>12</v>
      </c>
      <c r="G44">
        <v>44</v>
      </c>
      <c r="H44">
        <v>526</v>
      </c>
      <c r="I44">
        <v>549</v>
      </c>
      <c r="J44">
        <v>3.7</v>
      </c>
    </row>
    <row r="45" spans="1:10" hidden="1">
      <c r="A45" t="s">
        <v>13</v>
      </c>
      <c r="B45" s="1">
        <v>30363</v>
      </c>
      <c r="C45">
        <v>71</v>
      </c>
      <c r="D45">
        <v>95</v>
      </c>
      <c r="E45">
        <v>166</v>
      </c>
      <c r="F45">
        <v>16</v>
      </c>
      <c r="G45">
        <v>28</v>
      </c>
      <c r="H45">
        <v>200</v>
      </c>
      <c r="I45">
        <v>223</v>
      </c>
      <c r="J45" t="s">
        <v>14</v>
      </c>
    </row>
    <row r="46" spans="1:10" hidden="1">
      <c r="A46" t="s">
        <v>13</v>
      </c>
      <c r="B46" s="1">
        <v>30370</v>
      </c>
      <c r="C46">
        <v>73</v>
      </c>
      <c r="D46">
        <v>35</v>
      </c>
      <c r="E46">
        <v>108</v>
      </c>
      <c r="F46">
        <v>2</v>
      </c>
      <c r="G46">
        <v>6</v>
      </c>
      <c r="H46">
        <v>521</v>
      </c>
      <c r="I46">
        <v>526</v>
      </c>
      <c r="J46">
        <v>0.7</v>
      </c>
    </row>
    <row r="47" spans="1:10" hidden="1">
      <c r="B47" s="1"/>
    </row>
    <row r="48" spans="1:10" hidden="1">
      <c r="A48" t="s">
        <v>15</v>
      </c>
      <c r="B48" s="1">
        <v>30279</v>
      </c>
      <c r="C48">
        <v>38</v>
      </c>
      <c r="D48">
        <v>37</v>
      </c>
      <c r="E48">
        <v>75</v>
      </c>
      <c r="F48">
        <v>22</v>
      </c>
      <c r="G48">
        <v>12</v>
      </c>
      <c r="H48">
        <v>445</v>
      </c>
      <c r="I48">
        <v>473</v>
      </c>
      <c r="J48">
        <v>1.7</v>
      </c>
    </row>
    <row r="49" spans="1:10" hidden="1">
      <c r="A49" t="s">
        <v>15</v>
      </c>
      <c r="B49" s="1">
        <v>30286</v>
      </c>
      <c r="C49">
        <v>75</v>
      </c>
      <c r="D49">
        <v>85</v>
      </c>
      <c r="E49">
        <v>160</v>
      </c>
      <c r="F49">
        <v>6</v>
      </c>
      <c r="G49">
        <v>4</v>
      </c>
      <c r="H49">
        <v>461</v>
      </c>
      <c r="I49">
        <v>469</v>
      </c>
      <c r="J49">
        <v>0.42</v>
      </c>
    </row>
    <row r="50" spans="1:10" hidden="1">
      <c r="A50" t="s">
        <v>15</v>
      </c>
      <c r="B50" s="1">
        <v>30293</v>
      </c>
      <c r="C50">
        <v>73</v>
      </c>
      <c r="D50">
        <v>43</v>
      </c>
      <c r="E50">
        <v>116</v>
      </c>
      <c r="F50">
        <v>12</v>
      </c>
      <c r="G50">
        <v>14</v>
      </c>
      <c r="H50">
        <v>305</v>
      </c>
      <c r="I50">
        <v>324</v>
      </c>
      <c r="J50">
        <v>0.7</v>
      </c>
    </row>
    <row r="51" spans="1:10" hidden="1">
      <c r="A51" t="s">
        <v>15</v>
      </c>
      <c r="B51" s="1">
        <v>30300</v>
      </c>
      <c r="C51">
        <v>104</v>
      </c>
      <c r="D51">
        <v>23</v>
      </c>
      <c r="E51">
        <v>127</v>
      </c>
      <c r="F51">
        <v>9</v>
      </c>
      <c r="G51">
        <v>4</v>
      </c>
      <c r="H51">
        <v>238</v>
      </c>
      <c r="I51">
        <v>249</v>
      </c>
      <c r="J51">
        <v>0.8</v>
      </c>
    </row>
    <row r="52" spans="1:10" hidden="1">
      <c r="A52" t="s">
        <v>15</v>
      </c>
      <c r="B52" s="1">
        <v>30308</v>
      </c>
      <c r="C52">
        <v>52</v>
      </c>
      <c r="D52">
        <v>20</v>
      </c>
      <c r="E52">
        <v>72</v>
      </c>
      <c r="F52">
        <v>22</v>
      </c>
      <c r="G52">
        <v>6</v>
      </c>
      <c r="H52">
        <v>1021</v>
      </c>
      <c r="I52">
        <v>1046</v>
      </c>
      <c r="J52">
        <v>0.1</v>
      </c>
    </row>
    <row r="53" spans="1:10" hidden="1">
      <c r="A53" t="s">
        <v>15</v>
      </c>
      <c r="B53" s="1">
        <v>30315</v>
      </c>
      <c r="C53">
        <v>49</v>
      </c>
      <c r="D53">
        <v>36</v>
      </c>
      <c r="E53">
        <v>85</v>
      </c>
      <c r="F53">
        <v>52</v>
      </c>
      <c r="G53">
        <v>21</v>
      </c>
      <c r="H53">
        <v>364</v>
      </c>
      <c r="I53">
        <v>427</v>
      </c>
      <c r="J53">
        <v>1.2</v>
      </c>
    </row>
    <row r="54" spans="1:10" hidden="1">
      <c r="A54" t="s">
        <v>15</v>
      </c>
      <c r="B54" s="1">
        <v>30321</v>
      </c>
      <c r="C54">
        <v>48</v>
      </c>
      <c r="D54">
        <v>23</v>
      </c>
      <c r="E54">
        <v>71</v>
      </c>
      <c r="F54">
        <v>11</v>
      </c>
      <c r="G54">
        <v>6</v>
      </c>
      <c r="H54">
        <v>343</v>
      </c>
      <c r="I54">
        <v>357</v>
      </c>
      <c r="J54">
        <v>0.2</v>
      </c>
    </row>
    <row r="55" spans="1:10" hidden="1">
      <c r="A55" t="s">
        <v>15</v>
      </c>
      <c r="B55" s="1">
        <v>30328</v>
      </c>
      <c r="C55">
        <v>74</v>
      </c>
      <c r="D55">
        <v>41</v>
      </c>
      <c r="E55">
        <v>115</v>
      </c>
      <c r="F55">
        <v>5</v>
      </c>
      <c r="G55">
        <v>3</v>
      </c>
      <c r="H55">
        <v>242</v>
      </c>
      <c r="I55">
        <v>249</v>
      </c>
      <c r="J55">
        <v>0.2</v>
      </c>
    </row>
    <row r="56" spans="1:10" hidden="1">
      <c r="A56" t="s">
        <v>15</v>
      </c>
      <c r="B56" s="1">
        <v>30335</v>
      </c>
      <c r="C56">
        <v>62</v>
      </c>
      <c r="D56">
        <v>26</v>
      </c>
      <c r="E56">
        <v>88</v>
      </c>
      <c r="F56">
        <v>9</v>
      </c>
      <c r="G56">
        <v>9</v>
      </c>
      <c r="H56">
        <v>422</v>
      </c>
      <c r="I56">
        <v>436</v>
      </c>
      <c r="J56">
        <v>0.5</v>
      </c>
    </row>
    <row r="57" spans="1:10" hidden="1">
      <c r="A57" t="s">
        <v>15</v>
      </c>
      <c r="B57" s="1">
        <v>30342</v>
      </c>
      <c r="C57">
        <v>101</v>
      </c>
      <c r="D57">
        <v>35</v>
      </c>
      <c r="E57">
        <v>136</v>
      </c>
      <c r="F57">
        <v>8</v>
      </c>
      <c r="G57">
        <v>6</v>
      </c>
      <c r="H57">
        <v>162</v>
      </c>
      <c r="I57">
        <v>173</v>
      </c>
      <c r="J57">
        <v>0.9</v>
      </c>
    </row>
    <row r="58" spans="1:10" hidden="1">
      <c r="A58" t="s">
        <v>15</v>
      </c>
      <c r="B58" s="1">
        <v>30351</v>
      </c>
      <c r="C58">
        <v>79</v>
      </c>
      <c r="D58">
        <v>25</v>
      </c>
      <c r="E58">
        <v>104</v>
      </c>
      <c r="F58">
        <v>6</v>
      </c>
      <c r="G58">
        <v>16</v>
      </c>
      <c r="H58">
        <v>363</v>
      </c>
      <c r="I58">
        <v>377</v>
      </c>
      <c r="J58">
        <v>0.5</v>
      </c>
    </row>
    <row r="59" spans="1:10" hidden="1">
      <c r="A59" t="s">
        <v>15</v>
      </c>
      <c r="B59" s="1">
        <v>30356</v>
      </c>
      <c r="C59">
        <v>28</v>
      </c>
      <c r="D59">
        <v>9</v>
      </c>
      <c r="E59">
        <v>37</v>
      </c>
      <c r="F59">
        <v>16</v>
      </c>
      <c r="G59">
        <v>28</v>
      </c>
      <c r="H59">
        <v>583</v>
      </c>
      <c r="I59">
        <v>613</v>
      </c>
      <c r="J59">
        <v>2.2999999999999998</v>
      </c>
    </row>
    <row r="60" spans="1:10" hidden="1">
      <c r="A60" t="s">
        <v>15</v>
      </c>
      <c r="B60" s="1">
        <v>30363</v>
      </c>
      <c r="C60">
        <v>79</v>
      </c>
      <c r="D60">
        <v>16</v>
      </c>
      <c r="E60">
        <v>95</v>
      </c>
      <c r="F60">
        <v>10</v>
      </c>
      <c r="G60">
        <v>28</v>
      </c>
      <c r="H60">
        <v>237</v>
      </c>
      <c r="I60">
        <v>261</v>
      </c>
      <c r="J60">
        <v>1.4</v>
      </c>
    </row>
    <row r="61" spans="1:10" hidden="1">
      <c r="A61" t="s">
        <v>15</v>
      </c>
      <c r="B61" s="1">
        <v>30370</v>
      </c>
      <c r="C61">
        <v>63</v>
      </c>
      <c r="D61">
        <v>39</v>
      </c>
      <c r="E61">
        <v>102</v>
      </c>
      <c r="F61">
        <v>6</v>
      </c>
      <c r="G61">
        <v>28</v>
      </c>
      <c r="H61">
        <v>532</v>
      </c>
      <c r="I61">
        <v>552</v>
      </c>
      <c r="J61">
        <v>1.1000000000000001</v>
      </c>
    </row>
    <row r="62" spans="1:10" hidden="1">
      <c r="B62" s="1"/>
    </row>
    <row r="63" spans="1:10" hidden="1">
      <c r="A63" t="s">
        <v>16</v>
      </c>
      <c r="B63" s="1">
        <v>30279</v>
      </c>
      <c r="C63">
        <v>31</v>
      </c>
      <c r="D63">
        <v>23</v>
      </c>
      <c r="E63">
        <v>54</v>
      </c>
      <c r="F63">
        <v>16</v>
      </c>
      <c r="G63">
        <v>10</v>
      </c>
      <c r="H63">
        <v>168</v>
      </c>
      <c r="I63">
        <v>188</v>
      </c>
      <c r="J63">
        <v>0.7</v>
      </c>
    </row>
    <row r="64" spans="1:10" hidden="1">
      <c r="A64" t="s">
        <v>16</v>
      </c>
      <c r="B64" s="1">
        <v>30286</v>
      </c>
      <c r="C64">
        <v>29</v>
      </c>
      <c r="D64">
        <v>39</v>
      </c>
      <c r="E64">
        <v>68</v>
      </c>
      <c r="F64">
        <v>9</v>
      </c>
      <c r="G64">
        <v>6</v>
      </c>
      <c r="H64">
        <v>258</v>
      </c>
      <c r="I64">
        <v>270</v>
      </c>
      <c r="J64">
        <v>1.2</v>
      </c>
    </row>
    <row r="65" spans="1:10" hidden="1">
      <c r="A65" t="s">
        <v>16</v>
      </c>
      <c r="B65" s="1">
        <v>30293</v>
      </c>
      <c r="C65">
        <v>29</v>
      </c>
      <c r="D65">
        <v>37</v>
      </c>
      <c r="E65">
        <v>66</v>
      </c>
      <c r="F65">
        <v>8</v>
      </c>
      <c r="G65">
        <v>12</v>
      </c>
      <c r="H65">
        <v>257</v>
      </c>
      <c r="I65">
        <v>273</v>
      </c>
      <c r="J65">
        <v>0.4</v>
      </c>
    </row>
    <row r="66" spans="1:10" hidden="1">
      <c r="A66" t="s">
        <v>16</v>
      </c>
      <c r="B66" s="1">
        <v>30300</v>
      </c>
      <c r="C66">
        <v>43</v>
      </c>
      <c r="D66">
        <v>23</v>
      </c>
      <c r="E66">
        <v>66</v>
      </c>
      <c r="F66">
        <v>6</v>
      </c>
      <c r="G66">
        <v>5</v>
      </c>
      <c r="H66">
        <v>271</v>
      </c>
      <c r="I66">
        <v>281</v>
      </c>
      <c r="J66">
        <v>0.3</v>
      </c>
    </row>
    <row r="67" spans="1:10" hidden="1">
      <c r="A67" t="s">
        <v>16</v>
      </c>
      <c r="B67" s="1">
        <v>30308</v>
      </c>
      <c r="C67">
        <v>38</v>
      </c>
      <c r="D67">
        <v>21</v>
      </c>
      <c r="E67">
        <v>59</v>
      </c>
      <c r="F67">
        <v>6</v>
      </c>
      <c r="G67">
        <v>4</v>
      </c>
      <c r="H67">
        <v>592</v>
      </c>
      <c r="I67">
        <v>601</v>
      </c>
      <c r="J67">
        <v>0.1</v>
      </c>
    </row>
    <row r="68" spans="1:10" hidden="1">
      <c r="A68" t="s">
        <v>16</v>
      </c>
      <c r="B68" s="1">
        <v>30315</v>
      </c>
      <c r="C68">
        <v>38</v>
      </c>
      <c r="D68">
        <v>37</v>
      </c>
      <c r="E68">
        <v>75</v>
      </c>
      <c r="F68">
        <v>4</v>
      </c>
      <c r="G68">
        <v>4</v>
      </c>
      <c r="H68">
        <v>289</v>
      </c>
      <c r="I68">
        <v>295</v>
      </c>
      <c r="J68">
        <v>0.7</v>
      </c>
    </row>
    <row r="69" spans="1:10" hidden="1">
      <c r="A69" t="s">
        <v>16</v>
      </c>
      <c r="B69" s="1">
        <v>30321</v>
      </c>
      <c r="C69">
        <v>27</v>
      </c>
      <c r="D69">
        <v>16</v>
      </c>
      <c r="E69">
        <v>43</v>
      </c>
      <c r="F69">
        <v>6</v>
      </c>
      <c r="G69">
        <v>6</v>
      </c>
      <c r="H69">
        <v>347</v>
      </c>
      <c r="I69">
        <v>357</v>
      </c>
      <c r="J69">
        <v>0.2</v>
      </c>
    </row>
    <row r="70" spans="1:10" hidden="1">
      <c r="A70" t="s">
        <v>16</v>
      </c>
      <c r="B70" s="1">
        <v>30328</v>
      </c>
      <c r="C70">
        <v>21</v>
      </c>
      <c r="D70">
        <v>34</v>
      </c>
      <c r="E70">
        <v>55</v>
      </c>
      <c r="F70">
        <v>12</v>
      </c>
      <c r="G70">
        <v>5</v>
      </c>
      <c r="H70">
        <v>127</v>
      </c>
      <c r="I70">
        <v>143</v>
      </c>
      <c r="J70">
        <v>0.4</v>
      </c>
    </row>
    <row r="71" spans="1:10" hidden="1">
      <c r="A71" t="s">
        <v>16</v>
      </c>
      <c r="B71" s="1">
        <v>30335</v>
      </c>
      <c r="C71">
        <v>37</v>
      </c>
      <c r="D71">
        <v>27</v>
      </c>
      <c r="E71">
        <v>64</v>
      </c>
      <c r="F71">
        <v>7</v>
      </c>
      <c r="G71">
        <v>4</v>
      </c>
      <c r="H71">
        <v>286</v>
      </c>
      <c r="I71">
        <v>295</v>
      </c>
      <c r="J71" t="s">
        <v>9</v>
      </c>
    </row>
    <row r="72" spans="1:10" hidden="1">
      <c r="A72" t="s">
        <v>16</v>
      </c>
      <c r="B72" s="1">
        <v>30342</v>
      </c>
      <c r="C72">
        <v>41</v>
      </c>
      <c r="D72">
        <v>20</v>
      </c>
      <c r="E72">
        <v>61</v>
      </c>
      <c r="F72">
        <v>16</v>
      </c>
      <c r="G72">
        <v>4</v>
      </c>
      <c r="H72">
        <v>185</v>
      </c>
      <c r="I72">
        <v>203</v>
      </c>
      <c r="J72">
        <v>0.5</v>
      </c>
    </row>
    <row r="73" spans="1:10" hidden="1">
      <c r="A73" t="s">
        <v>16</v>
      </c>
      <c r="B73" s="1">
        <v>30351</v>
      </c>
      <c r="C73">
        <v>27</v>
      </c>
      <c r="D73">
        <v>22</v>
      </c>
      <c r="E73">
        <v>49</v>
      </c>
      <c r="F73">
        <v>2</v>
      </c>
      <c r="G73">
        <v>2</v>
      </c>
      <c r="H73">
        <v>260</v>
      </c>
      <c r="I73">
        <v>263</v>
      </c>
      <c r="J73">
        <v>0.6</v>
      </c>
    </row>
    <row r="74" spans="1:10" hidden="1">
      <c r="A74" t="s">
        <v>16</v>
      </c>
      <c r="B74" s="1">
        <v>30356</v>
      </c>
      <c r="C74">
        <v>27</v>
      </c>
      <c r="D74">
        <v>18</v>
      </c>
      <c r="E74">
        <v>45</v>
      </c>
      <c r="F74">
        <v>5</v>
      </c>
      <c r="G74">
        <v>14</v>
      </c>
      <c r="H74">
        <v>441</v>
      </c>
      <c r="I74">
        <v>453</v>
      </c>
      <c r="J74">
        <v>0.6</v>
      </c>
    </row>
    <row r="75" spans="1:10" hidden="1">
      <c r="A75" t="s">
        <v>16</v>
      </c>
      <c r="B75" s="1">
        <v>30363</v>
      </c>
      <c r="C75">
        <v>37</v>
      </c>
      <c r="D75">
        <v>22</v>
      </c>
      <c r="E75">
        <v>59</v>
      </c>
      <c r="F75">
        <v>19</v>
      </c>
      <c r="G75">
        <v>40</v>
      </c>
      <c r="H75">
        <v>136</v>
      </c>
      <c r="I75">
        <v>175</v>
      </c>
      <c r="J75">
        <v>0.3</v>
      </c>
    </row>
    <row r="76" spans="1:10" hidden="1">
      <c r="A76" t="s">
        <v>16</v>
      </c>
      <c r="B76" s="1">
        <v>30370</v>
      </c>
      <c r="C76">
        <v>45</v>
      </c>
      <c r="D76">
        <v>34</v>
      </c>
      <c r="E76">
        <v>79</v>
      </c>
      <c r="F76">
        <v>1</v>
      </c>
      <c r="G76">
        <v>36</v>
      </c>
      <c r="H76">
        <v>384</v>
      </c>
      <c r="I76">
        <v>403</v>
      </c>
      <c r="J76">
        <v>0.2</v>
      </c>
    </row>
    <row r="77" spans="1:10" hidden="1">
      <c r="B77" s="1"/>
    </row>
    <row r="78" spans="1:10" hidden="1">
      <c r="A78" t="s">
        <v>17</v>
      </c>
      <c r="B78" s="1">
        <v>30279</v>
      </c>
      <c r="C78">
        <v>77</v>
      </c>
      <c r="D78">
        <v>42</v>
      </c>
      <c r="E78">
        <v>119</v>
      </c>
      <c r="F78">
        <v>40</v>
      </c>
      <c r="G78">
        <v>48</v>
      </c>
      <c r="H78">
        <v>192</v>
      </c>
      <c r="I78">
        <v>257</v>
      </c>
      <c r="J78">
        <v>3.3</v>
      </c>
    </row>
    <row r="79" spans="1:10" hidden="1">
      <c r="A79" t="s">
        <v>17</v>
      </c>
      <c r="B79" s="1">
        <v>30286</v>
      </c>
      <c r="C79">
        <v>96</v>
      </c>
      <c r="D79">
        <v>45</v>
      </c>
      <c r="E79">
        <v>141</v>
      </c>
      <c r="F79">
        <v>9</v>
      </c>
      <c r="G79">
        <v>7</v>
      </c>
      <c r="H79">
        <v>424</v>
      </c>
      <c r="I79">
        <v>437</v>
      </c>
      <c r="J79">
        <v>0.5</v>
      </c>
    </row>
    <row r="80" spans="1:10" hidden="1">
      <c r="A80" t="s">
        <v>17</v>
      </c>
      <c r="B80" s="1">
        <v>30293</v>
      </c>
      <c r="C80">
        <v>82</v>
      </c>
      <c r="D80">
        <v>35</v>
      </c>
      <c r="E80">
        <v>117</v>
      </c>
      <c r="F80">
        <v>20</v>
      </c>
      <c r="G80">
        <v>62</v>
      </c>
      <c r="H80">
        <v>330</v>
      </c>
      <c r="I80">
        <v>381</v>
      </c>
      <c r="J80">
        <v>0.6</v>
      </c>
    </row>
    <row r="81" spans="1:10" hidden="1">
      <c r="A81" t="s">
        <v>17</v>
      </c>
      <c r="B81" s="1">
        <v>30300</v>
      </c>
      <c r="C81">
        <v>97</v>
      </c>
      <c r="D81">
        <v>30</v>
      </c>
      <c r="E81">
        <v>127</v>
      </c>
      <c r="F81">
        <v>18</v>
      </c>
      <c r="G81">
        <v>14</v>
      </c>
      <c r="H81">
        <v>458</v>
      </c>
      <c r="I81">
        <v>484</v>
      </c>
      <c r="J81">
        <v>0.7</v>
      </c>
    </row>
    <row r="82" spans="1:10" hidden="1">
      <c r="A82" t="s">
        <v>17</v>
      </c>
      <c r="B82" s="1">
        <v>30308</v>
      </c>
      <c r="C82">
        <v>62</v>
      </c>
      <c r="D82">
        <v>23</v>
      </c>
      <c r="E82">
        <v>86</v>
      </c>
      <c r="F82">
        <v>39</v>
      </c>
      <c r="G82">
        <v>30</v>
      </c>
      <c r="H82">
        <v>698</v>
      </c>
      <c r="I82">
        <v>752</v>
      </c>
    </row>
    <row r="83" spans="1:10" hidden="1">
      <c r="A83" t="s">
        <v>17</v>
      </c>
      <c r="B83" s="1">
        <v>30315</v>
      </c>
      <c r="C83">
        <v>84</v>
      </c>
      <c r="D83">
        <v>37</v>
      </c>
      <c r="E83">
        <v>121</v>
      </c>
      <c r="F83">
        <v>34</v>
      </c>
      <c r="G83">
        <v>51</v>
      </c>
      <c r="H83">
        <v>336</v>
      </c>
      <c r="I83">
        <v>396</v>
      </c>
      <c r="J83">
        <v>1.2</v>
      </c>
    </row>
    <row r="84" spans="1:10" hidden="1">
      <c r="A84" t="s">
        <v>17</v>
      </c>
      <c r="B84" s="1">
        <v>30321</v>
      </c>
      <c r="C84">
        <v>36</v>
      </c>
      <c r="D84">
        <v>24</v>
      </c>
      <c r="E84">
        <v>60</v>
      </c>
      <c r="F84">
        <v>27</v>
      </c>
      <c r="G84">
        <v>6</v>
      </c>
      <c r="H84">
        <v>1001</v>
      </c>
      <c r="I84">
        <v>1031</v>
      </c>
      <c r="J84">
        <v>0.2</v>
      </c>
    </row>
    <row r="85" spans="1:10" hidden="1">
      <c r="A85" t="s">
        <v>17</v>
      </c>
      <c r="B85" s="1">
        <v>30328</v>
      </c>
      <c r="C85">
        <v>65</v>
      </c>
      <c r="D85">
        <v>32</v>
      </c>
      <c r="E85">
        <v>97</v>
      </c>
      <c r="F85">
        <v>6</v>
      </c>
      <c r="G85">
        <v>10</v>
      </c>
      <c r="H85">
        <v>240</v>
      </c>
      <c r="I85">
        <v>252</v>
      </c>
      <c r="J85">
        <v>0.5</v>
      </c>
    </row>
    <row r="86" spans="1:10" hidden="1">
      <c r="A86" t="s">
        <v>17</v>
      </c>
      <c r="B86" s="1">
        <v>30335</v>
      </c>
      <c r="C86">
        <v>56</v>
      </c>
      <c r="D86">
        <v>39</v>
      </c>
      <c r="E86">
        <v>95</v>
      </c>
      <c r="F86">
        <v>46</v>
      </c>
      <c r="G86">
        <v>32</v>
      </c>
      <c r="H86">
        <v>415</v>
      </c>
      <c r="I86">
        <v>477</v>
      </c>
      <c r="J86">
        <v>0.6</v>
      </c>
    </row>
    <row r="87" spans="1:10" hidden="1">
      <c r="A87" t="s">
        <v>17</v>
      </c>
      <c r="B87" s="1">
        <v>30342</v>
      </c>
      <c r="C87">
        <v>100</v>
      </c>
      <c r="D87">
        <v>25</v>
      </c>
      <c r="E87">
        <v>125</v>
      </c>
      <c r="F87">
        <v>18</v>
      </c>
      <c r="G87">
        <v>20</v>
      </c>
      <c r="H87">
        <v>290</v>
      </c>
      <c r="I87">
        <v>313</v>
      </c>
      <c r="J87">
        <v>0.6</v>
      </c>
    </row>
    <row r="88" spans="1:10" hidden="1">
      <c r="A88" t="s">
        <v>17</v>
      </c>
      <c r="B88" s="1">
        <v>30351</v>
      </c>
      <c r="C88">
        <v>82</v>
      </c>
      <c r="D88">
        <v>26</v>
      </c>
      <c r="E88">
        <v>108</v>
      </c>
      <c r="F88">
        <v>17</v>
      </c>
      <c r="G88">
        <v>8</v>
      </c>
      <c r="H88">
        <v>306</v>
      </c>
      <c r="I88">
        <v>327</v>
      </c>
      <c r="J88">
        <v>0.6</v>
      </c>
    </row>
    <row r="89" spans="1:10" hidden="1">
      <c r="A89" t="s">
        <v>17</v>
      </c>
      <c r="B89" s="1">
        <v>30356</v>
      </c>
      <c r="C89">
        <v>65</v>
      </c>
      <c r="D89">
        <v>26</v>
      </c>
      <c r="E89">
        <v>91</v>
      </c>
      <c r="F89">
        <v>57</v>
      </c>
      <c r="G89">
        <v>14</v>
      </c>
      <c r="H89">
        <v>511</v>
      </c>
      <c r="I89">
        <v>575</v>
      </c>
      <c r="J89">
        <v>1.9</v>
      </c>
    </row>
    <row r="90" spans="1:10" hidden="1">
      <c r="A90" t="s">
        <v>17</v>
      </c>
      <c r="B90" s="1">
        <v>30363</v>
      </c>
      <c r="C90">
        <v>76</v>
      </c>
      <c r="D90">
        <v>27</v>
      </c>
      <c r="E90">
        <v>103</v>
      </c>
      <c r="F90">
        <v>14</v>
      </c>
      <c r="G90">
        <v>38</v>
      </c>
      <c r="H90">
        <v>616</v>
      </c>
      <c r="I90">
        <v>649</v>
      </c>
      <c r="J90">
        <v>1.5</v>
      </c>
    </row>
    <row r="91" spans="1:10" hidden="1">
      <c r="A91" t="s">
        <v>17</v>
      </c>
      <c r="B91" s="1">
        <v>30370</v>
      </c>
      <c r="C91">
        <v>66</v>
      </c>
      <c r="D91">
        <v>38</v>
      </c>
      <c r="E91">
        <v>104</v>
      </c>
      <c r="F91">
        <v>11</v>
      </c>
      <c r="G91">
        <v>28</v>
      </c>
      <c r="H91">
        <v>527</v>
      </c>
      <c r="I91">
        <v>552</v>
      </c>
      <c r="J91" t="s">
        <v>12</v>
      </c>
    </row>
    <row r="92" spans="1:10" hidden="1">
      <c r="B92" s="1"/>
    </row>
    <row r="93" spans="1:10">
      <c r="A93" t="s">
        <v>18</v>
      </c>
      <c r="B93" s="1">
        <v>30279</v>
      </c>
      <c r="C93">
        <v>72</v>
      </c>
      <c r="D93">
        <v>21</v>
      </c>
      <c r="E93">
        <v>93</v>
      </c>
      <c r="F93">
        <v>43</v>
      </c>
      <c r="G93">
        <v>15</v>
      </c>
      <c r="H93">
        <v>157</v>
      </c>
      <c r="I93">
        <v>208</v>
      </c>
      <c r="J93">
        <v>1.9</v>
      </c>
    </row>
    <row r="94" spans="1:10">
      <c r="A94" t="s">
        <v>18</v>
      </c>
      <c r="B94" s="1">
        <v>30286</v>
      </c>
      <c r="C94">
        <v>54</v>
      </c>
      <c r="D94">
        <v>49</v>
      </c>
      <c r="E94">
        <v>103</v>
      </c>
      <c r="F94">
        <v>24</v>
      </c>
      <c r="G94">
        <v>12</v>
      </c>
      <c r="H94">
        <v>342</v>
      </c>
      <c r="I94">
        <v>373</v>
      </c>
      <c r="J94" t="s">
        <v>19</v>
      </c>
    </row>
    <row r="95" spans="1:10">
      <c r="A95" t="s">
        <v>18</v>
      </c>
      <c r="B95" s="1">
        <v>30293</v>
      </c>
      <c r="C95">
        <v>74</v>
      </c>
      <c r="D95">
        <v>31</v>
      </c>
      <c r="E95">
        <v>105</v>
      </c>
      <c r="F95">
        <v>18</v>
      </c>
      <c r="G95">
        <v>18</v>
      </c>
      <c r="H95">
        <v>281</v>
      </c>
      <c r="I95">
        <v>309</v>
      </c>
      <c r="J95">
        <v>0.9</v>
      </c>
    </row>
    <row r="96" spans="1:10">
      <c r="A96" t="s">
        <v>18</v>
      </c>
      <c r="B96" s="1">
        <v>30300</v>
      </c>
      <c r="C96">
        <v>76</v>
      </c>
      <c r="D96">
        <v>27</v>
      </c>
      <c r="E96">
        <v>103</v>
      </c>
      <c r="F96">
        <v>3</v>
      </c>
      <c r="G96">
        <v>4</v>
      </c>
      <c r="H96">
        <v>305</v>
      </c>
      <c r="I96">
        <v>310</v>
      </c>
      <c r="J96">
        <v>0.7</v>
      </c>
    </row>
    <row r="97" spans="1:10">
      <c r="A97" t="s">
        <v>18</v>
      </c>
      <c r="B97" s="1">
        <v>30308</v>
      </c>
      <c r="C97">
        <v>55</v>
      </c>
      <c r="D97">
        <v>32</v>
      </c>
      <c r="E97">
        <v>87</v>
      </c>
      <c r="F97">
        <v>8</v>
      </c>
      <c r="G97">
        <v>5</v>
      </c>
      <c r="H97">
        <v>453</v>
      </c>
      <c r="I97">
        <v>464</v>
      </c>
      <c r="J97">
        <v>0.4</v>
      </c>
    </row>
    <row r="98" spans="1:10">
      <c r="A98" t="s">
        <v>18</v>
      </c>
      <c r="B98" s="1">
        <v>30315</v>
      </c>
      <c r="C98">
        <v>32</v>
      </c>
      <c r="D98">
        <v>21</v>
      </c>
      <c r="E98">
        <v>53</v>
      </c>
      <c r="F98">
        <v>4</v>
      </c>
      <c r="G98">
        <v>8</v>
      </c>
      <c r="H98">
        <v>182</v>
      </c>
      <c r="I98">
        <v>190</v>
      </c>
      <c r="J98">
        <v>1.3</v>
      </c>
    </row>
    <row r="99" spans="1:10">
      <c r="A99" t="s">
        <v>18</v>
      </c>
      <c r="B99" s="1">
        <v>30321</v>
      </c>
      <c r="C99">
        <v>66</v>
      </c>
      <c r="D99">
        <v>25</v>
      </c>
      <c r="E99">
        <v>91</v>
      </c>
      <c r="F99">
        <v>57</v>
      </c>
      <c r="G99">
        <v>42</v>
      </c>
      <c r="H99">
        <v>328</v>
      </c>
      <c r="I99">
        <v>406</v>
      </c>
      <c r="J99">
        <v>2.2000000000000002</v>
      </c>
    </row>
    <row r="100" spans="1:10">
      <c r="A100" t="s">
        <v>18</v>
      </c>
      <c r="B100" s="1">
        <v>30328</v>
      </c>
      <c r="C100">
        <v>52</v>
      </c>
      <c r="D100">
        <v>27</v>
      </c>
      <c r="E100">
        <v>79</v>
      </c>
      <c r="F100">
        <v>8</v>
      </c>
      <c r="G100">
        <v>6</v>
      </c>
      <c r="H100">
        <v>407</v>
      </c>
      <c r="I100">
        <v>419</v>
      </c>
      <c r="J100">
        <v>0.8</v>
      </c>
    </row>
    <row r="101" spans="1:10">
      <c r="A101" t="s">
        <v>18</v>
      </c>
      <c r="B101" s="1">
        <v>30335</v>
      </c>
      <c r="C101">
        <v>53</v>
      </c>
      <c r="D101">
        <v>28</v>
      </c>
      <c r="E101">
        <v>81</v>
      </c>
      <c r="F101">
        <v>22</v>
      </c>
      <c r="G101">
        <v>5</v>
      </c>
      <c r="H101">
        <v>256</v>
      </c>
      <c r="I101">
        <v>281</v>
      </c>
      <c r="J101">
        <v>0.2</v>
      </c>
    </row>
    <row r="102" spans="1:10">
      <c r="A102" t="s">
        <v>18</v>
      </c>
      <c r="B102" s="1">
        <v>30342</v>
      </c>
      <c r="C102">
        <v>41</v>
      </c>
      <c r="D102">
        <v>6</v>
      </c>
      <c r="E102">
        <v>63</v>
      </c>
      <c r="F102">
        <v>7</v>
      </c>
      <c r="G102">
        <v>6</v>
      </c>
      <c r="H102">
        <v>332</v>
      </c>
      <c r="I102">
        <v>341</v>
      </c>
      <c r="J102">
        <v>1.3</v>
      </c>
    </row>
    <row r="103" spans="1:10">
      <c r="A103" t="s">
        <v>18</v>
      </c>
      <c r="B103" s="1">
        <v>30351</v>
      </c>
      <c r="C103">
        <v>75</v>
      </c>
      <c r="D103">
        <v>22</v>
      </c>
      <c r="E103">
        <v>97</v>
      </c>
      <c r="F103">
        <v>4</v>
      </c>
      <c r="G103">
        <v>8</v>
      </c>
      <c r="H103">
        <v>258</v>
      </c>
      <c r="I103">
        <v>266</v>
      </c>
      <c r="J103">
        <v>0.4</v>
      </c>
    </row>
    <row r="104" spans="1:10">
      <c r="A104" t="s">
        <v>18</v>
      </c>
      <c r="B104" s="1">
        <v>30356</v>
      </c>
      <c r="C104">
        <v>58</v>
      </c>
      <c r="D104">
        <v>28</v>
      </c>
      <c r="E104">
        <v>86</v>
      </c>
      <c r="F104">
        <v>3</v>
      </c>
      <c r="G104">
        <v>18</v>
      </c>
      <c r="H104">
        <v>489</v>
      </c>
      <c r="I104">
        <v>501</v>
      </c>
      <c r="J104">
        <v>1.7</v>
      </c>
    </row>
    <row r="105" spans="1:10">
      <c r="A105" t="s">
        <v>18</v>
      </c>
      <c r="B105" s="1">
        <v>30363</v>
      </c>
      <c r="C105">
        <v>42</v>
      </c>
      <c r="D105">
        <v>34</v>
      </c>
      <c r="E105">
        <v>76</v>
      </c>
      <c r="F105">
        <v>21</v>
      </c>
      <c r="G105">
        <v>28</v>
      </c>
      <c r="H105">
        <v>226</v>
      </c>
      <c r="I105">
        <v>261</v>
      </c>
      <c r="J105">
        <v>1.3</v>
      </c>
    </row>
    <row r="106" spans="1:10">
      <c r="A106" t="s">
        <v>18</v>
      </c>
      <c r="B106" s="1">
        <v>30370</v>
      </c>
      <c r="C106">
        <v>50</v>
      </c>
      <c r="D106">
        <v>35</v>
      </c>
      <c r="E106">
        <v>85</v>
      </c>
      <c r="F106">
        <v>5</v>
      </c>
      <c r="G106">
        <v>8</v>
      </c>
      <c r="H106">
        <v>426</v>
      </c>
      <c r="I106">
        <v>435</v>
      </c>
      <c r="J106">
        <v>0.7</v>
      </c>
    </row>
    <row r="107" spans="1:10" hidden="1">
      <c r="B107" s="1"/>
    </row>
    <row r="108" spans="1:10" hidden="1">
      <c r="A108" t="s">
        <v>20</v>
      </c>
      <c r="B108" s="1">
        <v>30279</v>
      </c>
      <c r="C108">
        <v>42</v>
      </c>
      <c r="D108">
        <v>35</v>
      </c>
      <c r="E108">
        <v>77</v>
      </c>
      <c r="F108">
        <v>26</v>
      </c>
      <c r="G108">
        <v>8</v>
      </c>
      <c r="H108">
        <v>157</v>
      </c>
      <c r="I108">
        <v>187</v>
      </c>
      <c r="J108">
        <v>1.1000000000000001</v>
      </c>
    </row>
    <row r="109" spans="1:10" hidden="1">
      <c r="A109" t="s">
        <v>20</v>
      </c>
      <c r="B109" s="1">
        <v>30286</v>
      </c>
      <c r="C109">
        <v>87</v>
      </c>
      <c r="D109">
        <v>4</v>
      </c>
      <c r="E109">
        <v>91</v>
      </c>
      <c r="F109">
        <v>44</v>
      </c>
      <c r="G109">
        <v>30</v>
      </c>
      <c r="H109">
        <v>339</v>
      </c>
      <c r="I109">
        <v>398</v>
      </c>
      <c r="J109">
        <v>1.9</v>
      </c>
    </row>
    <row r="110" spans="1:10" hidden="1">
      <c r="A110" t="s">
        <v>20</v>
      </c>
      <c r="B110" s="1">
        <v>30293</v>
      </c>
      <c r="C110">
        <v>54</v>
      </c>
      <c r="D110">
        <v>39</v>
      </c>
      <c r="E110">
        <v>93</v>
      </c>
      <c r="F110">
        <v>12</v>
      </c>
      <c r="G110">
        <v>15</v>
      </c>
      <c r="H110">
        <v>188</v>
      </c>
      <c r="I110">
        <v>208</v>
      </c>
      <c r="J110">
        <v>1.1000000000000001</v>
      </c>
    </row>
    <row r="111" spans="1:10" hidden="1">
      <c r="A111" t="s">
        <v>20</v>
      </c>
      <c r="B111" s="1">
        <v>30300</v>
      </c>
      <c r="C111">
        <v>58</v>
      </c>
      <c r="D111">
        <v>25</v>
      </c>
      <c r="E111">
        <v>83</v>
      </c>
      <c r="F111">
        <v>7</v>
      </c>
      <c r="G111">
        <v>12</v>
      </c>
      <c r="H111">
        <v>209</v>
      </c>
      <c r="I111">
        <v>222</v>
      </c>
      <c r="J111">
        <v>1.7</v>
      </c>
    </row>
    <row r="112" spans="1:10" hidden="1">
      <c r="A112" t="s">
        <v>20</v>
      </c>
      <c r="B112" s="1">
        <v>30308</v>
      </c>
    </row>
    <row r="113" spans="1:10" hidden="1">
      <c r="A113" t="s">
        <v>20</v>
      </c>
      <c r="B113" s="1">
        <v>30315</v>
      </c>
      <c r="C113">
        <v>43</v>
      </c>
      <c r="D113">
        <v>28</v>
      </c>
      <c r="E113">
        <v>71</v>
      </c>
      <c r="F113">
        <v>9</v>
      </c>
      <c r="G113">
        <v>6</v>
      </c>
      <c r="H113">
        <v>284</v>
      </c>
      <c r="I113">
        <v>296</v>
      </c>
      <c r="J113">
        <v>1.2</v>
      </c>
    </row>
    <row r="114" spans="1:10" hidden="1">
      <c r="A114" t="s">
        <v>20</v>
      </c>
      <c r="B114" s="1">
        <v>30321</v>
      </c>
      <c r="C114">
        <v>47</v>
      </c>
      <c r="D114">
        <v>22</v>
      </c>
      <c r="E114">
        <v>69</v>
      </c>
      <c r="F114">
        <v>7</v>
      </c>
      <c r="G114">
        <v>11</v>
      </c>
      <c r="H114">
        <v>317</v>
      </c>
      <c r="I114">
        <v>330</v>
      </c>
      <c r="J114">
        <v>0.4</v>
      </c>
    </row>
    <row r="115" spans="1:10" hidden="1">
      <c r="A115" t="s">
        <v>20</v>
      </c>
      <c r="B115" s="1">
        <v>30328</v>
      </c>
      <c r="C115">
        <v>46</v>
      </c>
      <c r="D115">
        <v>25</v>
      </c>
      <c r="E115">
        <v>73</v>
      </c>
      <c r="F115">
        <v>11</v>
      </c>
      <c r="G115">
        <v>7</v>
      </c>
      <c r="H115">
        <v>159</v>
      </c>
      <c r="I115">
        <v>174</v>
      </c>
      <c r="J115">
        <v>0.7</v>
      </c>
    </row>
    <row r="116" spans="1:10" hidden="1">
      <c r="A116" t="s">
        <v>20</v>
      </c>
      <c r="B116" s="1">
        <v>30335</v>
      </c>
      <c r="C116">
        <v>63</v>
      </c>
      <c r="D116">
        <v>20</v>
      </c>
      <c r="E116">
        <v>82</v>
      </c>
      <c r="F116">
        <v>9</v>
      </c>
      <c r="G116">
        <v>6</v>
      </c>
      <c r="H116">
        <v>223</v>
      </c>
      <c r="I116">
        <v>235</v>
      </c>
      <c r="J116">
        <v>0.4</v>
      </c>
    </row>
    <row r="117" spans="1:10" hidden="1">
      <c r="A117" t="s">
        <v>20</v>
      </c>
      <c r="B117" s="1">
        <v>30342</v>
      </c>
      <c r="C117">
        <v>40</v>
      </c>
      <c r="D117">
        <v>11</v>
      </c>
      <c r="E117">
        <v>51</v>
      </c>
      <c r="F117">
        <v>6</v>
      </c>
      <c r="G117">
        <v>4</v>
      </c>
      <c r="H117">
        <v>379</v>
      </c>
      <c r="I117">
        <v>387</v>
      </c>
      <c r="J117">
        <v>1.4</v>
      </c>
    </row>
    <row r="118" spans="1:10" hidden="1">
      <c r="A118" t="s">
        <v>20</v>
      </c>
      <c r="B118" s="1">
        <v>30351</v>
      </c>
      <c r="C118">
        <v>50</v>
      </c>
      <c r="D118">
        <v>26</v>
      </c>
      <c r="E118">
        <v>56</v>
      </c>
      <c r="F118">
        <v>10</v>
      </c>
      <c r="G118">
        <v>6</v>
      </c>
      <c r="H118">
        <v>206</v>
      </c>
      <c r="I118">
        <v>219</v>
      </c>
      <c r="J118">
        <v>0.7</v>
      </c>
    </row>
    <row r="119" spans="1:10" hidden="1">
      <c r="A119" t="s">
        <v>20</v>
      </c>
      <c r="B119" s="1">
        <v>30356</v>
      </c>
      <c r="C119">
        <v>74</v>
      </c>
      <c r="D119">
        <v>13</v>
      </c>
      <c r="E119">
        <v>87</v>
      </c>
      <c r="F119">
        <v>3</v>
      </c>
      <c r="G119">
        <v>14</v>
      </c>
      <c r="H119">
        <v>351</v>
      </c>
      <c r="I119">
        <v>361</v>
      </c>
      <c r="J119">
        <v>1.8</v>
      </c>
    </row>
    <row r="120" spans="1:10" hidden="1">
      <c r="A120" t="s">
        <v>20</v>
      </c>
      <c r="B120" s="1">
        <v>30363</v>
      </c>
      <c r="C120">
        <v>59</v>
      </c>
      <c r="D120">
        <v>24</v>
      </c>
      <c r="E120">
        <v>83</v>
      </c>
      <c r="F120">
        <v>16</v>
      </c>
      <c r="G120">
        <v>8</v>
      </c>
      <c r="H120">
        <v>93</v>
      </c>
      <c r="I120">
        <v>113</v>
      </c>
      <c r="J120">
        <v>1.9</v>
      </c>
    </row>
    <row r="121" spans="1:10" hidden="1">
      <c r="A121" t="s">
        <v>20</v>
      </c>
      <c r="B121" s="1">
        <v>30370</v>
      </c>
      <c r="C121">
        <v>40</v>
      </c>
      <c r="D121">
        <v>28</v>
      </c>
      <c r="E121">
        <v>68</v>
      </c>
      <c r="F121">
        <v>6</v>
      </c>
      <c r="G121">
        <v>18</v>
      </c>
      <c r="H121">
        <v>302</v>
      </c>
      <c r="I121">
        <v>317</v>
      </c>
      <c r="J121">
        <v>0.3</v>
      </c>
    </row>
  </sheetData>
  <autoFilter ref="A1:J121" xr:uid="{00000000-0001-0000-0000-000000000000}">
    <filterColumn colId="0">
      <filters>
        <filter val="CS10"/>
      </filters>
    </filterColumn>
  </autoFilter>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121"/>
  <sheetViews>
    <sheetView topLeftCell="A61" workbookViewId="0">
      <selection activeCell="G4" sqref="G4"/>
    </sheetView>
  </sheetViews>
  <sheetFormatPr defaultColWidth="10.85546875" defaultRowHeight="12"/>
  <cols>
    <col min="1" max="1" width="7.7109375" style="2" bestFit="1" customWidth="1"/>
    <col min="2" max="2" width="9.28515625" style="2" bestFit="1" customWidth="1"/>
    <col min="3" max="3" width="7.140625" style="2" bestFit="1" customWidth="1"/>
    <col min="4" max="4" width="22" style="2" bestFit="1" customWidth="1"/>
    <col min="5" max="5" width="19.28515625" style="2" bestFit="1" customWidth="1"/>
    <col min="6" max="6" width="8.5703125" style="2" bestFit="1" customWidth="1"/>
    <col min="7" max="7" width="15.42578125" style="2" bestFit="1" customWidth="1"/>
    <col min="8" max="8" width="18.5703125" style="2" bestFit="1" customWidth="1"/>
    <col min="9" max="9" width="15.85546875" style="2" bestFit="1" customWidth="1"/>
    <col min="10" max="11" width="12.42578125" style="2" bestFit="1" customWidth="1"/>
    <col min="12" max="13" width="10.28515625" style="2" bestFit="1" customWidth="1"/>
    <col min="14" max="15" width="13.140625" style="2" bestFit="1" customWidth="1"/>
    <col min="16" max="16" width="7.140625" style="3" bestFit="1" customWidth="1"/>
    <col min="17" max="17" width="5.5703125" style="2" bestFit="1" customWidth="1"/>
    <col min="18" max="16384" width="10.85546875" style="2"/>
  </cols>
  <sheetData>
    <row r="1" spans="1:17">
      <c r="A1" s="2" t="s">
        <v>1</v>
      </c>
      <c r="B1" s="2" t="s">
        <v>2</v>
      </c>
      <c r="C1" s="2" t="s">
        <v>3</v>
      </c>
      <c r="D1" s="2" t="s">
        <v>480</v>
      </c>
      <c r="E1" s="2" t="s">
        <v>481</v>
      </c>
      <c r="F1" s="2" t="s">
        <v>4</v>
      </c>
      <c r="G1" s="2" t="s">
        <v>5</v>
      </c>
      <c r="H1" s="2" t="s">
        <v>482</v>
      </c>
      <c r="I1" s="2" t="s">
        <v>483</v>
      </c>
      <c r="J1" s="2" t="s">
        <v>484</v>
      </c>
      <c r="K1" s="2" t="s">
        <v>485</v>
      </c>
      <c r="L1" s="2" t="s">
        <v>486</v>
      </c>
      <c r="M1" s="2" t="s">
        <v>487</v>
      </c>
      <c r="N1" s="2" t="s">
        <v>488</v>
      </c>
      <c r="O1" s="2" t="s">
        <v>489</v>
      </c>
      <c r="P1" s="3" t="s">
        <v>21</v>
      </c>
      <c r="Q1" s="2" t="s">
        <v>22</v>
      </c>
    </row>
    <row r="2" spans="1:17">
      <c r="A2" s="2" t="s">
        <v>6</v>
      </c>
      <c r="B2" s="2" t="s">
        <v>7</v>
      </c>
      <c r="C2" s="2" t="s">
        <v>7</v>
      </c>
      <c r="D2" s="2" t="s">
        <v>7</v>
      </c>
      <c r="E2" s="2" t="s">
        <v>7</v>
      </c>
      <c r="F2" s="2" t="s">
        <v>7</v>
      </c>
      <c r="G2" s="2" t="s">
        <v>7</v>
      </c>
      <c r="H2" s="2" t="s">
        <v>7</v>
      </c>
      <c r="I2" s="2" t="s">
        <v>7</v>
      </c>
      <c r="J2" s="2" t="s">
        <v>23</v>
      </c>
      <c r="K2" s="2" t="s">
        <v>24</v>
      </c>
      <c r="L2" s="2" t="s">
        <v>23</v>
      </c>
      <c r="M2" s="2" t="s">
        <v>24</v>
      </c>
      <c r="N2" s="2" t="s">
        <v>23</v>
      </c>
      <c r="O2" s="2" t="s">
        <v>24</v>
      </c>
      <c r="P2" s="3" t="s">
        <v>25</v>
      </c>
      <c r="Q2" s="2" t="s">
        <v>7</v>
      </c>
    </row>
    <row r="3" spans="1:17">
      <c r="A3" s="2" t="s">
        <v>8</v>
      </c>
      <c r="B3" s="4">
        <v>31036</v>
      </c>
      <c r="C3" s="2">
        <v>6</v>
      </c>
      <c r="D3" s="2">
        <v>14</v>
      </c>
      <c r="E3" s="2">
        <v>20</v>
      </c>
      <c r="F3" s="2">
        <v>10</v>
      </c>
      <c r="G3" s="2">
        <v>5</v>
      </c>
      <c r="H3" s="2">
        <v>573</v>
      </c>
      <c r="I3" s="2">
        <v>588</v>
      </c>
      <c r="J3" s="5">
        <v>36.1</v>
      </c>
      <c r="K3" s="5">
        <v>36.1</v>
      </c>
      <c r="L3" s="5">
        <v>21.5</v>
      </c>
      <c r="M3" s="5">
        <v>21.2</v>
      </c>
      <c r="N3" s="5">
        <v>7.3</v>
      </c>
      <c r="O3" s="5">
        <v>7.4</v>
      </c>
      <c r="P3" s="3">
        <v>-0.09</v>
      </c>
      <c r="Q3" s="6">
        <v>0.58399999999999996</v>
      </c>
    </row>
    <row r="4" spans="1:17">
      <c r="A4" s="2" t="s">
        <v>8</v>
      </c>
      <c r="B4" s="4">
        <v>31050</v>
      </c>
      <c r="C4" s="2">
        <v>6</v>
      </c>
      <c r="D4" s="2">
        <v>20</v>
      </c>
      <c r="E4" s="2">
        <v>26</v>
      </c>
      <c r="F4" s="2">
        <v>10</v>
      </c>
      <c r="G4" s="2">
        <v>3</v>
      </c>
      <c r="H4" s="2">
        <v>311</v>
      </c>
      <c r="I4" s="2">
        <v>324</v>
      </c>
      <c r="J4" s="5">
        <v>36.4</v>
      </c>
      <c r="K4" s="5">
        <v>36.5</v>
      </c>
      <c r="L4" s="5">
        <v>21.8</v>
      </c>
      <c r="M4" s="5">
        <v>21.4</v>
      </c>
      <c r="N4" s="5">
        <v>6.3</v>
      </c>
      <c r="O4" s="5">
        <v>6.3</v>
      </c>
      <c r="P4" s="3">
        <v>-8.5999999999999993E-2</v>
      </c>
      <c r="Q4" s="6">
        <v>0.36399999999999999</v>
      </c>
    </row>
    <row r="5" spans="1:17">
      <c r="A5" s="2" t="s">
        <v>8</v>
      </c>
      <c r="B5" s="4">
        <v>31057</v>
      </c>
      <c r="C5" s="2">
        <v>5</v>
      </c>
      <c r="D5" s="2">
        <v>14</v>
      </c>
      <c r="E5" s="2">
        <v>19</v>
      </c>
      <c r="F5" s="2">
        <v>7</v>
      </c>
      <c r="G5" s="2">
        <v>2</v>
      </c>
      <c r="H5" s="2">
        <v>333</v>
      </c>
      <c r="I5" s="2">
        <v>342</v>
      </c>
      <c r="J5" s="5">
        <v>36.5</v>
      </c>
      <c r="K5" s="5">
        <v>36.5</v>
      </c>
      <c r="L5" s="5">
        <v>22.9</v>
      </c>
      <c r="M5" s="5">
        <v>22.8</v>
      </c>
      <c r="N5" s="5">
        <v>7.7</v>
      </c>
      <c r="O5" s="5">
        <v>6.7</v>
      </c>
      <c r="P5" s="3">
        <v>-8.1000000000000003E-2</v>
      </c>
      <c r="Q5" s="6">
        <v>0.44500000000000001</v>
      </c>
    </row>
    <row r="6" spans="1:17">
      <c r="A6" s="2" t="s">
        <v>8</v>
      </c>
      <c r="B6" s="4">
        <v>31064</v>
      </c>
      <c r="C6" s="2">
        <v>8</v>
      </c>
      <c r="D6" s="2">
        <v>20</v>
      </c>
      <c r="E6" s="2">
        <v>28</v>
      </c>
      <c r="F6" s="2">
        <v>10</v>
      </c>
      <c r="G6" s="2">
        <v>3</v>
      </c>
      <c r="H6" s="2">
        <v>483</v>
      </c>
      <c r="I6" s="2">
        <v>496</v>
      </c>
      <c r="J6" s="5">
        <v>36.5</v>
      </c>
      <c r="K6" s="5">
        <v>36.5</v>
      </c>
      <c r="L6" s="5">
        <v>22.5</v>
      </c>
      <c r="M6" s="5">
        <v>22.5</v>
      </c>
      <c r="N6" s="5">
        <v>7.8</v>
      </c>
      <c r="O6" s="5">
        <v>7.6</v>
      </c>
      <c r="P6" s="3">
        <v>-0.14299999999999999</v>
      </c>
      <c r="Q6" s="6">
        <v>0.54100000000000004</v>
      </c>
    </row>
    <row r="7" spans="1:17">
      <c r="A7" s="2" t="s">
        <v>8</v>
      </c>
      <c r="B7" s="4">
        <v>31071</v>
      </c>
      <c r="C7" s="2">
        <v>6</v>
      </c>
      <c r="D7" s="2">
        <v>27</v>
      </c>
      <c r="E7" s="2">
        <v>33</v>
      </c>
      <c r="F7" s="2">
        <v>5</v>
      </c>
      <c r="G7" s="2">
        <v>2</v>
      </c>
      <c r="H7" s="2">
        <v>487</v>
      </c>
      <c r="I7" s="2">
        <v>494</v>
      </c>
      <c r="J7" s="5">
        <v>36.65</v>
      </c>
      <c r="K7" s="5">
        <v>36.65</v>
      </c>
      <c r="L7" s="5">
        <v>23</v>
      </c>
      <c r="M7" s="5">
        <v>22.5</v>
      </c>
      <c r="N7" s="2">
        <v>7.1</v>
      </c>
      <c r="O7" s="2">
        <v>6.7</v>
      </c>
      <c r="P7" s="3">
        <v>-9.0999999999999998E-2</v>
      </c>
      <c r="Q7" s="6">
        <v>0.67</v>
      </c>
    </row>
    <row r="8" spans="1:17">
      <c r="A8" s="2" t="s">
        <v>8</v>
      </c>
      <c r="B8" s="4">
        <v>31078</v>
      </c>
      <c r="C8" s="2">
        <v>6</v>
      </c>
      <c r="D8" s="2">
        <v>10</v>
      </c>
      <c r="E8" s="2">
        <v>16</v>
      </c>
      <c r="F8" s="2">
        <v>3</v>
      </c>
      <c r="G8" s="2">
        <v>2</v>
      </c>
      <c r="H8" s="2">
        <v>352</v>
      </c>
      <c r="I8" s="2">
        <v>357</v>
      </c>
      <c r="J8" s="5">
        <v>36.549999999999997</v>
      </c>
      <c r="K8" s="5">
        <v>36.6</v>
      </c>
      <c r="L8" s="5">
        <v>22.5</v>
      </c>
      <c r="M8" s="5">
        <v>22.6</v>
      </c>
      <c r="N8" s="5"/>
      <c r="O8" s="5"/>
      <c r="P8" s="3">
        <v>-0.09</v>
      </c>
      <c r="Q8" s="6">
        <v>0.495</v>
      </c>
    </row>
    <row r="9" spans="1:17">
      <c r="A9" s="2" t="s">
        <v>8</v>
      </c>
      <c r="B9" s="4">
        <v>31085</v>
      </c>
      <c r="C9" s="2">
        <v>9</v>
      </c>
      <c r="D9" s="2">
        <v>11</v>
      </c>
      <c r="E9" s="2">
        <v>20</v>
      </c>
      <c r="F9" s="2">
        <v>8</v>
      </c>
      <c r="G9" s="2">
        <v>2</v>
      </c>
      <c r="H9" s="2">
        <v>425</v>
      </c>
      <c r="I9" s="2">
        <v>435</v>
      </c>
      <c r="J9" s="5">
        <v>36.6</v>
      </c>
      <c r="K9" s="5">
        <v>36.6</v>
      </c>
      <c r="L9" s="5">
        <v>23.7</v>
      </c>
      <c r="M9" s="5">
        <v>22.2</v>
      </c>
      <c r="N9" s="5"/>
      <c r="O9" s="5"/>
      <c r="P9" s="3">
        <v>-6.8000000000000005E-2</v>
      </c>
      <c r="Q9" s="6">
        <v>0.47199999999999998</v>
      </c>
    </row>
    <row r="10" spans="1:17">
      <c r="A10" s="2" t="s">
        <v>8</v>
      </c>
      <c r="B10" s="4">
        <v>31093</v>
      </c>
      <c r="C10" s="2">
        <v>2</v>
      </c>
      <c r="D10" s="2">
        <v>12</v>
      </c>
      <c r="E10" s="2">
        <v>14</v>
      </c>
      <c r="F10" s="2">
        <v>10</v>
      </c>
      <c r="G10" s="2">
        <v>3</v>
      </c>
      <c r="H10" s="2">
        <v>462</v>
      </c>
      <c r="I10" s="2">
        <v>475</v>
      </c>
      <c r="J10" s="5">
        <v>36.4</v>
      </c>
      <c r="K10" s="5">
        <v>36.4</v>
      </c>
      <c r="L10" s="5">
        <v>24.5</v>
      </c>
      <c r="M10" s="5">
        <v>24</v>
      </c>
      <c r="N10" s="5">
        <v>7.8</v>
      </c>
      <c r="O10" s="5">
        <v>7.3</v>
      </c>
      <c r="P10" s="3">
        <v>-8.5000000000000006E-2</v>
      </c>
      <c r="Q10" s="6">
        <v>0.35399999999999998</v>
      </c>
    </row>
    <row r="11" spans="1:17">
      <c r="A11" s="2" t="s">
        <v>8</v>
      </c>
      <c r="B11" s="4">
        <v>31099</v>
      </c>
      <c r="C11" s="2">
        <v>5</v>
      </c>
      <c r="D11" s="2">
        <v>47</v>
      </c>
      <c r="E11" s="2">
        <v>52</v>
      </c>
      <c r="F11" s="2">
        <v>27</v>
      </c>
      <c r="G11" s="2">
        <v>1</v>
      </c>
      <c r="H11" s="2">
        <v>563</v>
      </c>
      <c r="I11" s="2">
        <v>591</v>
      </c>
      <c r="J11" s="5">
        <v>36.35</v>
      </c>
      <c r="K11" s="5">
        <v>36.4</v>
      </c>
      <c r="L11" s="5">
        <v>25.4</v>
      </c>
      <c r="M11" s="5">
        <v>24</v>
      </c>
      <c r="N11" s="5">
        <v>6.9</v>
      </c>
      <c r="O11" s="5">
        <v>6.3</v>
      </c>
      <c r="P11" s="3">
        <v>-5.8999999999999997E-2</v>
      </c>
      <c r="Q11" s="6">
        <v>0.81499999999999995</v>
      </c>
    </row>
    <row r="12" spans="1:17">
      <c r="A12" s="2" t="s">
        <v>8</v>
      </c>
      <c r="B12" s="4">
        <v>31105</v>
      </c>
      <c r="C12" s="2">
        <v>13</v>
      </c>
      <c r="D12" s="2">
        <v>27</v>
      </c>
      <c r="E12" s="2">
        <v>40</v>
      </c>
      <c r="F12" s="2">
        <v>22</v>
      </c>
      <c r="G12" s="2">
        <v>9</v>
      </c>
      <c r="H12" s="2">
        <v>411</v>
      </c>
      <c r="I12" s="2">
        <v>442</v>
      </c>
      <c r="J12" s="5">
        <v>35.799999999999997</v>
      </c>
      <c r="K12" s="5">
        <v>36.200000000000003</v>
      </c>
      <c r="L12" s="5">
        <v>25.1</v>
      </c>
      <c r="M12" s="5">
        <v>24.1</v>
      </c>
      <c r="N12" s="5"/>
      <c r="O12" s="5"/>
      <c r="P12" s="3">
        <v>-7.8E-2</v>
      </c>
      <c r="Q12" s="6">
        <v>0.79100000000000004</v>
      </c>
    </row>
    <row r="13" spans="1:17">
      <c r="A13" s="2" t="s">
        <v>8</v>
      </c>
      <c r="B13" s="4">
        <v>31113</v>
      </c>
      <c r="C13" s="2">
        <v>7</v>
      </c>
      <c r="D13" s="2">
        <v>11</v>
      </c>
      <c r="E13" s="2">
        <v>18</v>
      </c>
      <c r="F13" s="2">
        <v>2</v>
      </c>
      <c r="G13" s="2">
        <v>3</v>
      </c>
      <c r="H13" s="2">
        <v>412</v>
      </c>
      <c r="I13" s="2">
        <v>417</v>
      </c>
      <c r="J13" s="5">
        <v>36.5</v>
      </c>
      <c r="K13" s="5">
        <v>36.5</v>
      </c>
      <c r="L13" s="5">
        <v>23.75</v>
      </c>
      <c r="M13" s="5">
        <v>23.9</v>
      </c>
      <c r="N13" s="5"/>
      <c r="O13" s="5"/>
      <c r="Q13" s="6">
        <v>1.0660000000000001</v>
      </c>
    </row>
    <row r="14" spans="1:17">
      <c r="A14" s="2" t="s">
        <v>8</v>
      </c>
      <c r="B14" s="4">
        <v>31120</v>
      </c>
      <c r="C14" s="2">
        <v>6</v>
      </c>
      <c r="D14" s="2">
        <v>33</v>
      </c>
      <c r="E14" s="2">
        <v>39</v>
      </c>
      <c r="F14" s="2">
        <v>6</v>
      </c>
      <c r="G14" s="2">
        <v>1</v>
      </c>
      <c r="H14" s="2">
        <v>378</v>
      </c>
      <c r="I14" s="2">
        <v>385</v>
      </c>
      <c r="J14" s="5">
        <v>36.299999999999997</v>
      </c>
      <c r="K14" s="5">
        <v>36.450000000000003</v>
      </c>
      <c r="L14" s="5">
        <v>22.5</v>
      </c>
      <c r="M14" s="5">
        <v>22.5</v>
      </c>
      <c r="N14" s="5"/>
      <c r="O14" s="5"/>
      <c r="P14" s="3">
        <v>-7.3999999999999996E-2</v>
      </c>
      <c r="Q14" s="6">
        <v>0.56499999999999995</v>
      </c>
    </row>
    <row r="15" spans="1:17">
      <c r="A15" s="2" t="s">
        <v>8</v>
      </c>
      <c r="B15" s="4">
        <v>31127</v>
      </c>
      <c r="C15" s="2">
        <v>7</v>
      </c>
      <c r="D15" s="2">
        <v>20</v>
      </c>
      <c r="E15" s="2">
        <v>27</v>
      </c>
      <c r="F15" s="2">
        <v>4</v>
      </c>
      <c r="G15" s="2">
        <v>3</v>
      </c>
      <c r="H15" s="2">
        <v>302</v>
      </c>
      <c r="I15" s="2">
        <v>309</v>
      </c>
      <c r="J15" s="5">
        <v>36.1</v>
      </c>
      <c r="K15" s="5">
        <v>36.1</v>
      </c>
      <c r="L15" s="5">
        <v>23.4</v>
      </c>
      <c r="M15" s="5">
        <v>23</v>
      </c>
      <c r="N15" s="5"/>
      <c r="O15" s="5"/>
      <c r="P15" s="3">
        <v>-7.4999999999999997E-2</v>
      </c>
      <c r="Q15" s="6">
        <v>0.51300000000000001</v>
      </c>
    </row>
    <row r="16" spans="1:17">
      <c r="A16" s="2" t="s">
        <v>8</v>
      </c>
      <c r="B16" s="4">
        <v>31134</v>
      </c>
      <c r="C16" s="2">
        <v>13</v>
      </c>
      <c r="D16" s="2">
        <v>22</v>
      </c>
      <c r="E16" s="2">
        <v>35</v>
      </c>
      <c r="F16" s="2">
        <v>12</v>
      </c>
      <c r="G16" s="2">
        <v>4</v>
      </c>
      <c r="H16" s="2">
        <v>686</v>
      </c>
      <c r="I16" s="2">
        <v>702</v>
      </c>
      <c r="J16" s="5">
        <v>36.299999999999997</v>
      </c>
      <c r="K16" s="5">
        <v>36.1</v>
      </c>
      <c r="L16" s="5">
        <v>23.3</v>
      </c>
      <c r="M16" s="5">
        <v>23</v>
      </c>
      <c r="N16" s="5"/>
      <c r="O16" s="5"/>
      <c r="P16" s="3">
        <v>-8.8999999999999996E-2</v>
      </c>
      <c r="Q16" s="6">
        <v>0.33600000000000002</v>
      </c>
    </row>
    <row r="17" spans="1:17">
      <c r="B17" s="4"/>
      <c r="J17" s="5"/>
      <c r="K17" s="5"/>
      <c r="L17" s="5"/>
      <c r="M17" s="5"/>
      <c r="N17" s="5"/>
      <c r="O17" s="5"/>
      <c r="Q17" s="6"/>
    </row>
    <row r="18" spans="1:17">
      <c r="A18" s="2" t="s">
        <v>11</v>
      </c>
      <c r="B18" s="4">
        <v>31036</v>
      </c>
      <c r="C18" s="2">
        <v>5</v>
      </c>
      <c r="D18" s="2">
        <v>23</v>
      </c>
      <c r="E18" s="2">
        <v>28</v>
      </c>
      <c r="F18" s="2">
        <v>12</v>
      </c>
      <c r="G18" s="2">
        <v>4</v>
      </c>
      <c r="H18" s="2">
        <v>519</v>
      </c>
      <c r="I18" s="2">
        <v>535</v>
      </c>
      <c r="J18" s="5">
        <v>36.1</v>
      </c>
      <c r="K18" s="5">
        <v>36.200000000000003</v>
      </c>
      <c r="L18" s="5">
        <v>21.5</v>
      </c>
      <c r="M18" s="5">
        <v>20.9</v>
      </c>
      <c r="N18" s="5">
        <v>7.6</v>
      </c>
      <c r="O18" s="5">
        <v>7.7</v>
      </c>
      <c r="P18" s="3">
        <v>-8.4000000000000005E-2</v>
      </c>
      <c r="Q18" s="6">
        <v>0.80500000000000005</v>
      </c>
    </row>
    <row r="19" spans="1:17">
      <c r="A19" s="2" t="s">
        <v>11</v>
      </c>
      <c r="B19" s="4">
        <v>31050</v>
      </c>
      <c r="C19" s="2">
        <v>6</v>
      </c>
      <c r="D19" s="2">
        <v>12</v>
      </c>
      <c r="E19" s="2">
        <v>18</v>
      </c>
      <c r="F19" s="2">
        <v>15</v>
      </c>
      <c r="G19" s="2">
        <v>3</v>
      </c>
      <c r="H19" s="2">
        <v>338</v>
      </c>
      <c r="I19" s="2">
        <v>356</v>
      </c>
      <c r="J19" s="5">
        <v>36.4</v>
      </c>
      <c r="K19" s="5">
        <v>36.4</v>
      </c>
      <c r="L19" s="5">
        <v>21.8</v>
      </c>
      <c r="M19" s="5">
        <v>21.5</v>
      </c>
      <c r="N19" s="5">
        <v>7.1</v>
      </c>
      <c r="O19" s="5">
        <v>7.1</v>
      </c>
      <c r="P19" s="3">
        <v>-0.10100000000000001</v>
      </c>
      <c r="Q19" s="6">
        <v>0.59099999999999997</v>
      </c>
    </row>
    <row r="20" spans="1:17">
      <c r="A20" s="2" t="s">
        <v>11</v>
      </c>
      <c r="B20" s="4">
        <v>31057</v>
      </c>
      <c r="C20" s="2">
        <v>6</v>
      </c>
      <c r="D20" s="2">
        <v>28</v>
      </c>
      <c r="E20" s="2">
        <v>34</v>
      </c>
      <c r="F20" s="2">
        <v>6</v>
      </c>
      <c r="G20" s="2">
        <v>2</v>
      </c>
      <c r="H20" s="2">
        <v>487</v>
      </c>
      <c r="I20" s="2">
        <v>495</v>
      </c>
      <c r="J20" s="5">
        <v>36.6</v>
      </c>
      <c r="K20" s="5">
        <v>36.5</v>
      </c>
      <c r="L20" s="5">
        <v>23.6</v>
      </c>
      <c r="M20" s="5">
        <v>22.7</v>
      </c>
      <c r="N20" s="5">
        <v>6.6</v>
      </c>
      <c r="O20" s="5">
        <v>5.3</v>
      </c>
      <c r="P20" s="3">
        <v>-9.5000000000000001E-2</v>
      </c>
      <c r="Q20" s="6">
        <v>0.83499999999999996</v>
      </c>
    </row>
    <row r="21" spans="1:17">
      <c r="A21" s="2" t="s">
        <v>11</v>
      </c>
      <c r="B21" s="4">
        <v>31064</v>
      </c>
      <c r="C21" s="2">
        <v>6</v>
      </c>
      <c r="D21" s="2">
        <v>24</v>
      </c>
      <c r="E21" s="2">
        <v>30</v>
      </c>
      <c r="F21" s="2">
        <v>10</v>
      </c>
      <c r="G21" s="2">
        <v>5</v>
      </c>
      <c r="H21" s="2">
        <v>377</v>
      </c>
      <c r="I21" s="2">
        <v>392</v>
      </c>
      <c r="J21" s="5">
        <v>36.6</v>
      </c>
      <c r="K21" s="5">
        <v>36.5</v>
      </c>
      <c r="L21" s="5">
        <v>22.7</v>
      </c>
      <c r="M21" s="5">
        <v>22.3</v>
      </c>
      <c r="N21" s="5">
        <v>7.8</v>
      </c>
      <c r="O21" s="5">
        <v>7.7</v>
      </c>
      <c r="P21" s="3">
        <v>-0.10199999999999999</v>
      </c>
      <c r="Q21" s="6">
        <v>0.52100000000000002</v>
      </c>
    </row>
    <row r="22" spans="1:17">
      <c r="A22" s="2" t="s">
        <v>11</v>
      </c>
      <c r="B22" s="4">
        <v>31071</v>
      </c>
      <c r="C22" s="2">
        <v>6</v>
      </c>
      <c r="D22" s="2">
        <v>17</v>
      </c>
      <c r="E22" s="2">
        <v>23</v>
      </c>
      <c r="F22" s="2">
        <v>6</v>
      </c>
      <c r="G22" s="2">
        <v>2</v>
      </c>
      <c r="H22" s="2">
        <v>496</v>
      </c>
      <c r="I22" s="2">
        <v>504</v>
      </c>
      <c r="J22" s="5">
        <v>36.200000000000003</v>
      </c>
      <c r="K22" s="5">
        <v>36.200000000000003</v>
      </c>
      <c r="L22" s="5">
        <v>23</v>
      </c>
      <c r="M22" s="5">
        <v>22.8</v>
      </c>
      <c r="N22" s="2">
        <v>6.1</v>
      </c>
      <c r="O22" s="2">
        <v>5.6</v>
      </c>
      <c r="P22" s="3">
        <v>-0.13600000000000001</v>
      </c>
      <c r="Q22" s="6">
        <v>1.42</v>
      </c>
    </row>
    <row r="23" spans="1:17">
      <c r="A23" s="2" t="s">
        <v>11</v>
      </c>
      <c r="B23" s="4">
        <v>31078</v>
      </c>
      <c r="C23" s="2">
        <v>7</v>
      </c>
      <c r="D23" s="2">
        <v>16</v>
      </c>
      <c r="E23" s="2">
        <v>23</v>
      </c>
      <c r="F23" s="2">
        <v>4</v>
      </c>
      <c r="G23" s="2">
        <v>2</v>
      </c>
      <c r="H23" s="2">
        <v>468</v>
      </c>
      <c r="I23" s="2">
        <v>474</v>
      </c>
      <c r="J23" s="5">
        <v>36.65</v>
      </c>
      <c r="K23" s="5">
        <v>36.65</v>
      </c>
      <c r="L23" s="5">
        <v>22.8</v>
      </c>
      <c r="M23" s="5">
        <v>22.8</v>
      </c>
      <c r="N23" s="5"/>
      <c r="O23" s="5"/>
      <c r="P23" s="3">
        <v>-9.9000000000000005E-2</v>
      </c>
      <c r="Q23" s="6">
        <v>0.56299999999999994</v>
      </c>
    </row>
    <row r="24" spans="1:17">
      <c r="A24" s="2" t="s">
        <v>11</v>
      </c>
      <c r="B24" s="4">
        <v>31085</v>
      </c>
      <c r="C24" s="2">
        <v>9</v>
      </c>
      <c r="D24" s="2">
        <v>9</v>
      </c>
      <c r="E24" s="2">
        <v>18</v>
      </c>
      <c r="F24" s="2">
        <v>20</v>
      </c>
      <c r="G24" s="2">
        <v>2</v>
      </c>
      <c r="H24" s="2">
        <v>521</v>
      </c>
      <c r="I24" s="2">
        <v>543</v>
      </c>
      <c r="J24" s="5">
        <v>36.549999999999997</v>
      </c>
      <c r="K24" s="5">
        <v>36.6</v>
      </c>
      <c r="L24" s="5">
        <v>23.5</v>
      </c>
      <c r="M24" s="5">
        <v>23.2</v>
      </c>
      <c r="N24" s="5">
        <v>6.9</v>
      </c>
      <c r="O24" s="5">
        <v>6.1</v>
      </c>
      <c r="P24" s="3">
        <v>-7.9000000000000001E-2</v>
      </c>
      <c r="Q24" s="6">
        <v>0.65200000000000002</v>
      </c>
    </row>
    <row r="25" spans="1:17">
      <c r="A25" s="2" t="s">
        <v>11</v>
      </c>
      <c r="B25" s="4">
        <v>31093</v>
      </c>
      <c r="C25" s="2">
        <v>2</v>
      </c>
      <c r="D25" s="2">
        <v>22</v>
      </c>
      <c r="E25" s="2">
        <v>24</v>
      </c>
      <c r="F25" s="2">
        <v>5</v>
      </c>
      <c r="G25" s="2">
        <v>3</v>
      </c>
      <c r="H25" s="2">
        <v>507</v>
      </c>
      <c r="I25" s="2">
        <v>515</v>
      </c>
      <c r="J25" s="5">
        <v>36.5</v>
      </c>
      <c r="K25" s="5">
        <v>36.200000000000003</v>
      </c>
      <c r="L25" s="5">
        <v>24.9</v>
      </c>
      <c r="M25" s="5">
        <v>23.7</v>
      </c>
      <c r="N25" s="5">
        <v>7.8</v>
      </c>
      <c r="O25" s="5">
        <v>7.5</v>
      </c>
      <c r="P25" s="3">
        <v>-8.7999999999999995E-2</v>
      </c>
      <c r="Q25" s="6">
        <v>0.88200000000000001</v>
      </c>
    </row>
    <row r="26" spans="1:17">
      <c r="A26" s="2" t="s">
        <v>11</v>
      </c>
      <c r="B26" s="4">
        <v>31099</v>
      </c>
      <c r="C26" s="2">
        <v>3</v>
      </c>
      <c r="D26" s="2">
        <v>49</v>
      </c>
      <c r="E26" s="2">
        <v>52</v>
      </c>
      <c r="F26" s="2">
        <v>23</v>
      </c>
      <c r="G26" s="2">
        <v>1</v>
      </c>
      <c r="H26" s="2">
        <v>449</v>
      </c>
      <c r="I26" s="2">
        <v>473</v>
      </c>
      <c r="J26" s="5">
        <v>36.35</v>
      </c>
      <c r="K26" s="5">
        <v>36.200000000000003</v>
      </c>
      <c r="L26" s="5">
        <v>25.3</v>
      </c>
      <c r="M26" s="5">
        <v>24</v>
      </c>
      <c r="N26" s="5">
        <v>6.3</v>
      </c>
      <c r="O26" s="5">
        <v>5.5</v>
      </c>
      <c r="P26" s="3">
        <v>-4.1000000000000002E-2</v>
      </c>
      <c r="Q26" s="6">
        <v>0.55700000000000005</v>
      </c>
    </row>
    <row r="27" spans="1:17">
      <c r="A27" s="2" t="s">
        <v>11</v>
      </c>
      <c r="B27" s="4">
        <v>31105</v>
      </c>
      <c r="C27" s="2">
        <v>4</v>
      </c>
      <c r="D27" s="2">
        <v>30</v>
      </c>
      <c r="E27" s="2">
        <v>34</v>
      </c>
      <c r="F27" s="2">
        <v>18</v>
      </c>
      <c r="G27" s="2">
        <v>6</v>
      </c>
      <c r="H27" s="2">
        <v>523</v>
      </c>
      <c r="I27" s="2">
        <v>547</v>
      </c>
      <c r="J27" s="5">
        <v>35.799999999999997</v>
      </c>
      <c r="K27" s="5">
        <v>36.049999999999997</v>
      </c>
      <c r="L27" s="5">
        <v>25</v>
      </c>
      <c r="M27" s="5">
        <v>23.9</v>
      </c>
      <c r="N27" s="5"/>
      <c r="O27" s="5"/>
      <c r="P27" s="3">
        <v>-8.4000000000000005E-2</v>
      </c>
      <c r="Q27" s="6">
        <v>0.65500000000000003</v>
      </c>
    </row>
    <row r="28" spans="1:17">
      <c r="A28" s="2" t="s">
        <v>11</v>
      </c>
      <c r="B28" s="4">
        <v>31113</v>
      </c>
      <c r="C28" s="2">
        <v>11</v>
      </c>
      <c r="D28" s="2">
        <v>15</v>
      </c>
      <c r="E28" s="2">
        <v>26</v>
      </c>
      <c r="F28" s="2">
        <v>5</v>
      </c>
      <c r="G28" s="2">
        <v>2</v>
      </c>
      <c r="H28" s="2">
        <v>487</v>
      </c>
      <c r="I28" s="2">
        <v>494</v>
      </c>
      <c r="J28" s="5">
        <v>36.5</v>
      </c>
      <c r="K28" s="5">
        <v>36.549999999999997</v>
      </c>
      <c r="L28" s="5">
        <v>24</v>
      </c>
      <c r="M28" s="5">
        <v>24.2</v>
      </c>
      <c r="N28" s="5"/>
      <c r="O28" s="5"/>
      <c r="Q28" s="6">
        <v>1.198</v>
      </c>
    </row>
    <row r="29" spans="1:17">
      <c r="A29" s="2" t="s">
        <v>11</v>
      </c>
      <c r="B29" s="4">
        <v>31120</v>
      </c>
      <c r="C29" s="2">
        <v>9</v>
      </c>
      <c r="D29" s="2">
        <v>21</v>
      </c>
      <c r="E29" s="2">
        <v>30</v>
      </c>
      <c r="F29" s="2">
        <v>6</v>
      </c>
      <c r="G29" s="2">
        <v>2</v>
      </c>
      <c r="H29" s="2">
        <v>476</v>
      </c>
      <c r="I29" s="2">
        <v>484</v>
      </c>
      <c r="J29" s="5">
        <v>36.4</v>
      </c>
      <c r="K29" s="5">
        <v>36.450000000000003</v>
      </c>
      <c r="L29" s="5">
        <v>22.9</v>
      </c>
      <c r="M29" s="5">
        <v>22.5</v>
      </c>
      <c r="N29" s="5"/>
      <c r="O29" s="5"/>
      <c r="P29" s="3">
        <v>-0.105</v>
      </c>
      <c r="Q29" s="6">
        <v>0.96199999999999997</v>
      </c>
    </row>
    <row r="30" spans="1:17">
      <c r="A30" s="2" t="s">
        <v>11</v>
      </c>
      <c r="B30" s="4">
        <v>31127</v>
      </c>
      <c r="C30" s="2">
        <v>10</v>
      </c>
      <c r="D30" s="2">
        <v>22</v>
      </c>
      <c r="E30" s="2">
        <v>32</v>
      </c>
      <c r="F30" s="2">
        <v>8</v>
      </c>
      <c r="G30" s="2">
        <v>4</v>
      </c>
      <c r="H30" s="2">
        <v>406</v>
      </c>
      <c r="I30" s="2">
        <v>418</v>
      </c>
      <c r="J30" s="5">
        <v>36.1</v>
      </c>
      <c r="K30" s="5">
        <v>36.15</v>
      </c>
      <c r="L30" s="5">
        <v>23.2</v>
      </c>
      <c r="M30" s="5">
        <v>23.2</v>
      </c>
      <c r="N30" s="5"/>
      <c r="O30" s="5"/>
      <c r="P30" s="3">
        <v>-6.6000000000000003E-2</v>
      </c>
      <c r="Q30" s="6">
        <v>0.88</v>
      </c>
    </row>
    <row r="31" spans="1:17" ht="12" customHeight="1">
      <c r="A31" s="2" t="s">
        <v>11</v>
      </c>
      <c r="B31" s="4">
        <v>31134</v>
      </c>
      <c r="C31" s="2">
        <v>14</v>
      </c>
      <c r="D31" s="2">
        <v>22</v>
      </c>
      <c r="E31" s="2">
        <v>36</v>
      </c>
      <c r="F31" s="2">
        <v>15</v>
      </c>
      <c r="G31" s="2">
        <v>4</v>
      </c>
      <c r="H31" s="2">
        <v>722</v>
      </c>
      <c r="I31" s="2">
        <v>741</v>
      </c>
      <c r="J31" s="5">
        <v>36.1</v>
      </c>
      <c r="K31" s="5">
        <v>36.1</v>
      </c>
      <c r="L31" s="5">
        <v>23.7</v>
      </c>
      <c r="M31" s="5">
        <v>23</v>
      </c>
      <c r="N31" s="5"/>
      <c r="O31" s="5"/>
      <c r="P31" s="3">
        <v>-0.10199999999999999</v>
      </c>
      <c r="Q31" s="6">
        <v>0.622</v>
      </c>
    </row>
    <row r="32" spans="1:17" ht="12" customHeight="1">
      <c r="B32" s="4"/>
      <c r="J32" s="5"/>
      <c r="K32" s="5"/>
      <c r="L32" s="5"/>
      <c r="M32" s="5"/>
      <c r="N32" s="5"/>
      <c r="O32" s="5"/>
      <c r="Q32" s="6"/>
    </row>
    <row r="33" spans="1:17">
      <c r="A33" s="2" t="s">
        <v>13</v>
      </c>
      <c r="B33" s="4">
        <v>31036</v>
      </c>
      <c r="C33" s="2">
        <v>9</v>
      </c>
      <c r="D33" s="2">
        <v>74</v>
      </c>
      <c r="E33" s="2">
        <v>83</v>
      </c>
      <c r="F33" s="2">
        <v>10</v>
      </c>
      <c r="G33" s="2">
        <v>9</v>
      </c>
      <c r="H33" s="2">
        <v>751</v>
      </c>
      <c r="I33" s="2">
        <v>770</v>
      </c>
      <c r="J33" s="5">
        <v>35</v>
      </c>
      <c r="K33" s="5">
        <v>35.1</v>
      </c>
      <c r="L33" s="5">
        <v>21.7</v>
      </c>
      <c r="M33" s="5">
        <v>21.4</v>
      </c>
      <c r="N33" s="5">
        <v>7.3</v>
      </c>
      <c r="O33" s="5">
        <v>6.8</v>
      </c>
      <c r="P33" s="3">
        <v>-0.17</v>
      </c>
      <c r="Q33" s="6">
        <v>0.93</v>
      </c>
    </row>
    <row r="34" spans="1:17">
      <c r="A34" s="2" t="s">
        <v>13</v>
      </c>
      <c r="B34" s="4">
        <v>31050</v>
      </c>
      <c r="C34" s="2">
        <v>7</v>
      </c>
      <c r="D34" s="2">
        <v>26</v>
      </c>
      <c r="E34" s="2">
        <v>33</v>
      </c>
      <c r="F34" s="2">
        <v>6</v>
      </c>
      <c r="G34" s="2">
        <v>6</v>
      </c>
      <c r="H34" s="2">
        <v>357</v>
      </c>
      <c r="I34" s="2">
        <v>369</v>
      </c>
      <c r="J34" s="5">
        <v>36.25</v>
      </c>
      <c r="K34" s="5">
        <v>36.299999999999997</v>
      </c>
      <c r="L34" s="5">
        <v>22.5</v>
      </c>
      <c r="M34" s="5">
        <v>21.7</v>
      </c>
      <c r="N34" s="5"/>
      <c r="O34" s="5"/>
      <c r="P34" s="3">
        <v>-0.13800000000000001</v>
      </c>
      <c r="Q34" s="6">
        <v>2.1429999999999998</v>
      </c>
    </row>
    <row r="35" spans="1:17">
      <c r="A35" s="2" t="s">
        <v>13</v>
      </c>
      <c r="B35" s="4">
        <v>31057</v>
      </c>
      <c r="C35" s="2">
        <v>5</v>
      </c>
      <c r="D35" s="2">
        <v>32</v>
      </c>
      <c r="E35" s="2">
        <v>37</v>
      </c>
      <c r="F35" s="2">
        <v>7</v>
      </c>
      <c r="G35" s="2">
        <v>2</v>
      </c>
      <c r="H35" s="2">
        <v>368</v>
      </c>
      <c r="I35" s="2">
        <v>377</v>
      </c>
      <c r="J35" s="5">
        <v>36.5</v>
      </c>
      <c r="K35" s="5">
        <v>36.5</v>
      </c>
      <c r="L35" s="5">
        <v>24</v>
      </c>
      <c r="M35" s="5">
        <v>23.65</v>
      </c>
      <c r="N35" s="5">
        <v>6.1</v>
      </c>
      <c r="O35" s="5">
        <v>6</v>
      </c>
      <c r="P35" s="3">
        <v>-0.121</v>
      </c>
      <c r="Q35" s="6">
        <v>0.48599999999999999</v>
      </c>
    </row>
    <row r="36" spans="1:17">
      <c r="A36" s="2" t="s">
        <v>13</v>
      </c>
      <c r="B36" s="4">
        <v>31064</v>
      </c>
      <c r="C36" s="2">
        <v>6</v>
      </c>
      <c r="D36" s="2">
        <v>23</v>
      </c>
      <c r="E36" s="2">
        <v>29</v>
      </c>
      <c r="F36" s="2">
        <v>8</v>
      </c>
      <c r="G36" s="2">
        <v>4</v>
      </c>
      <c r="H36" s="2">
        <v>332</v>
      </c>
      <c r="I36" s="2">
        <v>344</v>
      </c>
      <c r="J36" s="5">
        <v>36.6</v>
      </c>
      <c r="K36" s="5">
        <v>36.6</v>
      </c>
      <c r="L36" s="5">
        <v>22.5</v>
      </c>
      <c r="M36" s="5">
        <v>22.5</v>
      </c>
      <c r="N36" s="5">
        <v>6.8</v>
      </c>
      <c r="O36" s="5">
        <v>6.7</v>
      </c>
      <c r="P36" s="3">
        <v>-0.161</v>
      </c>
      <c r="Q36" s="6">
        <v>0.78800000000000003</v>
      </c>
    </row>
    <row r="37" spans="1:17">
      <c r="A37" s="2" t="s">
        <v>13</v>
      </c>
      <c r="B37" s="4">
        <v>31071</v>
      </c>
      <c r="C37" s="2">
        <v>6</v>
      </c>
      <c r="D37" s="2">
        <v>24</v>
      </c>
      <c r="E37" s="2">
        <v>30</v>
      </c>
      <c r="F37" s="2">
        <v>5</v>
      </c>
      <c r="G37" s="2">
        <v>2</v>
      </c>
      <c r="H37" s="2">
        <v>487</v>
      </c>
      <c r="I37" s="2">
        <v>494</v>
      </c>
      <c r="J37" s="5">
        <v>36.65</v>
      </c>
      <c r="K37" s="5">
        <v>36.6</v>
      </c>
      <c r="L37" s="5">
        <v>23.4</v>
      </c>
      <c r="M37" s="5">
        <v>23.1</v>
      </c>
      <c r="N37" s="2">
        <v>7.2</v>
      </c>
      <c r="O37" s="2">
        <v>7</v>
      </c>
      <c r="P37" s="3">
        <v>-0.20100000000000001</v>
      </c>
      <c r="Q37" s="6">
        <v>1.4550000000000001</v>
      </c>
    </row>
    <row r="38" spans="1:17">
      <c r="A38" s="2" t="s">
        <v>13</v>
      </c>
      <c r="B38" s="4">
        <v>31078</v>
      </c>
      <c r="C38" s="2">
        <v>7</v>
      </c>
      <c r="D38" s="2">
        <v>22</v>
      </c>
      <c r="E38" s="2">
        <v>29</v>
      </c>
      <c r="F38" s="2">
        <v>5</v>
      </c>
      <c r="G38" s="2">
        <v>3</v>
      </c>
      <c r="H38" s="2">
        <v>507</v>
      </c>
      <c r="I38" s="2">
        <v>515</v>
      </c>
      <c r="J38" s="5">
        <v>36.700000000000003</v>
      </c>
      <c r="K38" s="5">
        <v>36.700000000000003</v>
      </c>
      <c r="L38" s="5">
        <v>23</v>
      </c>
      <c r="M38" s="5">
        <v>23</v>
      </c>
      <c r="N38" s="5">
        <v>6.9</v>
      </c>
      <c r="O38" s="5">
        <v>7.2</v>
      </c>
      <c r="P38" s="3">
        <v>-0.13400000000000001</v>
      </c>
      <c r="Q38" s="6">
        <v>1.0389999999999999</v>
      </c>
    </row>
    <row r="39" spans="1:17">
      <c r="A39" s="2" t="s">
        <v>13</v>
      </c>
      <c r="B39" s="4">
        <v>31085</v>
      </c>
      <c r="C39" s="2">
        <v>13</v>
      </c>
      <c r="D39" s="2">
        <v>15</v>
      </c>
      <c r="E39" s="2">
        <v>28</v>
      </c>
      <c r="F39" s="2">
        <v>6</v>
      </c>
      <c r="G39" s="2">
        <v>2</v>
      </c>
      <c r="H39" s="2">
        <v>466</v>
      </c>
      <c r="I39" s="2">
        <v>474</v>
      </c>
      <c r="J39" s="5">
        <v>36.799999999999997</v>
      </c>
      <c r="K39" s="5">
        <v>36.799999999999997</v>
      </c>
      <c r="L39" s="5">
        <v>23.4</v>
      </c>
      <c r="M39" s="5">
        <v>23.4</v>
      </c>
      <c r="N39" s="5">
        <v>6.7</v>
      </c>
      <c r="O39" s="5">
        <v>6.7</v>
      </c>
      <c r="P39" s="3">
        <v>-0.10199999999999999</v>
      </c>
      <c r="Q39" s="6">
        <v>1.083</v>
      </c>
    </row>
    <row r="40" spans="1:17">
      <c r="A40" s="2" t="s">
        <v>13</v>
      </c>
      <c r="B40" s="4">
        <v>31093</v>
      </c>
      <c r="C40" s="2">
        <v>2</v>
      </c>
      <c r="D40" s="2">
        <v>22</v>
      </c>
      <c r="E40" s="2">
        <v>24</v>
      </c>
      <c r="F40" s="2">
        <v>7</v>
      </c>
      <c r="G40" s="2">
        <v>2</v>
      </c>
      <c r="H40" s="2">
        <v>465</v>
      </c>
      <c r="I40" s="2">
        <v>474</v>
      </c>
      <c r="J40" s="5">
        <v>36.700000000000003</v>
      </c>
      <c r="K40" s="5">
        <v>36.799999999999997</v>
      </c>
      <c r="L40" s="5">
        <v>25.4</v>
      </c>
      <c r="M40" s="5">
        <v>25.4</v>
      </c>
      <c r="N40" s="5">
        <v>7.6</v>
      </c>
      <c r="O40" s="5">
        <v>7.6</v>
      </c>
      <c r="P40" s="3">
        <v>-8.6999999999999994E-2</v>
      </c>
      <c r="Q40" s="6">
        <v>1.6120000000000001</v>
      </c>
    </row>
    <row r="41" spans="1:17">
      <c r="A41" s="2" t="s">
        <v>13</v>
      </c>
      <c r="B41" s="4">
        <v>31099</v>
      </c>
      <c r="C41" s="2">
        <v>4</v>
      </c>
      <c r="D41" s="2">
        <v>52</v>
      </c>
      <c r="E41" s="2">
        <v>56</v>
      </c>
      <c r="F41" s="2">
        <v>12</v>
      </c>
      <c r="G41" s="2">
        <v>8</v>
      </c>
      <c r="H41" s="2">
        <v>539</v>
      </c>
      <c r="I41" s="2">
        <v>559</v>
      </c>
      <c r="J41" s="5">
        <v>36.799999999999997</v>
      </c>
      <c r="K41" s="5">
        <v>36.799999999999997</v>
      </c>
      <c r="L41" s="5">
        <v>25.8</v>
      </c>
      <c r="M41" s="5">
        <v>25</v>
      </c>
      <c r="N41" s="5">
        <v>6</v>
      </c>
      <c r="O41" s="5">
        <v>6.1</v>
      </c>
      <c r="P41" s="3">
        <v>-0.12</v>
      </c>
      <c r="Q41" s="6">
        <v>1.7649999999999999</v>
      </c>
    </row>
    <row r="42" spans="1:17">
      <c r="A42" s="2" t="s">
        <v>13</v>
      </c>
      <c r="B42" s="4">
        <v>31105</v>
      </c>
      <c r="C42" s="2">
        <v>6</v>
      </c>
      <c r="D42" s="2">
        <v>30</v>
      </c>
      <c r="E42" s="2">
        <v>36</v>
      </c>
      <c r="F42" s="2">
        <v>6</v>
      </c>
      <c r="G42" s="2">
        <v>10</v>
      </c>
      <c r="H42" s="2">
        <v>623</v>
      </c>
      <c r="I42" s="2">
        <v>639</v>
      </c>
      <c r="J42" s="5">
        <v>36.25</v>
      </c>
      <c r="K42" s="5">
        <v>36.25</v>
      </c>
      <c r="L42" s="5">
        <v>26.9</v>
      </c>
      <c r="M42" s="5">
        <v>25.4</v>
      </c>
      <c r="N42" s="5"/>
      <c r="O42" s="5"/>
      <c r="P42" s="3">
        <v>-7.6999999999999999E-2</v>
      </c>
      <c r="Q42" s="6">
        <v>2.681</v>
      </c>
    </row>
    <row r="43" spans="1:17">
      <c r="A43" s="2" t="s">
        <v>13</v>
      </c>
      <c r="B43" s="4">
        <v>31113</v>
      </c>
      <c r="C43" s="2">
        <v>17</v>
      </c>
      <c r="D43" s="2">
        <v>20</v>
      </c>
      <c r="E43" s="2">
        <v>37</v>
      </c>
      <c r="F43" s="2">
        <v>5</v>
      </c>
      <c r="G43" s="2">
        <v>3</v>
      </c>
      <c r="H43" s="2">
        <v>605</v>
      </c>
      <c r="I43" s="2">
        <v>613</v>
      </c>
      <c r="J43" s="5">
        <v>36.549999999999997</v>
      </c>
      <c r="K43" s="5">
        <v>36.549999999999997</v>
      </c>
      <c r="L43" s="5">
        <v>24.5</v>
      </c>
      <c r="M43" s="5">
        <v>24.55</v>
      </c>
      <c r="N43" s="5"/>
      <c r="O43" s="5"/>
      <c r="Q43" s="6">
        <v>3.3740000000000001</v>
      </c>
    </row>
    <row r="44" spans="1:17">
      <c r="A44" s="2" t="s">
        <v>13</v>
      </c>
      <c r="B44" s="4">
        <v>31120</v>
      </c>
      <c r="C44" s="2">
        <v>18</v>
      </c>
      <c r="D44" s="2">
        <v>28</v>
      </c>
      <c r="E44" s="2">
        <v>46</v>
      </c>
      <c r="F44" s="2">
        <v>7</v>
      </c>
      <c r="G44" s="2">
        <v>2</v>
      </c>
      <c r="H44" s="2">
        <v>465</v>
      </c>
      <c r="I44" s="2">
        <v>474</v>
      </c>
      <c r="J44" s="5">
        <v>36.450000000000003</v>
      </c>
      <c r="K44" s="5">
        <v>36.5</v>
      </c>
      <c r="L44" s="5">
        <v>22.9</v>
      </c>
      <c r="M44" s="5">
        <v>22.8</v>
      </c>
      <c r="N44" s="5"/>
      <c r="O44" s="5"/>
      <c r="P44" s="3">
        <v>-0.11899999999999999</v>
      </c>
      <c r="Q44" s="6">
        <v>1.915</v>
      </c>
    </row>
    <row r="45" spans="1:17">
      <c r="A45" s="2" t="s">
        <v>13</v>
      </c>
      <c r="B45" s="4">
        <v>31127</v>
      </c>
      <c r="C45" s="2">
        <v>12</v>
      </c>
      <c r="D45" s="2">
        <v>28</v>
      </c>
      <c r="E45" s="2">
        <v>40</v>
      </c>
      <c r="F45" s="2">
        <v>12</v>
      </c>
      <c r="G45" s="2">
        <v>11</v>
      </c>
      <c r="H45" s="2">
        <v>578</v>
      </c>
      <c r="I45" s="2">
        <v>601</v>
      </c>
      <c r="J45" s="5">
        <v>36.200000000000003</v>
      </c>
      <c r="K45" s="5">
        <v>36.299999999999997</v>
      </c>
      <c r="L45" s="5">
        <v>23.7</v>
      </c>
      <c r="M45" s="5">
        <v>23.7</v>
      </c>
      <c r="N45" s="5"/>
      <c r="O45" s="5"/>
      <c r="P45" s="3">
        <v>-0.12</v>
      </c>
      <c r="Q45" s="6">
        <v>1.8240000000000001</v>
      </c>
    </row>
    <row r="46" spans="1:17">
      <c r="A46" s="2" t="s">
        <v>13</v>
      </c>
      <c r="B46" s="4">
        <v>31134</v>
      </c>
      <c r="C46" s="2">
        <v>14</v>
      </c>
      <c r="D46" s="2">
        <v>30</v>
      </c>
      <c r="E46" s="2">
        <v>44</v>
      </c>
      <c r="F46" s="2">
        <v>5</v>
      </c>
      <c r="G46" s="2">
        <v>4</v>
      </c>
      <c r="H46" s="2">
        <v>781</v>
      </c>
      <c r="I46" s="2">
        <v>790</v>
      </c>
      <c r="J46" s="5">
        <v>35.9</v>
      </c>
      <c r="K46" s="5">
        <v>36.049999999999997</v>
      </c>
      <c r="L46" s="5">
        <v>23.75</v>
      </c>
      <c r="M46" s="5">
        <v>23.1</v>
      </c>
      <c r="N46" s="5"/>
      <c r="O46" s="5"/>
      <c r="P46" s="3">
        <v>-0.11</v>
      </c>
      <c r="Q46" s="6">
        <v>1.419</v>
      </c>
    </row>
    <row r="47" spans="1:17">
      <c r="B47" s="4"/>
      <c r="J47" s="5"/>
      <c r="K47" s="5"/>
      <c r="L47" s="5"/>
      <c r="M47" s="5"/>
      <c r="N47" s="5"/>
      <c r="O47" s="5"/>
      <c r="Q47" s="6"/>
    </row>
    <row r="48" spans="1:17">
      <c r="A48" s="2" t="s">
        <v>15</v>
      </c>
      <c r="B48" s="4">
        <v>31036</v>
      </c>
      <c r="C48" s="2">
        <v>8</v>
      </c>
      <c r="D48" s="2">
        <v>23</v>
      </c>
      <c r="E48" s="2">
        <v>31</v>
      </c>
      <c r="F48" s="2">
        <v>10</v>
      </c>
      <c r="G48" s="2">
        <v>3</v>
      </c>
      <c r="H48" s="2">
        <v>982</v>
      </c>
      <c r="I48" s="2">
        <v>995</v>
      </c>
      <c r="J48" s="5">
        <v>35.1</v>
      </c>
      <c r="K48" s="5">
        <v>35.1</v>
      </c>
      <c r="L48" s="5">
        <v>21.7</v>
      </c>
      <c r="M48" s="5">
        <v>21</v>
      </c>
      <c r="N48" s="5">
        <v>7.5</v>
      </c>
      <c r="O48" s="5">
        <v>6.9</v>
      </c>
      <c r="P48" s="3">
        <v>-0.14000000000000001</v>
      </c>
      <c r="Q48" s="6">
        <v>1.0269999999999999</v>
      </c>
    </row>
    <row r="49" spans="1:17">
      <c r="A49" s="2" t="s">
        <v>15</v>
      </c>
      <c r="B49" s="4">
        <v>31050</v>
      </c>
      <c r="C49" s="2">
        <v>8</v>
      </c>
      <c r="D49" s="2">
        <v>23</v>
      </c>
      <c r="E49" s="2">
        <v>31</v>
      </c>
      <c r="F49" s="2">
        <v>10</v>
      </c>
      <c r="G49" s="2">
        <v>3</v>
      </c>
      <c r="H49" s="2">
        <v>364</v>
      </c>
      <c r="I49" s="2">
        <v>377</v>
      </c>
      <c r="J49" s="5">
        <v>36.4</v>
      </c>
      <c r="K49" s="5">
        <v>36.4</v>
      </c>
      <c r="L49" s="5">
        <v>22.5</v>
      </c>
      <c r="M49" s="5">
        <v>21.7</v>
      </c>
      <c r="N49" s="5"/>
      <c r="O49" s="5"/>
      <c r="P49" s="3">
        <v>-0.13600000000000001</v>
      </c>
      <c r="Q49" s="6">
        <v>1.056</v>
      </c>
    </row>
    <row r="50" spans="1:17">
      <c r="A50" s="2" t="s">
        <v>15</v>
      </c>
      <c r="B50" s="4">
        <v>31057</v>
      </c>
      <c r="C50" s="2">
        <v>3</v>
      </c>
      <c r="D50" s="2">
        <v>29</v>
      </c>
      <c r="E50" s="2">
        <v>32</v>
      </c>
      <c r="F50" s="2">
        <v>6</v>
      </c>
      <c r="G50" s="2">
        <v>2</v>
      </c>
      <c r="H50" s="2">
        <v>416</v>
      </c>
      <c r="I50" s="2">
        <v>424</v>
      </c>
      <c r="J50" s="5">
        <v>36.5</v>
      </c>
      <c r="K50" s="5">
        <v>36.5</v>
      </c>
      <c r="L50" s="5">
        <v>23.4</v>
      </c>
      <c r="M50" s="5">
        <v>23</v>
      </c>
      <c r="N50" s="5">
        <v>6.8</v>
      </c>
      <c r="O50" s="5">
        <v>6.7</v>
      </c>
      <c r="P50" s="3">
        <v>-0.106</v>
      </c>
      <c r="Q50" s="6">
        <v>1.8160000000000001</v>
      </c>
    </row>
    <row r="51" spans="1:17">
      <c r="A51" s="2" t="s">
        <v>15</v>
      </c>
      <c r="B51" s="4">
        <v>31064</v>
      </c>
      <c r="C51" s="2">
        <v>7</v>
      </c>
      <c r="D51" s="2">
        <v>21</v>
      </c>
      <c r="E51" s="2">
        <v>28</v>
      </c>
      <c r="F51" s="2">
        <v>15</v>
      </c>
      <c r="G51" s="2">
        <v>3</v>
      </c>
      <c r="H51" s="2">
        <v>313</v>
      </c>
      <c r="I51" s="2">
        <v>331</v>
      </c>
      <c r="J51" s="5">
        <v>36.6</v>
      </c>
      <c r="K51" s="5">
        <v>36.6</v>
      </c>
      <c r="L51" s="5">
        <v>22.5</v>
      </c>
      <c r="M51" s="5">
        <v>22.5</v>
      </c>
      <c r="N51" s="5">
        <v>6.8</v>
      </c>
      <c r="O51" s="5">
        <v>6.8</v>
      </c>
      <c r="P51" s="3">
        <v>-0.114</v>
      </c>
      <c r="Q51" s="6">
        <v>0.74399999999999999</v>
      </c>
    </row>
    <row r="52" spans="1:17">
      <c r="A52" s="2" t="s">
        <v>15</v>
      </c>
      <c r="B52" s="4">
        <v>31071</v>
      </c>
      <c r="C52" s="2">
        <v>7</v>
      </c>
      <c r="D52" s="2">
        <v>24</v>
      </c>
      <c r="E52" s="2">
        <v>31</v>
      </c>
      <c r="F52" s="2">
        <v>6</v>
      </c>
      <c r="G52" s="2">
        <v>2</v>
      </c>
      <c r="H52" s="2">
        <v>486</v>
      </c>
      <c r="I52" s="2">
        <v>494</v>
      </c>
      <c r="J52" s="5">
        <v>36.75</v>
      </c>
      <c r="K52" s="5">
        <v>36.700000000000003</v>
      </c>
      <c r="L52" s="5">
        <v>23.3</v>
      </c>
      <c r="M52" s="5">
        <v>23.2</v>
      </c>
      <c r="N52" s="2">
        <v>7</v>
      </c>
      <c r="O52" s="2">
        <v>6.9</v>
      </c>
      <c r="P52" s="3">
        <v>-0.13500000000000001</v>
      </c>
      <c r="Q52" s="6">
        <v>0.72</v>
      </c>
    </row>
    <row r="53" spans="1:17">
      <c r="A53" s="2" t="s">
        <v>15</v>
      </c>
      <c r="B53" s="4">
        <v>31078</v>
      </c>
      <c r="C53" s="2">
        <v>9</v>
      </c>
      <c r="D53" s="2">
        <v>12</v>
      </c>
      <c r="E53" s="2">
        <v>21</v>
      </c>
      <c r="F53" s="2">
        <v>2</v>
      </c>
      <c r="G53" s="2">
        <v>3</v>
      </c>
      <c r="H53" s="2">
        <v>470</v>
      </c>
      <c r="I53" s="2">
        <v>475</v>
      </c>
      <c r="J53" s="5">
        <v>36.700000000000003</v>
      </c>
      <c r="K53" s="5">
        <v>36.700000000000003</v>
      </c>
      <c r="L53" s="5">
        <v>22.8</v>
      </c>
      <c r="M53" s="5">
        <v>22.8</v>
      </c>
      <c r="N53" s="5">
        <v>7.4</v>
      </c>
      <c r="O53" s="5">
        <v>7.6</v>
      </c>
      <c r="P53" s="3">
        <v>-0.11799999999999999</v>
      </c>
      <c r="Q53" s="6">
        <v>0.97099999999999997</v>
      </c>
    </row>
    <row r="54" spans="1:17">
      <c r="A54" s="2" t="s">
        <v>15</v>
      </c>
      <c r="B54" s="4">
        <v>31085</v>
      </c>
      <c r="C54" s="2">
        <v>16</v>
      </c>
      <c r="D54" s="2">
        <v>17</v>
      </c>
      <c r="E54" s="2">
        <v>33</v>
      </c>
      <c r="F54" s="2">
        <v>11</v>
      </c>
      <c r="G54" s="2">
        <v>3</v>
      </c>
      <c r="H54" s="2">
        <v>471</v>
      </c>
      <c r="I54" s="2">
        <v>485</v>
      </c>
      <c r="J54" s="5">
        <v>36.799999999999997</v>
      </c>
      <c r="K54" s="5">
        <v>36.799999999999997</v>
      </c>
      <c r="L54" s="5">
        <v>23.4</v>
      </c>
      <c r="M54" s="5">
        <v>23.4</v>
      </c>
      <c r="N54" s="5">
        <v>6.7</v>
      </c>
      <c r="O54" s="5">
        <v>6.9</v>
      </c>
      <c r="P54" s="3">
        <v>-9.4E-2</v>
      </c>
      <c r="Q54" s="6">
        <v>0.998</v>
      </c>
    </row>
    <row r="55" spans="1:17">
      <c r="A55" s="2" t="s">
        <v>15</v>
      </c>
      <c r="B55" s="4">
        <v>31093</v>
      </c>
      <c r="C55" s="2">
        <v>10</v>
      </c>
      <c r="D55" s="2">
        <v>19</v>
      </c>
      <c r="E55" s="2">
        <v>29</v>
      </c>
      <c r="F55" s="2">
        <v>4</v>
      </c>
      <c r="G55" s="2">
        <v>2</v>
      </c>
      <c r="H55" s="2">
        <v>498</v>
      </c>
      <c r="I55" s="2">
        <v>504</v>
      </c>
      <c r="J55" s="5">
        <v>36.700000000000003</v>
      </c>
      <c r="K55" s="5">
        <v>36.700000000000003</v>
      </c>
      <c r="L55" s="5">
        <v>24.8</v>
      </c>
      <c r="M55" s="5">
        <v>24.8</v>
      </c>
      <c r="N55" s="5">
        <v>7.4</v>
      </c>
      <c r="O55" s="5">
        <v>7.4</v>
      </c>
      <c r="P55" s="3">
        <v>-7.2999999999999995E-2</v>
      </c>
      <c r="Q55" s="6">
        <v>1.5</v>
      </c>
    </row>
    <row r="56" spans="1:17">
      <c r="A56" s="2" t="s">
        <v>15</v>
      </c>
      <c r="B56" s="4">
        <v>31099</v>
      </c>
      <c r="C56" s="2">
        <v>7</v>
      </c>
      <c r="D56" s="2">
        <v>55</v>
      </c>
      <c r="E56" s="2">
        <v>62</v>
      </c>
      <c r="F56" s="2">
        <v>13</v>
      </c>
      <c r="G56" s="2">
        <v>7</v>
      </c>
      <c r="H56" s="2">
        <v>558</v>
      </c>
      <c r="I56" s="2">
        <v>578</v>
      </c>
      <c r="J56" s="5">
        <v>36.799999999999997</v>
      </c>
      <c r="K56" s="5">
        <v>36.85</v>
      </c>
      <c r="L56" s="5">
        <v>25.5</v>
      </c>
      <c r="M56" s="5">
        <v>25</v>
      </c>
      <c r="N56" s="5">
        <v>7.4</v>
      </c>
      <c r="O56" s="5">
        <v>7.1</v>
      </c>
      <c r="Q56" s="6">
        <v>1.31</v>
      </c>
    </row>
    <row r="57" spans="1:17">
      <c r="A57" s="2" t="s">
        <v>15</v>
      </c>
      <c r="B57" s="4">
        <v>31105</v>
      </c>
      <c r="C57" s="2">
        <v>7</v>
      </c>
      <c r="D57" s="2">
        <v>35</v>
      </c>
      <c r="E57" s="2">
        <v>42</v>
      </c>
      <c r="F57" s="2">
        <v>4</v>
      </c>
      <c r="G57" s="2">
        <v>6</v>
      </c>
      <c r="H57" s="2">
        <v>488</v>
      </c>
      <c r="I57" s="2">
        <v>498</v>
      </c>
      <c r="J57" s="5">
        <v>36.4</v>
      </c>
      <c r="K57" s="5">
        <v>36.4</v>
      </c>
      <c r="L57" s="5">
        <v>26.7</v>
      </c>
      <c r="M57" s="5">
        <v>25.6</v>
      </c>
      <c r="N57" s="5"/>
      <c r="O57" s="5"/>
      <c r="P57" s="3">
        <v>-0.08</v>
      </c>
      <c r="Q57" s="6">
        <v>2.4329999999999998</v>
      </c>
    </row>
    <row r="58" spans="1:17">
      <c r="A58" s="2" t="s">
        <v>15</v>
      </c>
      <c r="B58" s="4">
        <v>31113</v>
      </c>
      <c r="C58" s="2">
        <v>21</v>
      </c>
      <c r="D58" s="2">
        <v>25</v>
      </c>
      <c r="E58" s="2">
        <v>46</v>
      </c>
      <c r="F58" s="2">
        <v>3</v>
      </c>
      <c r="G58" s="2">
        <v>3</v>
      </c>
      <c r="H58" s="2">
        <v>479</v>
      </c>
      <c r="I58" s="2">
        <v>485</v>
      </c>
      <c r="J58" s="5">
        <v>36.5</v>
      </c>
      <c r="K58" s="5">
        <v>36.5</v>
      </c>
      <c r="L58" s="5">
        <v>24</v>
      </c>
      <c r="M58" s="5">
        <v>24.1</v>
      </c>
      <c r="N58" s="5"/>
      <c r="O58" s="5"/>
      <c r="Q58" s="6">
        <v>1.887</v>
      </c>
    </row>
    <row r="59" spans="1:17">
      <c r="A59" s="2" t="s">
        <v>15</v>
      </c>
      <c r="B59" s="4">
        <v>31120</v>
      </c>
      <c r="C59" s="2">
        <v>15</v>
      </c>
      <c r="D59" s="2">
        <v>32</v>
      </c>
      <c r="E59" s="2">
        <v>47</v>
      </c>
      <c r="F59" s="2">
        <v>2</v>
      </c>
      <c r="G59" s="2">
        <v>3</v>
      </c>
      <c r="H59" s="2">
        <v>441</v>
      </c>
      <c r="I59" s="2">
        <v>446</v>
      </c>
      <c r="J59" s="5">
        <v>36.450000000000003</v>
      </c>
      <c r="K59" s="5">
        <v>36.450000000000003</v>
      </c>
      <c r="L59" s="5">
        <v>23</v>
      </c>
      <c r="M59" s="5">
        <v>22.8</v>
      </c>
      <c r="N59" s="5">
        <v>8.1</v>
      </c>
      <c r="O59" s="5">
        <v>8</v>
      </c>
      <c r="P59" s="3">
        <v>-0.14000000000000001</v>
      </c>
      <c r="Q59" s="6">
        <v>1.423</v>
      </c>
    </row>
    <row r="60" spans="1:17">
      <c r="A60" s="2" t="s">
        <v>15</v>
      </c>
      <c r="B60" s="4">
        <v>31127</v>
      </c>
      <c r="C60" s="2">
        <v>21</v>
      </c>
      <c r="D60" s="2">
        <v>18</v>
      </c>
      <c r="E60" s="2">
        <v>39</v>
      </c>
      <c r="F60" s="2">
        <v>33</v>
      </c>
      <c r="G60" s="2">
        <v>13</v>
      </c>
      <c r="H60" s="2">
        <v>322</v>
      </c>
      <c r="I60" s="2">
        <v>368</v>
      </c>
      <c r="J60" s="5">
        <v>36.200000000000003</v>
      </c>
      <c r="K60" s="5">
        <v>36.35</v>
      </c>
      <c r="L60" s="5">
        <v>23.5</v>
      </c>
      <c r="M60" s="5">
        <v>23.5</v>
      </c>
      <c r="N60" s="5"/>
      <c r="O60" s="5"/>
      <c r="P60" s="3">
        <v>-7.2999999999999995E-2</v>
      </c>
      <c r="Q60" s="6">
        <v>0.67300000000000004</v>
      </c>
    </row>
    <row r="61" spans="1:17">
      <c r="A61" s="2" t="s">
        <v>15</v>
      </c>
      <c r="B61" s="4">
        <v>31134</v>
      </c>
      <c r="C61" s="2">
        <v>21</v>
      </c>
      <c r="D61" s="2">
        <v>30</v>
      </c>
      <c r="E61" s="2">
        <v>51</v>
      </c>
      <c r="F61" s="2">
        <v>6</v>
      </c>
      <c r="G61" s="2">
        <v>4</v>
      </c>
      <c r="H61" s="2">
        <v>751</v>
      </c>
      <c r="I61" s="2">
        <v>761</v>
      </c>
      <c r="J61" s="5">
        <v>35.9</v>
      </c>
      <c r="K61" s="5">
        <v>35.950000000000003</v>
      </c>
      <c r="L61" s="5">
        <v>23.55</v>
      </c>
      <c r="M61" s="5">
        <v>23.3</v>
      </c>
      <c r="N61" s="5"/>
      <c r="O61" s="5"/>
      <c r="P61" s="3">
        <v>-0.11</v>
      </c>
      <c r="Q61" s="6">
        <v>1.171</v>
      </c>
    </row>
    <row r="62" spans="1:17">
      <c r="B62" s="4"/>
      <c r="J62" s="5"/>
      <c r="K62" s="5"/>
      <c r="L62" s="5"/>
      <c r="M62" s="5"/>
      <c r="N62" s="5"/>
      <c r="O62" s="5"/>
      <c r="Q62" s="6"/>
    </row>
    <row r="63" spans="1:17">
      <c r="A63" s="2" t="s">
        <v>16</v>
      </c>
      <c r="B63" s="4">
        <v>31036</v>
      </c>
      <c r="C63" s="2">
        <v>9</v>
      </c>
      <c r="D63" s="2">
        <v>30</v>
      </c>
      <c r="E63" s="2">
        <v>39</v>
      </c>
      <c r="F63" s="2">
        <v>16</v>
      </c>
      <c r="G63" s="2">
        <v>2</v>
      </c>
      <c r="H63" s="2">
        <v>798</v>
      </c>
      <c r="I63" s="2">
        <v>816</v>
      </c>
      <c r="J63" s="5">
        <v>36.200000000000003</v>
      </c>
      <c r="K63" s="5">
        <v>36.1</v>
      </c>
      <c r="L63" s="5">
        <v>21.2</v>
      </c>
      <c r="M63" s="5">
        <v>20.8</v>
      </c>
      <c r="N63" s="5">
        <v>7.8</v>
      </c>
      <c r="O63" s="5">
        <v>7.7</v>
      </c>
      <c r="P63" s="3">
        <v>-8.5999999999999993E-2</v>
      </c>
      <c r="Q63" s="6">
        <v>0.69</v>
      </c>
    </row>
    <row r="64" spans="1:17">
      <c r="A64" s="2" t="s">
        <v>16</v>
      </c>
      <c r="B64" s="4">
        <v>31050</v>
      </c>
      <c r="C64" s="2">
        <v>7</v>
      </c>
      <c r="D64" s="2">
        <v>25</v>
      </c>
      <c r="E64" s="2">
        <v>32</v>
      </c>
      <c r="F64" s="2">
        <v>21</v>
      </c>
      <c r="G64" s="2">
        <v>4</v>
      </c>
      <c r="H64" s="2">
        <v>374</v>
      </c>
      <c r="I64" s="2">
        <v>399</v>
      </c>
      <c r="J64" s="5">
        <v>36.799999999999997</v>
      </c>
      <c r="K64" s="5">
        <v>36.4</v>
      </c>
      <c r="L64" s="5">
        <v>22.2</v>
      </c>
      <c r="M64" s="5">
        <v>22.3</v>
      </c>
      <c r="N64" s="5"/>
      <c r="O64" s="5"/>
      <c r="P64" s="3">
        <v>-9.7000000000000003E-2</v>
      </c>
      <c r="Q64" s="6">
        <v>0.71699999999999997</v>
      </c>
    </row>
    <row r="65" spans="1:17">
      <c r="A65" s="2" t="s">
        <v>16</v>
      </c>
      <c r="B65" s="4">
        <v>31057</v>
      </c>
      <c r="C65" s="2">
        <v>5</v>
      </c>
      <c r="D65" s="2">
        <v>19</v>
      </c>
      <c r="E65" s="2">
        <v>24</v>
      </c>
      <c r="F65" s="2">
        <v>6</v>
      </c>
      <c r="G65" s="2">
        <v>1</v>
      </c>
      <c r="H65" s="2">
        <v>322</v>
      </c>
      <c r="I65" s="2">
        <v>329</v>
      </c>
      <c r="J65" s="5">
        <v>36.5</v>
      </c>
      <c r="K65" s="5">
        <v>36.5</v>
      </c>
      <c r="L65" s="5">
        <v>22.9</v>
      </c>
      <c r="M65" s="5">
        <v>22.65</v>
      </c>
      <c r="N65" s="5">
        <v>6.5</v>
      </c>
      <c r="O65" s="5">
        <v>5.9</v>
      </c>
      <c r="P65" s="3">
        <v>-9.4E-2</v>
      </c>
      <c r="Q65" s="6">
        <v>0.63200000000000001</v>
      </c>
    </row>
    <row r="66" spans="1:17">
      <c r="A66" s="2" t="s">
        <v>16</v>
      </c>
      <c r="B66" s="4">
        <v>31064</v>
      </c>
      <c r="C66" s="2">
        <v>7</v>
      </c>
      <c r="D66" s="2">
        <v>13</v>
      </c>
      <c r="E66" s="2">
        <v>20</v>
      </c>
      <c r="F66" s="2">
        <v>6</v>
      </c>
      <c r="G66" s="2">
        <v>1</v>
      </c>
      <c r="H66" s="2">
        <v>369</v>
      </c>
      <c r="I66" s="2">
        <v>376</v>
      </c>
      <c r="J66" s="5">
        <v>36.6</v>
      </c>
      <c r="K66" s="5">
        <v>36.549999999999997</v>
      </c>
      <c r="L66" s="5">
        <v>22.7</v>
      </c>
      <c r="M66" s="5">
        <v>22.5</v>
      </c>
      <c r="N66" s="5">
        <v>7.7</v>
      </c>
      <c r="O66" s="5">
        <v>7.5</v>
      </c>
      <c r="P66" s="3">
        <v>-9.4E-2</v>
      </c>
      <c r="Q66" s="6">
        <v>0.7</v>
      </c>
    </row>
    <row r="67" spans="1:17">
      <c r="A67" s="2" t="s">
        <v>16</v>
      </c>
      <c r="B67" s="4">
        <v>31071</v>
      </c>
      <c r="C67" s="2">
        <v>6</v>
      </c>
      <c r="D67" s="2">
        <v>14</v>
      </c>
      <c r="E67" s="2">
        <v>20</v>
      </c>
      <c r="F67" s="2">
        <v>5</v>
      </c>
      <c r="G67" s="2">
        <v>2</v>
      </c>
      <c r="H67" s="2">
        <v>477</v>
      </c>
      <c r="I67" s="2">
        <v>484</v>
      </c>
      <c r="J67" s="5">
        <v>36.6</v>
      </c>
      <c r="K67" s="5">
        <v>36.6</v>
      </c>
      <c r="L67" s="5">
        <v>22.7</v>
      </c>
      <c r="M67" s="5">
        <v>22.7</v>
      </c>
      <c r="N67" s="2">
        <v>6.8</v>
      </c>
      <c r="O67" s="2">
        <v>6.9</v>
      </c>
      <c r="P67" s="3">
        <v>-0.10299999999999999</v>
      </c>
      <c r="Q67" s="6">
        <v>1.44</v>
      </c>
    </row>
    <row r="68" spans="1:17">
      <c r="A68" s="2" t="s">
        <v>16</v>
      </c>
      <c r="B68" s="4">
        <v>31078</v>
      </c>
      <c r="C68" s="2">
        <v>8</v>
      </c>
      <c r="D68" s="2">
        <v>19</v>
      </c>
      <c r="E68" s="2">
        <v>27</v>
      </c>
      <c r="F68" s="2">
        <v>9</v>
      </c>
      <c r="G68" s="2">
        <v>3</v>
      </c>
      <c r="H68" s="2">
        <v>542</v>
      </c>
      <c r="I68" s="2">
        <v>554</v>
      </c>
      <c r="J68" s="5">
        <v>36.700000000000003</v>
      </c>
      <c r="K68" s="5">
        <v>36.700000000000003</v>
      </c>
      <c r="L68" s="5">
        <v>22.8</v>
      </c>
      <c r="M68" s="5">
        <v>22.6</v>
      </c>
      <c r="N68" s="5"/>
      <c r="O68" s="5"/>
      <c r="P68" s="3">
        <v>-0.114</v>
      </c>
      <c r="Q68" s="6">
        <v>0.86199999999999999</v>
      </c>
    </row>
    <row r="69" spans="1:17">
      <c r="A69" s="2" t="s">
        <v>16</v>
      </c>
      <c r="B69" s="4">
        <v>31085</v>
      </c>
      <c r="C69" s="2">
        <v>10</v>
      </c>
      <c r="D69" s="2">
        <v>25</v>
      </c>
      <c r="E69" s="2">
        <v>35</v>
      </c>
      <c r="F69" s="2">
        <v>26</v>
      </c>
      <c r="G69" s="2">
        <v>3</v>
      </c>
      <c r="H69" s="2">
        <v>564</v>
      </c>
      <c r="I69" s="2">
        <v>593</v>
      </c>
      <c r="J69" s="5">
        <v>36.6</v>
      </c>
      <c r="K69" s="5">
        <v>36.6</v>
      </c>
      <c r="L69" s="5">
        <v>23.6</v>
      </c>
      <c r="M69" s="5">
        <v>23.3</v>
      </c>
      <c r="N69" s="5">
        <v>6.9</v>
      </c>
      <c r="O69" s="5">
        <v>6</v>
      </c>
      <c r="P69" s="3">
        <v>-8.2000000000000003E-2</v>
      </c>
      <c r="Q69" s="6">
        <v>0.56399999999999995</v>
      </c>
    </row>
    <row r="70" spans="1:17">
      <c r="A70" s="2" t="s">
        <v>16</v>
      </c>
      <c r="B70" s="4">
        <v>31093</v>
      </c>
      <c r="C70" s="2">
        <v>5</v>
      </c>
      <c r="D70" s="2">
        <v>18</v>
      </c>
      <c r="E70" s="2">
        <v>23</v>
      </c>
      <c r="F70" s="2">
        <v>12</v>
      </c>
      <c r="G70" s="2">
        <v>3</v>
      </c>
      <c r="H70" s="2">
        <v>529</v>
      </c>
      <c r="I70" s="2">
        <v>544</v>
      </c>
      <c r="J70" s="5">
        <v>36.5</v>
      </c>
      <c r="K70" s="5">
        <v>36.5</v>
      </c>
      <c r="L70" s="5">
        <v>24.3</v>
      </c>
      <c r="M70" s="5">
        <v>24</v>
      </c>
      <c r="N70" s="5">
        <v>7.4</v>
      </c>
      <c r="O70" s="5">
        <v>6.2</v>
      </c>
      <c r="P70" s="3">
        <v>-8.1000000000000003E-2</v>
      </c>
      <c r="Q70" s="6">
        <v>0.92700000000000005</v>
      </c>
    </row>
    <row r="71" spans="1:17">
      <c r="A71" s="2" t="s">
        <v>16</v>
      </c>
      <c r="B71" s="4">
        <v>31099</v>
      </c>
      <c r="C71" s="2">
        <v>7</v>
      </c>
      <c r="D71" s="2">
        <v>54</v>
      </c>
      <c r="E71" s="2">
        <v>61</v>
      </c>
      <c r="F71" s="2">
        <v>42</v>
      </c>
      <c r="G71" s="2">
        <v>9</v>
      </c>
      <c r="H71" s="2">
        <v>676</v>
      </c>
      <c r="I71" s="2">
        <v>727</v>
      </c>
      <c r="J71" s="5">
        <v>36.549999999999997</v>
      </c>
      <c r="K71" s="5">
        <v>36.549999999999997</v>
      </c>
      <c r="L71" s="5">
        <v>25</v>
      </c>
      <c r="M71" s="5">
        <v>23.8</v>
      </c>
      <c r="N71" s="5"/>
      <c r="O71" s="5"/>
      <c r="P71" s="3">
        <v>-8.4000000000000005E-2</v>
      </c>
      <c r="Q71" s="6">
        <v>0.78400000000000003</v>
      </c>
    </row>
    <row r="72" spans="1:17">
      <c r="A72" s="2" t="s">
        <v>16</v>
      </c>
      <c r="B72" s="4">
        <v>31105</v>
      </c>
      <c r="C72" s="2">
        <v>19</v>
      </c>
      <c r="D72" s="2">
        <v>27</v>
      </c>
      <c r="E72" s="2">
        <v>46</v>
      </c>
      <c r="F72" s="2">
        <v>41</v>
      </c>
      <c r="G72" s="2">
        <v>13</v>
      </c>
      <c r="H72" s="2">
        <v>461</v>
      </c>
      <c r="I72" s="2">
        <v>515</v>
      </c>
      <c r="J72" s="5">
        <v>36.200000000000003</v>
      </c>
      <c r="K72" s="5">
        <v>36.200000000000003</v>
      </c>
      <c r="L72" s="5">
        <v>26.5</v>
      </c>
      <c r="M72" s="5">
        <v>23.9</v>
      </c>
      <c r="N72" s="5"/>
      <c r="O72" s="5"/>
      <c r="P72" s="3">
        <v>-7.8E-2</v>
      </c>
      <c r="Q72" s="6">
        <v>0.85899999999999999</v>
      </c>
    </row>
    <row r="73" spans="1:17">
      <c r="A73" s="2" t="s">
        <v>16</v>
      </c>
      <c r="B73" s="4">
        <v>31113</v>
      </c>
      <c r="C73" s="2">
        <v>9</v>
      </c>
      <c r="D73" s="2">
        <v>22</v>
      </c>
      <c r="E73" s="2">
        <v>31</v>
      </c>
      <c r="F73" s="2">
        <v>3</v>
      </c>
      <c r="G73" s="2">
        <v>5</v>
      </c>
      <c r="H73" s="2">
        <v>430</v>
      </c>
      <c r="I73" s="2">
        <v>438</v>
      </c>
      <c r="J73" s="5">
        <v>36.4</v>
      </c>
      <c r="K73" s="5">
        <v>36.5</v>
      </c>
      <c r="L73" s="5">
        <v>24</v>
      </c>
      <c r="M73" s="5">
        <v>24.1</v>
      </c>
      <c r="N73" s="5"/>
      <c r="O73" s="5"/>
      <c r="Q73" s="6">
        <v>1.972</v>
      </c>
    </row>
    <row r="74" spans="1:17">
      <c r="A74" s="2" t="s">
        <v>16</v>
      </c>
      <c r="B74" s="4">
        <v>31120</v>
      </c>
      <c r="C74" s="2">
        <v>10</v>
      </c>
      <c r="D74" s="2">
        <v>30</v>
      </c>
      <c r="E74" s="2">
        <v>40</v>
      </c>
      <c r="F74" s="2">
        <v>1</v>
      </c>
      <c r="G74" s="2">
        <v>1</v>
      </c>
      <c r="H74" s="2">
        <v>393</v>
      </c>
      <c r="I74" s="2">
        <v>395</v>
      </c>
      <c r="J74" s="5">
        <v>36.5</v>
      </c>
      <c r="K74" s="5">
        <v>36.4</v>
      </c>
      <c r="L74" s="5">
        <v>23.4</v>
      </c>
      <c r="M74" s="5">
        <v>22.5</v>
      </c>
      <c r="N74" s="5">
        <v>7.8</v>
      </c>
      <c r="O74" s="5">
        <v>7.5</v>
      </c>
      <c r="P74" s="3">
        <v>-8.8999999999999996E-2</v>
      </c>
      <c r="Q74" s="6">
        <v>1.2629999999999999</v>
      </c>
    </row>
    <row r="75" spans="1:17">
      <c r="A75" s="2" t="s">
        <v>16</v>
      </c>
      <c r="B75" s="4">
        <v>31127</v>
      </c>
      <c r="C75" s="2">
        <v>11</v>
      </c>
      <c r="D75" s="2">
        <v>18</v>
      </c>
      <c r="E75" s="2">
        <v>29</v>
      </c>
      <c r="F75" s="2">
        <v>5</v>
      </c>
      <c r="G75" s="2">
        <v>3</v>
      </c>
      <c r="H75" s="2">
        <v>310</v>
      </c>
      <c r="I75" s="2">
        <v>318</v>
      </c>
      <c r="J75" s="5">
        <v>36.25</v>
      </c>
      <c r="K75" s="5">
        <v>36.200000000000003</v>
      </c>
      <c r="L75" s="5">
        <v>23.3</v>
      </c>
      <c r="M75" s="5">
        <v>23</v>
      </c>
      <c r="N75" s="5"/>
      <c r="O75" s="5"/>
      <c r="Q75" s="6">
        <v>1.151</v>
      </c>
    </row>
    <row r="76" spans="1:17">
      <c r="A76" s="2" t="s">
        <v>16</v>
      </c>
      <c r="B76" s="4">
        <v>31134</v>
      </c>
      <c r="C76" s="2">
        <v>18</v>
      </c>
      <c r="D76" s="2">
        <v>24</v>
      </c>
      <c r="E76" s="2">
        <v>42</v>
      </c>
      <c r="F76" s="2">
        <v>17</v>
      </c>
      <c r="G76" s="2">
        <v>7</v>
      </c>
      <c r="H76" s="2">
        <v>730</v>
      </c>
      <c r="I76" s="2">
        <v>754</v>
      </c>
      <c r="J76" s="5">
        <v>36.049999999999997</v>
      </c>
      <c r="K76" s="5">
        <v>36.049999999999997</v>
      </c>
      <c r="L76" s="5">
        <v>23.65</v>
      </c>
      <c r="M76" s="5">
        <v>22.5</v>
      </c>
      <c r="N76" s="5"/>
      <c r="O76" s="5"/>
      <c r="P76" s="3">
        <v>-9.5000000000000001E-2</v>
      </c>
      <c r="Q76" s="6">
        <v>0.47199999999999998</v>
      </c>
    </row>
    <row r="77" spans="1:17">
      <c r="B77" s="4"/>
      <c r="J77" s="5"/>
      <c r="K77" s="5"/>
      <c r="L77" s="5"/>
      <c r="M77" s="5"/>
      <c r="N77" s="5"/>
      <c r="O77" s="5"/>
      <c r="Q77" s="6"/>
    </row>
    <row r="78" spans="1:17">
      <c r="A78" s="2" t="s">
        <v>17</v>
      </c>
      <c r="B78" s="4">
        <v>31036</v>
      </c>
      <c r="C78" s="2">
        <v>6</v>
      </c>
      <c r="D78" s="2">
        <v>22</v>
      </c>
      <c r="E78" s="2">
        <v>28</v>
      </c>
      <c r="F78" s="2">
        <v>7</v>
      </c>
      <c r="G78" s="2">
        <v>2</v>
      </c>
      <c r="H78" s="2">
        <v>314</v>
      </c>
      <c r="I78" s="2">
        <v>323</v>
      </c>
      <c r="J78" s="5">
        <v>36.6</v>
      </c>
      <c r="K78" s="5">
        <v>36.35</v>
      </c>
      <c r="L78" s="5">
        <v>22.2</v>
      </c>
      <c r="M78" s="5">
        <v>21</v>
      </c>
      <c r="N78" s="5">
        <v>7.4</v>
      </c>
      <c r="O78" s="5">
        <v>7.5</v>
      </c>
      <c r="P78" s="3">
        <v>-0.14199999999999999</v>
      </c>
      <c r="Q78" s="6">
        <v>1.216</v>
      </c>
    </row>
    <row r="79" spans="1:17">
      <c r="A79" s="2" t="s">
        <v>17</v>
      </c>
      <c r="B79" s="4">
        <v>31050</v>
      </c>
      <c r="C79" s="2">
        <v>9</v>
      </c>
      <c r="D79" s="2">
        <v>25</v>
      </c>
      <c r="E79" s="2">
        <v>34</v>
      </c>
      <c r="F79" s="2">
        <v>22</v>
      </c>
      <c r="G79" s="2">
        <v>4</v>
      </c>
      <c r="H79" s="2">
        <v>373</v>
      </c>
      <c r="I79" s="2">
        <v>399</v>
      </c>
      <c r="J79" s="5">
        <v>36.5</v>
      </c>
      <c r="K79" s="5">
        <v>36.4</v>
      </c>
      <c r="L79" s="5">
        <v>22.2</v>
      </c>
      <c r="M79" s="5">
        <v>21.5</v>
      </c>
      <c r="N79" s="5"/>
      <c r="O79" s="5"/>
      <c r="P79" s="3">
        <v>-0.129</v>
      </c>
      <c r="Q79" s="6">
        <v>1.3280000000000001</v>
      </c>
    </row>
    <row r="80" spans="1:17">
      <c r="A80" s="2" t="s">
        <v>17</v>
      </c>
      <c r="B80" s="4">
        <v>31057</v>
      </c>
      <c r="C80" s="2">
        <v>5</v>
      </c>
      <c r="D80" s="2">
        <v>29</v>
      </c>
      <c r="E80" s="2">
        <v>34</v>
      </c>
      <c r="F80" s="2">
        <v>40</v>
      </c>
      <c r="G80" s="2">
        <v>19</v>
      </c>
      <c r="H80" s="2">
        <v>453</v>
      </c>
      <c r="I80" s="2">
        <v>512</v>
      </c>
      <c r="J80" s="5">
        <v>36.450000000000003</v>
      </c>
      <c r="K80" s="5">
        <v>36.450000000000003</v>
      </c>
      <c r="L80" s="5">
        <v>23.8</v>
      </c>
      <c r="M80" s="5">
        <v>22.8</v>
      </c>
      <c r="N80" s="5">
        <v>6.9</v>
      </c>
      <c r="O80" s="5">
        <v>6.3</v>
      </c>
      <c r="P80" s="3">
        <v>-0.156</v>
      </c>
      <c r="Q80" s="6">
        <v>0.94099999999999995</v>
      </c>
    </row>
    <row r="81" spans="1:17">
      <c r="A81" s="2" t="s">
        <v>17</v>
      </c>
      <c r="B81" s="4">
        <v>31064</v>
      </c>
      <c r="C81" s="2">
        <v>27</v>
      </c>
      <c r="D81" s="2">
        <v>17</v>
      </c>
      <c r="E81" s="2">
        <v>44</v>
      </c>
      <c r="F81" s="2">
        <v>42</v>
      </c>
      <c r="G81" s="2">
        <v>14</v>
      </c>
      <c r="H81" s="2">
        <v>357</v>
      </c>
      <c r="I81" s="2">
        <v>413</v>
      </c>
      <c r="J81" s="5">
        <v>36.5</v>
      </c>
      <c r="K81" s="5">
        <v>36.5</v>
      </c>
      <c r="L81" s="5">
        <v>22.69</v>
      </c>
      <c r="M81" s="5">
        <v>22.6</v>
      </c>
      <c r="N81" s="5">
        <v>7.3</v>
      </c>
      <c r="O81" s="5">
        <v>7.5</v>
      </c>
      <c r="P81" s="3">
        <v>-0.128</v>
      </c>
      <c r="Q81" s="6">
        <v>1.036</v>
      </c>
    </row>
    <row r="82" spans="1:17">
      <c r="A82" s="2" t="s">
        <v>17</v>
      </c>
      <c r="B82" s="4">
        <v>31071</v>
      </c>
      <c r="C82" s="2">
        <v>11</v>
      </c>
      <c r="D82" s="2">
        <v>16</v>
      </c>
      <c r="E82" s="2">
        <v>27</v>
      </c>
      <c r="F82" s="2">
        <v>8</v>
      </c>
      <c r="G82" s="2">
        <v>3</v>
      </c>
      <c r="H82" s="2">
        <v>484</v>
      </c>
      <c r="I82" s="2">
        <v>495</v>
      </c>
      <c r="J82" s="5">
        <v>36.700000000000003</v>
      </c>
      <c r="K82" s="5">
        <v>36.700000000000003</v>
      </c>
      <c r="L82" s="5">
        <v>23</v>
      </c>
      <c r="M82" s="5">
        <v>22.6</v>
      </c>
      <c r="N82" s="2">
        <v>7.1</v>
      </c>
      <c r="O82" s="2">
        <v>6.9</v>
      </c>
      <c r="P82" s="3">
        <v>-0.115</v>
      </c>
      <c r="Q82" s="6">
        <v>0.96499999999999997</v>
      </c>
    </row>
    <row r="83" spans="1:17">
      <c r="A83" s="2" t="s">
        <v>17</v>
      </c>
      <c r="B83" s="4">
        <v>31078</v>
      </c>
      <c r="C83" s="2">
        <v>11</v>
      </c>
      <c r="D83" s="2">
        <v>22</v>
      </c>
      <c r="E83" s="2">
        <v>33</v>
      </c>
      <c r="F83" s="2">
        <v>15</v>
      </c>
      <c r="G83" s="2">
        <v>10</v>
      </c>
      <c r="H83" s="2">
        <v>457</v>
      </c>
      <c r="I83" s="2">
        <v>482</v>
      </c>
      <c r="J83" s="5">
        <v>36.65</v>
      </c>
      <c r="K83" s="5">
        <v>36.700000000000003</v>
      </c>
      <c r="L83" s="5">
        <v>22.6</v>
      </c>
      <c r="M83" s="5">
        <v>22.6</v>
      </c>
      <c r="N83" s="5">
        <v>7.6</v>
      </c>
      <c r="O83" s="5">
        <v>7.4</v>
      </c>
      <c r="P83" s="3">
        <v>-0.10199999999999999</v>
      </c>
      <c r="Q83" s="6">
        <v>1.7210000000000001</v>
      </c>
    </row>
    <row r="84" spans="1:17">
      <c r="A84" s="2" t="s">
        <v>17</v>
      </c>
      <c r="B84" s="4">
        <v>31085</v>
      </c>
      <c r="C84" s="2">
        <v>11</v>
      </c>
      <c r="D84" s="2">
        <v>22</v>
      </c>
      <c r="E84" s="2">
        <v>33</v>
      </c>
      <c r="F84" s="2">
        <v>19</v>
      </c>
      <c r="G84" s="2">
        <v>2</v>
      </c>
      <c r="H84" s="2">
        <v>591</v>
      </c>
      <c r="I84" s="2">
        <v>612</v>
      </c>
      <c r="J84" s="5">
        <v>36.75</v>
      </c>
      <c r="K84" s="5">
        <v>36.75</v>
      </c>
      <c r="L84" s="5">
        <v>23.5</v>
      </c>
      <c r="M84" s="5">
        <v>23.4</v>
      </c>
      <c r="N84" s="5">
        <v>6.5</v>
      </c>
      <c r="O84" s="5">
        <v>6.4</v>
      </c>
      <c r="P84" s="3">
        <v>-9.0999999999999998E-2</v>
      </c>
      <c r="Q84" s="6">
        <v>0.94199999999999995</v>
      </c>
    </row>
    <row r="85" spans="1:17">
      <c r="A85" s="2" t="s">
        <v>17</v>
      </c>
      <c r="B85" s="4">
        <v>31093</v>
      </c>
      <c r="C85" s="2">
        <v>17</v>
      </c>
      <c r="D85" s="2">
        <v>30</v>
      </c>
      <c r="E85" s="2">
        <v>47</v>
      </c>
      <c r="F85" s="2">
        <v>11</v>
      </c>
      <c r="G85" s="2">
        <v>2</v>
      </c>
      <c r="H85" s="2">
        <v>403</v>
      </c>
      <c r="I85" s="2">
        <v>416</v>
      </c>
      <c r="J85" s="5">
        <v>36.6</v>
      </c>
      <c r="K85" s="5">
        <v>36.700000000000003</v>
      </c>
      <c r="L85" s="5">
        <v>24.5</v>
      </c>
      <c r="M85" s="5">
        <v>24.5</v>
      </c>
      <c r="N85" s="5">
        <v>7.4</v>
      </c>
      <c r="O85" s="5">
        <v>7.4</v>
      </c>
      <c r="P85" s="3">
        <v>-9.8000000000000004E-2</v>
      </c>
      <c r="Q85" s="6">
        <v>1.371</v>
      </c>
    </row>
    <row r="86" spans="1:17">
      <c r="A86" s="2" t="s">
        <v>17</v>
      </c>
      <c r="B86" s="4">
        <v>31099</v>
      </c>
      <c r="C86" s="2">
        <v>12</v>
      </c>
      <c r="D86" s="2">
        <v>56</v>
      </c>
      <c r="E86" s="2">
        <v>68</v>
      </c>
      <c r="F86" s="2">
        <v>42</v>
      </c>
      <c r="G86" s="2">
        <v>12</v>
      </c>
      <c r="H86" s="2">
        <v>519</v>
      </c>
      <c r="I86" s="2">
        <v>573</v>
      </c>
      <c r="J86" s="5">
        <v>36.6</v>
      </c>
      <c r="K86" s="5">
        <v>36.700000000000003</v>
      </c>
      <c r="L86" s="5">
        <v>26</v>
      </c>
      <c r="M86" s="5">
        <v>24.4</v>
      </c>
      <c r="N86" s="5">
        <v>7.5</v>
      </c>
      <c r="O86" s="5">
        <v>5.7</v>
      </c>
      <c r="P86" s="3">
        <v>-7.6999999999999999E-2</v>
      </c>
      <c r="Q86" s="6">
        <v>1.996</v>
      </c>
    </row>
    <row r="87" spans="1:17">
      <c r="A87" s="2" t="s">
        <v>17</v>
      </c>
      <c r="B87" s="4">
        <v>31105</v>
      </c>
      <c r="C87" s="2">
        <v>11</v>
      </c>
      <c r="D87" s="2">
        <v>31</v>
      </c>
      <c r="E87" s="2">
        <v>42</v>
      </c>
      <c r="F87" s="2">
        <v>11</v>
      </c>
      <c r="G87" s="2">
        <v>8</v>
      </c>
      <c r="H87" s="2">
        <v>540</v>
      </c>
      <c r="I87" s="2">
        <v>559</v>
      </c>
      <c r="J87" s="5">
        <v>36.35</v>
      </c>
      <c r="K87" s="5">
        <v>36.35</v>
      </c>
      <c r="L87" s="5">
        <v>26.7</v>
      </c>
      <c r="M87" s="5">
        <v>25.1</v>
      </c>
      <c r="N87" s="5"/>
      <c r="O87" s="5"/>
      <c r="P87" s="3">
        <v>-0.105</v>
      </c>
      <c r="Q87" s="6">
        <v>0.33600000000000002</v>
      </c>
    </row>
    <row r="88" spans="1:17">
      <c r="A88" s="2" t="s">
        <v>17</v>
      </c>
      <c r="B88" s="4">
        <v>31113</v>
      </c>
      <c r="C88" s="2">
        <v>33</v>
      </c>
      <c r="D88" s="2">
        <v>26</v>
      </c>
      <c r="E88" s="2">
        <v>59</v>
      </c>
      <c r="F88" s="2">
        <v>12</v>
      </c>
      <c r="G88" s="2">
        <v>8</v>
      </c>
      <c r="H88" s="2">
        <v>441</v>
      </c>
      <c r="I88" s="2">
        <v>461</v>
      </c>
      <c r="J88" s="5">
        <v>36.5</v>
      </c>
      <c r="K88" s="5">
        <v>36.5</v>
      </c>
      <c r="L88" s="5">
        <v>24</v>
      </c>
      <c r="M88" s="5">
        <v>24</v>
      </c>
      <c r="N88" s="5"/>
      <c r="O88" s="5"/>
      <c r="Q88" s="6">
        <v>2.5459999999999998</v>
      </c>
    </row>
    <row r="89" spans="1:17">
      <c r="A89" s="2" t="s">
        <v>17</v>
      </c>
      <c r="B89" s="4">
        <v>31120</v>
      </c>
      <c r="C89" s="2">
        <v>38</v>
      </c>
      <c r="D89" s="2">
        <v>23</v>
      </c>
      <c r="E89" s="2">
        <v>61</v>
      </c>
      <c r="F89" s="2">
        <v>112</v>
      </c>
      <c r="G89" s="2">
        <v>60</v>
      </c>
      <c r="H89" s="2">
        <v>517</v>
      </c>
      <c r="I89" s="2">
        <v>689</v>
      </c>
      <c r="J89" s="5">
        <v>36.5</v>
      </c>
      <c r="K89" s="5">
        <v>36.4</v>
      </c>
      <c r="L89" s="5">
        <v>23.05</v>
      </c>
      <c r="M89" s="5">
        <v>22.8</v>
      </c>
      <c r="N89" s="5">
        <v>8.6999999999999993</v>
      </c>
      <c r="O89" s="5">
        <v>8.6999999999999993</v>
      </c>
      <c r="P89" s="3">
        <v>-0.115</v>
      </c>
      <c r="Q89" s="6">
        <v>2.9729999999999999</v>
      </c>
    </row>
    <row r="90" spans="1:17">
      <c r="A90" s="2" t="s">
        <v>17</v>
      </c>
      <c r="B90" s="4">
        <v>31127</v>
      </c>
      <c r="C90" s="2">
        <v>31</v>
      </c>
      <c r="D90" s="2">
        <v>22</v>
      </c>
      <c r="E90" s="2">
        <v>53</v>
      </c>
      <c r="F90" s="2">
        <v>23</v>
      </c>
      <c r="G90" s="2">
        <v>14</v>
      </c>
      <c r="H90" s="2">
        <v>410</v>
      </c>
      <c r="I90" s="2">
        <v>447</v>
      </c>
      <c r="J90" s="5">
        <v>36.35</v>
      </c>
      <c r="K90" s="5">
        <v>36.35</v>
      </c>
      <c r="L90" s="5">
        <v>23.2</v>
      </c>
      <c r="M90" s="5">
        <v>23</v>
      </c>
      <c r="N90" s="5"/>
      <c r="O90" s="5"/>
      <c r="P90" s="3">
        <v>-0.1</v>
      </c>
      <c r="Q90" s="6">
        <v>1.369</v>
      </c>
    </row>
    <row r="91" spans="1:17">
      <c r="A91" s="2" t="s">
        <v>17</v>
      </c>
      <c r="B91" s="4">
        <v>31134</v>
      </c>
      <c r="C91" s="2">
        <v>22</v>
      </c>
      <c r="D91" s="2">
        <v>20</v>
      </c>
      <c r="E91" s="2">
        <v>42</v>
      </c>
      <c r="F91" s="2">
        <v>19</v>
      </c>
      <c r="G91" s="2">
        <v>7</v>
      </c>
      <c r="H91" s="2">
        <v>748</v>
      </c>
      <c r="I91" s="2">
        <v>774</v>
      </c>
      <c r="J91" s="5">
        <v>35.9</v>
      </c>
      <c r="K91" s="5">
        <v>35.9</v>
      </c>
      <c r="L91" s="5">
        <v>23.2</v>
      </c>
      <c r="M91" s="5">
        <v>22.9</v>
      </c>
      <c r="N91" s="5"/>
      <c r="O91" s="5"/>
      <c r="P91" s="3">
        <v>-0.107</v>
      </c>
      <c r="Q91" s="6">
        <v>1.5549999999999999</v>
      </c>
    </row>
    <row r="92" spans="1:17">
      <c r="B92" s="4"/>
      <c r="J92" s="5"/>
      <c r="K92" s="5"/>
      <c r="L92" s="5"/>
      <c r="M92" s="5"/>
      <c r="N92" s="5"/>
      <c r="O92" s="5"/>
      <c r="Q92" s="6"/>
    </row>
    <row r="93" spans="1:17">
      <c r="A93" s="2" t="s">
        <v>18</v>
      </c>
      <c r="B93" s="4">
        <v>31036</v>
      </c>
      <c r="C93" s="2">
        <v>11</v>
      </c>
      <c r="D93" s="2">
        <v>15</v>
      </c>
      <c r="E93" s="2">
        <v>26</v>
      </c>
      <c r="F93" s="2">
        <v>15</v>
      </c>
      <c r="G93" s="2">
        <v>13</v>
      </c>
      <c r="H93" s="2">
        <v>484</v>
      </c>
      <c r="I93" s="2">
        <v>512</v>
      </c>
      <c r="J93" s="5">
        <v>36.200000000000003</v>
      </c>
      <c r="K93" s="5">
        <v>36.1</v>
      </c>
      <c r="L93" s="5">
        <v>21.7</v>
      </c>
      <c r="M93" s="5">
        <v>20.6</v>
      </c>
      <c r="N93" s="5">
        <v>7.9</v>
      </c>
      <c r="O93" s="5">
        <v>6.7</v>
      </c>
      <c r="P93" s="3">
        <v>-0.129</v>
      </c>
      <c r="Q93" s="6">
        <v>1.0149999999999999</v>
      </c>
    </row>
    <row r="94" spans="1:17">
      <c r="A94" s="2" t="s">
        <v>18</v>
      </c>
      <c r="B94" s="4">
        <v>31050</v>
      </c>
      <c r="C94" s="2">
        <v>9</v>
      </c>
      <c r="D94" s="2">
        <v>23</v>
      </c>
      <c r="E94" s="2">
        <v>32</v>
      </c>
      <c r="F94" s="2">
        <v>10</v>
      </c>
      <c r="G94" s="2">
        <v>4</v>
      </c>
      <c r="H94" s="2">
        <v>217</v>
      </c>
      <c r="I94" s="2">
        <v>231</v>
      </c>
      <c r="J94" s="5">
        <v>36.5</v>
      </c>
      <c r="K94" s="5">
        <v>36.4</v>
      </c>
      <c r="L94" s="5">
        <v>22</v>
      </c>
      <c r="M94" s="5">
        <v>20.9</v>
      </c>
      <c r="N94" s="5"/>
      <c r="O94" s="5"/>
      <c r="P94" s="3">
        <v>-0.105</v>
      </c>
      <c r="Q94" s="6">
        <v>1.0860000000000001</v>
      </c>
    </row>
    <row r="95" spans="1:17">
      <c r="A95" s="2" t="s">
        <v>18</v>
      </c>
      <c r="B95" s="4">
        <v>31057</v>
      </c>
      <c r="C95" s="2">
        <v>6</v>
      </c>
      <c r="D95" s="2">
        <v>26</v>
      </c>
      <c r="E95" s="2">
        <v>32</v>
      </c>
      <c r="F95" s="2">
        <v>8</v>
      </c>
      <c r="G95" s="2">
        <v>2</v>
      </c>
      <c r="H95" s="2">
        <v>438</v>
      </c>
      <c r="I95" s="2">
        <v>448</v>
      </c>
      <c r="J95" s="5">
        <v>36.4</v>
      </c>
      <c r="K95" s="5">
        <v>36.450000000000003</v>
      </c>
      <c r="L95" s="5">
        <v>22.7</v>
      </c>
      <c r="M95" s="5">
        <v>22.25</v>
      </c>
      <c r="N95" s="5"/>
      <c r="O95" s="5"/>
      <c r="P95" s="3">
        <v>-0.159</v>
      </c>
      <c r="Q95" s="6">
        <v>1.9750000000000001</v>
      </c>
    </row>
    <row r="96" spans="1:17">
      <c r="A96" s="2" t="s">
        <v>18</v>
      </c>
      <c r="B96" s="4">
        <v>31064</v>
      </c>
      <c r="C96" s="2">
        <v>9</v>
      </c>
      <c r="D96" s="2">
        <v>16</v>
      </c>
      <c r="E96" s="2">
        <v>25</v>
      </c>
      <c r="F96" s="2">
        <v>14</v>
      </c>
      <c r="G96" s="2">
        <v>2</v>
      </c>
      <c r="H96" s="2">
        <v>408</v>
      </c>
      <c r="I96" s="2">
        <v>424</v>
      </c>
      <c r="J96" s="5">
        <v>36.1</v>
      </c>
      <c r="K96" s="5">
        <v>36.1</v>
      </c>
      <c r="L96" s="5">
        <v>22.8</v>
      </c>
      <c r="M96" s="5">
        <v>22.2</v>
      </c>
      <c r="N96" s="5">
        <v>8</v>
      </c>
      <c r="O96" s="5">
        <v>7.5</v>
      </c>
      <c r="P96" s="3">
        <v>-0.129</v>
      </c>
      <c r="Q96" s="6">
        <v>1.202</v>
      </c>
    </row>
    <row r="97" spans="1:17">
      <c r="A97" s="2" t="s">
        <v>18</v>
      </c>
      <c r="B97" s="4">
        <v>31071</v>
      </c>
      <c r="C97" s="2">
        <v>11</v>
      </c>
      <c r="D97" s="2">
        <v>16</v>
      </c>
      <c r="E97" s="2">
        <v>27</v>
      </c>
      <c r="F97" s="2">
        <v>27</v>
      </c>
      <c r="G97" s="2">
        <v>3</v>
      </c>
      <c r="H97" s="2">
        <v>455</v>
      </c>
      <c r="I97" s="2">
        <v>485</v>
      </c>
      <c r="J97" s="5">
        <v>36.75</v>
      </c>
      <c r="K97" s="5">
        <v>36.700000000000003</v>
      </c>
      <c r="L97" s="5">
        <v>22.7</v>
      </c>
      <c r="M97" s="5">
        <v>22.4</v>
      </c>
      <c r="N97" s="2">
        <v>7.1</v>
      </c>
      <c r="O97" s="2">
        <v>6.7</v>
      </c>
      <c r="P97" s="3">
        <v>-0.13200000000000001</v>
      </c>
      <c r="Q97" s="6">
        <v>1.5860000000000001</v>
      </c>
    </row>
    <row r="98" spans="1:17">
      <c r="A98" s="2" t="s">
        <v>18</v>
      </c>
      <c r="B98" s="4">
        <v>31078</v>
      </c>
      <c r="C98" s="2">
        <v>10</v>
      </c>
      <c r="D98" s="2">
        <v>13</v>
      </c>
      <c r="E98" s="2">
        <v>23</v>
      </c>
      <c r="F98" s="2">
        <v>10</v>
      </c>
      <c r="G98" s="2">
        <v>4</v>
      </c>
      <c r="H98" s="2">
        <v>502</v>
      </c>
      <c r="I98" s="2">
        <v>516</v>
      </c>
      <c r="J98" s="5">
        <v>36.700000000000003</v>
      </c>
      <c r="K98" s="5">
        <v>36.700000000000003</v>
      </c>
      <c r="L98" s="5">
        <v>22.5</v>
      </c>
      <c r="M98" s="5">
        <v>22.2</v>
      </c>
      <c r="N98" s="5">
        <v>7.8</v>
      </c>
      <c r="O98" s="5">
        <v>7.1</v>
      </c>
      <c r="P98" s="3">
        <v>-0.11700000000000001</v>
      </c>
      <c r="Q98" s="6">
        <v>1.1100000000000001</v>
      </c>
    </row>
    <row r="99" spans="1:17">
      <c r="A99" s="2" t="s">
        <v>18</v>
      </c>
      <c r="B99" s="4">
        <v>31085</v>
      </c>
      <c r="C99" s="2">
        <v>12</v>
      </c>
      <c r="D99" s="2">
        <v>17</v>
      </c>
      <c r="E99" s="2">
        <v>29</v>
      </c>
      <c r="F99" s="2">
        <v>15</v>
      </c>
      <c r="G99" s="2">
        <v>2</v>
      </c>
      <c r="H99" s="2">
        <v>467</v>
      </c>
      <c r="I99" s="2">
        <v>484</v>
      </c>
      <c r="J99" s="5">
        <v>36.65</v>
      </c>
      <c r="K99" s="5">
        <v>36.65</v>
      </c>
      <c r="L99" s="5">
        <v>23.4</v>
      </c>
      <c r="M99" s="5">
        <v>22.8</v>
      </c>
      <c r="N99" s="5">
        <v>6.5</v>
      </c>
      <c r="O99" s="5">
        <v>6.3</v>
      </c>
      <c r="P99" s="3">
        <v>-9.2999999999999999E-2</v>
      </c>
      <c r="Q99" s="6">
        <v>1.381</v>
      </c>
    </row>
    <row r="100" spans="1:17">
      <c r="A100" s="2" t="s">
        <v>18</v>
      </c>
      <c r="B100" s="4">
        <v>31093</v>
      </c>
      <c r="C100" s="2">
        <v>16</v>
      </c>
      <c r="D100" s="2">
        <v>29</v>
      </c>
      <c r="E100" s="2">
        <v>45</v>
      </c>
      <c r="F100" s="2">
        <v>22</v>
      </c>
      <c r="G100" s="2">
        <v>5</v>
      </c>
      <c r="H100" s="2">
        <v>362</v>
      </c>
      <c r="I100" s="2">
        <v>389</v>
      </c>
      <c r="J100" s="5">
        <v>36.4</v>
      </c>
      <c r="K100" s="5">
        <v>36.6</v>
      </c>
      <c r="L100" s="5">
        <v>23.5</v>
      </c>
      <c r="M100" s="5">
        <v>23.3</v>
      </c>
      <c r="N100" s="5">
        <v>7.6</v>
      </c>
      <c r="O100" s="5">
        <v>6</v>
      </c>
      <c r="P100" s="3">
        <v>-7.4999999999999997E-2</v>
      </c>
      <c r="Q100" s="6">
        <v>2.7370000000000001</v>
      </c>
    </row>
    <row r="101" spans="1:17">
      <c r="A101" s="2" t="s">
        <v>18</v>
      </c>
      <c r="B101" s="4">
        <v>31099</v>
      </c>
      <c r="C101" s="2">
        <v>21</v>
      </c>
      <c r="D101" s="2">
        <v>54</v>
      </c>
      <c r="E101" s="2">
        <v>75</v>
      </c>
      <c r="F101" s="2">
        <v>27</v>
      </c>
      <c r="G101" s="2">
        <v>10</v>
      </c>
      <c r="H101" s="2">
        <v>534</v>
      </c>
      <c r="I101" s="2">
        <v>571</v>
      </c>
      <c r="J101" s="5">
        <v>36.549999999999997</v>
      </c>
      <c r="K101" s="5">
        <v>36.549999999999997</v>
      </c>
      <c r="L101" s="5">
        <v>24.9</v>
      </c>
      <c r="M101" s="5">
        <v>23.8</v>
      </c>
      <c r="N101" s="5">
        <v>8.3000000000000007</v>
      </c>
      <c r="O101" s="5">
        <v>5.6</v>
      </c>
      <c r="P101" s="3">
        <v>-8.7999999999999995E-2</v>
      </c>
      <c r="Q101" s="6">
        <v>2.214</v>
      </c>
    </row>
    <row r="102" spans="1:17">
      <c r="A102" s="2" t="s">
        <v>18</v>
      </c>
      <c r="B102" s="4">
        <v>31105</v>
      </c>
      <c r="C102" s="2">
        <v>12</v>
      </c>
      <c r="D102" s="2">
        <v>37</v>
      </c>
      <c r="E102" s="2">
        <v>49</v>
      </c>
      <c r="F102" s="2">
        <v>11</v>
      </c>
      <c r="G102" s="2">
        <v>10</v>
      </c>
      <c r="H102" s="2">
        <v>511</v>
      </c>
      <c r="I102" s="2">
        <v>532</v>
      </c>
      <c r="J102" s="5">
        <v>36.25</v>
      </c>
      <c r="K102" s="5">
        <v>36.25</v>
      </c>
      <c r="L102" s="5">
        <v>26.45</v>
      </c>
      <c r="M102" s="5">
        <v>24.1</v>
      </c>
      <c r="N102" s="5"/>
      <c r="O102" s="5"/>
      <c r="P102" s="3">
        <v>-0.123</v>
      </c>
      <c r="Q102" s="6">
        <v>2.6779999999999999</v>
      </c>
    </row>
    <row r="103" spans="1:17">
      <c r="A103" s="2" t="s">
        <v>18</v>
      </c>
      <c r="B103" s="4">
        <v>31113</v>
      </c>
      <c r="C103" s="2">
        <v>21</v>
      </c>
      <c r="D103" s="2">
        <v>26</v>
      </c>
      <c r="E103" s="2">
        <v>47</v>
      </c>
      <c r="F103" s="2">
        <v>3</v>
      </c>
      <c r="G103" s="2">
        <v>5</v>
      </c>
      <c r="H103" s="2">
        <v>568</v>
      </c>
      <c r="I103" s="2">
        <v>576</v>
      </c>
      <c r="J103" s="5">
        <v>36.4</v>
      </c>
      <c r="K103" s="5">
        <v>36.5</v>
      </c>
      <c r="L103" s="5">
        <v>24</v>
      </c>
      <c r="M103" s="5">
        <v>24</v>
      </c>
      <c r="N103" s="5"/>
      <c r="O103" s="5"/>
      <c r="Q103" s="6">
        <v>3.6110000000000002</v>
      </c>
    </row>
    <row r="104" spans="1:17">
      <c r="A104" s="2" t="s">
        <v>18</v>
      </c>
      <c r="B104" s="4">
        <v>31120</v>
      </c>
      <c r="C104" s="2">
        <v>17</v>
      </c>
      <c r="D104" s="2">
        <v>27</v>
      </c>
      <c r="E104" s="2">
        <v>44</v>
      </c>
      <c r="F104" s="2">
        <v>15</v>
      </c>
      <c r="G104" s="2">
        <v>6</v>
      </c>
      <c r="H104" s="2">
        <v>457</v>
      </c>
      <c r="I104" s="2">
        <v>478</v>
      </c>
      <c r="J104" s="5">
        <v>36.450000000000003</v>
      </c>
      <c r="K104" s="5">
        <v>36.450000000000003</v>
      </c>
      <c r="L104" s="5">
        <v>22.9</v>
      </c>
      <c r="M104" s="5">
        <v>22.2</v>
      </c>
      <c r="N104" s="5">
        <v>8.4</v>
      </c>
      <c r="O104" s="5">
        <v>8.6999999999999993</v>
      </c>
      <c r="P104" s="3">
        <v>-0.10100000000000001</v>
      </c>
      <c r="Q104" s="6">
        <v>1.629</v>
      </c>
    </row>
    <row r="105" spans="1:17">
      <c r="A105" s="2" t="s">
        <v>18</v>
      </c>
      <c r="B105" s="4">
        <v>31127</v>
      </c>
      <c r="C105" s="2">
        <v>43</v>
      </c>
      <c r="D105" s="2">
        <v>24</v>
      </c>
      <c r="E105" s="2">
        <v>67</v>
      </c>
      <c r="F105" s="2">
        <v>23</v>
      </c>
      <c r="G105" s="2">
        <v>12</v>
      </c>
      <c r="H105" s="2">
        <v>489</v>
      </c>
      <c r="I105" s="2">
        <v>524</v>
      </c>
      <c r="J105" s="5">
        <v>36.35</v>
      </c>
      <c r="K105" s="5">
        <v>36.299999999999997</v>
      </c>
      <c r="L105" s="5">
        <v>23</v>
      </c>
      <c r="M105" s="5">
        <v>22.6</v>
      </c>
      <c r="N105" s="5"/>
      <c r="O105" s="5"/>
      <c r="P105" s="3">
        <v>-0.125</v>
      </c>
      <c r="Q105" s="6">
        <v>2.016</v>
      </c>
    </row>
    <row r="106" spans="1:17">
      <c r="A106" s="2" t="s">
        <v>18</v>
      </c>
      <c r="B106" s="4">
        <v>31134</v>
      </c>
      <c r="C106" s="2">
        <v>18</v>
      </c>
      <c r="D106" s="2">
        <v>27</v>
      </c>
      <c r="E106" s="2">
        <v>45</v>
      </c>
      <c r="F106" s="2">
        <v>20</v>
      </c>
      <c r="G106" s="2">
        <v>9</v>
      </c>
      <c r="H106" s="2">
        <v>747</v>
      </c>
      <c r="I106" s="2">
        <v>776</v>
      </c>
      <c r="J106" s="5">
        <v>35.9</v>
      </c>
      <c r="K106" s="5">
        <v>35.9</v>
      </c>
      <c r="L106" s="5">
        <v>23.2</v>
      </c>
      <c r="M106" s="5">
        <v>22.5</v>
      </c>
      <c r="N106" s="5"/>
      <c r="O106" s="5"/>
      <c r="P106" s="3">
        <v>-0.11700000000000001</v>
      </c>
      <c r="Q106" s="6">
        <v>2.5310000000000001</v>
      </c>
    </row>
    <row r="107" spans="1:17">
      <c r="B107" s="4"/>
      <c r="J107" s="5"/>
      <c r="K107" s="5"/>
      <c r="L107" s="5"/>
      <c r="M107" s="5"/>
      <c r="N107" s="5"/>
      <c r="O107" s="5"/>
      <c r="Q107" s="6"/>
    </row>
    <row r="108" spans="1:17">
      <c r="A108" s="2" t="s">
        <v>20</v>
      </c>
      <c r="B108" s="4">
        <v>31036</v>
      </c>
      <c r="C108" s="2">
        <v>8</v>
      </c>
      <c r="D108" s="2">
        <v>16</v>
      </c>
      <c r="E108" s="2">
        <v>24</v>
      </c>
      <c r="F108" s="2">
        <v>7</v>
      </c>
      <c r="G108" s="2">
        <v>3</v>
      </c>
      <c r="H108" s="2">
        <v>503</v>
      </c>
      <c r="I108" s="2">
        <v>513</v>
      </c>
      <c r="J108" s="5">
        <v>36.1</v>
      </c>
      <c r="K108" s="5">
        <v>36.1</v>
      </c>
      <c r="L108" s="5">
        <v>21.4</v>
      </c>
      <c r="M108" s="5">
        <v>20.5</v>
      </c>
      <c r="N108" s="5">
        <v>7.7</v>
      </c>
      <c r="O108" s="5">
        <v>7.1</v>
      </c>
      <c r="P108" s="3">
        <v>-9.6000000000000002E-2</v>
      </c>
      <c r="Q108" s="6">
        <v>1.018</v>
      </c>
    </row>
    <row r="109" spans="1:17">
      <c r="A109" s="2" t="s">
        <v>20</v>
      </c>
      <c r="B109" s="4">
        <v>31050</v>
      </c>
      <c r="C109" s="2">
        <v>8</v>
      </c>
      <c r="D109" s="2">
        <v>23</v>
      </c>
      <c r="E109" s="2">
        <v>31</v>
      </c>
      <c r="F109" s="2">
        <v>6</v>
      </c>
      <c r="G109" s="2">
        <v>4</v>
      </c>
      <c r="H109" s="2">
        <v>284</v>
      </c>
      <c r="I109" s="2">
        <v>294</v>
      </c>
      <c r="J109" s="5">
        <v>36.5</v>
      </c>
      <c r="K109" s="5">
        <v>36.4</v>
      </c>
      <c r="L109" s="5">
        <v>22</v>
      </c>
      <c r="M109" s="5">
        <v>21.1</v>
      </c>
      <c r="N109" s="5"/>
      <c r="O109" s="5"/>
      <c r="P109" s="3">
        <v>-0.109</v>
      </c>
      <c r="Q109" s="6">
        <v>0.65500000000000003</v>
      </c>
    </row>
    <row r="110" spans="1:17">
      <c r="A110" s="2" t="s">
        <v>20</v>
      </c>
      <c r="B110" s="4">
        <v>31057</v>
      </c>
      <c r="C110" s="2">
        <v>4</v>
      </c>
      <c r="D110" s="2">
        <v>40</v>
      </c>
      <c r="E110" s="2">
        <v>44</v>
      </c>
      <c r="F110" s="2">
        <v>3</v>
      </c>
      <c r="G110" s="2">
        <v>1</v>
      </c>
      <c r="H110" s="2">
        <v>372</v>
      </c>
      <c r="I110" s="2">
        <v>376</v>
      </c>
      <c r="J110" s="5">
        <v>36.5</v>
      </c>
      <c r="K110" s="5">
        <v>36.5</v>
      </c>
      <c r="L110" s="5">
        <v>22.6</v>
      </c>
      <c r="M110" s="5">
        <v>22.5</v>
      </c>
      <c r="N110" s="5">
        <v>6.6</v>
      </c>
      <c r="O110" s="5">
        <v>5.3</v>
      </c>
      <c r="P110" s="3">
        <v>-0.112</v>
      </c>
      <c r="Q110" s="6">
        <v>1.8089999999999999</v>
      </c>
    </row>
    <row r="111" spans="1:17">
      <c r="A111" s="2" t="s">
        <v>20</v>
      </c>
      <c r="B111" s="4">
        <v>31064</v>
      </c>
      <c r="C111" s="2">
        <v>7</v>
      </c>
      <c r="D111" s="2">
        <v>18</v>
      </c>
      <c r="E111" s="2">
        <v>25</v>
      </c>
      <c r="F111" s="2">
        <v>22</v>
      </c>
      <c r="G111" s="2">
        <v>2</v>
      </c>
      <c r="H111" s="2">
        <v>531</v>
      </c>
      <c r="I111" s="2">
        <v>555</v>
      </c>
      <c r="J111" s="5">
        <v>36.700000000000003</v>
      </c>
      <c r="K111" s="5">
        <v>36.700000000000003</v>
      </c>
      <c r="L111" s="5">
        <v>22.5</v>
      </c>
      <c r="M111" s="5">
        <v>22</v>
      </c>
      <c r="N111" s="5">
        <v>7.8</v>
      </c>
      <c r="O111" s="5">
        <v>7.7</v>
      </c>
      <c r="P111" s="3">
        <v>-0.12</v>
      </c>
      <c r="Q111" s="6">
        <v>0.65200000000000002</v>
      </c>
    </row>
    <row r="112" spans="1:17">
      <c r="A112" s="2" t="s">
        <v>20</v>
      </c>
      <c r="B112" s="4">
        <v>31071</v>
      </c>
      <c r="C112" s="2">
        <v>8</v>
      </c>
      <c r="D112" s="2">
        <v>16</v>
      </c>
      <c r="E112" s="2">
        <v>24</v>
      </c>
      <c r="F112" s="2">
        <v>5</v>
      </c>
      <c r="G112" s="2">
        <v>2</v>
      </c>
      <c r="H112" s="2">
        <v>487</v>
      </c>
      <c r="I112" s="2">
        <v>494</v>
      </c>
      <c r="J112" s="5">
        <v>36.700000000000003</v>
      </c>
      <c r="K112" s="5">
        <v>36.700000000000003</v>
      </c>
      <c r="L112" s="5">
        <v>22.4</v>
      </c>
      <c r="M112" s="5">
        <v>22.3</v>
      </c>
      <c r="N112" s="2">
        <v>6.8</v>
      </c>
      <c r="O112" s="2">
        <v>6.8</v>
      </c>
      <c r="P112" s="3">
        <v>-0.123</v>
      </c>
      <c r="Q112" s="6">
        <v>1.762</v>
      </c>
    </row>
    <row r="113" spans="1:17">
      <c r="A113" s="2" t="s">
        <v>20</v>
      </c>
      <c r="B113" s="4">
        <v>31078</v>
      </c>
      <c r="C113" s="2">
        <v>9</v>
      </c>
      <c r="D113" s="2">
        <v>11</v>
      </c>
      <c r="E113" s="2">
        <v>20</v>
      </c>
      <c r="F113" s="2">
        <v>6</v>
      </c>
      <c r="G113" s="2">
        <v>6</v>
      </c>
      <c r="H113" s="2">
        <v>486</v>
      </c>
      <c r="I113" s="2">
        <v>498</v>
      </c>
      <c r="J113" s="5">
        <v>36.700000000000003</v>
      </c>
      <c r="K113" s="5">
        <v>36.75</v>
      </c>
      <c r="L113" s="5">
        <v>22.2</v>
      </c>
      <c r="M113" s="5">
        <v>22</v>
      </c>
      <c r="N113" s="5">
        <v>7.9</v>
      </c>
      <c r="O113" s="5">
        <v>7.5</v>
      </c>
      <c r="P113" s="3">
        <v>-0.105</v>
      </c>
      <c r="Q113" s="6">
        <v>0.58699999999999997</v>
      </c>
    </row>
    <row r="114" spans="1:17">
      <c r="A114" s="2" t="s">
        <v>20</v>
      </c>
      <c r="B114" s="4">
        <v>31085</v>
      </c>
      <c r="C114" s="2">
        <v>10</v>
      </c>
      <c r="D114" s="2">
        <v>21</v>
      </c>
      <c r="E114" s="2">
        <v>31</v>
      </c>
      <c r="F114" s="2">
        <v>10</v>
      </c>
      <c r="G114" s="2">
        <v>2</v>
      </c>
      <c r="H114" s="2">
        <v>462</v>
      </c>
      <c r="I114" s="2">
        <v>474</v>
      </c>
      <c r="J114" s="5">
        <v>36.65</v>
      </c>
      <c r="K114" s="5">
        <v>36.65</v>
      </c>
      <c r="L114" s="5">
        <v>23.6</v>
      </c>
      <c r="M114" s="5">
        <v>23</v>
      </c>
      <c r="N114" s="5">
        <v>6.3</v>
      </c>
      <c r="O114" s="5">
        <v>5.9</v>
      </c>
      <c r="P114" s="3">
        <v>-7.3999999999999996E-2</v>
      </c>
      <c r="Q114" s="6">
        <v>0.63900000000000001</v>
      </c>
    </row>
    <row r="115" spans="1:17">
      <c r="A115" s="2" t="s">
        <v>20</v>
      </c>
      <c r="B115" s="4">
        <v>31093</v>
      </c>
      <c r="C115" s="2">
        <v>8</v>
      </c>
      <c r="D115" s="2">
        <v>18</v>
      </c>
      <c r="E115" s="2">
        <v>26</v>
      </c>
      <c r="F115" s="2">
        <v>9</v>
      </c>
      <c r="G115" s="2">
        <v>10</v>
      </c>
      <c r="H115" s="2">
        <v>414</v>
      </c>
      <c r="I115" s="2">
        <v>433</v>
      </c>
      <c r="J115" s="5">
        <v>36.4</v>
      </c>
      <c r="K115" s="5">
        <v>36.6</v>
      </c>
      <c r="L115" s="5">
        <v>23.5</v>
      </c>
      <c r="M115" s="5">
        <v>23.3</v>
      </c>
      <c r="N115" s="5">
        <v>7.5</v>
      </c>
      <c r="O115" s="5">
        <v>6</v>
      </c>
      <c r="Q115" s="6">
        <v>1.597</v>
      </c>
    </row>
    <row r="116" spans="1:17">
      <c r="A116" s="2" t="s">
        <v>20</v>
      </c>
      <c r="B116" s="4">
        <v>31099</v>
      </c>
      <c r="C116" s="2">
        <v>15</v>
      </c>
      <c r="D116" s="2">
        <v>50</v>
      </c>
      <c r="E116" s="2">
        <v>65</v>
      </c>
      <c r="F116" s="2">
        <v>12</v>
      </c>
      <c r="G116" s="2">
        <v>6</v>
      </c>
      <c r="H116" s="2">
        <v>500</v>
      </c>
      <c r="I116" s="2">
        <v>518</v>
      </c>
      <c r="J116" s="5">
        <v>36.549999999999997</v>
      </c>
      <c r="K116" s="5">
        <v>36.549999999999997</v>
      </c>
      <c r="L116" s="5">
        <v>24.4</v>
      </c>
      <c r="M116" s="5">
        <v>24</v>
      </c>
      <c r="N116" s="5">
        <v>5.2</v>
      </c>
      <c r="O116" s="5">
        <v>5.0999999999999996</v>
      </c>
      <c r="P116" s="3">
        <v>-8.6999999999999994E-2</v>
      </c>
      <c r="Q116" s="6">
        <v>3.2919999999999998</v>
      </c>
    </row>
    <row r="117" spans="1:17">
      <c r="A117" s="2" t="s">
        <v>20</v>
      </c>
      <c r="B117" s="4">
        <v>31105</v>
      </c>
      <c r="C117" s="2">
        <v>12</v>
      </c>
      <c r="D117" s="2">
        <v>39</v>
      </c>
      <c r="E117" s="2">
        <v>51</v>
      </c>
      <c r="F117" s="2">
        <v>7</v>
      </c>
      <c r="G117" s="2">
        <v>8</v>
      </c>
      <c r="H117" s="2">
        <v>387</v>
      </c>
      <c r="I117" s="2">
        <v>402</v>
      </c>
      <c r="J117" s="5">
        <v>36.299999999999997</v>
      </c>
      <c r="K117" s="5">
        <v>36.299999999999997</v>
      </c>
      <c r="L117" s="5">
        <v>26.5</v>
      </c>
      <c r="M117" s="5">
        <v>24.7</v>
      </c>
      <c r="N117" s="5"/>
      <c r="O117" s="5"/>
      <c r="P117" s="3">
        <v>-0.115</v>
      </c>
      <c r="Q117" s="6">
        <v>2.226</v>
      </c>
    </row>
    <row r="118" spans="1:17">
      <c r="A118" s="2" t="s">
        <v>20</v>
      </c>
      <c r="B118" s="4">
        <v>31113</v>
      </c>
      <c r="C118" s="2">
        <v>24</v>
      </c>
      <c r="D118" s="2">
        <v>16</v>
      </c>
      <c r="E118" s="2">
        <v>40</v>
      </c>
      <c r="F118" s="2">
        <v>9</v>
      </c>
      <c r="G118" s="2">
        <v>9</v>
      </c>
      <c r="H118" s="2">
        <v>552</v>
      </c>
      <c r="I118" s="2">
        <v>570</v>
      </c>
      <c r="J118" s="5">
        <v>36.299999999999997</v>
      </c>
      <c r="K118" s="5">
        <v>36.4</v>
      </c>
      <c r="L118" s="5">
        <v>23.5</v>
      </c>
      <c r="M118" s="5">
        <v>23.3</v>
      </c>
      <c r="N118" s="5"/>
      <c r="O118" s="5"/>
      <c r="Q118" s="6">
        <v>2.1760000000000002</v>
      </c>
    </row>
    <row r="119" spans="1:17">
      <c r="A119" s="2" t="s">
        <v>20</v>
      </c>
      <c r="B119" s="4">
        <v>31120</v>
      </c>
      <c r="C119" s="2">
        <v>13</v>
      </c>
      <c r="D119" s="2">
        <v>21</v>
      </c>
      <c r="E119" s="2">
        <v>34</v>
      </c>
      <c r="F119" s="2">
        <v>6</v>
      </c>
      <c r="G119" s="2">
        <v>2</v>
      </c>
      <c r="H119" s="2">
        <v>516</v>
      </c>
      <c r="I119" s="2">
        <v>524</v>
      </c>
      <c r="J119" s="5">
        <v>36.6</v>
      </c>
      <c r="K119" s="5">
        <v>36.4</v>
      </c>
      <c r="L119" s="5">
        <v>23</v>
      </c>
      <c r="M119" s="5">
        <v>22</v>
      </c>
      <c r="N119" s="5">
        <v>8.1</v>
      </c>
      <c r="O119" s="5">
        <v>8.1999999999999993</v>
      </c>
      <c r="P119" s="3">
        <v>-0.11</v>
      </c>
      <c r="Q119" s="6">
        <v>1.083</v>
      </c>
    </row>
    <row r="120" spans="1:17">
      <c r="A120" s="2" t="s">
        <v>20</v>
      </c>
      <c r="B120" s="4">
        <v>31127</v>
      </c>
      <c r="C120" s="2">
        <v>28</v>
      </c>
      <c r="D120" s="2">
        <v>16</v>
      </c>
      <c r="E120" s="2">
        <v>44</v>
      </c>
      <c r="F120" s="2">
        <v>21</v>
      </c>
      <c r="G120" s="2">
        <v>9</v>
      </c>
      <c r="H120" s="2">
        <v>628</v>
      </c>
      <c r="I120" s="2">
        <v>658</v>
      </c>
      <c r="J120" s="5">
        <v>36.25</v>
      </c>
      <c r="K120" s="5">
        <v>36.25</v>
      </c>
      <c r="L120" s="5">
        <v>22.85</v>
      </c>
      <c r="M120" s="5">
        <v>22.5</v>
      </c>
      <c r="N120" s="5"/>
      <c r="O120" s="5"/>
      <c r="P120" s="3">
        <v>-8.6999999999999994E-2</v>
      </c>
      <c r="Q120" s="6">
        <v>1.31</v>
      </c>
    </row>
    <row r="121" spans="1:17">
      <c r="A121" s="2" t="s">
        <v>20</v>
      </c>
      <c r="B121" s="4">
        <v>31134</v>
      </c>
      <c r="C121" s="2">
        <v>30</v>
      </c>
      <c r="D121" s="2">
        <v>17</v>
      </c>
      <c r="E121" s="2">
        <v>47</v>
      </c>
      <c r="F121" s="2">
        <v>13</v>
      </c>
      <c r="G121" s="2">
        <v>6</v>
      </c>
      <c r="H121" s="2">
        <v>685</v>
      </c>
      <c r="I121" s="2">
        <v>704</v>
      </c>
      <c r="J121" s="5">
        <v>36.049999999999997</v>
      </c>
      <c r="K121" s="5">
        <v>35.9</v>
      </c>
      <c r="L121" s="5">
        <v>23</v>
      </c>
      <c r="M121" s="5">
        <v>22.7</v>
      </c>
      <c r="N121" s="5"/>
      <c r="O121" s="5"/>
      <c r="P121" s="3">
        <v>-0.128</v>
      </c>
      <c r="Q121" s="6">
        <v>2.0070000000000001</v>
      </c>
    </row>
  </sheetData>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Q41"/>
  <sheetViews>
    <sheetView topLeftCell="A4" workbookViewId="0">
      <selection activeCell="A3" sqref="A3:XFD3"/>
    </sheetView>
  </sheetViews>
  <sheetFormatPr defaultColWidth="11.42578125" defaultRowHeight="12"/>
  <cols>
    <col min="1" max="6" width="11.42578125" customWidth="1"/>
    <col min="7" max="7" width="14.28515625" bestFit="1" customWidth="1"/>
    <col min="16" max="16" width="11.42578125" style="7"/>
  </cols>
  <sheetData>
    <row r="1" spans="1:17">
      <c r="A1" t="s">
        <v>1</v>
      </c>
      <c r="B1" t="s">
        <v>2</v>
      </c>
      <c r="C1" t="s">
        <v>3</v>
      </c>
      <c r="D1" t="s">
        <v>480</v>
      </c>
      <c r="E1" t="s">
        <v>481</v>
      </c>
      <c r="F1" t="s">
        <v>4</v>
      </c>
      <c r="G1" t="s">
        <v>5</v>
      </c>
      <c r="H1" t="s">
        <v>482</v>
      </c>
      <c r="I1" t="s">
        <v>483</v>
      </c>
      <c r="J1" t="s">
        <v>484</v>
      </c>
      <c r="K1" s="600" t="s">
        <v>485</v>
      </c>
      <c r="L1" t="s">
        <v>486</v>
      </c>
      <c r="M1" s="600" t="s">
        <v>487</v>
      </c>
      <c r="N1" t="s">
        <v>488</v>
      </c>
      <c r="O1" s="600" t="s">
        <v>489</v>
      </c>
      <c r="P1" s="8" t="s">
        <v>21</v>
      </c>
      <c r="Q1" s="9" t="s">
        <v>0</v>
      </c>
    </row>
    <row r="2" spans="1:17">
      <c r="A2" t="s">
        <v>6</v>
      </c>
      <c r="B2" t="s">
        <v>7</v>
      </c>
      <c r="C2" t="s">
        <v>7</v>
      </c>
      <c r="D2" t="s">
        <v>7</v>
      </c>
      <c r="E2" t="s">
        <v>7</v>
      </c>
      <c r="F2" t="s">
        <v>7</v>
      </c>
      <c r="G2" t="s">
        <v>7</v>
      </c>
      <c r="H2" t="s">
        <v>7</v>
      </c>
      <c r="I2" t="s">
        <v>7</v>
      </c>
      <c r="J2" t="s">
        <v>23</v>
      </c>
      <c r="K2" t="s">
        <v>24</v>
      </c>
      <c r="L2" t="s">
        <v>23</v>
      </c>
      <c r="M2" t="s">
        <v>24</v>
      </c>
      <c r="N2" t="s">
        <v>23</v>
      </c>
      <c r="O2" t="s">
        <v>24</v>
      </c>
      <c r="P2" s="8" t="s">
        <v>25</v>
      </c>
      <c r="Q2" s="9" t="s">
        <v>7</v>
      </c>
    </row>
    <row r="3" spans="1:17">
      <c r="A3" t="s">
        <v>8</v>
      </c>
      <c r="B3" s="1">
        <v>31393</v>
      </c>
      <c r="C3">
        <v>6</v>
      </c>
      <c r="D3">
        <v>11</v>
      </c>
      <c r="E3">
        <v>17</v>
      </c>
      <c r="F3">
        <v>1</v>
      </c>
      <c r="G3">
        <v>4</v>
      </c>
      <c r="H3">
        <v>325</v>
      </c>
      <c r="I3">
        <v>330</v>
      </c>
      <c r="J3" s="10">
        <v>36.200000000000003</v>
      </c>
      <c r="K3" s="10">
        <v>36.200000000000003</v>
      </c>
      <c r="L3" s="10">
        <v>21.6</v>
      </c>
      <c r="M3" s="10">
        <v>21.2</v>
      </c>
      <c r="N3" s="10">
        <v>7.2</v>
      </c>
      <c r="O3" s="10">
        <v>7.2</v>
      </c>
      <c r="P3" s="8">
        <v>-9.1928490067827412E-2</v>
      </c>
      <c r="Q3" s="9">
        <v>0.56999999999999995</v>
      </c>
    </row>
    <row r="4" spans="1:17">
      <c r="A4" t="s">
        <v>8</v>
      </c>
      <c r="B4" s="1">
        <v>31422</v>
      </c>
      <c r="C4">
        <v>16</v>
      </c>
      <c r="D4">
        <v>7</v>
      </c>
      <c r="E4">
        <v>23</v>
      </c>
      <c r="F4">
        <v>2</v>
      </c>
      <c r="G4">
        <v>2</v>
      </c>
      <c r="H4">
        <v>376</v>
      </c>
      <c r="I4">
        <v>380</v>
      </c>
      <c r="J4" s="10">
        <v>36.6</v>
      </c>
      <c r="K4" s="10">
        <v>36.6</v>
      </c>
      <c r="L4" s="10">
        <v>22.5</v>
      </c>
      <c r="M4" s="10">
        <v>22.5</v>
      </c>
      <c r="N4" s="10"/>
      <c r="O4" s="10"/>
      <c r="P4" s="8">
        <v>-9.7578328486398774E-2</v>
      </c>
      <c r="Q4" s="9">
        <v>0.32200000000000001</v>
      </c>
    </row>
    <row r="5" spans="1:17">
      <c r="A5" t="s">
        <v>8</v>
      </c>
      <c r="B5" s="1">
        <v>31456</v>
      </c>
      <c r="C5">
        <v>1</v>
      </c>
      <c r="D5">
        <v>23</v>
      </c>
      <c r="E5">
        <v>24</v>
      </c>
      <c r="F5">
        <v>4</v>
      </c>
      <c r="G5">
        <v>4</v>
      </c>
      <c r="H5">
        <v>195</v>
      </c>
      <c r="I5">
        <v>203</v>
      </c>
      <c r="J5" s="10">
        <v>36.799999999999997</v>
      </c>
      <c r="K5" s="10">
        <v>36.799999999999997</v>
      </c>
      <c r="L5" s="10">
        <v>21.5</v>
      </c>
      <c r="M5" s="10">
        <v>21.4</v>
      </c>
      <c r="N5" s="10">
        <v>7.7</v>
      </c>
      <c r="O5" s="10">
        <v>7.6</v>
      </c>
      <c r="P5" s="8">
        <v>-0.10666286966176047</v>
      </c>
      <c r="Q5" s="9">
        <v>0.83199999999999996</v>
      </c>
    </row>
    <row r="6" spans="1:17">
      <c r="A6" t="s">
        <v>8</v>
      </c>
      <c r="B6" s="1">
        <v>31485</v>
      </c>
      <c r="C6">
        <v>6</v>
      </c>
      <c r="D6">
        <v>20</v>
      </c>
      <c r="E6">
        <v>26</v>
      </c>
      <c r="F6">
        <v>5</v>
      </c>
      <c r="G6">
        <v>4</v>
      </c>
      <c r="H6">
        <v>356</v>
      </c>
      <c r="I6">
        <v>365</v>
      </c>
      <c r="J6" s="10">
        <v>36.5</v>
      </c>
      <c r="K6" s="10">
        <v>36.5</v>
      </c>
      <c r="L6" s="10">
        <v>21.2</v>
      </c>
      <c r="M6" s="10">
        <v>20.8</v>
      </c>
      <c r="N6" s="10">
        <v>7.4</v>
      </c>
      <c r="O6" s="10">
        <v>7</v>
      </c>
      <c r="P6" s="8">
        <v>-9.5760398926671181E-2</v>
      </c>
      <c r="Q6" s="9">
        <v>0.63800000000000001</v>
      </c>
    </row>
    <row r="7" spans="1:17">
      <c r="B7" s="1"/>
      <c r="J7" s="10"/>
      <c r="K7" s="10"/>
      <c r="L7" s="10"/>
      <c r="M7" s="10"/>
      <c r="N7" s="10"/>
      <c r="O7" s="10"/>
      <c r="P7" s="8"/>
      <c r="Q7" s="9"/>
    </row>
    <row r="8" spans="1:17">
      <c r="A8" t="s">
        <v>11</v>
      </c>
      <c r="B8" s="1">
        <v>31393</v>
      </c>
      <c r="C8">
        <v>6</v>
      </c>
      <c r="D8">
        <v>13</v>
      </c>
      <c r="E8">
        <v>19</v>
      </c>
      <c r="F8">
        <v>2</v>
      </c>
      <c r="G8">
        <v>1</v>
      </c>
      <c r="H8">
        <v>287</v>
      </c>
      <c r="I8">
        <v>290</v>
      </c>
      <c r="J8" s="10">
        <v>36.200000000000003</v>
      </c>
      <c r="K8" s="10">
        <v>36.200000000000003</v>
      </c>
      <c r="L8" s="10">
        <v>21.7</v>
      </c>
      <c r="M8" s="10">
        <v>21.6</v>
      </c>
      <c r="N8" s="10">
        <v>7.3</v>
      </c>
      <c r="O8" s="10">
        <v>7.3</v>
      </c>
      <c r="P8" s="8">
        <v>-9.4610382514379615E-2</v>
      </c>
      <c r="Q8" s="9">
        <v>0.72599999999999998</v>
      </c>
    </row>
    <row r="9" spans="1:17">
      <c r="A9" t="s">
        <v>11</v>
      </c>
      <c r="B9" s="1">
        <v>31422</v>
      </c>
      <c r="C9">
        <v>22</v>
      </c>
      <c r="D9">
        <v>7</v>
      </c>
      <c r="E9">
        <v>29</v>
      </c>
      <c r="F9">
        <v>5</v>
      </c>
      <c r="G9">
        <v>4</v>
      </c>
      <c r="H9">
        <v>373</v>
      </c>
      <c r="I9">
        <v>382</v>
      </c>
      <c r="J9" s="10">
        <v>36.799999999999997</v>
      </c>
      <c r="K9" s="10">
        <v>36.799999999999997</v>
      </c>
      <c r="L9" s="10">
        <v>22.7</v>
      </c>
      <c r="M9" s="10">
        <v>22.8</v>
      </c>
      <c r="N9" s="10"/>
      <c r="O9" s="10"/>
      <c r="P9" s="8">
        <v>-9.7578328486398774E-2</v>
      </c>
      <c r="Q9" s="9">
        <v>0.51</v>
      </c>
    </row>
    <row r="10" spans="1:17">
      <c r="A10" t="s">
        <v>11</v>
      </c>
      <c r="B10" s="1">
        <v>31456</v>
      </c>
      <c r="C10">
        <v>1</v>
      </c>
      <c r="D10">
        <v>28</v>
      </c>
      <c r="E10">
        <v>29</v>
      </c>
      <c r="F10">
        <v>3</v>
      </c>
      <c r="G10">
        <v>4</v>
      </c>
      <c r="H10">
        <v>238</v>
      </c>
      <c r="I10">
        <v>245</v>
      </c>
      <c r="J10" s="10">
        <v>36.9</v>
      </c>
      <c r="K10" s="10">
        <v>37</v>
      </c>
      <c r="L10" s="10">
        <v>21.8</v>
      </c>
      <c r="M10" s="10">
        <v>21.9</v>
      </c>
      <c r="N10" s="10">
        <v>7.8</v>
      </c>
      <c r="O10" s="10">
        <v>7.7</v>
      </c>
      <c r="P10" s="8">
        <v>-0.11648316309965262</v>
      </c>
      <c r="Q10" s="9">
        <v>0.83499999999999996</v>
      </c>
    </row>
    <row r="11" spans="1:17">
      <c r="A11" t="s">
        <v>11</v>
      </c>
      <c r="B11" s="1">
        <v>31485</v>
      </c>
      <c r="C11">
        <v>19</v>
      </c>
      <c r="D11">
        <v>17</v>
      </c>
      <c r="E11">
        <v>36</v>
      </c>
      <c r="F11">
        <v>1</v>
      </c>
      <c r="G11">
        <v>3</v>
      </c>
      <c r="H11">
        <v>321</v>
      </c>
      <c r="I11">
        <v>325</v>
      </c>
      <c r="J11" s="10">
        <v>36.5</v>
      </c>
      <c r="K11" s="10">
        <v>36.9</v>
      </c>
      <c r="L11" s="10">
        <v>21.3</v>
      </c>
      <c r="M11" s="10">
        <v>21.6</v>
      </c>
      <c r="N11" s="10">
        <v>7.4</v>
      </c>
      <c r="O11" s="10">
        <v>7.4</v>
      </c>
      <c r="P11" s="8">
        <v>-9.1928490067827412E-2</v>
      </c>
      <c r="Q11" s="9">
        <v>0.88600000000000001</v>
      </c>
    </row>
    <row r="12" spans="1:17">
      <c r="B12" s="1"/>
      <c r="J12" s="10"/>
      <c r="K12" s="10"/>
      <c r="L12" s="10"/>
      <c r="M12" s="10"/>
      <c r="N12" s="10"/>
      <c r="O12" s="10"/>
      <c r="P12" s="8"/>
      <c r="Q12" s="9"/>
    </row>
    <row r="13" spans="1:17">
      <c r="A13" t="s">
        <v>13</v>
      </c>
      <c r="B13" s="1">
        <v>31393</v>
      </c>
      <c r="C13">
        <v>2</v>
      </c>
      <c r="D13">
        <v>15</v>
      </c>
      <c r="E13">
        <v>17</v>
      </c>
      <c r="F13">
        <v>2</v>
      </c>
      <c r="G13">
        <v>1</v>
      </c>
      <c r="H13">
        <v>257</v>
      </c>
      <c r="I13">
        <v>260</v>
      </c>
      <c r="J13" s="10">
        <v>36.200000000000003</v>
      </c>
      <c r="K13" s="10">
        <v>36.200000000000003</v>
      </c>
      <c r="L13" s="10">
        <v>22.4</v>
      </c>
      <c r="M13" s="10">
        <v>21.8</v>
      </c>
      <c r="N13" s="10">
        <v>7.8</v>
      </c>
      <c r="O13" s="10">
        <v>7.3</v>
      </c>
      <c r="P13" s="8">
        <v>-0.13468260954316849</v>
      </c>
      <c r="Q13" s="9">
        <v>3.1920000000000002</v>
      </c>
    </row>
    <row r="14" spans="1:17">
      <c r="A14" t="s">
        <v>13</v>
      </c>
      <c r="B14" s="1">
        <v>31422</v>
      </c>
      <c r="C14">
        <v>29</v>
      </c>
      <c r="D14">
        <v>8</v>
      </c>
      <c r="E14">
        <v>37</v>
      </c>
      <c r="F14">
        <v>16</v>
      </c>
      <c r="G14">
        <v>24</v>
      </c>
      <c r="H14">
        <v>429</v>
      </c>
      <c r="I14">
        <v>469</v>
      </c>
      <c r="J14" s="10"/>
      <c r="K14" s="10"/>
      <c r="L14" s="10"/>
      <c r="M14" s="10"/>
      <c r="N14" s="10"/>
      <c r="O14" s="10"/>
      <c r="P14" s="8">
        <v>-0.1263013813852755</v>
      </c>
      <c r="Q14" s="9">
        <v>1.552</v>
      </c>
    </row>
    <row r="15" spans="1:17">
      <c r="A15" t="s">
        <v>13</v>
      </c>
      <c r="B15" s="1">
        <v>31456</v>
      </c>
      <c r="C15">
        <v>2</v>
      </c>
      <c r="D15">
        <v>37</v>
      </c>
      <c r="E15">
        <v>39</v>
      </c>
      <c r="F15">
        <v>3</v>
      </c>
      <c r="G15">
        <v>6</v>
      </c>
      <c r="H15">
        <v>290</v>
      </c>
      <c r="I15">
        <v>299</v>
      </c>
      <c r="J15" s="10">
        <v>37</v>
      </c>
      <c r="K15" s="10">
        <v>37</v>
      </c>
      <c r="L15" s="10">
        <v>22.2</v>
      </c>
      <c r="M15" s="10">
        <v>21.9</v>
      </c>
      <c r="N15" s="10">
        <v>7.7</v>
      </c>
      <c r="O15" s="10">
        <v>7.2</v>
      </c>
      <c r="P15" s="8">
        <v>-0.13026348011250466</v>
      </c>
      <c r="Q15" s="9">
        <v>2.3319999999999999</v>
      </c>
    </row>
    <row r="16" spans="1:17">
      <c r="A16" t="s">
        <v>13</v>
      </c>
      <c r="B16" s="1">
        <v>31485</v>
      </c>
      <c r="C16">
        <v>11</v>
      </c>
      <c r="D16">
        <v>23</v>
      </c>
      <c r="E16">
        <v>34</v>
      </c>
      <c r="F16">
        <v>9</v>
      </c>
      <c r="G16">
        <v>4</v>
      </c>
      <c r="H16">
        <v>496</v>
      </c>
      <c r="I16">
        <v>509</v>
      </c>
      <c r="J16" s="10">
        <v>36.700000000000003</v>
      </c>
      <c r="K16" s="10">
        <v>36.700000000000003</v>
      </c>
      <c r="L16" s="10">
        <v>21.8</v>
      </c>
      <c r="M16" s="10">
        <v>21.4</v>
      </c>
      <c r="N16" s="10">
        <v>7.6</v>
      </c>
      <c r="O16" s="10">
        <v>7.6</v>
      </c>
      <c r="P16" s="8">
        <v>-0.1263013813852755</v>
      </c>
      <c r="Q16" s="9">
        <v>3.6739999999999999</v>
      </c>
    </row>
    <row r="17" spans="1:17">
      <c r="B17" s="1"/>
      <c r="J17" s="10"/>
      <c r="K17" s="10"/>
      <c r="L17" s="10"/>
      <c r="M17" s="10"/>
      <c r="N17" s="10"/>
      <c r="O17" s="10"/>
      <c r="P17" s="8"/>
      <c r="Q17" s="9"/>
    </row>
    <row r="18" spans="1:17">
      <c r="A18" t="s">
        <v>15</v>
      </c>
      <c r="B18" s="1">
        <v>31393</v>
      </c>
      <c r="C18">
        <v>9</v>
      </c>
      <c r="D18">
        <v>16</v>
      </c>
      <c r="E18">
        <v>25</v>
      </c>
      <c r="F18">
        <v>1</v>
      </c>
      <c r="G18">
        <v>1</v>
      </c>
      <c r="H18">
        <v>295</v>
      </c>
      <c r="I18">
        <v>297</v>
      </c>
      <c r="J18" s="10">
        <v>36.200000000000003</v>
      </c>
      <c r="K18" s="10">
        <v>36.200000000000003</v>
      </c>
      <c r="L18" s="10">
        <v>22.1</v>
      </c>
      <c r="M18" s="10">
        <v>21.7</v>
      </c>
      <c r="N18" s="10">
        <v>7.8</v>
      </c>
      <c r="O18" s="10">
        <v>7.5</v>
      </c>
      <c r="P18" s="8">
        <v>-0.14296007587758777</v>
      </c>
      <c r="Q18" s="9">
        <v>3.637</v>
      </c>
    </row>
    <row r="19" spans="1:17">
      <c r="A19" t="s">
        <v>15</v>
      </c>
      <c r="B19" s="1">
        <v>31422</v>
      </c>
      <c r="C19">
        <v>31</v>
      </c>
      <c r="D19">
        <v>11</v>
      </c>
      <c r="E19">
        <v>42</v>
      </c>
      <c r="F19">
        <v>21</v>
      </c>
      <c r="G19">
        <v>14</v>
      </c>
      <c r="H19">
        <v>379</v>
      </c>
      <c r="I19">
        <v>414</v>
      </c>
      <c r="J19" s="10"/>
      <c r="K19" s="10"/>
      <c r="L19" s="10"/>
      <c r="M19" s="10"/>
      <c r="N19" s="10"/>
      <c r="O19" s="10"/>
      <c r="P19" s="8">
        <v>-0.10885414316198276</v>
      </c>
      <c r="Q19" s="9">
        <v>0.73699999999999999</v>
      </c>
    </row>
    <row r="20" spans="1:17">
      <c r="A20" t="s">
        <v>15</v>
      </c>
      <c r="B20" s="1">
        <v>31456</v>
      </c>
      <c r="C20">
        <v>2</v>
      </c>
      <c r="D20">
        <v>43</v>
      </c>
      <c r="E20">
        <v>45</v>
      </c>
      <c r="F20">
        <v>3</v>
      </c>
      <c r="G20">
        <v>4</v>
      </c>
      <c r="H20">
        <v>175</v>
      </c>
      <c r="I20">
        <v>182</v>
      </c>
      <c r="J20" s="10">
        <v>37</v>
      </c>
      <c r="K20" s="10">
        <v>37</v>
      </c>
      <c r="L20" s="10">
        <v>22.15</v>
      </c>
      <c r="M20" s="10">
        <v>22.85</v>
      </c>
      <c r="N20" s="10">
        <v>8.6999999999999993</v>
      </c>
      <c r="O20" s="10">
        <v>8</v>
      </c>
      <c r="P20" s="8">
        <v>-0.14531627803935127</v>
      </c>
      <c r="Q20" s="9">
        <v>6.96</v>
      </c>
    </row>
    <row r="21" spans="1:17">
      <c r="A21" t="s">
        <v>15</v>
      </c>
      <c r="B21" s="1">
        <v>31485</v>
      </c>
      <c r="C21">
        <v>49</v>
      </c>
      <c r="D21">
        <v>21</v>
      </c>
      <c r="E21">
        <v>70</v>
      </c>
      <c r="F21">
        <v>1</v>
      </c>
      <c r="G21">
        <v>2</v>
      </c>
      <c r="H21">
        <v>465</v>
      </c>
      <c r="I21">
        <v>468</v>
      </c>
      <c r="J21" s="10">
        <v>36.799999999999997</v>
      </c>
      <c r="K21" s="10">
        <v>36.799999999999997</v>
      </c>
      <c r="L21" s="10">
        <v>22.1</v>
      </c>
      <c r="M21" s="10">
        <v>21.7</v>
      </c>
      <c r="N21" s="10">
        <v>7.6</v>
      </c>
      <c r="O21" s="10">
        <v>7.4</v>
      </c>
      <c r="P21" s="8">
        <v>-0.11824079742000101</v>
      </c>
      <c r="Q21" s="9">
        <v>2.383</v>
      </c>
    </row>
    <row r="22" spans="1:17">
      <c r="B22" s="1"/>
      <c r="J22" s="10"/>
      <c r="K22" s="10"/>
      <c r="L22" s="10"/>
      <c r="M22" s="10"/>
      <c r="N22" s="10"/>
      <c r="O22" s="10"/>
      <c r="P22" s="8"/>
      <c r="Q22" s="9"/>
    </row>
    <row r="23" spans="1:17">
      <c r="A23" t="s">
        <v>16</v>
      </c>
      <c r="B23" s="1">
        <v>31393</v>
      </c>
      <c r="C23">
        <v>6</v>
      </c>
      <c r="D23">
        <v>7</v>
      </c>
      <c r="E23">
        <v>13</v>
      </c>
      <c r="F23">
        <v>1</v>
      </c>
      <c r="G23">
        <v>1</v>
      </c>
      <c r="H23">
        <v>318</v>
      </c>
      <c r="I23">
        <v>320</v>
      </c>
      <c r="J23" s="10">
        <v>36.200000000000003</v>
      </c>
      <c r="K23" s="10">
        <v>36.200000000000003</v>
      </c>
      <c r="L23" s="10">
        <v>21.4</v>
      </c>
      <c r="M23" s="10">
        <v>21.3</v>
      </c>
      <c r="N23" s="10">
        <v>7.4</v>
      </c>
      <c r="O23" s="10">
        <v>7.2</v>
      </c>
      <c r="P23" s="8">
        <v>-8.7255709292090103E-2</v>
      </c>
      <c r="Q23" s="9">
        <v>0.63500000000000001</v>
      </c>
    </row>
    <row r="24" spans="1:17">
      <c r="A24" t="s">
        <v>16</v>
      </c>
      <c r="B24" s="1">
        <v>31422</v>
      </c>
      <c r="C24">
        <v>21</v>
      </c>
      <c r="D24">
        <v>12</v>
      </c>
      <c r="E24">
        <v>33</v>
      </c>
      <c r="F24">
        <v>10</v>
      </c>
      <c r="G24">
        <v>8</v>
      </c>
      <c r="H24">
        <v>360</v>
      </c>
      <c r="I24">
        <v>378</v>
      </c>
      <c r="J24" s="10">
        <v>36.6</v>
      </c>
      <c r="K24" s="10">
        <v>36.700000000000003</v>
      </c>
      <c r="L24" s="10">
        <v>22.9</v>
      </c>
      <c r="M24" s="10">
        <v>22.9</v>
      </c>
      <c r="N24" s="10"/>
      <c r="O24" s="10"/>
      <c r="P24" s="8">
        <v>-9.1928490067827412E-2</v>
      </c>
      <c r="Q24" s="9">
        <v>0.33700000000000002</v>
      </c>
    </row>
    <row r="25" spans="1:17">
      <c r="A25" t="s">
        <v>16</v>
      </c>
      <c r="B25" s="1">
        <v>31456</v>
      </c>
      <c r="C25">
        <v>1</v>
      </c>
      <c r="D25">
        <v>28</v>
      </c>
      <c r="E25">
        <v>29</v>
      </c>
      <c r="F25">
        <v>2</v>
      </c>
      <c r="G25">
        <v>3</v>
      </c>
      <c r="H25">
        <v>228</v>
      </c>
      <c r="I25">
        <v>233</v>
      </c>
      <c r="J25" s="10">
        <v>37</v>
      </c>
      <c r="K25" s="10">
        <v>37</v>
      </c>
      <c r="L25" s="10">
        <v>22</v>
      </c>
      <c r="M25" s="10">
        <v>22</v>
      </c>
      <c r="N25" s="10">
        <v>7.6</v>
      </c>
      <c r="O25" s="10">
        <v>7.4</v>
      </c>
      <c r="P25" s="8">
        <v>-0.12272115359500317</v>
      </c>
      <c r="Q25" s="9">
        <v>1.609</v>
      </c>
    </row>
    <row r="26" spans="1:17">
      <c r="A26" t="s">
        <v>16</v>
      </c>
      <c r="B26" s="1">
        <v>31485</v>
      </c>
      <c r="C26">
        <v>15</v>
      </c>
      <c r="D26">
        <v>17</v>
      </c>
      <c r="E26">
        <v>32</v>
      </c>
      <c r="F26">
        <v>6</v>
      </c>
      <c r="G26">
        <v>4</v>
      </c>
      <c r="H26">
        <v>447</v>
      </c>
      <c r="I26">
        <v>457</v>
      </c>
      <c r="J26" s="10">
        <v>36.6</v>
      </c>
      <c r="K26" s="10">
        <v>36.9</v>
      </c>
      <c r="L26" s="10">
        <v>21.5</v>
      </c>
      <c r="M26" s="10">
        <v>21.5</v>
      </c>
      <c r="N26" s="10">
        <v>6.7</v>
      </c>
      <c r="O26" s="10">
        <v>6.7</v>
      </c>
      <c r="P26" s="8">
        <v>-0.10461464663866601</v>
      </c>
      <c r="Q26" s="9">
        <v>0.76700000000000002</v>
      </c>
    </row>
    <row r="27" spans="1:17">
      <c r="B27" s="1"/>
      <c r="J27" s="10"/>
      <c r="K27" s="10"/>
      <c r="L27" s="10"/>
      <c r="M27" s="10"/>
      <c r="N27" s="10"/>
      <c r="O27" s="10"/>
      <c r="P27" s="8"/>
      <c r="Q27" s="9"/>
    </row>
    <row r="28" spans="1:17">
      <c r="A28" t="s">
        <v>17</v>
      </c>
      <c r="B28" s="1">
        <v>31393</v>
      </c>
      <c r="C28">
        <v>19</v>
      </c>
      <c r="D28">
        <v>11</v>
      </c>
      <c r="E28">
        <v>30</v>
      </c>
      <c r="F28">
        <v>25</v>
      </c>
      <c r="G28">
        <v>7</v>
      </c>
      <c r="H28">
        <v>369</v>
      </c>
      <c r="I28">
        <v>401</v>
      </c>
      <c r="J28" s="10">
        <v>36.200000000000003</v>
      </c>
      <c r="K28" s="10">
        <v>36.200000000000003</v>
      </c>
      <c r="L28" s="10">
        <v>21.7</v>
      </c>
      <c r="M28" s="10">
        <v>21.3</v>
      </c>
      <c r="N28" s="10">
        <v>7.3</v>
      </c>
      <c r="O28" s="10">
        <v>7.2</v>
      </c>
      <c r="P28" s="8">
        <v>-0.11374090663020675</v>
      </c>
      <c r="Q28" s="9">
        <v>2.1139999999999999</v>
      </c>
    </row>
    <row r="29" spans="1:17">
      <c r="A29" t="s">
        <v>17</v>
      </c>
      <c r="B29" s="1">
        <v>31422</v>
      </c>
      <c r="C29">
        <v>35</v>
      </c>
      <c r="D29">
        <v>7</v>
      </c>
      <c r="E29">
        <v>42</v>
      </c>
      <c r="F29">
        <v>35</v>
      </c>
      <c r="G29">
        <v>15</v>
      </c>
      <c r="H29">
        <v>403</v>
      </c>
      <c r="I29">
        <v>453</v>
      </c>
      <c r="J29" s="10"/>
      <c r="K29" s="10"/>
      <c r="L29" s="10"/>
      <c r="M29" s="10"/>
      <c r="N29" s="10"/>
      <c r="O29" s="10"/>
      <c r="P29" s="8">
        <v>-0.10461464663866601</v>
      </c>
      <c r="Q29" s="9">
        <v>0.58099999999999996</v>
      </c>
    </row>
    <row r="30" spans="1:17">
      <c r="A30" t="s">
        <v>17</v>
      </c>
      <c r="B30" s="1">
        <v>31456</v>
      </c>
      <c r="C30">
        <v>3</v>
      </c>
      <c r="D30">
        <v>49</v>
      </c>
      <c r="E30">
        <v>52</v>
      </c>
      <c r="F30">
        <v>2</v>
      </c>
      <c r="G30">
        <v>3</v>
      </c>
      <c r="H30">
        <v>322</v>
      </c>
      <c r="I30">
        <v>327</v>
      </c>
      <c r="J30" s="10">
        <v>37</v>
      </c>
      <c r="K30" s="10">
        <v>37</v>
      </c>
      <c r="L30" s="10">
        <v>22</v>
      </c>
      <c r="M30" s="10">
        <v>21.8</v>
      </c>
      <c r="N30" s="10">
        <v>8</v>
      </c>
      <c r="O30" s="10">
        <v>7.7</v>
      </c>
      <c r="P30" s="8">
        <v>-0.1263013813852755</v>
      </c>
      <c r="Q30" s="9">
        <v>8.4290000000000003</v>
      </c>
    </row>
    <row r="31" spans="1:17">
      <c r="A31" t="s">
        <v>17</v>
      </c>
      <c r="B31" s="1">
        <v>31485</v>
      </c>
      <c r="C31">
        <v>57</v>
      </c>
      <c r="F31">
        <v>42</v>
      </c>
      <c r="G31">
        <v>9</v>
      </c>
      <c r="H31">
        <v>489</v>
      </c>
      <c r="I31">
        <v>540</v>
      </c>
      <c r="J31" s="10">
        <v>36.799999999999997</v>
      </c>
      <c r="K31" s="10">
        <v>36.799999999999997</v>
      </c>
      <c r="L31" s="10">
        <v>22.4</v>
      </c>
      <c r="M31" s="10">
        <v>21.4</v>
      </c>
      <c r="N31" s="10">
        <v>7.2</v>
      </c>
      <c r="O31" s="10">
        <v>7.1</v>
      </c>
      <c r="P31" s="8">
        <v>-0.11374090663020675</v>
      </c>
      <c r="Q31" s="9">
        <v>2.7490000000000001</v>
      </c>
    </row>
    <row r="32" spans="1:17">
      <c r="B32" s="1"/>
      <c r="J32" s="10"/>
      <c r="K32" s="10"/>
      <c r="L32" s="10"/>
      <c r="M32" s="10"/>
      <c r="N32" s="10"/>
      <c r="O32" s="10"/>
      <c r="P32" s="8"/>
      <c r="Q32" s="9"/>
    </row>
    <row r="33" spans="1:17">
      <c r="A33" t="s">
        <v>18</v>
      </c>
      <c r="B33" s="1">
        <v>31393</v>
      </c>
      <c r="C33">
        <v>7</v>
      </c>
      <c r="D33">
        <v>11</v>
      </c>
      <c r="E33">
        <v>18</v>
      </c>
      <c r="F33">
        <v>2</v>
      </c>
      <c r="G33">
        <v>1</v>
      </c>
      <c r="H33">
        <v>399</v>
      </c>
      <c r="I33">
        <v>402</v>
      </c>
      <c r="J33" s="10">
        <v>36.200000000000003</v>
      </c>
      <c r="K33" s="10">
        <v>36.200000000000003</v>
      </c>
      <c r="L33" s="10">
        <v>21.4</v>
      </c>
      <c r="M33" s="10">
        <v>21.3</v>
      </c>
      <c r="N33" s="10">
        <v>7.4</v>
      </c>
      <c r="O33" s="10">
        <v>7</v>
      </c>
      <c r="P33" s="8">
        <v>-9.7578328486398774E-2</v>
      </c>
      <c r="Q33" s="9">
        <v>1.1850000000000001</v>
      </c>
    </row>
    <row r="34" spans="1:17">
      <c r="A34" t="s">
        <v>18</v>
      </c>
      <c r="B34" s="1">
        <v>31422</v>
      </c>
      <c r="C34">
        <v>25</v>
      </c>
      <c r="D34">
        <v>7</v>
      </c>
      <c r="E34">
        <v>32</v>
      </c>
      <c r="F34">
        <v>15</v>
      </c>
      <c r="G34">
        <v>10</v>
      </c>
      <c r="H34">
        <v>385</v>
      </c>
      <c r="I34">
        <v>410</v>
      </c>
      <c r="J34" s="10">
        <v>36.6</v>
      </c>
      <c r="K34" s="10">
        <v>36.700000000000003</v>
      </c>
      <c r="L34" s="10">
        <v>22.8</v>
      </c>
      <c r="M34" s="10">
        <v>22.5</v>
      </c>
      <c r="N34" s="10"/>
      <c r="O34" s="10"/>
      <c r="P34" s="8">
        <v>-9.4610382514379615E-2</v>
      </c>
      <c r="Q34" s="9">
        <v>0.56399999999999995</v>
      </c>
    </row>
    <row r="35" spans="1:17">
      <c r="A35" t="s">
        <v>18</v>
      </c>
      <c r="B35" s="1">
        <v>31456</v>
      </c>
      <c r="C35">
        <v>5</v>
      </c>
      <c r="D35">
        <v>29</v>
      </c>
      <c r="E35">
        <v>34</v>
      </c>
      <c r="F35">
        <v>3</v>
      </c>
      <c r="G35">
        <v>4</v>
      </c>
      <c r="H35">
        <v>258</v>
      </c>
      <c r="I35">
        <v>265</v>
      </c>
      <c r="J35" s="10">
        <v>36.9</v>
      </c>
      <c r="K35" s="10">
        <v>37</v>
      </c>
      <c r="L35" s="10">
        <v>21.9</v>
      </c>
      <c r="M35" s="10">
        <v>21.6</v>
      </c>
      <c r="N35" s="10">
        <v>7.5</v>
      </c>
      <c r="O35" s="10">
        <v>7.5</v>
      </c>
      <c r="P35" s="8">
        <v>-0.11374090663020675</v>
      </c>
      <c r="Q35" s="9">
        <v>1.2250000000000001</v>
      </c>
    </row>
    <row r="36" spans="1:17">
      <c r="A36" t="s">
        <v>18</v>
      </c>
      <c r="B36" s="1">
        <v>31485</v>
      </c>
      <c r="C36">
        <v>23</v>
      </c>
      <c r="D36">
        <v>28</v>
      </c>
      <c r="E36">
        <v>51</v>
      </c>
      <c r="F36">
        <v>10</v>
      </c>
      <c r="G36">
        <v>4</v>
      </c>
      <c r="H36">
        <v>351</v>
      </c>
      <c r="I36">
        <v>365</v>
      </c>
      <c r="J36" s="10">
        <v>36.799999999999997</v>
      </c>
      <c r="K36" s="10">
        <v>36.799999999999997</v>
      </c>
      <c r="L36" s="10">
        <v>21.8</v>
      </c>
      <c r="M36" s="10">
        <v>21.3</v>
      </c>
      <c r="N36" s="10">
        <v>7.1</v>
      </c>
      <c r="O36" s="10">
        <v>6.5</v>
      </c>
      <c r="P36" s="8">
        <v>-0.10383192166662321</v>
      </c>
      <c r="Q36" s="9">
        <v>1.6359999999999999</v>
      </c>
    </row>
    <row r="37" spans="1:17">
      <c r="B37" s="1"/>
      <c r="J37" s="10"/>
      <c r="K37" s="10"/>
      <c r="L37" s="10"/>
      <c r="M37" s="10"/>
      <c r="N37" s="10"/>
      <c r="O37" s="10"/>
      <c r="P37" s="8"/>
      <c r="Q37" s="9"/>
    </row>
    <row r="38" spans="1:17">
      <c r="A38" t="s">
        <v>20</v>
      </c>
      <c r="B38" s="1">
        <v>31393</v>
      </c>
      <c r="C38">
        <v>8</v>
      </c>
      <c r="D38">
        <v>8</v>
      </c>
      <c r="E38">
        <v>16</v>
      </c>
      <c r="F38">
        <v>8</v>
      </c>
      <c r="G38">
        <v>1</v>
      </c>
      <c r="H38">
        <v>408</v>
      </c>
      <c r="I38">
        <v>417</v>
      </c>
      <c r="J38" s="10">
        <v>36.200000000000003</v>
      </c>
      <c r="K38" s="10">
        <v>36.200000000000003</v>
      </c>
      <c r="L38" s="10">
        <v>21.2</v>
      </c>
      <c r="M38" s="10">
        <v>20.7</v>
      </c>
      <c r="N38" s="10">
        <v>7.2</v>
      </c>
      <c r="O38" s="10">
        <v>6.4</v>
      </c>
      <c r="P38" s="8">
        <v>-9.7578328486398774E-2</v>
      </c>
      <c r="Q38" s="9">
        <v>1.9239999999999999</v>
      </c>
    </row>
    <row r="39" spans="1:17">
      <c r="A39" t="s">
        <v>20</v>
      </c>
      <c r="B39" s="1">
        <v>31422</v>
      </c>
      <c r="C39">
        <v>28</v>
      </c>
      <c r="D39">
        <v>4</v>
      </c>
      <c r="E39">
        <v>32</v>
      </c>
      <c r="F39">
        <v>18</v>
      </c>
      <c r="G39">
        <v>6</v>
      </c>
      <c r="H39">
        <v>382</v>
      </c>
      <c r="I39">
        <v>406</v>
      </c>
      <c r="J39" s="10">
        <v>36.700000000000003</v>
      </c>
      <c r="K39" s="10">
        <v>36.799999999999997</v>
      </c>
      <c r="L39" s="10">
        <v>22.6</v>
      </c>
      <c r="M39" s="10">
        <v>22</v>
      </c>
      <c r="N39" s="10"/>
      <c r="O39" s="10"/>
      <c r="P39" s="8">
        <v>-9.4610382514379615E-2</v>
      </c>
      <c r="Q39" s="9">
        <v>0.45500000000000002</v>
      </c>
    </row>
    <row r="40" spans="1:17">
      <c r="A40" t="s">
        <v>20</v>
      </c>
      <c r="B40" s="1">
        <v>31456</v>
      </c>
      <c r="C40">
        <v>4</v>
      </c>
      <c r="D40">
        <v>22</v>
      </c>
      <c r="E40">
        <v>26</v>
      </c>
      <c r="F40">
        <v>3</v>
      </c>
      <c r="G40">
        <v>5</v>
      </c>
      <c r="H40">
        <v>186</v>
      </c>
      <c r="I40">
        <v>194</v>
      </c>
      <c r="J40" s="10">
        <v>36.9</v>
      </c>
      <c r="K40" s="10">
        <v>36.950000000000003</v>
      </c>
      <c r="L40" s="10">
        <v>21.1</v>
      </c>
      <c r="M40" s="10">
        <v>20.6</v>
      </c>
      <c r="N40" s="10">
        <v>7.5</v>
      </c>
      <c r="O40" s="10">
        <v>7.6</v>
      </c>
      <c r="P40" s="8">
        <v>-0.11374090663020675</v>
      </c>
      <c r="Q40" s="9">
        <v>1.4970000000000001</v>
      </c>
    </row>
    <row r="41" spans="1:17">
      <c r="A41" t="s">
        <v>20</v>
      </c>
      <c r="B41" s="1">
        <v>31485</v>
      </c>
      <c r="C41">
        <v>15</v>
      </c>
      <c r="D41">
        <v>14</v>
      </c>
      <c r="E41">
        <v>29</v>
      </c>
      <c r="F41">
        <v>12</v>
      </c>
      <c r="G41">
        <v>6</v>
      </c>
      <c r="H41">
        <v>401</v>
      </c>
      <c r="I41">
        <v>419</v>
      </c>
      <c r="J41" s="10"/>
      <c r="K41" s="10">
        <v>36.5</v>
      </c>
      <c r="L41" s="10">
        <v>36.700000000000003</v>
      </c>
      <c r="M41" s="10">
        <v>21</v>
      </c>
      <c r="N41" s="10">
        <v>20.7</v>
      </c>
      <c r="O41" s="10">
        <v>6.7</v>
      </c>
      <c r="P41" s="8">
        <v>-0.11648316309965262</v>
      </c>
      <c r="Q41" s="9">
        <v>1.0189999999999999</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Q121"/>
  <sheetViews>
    <sheetView topLeftCell="A94" workbookViewId="0">
      <selection activeCell="A3" sqref="A3:XFD3"/>
    </sheetView>
  </sheetViews>
  <sheetFormatPr defaultColWidth="11.42578125" defaultRowHeight="12"/>
  <cols>
    <col min="1" max="1" width="11.42578125" customWidth="1"/>
    <col min="2" max="2" width="10.85546875" style="1" customWidth="1"/>
    <col min="16" max="16" width="11.42578125" style="7"/>
  </cols>
  <sheetData>
    <row r="1" spans="1:17">
      <c r="A1" t="s">
        <v>1</v>
      </c>
      <c r="B1" s="1" t="s">
        <v>2</v>
      </c>
      <c r="C1" t="s">
        <v>3</v>
      </c>
      <c r="D1" t="s">
        <v>480</v>
      </c>
      <c r="E1" t="s">
        <v>481</v>
      </c>
      <c r="F1" t="s">
        <v>4</v>
      </c>
      <c r="G1" t="s">
        <v>5</v>
      </c>
      <c r="H1" t="s">
        <v>482</v>
      </c>
      <c r="I1" t="s">
        <v>483</v>
      </c>
      <c r="J1" s="2" t="s">
        <v>43</v>
      </c>
      <c r="K1" s="2" t="s">
        <v>44</v>
      </c>
      <c r="L1" s="2" t="s">
        <v>45</v>
      </c>
      <c r="M1" s="2" t="s">
        <v>46</v>
      </c>
      <c r="N1" s="2" t="s">
        <v>47</v>
      </c>
      <c r="O1" s="2" t="s">
        <v>48</v>
      </c>
      <c r="P1" s="8" t="s">
        <v>21</v>
      </c>
      <c r="Q1" s="9" t="s">
        <v>0</v>
      </c>
    </row>
    <row r="2" spans="1:17">
      <c r="A2" t="s">
        <v>6</v>
      </c>
      <c r="B2" s="1" t="s">
        <v>7</v>
      </c>
      <c r="C2" t="s">
        <v>7</v>
      </c>
      <c r="D2" t="s">
        <v>7</v>
      </c>
      <c r="E2" t="s">
        <v>7</v>
      </c>
      <c r="F2" t="s">
        <v>7</v>
      </c>
      <c r="G2" t="s">
        <v>7</v>
      </c>
      <c r="H2" t="s">
        <v>7</v>
      </c>
      <c r="I2" t="s">
        <v>7</v>
      </c>
      <c r="J2" t="s">
        <v>23</v>
      </c>
      <c r="K2" t="s">
        <v>24</v>
      </c>
      <c r="L2" t="s">
        <v>23</v>
      </c>
      <c r="M2" t="s">
        <v>24</v>
      </c>
      <c r="N2" t="s">
        <v>23</v>
      </c>
      <c r="O2" t="s">
        <v>24</v>
      </c>
      <c r="P2" s="8" t="s">
        <v>25</v>
      </c>
      <c r="Q2" s="9" t="s">
        <v>7</v>
      </c>
    </row>
    <row r="3" spans="1:17">
      <c r="A3" t="s">
        <v>8</v>
      </c>
      <c r="B3" s="1">
        <v>31764</v>
      </c>
      <c r="C3">
        <v>7</v>
      </c>
      <c r="D3">
        <v>14</v>
      </c>
      <c r="E3">
        <v>21</v>
      </c>
      <c r="F3">
        <v>40</v>
      </c>
      <c r="G3">
        <v>3</v>
      </c>
      <c r="H3">
        <v>203</v>
      </c>
      <c r="I3">
        <v>246</v>
      </c>
      <c r="J3" s="10">
        <v>35.4</v>
      </c>
      <c r="K3" s="10">
        <v>35.5</v>
      </c>
      <c r="L3" s="10">
        <v>21.5</v>
      </c>
      <c r="M3" s="10">
        <v>20.6</v>
      </c>
      <c r="N3" s="10">
        <v>9.1</v>
      </c>
      <c r="O3" s="10">
        <v>8.8000000000000007</v>
      </c>
      <c r="P3" s="8">
        <v>-6.8862189105878283E-2</v>
      </c>
      <c r="Q3" s="11">
        <v>0.55244000000000004</v>
      </c>
    </row>
    <row r="4" spans="1:17">
      <c r="A4" t="s">
        <v>8</v>
      </c>
      <c r="B4" s="1">
        <v>31785</v>
      </c>
      <c r="C4">
        <v>1</v>
      </c>
      <c r="D4">
        <v>16</v>
      </c>
      <c r="E4">
        <v>17</v>
      </c>
      <c r="F4">
        <v>10</v>
      </c>
      <c r="G4">
        <v>2</v>
      </c>
      <c r="H4">
        <v>103</v>
      </c>
      <c r="I4">
        <v>115</v>
      </c>
      <c r="J4" s="9">
        <v>36.6</v>
      </c>
      <c r="K4" s="9">
        <v>36.6</v>
      </c>
      <c r="L4" s="10">
        <v>22.8</v>
      </c>
      <c r="M4" s="10">
        <v>22</v>
      </c>
      <c r="N4" s="10">
        <v>7.2</v>
      </c>
      <c r="O4" s="10">
        <v>7</v>
      </c>
      <c r="P4" s="8">
        <v>-7.8365189885759523E-2</v>
      </c>
      <c r="Q4" s="11">
        <v>0.20698</v>
      </c>
    </row>
    <row r="5" spans="1:17">
      <c r="A5" t="s">
        <v>8</v>
      </c>
      <c r="B5" s="1">
        <v>31798</v>
      </c>
      <c r="C5">
        <v>6</v>
      </c>
      <c r="D5">
        <v>15</v>
      </c>
      <c r="E5">
        <v>21</v>
      </c>
      <c r="F5">
        <v>3</v>
      </c>
      <c r="G5">
        <v>1</v>
      </c>
      <c r="H5">
        <v>823</v>
      </c>
      <c r="I5">
        <v>827</v>
      </c>
      <c r="J5" s="10">
        <v>36.1</v>
      </c>
      <c r="K5" s="10">
        <v>36.1</v>
      </c>
      <c r="L5" s="10">
        <v>22.1</v>
      </c>
      <c r="M5" s="10">
        <v>22.1</v>
      </c>
      <c r="P5" s="8">
        <v>-0.11374090663020675</v>
      </c>
      <c r="Q5" s="11">
        <v>0.59660000000000002</v>
      </c>
    </row>
    <row r="6" spans="1:17">
      <c r="A6" t="s">
        <v>8</v>
      </c>
      <c r="B6" s="1">
        <v>31805</v>
      </c>
      <c r="C6">
        <v>4</v>
      </c>
      <c r="D6">
        <v>13</v>
      </c>
      <c r="E6">
        <v>17</v>
      </c>
      <c r="F6">
        <v>4</v>
      </c>
      <c r="G6">
        <v>3</v>
      </c>
      <c r="H6">
        <v>268</v>
      </c>
      <c r="I6">
        <v>275</v>
      </c>
      <c r="J6" s="10">
        <v>36.700000000000003</v>
      </c>
      <c r="K6" s="10">
        <v>36.700000000000003</v>
      </c>
      <c r="L6" s="10">
        <v>22.5</v>
      </c>
      <c r="M6" s="10">
        <v>22.5</v>
      </c>
      <c r="N6" s="10">
        <v>7</v>
      </c>
      <c r="O6" s="10">
        <v>6.9</v>
      </c>
      <c r="P6" s="8">
        <v>-9.2969970539758084E-2</v>
      </c>
      <c r="Q6" s="11">
        <v>0.25097999999999998</v>
      </c>
    </row>
    <row r="7" spans="1:17">
      <c r="A7" t="s">
        <v>8</v>
      </c>
      <c r="B7" s="1">
        <v>31819</v>
      </c>
      <c r="C7">
        <v>1</v>
      </c>
      <c r="D7">
        <v>11</v>
      </c>
      <c r="E7">
        <v>12</v>
      </c>
      <c r="F7">
        <v>7</v>
      </c>
      <c r="G7">
        <v>3</v>
      </c>
      <c r="H7">
        <v>173</v>
      </c>
      <c r="I7">
        <v>183</v>
      </c>
      <c r="J7" s="10">
        <v>37</v>
      </c>
      <c r="K7" s="10">
        <v>37</v>
      </c>
      <c r="L7" s="10">
        <v>22.8</v>
      </c>
      <c r="M7" s="10">
        <v>22.5</v>
      </c>
      <c r="N7" s="9"/>
      <c r="P7" s="8">
        <v>-9.4610382514379615E-2</v>
      </c>
      <c r="Q7" s="11">
        <v>0.36299999999999999</v>
      </c>
    </row>
    <row r="8" spans="1:17">
      <c r="A8" t="s">
        <v>8</v>
      </c>
      <c r="B8" s="1">
        <v>31824</v>
      </c>
      <c r="C8">
        <v>1</v>
      </c>
      <c r="D8">
        <v>14</v>
      </c>
      <c r="E8">
        <v>15</v>
      </c>
      <c r="F8">
        <v>13</v>
      </c>
      <c r="G8">
        <v>2</v>
      </c>
      <c r="H8">
        <v>271</v>
      </c>
      <c r="I8">
        <v>286</v>
      </c>
      <c r="J8" s="10">
        <v>36.9</v>
      </c>
      <c r="K8" s="10">
        <v>37.1</v>
      </c>
      <c r="L8" s="10">
        <v>23</v>
      </c>
      <c r="M8" s="10">
        <v>23</v>
      </c>
      <c r="N8" s="9"/>
      <c r="P8" s="8">
        <v>-0.11374090663020675</v>
      </c>
      <c r="Q8" s="11">
        <v>0.45779999999999998</v>
      </c>
    </row>
    <row r="9" spans="1:17">
      <c r="A9" t="s">
        <v>8</v>
      </c>
      <c r="B9" s="1">
        <v>31827</v>
      </c>
      <c r="C9">
        <v>1</v>
      </c>
      <c r="D9">
        <v>11</v>
      </c>
      <c r="E9">
        <v>12</v>
      </c>
      <c r="F9">
        <v>12</v>
      </c>
      <c r="G9">
        <v>1</v>
      </c>
      <c r="H9">
        <v>117</v>
      </c>
      <c r="I9">
        <v>130</v>
      </c>
      <c r="J9" s="10">
        <v>36.700000000000003</v>
      </c>
      <c r="K9" s="10">
        <v>36.799999999999997</v>
      </c>
      <c r="L9" s="10">
        <v>23.2</v>
      </c>
      <c r="M9" s="10">
        <v>22.6</v>
      </c>
      <c r="N9" s="9"/>
      <c r="P9" s="8">
        <v>-0.10088862898533218</v>
      </c>
      <c r="Q9" s="11">
        <v>0.82079999999999997</v>
      </c>
    </row>
    <row r="10" spans="1:17">
      <c r="A10" t="s">
        <v>8</v>
      </c>
      <c r="B10" s="1">
        <v>31833</v>
      </c>
      <c r="C10">
        <v>1</v>
      </c>
      <c r="D10">
        <v>18</v>
      </c>
      <c r="E10">
        <v>19</v>
      </c>
      <c r="F10">
        <v>12</v>
      </c>
      <c r="G10">
        <v>2</v>
      </c>
      <c r="H10">
        <v>333</v>
      </c>
      <c r="I10">
        <v>347</v>
      </c>
      <c r="J10" s="10">
        <v>36.700000000000003</v>
      </c>
      <c r="K10" s="10">
        <v>36.6</v>
      </c>
      <c r="L10" s="10">
        <v>22.4</v>
      </c>
      <c r="M10" s="10">
        <v>21.9</v>
      </c>
      <c r="N10" s="10">
        <v>6.7</v>
      </c>
      <c r="O10" s="10">
        <v>6.3</v>
      </c>
      <c r="P10" s="8">
        <v>-8.3302965621707872E-2</v>
      </c>
      <c r="Q10" s="11">
        <v>0.56318000000000001</v>
      </c>
    </row>
    <row r="11" spans="1:17">
      <c r="A11" t="s">
        <v>8</v>
      </c>
      <c r="B11" s="1">
        <v>31840</v>
      </c>
      <c r="C11">
        <v>6</v>
      </c>
      <c r="D11">
        <v>15</v>
      </c>
      <c r="E11">
        <v>21</v>
      </c>
      <c r="F11">
        <v>14</v>
      </c>
      <c r="G11">
        <v>1</v>
      </c>
      <c r="H11">
        <v>302</v>
      </c>
      <c r="I11">
        <v>317</v>
      </c>
      <c r="J11" s="10">
        <v>36.4</v>
      </c>
      <c r="K11" s="10">
        <v>37.1</v>
      </c>
      <c r="L11" s="10">
        <v>21.2</v>
      </c>
      <c r="M11" s="10">
        <v>22</v>
      </c>
      <c r="N11" s="10">
        <v>6.8</v>
      </c>
      <c r="O11" s="10">
        <v>6.1</v>
      </c>
      <c r="P11" s="8">
        <v>-7.6926646701055854E-2</v>
      </c>
      <c r="Q11" s="11">
        <v>0.31884000000000001</v>
      </c>
    </row>
    <row r="12" spans="1:17">
      <c r="A12" t="s">
        <v>8</v>
      </c>
      <c r="B12" s="1">
        <v>31855</v>
      </c>
      <c r="C12">
        <v>4</v>
      </c>
      <c r="D12">
        <v>20</v>
      </c>
      <c r="E12">
        <v>24</v>
      </c>
      <c r="F12">
        <v>8</v>
      </c>
      <c r="G12">
        <v>8</v>
      </c>
      <c r="H12">
        <v>321</v>
      </c>
      <c r="I12">
        <v>337</v>
      </c>
      <c r="J12" s="10">
        <v>36.5</v>
      </c>
      <c r="K12" s="10">
        <v>37</v>
      </c>
      <c r="L12" s="10">
        <v>21.3</v>
      </c>
      <c r="M12" s="10">
        <v>21.2</v>
      </c>
      <c r="N12" s="10">
        <v>6.3</v>
      </c>
      <c r="O12" s="10">
        <v>6.3</v>
      </c>
      <c r="P12" s="8">
        <v>-8.5201528010134212E-2</v>
      </c>
      <c r="Q12" s="11">
        <v>0.81415999999999999</v>
      </c>
    </row>
    <row r="13" spans="1:17">
      <c r="A13" t="s">
        <v>8</v>
      </c>
      <c r="B13" s="1">
        <v>31859</v>
      </c>
      <c r="C13">
        <v>4</v>
      </c>
      <c r="D13">
        <v>20</v>
      </c>
      <c r="E13">
        <v>24</v>
      </c>
      <c r="F13">
        <v>6</v>
      </c>
      <c r="G13">
        <v>6</v>
      </c>
      <c r="H13">
        <v>159</v>
      </c>
      <c r="I13">
        <v>171</v>
      </c>
      <c r="J13" s="10">
        <v>36.6</v>
      </c>
      <c r="K13" s="10">
        <v>37</v>
      </c>
      <c r="L13" s="10">
        <v>21.4</v>
      </c>
      <c r="M13" s="10">
        <v>21.8</v>
      </c>
      <c r="N13" s="10">
        <v>7</v>
      </c>
      <c r="O13" s="10">
        <v>5.9</v>
      </c>
      <c r="P13" s="8">
        <v>-8.5201528010134212E-2</v>
      </c>
      <c r="Q13" s="11">
        <v>0.95620000000000005</v>
      </c>
    </row>
    <row r="14" spans="1:17">
      <c r="A14" t="s">
        <v>8</v>
      </c>
      <c r="B14" s="1">
        <v>31862</v>
      </c>
      <c r="C14">
        <v>8</v>
      </c>
      <c r="D14">
        <v>16</v>
      </c>
      <c r="E14">
        <v>24</v>
      </c>
      <c r="F14">
        <v>11</v>
      </c>
      <c r="G14">
        <v>7</v>
      </c>
      <c r="H14">
        <v>215</v>
      </c>
      <c r="I14">
        <v>233</v>
      </c>
      <c r="J14" s="10">
        <v>36.200000000000003</v>
      </c>
      <c r="K14" s="10">
        <v>36.700000000000003</v>
      </c>
      <c r="L14" s="10">
        <v>21.5</v>
      </c>
      <c r="M14" s="10">
        <v>21.5</v>
      </c>
      <c r="N14" s="10">
        <v>6.1</v>
      </c>
      <c r="O14" s="10">
        <v>6.2</v>
      </c>
      <c r="P14" s="8">
        <v>-9.1928490067827412E-2</v>
      </c>
      <c r="Q14" s="11">
        <v>0.37698000000000004</v>
      </c>
    </row>
    <row r="15" spans="1:17">
      <c r="A15" t="s">
        <v>8</v>
      </c>
      <c r="B15" s="1">
        <v>31866</v>
      </c>
      <c r="C15">
        <v>9</v>
      </c>
      <c r="D15">
        <v>109</v>
      </c>
      <c r="E15">
        <v>118</v>
      </c>
      <c r="F15">
        <v>14</v>
      </c>
      <c r="G15">
        <v>2</v>
      </c>
      <c r="H15">
        <v>294</v>
      </c>
      <c r="I15">
        <v>310</v>
      </c>
      <c r="J15" s="10">
        <v>35.9</v>
      </c>
      <c r="K15" s="10">
        <v>36.1</v>
      </c>
      <c r="L15" s="10">
        <v>21.1</v>
      </c>
      <c r="M15" s="10">
        <v>21.2</v>
      </c>
      <c r="N15" s="10">
        <v>6.5</v>
      </c>
      <c r="O15" s="10">
        <v>6.1</v>
      </c>
      <c r="P15" s="8">
        <v>-8.3302965621707872E-2</v>
      </c>
      <c r="Q15" s="11">
        <v>0.86171999999999993</v>
      </c>
    </row>
    <row r="16" spans="1:17">
      <c r="A16" t="s">
        <v>8</v>
      </c>
      <c r="B16" s="1">
        <v>31869</v>
      </c>
      <c r="C16">
        <v>10</v>
      </c>
      <c r="D16">
        <v>151</v>
      </c>
      <c r="E16">
        <v>161</v>
      </c>
      <c r="F16">
        <v>18</v>
      </c>
      <c r="G16">
        <v>6</v>
      </c>
      <c r="H16">
        <v>292</v>
      </c>
      <c r="I16">
        <v>316</v>
      </c>
      <c r="J16" s="10">
        <v>36.4</v>
      </c>
      <c r="K16" s="10">
        <v>36.799999999999997</v>
      </c>
      <c r="L16" s="10">
        <v>21.4</v>
      </c>
      <c r="M16" s="10">
        <v>21.4</v>
      </c>
      <c r="N16" s="10">
        <v>6.4</v>
      </c>
      <c r="O16" s="10">
        <v>6</v>
      </c>
      <c r="P16" s="8">
        <v>-6.8862189105878283E-2</v>
      </c>
      <c r="Q16" s="11">
        <v>0.4138</v>
      </c>
    </row>
    <row r="17" spans="1:17">
      <c r="J17" s="10"/>
      <c r="K17" s="10"/>
      <c r="L17" s="10"/>
      <c r="M17" s="10"/>
      <c r="N17" s="10"/>
      <c r="O17" s="10"/>
      <c r="P17" s="8"/>
      <c r="Q17" s="11"/>
    </row>
    <row r="18" spans="1:17">
      <c r="A18" t="s">
        <v>11</v>
      </c>
      <c r="B18" s="1">
        <v>31764</v>
      </c>
      <c r="C18">
        <v>7</v>
      </c>
      <c r="D18">
        <v>12</v>
      </c>
      <c r="E18">
        <v>19</v>
      </c>
      <c r="F18">
        <v>21</v>
      </c>
      <c r="G18">
        <v>5</v>
      </c>
      <c r="H18">
        <v>352</v>
      </c>
      <c r="I18">
        <v>378</v>
      </c>
      <c r="J18" s="10">
        <v>35.700000000000003</v>
      </c>
      <c r="K18" s="10">
        <v>37.799999999999997</v>
      </c>
      <c r="L18" s="10">
        <v>21.2</v>
      </c>
      <c r="M18" s="10">
        <v>20.8</v>
      </c>
      <c r="N18" s="10">
        <v>7.9</v>
      </c>
      <c r="O18" s="10">
        <v>8.4</v>
      </c>
      <c r="P18" s="8">
        <v>-7.9899481605804928E-2</v>
      </c>
      <c r="Q18" s="11">
        <v>0.36315999999999998</v>
      </c>
    </row>
    <row r="19" spans="1:17">
      <c r="A19" t="s">
        <v>11</v>
      </c>
      <c r="B19" s="1">
        <v>31785</v>
      </c>
      <c r="C19">
        <v>1</v>
      </c>
      <c r="D19">
        <v>17</v>
      </c>
      <c r="E19">
        <v>18</v>
      </c>
      <c r="F19">
        <v>11</v>
      </c>
      <c r="G19">
        <v>1</v>
      </c>
      <c r="H19">
        <v>156</v>
      </c>
      <c r="I19">
        <v>168</v>
      </c>
      <c r="J19" s="9">
        <v>36.6</v>
      </c>
      <c r="K19" s="9">
        <v>36.6</v>
      </c>
      <c r="L19" s="10">
        <v>22.7</v>
      </c>
      <c r="M19" s="10">
        <v>22.2</v>
      </c>
      <c r="N19" s="10">
        <v>7.1</v>
      </c>
      <c r="O19" s="10">
        <v>7</v>
      </c>
      <c r="P19" s="8">
        <v>-8.5201528010134212E-2</v>
      </c>
      <c r="Q19" s="11">
        <v>0.48458000000000001</v>
      </c>
    </row>
    <row r="20" spans="1:17">
      <c r="A20" t="s">
        <v>11</v>
      </c>
      <c r="B20" s="1">
        <v>31798</v>
      </c>
      <c r="C20">
        <v>5</v>
      </c>
      <c r="D20">
        <v>12</v>
      </c>
      <c r="E20">
        <v>17</v>
      </c>
      <c r="F20">
        <v>3</v>
      </c>
      <c r="G20">
        <v>1</v>
      </c>
      <c r="H20">
        <v>579</v>
      </c>
      <c r="I20">
        <v>583</v>
      </c>
      <c r="J20" s="10">
        <v>35.9</v>
      </c>
      <c r="K20" s="10">
        <v>36</v>
      </c>
      <c r="L20" s="10">
        <v>22.2</v>
      </c>
      <c r="M20" s="10">
        <v>22</v>
      </c>
      <c r="P20" s="8">
        <v>-0.10885414316198276</v>
      </c>
      <c r="Q20" s="11">
        <v>0.56642000000000003</v>
      </c>
    </row>
    <row r="21" spans="1:17">
      <c r="A21" t="s">
        <v>11</v>
      </c>
      <c r="B21" s="1">
        <v>31805</v>
      </c>
      <c r="C21">
        <v>3</v>
      </c>
      <c r="D21">
        <v>21</v>
      </c>
      <c r="E21">
        <v>24</v>
      </c>
      <c r="F21">
        <v>5</v>
      </c>
      <c r="G21">
        <v>3</v>
      </c>
      <c r="H21">
        <v>315</v>
      </c>
      <c r="I21">
        <v>323</v>
      </c>
      <c r="J21" s="10">
        <v>36.9</v>
      </c>
      <c r="K21" s="10">
        <v>36.9</v>
      </c>
      <c r="L21" s="10">
        <v>22.8</v>
      </c>
      <c r="M21" s="10">
        <v>22.8</v>
      </c>
      <c r="N21" s="10">
        <v>7</v>
      </c>
      <c r="O21" s="10">
        <v>6.8</v>
      </c>
      <c r="P21" s="8">
        <v>-0.11374090663020675</v>
      </c>
      <c r="Q21" s="11">
        <v>0.50180000000000002</v>
      </c>
    </row>
    <row r="22" spans="1:17">
      <c r="A22" t="s">
        <v>11</v>
      </c>
      <c r="B22" s="1">
        <v>31819</v>
      </c>
      <c r="C22">
        <v>1</v>
      </c>
      <c r="D22">
        <v>2</v>
      </c>
      <c r="E22">
        <v>2</v>
      </c>
      <c r="F22">
        <v>178</v>
      </c>
      <c r="G22">
        <v>182</v>
      </c>
      <c r="H22">
        <v>90</v>
      </c>
      <c r="J22" s="10">
        <v>37.299999999999997</v>
      </c>
      <c r="K22" s="10">
        <v>37</v>
      </c>
      <c r="L22" s="10">
        <v>23.4</v>
      </c>
      <c r="M22" s="10">
        <v>22.9</v>
      </c>
      <c r="N22" s="9"/>
      <c r="P22" s="8">
        <v>-9.4610382514379615E-2</v>
      </c>
      <c r="Q22" s="11">
        <v>0.45132</v>
      </c>
    </row>
    <row r="23" spans="1:17">
      <c r="A23" t="s">
        <v>11</v>
      </c>
      <c r="B23" s="1">
        <v>31824</v>
      </c>
      <c r="C23">
        <v>1</v>
      </c>
      <c r="D23">
        <v>13</v>
      </c>
      <c r="E23">
        <v>14</v>
      </c>
      <c r="F23">
        <v>10</v>
      </c>
      <c r="G23">
        <v>2</v>
      </c>
      <c r="H23">
        <v>196</v>
      </c>
      <c r="I23">
        <v>208</v>
      </c>
      <c r="J23" s="10">
        <v>37</v>
      </c>
      <c r="K23" s="10">
        <v>37.1</v>
      </c>
      <c r="L23" s="10">
        <v>23.2</v>
      </c>
      <c r="M23" s="10">
        <v>23.2</v>
      </c>
      <c r="N23" s="9"/>
      <c r="P23" s="8">
        <v>-0.10885414316198276</v>
      </c>
      <c r="Q23" s="11">
        <v>0.63751999999999998</v>
      </c>
    </row>
    <row r="24" spans="1:17">
      <c r="A24" t="s">
        <v>11</v>
      </c>
      <c r="B24" s="1">
        <v>31827</v>
      </c>
      <c r="C24">
        <v>1</v>
      </c>
      <c r="D24">
        <v>12</v>
      </c>
      <c r="E24">
        <v>13</v>
      </c>
      <c r="F24">
        <v>15</v>
      </c>
      <c r="G24">
        <v>1</v>
      </c>
      <c r="H24">
        <v>180</v>
      </c>
      <c r="I24">
        <v>196</v>
      </c>
      <c r="J24" s="10">
        <v>36.9</v>
      </c>
      <c r="K24" s="10">
        <v>36.9</v>
      </c>
      <c r="L24" s="10">
        <v>23.2</v>
      </c>
      <c r="M24" s="10">
        <v>23.3</v>
      </c>
      <c r="N24" s="9"/>
      <c r="P24" s="8">
        <v>-0.11946400136543722</v>
      </c>
      <c r="Q24" s="11">
        <v>0.90927999999999998</v>
      </c>
    </row>
    <row r="25" spans="1:17">
      <c r="A25" t="s">
        <v>11</v>
      </c>
      <c r="B25" s="1">
        <v>31833</v>
      </c>
      <c r="C25">
        <v>1</v>
      </c>
      <c r="D25">
        <v>18</v>
      </c>
      <c r="E25">
        <v>19</v>
      </c>
      <c r="F25">
        <v>10</v>
      </c>
      <c r="G25">
        <v>1</v>
      </c>
      <c r="H25">
        <v>345</v>
      </c>
      <c r="I25">
        <v>356</v>
      </c>
      <c r="J25" s="10">
        <v>37</v>
      </c>
      <c r="K25" s="10">
        <v>37</v>
      </c>
      <c r="L25" s="10">
        <v>22.9</v>
      </c>
      <c r="M25" s="10">
        <v>22.7</v>
      </c>
      <c r="N25" s="10">
        <v>6.8</v>
      </c>
      <c r="O25" s="10">
        <v>6.6</v>
      </c>
      <c r="P25" s="8">
        <v>-0.10088862898533218</v>
      </c>
      <c r="Q25" s="11">
        <v>0.74969999999999992</v>
      </c>
    </row>
    <row r="26" spans="1:17">
      <c r="A26" t="s">
        <v>11</v>
      </c>
      <c r="B26" s="1">
        <v>31840</v>
      </c>
      <c r="C26">
        <v>6</v>
      </c>
      <c r="D26">
        <v>16</v>
      </c>
      <c r="E26">
        <v>22</v>
      </c>
      <c r="F26">
        <v>21</v>
      </c>
      <c r="G26">
        <v>2</v>
      </c>
      <c r="H26">
        <v>393</v>
      </c>
      <c r="I26">
        <v>416</v>
      </c>
      <c r="J26" s="10">
        <v>36.5</v>
      </c>
      <c r="K26" s="10">
        <v>37.200000000000003</v>
      </c>
      <c r="L26" s="10">
        <v>21.6</v>
      </c>
      <c r="M26" s="10">
        <v>21.8</v>
      </c>
      <c r="N26" s="10">
        <v>6.8</v>
      </c>
      <c r="O26" s="10">
        <v>5.6</v>
      </c>
      <c r="P26" s="8">
        <v>-8.5201528010134212E-2</v>
      </c>
      <c r="Q26" s="11">
        <v>0.68184</v>
      </c>
    </row>
    <row r="27" spans="1:17">
      <c r="A27" t="s">
        <v>11</v>
      </c>
      <c r="B27" s="1">
        <v>31855</v>
      </c>
      <c r="C27">
        <v>5</v>
      </c>
      <c r="D27">
        <v>24</v>
      </c>
      <c r="E27">
        <v>29</v>
      </c>
      <c r="F27">
        <v>10</v>
      </c>
      <c r="G27">
        <v>5</v>
      </c>
      <c r="H27">
        <v>216</v>
      </c>
      <c r="I27">
        <v>231</v>
      </c>
      <c r="J27" s="10">
        <v>37</v>
      </c>
      <c r="K27" s="10">
        <v>37</v>
      </c>
      <c r="L27" s="10">
        <v>21.8</v>
      </c>
      <c r="M27" s="10">
        <v>21.8</v>
      </c>
      <c r="N27" s="10">
        <v>6.7</v>
      </c>
      <c r="O27" s="10">
        <v>6.4</v>
      </c>
      <c r="P27" s="8">
        <v>-9.7578328486398774E-2</v>
      </c>
      <c r="Q27" s="11">
        <v>1.5768200000000003</v>
      </c>
    </row>
    <row r="28" spans="1:17">
      <c r="A28" t="s">
        <v>11</v>
      </c>
      <c r="B28" s="1">
        <v>31859</v>
      </c>
      <c r="C28">
        <v>4</v>
      </c>
      <c r="D28">
        <v>28</v>
      </c>
      <c r="E28">
        <v>32</v>
      </c>
      <c r="F28">
        <v>6</v>
      </c>
      <c r="G28">
        <v>5</v>
      </c>
      <c r="H28">
        <v>333</v>
      </c>
      <c r="I28">
        <v>344</v>
      </c>
      <c r="J28" s="10">
        <v>36.6</v>
      </c>
      <c r="K28" s="10">
        <v>37</v>
      </c>
      <c r="L28" s="10">
        <v>21.9</v>
      </c>
      <c r="M28" s="10">
        <v>21.7</v>
      </c>
      <c r="N28" s="10">
        <v>6.8</v>
      </c>
      <c r="O28" s="10">
        <v>5.6</v>
      </c>
      <c r="P28" s="8">
        <v>-8.7255709292090103E-2</v>
      </c>
      <c r="Q28" s="11">
        <v>0.9121999999999999</v>
      </c>
    </row>
    <row r="29" spans="1:17">
      <c r="A29" t="s">
        <v>11</v>
      </c>
      <c r="B29" s="1">
        <v>31862</v>
      </c>
      <c r="C29">
        <v>12</v>
      </c>
      <c r="D29">
        <v>15</v>
      </c>
      <c r="E29">
        <v>27</v>
      </c>
      <c r="F29">
        <v>17</v>
      </c>
      <c r="G29">
        <v>7</v>
      </c>
      <c r="H29">
        <v>332</v>
      </c>
      <c r="I29">
        <v>356</v>
      </c>
      <c r="J29" s="10">
        <v>36.5</v>
      </c>
      <c r="K29" s="10">
        <v>36.700000000000003</v>
      </c>
      <c r="L29" s="10">
        <v>21.7</v>
      </c>
      <c r="M29" s="10">
        <v>21.7</v>
      </c>
      <c r="N29" s="10">
        <v>6.4</v>
      </c>
      <c r="O29" s="10">
        <v>5.4</v>
      </c>
      <c r="P29" s="8">
        <v>-9.1928490067827412E-2</v>
      </c>
      <c r="Q29" s="11">
        <v>0.79709999999999992</v>
      </c>
    </row>
    <row r="30" spans="1:17">
      <c r="A30" t="s">
        <v>11</v>
      </c>
      <c r="B30" s="1">
        <v>31866</v>
      </c>
      <c r="C30">
        <v>10</v>
      </c>
      <c r="D30">
        <v>119</v>
      </c>
      <c r="E30">
        <v>129</v>
      </c>
      <c r="F30">
        <v>13</v>
      </c>
      <c r="G30">
        <v>1</v>
      </c>
      <c r="H30">
        <v>254</v>
      </c>
      <c r="I30">
        <v>268</v>
      </c>
      <c r="J30" s="10">
        <v>35.9</v>
      </c>
      <c r="K30" s="10">
        <v>36.1</v>
      </c>
      <c r="L30" s="10">
        <v>21.2</v>
      </c>
      <c r="M30" s="10">
        <v>21.4</v>
      </c>
      <c r="N30" s="10">
        <v>6.5</v>
      </c>
      <c r="O30" s="10">
        <v>6.1</v>
      </c>
      <c r="P30" s="8">
        <v>-8.7255709292090103E-2</v>
      </c>
      <c r="Q30" s="11">
        <v>0.97697999999999996</v>
      </c>
    </row>
    <row r="31" spans="1:17">
      <c r="A31" t="s">
        <v>11</v>
      </c>
      <c r="B31" s="1">
        <v>31869</v>
      </c>
      <c r="C31">
        <v>11</v>
      </c>
      <c r="D31">
        <v>167</v>
      </c>
      <c r="E31">
        <v>178</v>
      </c>
      <c r="F31">
        <v>24</v>
      </c>
      <c r="G31">
        <v>4</v>
      </c>
      <c r="H31">
        <v>221</v>
      </c>
      <c r="I31">
        <v>249</v>
      </c>
      <c r="J31" s="10">
        <v>36.700000000000003</v>
      </c>
      <c r="K31" s="10">
        <v>36.9</v>
      </c>
      <c r="L31" s="10">
        <v>21.5</v>
      </c>
      <c r="M31" s="10">
        <v>21.5</v>
      </c>
      <c r="N31" s="10">
        <v>6.5</v>
      </c>
      <c r="O31" s="10">
        <v>5.6</v>
      </c>
      <c r="P31" s="8">
        <v>-6.7034512081921946E-2</v>
      </c>
      <c r="Q31" s="11">
        <v>0.45147999999999994</v>
      </c>
    </row>
    <row r="32" spans="1:17">
      <c r="J32" s="10"/>
      <c r="K32" s="10"/>
      <c r="L32" s="10"/>
      <c r="M32" s="10"/>
      <c r="N32" s="10"/>
      <c r="O32" s="10"/>
      <c r="P32" s="8"/>
      <c r="Q32" s="11"/>
    </row>
    <row r="33" spans="1:17">
      <c r="A33" t="s">
        <v>13</v>
      </c>
      <c r="B33" s="1">
        <v>31764</v>
      </c>
      <c r="C33">
        <v>7</v>
      </c>
      <c r="D33">
        <v>31</v>
      </c>
      <c r="E33">
        <v>38</v>
      </c>
      <c r="F33">
        <v>31</v>
      </c>
      <c r="G33">
        <v>23</v>
      </c>
      <c r="H33">
        <v>277</v>
      </c>
      <c r="I33">
        <v>331</v>
      </c>
      <c r="J33" s="10">
        <v>35.5</v>
      </c>
      <c r="K33" s="10">
        <v>35.6</v>
      </c>
      <c r="L33" s="10">
        <v>21.9</v>
      </c>
      <c r="M33" s="10">
        <v>21</v>
      </c>
      <c r="N33" s="10">
        <v>8.6</v>
      </c>
      <c r="O33" s="10">
        <v>6.2</v>
      </c>
      <c r="P33" s="8">
        <v>-9.1928490067827412E-2</v>
      </c>
      <c r="Q33" s="11">
        <v>1.27196</v>
      </c>
    </row>
    <row r="34" spans="1:17">
      <c r="A34" t="s">
        <v>13</v>
      </c>
      <c r="B34" s="1">
        <v>31785</v>
      </c>
      <c r="C34">
        <v>1</v>
      </c>
      <c r="D34">
        <v>14</v>
      </c>
      <c r="E34">
        <v>15</v>
      </c>
      <c r="F34">
        <v>8</v>
      </c>
      <c r="G34">
        <v>2</v>
      </c>
      <c r="H34">
        <v>192</v>
      </c>
      <c r="I34">
        <v>202</v>
      </c>
      <c r="J34" s="9">
        <v>36.6</v>
      </c>
      <c r="K34" s="9">
        <v>36.6</v>
      </c>
      <c r="L34" s="10">
        <v>23</v>
      </c>
      <c r="M34" s="10">
        <v>22.3</v>
      </c>
      <c r="N34" s="10">
        <v>7.2</v>
      </c>
      <c r="O34" s="10">
        <v>6.5</v>
      </c>
      <c r="P34" s="8">
        <v>-0.11591670008577483</v>
      </c>
      <c r="Q34" s="11">
        <v>1.0104</v>
      </c>
    </row>
    <row r="35" spans="1:17">
      <c r="A35" t="s">
        <v>13</v>
      </c>
      <c r="B35" s="1">
        <v>31798</v>
      </c>
      <c r="C35">
        <v>6</v>
      </c>
      <c r="D35">
        <v>11</v>
      </c>
      <c r="E35">
        <v>17</v>
      </c>
      <c r="F35">
        <v>4</v>
      </c>
      <c r="G35">
        <v>1</v>
      </c>
      <c r="H35">
        <v>600</v>
      </c>
      <c r="I35">
        <v>605</v>
      </c>
      <c r="J35" s="10">
        <v>36.6</v>
      </c>
      <c r="K35" s="10">
        <v>36.6</v>
      </c>
      <c r="L35" s="10">
        <v>22.4</v>
      </c>
      <c r="M35" s="10">
        <v>22.4</v>
      </c>
      <c r="P35" s="8">
        <v>-0.10885414316198276</v>
      </c>
      <c r="Q35" s="11">
        <v>1.68868</v>
      </c>
    </row>
    <row r="36" spans="1:17">
      <c r="A36" t="s">
        <v>13</v>
      </c>
      <c r="B36" s="1">
        <v>31805</v>
      </c>
      <c r="C36">
        <v>5</v>
      </c>
      <c r="D36">
        <v>28</v>
      </c>
      <c r="E36">
        <v>33</v>
      </c>
      <c r="F36">
        <v>11</v>
      </c>
      <c r="G36">
        <v>5</v>
      </c>
      <c r="H36">
        <v>452</v>
      </c>
      <c r="I36">
        <v>468</v>
      </c>
      <c r="J36" s="10">
        <v>36.9</v>
      </c>
      <c r="K36" s="10">
        <v>36.9</v>
      </c>
      <c r="L36" s="10">
        <v>23.1</v>
      </c>
      <c r="M36" s="10">
        <v>22.8</v>
      </c>
      <c r="N36" s="10">
        <v>6.7</v>
      </c>
      <c r="O36" s="10">
        <v>6.3</v>
      </c>
      <c r="P36" s="8">
        <v>-0.11374090663020675</v>
      </c>
      <c r="Q36" s="11">
        <v>1.2107399999999999</v>
      </c>
    </row>
    <row r="37" spans="1:17">
      <c r="A37" t="s">
        <v>13</v>
      </c>
      <c r="B37" s="1">
        <v>31819</v>
      </c>
      <c r="C37">
        <v>6</v>
      </c>
      <c r="D37">
        <v>18</v>
      </c>
      <c r="E37">
        <v>24</v>
      </c>
      <c r="F37">
        <v>5</v>
      </c>
      <c r="G37">
        <v>4</v>
      </c>
      <c r="H37">
        <v>185</v>
      </c>
      <c r="I37">
        <v>194</v>
      </c>
      <c r="J37" s="10">
        <v>37.1</v>
      </c>
      <c r="K37" s="10">
        <v>37.1</v>
      </c>
      <c r="L37" s="10">
        <v>23</v>
      </c>
      <c r="M37" s="10">
        <v>23</v>
      </c>
      <c r="N37" s="9"/>
      <c r="P37" s="8">
        <v>-0.1263013813852755</v>
      </c>
      <c r="Q37" s="11">
        <v>1.2312000000000001</v>
      </c>
    </row>
    <row r="38" spans="1:17">
      <c r="A38" t="s">
        <v>13</v>
      </c>
      <c r="B38" s="1">
        <v>31824</v>
      </c>
      <c r="C38">
        <v>1</v>
      </c>
      <c r="D38">
        <v>14</v>
      </c>
      <c r="E38">
        <v>15</v>
      </c>
      <c r="F38">
        <v>13</v>
      </c>
      <c r="G38">
        <v>2</v>
      </c>
      <c r="H38">
        <v>282</v>
      </c>
      <c r="I38">
        <v>297</v>
      </c>
      <c r="J38" s="10">
        <v>37.1</v>
      </c>
      <c r="K38" s="10">
        <v>37.1</v>
      </c>
      <c r="L38" s="10">
        <v>23.5</v>
      </c>
      <c r="M38" s="10">
        <v>23.5</v>
      </c>
      <c r="N38" s="9"/>
      <c r="P38" s="8">
        <v>-0.10885414316198276</v>
      </c>
      <c r="Q38" s="11">
        <v>1.90198</v>
      </c>
    </row>
    <row r="39" spans="1:17">
      <c r="A39" t="s">
        <v>13</v>
      </c>
      <c r="B39" s="1">
        <v>31827</v>
      </c>
      <c r="C39">
        <v>1</v>
      </c>
      <c r="D39">
        <v>19</v>
      </c>
      <c r="E39">
        <v>20</v>
      </c>
      <c r="F39">
        <v>13</v>
      </c>
      <c r="G39">
        <v>3</v>
      </c>
      <c r="H39">
        <v>17</v>
      </c>
      <c r="I39">
        <v>33</v>
      </c>
      <c r="J39" s="10">
        <v>36.799999999999997</v>
      </c>
      <c r="K39" s="10">
        <v>36.799999999999997</v>
      </c>
      <c r="L39" s="10">
        <v>23.4</v>
      </c>
      <c r="M39" s="10">
        <v>23.1</v>
      </c>
      <c r="N39" s="9"/>
      <c r="P39" s="8">
        <v>-0.1263013813852755</v>
      </c>
      <c r="Q39" s="11">
        <v>2.0378599999999998</v>
      </c>
    </row>
    <row r="40" spans="1:17">
      <c r="A40" t="s">
        <v>13</v>
      </c>
      <c r="B40" s="1">
        <v>31833</v>
      </c>
      <c r="C40">
        <v>1</v>
      </c>
      <c r="D40">
        <v>16</v>
      </c>
      <c r="E40">
        <v>17</v>
      </c>
      <c r="F40">
        <v>12</v>
      </c>
      <c r="G40">
        <v>1</v>
      </c>
      <c r="H40">
        <v>416</v>
      </c>
      <c r="I40">
        <v>429</v>
      </c>
      <c r="J40" s="10">
        <v>37</v>
      </c>
      <c r="K40" s="10">
        <v>37</v>
      </c>
      <c r="L40" s="10">
        <v>22.9</v>
      </c>
      <c r="M40" s="10">
        <v>22.9</v>
      </c>
      <c r="N40" s="10">
        <v>6.8</v>
      </c>
      <c r="O40" s="10">
        <v>6.7</v>
      </c>
      <c r="P40" s="8">
        <v>-0.10885414316198276</v>
      </c>
      <c r="Q40" s="11">
        <v>2.14032</v>
      </c>
    </row>
    <row r="41" spans="1:17">
      <c r="A41" t="s">
        <v>13</v>
      </c>
      <c r="B41" s="1">
        <v>31840</v>
      </c>
      <c r="C41">
        <v>12</v>
      </c>
      <c r="D41">
        <v>11</v>
      </c>
      <c r="E41">
        <v>23</v>
      </c>
      <c r="F41">
        <v>16</v>
      </c>
      <c r="G41">
        <v>9</v>
      </c>
      <c r="H41">
        <v>420</v>
      </c>
      <c r="I41">
        <v>445</v>
      </c>
      <c r="J41" s="10">
        <v>37</v>
      </c>
      <c r="K41" s="10">
        <v>37.1</v>
      </c>
      <c r="L41" s="10">
        <v>22.8</v>
      </c>
      <c r="M41" s="10">
        <v>22.1</v>
      </c>
      <c r="N41" s="10">
        <v>6.9</v>
      </c>
      <c r="O41" s="10">
        <v>5.3</v>
      </c>
      <c r="P41" s="8">
        <v>-8.7255709292090103E-2</v>
      </c>
      <c r="Q41" s="11">
        <v>0.47826000000000002</v>
      </c>
    </row>
    <row r="42" spans="1:17">
      <c r="A42" t="s">
        <v>13</v>
      </c>
      <c r="B42" s="1">
        <v>31855</v>
      </c>
      <c r="C42">
        <v>5</v>
      </c>
      <c r="D42">
        <v>20</v>
      </c>
      <c r="E42">
        <v>25</v>
      </c>
      <c r="F42">
        <v>10</v>
      </c>
      <c r="G42">
        <v>12</v>
      </c>
      <c r="H42">
        <v>216</v>
      </c>
      <c r="I42">
        <v>238</v>
      </c>
      <c r="J42" s="10">
        <v>36.799999999999997</v>
      </c>
      <c r="K42" s="10">
        <v>37</v>
      </c>
      <c r="L42" s="10">
        <v>21.8</v>
      </c>
      <c r="M42" s="10">
        <v>21.5</v>
      </c>
      <c r="N42" s="10">
        <v>6.9</v>
      </c>
      <c r="O42" s="10">
        <v>6.3</v>
      </c>
      <c r="P42" s="8">
        <v>-0.11946400136543722</v>
      </c>
      <c r="Q42" s="11">
        <v>2.4450199999999995</v>
      </c>
    </row>
    <row r="43" spans="1:17">
      <c r="A43" t="s">
        <v>13</v>
      </c>
      <c r="B43" s="1">
        <v>31859</v>
      </c>
      <c r="C43">
        <v>1</v>
      </c>
      <c r="D43">
        <v>35</v>
      </c>
      <c r="E43">
        <v>36</v>
      </c>
      <c r="F43">
        <v>6</v>
      </c>
      <c r="G43">
        <v>4</v>
      </c>
      <c r="H43">
        <v>148</v>
      </c>
      <c r="I43">
        <v>158</v>
      </c>
      <c r="J43" s="10">
        <v>36.700000000000003</v>
      </c>
      <c r="K43" s="10">
        <v>36.799999999999997</v>
      </c>
      <c r="L43" s="10">
        <v>22.3</v>
      </c>
      <c r="M43" s="10">
        <v>22.1</v>
      </c>
      <c r="N43" s="10">
        <v>7</v>
      </c>
      <c r="O43" s="10">
        <v>6.7</v>
      </c>
      <c r="P43" s="8">
        <v>-8.7255709292090103E-2</v>
      </c>
      <c r="Q43" s="11">
        <v>0.52226000000000006</v>
      </c>
    </row>
    <row r="44" spans="1:17">
      <c r="A44" t="s">
        <v>13</v>
      </c>
      <c r="B44" s="1">
        <v>31862</v>
      </c>
      <c r="C44">
        <v>5</v>
      </c>
      <c r="D44">
        <v>16</v>
      </c>
      <c r="E44">
        <v>21</v>
      </c>
      <c r="F44">
        <v>9</v>
      </c>
      <c r="G44">
        <v>5</v>
      </c>
      <c r="H44">
        <v>186</v>
      </c>
      <c r="I44">
        <v>200</v>
      </c>
      <c r="J44" s="10">
        <v>36.4</v>
      </c>
      <c r="K44" s="10">
        <v>36.700000000000003</v>
      </c>
      <c r="L44" s="10">
        <v>22</v>
      </c>
      <c r="M44" s="10">
        <v>22</v>
      </c>
      <c r="N44" s="10">
        <v>6.8</v>
      </c>
      <c r="O44" s="10">
        <v>5.7</v>
      </c>
      <c r="P44" s="8">
        <v>-0.10885414316198276</v>
      </c>
      <c r="Q44" s="11">
        <v>1.78024</v>
      </c>
    </row>
    <row r="45" spans="1:17">
      <c r="A45" t="s">
        <v>13</v>
      </c>
      <c r="B45" s="1">
        <v>31866</v>
      </c>
      <c r="C45">
        <v>5</v>
      </c>
      <c r="D45">
        <v>106</v>
      </c>
      <c r="E45">
        <v>111</v>
      </c>
      <c r="F45">
        <v>9</v>
      </c>
      <c r="G45">
        <v>2</v>
      </c>
      <c r="H45">
        <v>320</v>
      </c>
      <c r="I45">
        <v>331</v>
      </c>
      <c r="J45" s="10">
        <v>36</v>
      </c>
      <c r="K45" s="10">
        <v>36</v>
      </c>
      <c r="L45" s="10">
        <v>21.5</v>
      </c>
      <c r="M45" s="10">
        <v>21.2</v>
      </c>
      <c r="N45" s="10">
        <v>6.6</v>
      </c>
      <c r="O45" s="10">
        <v>6.6</v>
      </c>
      <c r="P45" s="8">
        <v>-0.11946400136543722</v>
      </c>
      <c r="Q45" s="11">
        <v>1.2341200000000001</v>
      </c>
    </row>
    <row r="46" spans="1:17">
      <c r="A46" t="s">
        <v>13</v>
      </c>
      <c r="B46" s="1">
        <v>31869</v>
      </c>
      <c r="C46">
        <v>13</v>
      </c>
      <c r="D46">
        <v>134</v>
      </c>
      <c r="E46">
        <v>147</v>
      </c>
      <c r="F46">
        <v>21</v>
      </c>
      <c r="G46">
        <v>9</v>
      </c>
      <c r="H46">
        <v>261</v>
      </c>
      <c r="I46">
        <v>291</v>
      </c>
      <c r="J46" s="10">
        <v>36.700000000000003</v>
      </c>
      <c r="K46" s="10">
        <v>36.799999999999997</v>
      </c>
      <c r="L46" s="10">
        <v>21.5</v>
      </c>
      <c r="M46" s="10">
        <v>21.7</v>
      </c>
      <c r="N46" s="10">
        <v>6.7</v>
      </c>
      <c r="O46" s="10">
        <v>6.1</v>
      </c>
      <c r="P46" s="8">
        <v>-8.9488608453177645E-2</v>
      </c>
      <c r="Q46" s="11">
        <v>0.84773999999999994</v>
      </c>
    </row>
    <row r="47" spans="1:17">
      <c r="J47" s="10"/>
      <c r="K47" s="10"/>
      <c r="L47" s="10"/>
      <c r="M47" s="10"/>
      <c r="N47" s="10"/>
      <c r="O47" s="10"/>
      <c r="P47" s="8"/>
      <c r="Q47" s="11"/>
    </row>
    <row r="48" spans="1:17">
      <c r="A48" t="s">
        <v>15</v>
      </c>
      <c r="B48" s="1">
        <v>31764</v>
      </c>
      <c r="C48">
        <v>11</v>
      </c>
      <c r="D48">
        <v>17</v>
      </c>
      <c r="E48">
        <v>28</v>
      </c>
      <c r="F48">
        <v>22</v>
      </c>
      <c r="G48">
        <v>10</v>
      </c>
      <c r="H48">
        <v>253</v>
      </c>
      <c r="I48">
        <v>285</v>
      </c>
      <c r="J48" s="10">
        <v>35.6</v>
      </c>
      <c r="K48" s="10">
        <v>35.700000000000003</v>
      </c>
      <c r="L48" s="10">
        <v>21.4</v>
      </c>
      <c r="M48" s="10">
        <v>21.2</v>
      </c>
      <c r="N48" s="10">
        <v>8.5</v>
      </c>
      <c r="O48" s="10">
        <v>8</v>
      </c>
      <c r="P48" s="8">
        <v>-0.10885414316198276</v>
      </c>
      <c r="Q48" s="11">
        <v>2.03478</v>
      </c>
    </row>
    <row r="49" spans="1:17">
      <c r="A49" t="s">
        <v>15</v>
      </c>
      <c r="B49" s="1">
        <v>31785</v>
      </c>
      <c r="C49">
        <v>3</v>
      </c>
      <c r="D49">
        <v>16</v>
      </c>
      <c r="E49">
        <v>19</v>
      </c>
      <c r="F49">
        <v>8</v>
      </c>
      <c r="G49">
        <v>1</v>
      </c>
      <c r="H49">
        <v>224</v>
      </c>
      <c r="I49">
        <v>233</v>
      </c>
      <c r="J49" s="9">
        <v>36.6</v>
      </c>
      <c r="K49" s="9">
        <v>36.6</v>
      </c>
      <c r="L49" s="10">
        <v>22.9</v>
      </c>
      <c r="M49" s="10">
        <v>22.9</v>
      </c>
      <c r="N49" s="10">
        <v>7.1</v>
      </c>
      <c r="O49" s="10">
        <v>7</v>
      </c>
      <c r="P49" s="8">
        <v>-0.11705914755998252</v>
      </c>
      <c r="Q49" s="11">
        <v>0.82728000000000002</v>
      </c>
    </row>
    <row r="50" spans="1:17">
      <c r="A50" t="s">
        <v>15</v>
      </c>
      <c r="B50" s="1">
        <v>31798</v>
      </c>
      <c r="C50">
        <v>6</v>
      </c>
      <c r="D50">
        <v>26</v>
      </c>
      <c r="E50">
        <v>32</v>
      </c>
      <c r="F50">
        <v>2</v>
      </c>
      <c r="G50">
        <v>1</v>
      </c>
      <c r="H50">
        <v>702</v>
      </c>
      <c r="I50">
        <v>705</v>
      </c>
      <c r="J50" s="10">
        <v>36.6</v>
      </c>
      <c r="K50" s="10">
        <v>36.6</v>
      </c>
      <c r="L50" s="10">
        <v>22.2</v>
      </c>
      <c r="M50" s="10">
        <v>22.2</v>
      </c>
      <c r="P50" s="8">
        <v>-0.13110798732762929</v>
      </c>
      <c r="Q50" s="11">
        <v>1.5768200000000001</v>
      </c>
    </row>
    <row r="51" spans="1:17">
      <c r="A51" t="s">
        <v>15</v>
      </c>
      <c r="B51" s="1">
        <v>31805</v>
      </c>
      <c r="C51">
        <v>6</v>
      </c>
      <c r="D51">
        <v>22</v>
      </c>
      <c r="E51">
        <v>28</v>
      </c>
      <c r="F51">
        <v>3</v>
      </c>
      <c r="G51">
        <v>3</v>
      </c>
      <c r="H51">
        <v>308</v>
      </c>
      <c r="I51">
        <v>314</v>
      </c>
      <c r="J51" s="10">
        <v>36.9</v>
      </c>
      <c r="K51" s="10">
        <v>36.9</v>
      </c>
      <c r="L51" s="10">
        <v>23.1</v>
      </c>
      <c r="M51" s="10">
        <v>23</v>
      </c>
      <c r="N51" s="10">
        <v>6.9</v>
      </c>
      <c r="O51" s="10">
        <v>7</v>
      </c>
      <c r="P51" s="8">
        <v>-0.12482707070466996</v>
      </c>
      <c r="Q51" s="11">
        <v>0.72924</v>
      </c>
    </row>
    <row r="52" spans="1:17">
      <c r="A52" t="s">
        <v>15</v>
      </c>
      <c r="B52" s="1">
        <v>31819</v>
      </c>
      <c r="C52">
        <v>3</v>
      </c>
      <c r="D52">
        <v>17</v>
      </c>
      <c r="E52">
        <v>20</v>
      </c>
      <c r="F52">
        <v>3</v>
      </c>
      <c r="G52">
        <v>2</v>
      </c>
      <c r="H52">
        <v>224</v>
      </c>
      <c r="I52">
        <v>229</v>
      </c>
      <c r="J52" s="10">
        <v>37.1</v>
      </c>
      <c r="K52" s="10">
        <v>37.1</v>
      </c>
      <c r="L52" s="10">
        <v>23</v>
      </c>
      <c r="M52" s="10">
        <v>23</v>
      </c>
      <c r="N52" s="9"/>
      <c r="P52" s="8">
        <v>-0.14531627803935127</v>
      </c>
      <c r="Q52" s="11">
        <v>0.80815999999999999</v>
      </c>
    </row>
    <row r="53" spans="1:17">
      <c r="A53" t="s">
        <v>15</v>
      </c>
      <c r="B53" s="1">
        <v>31824</v>
      </c>
      <c r="C53">
        <v>1</v>
      </c>
      <c r="D53">
        <v>18</v>
      </c>
      <c r="E53">
        <v>19</v>
      </c>
      <c r="F53">
        <v>8</v>
      </c>
      <c r="G53">
        <v>2</v>
      </c>
      <c r="H53">
        <v>276</v>
      </c>
      <c r="I53">
        <v>286</v>
      </c>
      <c r="J53" s="10">
        <v>37.1</v>
      </c>
      <c r="K53" s="10">
        <v>37.1</v>
      </c>
      <c r="L53" s="10">
        <v>23.1</v>
      </c>
      <c r="M53" s="10">
        <v>23.1</v>
      </c>
      <c r="N53" s="9"/>
      <c r="P53" s="8">
        <v>-0.13965670608707009</v>
      </c>
      <c r="Q53" s="11">
        <v>1.7901199999999999</v>
      </c>
    </row>
    <row r="54" spans="1:17">
      <c r="A54" t="s">
        <v>15</v>
      </c>
      <c r="B54" s="1">
        <v>31827</v>
      </c>
      <c r="C54">
        <v>1</v>
      </c>
      <c r="D54">
        <v>12</v>
      </c>
      <c r="E54">
        <v>13</v>
      </c>
      <c r="F54">
        <v>11</v>
      </c>
      <c r="G54">
        <v>1</v>
      </c>
      <c r="H54">
        <v>118</v>
      </c>
      <c r="I54">
        <v>130</v>
      </c>
      <c r="J54" s="10">
        <v>36.9</v>
      </c>
      <c r="K54" s="10">
        <v>36.9</v>
      </c>
      <c r="L54" s="10">
        <v>23.4</v>
      </c>
      <c r="M54" s="10">
        <v>23.4</v>
      </c>
      <c r="N54" s="9"/>
      <c r="P54" s="8">
        <v>-0.1263013813852755</v>
      </c>
      <c r="Q54" s="11">
        <v>1.12534</v>
      </c>
    </row>
    <row r="55" spans="1:17">
      <c r="A55" t="s">
        <v>15</v>
      </c>
      <c r="B55" s="1">
        <v>31833</v>
      </c>
      <c r="C55">
        <v>1</v>
      </c>
      <c r="D55">
        <v>9</v>
      </c>
      <c r="E55">
        <v>10</v>
      </c>
      <c r="F55">
        <v>11</v>
      </c>
      <c r="G55">
        <v>1</v>
      </c>
      <c r="H55">
        <v>407</v>
      </c>
      <c r="I55">
        <v>419</v>
      </c>
      <c r="J55" s="10">
        <v>36.9</v>
      </c>
      <c r="K55" s="10">
        <v>36.9</v>
      </c>
      <c r="L55" s="10">
        <v>22.9</v>
      </c>
      <c r="M55" s="10">
        <v>22.6</v>
      </c>
      <c r="N55" s="10">
        <v>6.9</v>
      </c>
      <c r="O55" s="10">
        <v>6.6</v>
      </c>
      <c r="P55" s="8">
        <v>-0.11705914755998252</v>
      </c>
      <c r="Q55" s="11">
        <v>0.93589999999999995</v>
      </c>
    </row>
    <row r="56" spans="1:17">
      <c r="A56" t="s">
        <v>15</v>
      </c>
      <c r="B56" s="1">
        <v>31840</v>
      </c>
      <c r="C56">
        <v>21</v>
      </c>
      <c r="D56">
        <v>14</v>
      </c>
      <c r="E56">
        <v>35</v>
      </c>
      <c r="F56">
        <v>10</v>
      </c>
      <c r="G56">
        <v>1</v>
      </c>
      <c r="H56">
        <v>404</v>
      </c>
      <c r="I56">
        <v>415</v>
      </c>
      <c r="J56" s="10">
        <v>37</v>
      </c>
      <c r="K56" s="10">
        <v>37</v>
      </c>
      <c r="L56" s="10">
        <v>22.8</v>
      </c>
      <c r="M56" s="10">
        <v>22.4</v>
      </c>
      <c r="N56" s="10">
        <v>7</v>
      </c>
      <c r="O56" s="10">
        <v>6.4</v>
      </c>
      <c r="P56" s="8">
        <v>-9.6959361991892784E-2</v>
      </c>
      <c r="Q56" s="11">
        <v>0.27467999999999998</v>
      </c>
    </row>
    <row r="57" spans="1:17">
      <c r="A57" t="s">
        <v>15</v>
      </c>
      <c r="B57" s="1">
        <v>31855</v>
      </c>
      <c r="C57">
        <v>3</v>
      </c>
      <c r="D57">
        <v>22</v>
      </c>
      <c r="E57">
        <v>25</v>
      </c>
      <c r="F57">
        <v>6</v>
      </c>
      <c r="G57">
        <v>3</v>
      </c>
      <c r="H57">
        <v>200</v>
      </c>
      <c r="I57">
        <v>209</v>
      </c>
      <c r="J57" s="10">
        <v>36.9</v>
      </c>
      <c r="K57" s="10">
        <v>37</v>
      </c>
      <c r="L57" s="10">
        <v>22.4</v>
      </c>
      <c r="M57" s="10">
        <v>22</v>
      </c>
      <c r="N57" s="10">
        <v>7.1</v>
      </c>
      <c r="O57" s="10">
        <v>6.7</v>
      </c>
      <c r="P57" s="8">
        <v>-0.11705914755998252</v>
      </c>
      <c r="Q57" s="11">
        <v>3.3067399999999996</v>
      </c>
    </row>
    <row r="58" spans="1:17">
      <c r="A58" t="s">
        <v>15</v>
      </c>
      <c r="B58" s="1">
        <v>31859</v>
      </c>
      <c r="C58">
        <v>1</v>
      </c>
      <c r="D58">
        <v>24</v>
      </c>
      <c r="E58">
        <v>25</v>
      </c>
      <c r="F58">
        <v>6</v>
      </c>
      <c r="G58">
        <v>7</v>
      </c>
      <c r="H58">
        <v>148</v>
      </c>
      <c r="I58">
        <v>161</v>
      </c>
      <c r="J58" s="10">
        <v>36.700000000000003</v>
      </c>
      <c r="K58" s="10">
        <v>36.9</v>
      </c>
      <c r="L58" s="10">
        <v>21.4</v>
      </c>
      <c r="M58" s="10">
        <v>22.2</v>
      </c>
      <c r="N58" s="10">
        <v>7</v>
      </c>
      <c r="O58" s="10">
        <v>6.7</v>
      </c>
      <c r="P58" s="8">
        <v>-9.1928490067827412E-2</v>
      </c>
      <c r="Q58" s="11">
        <v>0.84433999999999987</v>
      </c>
    </row>
    <row r="59" spans="1:17">
      <c r="A59" t="s">
        <v>15</v>
      </c>
      <c r="B59" s="1">
        <v>31862</v>
      </c>
      <c r="C59">
        <v>7</v>
      </c>
      <c r="D59">
        <v>19</v>
      </c>
      <c r="E59">
        <v>26</v>
      </c>
      <c r="F59">
        <v>9</v>
      </c>
      <c r="G59">
        <v>6</v>
      </c>
      <c r="H59">
        <v>248</v>
      </c>
      <c r="I59">
        <v>263</v>
      </c>
      <c r="J59" s="10">
        <v>36.4</v>
      </c>
      <c r="K59" s="10">
        <v>36.5</v>
      </c>
      <c r="L59" s="10">
        <v>22.4</v>
      </c>
      <c r="M59" s="10">
        <v>22</v>
      </c>
      <c r="N59" s="10">
        <v>7.1</v>
      </c>
      <c r="O59" s="10">
        <v>6.3</v>
      </c>
      <c r="P59" s="8">
        <v>-0.10461464663866601</v>
      </c>
      <c r="Q59" s="11">
        <v>1.5971200000000001</v>
      </c>
    </row>
    <row r="60" spans="1:17">
      <c r="A60" t="s">
        <v>15</v>
      </c>
      <c r="B60" s="1">
        <v>31866</v>
      </c>
      <c r="C60">
        <v>8</v>
      </c>
      <c r="D60">
        <v>92</v>
      </c>
      <c r="E60">
        <v>100</v>
      </c>
      <c r="F60">
        <v>15</v>
      </c>
      <c r="G60">
        <v>3</v>
      </c>
      <c r="H60">
        <v>355</v>
      </c>
      <c r="I60">
        <v>373</v>
      </c>
      <c r="J60" s="10">
        <v>36</v>
      </c>
      <c r="K60" s="10">
        <v>36</v>
      </c>
      <c r="L60" s="10">
        <v>21.3</v>
      </c>
      <c r="M60" s="10">
        <v>21.3</v>
      </c>
      <c r="N60" s="10">
        <v>6.7</v>
      </c>
      <c r="O60" s="10">
        <v>6.3</v>
      </c>
      <c r="P60" s="8">
        <v>-0.10885414316198276</v>
      </c>
      <c r="Q60" s="11">
        <v>1.8748799999999999</v>
      </c>
    </row>
    <row r="61" spans="1:17">
      <c r="A61" t="s">
        <v>15</v>
      </c>
      <c r="B61" s="1">
        <v>31869</v>
      </c>
      <c r="C61">
        <v>9</v>
      </c>
      <c r="D61">
        <v>136</v>
      </c>
      <c r="E61">
        <v>145</v>
      </c>
      <c r="F61">
        <v>18</v>
      </c>
      <c r="G61">
        <v>5</v>
      </c>
      <c r="H61">
        <v>292</v>
      </c>
      <c r="I61">
        <v>315</v>
      </c>
      <c r="J61" s="10">
        <v>36.6</v>
      </c>
      <c r="K61" s="10">
        <v>36.6</v>
      </c>
      <c r="L61" s="10">
        <v>22.1</v>
      </c>
      <c r="M61" s="10">
        <v>21.6</v>
      </c>
      <c r="N61" s="10">
        <v>6.6</v>
      </c>
      <c r="O61" s="10">
        <v>6.2</v>
      </c>
      <c r="P61" s="8">
        <v>-8.9488608453177645E-2</v>
      </c>
      <c r="Q61" s="11">
        <v>0.63119999999999987</v>
      </c>
    </row>
    <row r="62" spans="1:17">
      <c r="J62" s="10"/>
      <c r="K62" s="10"/>
      <c r="L62" s="10"/>
      <c r="M62" s="10"/>
      <c r="N62" s="10"/>
      <c r="O62" s="10"/>
      <c r="P62" s="8"/>
      <c r="Q62" s="11"/>
    </row>
    <row r="63" spans="1:17">
      <c r="A63" t="s">
        <v>16</v>
      </c>
      <c r="B63" s="1">
        <v>31764</v>
      </c>
      <c r="C63">
        <v>8</v>
      </c>
      <c r="D63">
        <v>18</v>
      </c>
      <c r="E63">
        <v>26</v>
      </c>
      <c r="F63">
        <v>46</v>
      </c>
      <c r="G63">
        <v>3</v>
      </c>
      <c r="H63">
        <v>273</v>
      </c>
      <c r="I63">
        <v>322</v>
      </c>
      <c r="J63" s="10">
        <v>35.5</v>
      </c>
      <c r="K63" s="10">
        <v>35.5</v>
      </c>
      <c r="L63" s="10">
        <v>21.2</v>
      </c>
      <c r="M63" s="10">
        <v>20.6</v>
      </c>
      <c r="N63" s="10">
        <v>9</v>
      </c>
      <c r="O63" s="10">
        <v>8.8000000000000007</v>
      </c>
      <c r="P63" s="8">
        <v>-6.6180242394232022E-2</v>
      </c>
      <c r="Q63" s="11">
        <v>0.40732000000000002</v>
      </c>
    </row>
    <row r="64" spans="1:17">
      <c r="A64" t="s">
        <v>16</v>
      </c>
      <c r="B64" s="1">
        <v>31785</v>
      </c>
      <c r="C64">
        <v>3</v>
      </c>
      <c r="D64">
        <v>13</v>
      </c>
      <c r="E64">
        <v>16</v>
      </c>
      <c r="F64">
        <v>8</v>
      </c>
      <c r="G64">
        <v>1</v>
      </c>
      <c r="H64">
        <v>224</v>
      </c>
      <c r="I64">
        <v>233</v>
      </c>
      <c r="J64" s="9">
        <v>36.5</v>
      </c>
      <c r="K64" s="9">
        <v>36.6</v>
      </c>
      <c r="L64" s="10">
        <v>22.8</v>
      </c>
      <c r="M64" s="10">
        <v>22.2</v>
      </c>
      <c r="N64" s="10">
        <v>7</v>
      </c>
      <c r="O64" s="10">
        <v>7.1</v>
      </c>
      <c r="P64" s="8">
        <v>-8.15409301931109E-2</v>
      </c>
      <c r="Q64" s="11">
        <v>0.44041999999999998</v>
      </c>
    </row>
    <row r="65" spans="1:17">
      <c r="A65" t="s">
        <v>16</v>
      </c>
      <c r="B65" s="1">
        <v>31798</v>
      </c>
      <c r="C65">
        <v>5</v>
      </c>
      <c r="D65">
        <v>17</v>
      </c>
      <c r="E65">
        <v>22</v>
      </c>
      <c r="F65">
        <v>3</v>
      </c>
      <c r="G65">
        <v>1</v>
      </c>
      <c r="H65">
        <v>867</v>
      </c>
      <c r="I65">
        <v>871</v>
      </c>
      <c r="J65" s="10">
        <v>36.200000000000003</v>
      </c>
      <c r="K65" s="10">
        <v>36.200000000000003</v>
      </c>
      <c r="L65" s="10">
        <v>22.2</v>
      </c>
      <c r="M65" s="10">
        <v>22.1</v>
      </c>
      <c r="P65" s="8">
        <v>-0.10461464663866601</v>
      </c>
      <c r="Q65" s="11">
        <v>0.36608000000000002</v>
      </c>
    </row>
    <row r="66" spans="1:17">
      <c r="A66" t="s">
        <v>16</v>
      </c>
      <c r="B66" s="1">
        <v>31805</v>
      </c>
      <c r="C66">
        <v>3</v>
      </c>
      <c r="D66">
        <v>19</v>
      </c>
      <c r="E66">
        <v>22</v>
      </c>
      <c r="F66">
        <v>3</v>
      </c>
      <c r="G66">
        <v>3</v>
      </c>
      <c r="H66">
        <v>346</v>
      </c>
      <c r="I66">
        <v>352</v>
      </c>
      <c r="J66" s="10">
        <v>36.9</v>
      </c>
      <c r="K66" s="10">
        <v>36.9</v>
      </c>
      <c r="L66" s="10">
        <v>22.9</v>
      </c>
      <c r="M66" s="10">
        <v>22.6</v>
      </c>
      <c r="N66" s="10">
        <v>7.7</v>
      </c>
      <c r="O66" s="10">
        <v>7.7</v>
      </c>
      <c r="P66" s="8">
        <v>-0.12482707070466996</v>
      </c>
      <c r="Q66" s="11">
        <v>1.09904</v>
      </c>
    </row>
    <row r="67" spans="1:17">
      <c r="A67" t="s">
        <v>16</v>
      </c>
      <c r="B67" s="1">
        <v>31819</v>
      </c>
      <c r="C67">
        <v>2</v>
      </c>
      <c r="D67">
        <v>16</v>
      </c>
      <c r="E67">
        <v>18</v>
      </c>
      <c r="F67">
        <v>5</v>
      </c>
      <c r="G67">
        <v>2</v>
      </c>
      <c r="H67">
        <v>166</v>
      </c>
      <c r="I67">
        <v>173</v>
      </c>
      <c r="J67" s="10">
        <v>37.1</v>
      </c>
      <c r="K67" s="10">
        <v>37.1</v>
      </c>
      <c r="L67" s="10">
        <v>23</v>
      </c>
      <c r="M67" s="10">
        <v>22.4</v>
      </c>
      <c r="N67" s="9"/>
      <c r="P67" s="8">
        <v>-9.4610382514379615E-2</v>
      </c>
      <c r="Q67" s="11">
        <v>0.36315999999999998</v>
      </c>
    </row>
    <row r="68" spans="1:17">
      <c r="A68" t="s">
        <v>16</v>
      </c>
      <c r="B68" s="1">
        <v>31824</v>
      </c>
      <c r="C68">
        <v>1</v>
      </c>
      <c r="D68">
        <v>19</v>
      </c>
      <c r="E68">
        <v>20</v>
      </c>
      <c r="F68">
        <v>12</v>
      </c>
      <c r="G68">
        <v>2</v>
      </c>
      <c r="H68">
        <v>305</v>
      </c>
      <c r="I68">
        <v>319</v>
      </c>
      <c r="J68" s="10">
        <v>37.1</v>
      </c>
      <c r="K68" s="10">
        <v>37.1</v>
      </c>
      <c r="L68" s="10">
        <v>23</v>
      </c>
      <c r="M68" s="10">
        <v>23</v>
      </c>
      <c r="N68" s="9"/>
      <c r="P68" s="8">
        <v>-0.11946400136543722</v>
      </c>
      <c r="Q68" s="11">
        <v>0.84109999999999996</v>
      </c>
    </row>
    <row r="69" spans="1:17">
      <c r="A69" t="s">
        <v>16</v>
      </c>
      <c r="B69" s="1">
        <v>31827</v>
      </c>
      <c r="C69">
        <v>1</v>
      </c>
      <c r="D69">
        <v>10</v>
      </c>
      <c r="E69">
        <v>11</v>
      </c>
      <c r="F69">
        <v>13</v>
      </c>
      <c r="G69">
        <v>1</v>
      </c>
      <c r="H69">
        <v>171</v>
      </c>
      <c r="I69">
        <v>185</v>
      </c>
      <c r="J69" s="10">
        <v>36.9</v>
      </c>
      <c r="K69" s="10">
        <v>36.9</v>
      </c>
      <c r="L69" s="10">
        <v>23</v>
      </c>
      <c r="M69" s="10">
        <v>23</v>
      </c>
      <c r="N69" s="9"/>
      <c r="P69" s="8">
        <v>-0.1263013813852755</v>
      </c>
      <c r="Q69" s="11">
        <v>1.28152</v>
      </c>
    </row>
    <row r="70" spans="1:17">
      <c r="A70" t="s">
        <v>16</v>
      </c>
      <c r="B70" s="1">
        <v>31833</v>
      </c>
      <c r="C70">
        <v>1</v>
      </c>
      <c r="D70">
        <v>16</v>
      </c>
      <c r="E70">
        <v>17</v>
      </c>
      <c r="F70">
        <v>11</v>
      </c>
      <c r="G70">
        <v>1</v>
      </c>
      <c r="H70">
        <v>355</v>
      </c>
      <c r="I70">
        <v>367</v>
      </c>
      <c r="J70" s="10">
        <v>36.799999999999997</v>
      </c>
      <c r="K70" s="10">
        <v>36.799999999999997</v>
      </c>
      <c r="L70" s="10">
        <v>22.6</v>
      </c>
      <c r="M70" s="10">
        <v>22.4</v>
      </c>
      <c r="N70" s="10">
        <v>6.7</v>
      </c>
      <c r="O70" s="10">
        <v>6.5</v>
      </c>
      <c r="P70" s="8">
        <v>-0.11946400136543722</v>
      </c>
      <c r="Q70" s="11">
        <v>1.7156199999999999</v>
      </c>
    </row>
    <row r="71" spans="1:17">
      <c r="A71" t="s">
        <v>16</v>
      </c>
      <c r="B71" s="1">
        <v>31840</v>
      </c>
      <c r="C71">
        <v>7</v>
      </c>
      <c r="D71">
        <v>13</v>
      </c>
      <c r="E71">
        <v>20</v>
      </c>
      <c r="F71">
        <v>19</v>
      </c>
      <c r="G71">
        <v>1</v>
      </c>
      <c r="H71">
        <v>472</v>
      </c>
      <c r="I71">
        <v>492</v>
      </c>
      <c r="J71" s="10">
        <v>37</v>
      </c>
      <c r="K71" s="10">
        <v>37</v>
      </c>
      <c r="L71" s="10">
        <v>22.4</v>
      </c>
      <c r="M71" s="10">
        <v>21.9</v>
      </c>
      <c r="N71" s="10">
        <v>6.9</v>
      </c>
      <c r="O71" s="10">
        <v>6</v>
      </c>
      <c r="P71" s="8">
        <v>-8.5201528010134212E-2</v>
      </c>
      <c r="Q71" s="11">
        <v>0.93281999999999998</v>
      </c>
    </row>
    <row r="72" spans="1:17">
      <c r="A72" t="s">
        <v>16</v>
      </c>
      <c r="B72" s="1">
        <v>31855</v>
      </c>
      <c r="C72">
        <v>4</v>
      </c>
      <c r="D72">
        <v>21</v>
      </c>
      <c r="E72">
        <v>25</v>
      </c>
      <c r="F72">
        <v>7</v>
      </c>
      <c r="G72">
        <v>1</v>
      </c>
      <c r="H72">
        <v>352</v>
      </c>
      <c r="I72">
        <v>360</v>
      </c>
      <c r="J72" s="10">
        <v>37</v>
      </c>
      <c r="K72" s="10">
        <v>37.1</v>
      </c>
      <c r="L72" s="10">
        <v>22.2</v>
      </c>
      <c r="M72" s="10">
        <v>21.9</v>
      </c>
      <c r="N72" s="10">
        <v>6.8</v>
      </c>
      <c r="O72" s="10">
        <v>6.6</v>
      </c>
      <c r="P72" s="8">
        <v>-9.4610382514379615E-2</v>
      </c>
      <c r="Q72" s="11">
        <v>1.4174</v>
      </c>
    </row>
    <row r="73" spans="1:17">
      <c r="A73" t="s">
        <v>16</v>
      </c>
      <c r="B73" s="1">
        <v>31859</v>
      </c>
      <c r="C73">
        <v>1</v>
      </c>
      <c r="D73">
        <v>24</v>
      </c>
      <c r="E73">
        <v>25</v>
      </c>
      <c r="F73">
        <v>6</v>
      </c>
      <c r="G73">
        <v>4</v>
      </c>
      <c r="H73">
        <v>282</v>
      </c>
      <c r="I73">
        <v>292</v>
      </c>
      <c r="J73" s="10">
        <v>37</v>
      </c>
      <c r="K73" s="10">
        <v>37</v>
      </c>
      <c r="L73" s="10">
        <v>21.9</v>
      </c>
      <c r="M73" s="10">
        <v>21.5</v>
      </c>
      <c r="N73" s="10">
        <v>7.1</v>
      </c>
      <c r="O73" s="10">
        <v>6.9</v>
      </c>
      <c r="P73" s="8">
        <v>-9.1928490067827412E-2</v>
      </c>
      <c r="Q73" s="11">
        <v>0.72892000000000001</v>
      </c>
    </row>
    <row r="74" spans="1:17">
      <c r="A74" t="s">
        <v>16</v>
      </c>
      <c r="B74" s="1">
        <v>31862</v>
      </c>
      <c r="C74">
        <v>8</v>
      </c>
      <c r="D74">
        <v>22</v>
      </c>
      <c r="E74">
        <v>30</v>
      </c>
      <c r="F74">
        <v>10</v>
      </c>
      <c r="G74">
        <v>4</v>
      </c>
      <c r="H74">
        <v>278</v>
      </c>
      <c r="I74">
        <v>292</v>
      </c>
      <c r="J74" s="10">
        <v>36.5</v>
      </c>
      <c r="K74" s="10">
        <v>36.6</v>
      </c>
      <c r="L74" s="10">
        <v>21.6</v>
      </c>
      <c r="M74" s="10">
        <v>21.7</v>
      </c>
      <c r="N74" s="10">
        <v>6.7</v>
      </c>
      <c r="O74" s="10">
        <v>6.5</v>
      </c>
      <c r="P74" s="8">
        <v>-7.9899481605804928E-2</v>
      </c>
      <c r="Q74" s="11">
        <v>0.47502</v>
      </c>
    </row>
    <row r="75" spans="1:17">
      <c r="A75" t="s">
        <v>16</v>
      </c>
      <c r="B75" s="1">
        <v>31866</v>
      </c>
      <c r="C75">
        <v>7</v>
      </c>
      <c r="D75">
        <v>102</v>
      </c>
      <c r="E75">
        <v>109</v>
      </c>
      <c r="F75">
        <v>8</v>
      </c>
      <c r="G75">
        <v>2</v>
      </c>
      <c r="H75">
        <v>259</v>
      </c>
      <c r="I75">
        <v>269</v>
      </c>
      <c r="J75" s="10">
        <v>36</v>
      </c>
      <c r="K75" s="10">
        <v>36.1</v>
      </c>
      <c r="L75" s="10">
        <v>21.4</v>
      </c>
      <c r="M75" s="10">
        <v>21.4</v>
      </c>
      <c r="N75" s="10">
        <v>6.7</v>
      </c>
      <c r="O75" s="10">
        <v>6.7</v>
      </c>
      <c r="P75" s="8">
        <v>-0.10461464663866601</v>
      </c>
      <c r="Q75" s="11">
        <v>1.2781199999999999</v>
      </c>
    </row>
    <row r="76" spans="1:17">
      <c r="A76" t="s">
        <v>16</v>
      </c>
      <c r="B76" s="1">
        <v>31869</v>
      </c>
      <c r="C76">
        <v>11</v>
      </c>
      <c r="D76">
        <v>191</v>
      </c>
      <c r="E76">
        <v>202</v>
      </c>
      <c r="F76">
        <v>30</v>
      </c>
      <c r="G76">
        <v>5</v>
      </c>
      <c r="H76">
        <v>280</v>
      </c>
      <c r="I76">
        <v>315</v>
      </c>
      <c r="J76" s="10">
        <v>36.799999999999997</v>
      </c>
      <c r="K76" s="10">
        <v>36.799999999999997</v>
      </c>
      <c r="L76" s="10">
        <v>21.7</v>
      </c>
      <c r="M76" s="10">
        <v>21.5</v>
      </c>
      <c r="N76" s="10">
        <v>6.5</v>
      </c>
      <c r="O76" s="10">
        <v>6.5</v>
      </c>
      <c r="P76" s="8">
        <v>-8.5201528010134212E-2</v>
      </c>
      <c r="Q76" s="11">
        <v>0.52242</v>
      </c>
    </row>
    <row r="77" spans="1:17">
      <c r="J77" s="10"/>
      <c r="K77" s="10"/>
      <c r="L77" s="10"/>
      <c r="M77" s="10"/>
      <c r="N77" s="10"/>
      <c r="O77" s="10"/>
      <c r="P77" s="8"/>
      <c r="Q77" s="11"/>
    </row>
    <row r="78" spans="1:17">
      <c r="A78" t="s">
        <v>17</v>
      </c>
      <c r="B78" s="1">
        <v>31764</v>
      </c>
      <c r="C78">
        <v>11</v>
      </c>
      <c r="D78">
        <v>17</v>
      </c>
      <c r="E78">
        <v>28</v>
      </c>
      <c r="F78">
        <v>48</v>
      </c>
      <c r="G78">
        <v>11</v>
      </c>
      <c r="H78">
        <v>249</v>
      </c>
      <c r="I78">
        <v>308</v>
      </c>
      <c r="J78" s="10">
        <v>35.6</v>
      </c>
      <c r="K78" s="10">
        <v>35.6</v>
      </c>
      <c r="L78" s="10">
        <v>21.9</v>
      </c>
      <c r="M78" s="10">
        <v>20.8</v>
      </c>
      <c r="N78" s="10">
        <v>8.5</v>
      </c>
      <c r="O78" s="10">
        <v>7.9</v>
      </c>
      <c r="P78" s="8">
        <v>-9.7578328486398774E-2</v>
      </c>
      <c r="Q78" s="11">
        <v>1.11626</v>
      </c>
    </row>
    <row r="79" spans="1:17">
      <c r="A79" t="s">
        <v>17</v>
      </c>
      <c r="B79" s="1">
        <v>31785</v>
      </c>
      <c r="C79">
        <v>2</v>
      </c>
      <c r="D79">
        <v>20</v>
      </c>
      <c r="E79">
        <v>22</v>
      </c>
      <c r="F79">
        <v>38</v>
      </c>
      <c r="G79">
        <v>16</v>
      </c>
      <c r="H79">
        <v>259</v>
      </c>
      <c r="I79">
        <v>313</v>
      </c>
      <c r="J79" s="9">
        <v>36.6</v>
      </c>
      <c r="K79" s="9">
        <v>36.6</v>
      </c>
      <c r="L79" s="10">
        <v>22.6</v>
      </c>
      <c r="M79" s="10">
        <v>22</v>
      </c>
      <c r="N79" s="10">
        <v>7.6</v>
      </c>
      <c r="O79" s="10">
        <v>6</v>
      </c>
      <c r="P79" s="8">
        <v>-0.11481128715779683</v>
      </c>
      <c r="Q79" s="11">
        <v>2.5901399999999999</v>
      </c>
    </row>
    <row r="80" spans="1:17">
      <c r="A80" t="s">
        <v>17</v>
      </c>
      <c r="B80" s="1">
        <v>31798</v>
      </c>
      <c r="C80">
        <v>7</v>
      </c>
      <c r="D80">
        <v>10</v>
      </c>
      <c r="E80">
        <v>17</v>
      </c>
      <c r="F80">
        <v>3</v>
      </c>
      <c r="G80">
        <v>1</v>
      </c>
      <c r="H80">
        <v>601</v>
      </c>
      <c r="I80">
        <v>605</v>
      </c>
      <c r="J80" s="10">
        <v>36.5</v>
      </c>
      <c r="K80" s="10">
        <v>36.5</v>
      </c>
      <c r="L80" s="10">
        <v>22.2</v>
      </c>
      <c r="M80" s="10">
        <v>22</v>
      </c>
      <c r="P80" s="8">
        <v>-0.1263013813852755</v>
      </c>
      <c r="Q80" s="11">
        <v>0.63768000000000002</v>
      </c>
    </row>
    <row r="81" spans="1:17">
      <c r="A81" t="s">
        <v>17</v>
      </c>
      <c r="B81" s="1">
        <v>31805</v>
      </c>
      <c r="C81">
        <v>7</v>
      </c>
      <c r="D81">
        <v>24</v>
      </c>
      <c r="E81">
        <v>31</v>
      </c>
      <c r="F81">
        <v>19</v>
      </c>
      <c r="G81">
        <v>8</v>
      </c>
      <c r="H81">
        <v>464</v>
      </c>
      <c r="I81">
        <v>491</v>
      </c>
      <c r="J81" s="10">
        <v>36.9</v>
      </c>
      <c r="K81" s="10">
        <v>36.9</v>
      </c>
      <c r="L81" s="10">
        <v>23</v>
      </c>
      <c r="M81" s="10">
        <v>22.5</v>
      </c>
      <c r="N81" s="10">
        <v>7.8</v>
      </c>
      <c r="O81" s="10">
        <v>6.3</v>
      </c>
      <c r="P81" s="8">
        <v>-0.12482707070466996</v>
      </c>
      <c r="Q81" s="11">
        <v>3.5086599999999999</v>
      </c>
    </row>
    <row r="82" spans="1:17" ht="12" customHeight="1">
      <c r="A82" t="s">
        <v>17</v>
      </c>
      <c r="B82" s="1">
        <v>31819</v>
      </c>
      <c r="C82">
        <v>17</v>
      </c>
      <c r="D82">
        <v>19</v>
      </c>
      <c r="E82">
        <v>36</v>
      </c>
      <c r="F82">
        <v>12</v>
      </c>
      <c r="G82">
        <v>6</v>
      </c>
      <c r="H82">
        <v>178</v>
      </c>
      <c r="I82">
        <v>196</v>
      </c>
      <c r="J82" s="10">
        <v>37.1</v>
      </c>
      <c r="K82" s="10">
        <v>37.1</v>
      </c>
      <c r="L82" s="10">
        <v>22.5</v>
      </c>
      <c r="M82" s="10">
        <v>22.4</v>
      </c>
      <c r="N82" s="9"/>
      <c r="P82" s="8">
        <v>-0.11946400136543722</v>
      </c>
      <c r="Q82" s="11">
        <v>0.77371999999999996</v>
      </c>
    </row>
    <row r="83" spans="1:17">
      <c r="A83" t="s">
        <v>17</v>
      </c>
      <c r="B83" s="1">
        <v>31824</v>
      </c>
      <c r="C83">
        <v>1</v>
      </c>
      <c r="D83">
        <v>23</v>
      </c>
      <c r="E83">
        <v>24</v>
      </c>
      <c r="F83">
        <v>41</v>
      </c>
      <c r="G83">
        <v>25</v>
      </c>
      <c r="H83">
        <v>320</v>
      </c>
      <c r="I83">
        <v>386</v>
      </c>
      <c r="J83" s="10">
        <v>37.1</v>
      </c>
      <c r="K83" s="10">
        <v>37.1</v>
      </c>
      <c r="L83" s="10">
        <v>22.9</v>
      </c>
      <c r="M83" s="10">
        <v>22.9</v>
      </c>
      <c r="N83" s="9"/>
      <c r="P83" s="8">
        <v>-0.1263013813852755</v>
      </c>
      <c r="Q83" s="11">
        <v>1.87504</v>
      </c>
    </row>
    <row r="84" spans="1:17">
      <c r="A84" t="s">
        <v>17</v>
      </c>
      <c r="B84" s="1">
        <v>31827</v>
      </c>
      <c r="C84">
        <v>1</v>
      </c>
      <c r="D84">
        <v>14</v>
      </c>
      <c r="E84">
        <v>15</v>
      </c>
      <c r="F84">
        <v>22</v>
      </c>
      <c r="G84">
        <v>5</v>
      </c>
      <c r="H84">
        <v>129</v>
      </c>
      <c r="I84">
        <v>156</v>
      </c>
      <c r="J84" s="10">
        <v>36.799999999999997</v>
      </c>
      <c r="K84" s="10">
        <v>36.9</v>
      </c>
      <c r="L84" s="10">
        <v>23.5</v>
      </c>
      <c r="M84" s="10">
        <v>23.1</v>
      </c>
      <c r="N84" s="9"/>
      <c r="P84" s="8">
        <v>-0.13468260954316849</v>
      </c>
      <c r="Q84" s="11">
        <v>2.1497199999999999</v>
      </c>
    </row>
    <row r="85" spans="1:17">
      <c r="A85" t="s">
        <v>17</v>
      </c>
      <c r="B85" s="1">
        <v>31833</v>
      </c>
      <c r="C85">
        <v>31</v>
      </c>
      <c r="D85">
        <v>18</v>
      </c>
      <c r="E85">
        <v>49</v>
      </c>
      <c r="F85">
        <v>32</v>
      </c>
      <c r="G85">
        <v>11</v>
      </c>
      <c r="H85">
        <v>375</v>
      </c>
      <c r="I85">
        <v>418</v>
      </c>
      <c r="J85" s="10">
        <v>36.799999999999997</v>
      </c>
      <c r="K85" s="10">
        <v>36.799999999999997</v>
      </c>
      <c r="L85" s="10">
        <v>22.9</v>
      </c>
      <c r="M85" s="10">
        <v>22.5</v>
      </c>
      <c r="N85" s="10">
        <v>7.1</v>
      </c>
      <c r="O85" s="10">
        <v>6</v>
      </c>
      <c r="P85" s="8">
        <v>-0.11374090663020675</v>
      </c>
      <c r="Q85" s="11">
        <v>1.0951599999999999</v>
      </c>
    </row>
    <row r="86" spans="1:17">
      <c r="A86" t="s">
        <v>17</v>
      </c>
      <c r="B86" s="1">
        <v>31840</v>
      </c>
      <c r="C86">
        <v>10</v>
      </c>
      <c r="D86">
        <v>28</v>
      </c>
      <c r="E86">
        <v>38</v>
      </c>
      <c r="F86">
        <v>11</v>
      </c>
      <c r="G86">
        <v>2</v>
      </c>
      <c r="H86">
        <v>469</v>
      </c>
      <c r="I86">
        <v>482</v>
      </c>
      <c r="J86" s="10">
        <v>37</v>
      </c>
      <c r="K86" s="10">
        <v>37</v>
      </c>
      <c r="L86" s="10">
        <v>22.9</v>
      </c>
      <c r="M86" s="10">
        <v>22</v>
      </c>
      <c r="N86" s="10">
        <v>6.9</v>
      </c>
      <c r="O86" s="10">
        <v>6.1</v>
      </c>
      <c r="P86" s="8">
        <v>-0.10088862898533218</v>
      </c>
      <c r="Q86" s="11">
        <v>0.45147999999999994</v>
      </c>
    </row>
    <row r="87" spans="1:17">
      <c r="A87" t="s">
        <v>17</v>
      </c>
      <c r="B87" s="1">
        <v>31855</v>
      </c>
      <c r="C87">
        <v>3</v>
      </c>
      <c r="D87">
        <v>42</v>
      </c>
      <c r="E87">
        <v>45</v>
      </c>
      <c r="F87">
        <v>70</v>
      </c>
      <c r="G87">
        <v>47</v>
      </c>
      <c r="H87">
        <v>515</v>
      </c>
      <c r="I87">
        <v>632</v>
      </c>
      <c r="J87" s="10">
        <v>37.1</v>
      </c>
      <c r="K87" s="10">
        <v>37.1</v>
      </c>
      <c r="L87" s="10">
        <v>22.3</v>
      </c>
      <c r="M87" s="10">
        <v>22</v>
      </c>
      <c r="N87" s="10">
        <v>7.3</v>
      </c>
      <c r="O87" s="10">
        <v>6.4</v>
      </c>
      <c r="P87" s="8">
        <v>-0.12482707070466996</v>
      </c>
      <c r="Q87" s="11">
        <v>4.308679999999999</v>
      </c>
    </row>
    <row r="88" spans="1:17">
      <c r="A88" t="s">
        <v>17</v>
      </c>
      <c r="B88" s="1">
        <v>31859</v>
      </c>
      <c r="C88">
        <v>3</v>
      </c>
      <c r="D88">
        <v>32</v>
      </c>
      <c r="E88">
        <v>35</v>
      </c>
      <c r="F88">
        <v>15</v>
      </c>
      <c r="G88">
        <v>6</v>
      </c>
      <c r="H88">
        <v>150</v>
      </c>
      <c r="I88">
        <v>171</v>
      </c>
      <c r="J88" s="10">
        <v>37</v>
      </c>
      <c r="K88" s="10">
        <v>37</v>
      </c>
      <c r="L88" s="10">
        <v>22.7</v>
      </c>
      <c r="M88" s="10">
        <v>22.4</v>
      </c>
      <c r="N88" s="10">
        <v>7</v>
      </c>
      <c r="O88" s="10">
        <v>6</v>
      </c>
      <c r="P88" s="8">
        <v>-0.11374090663020675</v>
      </c>
      <c r="Q88" s="11">
        <v>2.0312199999999994</v>
      </c>
    </row>
    <row r="89" spans="1:17">
      <c r="A89" t="s">
        <v>17</v>
      </c>
      <c r="B89" s="1">
        <v>31862</v>
      </c>
      <c r="C89">
        <v>13</v>
      </c>
      <c r="D89">
        <v>20</v>
      </c>
      <c r="E89">
        <v>33</v>
      </c>
      <c r="F89">
        <v>45</v>
      </c>
      <c r="G89">
        <v>15</v>
      </c>
      <c r="H89">
        <v>263</v>
      </c>
      <c r="I89">
        <v>323</v>
      </c>
      <c r="J89" s="10">
        <v>36.5</v>
      </c>
      <c r="K89" s="10">
        <v>36.700000000000003</v>
      </c>
      <c r="L89" s="10">
        <v>22.2</v>
      </c>
      <c r="M89" s="10">
        <v>22.1</v>
      </c>
      <c r="N89" s="10">
        <v>6.5</v>
      </c>
      <c r="O89" s="10">
        <v>5.9</v>
      </c>
      <c r="P89" s="8">
        <v>-0.10885414316198276</v>
      </c>
      <c r="Q89" s="11">
        <v>1.8243999999999998</v>
      </c>
    </row>
    <row r="90" spans="1:17">
      <c r="A90" t="s">
        <v>17</v>
      </c>
      <c r="B90" s="1">
        <v>31866</v>
      </c>
      <c r="C90">
        <v>11</v>
      </c>
      <c r="D90">
        <v>116</v>
      </c>
      <c r="E90">
        <v>127</v>
      </c>
      <c r="F90">
        <v>39</v>
      </c>
      <c r="G90">
        <v>10</v>
      </c>
      <c r="H90">
        <v>310</v>
      </c>
      <c r="I90">
        <v>359</v>
      </c>
      <c r="J90" s="10">
        <v>36.1</v>
      </c>
      <c r="K90" s="10">
        <v>36.1</v>
      </c>
      <c r="L90" s="10">
        <v>21.5</v>
      </c>
      <c r="M90" s="10">
        <v>21.5</v>
      </c>
      <c r="N90" s="10">
        <v>6.4</v>
      </c>
      <c r="O90" s="10">
        <v>6.4</v>
      </c>
      <c r="P90" s="8">
        <v>-0.10461464663866601</v>
      </c>
      <c r="Q90" s="11">
        <v>1.0746999999999998</v>
      </c>
    </row>
    <row r="91" spans="1:17">
      <c r="A91" t="s">
        <v>17</v>
      </c>
      <c r="B91" s="1">
        <v>31869</v>
      </c>
      <c r="C91">
        <v>13</v>
      </c>
      <c r="D91">
        <v>192</v>
      </c>
      <c r="E91">
        <v>205</v>
      </c>
      <c r="F91">
        <v>45</v>
      </c>
      <c r="G91">
        <v>12</v>
      </c>
      <c r="H91">
        <v>237</v>
      </c>
      <c r="I91">
        <v>294</v>
      </c>
      <c r="J91" s="10">
        <v>36.700000000000003</v>
      </c>
      <c r="K91" s="10">
        <v>36.700000000000003</v>
      </c>
      <c r="L91" s="10">
        <v>23</v>
      </c>
      <c r="M91" s="10">
        <v>21.8</v>
      </c>
      <c r="N91" s="10">
        <v>6.6</v>
      </c>
      <c r="O91" s="10">
        <v>6.3</v>
      </c>
      <c r="P91" s="8">
        <v>-8.4810028493579798E-2</v>
      </c>
      <c r="Q91" s="11">
        <v>0.68184</v>
      </c>
    </row>
    <row r="92" spans="1:17">
      <c r="J92" s="10"/>
      <c r="K92" s="10"/>
      <c r="L92" s="10"/>
      <c r="M92" s="10"/>
      <c r="N92" s="10"/>
      <c r="O92" s="10"/>
      <c r="P92" s="8"/>
      <c r="Q92" s="11"/>
    </row>
    <row r="93" spans="1:17">
      <c r="A93" t="s">
        <v>18</v>
      </c>
      <c r="B93" s="1">
        <v>31764</v>
      </c>
      <c r="C93">
        <v>12</v>
      </c>
      <c r="D93">
        <v>21</v>
      </c>
      <c r="E93">
        <v>33</v>
      </c>
      <c r="F93">
        <v>35</v>
      </c>
      <c r="G93">
        <v>5</v>
      </c>
      <c r="H93">
        <v>262</v>
      </c>
      <c r="I93">
        <v>302</v>
      </c>
      <c r="J93" s="10">
        <v>35.700000000000003</v>
      </c>
      <c r="K93" s="10">
        <v>35.700000000000003</v>
      </c>
      <c r="L93" s="10">
        <v>21</v>
      </c>
      <c r="M93" s="10">
        <v>20.399999999999999</v>
      </c>
      <c r="N93" s="10">
        <v>8.6</v>
      </c>
      <c r="O93" s="10">
        <v>6.3</v>
      </c>
      <c r="P93" s="8">
        <v>-6.7927465356463088E-2</v>
      </c>
      <c r="Q93" s="11">
        <v>0.93606</v>
      </c>
    </row>
    <row r="94" spans="1:17">
      <c r="A94" t="s">
        <v>18</v>
      </c>
      <c r="B94" s="1">
        <v>31785</v>
      </c>
      <c r="C94">
        <v>3</v>
      </c>
      <c r="D94">
        <v>18</v>
      </c>
      <c r="E94">
        <v>21</v>
      </c>
      <c r="F94">
        <v>13</v>
      </c>
      <c r="G94">
        <v>2</v>
      </c>
      <c r="H94">
        <v>144</v>
      </c>
      <c r="I94">
        <v>159</v>
      </c>
      <c r="J94" s="9">
        <v>36.6</v>
      </c>
      <c r="K94" s="9">
        <v>36.6</v>
      </c>
      <c r="L94" s="10">
        <v>20.7</v>
      </c>
      <c r="M94" s="10">
        <v>21.7</v>
      </c>
      <c r="N94" s="10">
        <v>7.2</v>
      </c>
      <c r="O94" s="10">
        <v>6.5</v>
      </c>
      <c r="P94" s="8">
        <v>-9.6959361991892784E-2</v>
      </c>
      <c r="Q94" s="11">
        <v>0.77988000000000002</v>
      </c>
    </row>
    <row r="95" spans="1:17">
      <c r="A95" t="s">
        <v>18</v>
      </c>
      <c r="B95" s="1">
        <v>31798</v>
      </c>
      <c r="C95">
        <v>10</v>
      </c>
      <c r="D95">
        <v>14</v>
      </c>
      <c r="E95">
        <v>24</v>
      </c>
      <c r="F95">
        <v>5</v>
      </c>
      <c r="G95">
        <v>2</v>
      </c>
      <c r="H95">
        <v>765</v>
      </c>
      <c r="I95">
        <v>772</v>
      </c>
      <c r="J95" s="10">
        <v>36.4</v>
      </c>
      <c r="K95" s="10">
        <v>36.4</v>
      </c>
      <c r="L95" s="10">
        <v>22.3</v>
      </c>
      <c r="M95" s="10">
        <v>21.9</v>
      </c>
      <c r="P95" s="8">
        <v>-0.12204552456304288</v>
      </c>
      <c r="Q95" s="11">
        <v>0.59028000000000003</v>
      </c>
    </row>
    <row r="96" spans="1:17">
      <c r="A96" t="s">
        <v>18</v>
      </c>
      <c r="B96" s="1">
        <v>31805</v>
      </c>
      <c r="C96">
        <v>13</v>
      </c>
      <c r="D96">
        <v>24</v>
      </c>
      <c r="E96">
        <v>37</v>
      </c>
      <c r="F96">
        <v>25</v>
      </c>
      <c r="G96">
        <v>5</v>
      </c>
      <c r="H96">
        <v>314</v>
      </c>
      <c r="I96">
        <v>344</v>
      </c>
      <c r="J96" s="10">
        <v>36.9</v>
      </c>
      <c r="K96" s="10">
        <v>36.9</v>
      </c>
      <c r="L96" s="10">
        <v>23</v>
      </c>
      <c r="M96" s="10">
        <v>22.5</v>
      </c>
      <c r="N96" s="10">
        <v>7.8</v>
      </c>
      <c r="O96" s="10">
        <v>7.8</v>
      </c>
      <c r="P96" s="8">
        <v>-0.13110798732762929</v>
      </c>
      <c r="Q96" s="11">
        <v>3.32246</v>
      </c>
    </row>
    <row r="97" spans="1:17">
      <c r="A97" t="s">
        <v>18</v>
      </c>
      <c r="B97" s="1">
        <v>31819</v>
      </c>
      <c r="C97">
        <v>8</v>
      </c>
      <c r="D97">
        <v>15</v>
      </c>
      <c r="E97">
        <v>23</v>
      </c>
      <c r="F97">
        <v>6</v>
      </c>
      <c r="G97">
        <v>2</v>
      </c>
      <c r="H97">
        <v>165</v>
      </c>
      <c r="I97">
        <v>173</v>
      </c>
      <c r="J97" s="10">
        <v>37.1</v>
      </c>
      <c r="K97" s="10">
        <v>37.1</v>
      </c>
      <c r="L97" s="10">
        <v>22.6</v>
      </c>
      <c r="M97" s="10">
        <v>22.1</v>
      </c>
      <c r="N97" s="9"/>
      <c r="P97" s="8">
        <v>-0.11374090663020675</v>
      </c>
      <c r="Q97" s="11">
        <v>0.77664</v>
      </c>
    </row>
    <row r="98" spans="1:17">
      <c r="A98" t="s">
        <v>18</v>
      </c>
      <c r="B98" s="1">
        <v>31824</v>
      </c>
      <c r="C98">
        <v>8</v>
      </c>
      <c r="D98">
        <v>17</v>
      </c>
      <c r="E98">
        <v>25</v>
      </c>
      <c r="F98">
        <v>23</v>
      </c>
      <c r="G98">
        <v>3</v>
      </c>
      <c r="H98">
        <v>283</v>
      </c>
      <c r="I98">
        <v>309</v>
      </c>
      <c r="J98" s="10">
        <v>37.1</v>
      </c>
      <c r="K98" s="10">
        <v>37.200000000000003</v>
      </c>
      <c r="L98" s="10">
        <v>22.9</v>
      </c>
      <c r="M98" s="10">
        <v>22.6</v>
      </c>
      <c r="N98" s="9"/>
      <c r="P98" s="8">
        <v>-0.1263013813852755</v>
      </c>
      <c r="Q98" s="11">
        <v>1.8782799999999999</v>
      </c>
    </row>
    <row r="99" spans="1:17">
      <c r="A99" t="s">
        <v>18</v>
      </c>
      <c r="B99" s="1">
        <v>31827</v>
      </c>
      <c r="C99">
        <v>4</v>
      </c>
      <c r="D99">
        <v>10</v>
      </c>
      <c r="E99">
        <v>14</v>
      </c>
      <c r="F99">
        <v>21</v>
      </c>
      <c r="G99">
        <v>1</v>
      </c>
      <c r="H99">
        <v>130</v>
      </c>
      <c r="I99">
        <v>152</v>
      </c>
      <c r="J99" s="10">
        <v>36.9</v>
      </c>
      <c r="K99" s="10">
        <v>37</v>
      </c>
      <c r="L99" s="10">
        <v>23.4</v>
      </c>
      <c r="M99" s="10">
        <v>23.2</v>
      </c>
      <c r="N99" s="9"/>
      <c r="P99" s="8">
        <v>-0.1263013813852755</v>
      </c>
      <c r="Q99" s="11">
        <v>1.9192</v>
      </c>
    </row>
    <row r="100" spans="1:17">
      <c r="A100" t="s">
        <v>18</v>
      </c>
      <c r="B100" s="1">
        <v>31833</v>
      </c>
      <c r="C100">
        <v>1</v>
      </c>
      <c r="D100">
        <v>22</v>
      </c>
      <c r="E100">
        <v>23</v>
      </c>
      <c r="F100">
        <v>8</v>
      </c>
      <c r="G100">
        <v>3</v>
      </c>
      <c r="H100">
        <v>389</v>
      </c>
      <c r="I100">
        <v>400</v>
      </c>
      <c r="J100" s="10">
        <v>36.9</v>
      </c>
      <c r="K100" s="10">
        <v>36.9</v>
      </c>
      <c r="L100" s="10">
        <v>22.7</v>
      </c>
      <c r="M100" s="10">
        <v>22.3</v>
      </c>
      <c r="N100" s="10">
        <v>6.8</v>
      </c>
      <c r="O100" s="10">
        <v>6.4</v>
      </c>
      <c r="P100" s="8">
        <v>-0.10461464663866601</v>
      </c>
      <c r="Q100" s="11">
        <v>0.86803999999999992</v>
      </c>
    </row>
    <row r="101" spans="1:17">
      <c r="A101" t="s">
        <v>18</v>
      </c>
      <c r="B101" s="1">
        <v>31840</v>
      </c>
      <c r="C101">
        <v>14</v>
      </c>
      <c r="D101">
        <v>19</v>
      </c>
      <c r="E101">
        <v>33</v>
      </c>
      <c r="F101">
        <v>24</v>
      </c>
      <c r="G101">
        <v>4</v>
      </c>
      <c r="H101">
        <v>412</v>
      </c>
      <c r="I101">
        <v>440</v>
      </c>
      <c r="J101" s="10">
        <v>37</v>
      </c>
      <c r="K101" s="10">
        <v>37</v>
      </c>
      <c r="L101" s="10">
        <v>22.6</v>
      </c>
      <c r="M101" s="10">
        <v>21.5</v>
      </c>
      <c r="N101" s="10">
        <v>7.3</v>
      </c>
      <c r="O101" s="10">
        <v>5.8</v>
      </c>
      <c r="P101" s="8">
        <v>-9.4610382514379615E-2</v>
      </c>
      <c r="Q101" s="11">
        <v>0.98653999999999986</v>
      </c>
    </row>
    <row r="102" spans="1:17">
      <c r="A102" t="s">
        <v>18</v>
      </c>
      <c r="B102" s="1">
        <v>31855</v>
      </c>
      <c r="C102">
        <v>9</v>
      </c>
      <c r="D102">
        <v>24</v>
      </c>
      <c r="E102">
        <v>33</v>
      </c>
      <c r="F102">
        <v>24</v>
      </c>
      <c r="G102">
        <v>2</v>
      </c>
      <c r="H102">
        <v>469</v>
      </c>
      <c r="I102">
        <v>495</v>
      </c>
      <c r="J102" s="10">
        <v>37.1</v>
      </c>
      <c r="K102" s="10">
        <v>37.1</v>
      </c>
      <c r="L102" s="10">
        <v>22.1</v>
      </c>
      <c r="M102" s="10">
        <v>22.1</v>
      </c>
      <c r="N102" s="10">
        <v>6.5</v>
      </c>
      <c r="O102" s="10">
        <v>6.1</v>
      </c>
      <c r="P102" s="8">
        <v>-0.10885414316198276</v>
      </c>
      <c r="Q102" s="11">
        <v>2.3326799999999994</v>
      </c>
    </row>
    <row r="103" spans="1:17">
      <c r="A103" t="s">
        <v>18</v>
      </c>
      <c r="B103" s="1">
        <v>31859</v>
      </c>
      <c r="C103">
        <v>4</v>
      </c>
      <c r="D103">
        <v>24</v>
      </c>
      <c r="E103">
        <v>28</v>
      </c>
      <c r="F103">
        <v>16</v>
      </c>
      <c r="G103">
        <v>6</v>
      </c>
      <c r="H103">
        <v>210</v>
      </c>
      <c r="I103">
        <v>232</v>
      </c>
      <c r="J103" s="10">
        <v>37</v>
      </c>
      <c r="K103" s="10">
        <v>37</v>
      </c>
      <c r="L103" s="10">
        <v>22.8</v>
      </c>
      <c r="M103" s="10">
        <v>21.9</v>
      </c>
      <c r="N103" s="10">
        <v>7.4</v>
      </c>
      <c r="O103" s="10">
        <v>6.4</v>
      </c>
      <c r="P103" s="8">
        <v>-9.1928490067827412E-2</v>
      </c>
      <c r="Q103" s="11">
        <v>1.6000400000000001</v>
      </c>
    </row>
    <row r="104" spans="1:17">
      <c r="A104" t="s">
        <v>18</v>
      </c>
      <c r="B104" s="1">
        <v>31862</v>
      </c>
      <c r="C104">
        <v>11</v>
      </c>
      <c r="D104">
        <v>17</v>
      </c>
      <c r="E104">
        <v>28</v>
      </c>
      <c r="F104">
        <v>31</v>
      </c>
      <c r="G104">
        <v>8</v>
      </c>
      <c r="H104">
        <v>359</v>
      </c>
      <c r="I104">
        <v>398</v>
      </c>
      <c r="J104" s="10">
        <v>36.6</v>
      </c>
      <c r="K104" s="10">
        <v>36.6</v>
      </c>
      <c r="L104" s="10">
        <v>22.4</v>
      </c>
      <c r="M104" s="10">
        <v>22.1</v>
      </c>
      <c r="N104" s="10">
        <v>7</v>
      </c>
      <c r="O104" s="10">
        <v>5.4</v>
      </c>
      <c r="P104" s="8">
        <v>-9.1928490067827412E-2</v>
      </c>
      <c r="Q104" s="11">
        <v>1.3666</v>
      </c>
    </row>
    <row r="105" spans="1:17">
      <c r="A105" t="s">
        <v>18</v>
      </c>
      <c r="B105" s="1">
        <v>31866</v>
      </c>
      <c r="C105">
        <v>11</v>
      </c>
      <c r="D105">
        <v>132</v>
      </c>
      <c r="E105">
        <v>143</v>
      </c>
      <c r="F105">
        <v>29</v>
      </c>
      <c r="G105">
        <v>5</v>
      </c>
      <c r="H105">
        <v>341</v>
      </c>
      <c r="I105">
        <v>375</v>
      </c>
      <c r="J105" s="10">
        <v>36.1</v>
      </c>
      <c r="K105" s="10">
        <v>36.1</v>
      </c>
      <c r="L105" s="10">
        <v>21.4</v>
      </c>
      <c r="M105" s="10">
        <v>21.4</v>
      </c>
      <c r="N105" s="10">
        <v>6.5</v>
      </c>
      <c r="O105" s="10">
        <v>6.5</v>
      </c>
      <c r="P105" s="8">
        <v>-0.10088862898533218</v>
      </c>
      <c r="Q105" s="11">
        <v>1.1424000000000001</v>
      </c>
    </row>
    <row r="106" spans="1:17">
      <c r="A106" t="s">
        <v>18</v>
      </c>
      <c r="B106" s="1">
        <v>31869</v>
      </c>
      <c r="C106">
        <v>12</v>
      </c>
      <c r="D106">
        <v>178</v>
      </c>
      <c r="E106">
        <v>190</v>
      </c>
      <c r="F106">
        <v>35</v>
      </c>
      <c r="G106">
        <v>8</v>
      </c>
      <c r="H106">
        <v>247</v>
      </c>
      <c r="I106">
        <v>290</v>
      </c>
      <c r="J106" s="10">
        <v>36.6</v>
      </c>
      <c r="K106" s="10">
        <v>36.700000000000003</v>
      </c>
      <c r="L106" s="10">
        <v>21.9</v>
      </c>
      <c r="M106" s="10">
        <v>21.5</v>
      </c>
      <c r="N106" s="10">
        <v>6.7</v>
      </c>
      <c r="O106" s="10">
        <v>5.9</v>
      </c>
      <c r="P106" s="8">
        <v>-7.8365189885759523E-2</v>
      </c>
      <c r="Q106" s="11">
        <v>0.8412599999999999</v>
      </c>
    </row>
    <row r="107" spans="1:17">
      <c r="J107" s="10"/>
      <c r="K107" s="10"/>
      <c r="L107" s="10"/>
      <c r="M107" s="10"/>
      <c r="N107" s="10"/>
      <c r="O107" s="10"/>
      <c r="P107" s="8"/>
      <c r="Q107" s="11"/>
    </row>
    <row r="108" spans="1:17">
      <c r="A108" t="s">
        <v>20</v>
      </c>
      <c r="B108" s="1">
        <v>31764</v>
      </c>
      <c r="C108">
        <v>8</v>
      </c>
      <c r="D108">
        <v>11</v>
      </c>
      <c r="E108">
        <v>19</v>
      </c>
      <c r="F108">
        <v>31</v>
      </c>
      <c r="G108">
        <v>3</v>
      </c>
      <c r="H108">
        <v>179</v>
      </c>
      <c r="I108">
        <v>213</v>
      </c>
      <c r="J108" s="10">
        <v>35.6</v>
      </c>
      <c r="K108" s="10">
        <v>35.6</v>
      </c>
      <c r="L108" s="10">
        <v>20.8</v>
      </c>
      <c r="M108" s="10">
        <v>20.399999999999999</v>
      </c>
      <c r="N108" s="10">
        <v>8.8000000000000007</v>
      </c>
      <c r="O108" s="10">
        <v>7.8</v>
      </c>
      <c r="P108" s="8">
        <v>-8.15409301931109E-2</v>
      </c>
      <c r="Q108" s="11">
        <v>0.95975999999999995</v>
      </c>
    </row>
    <row r="109" spans="1:17">
      <c r="A109" t="s">
        <v>20</v>
      </c>
      <c r="B109" s="1">
        <v>31785</v>
      </c>
      <c r="C109">
        <v>3</v>
      </c>
      <c r="D109">
        <v>16</v>
      </c>
      <c r="E109">
        <v>19</v>
      </c>
      <c r="F109">
        <v>8</v>
      </c>
      <c r="G109">
        <v>1</v>
      </c>
      <c r="H109">
        <v>192</v>
      </c>
      <c r="I109">
        <v>201</v>
      </c>
      <c r="J109" s="9">
        <v>36.6</v>
      </c>
      <c r="K109" s="9">
        <v>36.700000000000003</v>
      </c>
      <c r="L109" s="10">
        <v>21.2</v>
      </c>
      <c r="M109" s="10">
        <v>21.8</v>
      </c>
      <c r="N109" s="10">
        <v>7.4</v>
      </c>
      <c r="O109" s="10">
        <v>6.6</v>
      </c>
      <c r="P109" s="8">
        <v>-9.1928490067827412E-2</v>
      </c>
      <c r="Q109" s="11">
        <v>0.96608000000000005</v>
      </c>
    </row>
    <row r="110" spans="1:17">
      <c r="A110" t="s">
        <v>20</v>
      </c>
      <c r="B110" s="1">
        <v>31798</v>
      </c>
      <c r="C110">
        <v>7</v>
      </c>
      <c r="D110">
        <v>28</v>
      </c>
      <c r="E110">
        <v>35</v>
      </c>
      <c r="F110">
        <v>3</v>
      </c>
      <c r="G110">
        <v>2</v>
      </c>
      <c r="H110">
        <v>468</v>
      </c>
      <c r="I110">
        <v>473</v>
      </c>
      <c r="J110" s="10">
        <v>36.4</v>
      </c>
      <c r="K110" s="10">
        <v>36.5</v>
      </c>
      <c r="L110" s="10">
        <v>22.3</v>
      </c>
      <c r="M110" s="10">
        <v>22</v>
      </c>
      <c r="P110" s="8">
        <v>-0.12204552456304288</v>
      </c>
      <c r="Q110" s="11">
        <v>1.0779399999999999</v>
      </c>
    </row>
    <row r="111" spans="1:17">
      <c r="A111" t="s">
        <v>20</v>
      </c>
      <c r="B111" s="1">
        <v>31805</v>
      </c>
      <c r="C111">
        <v>9</v>
      </c>
      <c r="D111">
        <v>23</v>
      </c>
      <c r="E111">
        <v>32</v>
      </c>
      <c r="F111">
        <v>6</v>
      </c>
      <c r="G111">
        <v>3</v>
      </c>
      <c r="H111">
        <v>305</v>
      </c>
      <c r="I111">
        <v>314</v>
      </c>
      <c r="J111" s="10">
        <v>36.9</v>
      </c>
      <c r="K111" s="10">
        <v>36.9</v>
      </c>
      <c r="L111" s="10">
        <v>22.2</v>
      </c>
      <c r="M111" s="10">
        <v>22</v>
      </c>
      <c r="N111" s="10">
        <v>6.6</v>
      </c>
      <c r="O111" s="10">
        <v>6.2</v>
      </c>
      <c r="P111" s="8">
        <v>-0.12204552456304288</v>
      </c>
      <c r="Q111" s="11">
        <v>1.64452</v>
      </c>
    </row>
    <row r="112" spans="1:17">
      <c r="A112" t="s">
        <v>20</v>
      </c>
      <c r="B112" s="1">
        <v>31819</v>
      </c>
      <c r="C112">
        <v>6</v>
      </c>
      <c r="D112">
        <v>13</v>
      </c>
      <c r="E112">
        <v>19</v>
      </c>
      <c r="F112">
        <v>8</v>
      </c>
      <c r="G112">
        <v>2</v>
      </c>
      <c r="H112">
        <v>200</v>
      </c>
      <c r="I112">
        <v>210</v>
      </c>
      <c r="J112" s="10">
        <v>37.1</v>
      </c>
      <c r="K112" s="10">
        <v>37.1</v>
      </c>
      <c r="L112" s="10">
        <v>22.9</v>
      </c>
      <c r="M112" s="10">
        <v>22.1</v>
      </c>
      <c r="N112" s="9"/>
      <c r="P112" s="8">
        <v>-0.11648316309965262</v>
      </c>
      <c r="Q112" s="11">
        <v>0.66461999999999999</v>
      </c>
    </row>
    <row r="113" spans="1:17">
      <c r="A113" t="s">
        <v>20</v>
      </c>
      <c r="B113" s="1">
        <v>31824</v>
      </c>
      <c r="C113">
        <v>4</v>
      </c>
      <c r="D113">
        <v>9</v>
      </c>
      <c r="E113">
        <v>13</v>
      </c>
      <c r="F113">
        <v>16</v>
      </c>
      <c r="G113">
        <v>2</v>
      </c>
      <c r="H113">
        <v>312</v>
      </c>
      <c r="I113">
        <v>330</v>
      </c>
      <c r="J113" s="10">
        <v>37.1</v>
      </c>
      <c r="K113" s="10">
        <v>37.1</v>
      </c>
      <c r="L113" s="10">
        <v>22.6</v>
      </c>
      <c r="M113" s="10">
        <v>22.2</v>
      </c>
      <c r="N113" s="9"/>
      <c r="P113" s="8">
        <v>-0.11946400136543722</v>
      </c>
      <c r="Q113" s="11">
        <v>0.52258000000000004</v>
      </c>
    </row>
    <row r="114" spans="1:17">
      <c r="A114" t="s">
        <v>20</v>
      </c>
      <c r="B114" s="1">
        <v>31827</v>
      </c>
      <c r="C114">
        <v>2</v>
      </c>
      <c r="D114">
        <v>24</v>
      </c>
      <c r="E114">
        <v>26</v>
      </c>
      <c r="F114">
        <v>22</v>
      </c>
      <c r="G114">
        <v>2</v>
      </c>
      <c r="H114">
        <v>250</v>
      </c>
      <c r="I114">
        <v>274</v>
      </c>
      <c r="J114" s="10">
        <v>36.799999999999997</v>
      </c>
      <c r="K114" s="10">
        <v>37</v>
      </c>
      <c r="L114" s="10">
        <v>23</v>
      </c>
      <c r="M114" s="10">
        <v>22.6</v>
      </c>
      <c r="N114" s="9"/>
      <c r="P114" s="8">
        <v>-0.10885414316198276</v>
      </c>
      <c r="Q114" s="11">
        <v>1.7771600000000001</v>
      </c>
    </row>
    <row r="115" spans="1:17">
      <c r="A115" t="s">
        <v>20</v>
      </c>
      <c r="B115" s="1">
        <v>31833</v>
      </c>
      <c r="C115">
        <v>1</v>
      </c>
      <c r="D115">
        <v>19</v>
      </c>
      <c r="E115">
        <v>20</v>
      </c>
      <c r="F115">
        <v>12</v>
      </c>
      <c r="G115">
        <v>4</v>
      </c>
      <c r="H115">
        <v>364</v>
      </c>
      <c r="I115">
        <v>380</v>
      </c>
      <c r="J115" s="10">
        <v>36.9</v>
      </c>
      <c r="K115" s="10">
        <v>36.9</v>
      </c>
      <c r="L115" s="10">
        <v>22.5</v>
      </c>
      <c r="M115" s="10">
        <v>22</v>
      </c>
      <c r="N115" s="10">
        <v>6.7</v>
      </c>
      <c r="O115" s="10">
        <v>6</v>
      </c>
      <c r="P115" s="8">
        <v>-0.10232432153481602</v>
      </c>
      <c r="Q115" s="11">
        <v>0.29497999999999996</v>
      </c>
    </row>
    <row r="116" spans="1:17">
      <c r="A116" t="s">
        <v>20</v>
      </c>
      <c r="B116" s="1">
        <v>31840</v>
      </c>
      <c r="C116">
        <v>7</v>
      </c>
      <c r="D116">
        <v>15</v>
      </c>
      <c r="E116">
        <v>22</v>
      </c>
      <c r="F116">
        <v>8</v>
      </c>
      <c r="G116">
        <v>1</v>
      </c>
      <c r="H116">
        <v>461</v>
      </c>
      <c r="I116">
        <v>470</v>
      </c>
      <c r="J116" s="10">
        <v>37.1</v>
      </c>
      <c r="K116" s="10">
        <v>37.1</v>
      </c>
      <c r="L116" s="10">
        <v>22.2</v>
      </c>
      <c r="M116" s="10">
        <v>21.9</v>
      </c>
      <c r="N116" s="10">
        <v>7.3</v>
      </c>
      <c r="O116" s="10">
        <v>5.8</v>
      </c>
      <c r="P116" s="8">
        <v>-9.4610382514379615E-2</v>
      </c>
      <c r="Q116" s="11">
        <v>1.0544000000000002</v>
      </c>
    </row>
    <row r="117" spans="1:17">
      <c r="A117" t="s">
        <v>20</v>
      </c>
      <c r="B117" s="1">
        <v>31855</v>
      </c>
      <c r="C117">
        <v>3</v>
      </c>
      <c r="D117">
        <v>30</v>
      </c>
      <c r="E117">
        <v>33</v>
      </c>
      <c r="F117">
        <v>13</v>
      </c>
      <c r="G117">
        <v>1</v>
      </c>
      <c r="H117">
        <v>490</v>
      </c>
      <c r="I117">
        <v>504</v>
      </c>
      <c r="J117" s="10">
        <v>37.1</v>
      </c>
      <c r="K117" s="10">
        <v>37.1</v>
      </c>
      <c r="L117" s="10">
        <v>22</v>
      </c>
      <c r="M117" s="10">
        <v>21.3</v>
      </c>
      <c r="N117" s="10">
        <v>7.3</v>
      </c>
      <c r="O117" s="10">
        <v>5.5</v>
      </c>
      <c r="P117" s="8">
        <v>-9.7578328486398774E-2</v>
      </c>
      <c r="Q117" s="11">
        <v>2.7934000000000001</v>
      </c>
    </row>
    <row r="118" spans="1:17">
      <c r="A118" t="s">
        <v>20</v>
      </c>
      <c r="B118" s="1">
        <v>31859</v>
      </c>
      <c r="C118">
        <v>1</v>
      </c>
      <c r="D118">
        <v>30</v>
      </c>
      <c r="E118">
        <v>31</v>
      </c>
      <c r="F118">
        <v>7</v>
      </c>
      <c r="G118">
        <v>10</v>
      </c>
      <c r="H118">
        <v>342</v>
      </c>
      <c r="I118">
        <v>359</v>
      </c>
      <c r="J118" s="10">
        <v>37</v>
      </c>
      <c r="K118" s="10">
        <v>37</v>
      </c>
      <c r="L118" s="10">
        <v>22.5</v>
      </c>
      <c r="M118" s="10">
        <v>21.7</v>
      </c>
      <c r="N118" s="10">
        <v>7.9</v>
      </c>
      <c r="O118" s="10">
        <v>6.8</v>
      </c>
      <c r="P118" s="8">
        <v>-0.10885414316198276</v>
      </c>
      <c r="Q118" s="11">
        <v>2.6273400000000002</v>
      </c>
    </row>
    <row r="119" spans="1:17">
      <c r="A119" t="s">
        <v>20</v>
      </c>
      <c r="B119" s="1">
        <v>31862</v>
      </c>
      <c r="C119">
        <v>8</v>
      </c>
      <c r="D119">
        <v>16</v>
      </c>
      <c r="E119">
        <v>24</v>
      </c>
      <c r="F119">
        <v>22</v>
      </c>
      <c r="G119">
        <v>4</v>
      </c>
      <c r="H119">
        <v>378</v>
      </c>
      <c r="I119">
        <v>404</v>
      </c>
      <c r="J119" s="10">
        <v>36.700000000000003</v>
      </c>
      <c r="K119" s="10">
        <v>36.700000000000003</v>
      </c>
      <c r="L119" s="10">
        <v>22.1</v>
      </c>
      <c r="M119" s="10">
        <v>22</v>
      </c>
      <c r="N119" s="10">
        <v>6.7</v>
      </c>
      <c r="O119" s="10">
        <v>5.3</v>
      </c>
      <c r="P119" s="8">
        <v>-8.3302965621707872E-2</v>
      </c>
      <c r="Q119" s="11">
        <v>0.88849999999999996</v>
      </c>
    </row>
    <row r="120" spans="1:17">
      <c r="A120" t="s">
        <v>20</v>
      </c>
      <c r="B120" s="1">
        <v>31866</v>
      </c>
      <c r="C120">
        <v>11</v>
      </c>
      <c r="D120">
        <v>80</v>
      </c>
      <c r="E120">
        <v>91</v>
      </c>
      <c r="F120">
        <v>20</v>
      </c>
      <c r="G120">
        <v>3</v>
      </c>
      <c r="H120">
        <v>329</v>
      </c>
      <c r="I120">
        <v>352</v>
      </c>
      <c r="J120" s="10">
        <v>36</v>
      </c>
      <c r="K120" s="10">
        <v>36</v>
      </c>
      <c r="L120" s="10">
        <v>21.5</v>
      </c>
      <c r="M120" s="10">
        <v>21.5</v>
      </c>
      <c r="N120" s="10">
        <v>6.4</v>
      </c>
      <c r="O120" s="10">
        <v>6.3</v>
      </c>
      <c r="P120" s="8">
        <v>-9.7578328486398774E-2</v>
      </c>
      <c r="Q120" s="11">
        <v>1.45784</v>
      </c>
    </row>
    <row r="121" spans="1:17">
      <c r="A121" t="s">
        <v>20</v>
      </c>
      <c r="B121" s="1">
        <v>31869</v>
      </c>
      <c r="C121">
        <v>14</v>
      </c>
      <c r="D121">
        <v>328</v>
      </c>
      <c r="E121">
        <v>342</v>
      </c>
      <c r="F121">
        <v>36</v>
      </c>
      <c r="G121">
        <v>11</v>
      </c>
      <c r="H121">
        <v>302</v>
      </c>
      <c r="I121">
        <v>349</v>
      </c>
      <c r="J121" s="10">
        <v>36.4</v>
      </c>
      <c r="K121" s="10">
        <v>36.799999999999997</v>
      </c>
      <c r="L121" s="10">
        <v>21.5</v>
      </c>
      <c r="M121" s="10">
        <v>21.5</v>
      </c>
      <c r="N121" s="10">
        <v>6.1</v>
      </c>
      <c r="O121" s="10">
        <v>5.7</v>
      </c>
      <c r="P121" s="8">
        <v>-8.7255709292090103E-2</v>
      </c>
      <c r="Q121" s="11">
        <v>0.95312000000000008</v>
      </c>
    </row>
  </sheetData>
  <pageMargins left="0.75" right="0.75" top="1" bottom="1" header="0.5" footer="0.5"/>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121"/>
  <sheetViews>
    <sheetView zoomScale="150" workbookViewId="0">
      <selection activeCell="A3" sqref="A3:XFD3"/>
    </sheetView>
  </sheetViews>
  <sheetFormatPr defaultColWidth="11.42578125" defaultRowHeight="12"/>
  <cols>
    <col min="1" max="1" width="11.42578125" customWidth="1"/>
    <col min="2" max="2" width="10.85546875" style="1" customWidth="1"/>
    <col min="3" max="6" width="11.42578125" customWidth="1"/>
    <col min="7" max="7" width="14.28515625" bestFit="1" customWidth="1"/>
  </cols>
  <sheetData>
    <row r="1" spans="1:10">
      <c r="A1" t="s">
        <v>1</v>
      </c>
      <c r="B1" s="1" t="s">
        <v>2</v>
      </c>
      <c r="C1" t="s">
        <v>3</v>
      </c>
      <c r="D1" t="s">
        <v>480</v>
      </c>
      <c r="E1" t="s">
        <v>481</v>
      </c>
      <c r="F1" t="s">
        <v>4</v>
      </c>
      <c r="G1" t="s">
        <v>5</v>
      </c>
      <c r="H1" t="s">
        <v>482</v>
      </c>
      <c r="I1" t="s">
        <v>483</v>
      </c>
      <c r="J1" s="9" t="s">
        <v>0</v>
      </c>
    </row>
    <row r="2" spans="1:10">
      <c r="A2" t="s">
        <v>6</v>
      </c>
      <c r="B2" s="1" t="s">
        <v>7</v>
      </c>
      <c r="C2" t="s">
        <v>7</v>
      </c>
      <c r="D2" t="s">
        <v>7</v>
      </c>
      <c r="E2" t="s">
        <v>7</v>
      </c>
      <c r="F2" t="s">
        <v>7</v>
      </c>
      <c r="G2" t="s">
        <v>7</v>
      </c>
      <c r="H2" t="s">
        <v>7</v>
      </c>
      <c r="I2" t="s">
        <v>7</v>
      </c>
      <c r="J2" s="9" t="s">
        <v>7</v>
      </c>
    </row>
    <row r="3" spans="1:10">
      <c r="A3" t="s">
        <v>8</v>
      </c>
      <c r="B3" s="1">
        <v>32863</v>
      </c>
      <c r="C3">
        <v>1</v>
      </c>
      <c r="D3">
        <v>37</v>
      </c>
      <c r="E3">
        <v>38</v>
      </c>
      <c r="F3">
        <v>1</v>
      </c>
      <c r="G3">
        <v>6</v>
      </c>
      <c r="H3">
        <v>213</v>
      </c>
      <c r="I3">
        <v>220</v>
      </c>
      <c r="J3" s="12">
        <v>0.34782333333333332</v>
      </c>
    </row>
    <row r="4" spans="1:10">
      <c r="A4" t="s">
        <v>8</v>
      </c>
      <c r="B4" s="1">
        <v>32878</v>
      </c>
      <c r="C4">
        <v>1</v>
      </c>
      <c r="D4">
        <v>42</v>
      </c>
      <c r="E4">
        <v>43</v>
      </c>
      <c r="F4">
        <v>1</v>
      </c>
      <c r="G4">
        <v>3</v>
      </c>
      <c r="H4">
        <v>135</v>
      </c>
      <c r="I4">
        <v>139</v>
      </c>
      <c r="J4" s="12">
        <v>0.64419999999999999</v>
      </c>
    </row>
    <row r="5" spans="1:10">
      <c r="A5" t="s">
        <v>8</v>
      </c>
      <c r="B5" s="1">
        <v>32884</v>
      </c>
      <c r="C5">
        <v>3</v>
      </c>
      <c r="D5">
        <v>26</v>
      </c>
      <c r="E5">
        <v>29</v>
      </c>
      <c r="F5">
        <v>3</v>
      </c>
      <c r="G5">
        <v>6</v>
      </c>
      <c r="H5">
        <v>209</v>
      </c>
      <c r="I5">
        <v>218</v>
      </c>
      <c r="J5" s="12">
        <v>0.79746666666666643</v>
      </c>
    </row>
    <row r="6" spans="1:10">
      <c r="A6" t="s">
        <v>8</v>
      </c>
      <c r="B6" s="1">
        <v>32891</v>
      </c>
      <c r="C6">
        <v>2</v>
      </c>
      <c r="D6">
        <v>21</v>
      </c>
      <c r="E6">
        <v>23</v>
      </c>
      <c r="F6">
        <v>1</v>
      </c>
      <c r="G6">
        <v>5</v>
      </c>
      <c r="H6">
        <v>225</v>
      </c>
      <c r="I6">
        <v>231</v>
      </c>
      <c r="J6" s="12">
        <v>0.49126666666666668</v>
      </c>
    </row>
    <row r="7" spans="1:10">
      <c r="A7" t="s">
        <v>8</v>
      </c>
      <c r="B7" s="1">
        <v>32897</v>
      </c>
      <c r="C7">
        <v>1</v>
      </c>
      <c r="D7">
        <v>31</v>
      </c>
      <c r="E7">
        <v>32</v>
      </c>
      <c r="F7">
        <v>1</v>
      </c>
      <c r="G7">
        <v>3</v>
      </c>
      <c r="H7">
        <v>148</v>
      </c>
      <c r="I7">
        <v>152</v>
      </c>
      <c r="J7" s="12">
        <v>0.85595555555555558</v>
      </c>
    </row>
    <row r="8" spans="1:10">
      <c r="A8" t="s">
        <v>8</v>
      </c>
      <c r="B8" s="1">
        <v>32914</v>
      </c>
      <c r="C8">
        <v>1</v>
      </c>
      <c r="D8">
        <v>21</v>
      </c>
      <c r="E8">
        <v>22</v>
      </c>
      <c r="F8">
        <v>1</v>
      </c>
      <c r="G8">
        <v>6</v>
      </c>
      <c r="H8">
        <v>120</v>
      </c>
      <c r="I8">
        <v>127</v>
      </c>
      <c r="J8" s="12">
        <v>0.63459166666666667</v>
      </c>
    </row>
    <row r="9" spans="1:10">
      <c r="A9" t="s">
        <v>8</v>
      </c>
      <c r="B9" s="1">
        <v>32911</v>
      </c>
      <c r="C9">
        <v>2</v>
      </c>
      <c r="D9">
        <v>24</v>
      </c>
      <c r="E9">
        <v>26</v>
      </c>
      <c r="F9">
        <v>1</v>
      </c>
      <c r="G9">
        <v>3</v>
      </c>
      <c r="H9">
        <v>176</v>
      </c>
      <c r="I9">
        <v>180</v>
      </c>
      <c r="J9" s="12">
        <v>0.73745555555555553</v>
      </c>
    </row>
    <row r="10" spans="1:10">
      <c r="A10" t="s">
        <v>8</v>
      </c>
      <c r="B10" s="1">
        <v>32920</v>
      </c>
      <c r="C10">
        <v>1</v>
      </c>
      <c r="D10">
        <v>31</v>
      </c>
      <c r="E10">
        <v>32</v>
      </c>
      <c r="F10">
        <v>10</v>
      </c>
      <c r="G10">
        <v>6</v>
      </c>
      <c r="H10">
        <v>223</v>
      </c>
      <c r="I10">
        <v>239</v>
      </c>
      <c r="J10" s="12">
        <v>0.58886666666666665</v>
      </c>
    </row>
    <row r="11" spans="1:10">
      <c r="A11" t="s">
        <v>8</v>
      </c>
      <c r="B11" s="1">
        <v>32927</v>
      </c>
      <c r="C11">
        <v>2</v>
      </c>
      <c r="D11">
        <v>29</v>
      </c>
      <c r="E11">
        <v>31</v>
      </c>
      <c r="F11">
        <v>3</v>
      </c>
      <c r="G11">
        <v>4</v>
      </c>
      <c r="H11">
        <v>181</v>
      </c>
      <c r="I11">
        <v>188</v>
      </c>
      <c r="J11" s="12">
        <v>0.84934166666666666</v>
      </c>
    </row>
    <row r="12" spans="1:10">
      <c r="A12" t="s">
        <v>8</v>
      </c>
      <c r="B12" s="1">
        <v>32932</v>
      </c>
      <c r="C12">
        <v>3</v>
      </c>
      <c r="D12">
        <v>18</v>
      </c>
      <c r="E12">
        <v>21</v>
      </c>
      <c r="F12">
        <v>15</v>
      </c>
      <c r="G12">
        <v>7</v>
      </c>
      <c r="H12">
        <v>211</v>
      </c>
      <c r="I12">
        <v>233</v>
      </c>
      <c r="J12" s="12">
        <v>0.60618333333333341</v>
      </c>
    </row>
    <row r="13" spans="1:10">
      <c r="A13" t="s">
        <v>8</v>
      </c>
      <c r="B13" s="1">
        <v>32940</v>
      </c>
      <c r="C13">
        <v>1</v>
      </c>
      <c r="D13">
        <v>31</v>
      </c>
      <c r="E13">
        <v>32</v>
      </c>
      <c r="F13">
        <v>5</v>
      </c>
      <c r="G13">
        <v>7</v>
      </c>
      <c r="H13">
        <v>104</v>
      </c>
      <c r="I13">
        <v>116</v>
      </c>
      <c r="J13" s="12">
        <v>0.65549166666666669</v>
      </c>
    </row>
    <row r="14" spans="1:10">
      <c r="A14" t="s">
        <v>8</v>
      </c>
      <c r="B14" s="1">
        <v>32946</v>
      </c>
      <c r="C14">
        <v>1</v>
      </c>
      <c r="D14">
        <v>34</v>
      </c>
      <c r="E14">
        <v>35</v>
      </c>
      <c r="F14">
        <v>15</v>
      </c>
      <c r="G14">
        <v>5</v>
      </c>
      <c r="H14">
        <v>194</v>
      </c>
      <c r="I14">
        <v>214</v>
      </c>
      <c r="J14" s="12">
        <v>0.54578333333333329</v>
      </c>
    </row>
    <row r="15" spans="1:10">
      <c r="A15" t="s">
        <v>8</v>
      </c>
      <c r="B15" s="1">
        <v>32951</v>
      </c>
      <c r="C15">
        <v>1</v>
      </c>
      <c r="D15">
        <v>37</v>
      </c>
      <c r="E15">
        <v>38</v>
      </c>
      <c r="F15">
        <v>2</v>
      </c>
      <c r="G15">
        <v>4</v>
      </c>
      <c r="H15">
        <v>214</v>
      </c>
      <c r="I15">
        <v>220</v>
      </c>
      <c r="J15" s="12">
        <v>1.2913666666666666</v>
      </c>
    </row>
    <row r="16" spans="1:10">
      <c r="A16" t="s">
        <v>8</v>
      </c>
      <c r="B16" s="1">
        <v>32961</v>
      </c>
      <c r="C16">
        <v>4</v>
      </c>
      <c r="D16">
        <v>30</v>
      </c>
      <c r="E16">
        <v>34</v>
      </c>
      <c r="F16">
        <v>1</v>
      </c>
      <c r="G16">
        <v>8</v>
      </c>
      <c r="H16">
        <v>269</v>
      </c>
      <c r="I16">
        <v>278</v>
      </c>
      <c r="J16" s="12">
        <v>1.7360333333333333</v>
      </c>
    </row>
    <row r="17" spans="1:10">
      <c r="J17" s="12"/>
    </row>
    <row r="18" spans="1:10">
      <c r="A18" t="s">
        <v>11</v>
      </c>
      <c r="B18" s="1">
        <v>32863</v>
      </c>
      <c r="C18">
        <v>1</v>
      </c>
      <c r="D18">
        <v>34</v>
      </c>
      <c r="E18">
        <v>35</v>
      </c>
      <c r="F18">
        <v>1</v>
      </c>
      <c r="G18">
        <v>4</v>
      </c>
      <c r="H18">
        <v>234</v>
      </c>
      <c r="I18">
        <v>239</v>
      </c>
      <c r="J18" s="12">
        <v>0.4224666666666666</v>
      </c>
    </row>
    <row r="19" spans="1:10">
      <c r="A19" t="s">
        <v>11</v>
      </c>
      <c r="B19" s="1">
        <v>32878</v>
      </c>
      <c r="C19">
        <v>1</v>
      </c>
      <c r="D19">
        <v>32</v>
      </c>
      <c r="E19">
        <v>33</v>
      </c>
      <c r="F19">
        <v>1</v>
      </c>
      <c r="G19">
        <v>3</v>
      </c>
      <c r="H19">
        <v>170</v>
      </c>
      <c r="I19">
        <v>174</v>
      </c>
      <c r="J19" s="12">
        <v>0.83413333333333328</v>
      </c>
    </row>
    <row r="20" spans="1:10">
      <c r="A20" t="s">
        <v>11</v>
      </c>
      <c r="B20" s="1">
        <v>32884</v>
      </c>
      <c r="C20">
        <v>1</v>
      </c>
      <c r="D20">
        <v>31</v>
      </c>
      <c r="E20">
        <v>32</v>
      </c>
      <c r="F20">
        <v>6</v>
      </c>
      <c r="G20">
        <v>3</v>
      </c>
      <c r="H20">
        <v>227</v>
      </c>
      <c r="I20">
        <v>236</v>
      </c>
      <c r="J20" s="12">
        <v>1.2714833333333331</v>
      </c>
    </row>
    <row r="21" spans="1:10">
      <c r="A21" t="s">
        <v>11</v>
      </c>
      <c r="B21" s="1">
        <v>32891</v>
      </c>
      <c r="C21">
        <v>2</v>
      </c>
      <c r="D21">
        <v>24</v>
      </c>
      <c r="E21">
        <v>26</v>
      </c>
      <c r="F21">
        <v>1</v>
      </c>
      <c r="G21">
        <v>5</v>
      </c>
      <c r="H21">
        <v>190</v>
      </c>
      <c r="I21">
        <v>196</v>
      </c>
      <c r="J21" s="12">
        <v>0.73321666666666652</v>
      </c>
    </row>
    <row r="22" spans="1:10">
      <c r="A22" t="s">
        <v>11</v>
      </c>
      <c r="B22" s="1">
        <v>32897</v>
      </c>
      <c r="C22">
        <v>1</v>
      </c>
      <c r="D22">
        <v>29</v>
      </c>
      <c r="E22">
        <v>30</v>
      </c>
      <c r="F22">
        <v>1</v>
      </c>
      <c r="G22">
        <v>7</v>
      </c>
      <c r="H22">
        <v>134</v>
      </c>
      <c r="I22">
        <v>142</v>
      </c>
      <c r="J22" s="12">
        <v>1.3281666666666665</v>
      </c>
    </row>
    <row r="23" spans="1:10">
      <c r="A23" t="s">
        <v>11</v>
      </c>
      <c r="B23" s="1">
        <v>32914</v>
      </c>
      <c r="C23">
        <v>1</v>
      </c>
      <c r="D23">
        <v>24</v>
      </c>
      <c r="E23">
        <v>25</v>
      </c>
      <c r="F23">
        <v>3</v>
      </c>
      <c r="G23">
        <v>4</v>
      </c>
      <c r="H23">
        <v>167</v>
      </c>
      <c r="I23">
        <v>174</v>
      </c>
      <c r="J23" s="12">
        <v>1.0614888888888889</v>
      </c>
    </row>
    <row r="24" spans="1:10">
      <c r="A24" t="s">
        <v>11</v>
      </c>
      <c r="B24" s="1">
        <v>32911</v>
      </c>
      <c r="C24">
        <v>2</v>
      </c>
      <c r="D24">
        <v>22</v>
      </c>
      <c r="E24">
        <v>24</v>
      </c>
      <c r="F24">
        <v>1</v>
      </c>
      <c r="G24">
        <v>3</v>
      </c>
      <c r="H24">
        <v>239</v>
      </c>
      <c r="I24">
        <v>243</v>
      </c>
      <c r="J24" s="12">
        <v>1.2015444444444445</v>
      </c>
    </row>
    <row r="25" spans="1:10">
      <c r="A25" t="s">
        <v>11</v>
      </c>
      <c r="B25" s="1">
        <v>32920</v>
      </c>
      <c r="C25">
        <v>1</v>
      </c>
      <c r="D25">
        <v>19</v>
      </c>
      <c r="E25">
        <v>20</v>
      </c>
      <c r="F25">
        <v>9</v>
      </c>
      <c r="G25">
        <v>4</v>
      </c>
      <c r="H25">
        <v>266</v>
      </c>
      <c r="I25">
        <v>279</v>
      </c>
      <c r="J25" s="12">
        <v>0.87281666666666669</v>
      </c>
    </row>
    <row r="26" spans="1:10">
      <c r="A26" t="s">
        <v>11</v>
      </c>
      <c r="B26" s="1">
        <v>32927</v>
      </c>
      <c r="C26">
        <v>2</v>
      </c>
      <c r="D26">
        <v>45</v>
      </c>
      <c r="E26">
        <v>47</v>
      </c>
      <c r="F26">
        <v>2</v>
      </c>
      <c r="G26">
        <v>4</v>
      </c>
      <c r="H26">
        <v>301</v>
      </c>
      <c r="I26">
        <v>307</v>
      </c>
      <c r="J26" s="12">
        <v>1.8289555555555552</v>
      </c>
    </row>
    <row r="27" spans="1:10">
      <c r="A27" t="s">
        <v>11</v>
      </c>
      <c r="B27" s="1">
        <v>32932</v>
      </c>
      <c r="C27">
        <v>4</v>
      </c>
      <c r="D27">
        <v>21</v>
      </c>
      <c r="E27">
        <v>25</v>
      </c>
      <c r="F27">
        <v>10</v>
      </c>
      <c r="G27">
        <v>5</v>
      </c>
      <c r="H27">
        <v>90</v>
      </c>
      <c r="I27">
        <v>105</v>
      </c>
      <c r="J27" s="12">
        <v>0.64446666666666663</v>
      </c>
    </row>
    <row r="28" spans="1:10">
      <c r="A28" t="s">
        <v>11</v>
      </c>
      <c r="B28" s="1">
        <v>32940</v>
      </c>
      <c r="C28">
        <v>1</v>
      </c>
      <c r="D28">
        <v>31</v>
      </c>
      <c r="E28">
        <v>32</v>
      </c>
      <c r="F28">
        <v>13</v>
      </c>
      <c r="G28">
        <v>7</v>
      </c>
      <c r="H28">
        <v>80</v>
      </c>
      <c r="I28">
        <v>100</v>
      </c>
      <c r="J28" s="12">
        <v>0.9727444444444443</v>
      </c>
    </row>
    <row r="29" spans="1:10">
      <c r="A29" t="s">
        <v>11</v>
      </c>
      <c r="B29" s="1">
        <v>32946</v>
      </c>
      <c r="C29">
        <v>2</v>
      </c>
      <c r="D29">
        <v>33</v>
      </c>
      <c r="E29">
        <v>35</v>
      </c>
      <c r="F29">
        <v>10</v>
      </c>
      <c r="G29">
        <v>4</v>
      </c>
      <c r="H29">
        <v>206</v>
      </c>
      <c r="I29">
        <v>220</v>
      </c>
      <c r="J29" s="12">
        <v>0.60266666666666657</v>
      </c>
    </row>
    <row r="30" spans="1:10">
      <c r="A30" t="s">
        <v>11</v>
      </c>
      <c r="B30" s="1">
        <v>32951</v>
      </c>
      <c r="C30">
        <v>1</v>
      </c>
      <c r="D30">
        <v>46</v>
      </c>
      <c r="E30">
        <v>47</v>
      </c>
      <c r="F30">
        <v>7</v>
      </c>
      <c r="G30">
        <v>5</v>
      </c>
      <c r="H30">
        <v>271</v>
      </c>
      <c r="I30">
        <v>283</v>
      </c>
      <c r="J30" s="12">
        <v>1.7258833333333332</v>
      </c>
    </row>
    <row r="31" spans="1:10">
      <c r="A31" t="s">
        <v>11</v>
      </c>
      <c r="B31" s="1">
        <v>32961</v>
      </c>
      <c r="C31">
        <v>2</v>
      </c>
      <c r="D31">
        <v>50</v>
      </c>
      <c r="E31">
        <v>52</v>
      </c>
      <c r="F31">
        <v>1</v>
      </c>
      <c r="G31">
        <v>10</v>
      </c>
      <c r="H31">
        <v>192</v>
      </c>
      <c r="I31">
        <v>203</v>
      </c>
      <c r="J31" s="12">
        <v>2.5111833333333333</v>
      </c>
    </row>
    <row r="32" spans="1:10">
      <c r="J32" s="12"/>
    </row>
    <row r="33" spans="1:10">
      <c r="A33" t="s">
        <v>13</v>
      </c>
      <c r="B33" s="1">
        <v>32863</v>
      </c>
      <c r="C33">
        <v>1</v>
      </c>
      <c r="D33">
        <v>34</v>
      </c>
      <c r="E33">
        <v>35</v>
      </c>
      <c r="F33">
        <v>9</v>
      </c>
      <c r="G33">
        <v>8</v>
      </c>
      <c r="H33">
        <v>254</v>
      </c>
      <c r="I33">
        <v>271</v>
      </c>
      <c r="J33" s="12">
        <v>0.97548333333333315</v>
      </c>
    </row>
    <row r="34" spans="1:10">
      <c r="A34" t="s">
        <v>13</v>
      </c>
      <c r="B34" s="1">
        <v>32878</v>
      </c>
      <c r="C34">
        <v>1</v>
      </c>
      <c r="D34">
        <v>39</v>
      </c>
      <c r="E34">
        <v>40</v>
      </c>
      <c r="F34">
        <v>1</v>
      </c>
      <c r="G34">
        <v>2</v>
      </c>
      <c r="H34">
        <v>355</v>
      </c>
      <c r="I34">
        <v>358</v>
      </c>
      <c r="J34" s="12">
        <v>3.8985833333333333</v>
      </c>
    </row>
    <row r="35" spans="1:10">
      <c r="A35" t="s">
        <v>13</v>
      </c>
      <c r="B35" s="1">
        <v>32884</v>
      </c>
      <c r="C35">
        <v>1</v>
      </c>
      <c r="D35">
        <v>26</v>
      </c>
      <c r="E35">
        <v>27</v>
      </c>
      <c r="F35">
        <v>10</v>
      </c>
      <c r="G35">
        <v>7</v>
      </c>
      <c r="H35">
        <v>258</v>
      </c>
      <c r="I35">
        <v>275</v>
      </c>
      <c r="J35" s="12">
        <v>1.3678000000000001</v>
      </c>
    </row>
    <row r="36" spans="1:10">
      <c r="A36" t="s">
        <v>13</v>
      </c>
      <c r="B36" s="1">
        <v>32891</v>
      </c>
      <c r="C36">
        <v>1</v>
      </c>
      <c r="D36">
        <v>29</v>
      </c>
      <c r="E36">
        <v>30</v>
      </c>
      <c r="F36">
        <v>1</v>
      </c>
      <c r="G36">
        <v>7</v>
      </c>
      <c r="H36">
        <v>267</v>
      </c>
      <c r="I36">
        <v>275</v>
      </c>
      <c r="J36" s="12">
        <v>1.8674666666666664</v>
      </c>
    </row>
    <row r="37" spans="1:10">
      <c r="A37" t="s">
        <v>13</v>
      </c>
      <c r="B37" s="1">
        <v>32897</v>
      </c>
      <c r="C37">
        <v>1</v>
      </c>
      <c r="D37">
        <v>27</v>
      </c>
      <c r="E37">
        <v>28</v>
      </c>
      <c r="F37">
        <v>5</v>
      </c>
      <c r="G37">
        <v>11</v>
      </c>
      <c r="H37">
        <v>221</v>
      </c>
      <c r="I37">
        <v>237</v>
      </c>
      <c r="J37" s="12">
        <v>2.7049277777777778</v>
      </c>
    </row>
    <row r="38" spans="1:10">
      <c r="A38" t="s">
        <v>13</v>
      </c>
      <c r="B38" s="1">
        <v>32914</v>
      </c>
      <c r="C38">
        <v>1</v>
      </c>
      <c r="D38">
        <v>25</v>
      </c>
      <c r="E38">
        <v>26</v>
      </c>
      <c r="F38">
        <v>1</v>
      </c>
      <c r="G38">
        <v>11</v>
      </c>
      <c r="H38">
        <v>183</v>
      </c>
      <c r="I38">
        <v>195</v>
      </c>
      <c r="J38" s="12">
        <v>3.259266666666667</v>
      </c>
    </row>
    <row r="39" spans="1:10">
      <c r="A39" t="s">
        <v>13</v>
      </c>
      <c r="B39" s="1">
        <v>32911</v>
      </c>
      <c r="C39">
        <v>2</v>
      </c>
      <c r="D39">
        <v>24</v>
      </c>
      <c r="E39">
        <v>26</v>
      </c>
      <c r="F39">
        <v>14</v>
      </c>
      <c r="G39">
        <v>6</v>
      </c>
      <c r="H39">
        <v>324</v>
      </c>
      <c r="I39">
        <v>344</v>
      </c>
      <c r="J39" s="12">
        <v>1.7163999999999999</v>
      </c>
    </row>
    <row r="40" spans="1:10">
      <c r="A40" t="s">
        <v>13</v>
      </c>
      <c r="B40" s="1">
        <v>32920</v>
      </c>
      <c r="C40">
        <v>1</v>
      </c>
      <c r="D40">
        <v>24</v>
      </c>
      <c r="E40">
        <v>25</v>
      </c>
      <c r="F40">
        <v>5</v>
      </c>
      <c r="G40">
        <v>4</v>
      </c>
      <c r="H40">
        <v>277</v>
      </c>
      <c r="I40">
        <v>286</v>
      </c>
      <c r="J40" s="12">
        <v>3.3158666666666665</v>
      </c>
    </row>
    <row r="41" spans="1:10">
      <c r="A41" t="s">
        <v>13</v>
      </c>
      <c r="B41" s="1">
        <v>32927</v>
      </c>
      <c r="C41">
        <v>1</v>
      </c>
      <c r="D41">
        <v>19</v>
      </c>
      <c r="E41">
        <v>20</v>
      </c>
      <c r="F41">
        <v>1</v>
      </c>
      <c r="G41">
        <v>4</v>
      </c>
      <c r="H41">
        <v>323</v>
      </c>
      <c r="I41">
        <v>328</v>
      </c>
      <c r="J41" s="12">
        <v>2.9751666666666665</v>
      </c>
    </row>
    <row r="42" spans="1:10">
      <c r="A42" t="s">
        <v>13</v>
      </c>
      <c r="B42" s="1">
        <v>32932</v>
      </c>
      <c r="C42">
        <v>2</v>
      </c>
      <c r="D42">
        <v>33</v>
      </c>
      <c r="E42">
        <v>35</v>
      </c>
      <c r="F42">
        <v>14</v>
      </c>
      <c r="G42">
        <v>8</v>
      </c>
      <c r="H42">
        <v>100</v>
      </c>
      <c r="I42">
        <v>122</v>
      </c>
      <c r="J42" s="12">
        <v>0.46923333333333322</v>
      </c>
    </row>
    <row r="43" spans="1:10">
      <c r="A43" t="s">
        <v>13</v>
      </c>
      <c r="B43" s="1">
        <v>32940</v>
      </c>
      <c r="C43">
        <v>1</v>
      </c>
      <c r="D43">
        <v>32</v>
      </c>
      <c r="E43">
        <v>33</v>
      </c>
      <c r="F43">
        <v>2</v>
      </c>
      <c r="G43">
        <v>7</v>
      </c>
      <c r="H43">
        <v>184</v>
      </c>
      <c r="I43">
        <v>193</v>
      </c>
      <c r="J43" s="12">
        <v>1.6098166666666665</v>
      </c>
    </row>
    <row r="44" spans="1:10">
      <c r="A44" t="s">
        <v>13</v>
      </c>
      <c r="B44" s="1">
        <v>32946</v>
      </c>
      <c r="C44">
        <v>2</v>
      </c>
      <c r="D44">
        <v>29</v>
      </c>
      <c r="E44">
        <v>31</v>
      </c>
      <c r="F44">
        <v>15</v>
      </c>
      <c r="G44">
        <v>11</v>
      </c>
      <c r="H44">
        <v>363</v>
      </c>
      <c r="I44">
        <v>389</v>
      </c>
      <c r="J44" s="12">
        <v>0.83709999999999996</v>
      </c>
    </row>
    <row r="45" spans="1:10">
      <c r="A45" t="s">
        <v>13</v>
      </c>
      <c r="B45" s="1">
        <v>32951</v>
      </c>
      <c r="C45">
        <v>1</v>
      </c>
      <c r="D45">
        <v>42</v>
      </c>
      <c r="E45">
        <v>43</v>
      </c>
      <c r="F45">
        <v>1</v>
      </c>
      <c r="G45">
        <v>4</v>
      </c>
      <c r="H45">
        <v>161</v>
      </c>
      <c r="I45">
        <v>166</v>
      </c>
      <c r="J45" s="12">
        <v>1.9183833333333331</v>
      </c>
    </row>
    <row r="46" spans="1:10">
      <c r="A46" t="s">
        <v>13</v>
      </c>
      <c r="B46" s="1">
        <v>32961</v>
      </c>
      <c r="C46">
        <v>2</v>
      </c>
      <c r="D46">
        <v>47</v>
      </c>
      <c r="E46">
        <v>49</v>
      </c>
      <c r="F46">
        <v>17</v>
      </c>
      <c r="G46">
        <v>24</v>
      </c>
      <c r="H46">
        <v>192</v>
      </c>
      <c r="I46">
        <v>233</v>
      </c>
      <c r="J46" s="12">
        <v>3.5355166666666666</v>
      </c>
    </row>
    <row r="47" spans="1:10">
      <c r="J47" s="12"/>
    </row>
    <row r="48" spans="1:10">
      <c r="A48" t="s">
        <v>15</v>
      </c>
      <c r="B48" s="1">
        <v>32863</v>
      </c>
      <c r="C48">
        <v>1</v>
      </c>
      <c r="D48">
        <v>37</v>
      </c>
      <c r="E48">
        <v>38</v>
      </c>
      <c r="F48">
        <v>2</v>
      </c>
      <c r="G48">
        <v>5</v>
      </c>
      <c r="H48">
        <v>340</v>
      </c>
      <c r="I48">
        <v>347</v>
      </c>
      <c r="J48" s="12">
        <v>1.1878666666666666</v>
      </c>
    </row>
    <row r="49" spans="1:10">
      <c r="A49" t="s">
        <v>15</v>
      </c>
      <c r="B49" s="1">
        <v>32878</v>
      </c>
      <c r="C49">
        <v>1</v>
      </c>
      <c r="D49">
        <v>44</v>
      </c>
      <c r="E49">
        <v>45</v>
      </c>
      <c r="F49">
        <v>1</v>
      </c>
      <c r="G49">
        <v>3</v>
      </c>
      <c r="H49">
        <v>376</v>
      </c>
      <c r="I49">
        <v>380</v>
      </c>
      <c r="J49" s="12">
        <v>5.5107000000000008</v>
      </c>
    </row>
    <row r="50" spans="1:10">
      <c r="A50" t="s">
        <v>15</v>
      </c>
      <c r="B50" s="1">
        <v>32884</v>
      </c>
      <c r="C50">
        <v>1</v>
      </c>
      <c r="D50">
        <v>27</v>
      </c>
      <c r="E50">
        <v>28</v>
      </c>
      <c r="F50">
        <v>13</v>
      </c>
      <c r="G50">
        <v>8</v>
      </c>
      <c r="H50">
        <v>325</v>
      </c>
      <c r="I50">
        <v>346</v>
      </c>
      <c r="J50" s="12">
        <v>2.1627000000000001</v>
      </c>
    </row>
    <row r="51" spans="1:10">
      <c r="A51" t="s">
        <v>15</v>
      </c>
      <c r="B51" s="1">
        <v>32891</v>
      </c>
      <c r="C51">
        <v>5</v>
      </c>
      <c r="D51">
        <v>28</v>
      </c>
      <c r="E51">
        <v>33</v>
      </c>
      <c r="F51">
        <v>1</v>
      </c>
      <c r="G51">
        <v>7</v>
      </c>
      <c r="H51">
        <v>246</v>
      </c>
      <c r="I51">
        <v>254</v>
      </c>
      <c r="J51" s="12">
        <v>2.1624416666666666</v>
      </c>
    </row>
    <row r="52" spans="1:10">
      <c r="A52" t="s">
        <v>15</v>
      </c>
      <c r="B52" s="1">
        <v>32897</v>
      </c>
      <c r="C52">
        <v>1</v>
      </c>
      <c r="D52">
        <v>32</v>
      </c>
      <c r="E52">
        <v>33</v>
      </c>
      <c r="F52">
        <v>1</v>
      </c>
      <c r="G52">
        <v>5</v>
      </c>
      <c r="H52">
        <v>295</v>
      </c>
      <c r="I52">
        <v>301</v>
      </c>
      <c r="J52" s="12">
        <v>2.8889999999999998</v>
      </c>
    </row>
    <row r="53" spans="1:10">
      <c r="A53" t="s">
        <v>15</v>
      </c>
      <c r="B53" s="1">
        <v>32914</v>
      </c>
      <c r="C53">
        <v>1</v>
      </c>
      <c r="D53">
        <v>33</v>
      </c>
      <c r="E53">
        <v>34</v>
      </c>
      <c r="F53">
        <v>1</v>
      </c>
      <c r="G53">
        <v>4</v>
      </c>
      <c r="H53">
        <v>155</v>
      </c>
      <c r="I53">
        <v>160</v>
      </c>
      <c r="J53" s="12">
        <v>3.1087000000000002</v>
      </c>
    </row>
    <row r="54" spans="1:10">
      <c r="A54" t="s">
        <v>15</v>
      </c>
      <c r="B54" s="1">
        <v>32911</v>
      </c>
      <c r="C54">
        <v>2</v>
      </c>
      <c r="D54">
        <v>23</v>
      </c>
      <c r="E54">
        <v>25</v>
      </c>
      <c r="F54">
        <v>1</v>
      </c>
      <c r="G54">
        <v>4</v>
      </c>
      <c r="H54">
        <v>176</v>
      </c>
      <c r="I54">
        <v>181</v>
      </c>
      <c r="J54" s="12">
        <v>2.4546166666666669</v>
      </c>
    </row>
    <row r="55" spans="1:10">
      <c r="A55" t="s">
        <v>15</v>
      </c>
      <c r="B55" s="1">
        <v>32920</v>
      </c>
      <c r="C55">
        <v>1</v>
      </c>
      <c r="D55">
        <v>28</v>
      </c>
      <c r="E55">
        <v>29</v>
      </c>
      <c r="F55">
        <v>1</v>
      </c>
      <c r="G55">
        <v>3</v>
      </c>
      <c r="H55">
        <v>218</v>
      </c>
      <c r="I55">
        <v>222</v>
      </c>
      <c r="J55" s="12">
        <v>2.3492416666666665</v>
      </c>
    </row>
    <row r="56" spans="1:10">
      <c r="A56" t="s">
        <v>15</v>
      </c>
      <c r="B56" s="1">
        <v>32927</v>
      </c>
      <c r="C56">
        <v>1</v>
      </c>
      <c r="D56">
        <v>19</v>
      </c>
      <c r="E56">
        <v>20</v>
      </c>
      <c r="F56">
        <v>1</v>
      </c>
      <c r="G56">
        <v>3</v>
      </c>
      <c r="H56">
        <v>211</v>
      </c>
      <c r="I56">
        <v>215</v>
      </c>
      <c r="J56" s="12">
        <v>2.2270833333333333</v>
      </c>
    </row>
    <row r="57" spans="1:10">
      <c r="A57" t="s">
        <v>15</v>
      </c>
      <c r="B57" s="1">
        <v>32932</v>
      </c>
      <c r="C57">
        <v>1</v>
      </c>
      <c r="D57">
        <v>28</v>
      </c>
      <c r="E57">
        <v>29</v>
      </c>
      <c r="F57">
        <v>7</v>
      </c>
      <c r="G57">
        <v>6</v>
      </c>
      <c r="H57">
        <v>219</v>
      </c>
      <c r="I57">
        <v>232</v>
      </c>
      <c r="J57" s="12">
        <v>0.93324444444444443</v>
      </c>
    </row>
    <row r="58" spans="1:10">
      <c r="A58" t="s">
        <v>15</v>
      </c>
      <c r="B58" s="1">
        <v>32940</v>
      </c>
      <c r="C58">
        <v>1</v>
      </c>
      <c r="D58">
        <v>30</v>
      </c>
      <c r="E58">
        <v>31</v>
      </c>
      <c r="F58">
        <v>2</v>
      </c>
      <c r="G58">
        <v>7</v>
      </c>
      <c r="H58">
        <v>199</v>
      </c>
      <c r="I58">
        <v>208</v>
      </c>
      <c r="J58" s="12">
        <v>1.4718333333333333</v>
      </c>
    </row>
    <row r="59" spans="1:10">
      <c r="A59" t="s">
        <v>15</v>
      </c>
      <c r="B59" s="1">
        <v>32946</v>
      </c>
      <c r="C59">
        <v>2</v>
      </c>
      <c r="D59">
        <v>34</v>
      </c>
      <c r="E59">
        <v>36</v>
      </c>
      <c r="F59">
        <v>8</v>
      </c>
      <c r="G59">
        <v>7</v>
      </c>
      <c r="H59">
        <v>316</v>
      </c>
      <c r="I59">
        <v>331</v>
      </c>
      <c r="J59" s="12">
        <v>1.31355</v>
      </c>
    </row>
    <row r="60" spans="1:10">
      <c r="A60" t="s">
        <v>15</v>
      </c>
      <c r="B60" s="1">
        <v>32951</v>
      </c>
      <c r="C60">
        <v>1</v>
      </c>
      <c r="D60">
        <v>62</v>
      </c>
      <c r="E60">
        <v>63</v>
      </c>
      <c r="F60">
        <v>1</v>
      </c>
      <c r="G60">
        <v>4</v>
      </c>
      <c r="H60">
        <v>238</v>
      </c>
      <c r="I60">
        <v>243</v>
      </c>
      <c r="J60" s="12">
        <v>5.8375166666666658</v>
      </c>
    </row>
    <row r="61" spans="1:10">
      <c r="A61" t="s">
        <v>15</v>
      </c>
      <c r="B61" s="1">
        <v>32961</v>
      </c>
      <c r="C61">
        <v>3</v>
      </c>
      <c r="D61">
        <v>50</v>
      </c>
      <c r="E61">
        <v>53</v>
      </c>
      <c r="F61">
        <v>6</v>
      </c>
      <c r="G61">
        <v>6</v>
      </c>
      <c r="H61">
        <v>295</v>
      </c>
      <c r="I61">
        <v>307</v>
      </c>
      <c r="J61" s="12">
        <v>4.5506333333333329</v>
      </c>
    </row>
    <row r="62" spans="1:10">
      <c r="J62" s="12"/>
    </row>
    <row r="63" spans="1:10">
      <c r="A63" t="s">
        <v>16</v>
      </c>
      <c r="B63" s="1">
        <v>32863</v>
      </c>
      <c r="C63">
        <v>2</v>
      </c>
      <c r="D63">
        <v>27</v>
      </c>
      <c r="E63">
        <v>29</v>
      </c>
      <c r="F63">
        <v>1</v>
      </c>
      <c r="G63">
        <v>5</v>
      </c>
      <c r="H63">
        <v>298</v>
      </c>
      <c r="I63">
        <v>304</v>
      </c>
      <c r="J63" s="12">
        <v>0.49646666666666661</v>
      </c>
    </row>
    <row r="64" spans="1:10">
      <c r="A64" t="s">
        <v>16</v>
      </c>
      <c r="B64" s="1">
        <v>32878</v>
      </c>
      <c r="C64">
        <v>1</v>
      </c>
      <c r="D64">
        <v>25</v>
      </c>
      <c r="E64">
        <v>26</v>
      </c>
      <c r="F64">
        <v>1</v>
      </c>
      <c r="G64">
        <v>3</v>
      </c>
      <c r="H64">
        <v>78</v>
      </c>
      <c r="I64">
        <v>82</v>
      </c>
      <c r="J64" s="12">
        <v>1.7280499999999999</v>
      </c>
    </row>
    <row r="65" spans="1:10">
      <c r="A65" t="s">
        <v>16</v>
      </c>
      <c r="B65" s="1">
        <v>32884</v>
      </c>
      <c r="C65">
        <v>1</v>
      </c>
      <c r="D65">
        <v>24</v>
      </c>
      <c r="E65">
        <v>25</v>
      </c>
      <c r="F65">
        <v>4</v>
      </c>
      <c r="G65">
        <v>6</v>
      </c>
      <c r="H65">
        <v>285</v>
      </c>
      <c r="I65">
        <v>295</v>
      </c>
      <c r="J65" s="12">
        <v>1.6543166666666667</v>
      </c>
    </row>
    <row r="66" spans="1:10">
      <c r="A66" t="s">
        <v>16</v>
      </c>
      <c r="B66" s="1">
        <v>32891</v>
      </c>
      <c r="C66">
        <v>2</v>
      </c>
      <c r="D66">
        <v>24</v>
      </c>
      <c r="E66">
        <v>26</v>
      </c>
      <c r="F66">
        <v>2</v>
      </c>
      <c r="G66">
        <v>4</v>
      </c>
      <c r="H66">
        <v>259</v>
      </c>
      <c r="I66">
        <v>265</v>
      </c>
      <c r="J66" s="12">
        <v>0.9059666666666667</v>
      </c>
    </row>
    <row r="67" spans="1:10">
      <c r="A67" t="s">
        <v>16</v>
      </c>
      <c r="B67" s="1">
        <v>32897</v>
      </c>
      <c r="C67">
        <v>1</v>
      </c>
      <c r="D67">
        <v>25</v>
      </c>
      <c r="E67">
        <v>26</v>
      </c>
      <c r="F67">
        <v>1</v>
      </c>
      <c r="G67">
        <v>4</v>
      </c>
      <c r="H67">
        <v>141</v>
      </c>
      <c r="I67">
        <v>146</v>
      </c>
      <c r="J67" s="12">
        <v>0.91981111111111113</v>
      </c>
    </row>
    <row r="68" spans="1:10">
      <c r="A68" t="s">
        <v>16</v>
      </c>
      <c r="B68" s="1">
        <v>32914</v>
      </c>
      <c r="C68">
        <v>3</v>
      </c>
      <c r="D68">
        <v>23</v>
      </c>
      <c r="E68">
        <v>26</v>
      </c>
      <c r="F68">
        <v>1</v>
      </c>
      <c r="G68">
        <v>4</v>
      </c>
      <c r="H68">
        <v>92</v>
      </c>
      <c r="I68">
        <v>97</v>
      </c>
      <c r="J68" s="12">
        <v>1.1786333333333332</v>
      </c>
    </row>
    <row r="69" spans="1:10">
      <c r="A69" t="s">
        <v>16</v>
      </c>
      <c r="B69" s="1">
        <v>32911</v>
      </c>
      <c r="C69">
        <v>3</v>
      </c>
      <c r="D69">
        <v>26</v>
      </c>
      <c r="E69">
        <v>29</v>
      </c>
      <c r="F69">
        <v>1</v>
      </c>
      <c r="G69">
        <v>4</v>
      </c>
      <c r="H69">
        <v>393</v>
      </c>
      <c r="I69">
        <v>398</v>
      </c>
      <c r="J69" s="12">
        <v>1.5187666666666664</v>
      </c>
    </row>
    <row r="70" spans="1:10">
      <c r="A70" t="s">
        <v>16</v>
      </c>
      <c r="B70" s="1">
        <v>32920</v>
      </c>
      <c r="C70">
        <v>4</v>
      </c>
      <c r="D70">
        <v>27</v>
      </c>
      <c r="E70">
        <v>31</v>
      </c>
      <c r="F70">
        <v>22</v>
      </c>
      <c r="G70">
        <v>7</v>
      </c>
      <c r="H70">
        <v>183</v>
      </c>
      <c r="I70">
        <v>212</v>
      </c>
      <c r="J70" s="12">
        <v>0.90589166666666665</v>
      </c>
    </row>
    <row r="71" spans="1:10">
      <c r="A71" t="s">
        <v>16</v>
      </c>
      <c r="B71" s="1">
        <v>32927</v>
      </c>
      <c r="C71">
        <v>4</v>
      </c>
      <c r="D71">
        <v>14</v>
      </c>
      <c r="E71">
        <v>18</v>
      </c>
      <c r="F71">
        <v>3</v>
      </c>
      <c r="G71">
        <v>4</v>
      </c>
      <c r="H71">
        <v>83</v>
      </c>
      <c r="I71">
        <v>90</v>
      </c>
      <c r="J71" s="12">
        <v>1.2271749999999999</v>
      </c>
    </row>
    <row r="72" spans="1:10">
      <c r="A72" t="s">
        <v>16</v>
      </c>
      <c r="B72" s="1">
        <v>32932</v>
      </c>
      <c r="C72">
        <v>4</v>
      </c>
      <c r="D72">
        <v>25</v>
      </c>
      <c r="E72">
        <v>29</v>
      </c>
      <c r="F72">
        <v>14</v>
      </c>
      <c r="G72">
        <v>6</v>
      </c>
      <c r="H72">
        <v>219</v>
      </c>
      <c r="I72">
        <v>239</v>
      </c>
      <c r="J72" s="12">
        <v>0.68153333333333332</v>
      </c>
    </row>
    <row r="73" spans="1:10">
      <c r="A73" t="s">
        <v>16</v>
      </c>
      <c r="B73" s="1">
        <v>32940</v>
      </c>
      <c r="C73">
        <v>10</v>
      </c>
      <c r="D73">
        <v>40</v>
      </c>
      <c r="E73">
        <v>50</v>
      </c>
      <c r="F73">
        <v>38</v>
      </c>
      <c r="G73">
        <v>26</v>
      </c>
      <c r="H73">
        <v>194</v>
      </c>
      <c r="I73">
        <v>258</v>
      </c>
      <c r="J73" s="12">
        <v>2.0663833333333335</v>
      </c>
    </row>
    <row r="74" spans="1:10">
      <c r="A74" t="s">
        <v>16</v>
      </c>
      <c r="B74" s="1">
        <v>32946</v>
      </c>
      <c r="C74">
        <v>4</v>
      </c>
      <c r="D74">
        <v>37</v>
      </c>
      <c r="E74">
        <v>41</v>
      </c>
      <c r="F74">
        <v>15</v>
      </c>
      <c r="G74">
        <v>6</v>
      </c>
      <c r="H74">
        <v>294</v>
      </c>
      <c r="I74">
        <v>315</v>
      </c>
      <c r="J74" s="12">
        <v>0.64561666666666662</v>
      </c>
    </row>
    <row r="75" spans="1:10">
      <c r="A75" t="s">
        <v>16</v>
      </c>
      <c r="B75" s="1">
        <v>32951</v>
      </c>
      <c r="C75">
        <v>3</v>
      </c>
      <c r="D75">
        <v>44</v>
      </c>
      <c r="E75">
        <v>47</v>
      </c>
      <c r="F75">
        <v>13</v>
      </c>
      <c r="G75">
        <v>7</v>
      </c>
      <c r="H75">
        <v>265</v>
      </c>
      <c r="I75">
        <v>285</v>
      </c>
      <c r="J75" s="12">
        <v>1.5438888888888889</v>
      </c>
    </row>
    <row r="76" spans="1:10">
      <c r="A76" t="s">
        <v>16</v>
      </c>
      <c r="B76" s="1">
        <v>32961</v>
      </c>
      <c r="C76">
        <v>2</v>
      </c>
      <c r="D76">
        <v>48</v>
      </c>
      <c r="E76">
        <v>50</v>
      </c>
      <c r="F76">
        <v>1</v>
      </c>
      <c r="G76">
        <v>4</v>
      </c>
      <c r="H76">
        <v>292</v>
      </c>
      <c r="I76">
        <v>297</v>
      </c>
      <c r="J76" s="12">
        <v>2.1827166666666664</v>
      </c>
    </row>
    <row r="77" spans="1:10">
      <c r="J77" s="12"/>
    </row>
    <row r="78" spans="1:10">
      <c r="A78" t="s">
        <v>17</v>
      </c>
      <c r="B78" s="1">
        <v>32863</v>
      </c>
      <c r="C78">
        <v>1</v>
      </c>
      <c r="D78">
        <v>36</v>
      </c>
      <c r="E78">
        <v>37</v>
      </c>
      <c r="F78">
        <v>15</v>
      </c>
      <c r="G78">
        <v>11</v>
      </c>
      <c r="H78">
        <v>256</v>
      </c>
      <c r="I78">
        <v>282</v>
      </c>
      <c r="J78" s="12">
        <v>2.3777833333333329</v>
      </c>
    </row>
    <row r="79" spans="1:10">
      <c r="A79" t="s">
        <v>17</v>
      </c>
      <c r="B79" s="1">
        <v>32878</v>
      </c>
      <c r="C79">
        <v>1</v>
      </c>
      <c r="D79">
        <v>20</v>
      </c>
      <c r="E79">
        <v>21</v>
      </c>
      <c r="F79">
        <v>1</v>
      </c>
      <c r="G79">
        <v>3</v>
      </c>
      <c r="H79">
        <v>277</v>
      </c>
      <c r="I79">
        <v>281</v>
      </c>
      <c r="J79" s="12">
        <v>1.1205166666666666</v>
      </c>
    </row>
    <row r="80" spans="1:10">
      <c r="A80" t="s">
        <v>17</v>
      </c>
      <c r="B80" s="1">
        <v>32884</v>
      </c>
      <c r="C80">
        <v>2</v>
      </c>
      <c r="D80">
        <v>32</v>
      </c>
      <c r="E80">
        <v>34</v>
      </c>
      <c r="F80">
        <v>41</v>
      </c>
      <c r="G80">
        <v>15</v>
      </c>
      <c r="H80">
        <v>478</v>
      </c>
      <c r="I80">
        <v>534</v>
      </c>
      <c r="J80" s="12">
        <v>2.1655333333333333</v>
      </c>
    </row>
    <row r="81" spans="1:10">
      <c r="A81" t="s">
        <v>17</v>
      </c>
      <c r="B81" s="1">
        <v>32891</v>
      </c>
      <c r="C81">
        <v>4</v>
      </c>
      <c r="D81">
        <v>24</v>
      </c>
      <c r="E81">
        <v>28</v>
      </c>
      <c r="F81">
        <v>9</v>
      </c>
      <c r="G81">
        <v>8</v>
      </c>
      <c r="H81">
        <v>273</v>
      </c>
      <c r="I81">
        <v>290</v>
      </c>
      <c r="J81" s="12">
        <v>1.3984499999999997</v>
      </c>
    </row>
    <row r="82" spans="1:10">
      <c r="A82" t="s">
        <v>17</v>
      </c>
      <c r="B82" s="1">
        <v>32897</v>
      </c>
      <c r="C82">
        <v>1</v>
      </c>
      <c r="D82">
        <v>37</v>
      </c>
      <c r="E82">
        <v>38</v>
      </c>
      <c r="F82">
        <v>7</v>
      </c>
      <c r="G82">
        <v>7</v>
      </c>
      <c r="H82">
        <v>128</v>
      </c>
      <c r="I82">
        <v>142</v>
      </c>
      <c r="J82" s="12">
        <v>1.6909833333333335</v>
      </c>
    </row>
    <row r="83" spans="1:10">
      <c r="A83" t="s">
        <v>17</v>
      </c>
      <c r="B83" s="1">
        <v>32914</v>
      </c>
      <c r="C83">
        <v>3</v>
      </c>
      <c r="D83">
        <v>28</v>
      </c>
      <c r="E83">
        <v>31</v>
      </c>
      <c r="F83">
        <v>1</v>
      </c>
      <c r="G83">
        <v>11</v>
      </c>
      <c r="H83">
        <v>113</v>
      </c>
      <c r="I83">
        <v>125</v>
      </c>
      <c r="J83" s="12">
        <v>2.8273166666666669</v>
      </c>
    </row>
    <row r="84" spans="1:10">
      <c r="A84" t="s">
        <v>17</v>
      </c>
      <c r="B84" s="1">
        <v>32911</v>
      </c>
      <c r="C84">
        <v>1</v>
      </c>
      <c r="D84">
        <v>26</v>
      </c>
      <c r="E84">
        <v>27</v>
      </c>
      <c r="F84">
        <v>1</v>
      </c>
      <c r="G84">
        <v>3</v>
      </c>
      <c r="H84">
        <v>267</v>
      </c>
      <c r="I84">
        <v>271</v>
      </c>
      <c r="J84" s="12">
        <v>2.3262333333333332</v>
      </c>
    </row>
    <row r="85" spans="1:10">
      <c r="A85" t="s">
        <v>17</v>
      </c>
      <c r="B85" s="1">
        <v>32920</v>
      </c>
      <c r="C85">
        <v>4</v>
      </c>
      <c r="D85">
        <v>28</v>
      </c>
      <c r="E85">
        <v>32</v>
      </c>
      <c r="F85">
        <v>40</v>
      </c>
      <c r="G85">
        <v>12</v>
      </c>
      <c r="H85">
        <v>235</v>
      </c>
      <c r="I85">
        <v>287</v>
      </c>
      <c r="J85" s="12">
        <v>1.5319583333333331</v>
      </c>
    </row>
    <row r="86" spans="1:10">
      <c r="A86" t="s">
        <v>17</v>
      </c>
      <c r="B86" s="1">
        <v>32927</v>
      </c>
      <c r="C86">
        <v>6</v>
      </c>
      <c r="D86">
        <v>14</v>
      </c>
      <c r="E86">
        <v>20</v>
      </c>
      <c r="F86">
        <v>7</v>
      </c>
      <c r="G86">
        <v>4</v>
      </c>
      <c r="H86">
        <v>254</v>
      </c>
      <c r="I86">
        <v>265</v>
      </c>
      <c r="J86" s="12">
        <v>2.3629000000000002</v>
      </c>
    </row>
    <row r="87" spans="1:10">
      <c r="A87" t="s">
        <v>17</v>
      </c>
      <c r="B87" s="1">
        <v>32932</v>
      </c>
      <c r="C87">
        <v>14</v>
      </c>
      <c r="D87">
        <v>22</v>
      </c>
      <c r="E87">
        <v>36</v>
      </c>
      <c r="F87">
        <v>33</v>
      </c>
      <c r="G87">
        <v>11</v>
      </c>
      <c r="H87">
        <v>284</v>
      </c>
      <c r="I87">
        <v>328</v>
      </c>
      <c r="J87" s="12">
        <v>0.84621111111111114</v>
      </c>
    </row>
    <row r="88" spans="1:10">
      <c r="A88" t="s">
        <v>17</v>
      </c>
      <c r="B88" s="1">
        <v>32940</v>
      </c>
      <c r="C88">
        <v>1</v>
      </c>
      <c r="D88">
        <v>35</v>
      </c>
      <c r="E88">
        <v>36</v>
      </c>
      <c r="F88">
        <v>12</v>
      </c>
      <c r="G88">
        <v>10</v>
      </c>
      <c r="H88">
        <v>197</v>
      </c>
      <c r="I88">
        <v>219</v>
      </c>
      <c r="J88" s="12">
        <v>3.3089</v>
      </c>
    </row>
    <row r="89" spans="1:10">
      <c r="A89" t="s">
        <v>17</v>
      </c>
      <c r="B89" s="1">
        <v>32946</v>
      </c>
      <c r="C89">
        <v>13</v>
      </c>
      <c r="D89">
        <v>37</v>
      </c>
      <c r="E89">
        <v>50</v>
      </c>
      <c r="F89">
        <v>91</v>
      </c>
      <c r="G89">
        <v>39</v>
      </c>
      <c r="H89">
        <v>410</v>
      </c>
      <c r="I89">
        <v>540</v>
      </c>
      <c r="J89" s="12">
        <v>1.0470499999999998</v>
      </c>
    </row>
    <row r="90" spans="1:10">
      <c r="A90" t="s">
        <v>17</v>
      </c>
      <c r="B90" s="1">
        <v>32951</v>
      </c>
      <c r="C90">
        <v>10</v>
      </c>
      <c r="D90">
        <v>32</v>
      </c>
      <c r="E90">
        <v>42</v>
      </c>
      <c r="F90">
        <v>31</v>
      </c>
      <c r="G90">
        <v>11</v>
      </c>
      <c r="H90">
        <v>201</v>
      </c>
      <c r="I90">
        <v>243</v>
      </c>
      <c r="J90" s="12">
        <v>3.4911333333333339</v>
      </c>
    </row>
    <row r="91" spans="1:10">
      <c r="A91" t="s">
        <v>17</v>
      </c>
      <c r="B91" s="1">
        <v>32961</v>
      </c>
      <c r="C91">
        <v>1</v>
      </c>
      <c r="D91">
        <v>56</v>
      </c>
      <c r="E91">
        <v>57</v>
      </c>
      <c r="F91">
        <v>32</v>
      </c>
      <c r="G91">
        <v>11</v>
      </c>
      <c r="H91">
        <v>269</v>
      </c>
      <c r="I91">
        <v>312</v>
      </c>
      <c r="J91" s="12">
        <v>4.1335666666666668</v>
      </c>
    </row>
    <row r="92" spans="1:10">
      <c r="J92" s="12"/>
    </row>
    <row r="93" spans="1:10">
      <c r="A93" t="s">
        <v>18</v>
      </c>
      <c r="B93" s="1">
        <v>32863</v>
      </c>
      <c r="C93">
        <v>1</v>
      </c>
      <c r="D93">
        <v>31</v>
      </c>
      <c r="E93">
        <v>32</v>
      </c>
      <c r="F93">
        <v>2</v>
      </c>
      <c r="G93">
        <v>5</v>
      </c>
      <c r="H93">
        <v>205</v>
      </c>
      <c r="I93">
        <v>212</v>
      </c>
      <c r="J93" s="12">
        <v>2.6049166666666665</v>
      </c>
    </row>
    <row r="94" spans="1:10">
      <c r="A94" t="s">
        <v>18</v>
      </c>
      <c r="B94" s="1">
        <v>32878</v>
      </c>
      <c r="C94">
        <v>1</v>
      </c>
      <c r="D94">
        <v>40</v>
      </c>
      <c r="E94">
        <v>41</v>
      </c>
      <c r="F94">
        <v>1</v>
      </c>
      <c r="G94">
        <v>3</v>
      </c>
      <c r="H94">
        <v>376</v>
      </c>
      <c r="I94">
        <v>380</v>
      </c>
      <c r="J94" s="12">
        <v>2.14255</v>
      </c>
    </row>
    <row r="95" spans="1:10">
      <c r="A95" t="s">
        <v>18</v>
      </c>
      <c r="B95" s="1">
        <v>32884</v>
      </c>
      <c r="C95">
        <v>7</v>
      </c>
      <c r="D95">
        <v>25</v>
      </c>
      <c r="E95">
        <v>32</v>
      </c>
      <c r="F95">
        <v>20</v>
      </c>
      <c r="G95">
        <v>6</v>
      </c>
      <c r="H95">
        <v>234</v>
      </c>
      <c r="I95">
        <v>260</v>
      </c>
      <c r="J95" s="12">
        <v>1.6888166666666666</v>
      </c>
    </row>
    <row r="96" spans="1:10">
      <c r="A96" t="s">
        <v>18</v>
      </c>
      <c r="B96" s="1">
        <v>32891</v>
      </c>
      <c r="C96">
        <v>11</v>
      </c>
      <c r="D96">
        <v>23</v>
      </c>
      <c r="E96">
        <v>34</v>
      </c>
      <c r="F96">
        <v>15</v>
      </c>
      <c r="G96">
        <v>10</v>
      </c>
      <c r="H96">
        <v>183</v>
      </c>
      <c r="I96">
        <v>208</v>
      </c>
      <c r="J96" s="12">
        <v>1.76755</v>
      </c>
    </row>
    <row r="97" spans="1:10">
      <c r="A97" t="s">
        <v>18</v>
      </c>
      <c r="B97" s="1">
        <v>32897</v>
      </c>
      <c r="C97">
        <v>2</v>
      </c>
      <c r="D97">
        <v>28</v>
      </c>
      <c r="E97">
        <v>30</v>
      </c>
      <c r="F97">
        <v>9</v>
      </c>
      <c r="G97">
        <v>6</v>
      </c>
      <c r="H97">
        <v>266</v>
      </c>
      <c r="I97">
        <v>281</v>
      </c>
      <c r="J97" s="12">
        <v>2.0168666666666666</v>
      </c>
    </row>
    <row r="98" spans="1:10">
      <c r="A98" t="s">
        <v>18</v>
      </c>
      <c r="B98" s="1">
        <v>32914</v>
      </c>
      <c r="C98">
        <v>4</v>
      </c>
      <c r="D98">
        <v>24</v>
      </c>
      <c r="E98">
        <v>28</v>
      </c>
      <c r="F98">
        <v>10</v>
      </c>
      <c r="G98">
        <v>5</v>
      </c>
      <c r="H98">
        <v>146</v>
      </c>
      <c r="I98">
        <v>161</v>
      </c>
      <c r="J98" s="12">
        <v>2.4346000000000001</v>
      </c>
    </row>
    <row r="99" spans="1:10">
      <c r="A99" t="s">
        <v>18</v>
      </c>
      <c r="B99" s="1">
        <v>32911</v>
      </c>
      <c r="C99">
        <v>3</v>
      </c>
      <c r="D99">
        <v>25</v>
      </c>
      <c r="E99">
        <v>28</v>
      </c>
      <c r="F99">
        <v>19</v>
      </c>
      <c r="G99">
        <v>14</v>
      </c>
      <c r="H99">
        <v>354</v>
      </c>
      <c r="I99">
        <v>387</v>
      </c>
      <c r="J99" s="12">
        <v>2.8369166666666668</v>
      </c>
    </row>
    <row r="100" spans="1:10">
      <c r="A100" t="s">
        <v>18</v>
      </c>
      <c r="B100" s="1">
        <v>32920</v>
      </c>
      <c r="C100">
        <v>9</v>
      </c>
      <c r="D100">
        <v>27</v>
      </c>
      <c r="E100">
        <v>36</v>
      </c>
      <c r="F100">
        <v>37</v>
      </c>
      <c r="G100">
        <v>11</v>
      </c>
      <c r="H100">
        <v>238</v>
      </c>
      <c r="I100">
        <v>286</v>
      </c>
      <c r="J100" s="12">
        <v>1.0432750000000002</v>
      </c>
    </row>
    <row r="101" spans="1:10">
      <c r="A101" t="s">
        <v>18</v>
      </c>
      <c r="B101" s="1">
        <v>32927</v>
      </c>
      <c r="C101">
        <v>13</v>
      </c>
      <c r="D101">
        <v>12</v>
      </c>
      <c r="E101">
        <v>25</v>
      </c>
      <c r="F101">
        <v>30</v>
      </c>
      <c r="G101">
        <v>7</v>
      </c>
      <c r="H101">
        <v>154</v>
      </c>
      <c r="I101">
        <v>191</v>
      </c>
      <c r="J101" s="12">
        <v>2.9730000000000003</v>
      </c>
    </row>
    <row r="102" spans="1:10">
      <c r="A102" t="s">
        <v>18</v>
      </c>
      <c r="B102" s="1">
        <v>32932</v>
      </c>
      <c r="C102">
        <v>10</v>
      </c>
      <c r="D102">
        <v>36</v>
      </c>
      <c r="E102">
        <v>46</v>
      </c>
      <c r="F102">
        <v>34</v>
      </c>
      <c r="G102">
        <v>7</v>
      </c>
      <c r="H102">
        <v>283</v>
      </c>
      <c r="I102">
        <v>324</v>
      </c>
      <c r="J102" s="12">
        <v>1.6665000000000001</v>
      </c>
    </row>
    <row r="103" spans="1:10">
      <c r="A103" t="s">
        <v>18</v>
      </c>
      <c r="B103" s="1">
        <v>32940</v>
      </c>
      <c r="C103">
        <v>9</v>
      </c>
      <c r="D103">
        <v>31</v>
      </c>
      <c r="E103">
        <v>40</v>
      </c>
      <c r="F103">
        <v>38</v>
      </c>
      <c r="G103">
        <v>16</v>
      </c>
      <c r="H103">
        <v>148</v>
      </c>
      <c r="I103">
        <v>202</v>
      </c>
      <c r="J103" s="12">
        <v>2.6617333333333328</v>
      </c>
    </row>
    <row r="104" spans="1:10">
      <c r="A104" t="s">
        <v>18</v>
      </c>
      <c r="B104" s="1">
        <v>32946</v>
      </c>
      <c r="C104">
        <v>10</v>
      </c>
      <c r="D104">
        <v>31</v>
      </c>
      <c r="E104">
        <v>41</v>
      </c>
      <c r="F104">
        <v>37</v>
      </c>
      <c r="G104">
        <v>12</v>
      </c>
      <c r="H104">
        <v>518</v>
      </c>
      <c r="I104">
        <v>567</v>
      </c>
      <c r="J104" s="12">
        <v>1.2173666666666667</v>
      </c>
    </row>
    <row r="105" spans="1:10">
      <c r="A105" t="s">
        <v>18</v>
      </c>
      <c r="B105" s="1">
        <v>32951</v>
      </c>
      <c r="C105">
        <v>9</v>
      </c>
      <c r="D105">
        <v>55</v>
      </c>
      <c r="E105">
        <v>64</v>
      </c>
      <c r="F105">
        <v>32</v>
      </c>
      <c r="G105">
        <v>14</v>
      </c>
      <c r="H105">
        <v>200</v>
      </c>
      <c r="I105">
        <v>246</v>
      </c>
      <c r="J105" s="12">
        <v>3.7800833333333332</v>
      </c>
    </row>
    <row r="106" spans="1:10">
      <c r="A106" t="s">
        <v>18</v>
      </c>
      <c r="B106" s="1">
        <v>32961</v>
      </c>
      <c r="C106">
        <v>13</v>
      </c>
      <c r="D106">
        <v>55</v>
      </c>
      <c r="E106">
        <v>68</v>
      </c>
      <c r="F106">
        <v>46</v>
      </c>
      <c r="G106">
        <v>13</v>
      </c>
      <c r="H106">
        <v>186</v>
      </c>
      <c r="I106">
        <v>245</v>
      </c>
      <c r="J106" s="12">
        <v>3.7139333333333333</v>
      </c>
    </row>
    <row r="107" spans="1:10">
      <c r="J107" s="12"/>
    </row>
    <row r="108" spans="1:10">
      <c r="A108" t="s">
        <v>20</v>
      </c>
      <c r="B108" s="1">
        <v>32863</v>
      </c>
      <c r="C108">
        <v>1</v>
      </c>
      <c r="D108">
        <v>50</v>
      </c>
      <c r="E108">
        <v>51</v>
      </c>
      <c r="F108">
        <v>3</v>
      </c>
      <c r="G108">
        <v>6</v>
      </c>
      <c r="H108">
        <v>239</v>
      </c>
      <c r="I108">
        <v>248</v>
      </c>
      <c r="J108" s="12">
        <v>1.7728166666666665</v>
      </c>
    </row>
    <row r="109" spans="1:10">
      <c r="A109" t="s">
        <v>20</v>
      </c>
      <c r="B109" s="1">
        <v>32878</v>
      </c>
      <c r="C109">
        <v>1</v>
      </c>
      <c r="D109">
        <v>41</v>
      </c>
      <c r="E109">
        <v>42</v>
      </c>
      <c r="F109">
        <v>1</v>
      </c>
      <c r="G109">
        <v>5</v>
      </c>
      <c r="H109">
        <v>376</v>
      </c>
      <c r="I109">
        <v>382</v>
      </c>
      <c r="J109" s="12">
        <v>4.0914833333333327</v>
      </c>
    </row>
    <row r="110" spans="1:10">
      <c r="A110" t="s">
        <v>20</v>
      </c>
      <c r="B110" s="1">
        <v>32884</v>
      </c>
      <c r="C110">
        <v>8</v>
      </c>
      <c r="D110">
        <v>23</v>
      </c>
      <c r="E110">
        <v>31</v>
      </c>
      <c r="F110">
        <v>7</v>
      </c>
      <c r="G110">
        <v>8</v>
      </c>
      <c r="H110">
        <v>240</v>
      </c>
      <c r="I110">
        <v>255</v>
      </c>
      <c r="J110" s="12">
        <v>1.4790000000000001</v>
      </c>
    </row>
    <row r="111" spans="1:10">
      <c r="A111" t="s">
        <v>20</v>
      </c>
      <c r="B111" s="1">
        <v>32891</v>
      </c>
      <c r="C111">
        <v>9</v>
      </c>
      <c r="D111">
        <v>24</v>
      </c>
      <c r="E111">
        <v>33</v>
      </c>
      <c r="F111">
        <v>2</v>
      </c>
      <c r="G111">
        <v>4</v>
      </c>
      <c r="H111">
        <v>203</v>
      </c>
      <c r="I111">
        <v>209</v>
      </c>
      <c r="J111" s="12">
        <v>1.9946833333333329</v>
      </c>
    </row>
    <row r="112" spans="1:10">
      <c r="A112" t="s">
        <v>20</v>
      </c>
      <c r="B112" s="1">
        <v>32897</v>
      </c>
      <c r="C112">
        <v>2</v>
      </c>
      <c r="D112">
        <v>29</v>
      </c>
      <c r="E112">
        <v>31</v>
      </c>
      <c r="F112">
        <v>1</v>
      </c>
      <c r="G112">
        <v>6</v>
      </c>
      <c r="H112">
        <v>190</v>
      </c>
      <c r="I112">
        <v>197</v>
      </c>
      <c r="J112" s="12">
        <v>2.0661166666666668</v>
      </c>
    </row>
    <row r="113" spans="1:10">
      <c r="A113" t="s">
        <v>20</v>
      </c>
      <c r="B113" s="1">
        <v>32914</v>
      </c>
      <c r="C113">
        <v>3</v>
      </c>
      <c r="D113">
        <v>29</v>
      </c>
      <c r="E113">
        <v>32</v>
      </c>
      <c r="F113">
        <v>2</v>
      </c>
      <c r="G113">
        <v>4</v>
      </c>
      <c r="H113">
        <v>294</v>
      </c>
      <c r="I113">
        <v>300</v>
      </c>
      <c r="J113" s="12">
        <v>1.0354222222222222</v>
      </c>
    </row>
    <row r="114" spans="1:10">
      <c r="A114" t="s">
        <v>20</v>
      </c>
      <c r="B114" s="1">
        <v>32911</v>
      </c>
      <c r="C114">
        <v>3</v>
      </c>
      <c r="D114">
        <v>20</v>
      </c>
      <c r="E114">
        <v>23</v>
      </c>
      <c r="F114">
        <v>1</v>
      </c>
      <c r="G114">
        <v>6</v>
      </c>
      <c r="H114">
        <v>211</v>
      </c>
      <c r="I114">
        <v>218</v>
      </c>
      <c r="J114" s="12">
        <v>1.7978500000000002</v>
      </c>
    </row>
    <row r="115" spans="1:10">
      <c r="A115" t="s">
        <v>20</v>
      </c>
      <c r="B115" s="1">
        <v>32920</v>
      </c>
      <c r="C115">
        <v>10</v>
      </c>
      <c r="D115">
        <v>21</v>
      </c>
      <c r="E115">
        <v>31</v>
      </c>
      <c r="F115">
        <v>24</v>
      </c>
      <c r="G115">
        <v>15</v>
      </c>
      <c r="H115">
        <v>216</v>
      </c>
      <c r="I115">
        <v>255</v>
      </c>
      <c r="J115" s="12">
        <v>1.1556166666666667</v>
      </c>
    </row>
    <row r="116" spans="1:10">
      <c r="A116" t="s">
        <v>20</v>
      </c>
      <c r="B116" s="1">
        <v>32927</v>
      </c>
      <c r="C116">
        <v>8</v>
      </c>
      <c r="D116">
        <v>19</v>
      </c>
      <c r="E116">
        <v>27</v>
      </c>
      <c r="F116">
        <v>14</v>
      </c>
      <c r="G116">
        <v>4</v>
      </c>
      <c r="H116">
        <v>247</v>
      </c>
      <c r="I116">
        <v>265</v>
      </c>
      <c r="J116" s="12">
        <v>1.7778916666666664</v>
      </c>
    </row>
    <row r="117" spans="1:10">
      <c r="A117" t="s">
        <v>20</v>
      </c>
      <c r="B117" s="1">
        <v>32932</v>
      </c>
      <c r="C117">
        <v>6</v>
      </c>
      <c r="D117">
        <v>22</v>
      </c>
      <c r="E117">
        <v>28</v>
      </c>
      <c r="F117">
        <v>6</v>
      </c>
      <c r="G117">
        <v>5</v>
      </c>
      <c r="H117">
        <v>304</v>
      </c>
      <c r="I117">
        <v>315</v>
      </c>
      <c r="J117" s="12">
        <v>1.8472166666666665</v>
      </c>
    </row>
    <row r="118" spans="1:10">
      <c r="A118" t="s">
        <v>20</v>
      </c>
      <c r="B118" s="1">
        <v>32940</v>
      </c>
      <c r="C118">
        <v>7</v>
      </c>
      <c r="D118">
        <v>32</v>
      </c>
      <c r="E118">
        <v>39</v>
      </c>
      <c r="F118">
        <v>29</v>
      </c>
      <c r="G118">
        <v>32</v>
      </c>
      <c r="H118">
        <v>203</v>
      </c>
      <c r="I118">
        <v>264</v>
      </c>
      <c r="J118" s="12">
        <v>1.3652333333333333</v>
      </c>
    </row>
    <row r="119" spans="1:10">
      <c r="A119" t="s">
        <v>20</v>
      </c>
      <c r="B119" s="1">
        <v>32946</v>
      </c>
      <c r="C119">
        <v>8</v>
      </c>
      <c r="D119">
        <v>36</v>
      </c>
      <c r="E119">
        <v>44</v>
      </c>
      <c r="F119">
        <v>7</v>
      </c>
      <c r="G119">
        <v>20</v>
      </c>
      <c r="H119">
        <v>486</v>
      </c>
      <c r="I119">
        <v>513</v>
      </c>
      <c r="J119" s="12">
        <v>0.70371666666666643</v>
      </c>
    </row>
    <row r="120" spans="1:10">
      <c r="A120" t="s">
        <v>20</v>
      </c>
      <c r="B120" s="1">
        <v>32951</v>
      </c>
      <c r="C120">
        <v>3</v>
      </c>
      <c r="D120">
        <v>47</v>
      </c>
      <c r="E120">
        <v>50</v>
      </c>
      <c r="F120">
        <v>10</v>
      </c>
      <c r="G120">
        <v>10</v>
      </c>
      <c r="H120">
        <v>191</v>
      </c>
      <c r="I120">
        <v>211</v>
      </c>
      <c r="J120" s="12">
        <v>4.2938666666666672</v>
      </c>
    </row>
    <row r="121" spans="1:10">
      <c r="A121" t="s">
        <v>20</v>
      </c>
      <c r="B121" s="1">
        <v>32961</v>
      </c>
      <c r="C121">
        <v>9</v>
      </c>
      <c r="D121">
        <v>53</v>
      </c>
      <c r="E121">
        <v>62</v>
      </c>
      <c r="F121">
        <v>17</v>
      </c>
      <c r="G121">
        <v>8</v>
      </c>
      <c r="H121">
        <v>145</v>
      </c>
      <c r="I121">
        <v>170</v>
      </c>
      <c r="J121" s="12">
        <v>3.2419499999999997</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D124"/>
  <sheetViews>
    <sheetView workbookViewId="0">
      <selection activeCell="A2" sqref="A2:XFD2"/>
    </sheetView>
  </sheetViews>
  <sheetFormatPr defaultColWidth="11.42578125" defaultRowHeight="12"/>
  <cols>
    <col min="1" max="1" width="11.42578125" customWidth="1"/>
    <col min="2" max="2" width="10.85546875" style="1" customWidth="1"/>
    <col min="3" max="3" width="10.85546875" style="12" customWidth="1"/>
    <col min="4" max="4" width="11.42578125" style="7"/>
  </cols>
  <sheetData>
    <row r="1" spans="1:4">
      <c r="A1" t="s">
        <v>26</v>
      </c>
      <c r="B1" s="1" t="s">
        <v>27</v>
      </c>
      <c r="C1" s="12" t="s">
        <v>28</v>
      </c>
      <c r="D1" s="7" t="s">
        <v>29</v>
      </c>
    </row>
    <row r="2" spans="1:4" s="600" customFormat="1">
      <c r="B2" s="1"/>
      <c r="C2" s="12"/>
      <c r="D2" s="7"/>
    </row>
    <row r="3" spans="1:4">
      <c r="A3" s="9" t="s">
        <v>8</v>
      </c>
      <c r="B3" s="13">
        <v>33218</v>
      </c>
      <c r="C3" s="11">
        <v>0.54012000000000004</v>
      </c>
      <c r="D3" s="7">
        <v>-9.9730271788412969E-2</v>
      </c>
    </row>
    <row r="4" spans="1:4">
      <c r="A4" s="9" t="s">
        <v>8</v>
      </c>
      <c r="B4" s="13">
        <v>33226</v>
      </c>
      <c r="C4" s="11">
        <v>0.43048333333333338</v>
      </c>
      <c r="D4" s="7">
        <v>-8.2106513612583448E-2</v>
      </c>
    </row>
    <row r="5" spans="1:4">
      <c r="A5" s="9" t="s">
        <v>8</v>
      </c>
      <c r="B5" s="13">
        <v>33234</v>
      </c>
      <c r="C5" s="11">
        <v>0.50678333333333336</v>
      </c>
      <c r="D5" s="7">
        <v>-8.8339293119444537E-2</v>
      </c>
    </row>
    <row r="6" spans="1:4">
      <c r="A6" s="9" t="s">
        <v>8</v>
      </c>
      <c r="B6" s="13">
        <v>33238</v>
      </c>
      <c r="C6" s="11">
        <v>0.68845333333333336</v>
      </c>
      <c r="D6" s="7">
        <v>-0.10218259054362794</v>
      </c>
    </row>
    <row r="7" spans="1:4">
      <c r="A7" s="9" t="s">
        <v>8</v>
      </c>
      <c r="B7" s="13">
        <v>33247</v>
      </c>
      <c r="C7" s="11">
        <v>0.54356250000000006</v>
      </c>
      <c r="D7" s="7">
        <v>-0.10030829854875785</v>
      </c>
    </row>
    <row r="8" spans="1:4">
      <c r="A8" s="9" t="s">
        <v>8</v>
      </c>
      <c r="B8" s="13">
        <v>33254</v>
      </c>
      <c r="C8" s="11">
        <v>0.52021249999999997</v>
      </c>
      <c r="D8" s="7">
        <v>-0.16568099002992626</v>
      </c>
    </row>
    <row r="9" spans="1:4">
      <c r="A9" s="9" t="s">
        <v>8</v>
      </c>
      <c r="B9" s="13">
        <v>33261</v>
      </c>
      <c r="C9" s="11">
        <v>0.6566833333333334</v>
      </c>
      <c r="D9" s="7">
        <v>-9.4146031254395746E-2</v>
      </c>
    </row>
    <row r="10" spans="1:4">
      <c r="A10" s="9" t="s">
        <v>8</v>
      </c>
      <c r="B10" s="13">
        <v>33267</v>
      </c>
      <c r="C10" s="11">
        <v>1.0778166666666666</v>
      </c>
      <c r="D10" s="7">
        <v>-9.3212843981984858E-2</v>
      </c>
    </row>
    <row r="11" spans="1:4">
      <c r="A11" s="9" t="s">
        <v>8</v>
      </c>
      <c r="B11" s="13">
        <v>33274</v>
      </c>
      <c r="C11" s="11">
        <v>1.0424</v>
      </c>
      <c r="D11" s="7">
        <v>-0.11256922462006937</v>
      </c>
    </row>
    <row r="12" spans="1:4">
      <c r="A12" s="9" t="s">
        <v>8</v>
      </c>
      <c r="B12" s="13">
        <v>33283</v>
      </c>
      <c r="C12" s="11">
        <v>0.75813333333333333</v>
      </c>
      <c r="D12" s="7">
        <v>-0.1267796824360955</v>
      </c>
    </row>
    <row r="13" spans="1:4">
      <c r="A13" s="9" t="s">
        <v>8</v>
      </c>
      <c r="B13" s="13">
        <v>33288</v>
      </c>
      <c r="C13" s="11">
        <v>1.1820299145299147</v>
      </c>
      <c r="D13" s="7">
        <v>-0.15874942456260194</v>
      </c>
    </row>
    <row r="14" spans="1:4">
      <c r="A14" s="9" t="s">
        <v>8</v>
      </c>
      <c r="B14" s="13">
        <v>33309</v>
      </c>
      <c r="C14" s="11">
        <v>0.93022000000000005</v>
      </c>
      <c r="D14" s="7">
        <v>-0.15279066570789968</v>
      </c>
    </row>
    <row r="15" spans="1:4">
      <c r="A15" s="9" t="s">
        <v>8</v>
      </c>
      <c r="B15" s="13">
        <v>33316</v>
      </c>
      <c r="C15" s="11">
        <v>0.90344000000000002</v>
      </c>
      <c r="D15" s="7">
        <v>-8.2740365813502928E-2</v>
      </c>
    </row>
    <row r="16" spans="1:4">
      <c r="A16" s="9" t="s">
        <v>8</v>
      </c>
      <c r="B16" s="13">
        <v>33323</v>
      </c>
      <c r="C16" s="11">
        <v>1.5377200000000002</v>
      </c>
      <c r="D16" s="7">
        <v>-0.18648137222222333</v>
      </c>
    </row>
    <row r="17" spans="1:4">
      <c r="A17" s="9"/>
      <c r="B17" s="13"/>
      <c r="C17" s="11"/>
    </row>
    <row r="18" spans="1:4">
      <c r="A18" s="9" t="s">
        <v>11</v>
      </c>
      <c r="B18" s="13">
        <v>33218</v>
      </c>
      <c r="C18" s="11">
        <v>0.74402000000000001</v>
      </c>
      <c r="D18" s="7">
        <v>-9.9524026061538692E-2</v>
      </c>
    </row>
    <row r="19" spans="1:4">
      <c r="A19" s="9" t="s">
        <v>11</v>
      </c>
      <c r="B19" s="13">
        <v>33226</v>
      </c>
      <c r="C19" s="11">
        <v>0.5240999999999999</v>
      </c>
      <c r="D19" s="7">
        <v>-0.12512802727585332</v>
      </c>
    </row>
    <row r="20" spans="1:4">
      <c r="A20" s="9" t="s">
        <v>11</v>
      </c>
      <c r="B20" s="13">
        <v>33234</v>
      </c>
      <c r="C20" s="11">
        <v>0.60175276752767526</v>
      </c>
      <c r="D20" s="7">
        <v>-0.10929288094596035</v>
      </c>
    </row>
    <row r="21" spans="1:4">
      <c r="A21" s="9" t="s">
        <v>11</v>
      </c>
      <c r="B21" s="13">
        <v>33238</v>
      </c>
      <c r="C21" s="11">
        <v>0.82646666666666668</v>
      </c>
      <c r="D21" s="7">
        <v>-0.12572664884542065</v>
      </c>
    </row>
    <row r="22" spans="1:4">
      <c r="A22" s="9" t="s">
        <v>11</v>
      </c>
      <c r="B22" s="13">
        <v>33247</v>
      </c>
      <c r="C22" s="11">
        <v>0.54088333333333338</v>
      </c>
      <c r="D22" s="7">
        <v>-0.11308477859027043</v>
      </c>
    </row>
    <row r="23" spans="1:4">
      <c r="A23" s="9" t="s">
        <v>11</v>
      </c>
      <c r="B23" s="13">
        <v>33254</v>
      </c>
      <c r="C23" s="11">
        <v>0.75016666666666654</v>
      </c>
      <c r="D23" s="14">
        <v>0.10100000000000001</v>
      </c>
    </row>
    <row r="24" spans="1:4">
      <c r="A24" s="9" t="s">
        <v>11</v>
      </c>
      <c r="B24" s="13">
        <v>33261</v>
      </c>
      <c r="C24" s="11">
        <v>0.83557999999999999</v>
      </c>
      <c r="D24" s="7">
        <v>-0.10705576319810299</v>
      </c>
    </row>
    <row r="25" spans="1:4">
      <c r="A25" s="9" t="s">
        <v>11</v>
      </c>
      <c r="B25" s="13">
        <v>33267</v>
      </c>
      <c r="C25" s="11">
        <v>0.9743799999999998</v>
      </c>
      <c r="D25" s="7">
        <v>-8.3390126777764875E-2</v>
      </c>
    </row>
    <row r="26" spans="1:4">
      <c r="A26" s="9" t="s">
        <v>11</v>
      </c>
      <c r="B26" s="13">
        <v>33274</v>
      </c>
      <c r="C26" s="11">
        <v>1.07795</v>
      </c>
      <c r="D26" s="7">
        <v>-0.11613878801366148</v>
      </c>
    </row>
    <row r="27" spans="1:4">
      <c r="A27" s="9" t="s">
        <v>11</v>
      </c>
      <c r="B27" s="13">
        <v>33283</v>
      </c>
      <c r="C27" s="11">
        <v>0.75017999999999996</v>
      </c>
      <c r="D27" s="7">
        <v>-0.26274632405693682</v>
      </c>
    </row>
    <row r="28" spans="1:4">
      <c r="A28" s="9" t="s">
        <v>11</v>
      </c>
      <c r="B28" s="13">
        <v>33288</v>
      </c>
      <c r="C28" s="11">
        <v>0.84173999999999993</v>
      </c>
      <c r="D28" s="7">
        <v>-0.12199552797706668</v>
      </c>
    </row>
    <row r="29" spans="1:4">
      <c r="A29" s="9" t="s">
        <v>11</v>
      </c>
      <c r="B29" s="13">
        <v>33309</v>
      </c>
      <c r="C29" s="11">
        <v>1.18136</v>
      </c>
      <c r="D29" s="7">
        <v>-0.15413680936548071</v>
      </c>
    </row>
    <row r="30" spans="1:4">
      <c r="A30" s="9" t="s">
        <v>11</v>
      </c>
      <c r="B30" s="13">
        <v>33316</v>
      </c>
      <c r="C30" s="11">
        <v>3.1050666666666671</v>
      </c>
      <c r="D30" s="7">
        <v>-0.18373015696084849</v>
      </c>
    </row>
    <row r="31" spans="1:4">
      <c r="A31" s="9" t="s">
        <v>11</v>
      </c>
      <c r="B31" s="13">
        <v>33323</v>
      </c>
      <c r="C31" s="11">
        <v>1.8599600000000003</v>
      </c>
      <c r="D31" s="7">
        <v>-0.23583263777042182</v>
      </c>
    </row>
    <row r="32" spans="1:4">
      <c r="A32" s="9"/>
      <c r="B32" s="13"/>
      <c r="C32" s="11"/>
    </row>
    <row r="33" spans="1:4">
      <c r="A33" s="9" t="s">
        <v>13</v>
      </c>
      <c r="B33" s="13">
        <v>33218</v>
      </c>
      <c r="C33" s="11">
        <v>1.8131999999999997</v>
      </c>
      <c r="D33" s="7">
        <v>-0.11472638497922011</v>
      </c>
    </row>
    <row r="34" spans="1:4">
      <c r="A34" s="9" t="s">
        <v>13</v>
      </c>
      <c r="B34" s="13">
        <v>33226</v>
      </c>
      <c r="C34" s="11">
        <v>3.63585</v>
      </c>
      <c r="D34" s="7">
        <v>-9.9746424819922394E-2</v>
      </c>
    </row>
    <row r="35" spans="1:4">
      <c r="A35" s="9" t="s">
        <v>13</v>
      </c>
      <c r="B35" s="13">
        <v>33234</v>
      </c>
      <c r="C35" s="11">
        <v>2.2298684210526316</v>
      </c>
      <c r="D35" s="7">
        <v>-0.11415479093322488</v>
      </c>
    </row>
    <row r="36" spans="1:4">
      <c r="A36" s="9" t="s">
        <v>13</v>
      </c>
      <c r="B36" s="13">
        <v>33238</v>
      </c>
      <c r="C36" s="11">
        <v>1.99908</v>
      </c>
      <c r="D36" s="7">
        <v>-0.13073071390127239</v>
      </c>
    </row>
    <row r="37" spans="1:4">
      <c r="A37" s="9" t="s">
        <v>13</v>
      </c>
      <c r="B37" s="13">
        <v>33247</v>
      </c>
      <c r="C37" s="11">
        <v>1.5334999999999996</v>
      </c>
      <c r="D37" s="7">
        <v>-0.10884610960080451</v>
      </c>
    </row>
    <row r="38" spans="1:4">
      <c r="A38" s="9" t="s">
        <v>13</v>
      </c>
      <c r="B38" s="13">
        <v>33254</v>
      </c>
      <c r="C38" s="11">
        <v>2.1262750000000001</v>
      </c>
      <c r="D38" s="7">
        <v>-0.11968702344715136</v>
      </c>
    </row>
    <row r="39" spans="1:4">
      <c r="A39" s="9" t="s">
        <v>13</v>
      </c>
      <c r="B39" s="13">
        <v>33261</v>
      </c>
      <c r="C39" s="11">
        <v>2.2066499999999998</v>
      </c>
      <c r="D39" s="7">
        <v>-0.20447718221419706</v>
      </c>
    </row>
    <row r="40" spans="1:4">
      <c r="A40" s="9" t="s">
        <v>13</v>
      </c>
      <c r="B40" s="13">
        <v>33267</v>
      </c>
      <c r="C40" s="11">
        <v>1.5617400000000001</v>
      </c>
      <c r="D40" s="7">
        <v>-0.18361915767406811</v>
      </c>
    </row>
    <row r="41" spans="1:4">
      <c r="A41" s="9" t="s">
        <v>13</v>
      </c>
      <c r="B41" s="13">
        <v>33274</v>
      </c>
      <c r="C41" s="11">
        <v>2.4212444444444441</v>
      </c>
      <c r="D41" s="7">
        <v>-0.13031263617412492</v>
      </c>
    </row>
    <row r="42" spans="1:4">
      <c r="A42" s="9" t="s">
        <v>13</v>
      </c>
      <c r="B42" s="13">
        <v>33283</v>
      </c>
      <c r="C42" s="11">
        <v>2.1595499999999999</v>
      </c>
      <c r="D42" s="7">
        <v>-0.10624249780802951</v>
      </c>
    </row>
    <row r="43" spans="1:4">
      <c r="A43" s="9" t="s">
        <v>13</v>
      </c>
      <c r="B43" s="13">
        <v>33288</v>
      </c>
      <c r="C43" s="11">
        <v>2.8977999999999997</v>
      </c>
      <c r="D43" s="7">
        <v>-0.28527727470141578</v>
      </c>
    </row>
    <row r="44" spans="1:4">
      <c r="A44" s="9" t="s">
        <v>13</v>
      </c>
      <c r="B44" s="13">
        <v>33309</v>
      </c>
      <c r="C44" s="11">
        <v>1.1399600000000001</v>
      </c>
      <c r="D44" s="7">
        <v>-0.14017775609609034</v>
      </c>
    </row>
    <row r="45" spans="1:4">
      <c r="A45" s="9" t="s">
        <v>13</v>
      </c>
      <c r="B45" s="13">
        <v>33316</v>
      </c>
      <c r="C45" s="11">
        <v>1.3141600000000002</v>
      </c>
      <c r="D45" s="7">
        <v>-0.12610382136958834</v>
      </c>
    </row>
    <row r="46" spans="1:4">
      <c r="A46" s="9" t="s">
        <v>13</v>
      </c>
      <c r="B46" s="13">
        <v>33323</v>
      </c>
      <c r="C46" s="11">
        <v>2.0027666666666666</v>
      </c>
      <c r="D46" s="7">
        <v>-0.11651075732926788</v>
      </c>
    </row>
    <row r="47" spans="1:4">
      <c r="A47" s="9"/>
      <c r="B47" s="13"/>
      <c r="C47" s="11"/>
    </row>
    <row r="48" spans="1:4">
      <c r="A48" s="9" t="s">
        <v>15</v>
      </c>
      <c r="B48" s="13">
        <v>33218</v>
      </c>
      <c r="C48" s="11">
        <v>1.4057199999999999</v>
      </c>
      <c r="D48" s="7">
        <v>-0.1069278131879146</v>
      </c>
    </row>
    <row r="49" spans="1:4">
      <c r="A49" s="9" t="s">
        <v>15</v>
      </c>
      <c r="B49" s="13">
        <v>33226</v>
      </c>
      <c r="C49" s="11">
        <v>1.1252499999999999</v>
      </c>
      <c r="D49" s="7">
        <v>-9.7163054848236979E-2</v>
      </c>
    </row>
    <row r="50" spans="1:4">
      <c r="A50" s="9" t="s">
        <v>15</v>
      </c>
      <c r="B50" s="13">
        <v>33234</v>
      </c>
      <c r="C50" s="11">
        <v>1.9358285714285712</v>
      </c>
      <c r="D50" s="7">
        <v>-0.11786333916320797</v>
      </c>
    </row>
    <row r="51" spans="1:4">
      <c r="A51" s="9" t="s">
        <v>15</v>
      </c>
      <c r="B51" s="13">
        <v>33238</v>
      </c>
      <c r="C51" s="11">
        <v>1.7654800000000002</v>
      </c>
      <c r="D51" s="7">
        <v>-0.11302615591512492</v>
      </c>
    </row>
    <row r="52" spans="1:4">
      <c r="A52" s="9" t="s">
        <v>15</v>
      </c>
      <c r="B52" s="13">
        <v>33247</v>
      </c>
      <c r="C52" s="11">
        <v>1.2985500000000001</v>
      </c>
      <c r="D52" s="7">
        <v>-9.0712542311737143E-2</v>
      </c>
    </row>
    <row r="53" spans="1:4">
      <c r="A53" s="9" t="s">
        <v>15</v>
      </c>
      <c r="B53" s="13">
        <v>33254</v>
      </c>
      <c r="C53" s="11">
        <v>1.9836800000000001</v>
      </c>
      <c r="D53" s="7">
        <v>-0.12612929279147997</v>
      </c>
    </row>
    <row r="54" spans="1:4">
      <c r="A54" s="9" t="s">
        <v>15</v>
      </c>
      <c r="B54" s="13">
        <v>33261</v>
      </c>
      <c r="C54" s="11">
        <v>1.9856499999999999</v>
      </c>
      <c r="D54" s="7">
        <v>-0.18194942659986066</v>
      </c>
    </row>
    <row r="55" spans="1:4">
      <c r="A55" s="9" t="s">
        <v>15</v>
      </c>
      <c r="B55" s="13">
        <v>33267</v>
      </c>
      <c r="C55" s="11">
        <v>1.2774249999999998</v>
      </c>
      <c r="D55" s="7">
        <v>-0.16603083712806807</v>
      </c>
    </row>
    <row r="56" spans="1:4">
      <c r="A56" s="9" t="s">
        <v>15</v>
      </c>
      <c r="B56" s="13">
        <v>33274</v>
      </c>
      <c r="C56" s="11">
        <v>2.4692249999999998</v>
      </c>
      <c r="D56" s="7">
        <v>-0.13729802048804102</v>
      </c>
    </row>
    <row r="57" spans="1:4">
      <c r="A57" s="9" t="s">
        <v>15</v>
      </c>
      <c r="B57" s="13">
        <v>33283</v>
      </c>
      <c r="C57" s="11">
        <v>1.391675</v>
      </c>
      <c r="D57" s="7">
        <v>-0.10624249780802951</v>
      </c>
    </row>
    <row r="58" spans="1:4">
      <c r="A58" s="9" t="s">
        <v>15</v>
      </c>
      <c r="B58" s="13">
        <v>33288</v>
      </c>
      <c r="C58" s="11">
        <v>2.864125</v>
      </c>
      <c r="D58" s="7">
        <v>-0.16204913565727783</v>
      </c>
    </row>
    <row r="59" spans="1:4">
      <c r="A59" s="9" t="s">
        <v>15</v>
      </c>
      <c r="B59" s="13">
        <v>33309</v>
      </c>
      <c r="C59" s="11">
        <v>1.6156199999999998</v>
      </c>
      <c r="D59" s="7">
        <v>-0.32490005202761552</v>
      </c>
    </row>
    <row r="60" spans="1:4">
      <c r="A60" s="9" t="s">
        <v>15</v>
      </c>
      <c r="B60" s="13">
        <v>33316</v>
      </c>
      <c r="C60" s="11">
        <v>1.616525</v>
      </c>
      <c r="D60" s="7">
        <v>-0.39426969228294695</v>
      </c>
    </row>
    <row r="61" spans="1:4">
      <c r="A61" s="9" t="s">
        <v>15</v>
      </c>
      <c r="B61" s="13">
        <v>33323</v>
      </c>
      <c r="C61" s="11">
        <v>2.6327833333333337</v>
      </c>
      <c r="D61" s="7">
        <v>-0.14748278892125741</v>
      </c>
    </row>
    <row r="62" spans="1:4">
      <c r="A62" s="9"/>
      <c r="B62" s="13"/>
      <c r="C62" s="11"/>
    </row>
    <row r="63" spans="1:4">
      <c r="A63" s="9" t="s">
        <v>16</v>
      </c>
      <c r="B63" s="13">
        <v>33218</v>
      </c>
      <c r="C63" s="11">
        <v>0.53615000000000002</v>
      </c>
      <c r="D63" s="7">
        <v>-7.457194108076616E-2</v>
      </c>
    </row>
    <row r="64" spans="1:4">
      <c r="A64" s="9" t="s">
        <v>16</v>
      </c>
      <c r="B64" s="13">
        <v>33226</v>
      </c>
      <c r="C64" s="11">
        <v>0.58835000000000004</v>
      </c>
      <c r="D64" s="7">
        <v>-6.472438063030192E-2</v>
      </c>
    </row>
    <row r="65" spans="1:4">
      <c r="A65" s="9" t="s">
        <v>16</v>
      </c>
      <c r="B65" s="13">
        <v>33234</v>
      </c>
      <c r="C65" s="11">
        <v>0.82916666666666661</v>
      </c>
      <c r="D65" s="7">
        <v>-9.0150342534934133E-2</v>
      </c>
    </row>
    <row r="66" spans="1:4">
      <c r="A66" s="9" t="s">
        <v>16</v>
      </c>
      <c r="B66" s="13">
        <v>33238</v>
      </c>
      <c r="C66" s="11">
        <v>0.84621666666666673</v>
      </c>
      <c r="D66" s="7">
        <v>-9.8771142295412395E-2</v>
      </c>
    </row>
    <row r="67" spans="1:4">
      <c r="A67" s="9" t="s">
        <v>16</v>
      </c>
      <c r="B67" s="13">
        <v>33247</v>
      </c>
      <c r="C67" s="11">
        <v>0.60291249999999996</v>
      </c>
      <c r="D67" s="7">
        <v>-9.6078490204981687E-2</v>
      </c>
    </row>
    <row r="68" spans="1:4">
      <c r="A68" s="9" t="s">
        <v>16</v>
      </c>
      <c r="B68" s="13">
        <v>33254</v>
      </c>
      <c r="C68" s="11">
        <v>0.50742500000000001</v>
      </c>
      <c r="D68" s="7">
        <v>-8.1300166432139942E-2</v>
      </c>
    </row>
    <row r="69" spans="1:4">
      <c r="A69" s="9" t="s">
        <v>16</v>
      </c>
      <c r="B69" s="13">
        <v>33261</v>
      </c>
      <c r="C69" s="11">
        <v>1.4394333333333333</v>
      </c>
      <c r="D69" s="7">
        <v>-0.10394896200389644</v>
      </c>
    </row>
    <row r="70" spans="1:4">
      <c r="A70" s="9" t="s">
        <v>16</v>
      </c>
      <c r="B70" s="13">
        <v>33267</v>
      </c>
      <c r="C70" s="11">
        <v>1.08948</v>
      </c>
      <c r="D70" s="7">
        <v>-8.2851417507911376E-2</v>
      </c>
    </row>
    <row r="71" spans="1:4">
      <c r="A71" s="9" t="s">
        <v>16</v>
      </c>
      <c r="B71" s="13">
        <v>33274</v>
      </c>
      <c r="C71" s="11">
        <v>1.8250666666666666</v>
      </c>
      <c r="D71" s="7">
        <v>-0.1041792419495821</v>
      </c>
    </row>
    <row r="72" spans="1:4">
      <c r="A72" s="9" t="s">
        <v>16</v>
      </c>
      <c r="B72" s="13">
        <v>33283</v>
      </c>
      <c r="C72" s="11">
        <v>0.88590000000000002</v>
      </c>
      <c r="D72" s="7">
        <v>-0.13330978843256497</v>
      </c>
    </row>
    <row r="73" spans="1:4">
      <c r="A73" s="9" t="s">
        <v>16</v>
      </c>
      <c r="B73" s="13">
        <v>33288</v>
      </c>
      <c r="C73" s="11">
        <v>1.4497199999999999</v>
      </c>
      <c r="D73" s="7">
        <v>-0.13810969855222766</v>
      </c>
    </row>
    <row r="74" spans="1:4">
      <c r="A74" s="9" t="s">
        <v>16</v>
      </c>
      <c r="B74" s="13">
        <v>33309</v>
      </c>
      <c r="C74" s="11">
        <v>1.6055799999999998</v>
      </c>
      <c r="D74" s="7">
        <v>-0.29525174203922744</v>
      </c>
    </row>
    <row r="75" spans="1:4">
      <c r="A75" s="9" t="s">
        <v>16</v>
      </c>
      <c r="B75" s="13">
        <v>33316</v>
      </c>
      <c r="C75" s="11">
        <v>1.4764999999999999</v>
      </c>
      <c r="D75" s="7">
        <v>-0.12986431366451284</v>
      </c>
    </row>
    <row r="76" spans="1:4">
      <c r="A76" s="9" t="s">
        <v>16</v>
      </c>
      <c r="B76" s="13">
        <v>33323</v>
      </c>
      <c r="C76" s="11">
        <v>1.4907166666666667</v>
      </c>
      <c r="D76" s="7">
        <v>-0.16235386229505833</v>
      </c>
    </row>
    <row r="77" spans="1:4">
      <c r="A77" s="9"/>
      <c r="B77" s="13"/>
      <c r="C77" s="11"/>
    </row>
    <row r="78" spans="1:4">
      <c r="A78" s="9" t="s">
        <v>17</v>
      </c>
      <c r="B78" s="13">
        <v>33218</v>
      </c>
      <c r="C78" s="11">
        <v>2.580225</v>
      </c>
      <c r="D78" s="7">
        <v>-0.12547180080165823</v>
      </c>
    </row>
    <row r="79" spans="1:4">
      <c r="A79" s="9" t="s">
        <v>17</v>
      </c>
      <c r="B79" s="13">
        <v>33226</v>
      </c>
      <c r="C79" s="11">
        <v>1.044475</v>
      </c>
      <c r="D79" s="7">
        <v>-8.1485364882535452E-2</v>
      </c>
    </row>
    <row r="80" spans="1:4">
      <c r="A80" s="9" t="s">
        <v>17</v>
      </c>
      <c r="B80" s="13">
        <v>33234</v>
      </c>
      <c r="C80" s="11">
        <v>2.2403142857142861</v>
      </c>
      <c r="D80" s="7">
        <v>-0.10101656414624628</v>
      </c>
    </row>
    <row r="81" spans="1:4">
      <c r="A81" s="9" t="s">
        <v>17</v>
      </c>
      <c r="B81" s="13">
        <v>33238</v>
      </c>
      <c r="C81" s="11">
        <v>1.8302599999999998</v>
      </c>
      <c r="D81" s="7">
        <v>-0.11082793487308945</v>
      </c>
    </row>
    <row r="82" spans="1:4">
      <c r="A82" s="9" t="s">
        <v>17</v>
      </c>
      <c r="B82" s="13">
        <v>33247</v>
      </c>
      <c r="C82" s="11">
        <v>1.7565500000000001</v>
      </c>
      <c r="D82" s="7">
        <v>-0.10501011491653896</v>
      </c>
    </row>
    <row r="83" spans="1:4">
      <c r="A83" s="9" t="s">
        <v>17</v>
      </c>
      <c r="B83" s="13">
        <v>33254</v>
      </c>
      <c r="C83" s="11">
        <v>1.49064</v>
      </c>
      <c r="D83" s="7">
        <v>-0.12615219930636656</v>
      </c>
    </row>
    <row r="84" spans="1:4">
      <c r="A84" s="9" t="s">
        <v>17</v>
      </c>
      <c r="B84" s="13">
        <v>33261</v>
      </c>
      <c r="C84" s="11">
        <v>2.0706749999999996</v>
      </c>
      <c r="D84" s="7">
        <v>-0.16468510233899267</v>
      </c>
    </row>
    <row r="85" spans="1:4">
      <c r="A85" s="9" t="s">
        <v>17</v>
      </c>
      <c r="B85" s="13">
        <v>33267</v>
      </c>
      <c r="C85" s="11">
        <v>1.9266000000000003</v>
      </c>
      <c r="D85" s="7">
        <v>-0.14807636386042522</v>
      </c>
    </row>
    <row r="86" spans="1:4">
      <c r="A86" s="9" t="s">
        <v>17</v>
      </c>
      <c r="B86" s="13">
        <v>33274</v>
      </c>
      <c r="C86" s="11">
        <v>1.8330749999999998</v>
      </c>
      <c r="D86" s="7">
        <v>-0.12796425645417783</v>
      </c>
    </row>
    <row r="87" spans="1:4">
      <c r="A87" s="9" t="s">
        <v>17</v>
      </c>
      <c r="B87" s="13">
        <v>33283</v>
      </c>
      <c r="C87" s="11">
        <v>2.117575</v>
      </c>
      <c r="D87" s="7">
        <v>-0.12290160222702515</v>
      </c>
    </row>
    <row r="88" spans="1:4">
      <c r="A88" s="9" t="s">
        <v>17</v>
      </c>
      <c r="B88" s="13">
        <v>33288</v>
      </c>
      <c r="C88" s="11">
        <v>1.3583199999999997</v>
      </c>
      <c r="D88" s="7">
        <v>-0.15908172610251572</v>
      </c>
    </row>
    <row r="89" spans="1:4">
      <c r="A89" s="9" t="s">
        <v>17</v>
      </c>
      <c r="B89" s="13">
        <v>33309</v>
      </c>
      <c r="C89" s="11">
        <v>4.08622</v>
      </c>
      <c r="D89" s="7">
        <v>-0.35859741222110958</v>
      </c>
    </row>
    <row r="90" spans="1:4">
      <c r="A90" s="9" t="s">
        <v>17</v>
      </c>
      <c r="B90" s="13">
        <v>33316</v>
      </c>
      <c r="C90" s="11">
        <v>4.0810999999999993</v>
      </c>
      <c r="D90" s="7">
        <v>-0.24726852513081923</v>
      </c>
    </row>
    <row r="91" spans="1:4">
      <c r="A91" s="9" t="s">
        <v>17</v>
      </c>
      <c r="B91" s="13">
        <v>33323</v>
      </c>
      <c r="C91" s="11">
        <v>2.3589999999999995</v>
      </c>
      <c r="D91" s="7">
        <v>-0.16230616179385118</v>
      </c>
    </row>
    <row r="92" spans="1:4">
      <c r="A92" s="9"/>
      <c r="B92" s="13"/>
      <c r="C92" s="11"/>
    </row>
    <row r="93" spans="1:4">
      <c r="A93" s="9" t="s">
        <v>18</v>
      </c>
      <c r="B93" s="13">
        <v>33218</v>
      </c>
      <c r="C93" s="11">
        <v>1.4134000000000002</v>
      </c>
      <c r="D93" s="7">
        <v>-9.1890141884432203E-2</v>
      </c>
    </row>
    <row r="94" spans="1:4">
      <c r="A94" s="9" t="s">
        <v>18</v>
      </c>
      <c r="B94" s="13">
        <v>33226</v>
      </c>
      <c r="C94" s="11">
        <v>0.79093999999999998</v>
      </c>
      <c r="D94" s="7">
        <v>-7.9850548664139639E-2</v>
      </c>
    </row>
    <row r="95" spans="1:4">
      <c r="A95" s="9" t="s">
        <v>18</v>
      </c>
      <c r="B95" s="13">
        <v>33234</v>
      </c>
      <c r="C95" s="11">
        <v>1.5600270270270269</v>
      </c>
      <c r="D95" s="7">
        <v>-8.810514772711929E-2</v>
      </c>
    </row>
    <row r="96" spans="1:4">
      <c r="A96" s="9" t="s">
        <v>18</v>
      </c>
      <c r="B96" s="13">
        <v>33238</v>
      </c>
      <c r="C96" s="11">
        <v>1.4558800000000001</v>
      </c>
      <c r="D96" s="7">
        <v>-0.10407195123712351</v>
      </c>
    </row>
    <row r="97" spans="1:4">
      <c r="A97" s="9" t="s">
        <v>18</v>
      </c>
      <c r="B97" s="13">
        <v>33247</v>
      </c>
      <c r="C97" s="11">
        <v>1.4134000000000002</v>
      </c>
      <c r="D97" s="7">
        <v>-7.8921571272013852E-2</v>
      </c>
    </row>
    <row r="98" spans="1:4">
      <c r="A98" s="9" t="s">
        <v>18</v>
      </c>
      <c r="B98" s="13">
        <v>33254</v>
      </c>
      <c r="C98" s="11">
        <v>1.1857833333333332</v>
      </c>
      <c r="D98" s="7">
        <v>-8.0362068043847379E-2</v>
      </c>
    </row>
    <row r="99" spans="1:4">
      <c r="A99" s="9" t="s">
        <v>18</v>
      </c>
      <c r="B99" s="13">
        <v>33261</v>
      </c>
      <c r="C99" s="11">
        <v>4.5502446043165472</v>
      </c>
      <c r="D99" s="7">
        <v>-0.15081635826318668</v>
      </c>
    </row>
    <row r="100" spans="1:4">
      <c r="A100" s="9" t="s">
        <v>18</v>
      </c>
      <c r="B100" s="13">
        <v>33267</v>
      </c>
      <c r="C100" s="11">
        <v>1.95492</v>
      </c>
      <c r="D100" s="7">
        <v>-9.7964736700139166E-2</v>
      </c>
    </row>
    <row r="101" spans="1:4">
      <c r="A101" s="9" t="s">
        <v>18</v>
      </c>
      <c r="B101" s="13">
        <v>33274</v>
      </c>
      <c r="C101" s="11">
        <v>1.7039399999999998</v>
      </c>
      <c r="D101" s="7">
        <v>-0.10852135057628975</v>
      </c>
    </row>
    <row r="102" spans="1:4">
      <c r="A102" s="9" t="s">
        <v>18</v>
      </c>
      <c r="B102" s="13">
        <v>33283</v>
      </c>
      <c r="C102" s="11">
        <v>1.5651749999999998</v>
      </c>
      <c r="D102" s="14">
        <v>8.1000000000000003E-2</v>
      </c>
    </row>
    <row r="103" spans="1:4">
      <c r="A103" s="9" t="s">
        <v>18</v>
      </c>
      <c r="B103" s="13">
        <v>33288</v>
      </c>
      <c r="C103" s="11">
        <v>2.1380399999999997</v>
      </c>
      <c r="D103" s="7">
        <v>-0.11822207548878104</v>
      </c>
    </row>
    <row r="104" spans="1:4">
      <c r="A104" s="9" t="s">
        <v>18</v>
      </c>
      <c r="B104" s="13">
        <v>33309</v>
      </c>
      <c r="C104" s="11">
        <v>3.6173000000000002</v>
      </c>
      <c r="D104" s="7">
        <v>-0.5085324195448131</v>
      </c>
    </row>
    <row r="105" spans="1:4">
      <c r="A105" s="9" t="s">
        <v>18</v>
      </c>
      <c r="B105" s="13">
        <v>33316</v>
      </c>
      <c r="C105" s="11">
        <v>2.2993749999999999</v>
      </c>
      <c r="D105" s="7">
        <v>-0.20727775065223189</v>
      </c>
    </row>
    <row r="106" spans="1:4">
      <c r="A106" s="9" t="s">
        <v>18</v>
      </c>
      <c r="B106" s="13">
        <v>33323</v>
      </c>
      <c r="C106" s="11">
        <v>2.18512</v>
      </c>
      <c r="D106" s="7">
        <v>-0.13943519018296663</v>
      </c>
    </row>
    <row r="107" spans="1:4">
      <c r="A107" s="9"/>
      <c r="B107" s="13"/>
      <c r="C107" s="11"/>
    </row>
    <row r="108" spans="1:4">
      <c r="A108" s="9" t="s">
        <v>20</v>
      </c>
      <c r="B108" s="13">
        <v>33218</v>
      </c>
      <c r="C108" s="11">
        <v>1.324125</v>
      </c>
      <c r="D108" s="7">
        <v>-9.8688190332261241E-2</v>
      </c>
    </row>
    <row r="109" spans="1:4">
      <c r="A109" s="9" t="s">
        <v>20</v>
      </c>
      <c r="B109" s="13">
        <v>33226</v>
      </c>
      <c r="C109" s="11">
        <v>1.2770250000000001</v>
      </c>
      <c r="D109" s="7">
        <v>-8.4121378397189583E-2</v>
      </c>
    </row>
    <row r="110" spans="1:4">
      <c r="A110" s="9" t="s">
        <v>20</v>
      </c>
      <c r="B110" s="13">
        <v>33234</v>
      </c>
      <c r="C110" s="11">
        <v>1.9247399999999999</v>
      </c>
      <c r="D110" s="7">
        <v>-0.12936128823369614</v>
      </c>
    </row>
    <row r="111" spans="1:4">
      <c r="A111" s="9" t="s">
        <v>20</v>
      </c>
      <c r="B111" s="13">
        <v>33238</v>
      </c>
      <c r="C111" s="11">
        <v>2.5692200000000001</v>
      </c>
      <c r="D111" s="7">
        <v>-9.3211044087907646E-2</v>
      </c>
    </row>
    <row r="112" spans="1:4">
      <c r="A112" s="9" t="s">
        <v>20</v>
      </c>
      <c r="B112" s="13">
        <v>33247</v>
      </c>
      <c r="C112" s="11">
        <v>2.7114782608695651</v>
      </c>
      <c r="D112" s="7">
        <v>-0.11082042186031804</v>
      </c>
    </row>
    <row r="113" spans="1:4">
      <c r="A113" s="9" t="s">
        <v>20</v>
      </c>
      <c r="B113" s="13">
        <v>33254</v>
      </c>
      <c r="C113" s="11">
        <v>1.3247249999999999</v>
      </c>
      <c r="D113" s="7">
        <v>-9.6112022071260877E-2</v>
      </c>
    </row>
    <row r="114" spans="1:4">
      <c r="A114" s="9" t="s">
        <v>20</v>
      </c>
      <c r="B114" s="13">
        <v>33261</v>
      </c>
      <c r="C114" s="11">
        <v>1.8752499999999999</v>
      </c>
      <c r="D114" s="7">
        <v>-0.10921441073614969</v>
      </c>
    </row>
    <row r="115" spans="1:4">
      <c r="A115" s="9" t="s">
        <v>20</v>
      </c>
      <c r="B115" s="13">
        <v>33267</v>
      </c>
      <c r="C115" s="11">
        <v>1.4969600000000001</v>
      </c>
      <c r="D115" s="7">
        <v>-9.2460266774609015E-2</v>
      </c>
    </row>
    <row r="116" spans="1:4">
      <c r="A116" s="9" t="s">
        <v>20</v>
      </c>
      <c r="B116" s="13">
        <v>33274</v>
      </c>
      <c r="C116" s="11">
        <v>1.9994565217391305</v>
      </c>
      <c r="D116" s="7">
        <v>-0.11116933694633828</v>
      </c>
    </row>
    <row r="117" spans="1:4">
      <c r="A117" s="9" t="s">
        <v>20</v>
      </c>
      <c r="B117" s="13">
        <v>33283</v>
      </c>
      <c r="C117" s="11">
        <v>1.814326923076923</v>
      </c>
      <c r="D117" s="14">
        <v>0.11700000000000001</v>
      </c>
    </row>
    <row r="118" spans="1:4">
      <c r="A118" s="9" t="s">
        <v>20</v>
      </c>
      <c r="B118" s="13">
        <v>33288</v>
      </c>
      <c r="C118" s="11">
        <v>1.71712</v>
      </c>
      <c r="D118" s="7">
        <v>-0.13619116809071016</v>
      </c>
    </row>
    <row r="119" spans="1:4">
      <c r="A119" s="9" t="s">
        <v>20</v>
      </c>
      <c r="B119" s="13">
        <v>33309</v>
      </c>
      <c r="C119" s="11">
        <v>2.4625957446808506</v>
      </c>
      <c r="D119" s="7">
        <v>-0.23242552431750255</v>
      </c>
    </row>
    <row r="120" spans="1:4">
      <c r="A120" s="9" t="s">
        <v>20</v>
      </c>
      <c r="B120" s="13">
        <v>33316</v>
      </c>
      <c r="C120" s="11">
        <v>1.8838200000000001</v>
      </c>
      <c r="D120" s="7">
        <v>-0.14013689351953157</v>
      </c>
    </row>
    <row r="121" spans="1:4">
      <c r="A121" s="9" t="s">
        <v>20</v>
      </c>
      <c r="B121" s="13">
        <v>33323</v>
      </c>
      <c r="C121" s="11">
        <v>1.5670166666666667</v>
      </c>
      <c r="D121" s="7">
        <v>-0.13274976313007247</v>
      </c>
    </row>
    <row r="123" spans="1:4">
      <c r="C123" s="15">
        <f>AVERAGE(C3:C122)</f>
        <v>1.6077669344024483</v>
      </c>
      <c r="D123" s="7">
        <f>AVERAGE(D3:D122)</f>
        <v>-0.13084107930065644</v>
      </c>
    </row>
    <row r="124" spans="1:4">
      <c r="C124" s="15">
        <f>STDEV(C3:C121)</f>
        <v>0.81519235750198815</v>
      </c>
      <c r="D124" s="7">
        <f>STDEV(D3:D121)</f>
        <v>7.7509531290063771E-2</v>
      </c>
    </row>
  </sheetData>
  <pageMargins left="0.75" right="0.75" top="1" bottom="1" header="0.5" footer="0.5"/>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M92"/>
  <sheetViews>
    <sheetView workbookViewId="0">
      <selection activeCell="E10" sqref="E10"/>
    </sheetView>
  </sheetViews>
  <sheetFormatPr defaultColWidth="11.42578125" defaultRowHeight="12"/>
  <cols>
    <col min="1" max="2" width="11.42578125" customWidth="1"/>
    <col min="3" max="3" width="10.85546875" style="12" customWidth="1"/>
    <col min="4" max="4" width="10.85546875" style="7" customWidth="1"/>
  </cols>
  <sheetData>
    <row r="1" spans="1:13">
      <c r="A1" t="s">
        <v>26</v>
      </c>
      <c r="B1" t="s">
        <v>27</v>
      </c>
      <c r="C1" s="12" t="s">
        <v>28</v>
      </c>
      <c r="D1" s="7" t="s">
        <v>29</v>
      </c>
    </row>
    <row r="2" spans="1:13">
      <c r="F2" s="9"/>
      <c r="G2" s="9"/>
      <c r="H2" s="9"/>
      <c r="I2" s="9"/>
      <c r="J2" s="9"/>
      <c r="K2" s="9"/>
      <c r="L2" s="9"/>
      <c r="M2" s="9"/>
    </row>
    <row r="3" spans="1:13">
      <c r="A3" s="2" t="s">
        <v>18</v>
      </c>
      <c r="B3" s="4">
        <v>33626</v>
      </c>
      <c r="C3" s="5">
        <v>1.9781500000000003</v>
      </c>
      <c r="D3" s="14">
        <v>-0.115623247777669</v>
      </c>
      <c r="F3" s="9"/>
      <c r="G3" s="9"/>
      <c r="H3" s="9"/>
      <c r="I3" s="9"/>
      <c r="J3" s="9"/>
      <c r="K3" s="9"/>
      <c r="L3" s="9"/>
      <c r="M3" s="9"/>
    </row>
    <row r="4" spans="1:13">
      <c r="A4" s="2" t="s">
        <v>18</v>
      </c>
      <c r="B4" s="4">
        <v>33632</v>
      </c>
      <c r="C4" s="5">
        <v>5.6763000000000012</v>
      </c>
      <c r="D4" s="14">
        <v>-0.14022723958854341</v>
      </c>
      <c r="F4" s="16"/>
      <c r="G4" s="16"/>
      <c r="H4" s="16"/>
      <c r="I4" s="16"/>
      <c r="J4" s="16"/>
      <c r="K4" s="16"/>
      <c r="L4" s="16"/>
      <c r="M4" s="16"/>
    </row>
    <row r="5" spans="1:13">
      <c r="A5" s="2" t="s">
        <v>18</v>
      </c>
      <c r="B5" s="4">
        <v>33639</v>
      </c>
      <c r="C5" s="5">
        <v>1.8042500000000001</v>
      </c>
      <c r="D5" s="14">
        <v>-0.108</v>
      </c>
      <c r="F5" s="16"/>
      <c r="G5" s="16"/>
      <c r="H5" s="16"/>
      <c r="I5" s="16"/>
      <c r="J5" s="16"/>
      <c r="K5" s="16"/>
      <c r="L5" s="16"/>
      <c r="M5" s="16"/>
    </row>
    <row r="6" spans="1:13">
      <c r="A6" s="2" t="s">
        <v>18</v>
      </c>
      <c r="B6" s="4">
        <v>33646</v>
      </c>
      <c r="C6" s="5">
        <v>4.8412749999999996</v>
      </c>
      <c r="D6" s="14">
        <v>-0.16011630022469869</v>
      </c>
      <c r="F6" s="16"/>
      <c r="G6" s="16"/>
      <c r="H6" s="16"/>
      <c r="I6" s="16"/>
      <c r="J6" s="16"/>
      <c r="K6" s="16"/>
      <c r="L6" s="16"/>
      <c r="M6" s="16"/>
    </row>
    <row r="7" spans="1:13">
      <c r="A7" s="2" t="s">
        <v>18</v>
      </c>
      <c r="B7" s="4">
        <v>33654</v>
      </c>
      <c r="C7" s="5">
        <v>2.7789000000000001</v>
      </c>
      <c r="D7" s="14">
        <v>-0.154</v>
      </c>
      <c r="F7" s="16"/>
      <c r="G7" s="16"/>
      <c r="H7" s="16"/>
      <c r="I7" s="16"/>
      <c r="J7" s="16"/>
      <c r="K7" s="16"/>
      <c r="L7" s="16"/>
      <c r="M7" s="16"/>
    </row>
    <row r="8" spans="1:13">
      <c r="A8" s="2" t="s">
        <v>18</v>
      </c>
      <c r="B8" s="4">
        <v>33661</v>
      </c>
      <c r="C8" s="5">
        <v>1.1212</v>
      </c>
      <c r="D8" s="14">
        <v>-0.14625813975496516</v>
      </c>
      <c r="F8" s="16"/>
      <c r="G8" s="16"/>
      <c r="H8" s="16"/>
      <c r="I8" s="16"/>
      <c r="J8" s="16"/>
      <c r="K8" s="16"/>
      <c r="L8" s="16"/>
      <c r="M8" s="16"/>
    </row>
    <row r="9" spans="1:13">
      <c r="A9" s="2" t="s">
        <v>18</v>
      </c>
      <c r="B9" s="4">
        <v>33667</v>
      </c>
      <c r="C9" s="5">
        <v>1.6968999999999999</v>
      </c>
      <c r="D9" s="14">
        <v>-0.12290364957092378</v>
      </c>
      <c r="F9" s="16"/>
      <c r="G9" s="16"/>
      <c r="H9" s="16"/>
      <c r="I9" s="16"/>
      <c r="J9" s="16"/>
      <c r="K9" s="16"/>
      <c r="L9" s="16"/>
      <c r="M9" s="16"/>
    </row>
    <row r="10" spans="1:13">
      <c r="A10" s="2" t="s">
        <v>18</v>
      </c>
      <c r="B10" s="4">
        <v>33674</v>
      </c>
      <c r="C10" s="5">
        <v>1.2094749999999999</v>
      </c>
      <c r="D10" s="14">
        <v>-0.13400799999999999</v>
      </c>
      <c r="F10" s="16"/>
      <c r="G10" s="16"/>
      <c r="H10" s="16"/>
      <c r="I10" s="16"/>
      <c r="J10" s="16"/>
      <c r="K10" s="16"/>
      <c r="L10" s="16"/>
      <c r="M10" s="16"/>
    </row>
    <row r="11" spans="1:13">
      <c r="A11" s="2" t="s">
        <v>18</v>
      </c>
      <c r="B11" s="4">
        <v>33689</v>
      </c>
      <c r="C11" s="5">
        <v>3.3807749999999999</v>
      </c>
      <c r="D11" s="14">
        <v>-0.12587123249114765</v>
      </c>
      <c r="F11" s="16"/>
      <c r="G11" s="16"/>
      <c r="H11" s="16"/>
      <c r="I11" s="16"/>
      <c r="J11" s="16"/>
      <c r="K11" s="16"/>
      <c r="L11" s="16"/>
      <c r="M11" s="16"/>
    </row>
    <row r="12" spans="1:13">
      <c r="A12" s="2" t="s">
        <v>18</v>
      </c>
      <c r="B12" s="4">
        <v>33693</v>
      </c>
      <c r="C12" s="5">
        <v>10.201775000000001</v>
      </c>
      <c r="D12" s="14">
        <v>-0.13903672526612165</v>
      </c>
      <c r="F12" s="17"/>
      <c r="G12" s="17"/>
      <c r="H12" s="17"/>
      <c r="I12" s="17"/>
      <c r="J12" s="17"/>
      <c r="K12" s="17"/>
      <c r="L12" s="17"/>
      <c r="M12" s="17"/>
    </row>
    <row r="13" spans="1:13">
      <c r="A13" s="2"/>
      <c r="B13" s="4"/>
      <c r="C13" s="5"/>
      <c r="D13" s="14"/>
      <c r="F13" s="17"/>
      <c r="G13" s="17"/>
      <c r="H13" s="17"/>
      <c r="I13" s="17"/>
      <c r="J13" s="17"/>
      <c r="K13" s="17"/>
      <c r="L13" s="17"/>
      <c r="M13" s="17"/>
    </row>
    <row r="14" spans="1:13">
      <c r="A14" s="2" t="s">
        <v>20</v>
      </c>
      <c r="B14" s="4">
        <v>33626</v>
      </c>
      <c r="C14" s="5">
        <v>2.4551666666666665</v>
      </c>
      <c r="D14" s="14">
        <v>-0.14027803637607447</v>
      </c>
      <c r="F14" s="17"/>
      <c r="G14" s="17"/>
      <c r="H14" s="17"/>
      <c r="I14" s="17"/>
      <c r="J14" s="17"/>
      <c r="K14" s="17"/>
      <c r="L14" s="17"/>
      <c r="M14" s="17"/>
    </row>
    <row r="15" spans="1:13">
      <c r="A15" s="2" t="s">
        <v>20</v>
      </c>
      <c r="B15" s="4">
        <v>33632</v>
      </c>
      <c r="C15" s="5">
        <v>2.4863</v>
      </c>
      <c r="D15" s="14">
        <v>-0.10141062465916201</v>
      </c>
      <c r="F15" s="16"/>
      <c r="G15" s="16"/>
      <c r="H15" s="16"/>
      <c r="I15" s="16"/>
      <c r="J15" s="16"/>
      <c r="K15" s="16"/>
      <c r="L15" s="16"/>
      <c r="M15" s="16"/>
    </row>
    <row r="16" spans="1:13">
      <c r="A16" s="2" t="s">
        <v>20</v>
      </c>
      <c r="B16" s="4">
        <v>33639</v>
      </c>
      <c r="C16" s="5">
        <v>0.6545824411134904</v>
      </c>
      <c r="D16" s="14">
        <v>-0.111</v>
      </c>
      <c r="F16" s="17"/>
      <c r="G16" s="17"/>
      <c r="H16" s="16"/>
      <c r="I16" s="17"/>
      <c r="J16" s="17"/>
      <c r="K16" s="17"/>
      <c r="L16" s="17"/>
      <c r="M16" s="17"/>
    </row>
    <row r="17" spans="1:13">
      <c r="A17" s="2" t="s">
        <v>20</v>
      </c>
      <c r="B17" s="4">
        <v>33646</v>
      </c>
      <c r="C17" s="5">
        <v>4.2013333333333334</v>
      </c>
      <c r="D17" s="14">
        <v>-0.14506766860022524</v>
      </c>
      <c r="F17" s="17"/>
      <c r="G17" s="17"/>
      <c r="H17" s="17"/>
      <c r="I17" s="17"/>
      <c r="J17" s="17"/>
      <c r="K17" s="17"/>
      <c r="L17" s="17"/>
      <c r="M17" s="17"/>
    </row>
    <row r="18" spans="1:13">
      <c r="A18" s="2" t="s">
        <v>20</v>
      </c>
      <c r="B18" s="4">
        <v>33654</v>
      </c>
      <c r="C18" s="5">
        <v>4.0295663265306123</v>
      </c>
      <c r="D18" s="14">
        <v>-0.16</v>
      </c>
      <c r="F18" s="17"/>
      <c r="G18" s="17"/>
      <c r="H18" s="17"/>
      <c r="I18" s="17"/>
      <c r="J18" s="17"/>
      <c r="K18" s="17"/>
      <c r="L18" s="17"/>
      <c r="M18" s="17"/>
    </row>
    <row r="19" spans="1:13">
      <c r="A19" s="2" t="s">
        <v>20</v>
      </c>
      <c r="B19" s="4">
        <v>33661</v>
      </c>
      <c r="C19" s="5">
        <v>0.87442500000000001</v>
      </c>
      <c r="D19" s="14">
        <v>-0.11002671686686924</v>
      </c>
    </row>
    <row r="20" spans="1:13">
      <c r="A20" s="2" t="s">
        <v>20</v>
      </c>
      <c r="B20" s="4">
        <v>33667</v>
      </c>
      <c r="C20" s="5">
        <v>1.9366470588235294</v>
      </c>
      <c r="D20" s="14">
        <v>-0.14206714916434043</v>
      </c>
    </row>
    <row r="21" spans="1:13">
      <c r="A21" s="2" t="s">
        <v>20</v>
      </c>
      <c r="B21" s="4">
        <v>33674</v>
      </c>
      <c r="C21" s="5">
        <v>1.555216216216216</v>
      </c>
      <c r="D21" s="14">
        <v>-0.1439503</v>
      </c>
    </row>
    <row r="22" spans="1:13">
      <c r="A22" s="2" t="s">
        <v>20</v>
      </c>
      <c r="B22" s="4">
        <v>33689</v>
      </c>
      <c r="C22" s="5">
        <v>1.7524999999999999</v>
      </c>
      <c r="D22" s="14">
        <v>-9.261913467341315E-2</v>
      </c>
    </row>
    <row r="23" spans="1:13">
      <c r="A23" s="2" t="s">
        <v>20</v>
      </c>
      <c r="B23" s="4">
        <v>33693</v>
      </c>
      <c r="C23" s="5">
        <v>7.1818250000000008</v>
      </c>
      <c r="D23" s="14">
        <v>-0.12574675132534485</v>
      </c>
    </row>
    <row r="24" spans="1:13">
      <c r="A24" s="2"/>
      <c r="B24" s="4"/>
      <c r="C24" s="5"/>
      <c r="D24" s="14"/>
    </row>
    <row r="25" spans="1:13">
      <c r="A25" s="2" t="s">
        <v>8</v>
      </c>
      <c r="B25" s="4">
        <v>33626</v>
      </c>
      <c r="C25" s="5">
        <v>0.9002</v>
      </c>
      <c r="D25" s="14">
        <v>-0.10122456672003452</v>
      </c>
    </row>
    <row r="26" spans="1:13">
      <c r="A26" s="2" t="s">
        <v>8</v>
      </c>
      <c r="B26" s="4">
        <v>33632</v>
      </c>
      <c r="C26" s="5">
        <v>0.39874999999999999</v>
      </c>
      <c r="D26" s="14">
        <v>-6.3629418731962539E-2</v>
      </c>
    </row>
    <row r="27" spans="1:13">
      <c r="A27" s="2" t="s">
        <v>8</v>
      </c>
      <c r="B27" s="4">
        <v>33639</v>
      </c>
      <c r="C27" s="5">
        <v>0.67515000000000003</v>
      </c>
      <c r="D27" s="14">
        <v>-0.104</v>
      </c>
    </row>
    <row r="28" spans="1:13">
      <c r="A28" s="2" t="s">
        <v>8</v>
      </c>
      <c r="B28" s="4">
        <v>33646</v>
      </c>
      <c r="C28" s="5">
        <v>1.3041085271317829</v>
      </c>
      <c r="D28" s="14">
        <v>-0.1082876070270529</v>
      </c>
    </row>
    <row r="29" spans="1:13">
      <c r="A29" s="2" t="s">
        <v>8</v>
      </c>
      <c r="B29" s="4">
        <v>33654</v>
      </c>
      <c r="C29" s="5">
        <v>2.1819293478260864</v>
      </c>
      <c r="D29" s="14">
        <v>-0.11799999999999999</v>
      </c>
    </row>
    <row r="30" spans="1:13">
      <c r="A30" s="2" t="s">
        <v>8</v>
      </c>
      <c r="B30" s="4">
        <v>33661</v>
      </c>
      <c r="C30" s="5">
        <v>0.9002</v>
      </c>
      <c r="D30" s="14">
        <v>-0.10101373293562715</v>
      </c>
    </row>
    <row r="31" spans="1:13">
      <c r="A31" s="2" t="s">
        <v>8</v>
      </c>
      <c r="B31" s="4">
        <v>33667</v>
      </c>
      <c r="C31" s="5">
        <v>1.2163582089552238</v>
      </c>
      <c r="D31" s="14">
        <v>-0.13042716007079153</v>
      </c>
    </row>
    <row r="32" spans="1:13">
      <c r="A32" s="2" t="s">
        <v>8</v>
      </c>
      <c r="B32" s="4">
        <v>33674</v>
      </c>
      <c r="C32" s="5">
        <v>1.0570645161290322</v>
      </c>
      <c r="D32" s="14">
        <v>-0.1218563</v>
      </c>
    </row>
    <row r="33" spans="1:4">
      <c r="A33" s="2" t="s">
        <v>8</v>
      </c>
      <c r="B33" s="4">
        <v>33689</v>
      </c>
      <c r="C33" s="5">
        <v>2.1542749999999997</v>
      </c>
      <c r="D33" s="14">
        <v>-9.1610942591188682E-2</v>
      </c>
    </row>
    <row r="34" spans="1:4">
      <c r="A34" s="2" t="s">
        <v>8</v>
      </c>
      <c r="B34" s="4">
        <v>33693</v>
      </c>
      <c r="C34" s="5">
        <v>2.0014500000000002</v>
      </c>
      <c r="D34" s="14">
        <v>-0.11498680949430201</v>
      </c>
    </row>
    <row r="35" spans="1:4">
      <c r="A35" s="2"/>
      <c r="B35" s="4"/>
      <c r="C35" s="5"/>
      <c r="D35" s="14"/>
    </row>
    <row r="36" spans="1:4">
      <c r="A36" s="2" t="s">
        <v>11</v>
      </c>
      <c r="B36" s="4">
        <v>33626</v>
      </c>
      <c r="C36" s="5">
        <v>1.3528666666666667</v>
      </c>
      <c r="D36" s="14">
        <v>-8.0264753829425495E-2</v>
      </c>
    </row>
    <row r="37" spans="1:4">
      <c r="A37" s="2" t="s">
        <v>11</v>
      </c>
      <c r="B37" s="4">
        <v>33632</v>
      </c>
      <c r="C37" s="5">
        <v>0.67879999999999996</v>
      </c>
      <c r="D37" s="14">
        <v>-6.809408035956202E-2</v>
      </c>
    </row>
    <row r="38" spans="1:4">
      <c r="A38" s="2" t="s">
        <v>11</v>
      </c>
      <c r="B38" s="4">
        <v>33639</v>
      </c>
      <c r="C38" s="5">
        <v>0.95965000000000011</v>
      </c>
      <c r="D38" s="14">
        <v>-0.11600000000000001</v>
      </c>
    </row>
    <row r="39" spans="1:4">
      <c r="A39" s="2" t="s">
        <v>11</v>
      </c>
      <c r="B39" s="4">
        <v>33646</v>
      </c>
      <c r="C39" s="5">
        <v>1.0782142857142856</v>
      </c>
      <c r="D39" s="14">
        <v>-8.4469464309713013E-2</v>
      </c>
    </row>
    <row r="40" spans="1:4">
      <c r="A40" s="2" t="s">
        <v>11</v>
      </c>
      <c r="B40" s="4">
        <v>33654</v>
      </c>
      <c r="C40" s="5">
        <v>1.3580000000000001</v>
      </c>
      <c r="D40" s="14">
        <v>-0.11600000000000001</v>
      </c>
    </row>
    <row r="41" spans="1:4">
      <c r="A41" s="2" t="s">
        <v>11</v>
      </c>
      <c r="B41" s="4">
        <v>33661</v>
      </c>
      <c r="C41" s="5">
        <v>0.83676616915422908</v>
      </c>
      <c r="D41" s="14">
        <v>-0.10810869994759612</v>
      </c>
    </row>
    <row r="42" spans="1:4">
      <c r="A42" s="2" t="s">
        <v>11</v>
      </c>
      <c r="B42" s="4">
        <v>33667</v>
      </c>
      <c r="C42" s="5">
        <v>1.1166181818181817</v>
      </c>
      <c r="D42" s="14">
        <v>-0.13182668469939818</v>
      </c>
    </row>
    <row r="43" spans="1:4">
      <c r="A43" s="2" t="s">
        <v>11</v>
      </c>
      <c r="B43" s="4">
        <v>33674</v>
      </c>
      <c r="C43" s="5">
        <v>1.1851</v>
      </c>
      <c r="D43" s="14">
        <v>-0.1351127</v>
      </c>
    </row>
    <row r="44" spans="1:4">
      <c r="A44" s="2" t="s">
        <v>11</v>
      </c>
      <c r="B44" s="4">
        <v>33689</v>
      </c>
      <c r="C44" s="5">
        <v>1.6419000000000004</v>
      </c>
      <c r="D44" s="14">
        <v>-0.1074952</v>
      </c>
    </row>
    <row r="45" spans="1:4">
      <c r="A45" s="2" t="s">
        <v>11</v>
      </c>
      <c r="B45" s="4">
        <v>33693</v>
      </c>
      <c r="C45" s="5">
        <v>2.3512000000000004</v>
      </c>
      <c r="D45" s="14">
        <v>-9.0828889516140932E-2</v>
      </c>
    </row>
    <row r="46" spans="1:4">
      <c r="A46" s="2"/>
      <c r="B46" s="4"/>
      <c r="C46" s="5"/>
      <c r="D46" s="14"/>
    </row>
    <row r="47" spans="1:4">
      <c r="A47" s="2" t="s">
        <v>13</v>
      </c>
      <c r="B47" s="4">
        <v>33626</v>
      </c>
      <c r="C47" s="5">
        <v>3.4274418604651165</v>
      </c>
      <c r="D47" s="14">
        <v>-0.16618865157828286</v>
      </c>
    </row>
    <row r="48" spans="1:4">
      <c r="A48" s="2" t="s">
        <v>13</v>
      </c>
      <c r="B48" s="4">
        <v>33632</v>
      </c>
      <c r="C48" s="5">
        <v>2.4943999999999997</v>
      </c>
      <c r="D48" s="14">
        <v>-8.4934560321227356E-2</v>
      </c>
    </row>
    <row r="49" spans="1:4">
      <c r="A49" s="2" t="s">
        <v>13</v>
      </c>
      <c r="B49" s="4">
        <v>33639</v>
      </c>
      <c r="C49" s="5">
        <v>2.2633333333333332</v>
      </c>
      <c r="D49" s="14">
        <v>-0.13</v>
      </c>
    </row>
    <row r="50" spans="1:4">
      <c r="A50" s="2" t="s">
        <v>13</v>
      </c>
      <c r="B50" s="4">
        <v>33646</v>
      </c>
      <c r="C50" s="5">
        <v>3.847375</v>
      </c>
      <c r="D50" s="14">
        <v>-0.13426921613004225</v>
      </c>
    </row>
    <row r="51" spans="1:4">
      <c r="A51" s="2" t="s">
        <v>13</v>
      </c>
      <c r="B51" s="4">
        <v>33654</v>
      </c>
      <c r="C51" s="5">
        <v>2.5580000000000003</v>
      </c>
      <c r="D51" s="14">
        <v>-0.14577787332210076</v>
      </c>
    </row>
    <row r="52" spans="1:4">
      <c r="A52" s="2" t="s">
        <v>13</v>
      </c>
      <c r="B52" s="4">
        <v>33661</v>
      </c>
      <c r="C52" s="5">
        <v>1.6656986301369863</v>
      </c>
      <c r="D52" s="14">
        <v>-0.15981448258138253</v>
      </c>
    </row>
    <row r="53" spans="1:4">
      <c r="A53" s="2" t="s">
        <v>13</v>
      </c>
      <c r="B53" s="4">
        <v>33667</v>
      </c>
      <c r="C53" s="5">
        <v>3.1579130434782607</v>
      </c>
      <c r="D53" s="14">
        <v>-9.9000000000000005E-2</v>
      </c>
    </row>
    <row r="54" spans="1:4">
      <c r="A54" s="2" t="s">
        <v>13</v>
      </c>
      <c r="B54" s="4">
        <v>33674</v>
      </c>
      <c r="C54" s="5">
        <v>1.3401842105263158</v>
      </c>
      <c r="D54" s="14">
        <v>-0.14199999999999999</v>
      </c>
    </row>
    <row r="55" spans="1:4">
      <c r="A55" s="2" t="s">
        <v>13</v>
      </c>
      <c r="B55" s="4">
        <v>33689</v>
      </c>
      <c r="C55" s="5">
        <v>4.4244500000000002</v>
      </c>
      <c r="D55" s="14">
        <v>-0.12841394949762108</v>
      </c>
    </row>
    <row r="56" spans="1:4">
      <c r="A56" s="2" t="s">
        <v>13</v>
      </c>
      <c r="B56" s="4">
        <v>33693</v>
      </c>
      <c r="C56" s="5">
        <v>3.7671749999999999</v>
      </c>
      <c r="D56" s="14">
        <v>-0.10808799368856269</v>
      </c>
    </row>
    <row r="57" spans="1:4">
      <c r="A57" s="2"/>
      <c r="B57" s="4"/>
      <c r="C57" s="5"/>
      <c r="D57" s="14"/>
    </row>
    <row r="58" spans="1:4">
      <c r="A58" s="2" t="s">
        <v>15</v>
      </c>
      <c r="B58" s="4">
        <v>33626</v>
      </c>
      <c r="C58" s="5">
        <v>5.1004000000000005</v>
      </c>
      <c r="D58" s="14">
        <v>-0.17784241689683236</v>
      </c>
    </row>
    <row r="59" spans="1:4">
      <c r="A59" s="2" t="s">
        <v>15</v>
      </c>
      <c r="B59" s="4">
        <v>33632</v>
      </c>
      <c r="C59" s="5">
        <v>2.2066499999999998</v>
      </c>
      <c r="D59" s="14">
        <v>-6.365218063491998E-2</v>
      </c>
    </row>
    <row r="60" spans="1:4">
      <c r="A60" s="2" t="s">
        <v>15</v>
      </c>
      <c r="B60" s="4">
        <v>33639</v>
      </c>
      <c r="C60" s="5">
        <v>2.1499666666666668</v>
      </c>
      <c r="D60" s="14">
        <v>-0.13700000000000001</v>
      </c>
    </row>
    <row r="61" spans="1:4">
      <c r="A61" s="2" t="s">
        <v>15</v>
      </c>
      <c r="B61" s="4">
        <v>33646</v>
      </c>
      <c r="C61" s="5">
        <v>3.0810749999999998</v>
      </c>
      <c r="D61" s="14">
        <v>-0.17247757990519053</v>
      </c>
    </row>
    <row r="62" spans="1:4">
      <c r="A62" s="2" t="s">
        <v>15</v>
      </c>
      <c r="B62" s="4">
        <v>33654</v>
      </c>
      <c r="C62" s="5">
        <v>2.887136563876652</v>
      </c>
      <c r="D62" s="14">
        <v>-0.13324714559553569</v>
      </c>
    </row>
    <row r="63" spans="1:4">
      <c r="A63" s="2" t="s">
        <v>15</v>
      </c>
      <c r="B63" s="4">
        <v>33661</v>
      </c>
      <c r="C63" s="5">
        <v>1.3168250000000001</v>
      </c>
      <c r="D63" s="14">
        <v>-0.11480597725962925</v>
      </c>
    </row>
    <row r="64" spans="1:4">
      <c r="A64" s="2" t="s">
        <v>15</v>
      </c>
      <c r="B64" s="4">
        <v>33667</v>
      </c>
      <c r="C64" s="5">
        <v>3.5474666666666668</v>
      </c>
      <c r="D64" s="14">
        <v>-7.0000000000000007E-2</v>
      </c>
    </row>
    <row r="65" spans="1:4">
      <c r="A65" s="2" t="s">
        <v>15</v>
      </c>
      <c r="B65" s="4">
        <v>33674</v>
      </c>
      <c r="C65" s="5">
        <v>1.6120844327176782</v>
      </c>
      <c r="D65" s="14">
        <v>-0.124</v>
      </c>
    </row>
    <row r="66" spans="1:4">
      <c r="A66" s="2" t="s">
        <v>15</v>
      </c>
      <c r="B66" s="4">
        <v>33689</v>
      </c>
      <c r="C66" s="5">
        <v>2.401875</v>
      </c>
      <c r="D66" s="14">
        <v>-0.11444169363853689</v>
      </c>
    </row>
    <row r="67" spans="1:4">
      <c r="A67" s="2" t="s">
        <v>15</v>
      </c>
      <c r="B67" s="4">
        <v>33693</v>
      </c>
      <c r="C67" s="5">
        <v>2.0619749999999999</v>
      </c>
      <c r="D67" s="14">
        <v>-8.8254974232419653E-2</v>
      </c>
    </row>
    <row r="68" spans="1:4">
      <c r="A68" s="2"/>
      <c r="B68" s="4"/>
      <c r="C68" s="5"/>
      <c r="D68" s="14"/>
    </row>
    <row r="69" spans="1:4">
      <c r="A69" s="2" t="s">
        <v>16</v>
      </c>
      <c r="B69" s="4">
        <v>33626</v>
      </c>
      <c r="C69" s="5">
        <v>2.1319999999999997</v>
      </c>
      <c r="D69" s="14">
        <v>-0.11374591526670526</v>
      </c>
    </row>
    <row r="70" spans="1:4">
      <c r="A70" s="2" t="s">
        <v>16</v>
      </c>
      <c r="B70" s="4">
        <v>33632</v>
      </c>
      <c r="C70" s="5">
        <v>1.3192663043478257</v>
      </c>
      <c r="D70" s="14">
        <v>-0.10820692852529203</v>
      </c>
    </row>
    <row r="71" spans="1:4">
      <c r="A71" s="2" t="s">
        <v>16</v>
      </c>
      <c r="B71" s="4">
        <v>33639</v>
      </c>
      <c r="C71" s="5">
        <v>1.06965</v>
      </c>
      <c r="D71" s="14">
        <v>-0.113</v>
      </c>
    </row>
    <row r="72" spans="1:4">
      <c r="A72" s="2" t="s">
        <v>16</v>
      </c>
      <c r="B72" s="4">
        <v>33646</v>
      </c>
      <c r="C72" s="5">
        <v>1.8633</v>
      </c>
      <c r="D72" s="14">
        <v>-0.119969303370003</v>
      </c>
    </row>
    <row r="73" spans="1:4">
      <c r="A73" s="2" t="s">
        <v>16</v>
      </c>
      <c r="B73" s="4">
        <v>33654</v>
      </c>
      <c r="C73" s="5">
        <v>3.3178749999999995</v>
      </c>
      <c r="D73" s="14">
        <v>-0.11799999999999999</v>
      </c>
    </row>
    <row r="74" spans="1:4">
      <c r="A74" s="2" t="s">
        <v>16</v>
      </c>
      <c r="B74" s="4">
        <v>33661</v>
      </c>
      <c r="C74" s="5">
        <v>0.76027118644067793</v>
      </c>
      <c r="D74" s="14">
        <v>-0.11597126507976088</v>
      </c>
    </row>
    <row r="75" spans="1:4">
      <c r="A75" s="2" t="s">
        <v>16</v>
      </c>
      <c r="B75" s="4">
        <v>33667</v>
      </c>
      <c r="C75" s="5">
        <v>1.74885</v>
      </c>
      <c r="D75" s="14">
        <v>-0.13244386551792028</v>
      </c>
    </row>
    <row r="76" spans="1:4">
      <c r="A76" s="2" t="s">
        <v>16</v>
      </c>
      <c r="B76" s="4">
        <v>33674</v>
      </c>
      <c r="C76" s="5">
        <v>1.2733749999999999</v>
      </c>
      <c r="D76" s="14">
        <v>-0.1439503</v>
      </c>
    </row>
    <row r="77" spans="1:4">
      <c r="A77" s="2" t="s">
        <v>16</v>
      </c>
      <c r="B77" s="4">
        <v>33689</v>
      </c>
      <c r="C77" s="5">
        <v>1.9223500000000002</v>
      </c>
      <c r="D77" s="14">
        <v>-0.1116341248840567</v>
      </c>
    </row>
    <row r="78" spans="1:4">
      <c r="A78" s="2" t="s">
        <v>16</v>
      </c>
      <c r="B78" s="4">
        <v>33693</v>
      </c>
      <c r="C78" s="5">
        <v>4.0937250000000001</v>
      </c>
      <c r="D78" s="14">
        <v>-0.11673888115956071</v>
      </c>
    </row>
    <row r="79" spans="1:4">
      <c r="A79" s="2"/>
      <c r="B79" s="4"/>
      <c r="C79" s="5"/>
      <c r="D79" s="14"/>
    </row>
    <row r="80" spans="1:4">
      <c r="A80" s="2" t="s">
        <v>17</v>
      </c>
      <c r="B80" s="4">
        <v>33626</v>
      </c>
      <c r="C80" s="5">
        <v>4.1756785714285707</v>
      </c>
      <c r="D80" s="14">
        <v>-0.16839422584682617</v>
      </c>
    </row>
    <row r="81" spans="1:4">
      <c r="A81" s="2" t="s">
        <v>17</v>
      </c>
      <c r="B81" s="4">
        <v>33632</v>
      </c>
      <c r="C81" s="5">
        <v>3.2919000000000005</v>
      </c>
      <c r="D81" s="14">
        <v>-0.13838765024907693</v>
      </c>
    </row>
    <row r="82" spans="1:4">
      <c r="A82" s="2" t="s">
        <v>17</v>
      </c>
      <c r="B82" s="4">
        <v>33639</v>
      </c>
      <c r="C82" s="5">
        <v>1.7780749999999999</v>
      </c>
      <c r="D82" s="14">
        <v>-0.128</v>
      </c>
    </row>
    <row r="83" spans="1:4">
      <c r="A83" s="2" t="s">
        <v>17</v>
      </c>
      <c r="B83" s="4">
        <v>33646</v>
      </c>
      <c r="C83" s="5">
        <v>3.8487499999999999</v>
      </c>
      <c r="D83" s="14">
        <v>-0.16157013370803464</v>
      </c>
    </row>
    <row r="84" spans="1:4">
      <c r="A84" s="2" t="s">
        <v>17</v>
      </c>
      <c r="B84" s="4">
        <v>33654</v>
      </c>
      <c r="C84" s="5">
        <v>1.8351884057971015</v>
      </c>
      <c r="D84" s="14">
        <v>-0.16289221132081724</v>
      </c>
    </row>
    <row r="85" spans="1:4">
      <c r="A85" s="2" t="s">
        <v>17</v>
      </c>
      <c r="B85" s="4">
        <v>33661</v>
      </c>
      <c r="C85" s="5">
        <v>1.0325249999999999</v>
      </c>
      <c r="D85" s="14">
        <v>-0.15309447671643175</v>
      </c>
    </row>
    <row r="86" spans="1:4">
      <c r="A86" s="2" t="s">
        <v>17</v>
      </c>
      <c r="B86" s="4">
        <v>33667</v>
      </c>
      <c r="C86" s="5">
        <v>4.5112612612612608</v>
      </c>
      <c r="D86" s="14">
        <v>-0.14000000000000001</v>
      </c>
    </row>
    <row r="87" spans="1:4">
      <c r="A87" s="2" t="s">
        <v>17</v>
      </c>
      <c r="B87" s="4">
        <v>33674</v>
      </c>
      <c r="C87" s="5">
        <v>1.158725</v>
      </c>
      <c r="D87" s="14">
        <v>-0.16800000000000001</v>
      </c>
    </row>
    <row r="88" spans="1:4">
      <c r="A88" s="2" t="s">
        <v>17</v>
      </c>
      <c r="B88" s="4">
        <v>33689</v>
      </c>
      <c r="C88" s="5">
        <v>3.3138250000000005</v>
      </c>
      <c r="D88" s="14">
        <v>-0.1265403028769215</v>
      </c>
    </row>
    <row r="89" spans="1:4">
      <c r="A89" s="2" t="s">
        <v>17</v>
      </c>
      <c r="B89" s="4">
        <v>33693</v>
      </c>
      <c r="C89" s="5">
        <v>4.4283000000000001</v>
      </c>
      <c r="D89" s="14">
        <v>-0.13561114348464171</v>
      </c>
    </row>
    <row r="91" spans="1:4">
      <c r="C91" s="15">
        <f>AVERAGE(C3:C90)</f>
        <v>2.3918934885402807</v>
      </c>
      <c r="D91" s="7">
        <f>AVERAGE(D3:D90)</f>
        <v>-0.12352259187325787</v>
      </c>
    </row>
    <row r="92" spans="1:4">
      <c r="C92" s="15">
        <f>STDEV(C3:C89)</f>
        <v>1.6046475809775871</v>
      </c>
      <c r="D92" s="7">
        <f>STDEV(D3:D89)</f>
        <v>2.584995856530467E-2</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Q121"/>
  <sheetViews>
    <sheetView topLeftCell="A4" workbookViewId="0">
      <selection activeCell="A106" sqref="A106"/>
    </sheetView>
  </sheetViews>
  <sheetFormatPr defaultColWidth="11.42578125" defaultRowHeight="12"/>
  <cols>
    <col min="1" max="1" width="11.42578125" customWidth="1"/>
    <col min="2" max="2" width="10.85546875" style="1" customWidth="1"/>
    <col min="3" max="6" width="11.42578125" style="18"/>
    <col min="7" max="7" width="11.42578125" style="19"/>
    <col min="15" max="15" width="11.42578125" style="7"/>
  </cols>
  <sheetData>
    <row r="1" spans="1:17">
      <c r="A1" s="12" t="s">
        <v>1</v>
      </c>
      <c r="B1" s="1" t="s">
        <v>2</v>
      </c>
      <c r="C1" s="18" t="s">
        <v>30</v>
      </c>
      <c r="D1" s="18" t="s">
        <v>31</v>
      </c>
      <c r="E1" s="18" t="s">
        <v>32</v>
      </c>
      <c r="F1" s="18" t="s">
        <v>33</v>
      </c>
      <c r="G1" s="19" t="s">
        <v>34</v>
      </c>
      <c r="H1" s="2" t="s">
        <v>45</v>
      </c>
      <c r="I1" s="2" t="s">
        <v>46</v>
      </c>
      <c r="J1" s="2" t="s">
        <v>43</v>
      </c>
      <c r="K1" s="2" t="s">
        <v>44</v>
      </c>
      <c r="L1" s="2" t="s">
        <v>47</v>
      </c>
      <c r="M1" s="2" t="s">
        <v>48</v>
      </c>
      <c r="N1" s="11" t="s">
        <v>0</v>
      </c>
      <c r="O1" s="7" t="s">
        <v>29</v>
      </c>
      <c r="P1" s="12"/>
      <c r="Q1" s="18"/>
    </row>
    <row r="2" spans="1:17">
      <c r="A2" s="12" t="s">
        <v>6</v>
      </c>
      <c r="C2" s="18" t="s">
        <v>7</v>
      </c>
      <c r="D2" s="18" t="s">
        <v>7</v>
      </c>
      <c r="E2" s="18" t="s">
        <v>7</v>
      </c>
      <c r="F2" s="18" t="s">
        <v>7</v>
      </c>
      <c r="G2" s="19" t="s">
        <v>7</v>
      </c>
      <c r="H2" t="s">
        <v>23</v>
      </c>
      <c r="I2" t="s">
        <v>24</v>
      </c>
      <c r="J2" t="s">
        <v>23</v>
      </c>
      <c r="K2" t="s">
        <v>24</v>
      </c>
      <c r="L2" t="s">
        <v>23</v>
      </c>
      <c r="M2" t="s">
        <v>24</v>
      </c>
      <c r="N2" s="11" t="s">
        <v>7</v>
      </c>
      <c r="P2" s="12"/>
      <c r="Q2" s="18"/>
    </row>
    <row r="3" spans="1:17">
      <c r="A3" s="12" t="s">
        <v>8</v>
      </c>
      <c r="B3" s="20">
        <v>33981</v>
      </c>
      <c r="C3" s="10">
        <v>4.333333333333333</v>
      </c>
      <c r="D3" s="10">
        <v>27</v>
      </c>
      <c r="E3" s="10">
        <v>1</v>
      </c>
      <c r="F3" s="10">
        <v>3</v>
      </c>
      <c r="G3" s="21">
        <v>150.66666666666666</v>
      </c>
      <c r="H3" s="9">
        <v>24.1</v>
      </c>
      <c r="I3" s="9">
        <v>23</v>
      </c>
      <c r="J3" s="9">
        <v>35.51</v>
      </c>
      <c r="K3" s="9">
        <v>35.51</v>
      </c>
      <c r="L3" s="10">
        <v>6.9</v>
      </c>
      <c r="M3" s="10">
        <v>7.1</v>
      </c>
      <c r="N3" s="11">
        <v>0.33194999999999997</v>
      </c>
      <c r="O3" s="3">
        <v>7.9929546420234088E-2</v>
      </c>
      <c r="P3" s="12"/>
    </row>
    <row r="4" spans="1:17" ht="12" customHeight="1">
      <c r="A4" s="12" t="s">
        <v>8</v>
      </c>
      <c r="B4" s="20">
        <v>33987</v>
      </c>
      <c r="C4" s="10">
        <v>5</v>
      </c>
      <c r="D4" s="10">
        <v>25.666666666666668</v>
      </c>
      <c r="E4" s="10">
        <v>1.6666666666666667</v>
      </c>
      <c r="F4" s="10">
        <v>4.333333333333333</v>
      </c>
      <c r="G4" s="21">
        <v>71</v>
      </c>
      <c r="H4" s="9">
        <v>23.4</v>
      </c>
      <c r="I4" s="9">
        <v>22.8</v>
      </c>
      <c r="J4" s="9">
        <v>35.51</v>
      </c>
      <c r="K4" s="9">
        <v>35.51</v>
      </c>
      <c r="L4" s="10">
        <v>6.5</v>
      </c>
      <c r="M4" s="10">
        <v>5.7</v>
      </c>
      <c r="N4" s="11">
        <v>0.45903055555555561</v>
      </c>
      <c r="O4" s="3">
        <v>0.09</v>
      </c>
      <c r="P4" s="12"/>
    </row>
    <row r="5" spans="1:17">
      <c r="A5" s="12" t="s">
        <v>8</v>
      </c>
      <c r="B5" s="20">
        <v>33994</v>
      </c>
      <c r="C5" s="10">
        <v>2.3333333333333335</v>
      </c>
      <c r="D5" s="10">
        <v>19.333333333333332</v>
      </c>
      <c r="E5" s="10">
        <v>1</v>
      </c>
      <c r="F5" s="10">
        <v>2</v>
      </c>
      <c r="G5" s="21">
        <v>97</v>
      </c>
      <c r="H5" s="9">
        <v>23.2</v>
      </c>
      <c r="I5" s="9">
        <v>23</v>
      </c>
      <c r="J5" s="9">
        <v>35.590000000000003</v>
      </c>
      <c r="K5" s="9">
        <v>35.590000000000003</v>
      </c>
      <c r="L5" s="10">
        <v>6.7</v>
      </c>
      <c r="M5" s="10">
        <v>6.9</v>
      </c>
      <c r="N5" s="11">
        <v>0.49609444444444445</v>
      </c>
      <c r="O5" s="3">
        <v>9.2999999999999999E-2</v>
      </c>
      <c r="P5" s="12"/>
    </row>
    <row r="6" spans="1:17">
      <c r="A6" s="12" t="s">
        <v>8</v>
      </c>
      <c r="B6" s="20">
        <v>34002</v>
      </c>
      <c r="C6" s="10">
        <v>2</v>
      </c>
      <c r="D6" s="10">
        <v>31</v>
      </c>
      <c r="E6" s="10">
        <v>2.3333333333333335</v>
      </c>
      <c r="F6" s="10">
        <v>4</v>
      </c>
      <c r="G6" s="21">
        <v>160.33333333333334</v>
      </c>
      <c r="H6" s="9">
        <v>23.8</v>
      </c>
      <c r="I6" s="9">
        <v>23.6</v>
      </c>
      <c r="J6" s="9">
        <v>35.76</v>
      </c>
      <c r="K6" s="9">
        <v>35.76</v>
      </c>
      <c r="L6" s="10">
        <v>6.5</v>
      </c>
      <c r="M6" s="10">
        <v>6.1</v>
      </c>
      <c r="N6" s="11">
        <v>1.2005916666666665</v>
      </c>
      <c r="O6" s="3">
        <v>0.19500000000000001</v>
      </c>
      <c r="P6" s="12"/>
    </row>
    <row r="7" spans="1:17">
      <c r="A7" s="12" t="s">
        <v>8</v>
      </c>
      <c r="B7" s="20">
        <v>34008</v>
      </c>
      <c r="C7" s="10">
        <v>3</v>
      </c>
      <c r="D7" s="10">
        <v>19.333333333333332</v>
      </c>
      <c r="E7" s="10">
        <v>1</v>
      </c>
      <c r="F7" s="10">
        <v>3</v>
      </c>
      <c r="G7" s="21">
        <v>384</v>
      </c>
      <c r="H7" s="9">
        <v>23</v>
      </c>
      <c r="I7" s="9">
        <v>22.7</v>
      </c>
      <c r="J7" s="9">
        <v>35.49</v>
      </c>
      <c r="K7" s="9">
        <v>35.520000000000003</v>
      </c>
      <c r="L7" s="10"/>
      <c r="M7" s="9"/>
      <c r="N7" s="11">
        <v>1.0183</v>
      </c>
      <c r="O7" s="3">
        <v>0.11899999999999999</v>
      </c>
    </row>
    <row r="8" spans="1:17">
      <c r="A8" s="12" t="s">
        <v>8</v>
      </c>
      <c r="B8" s="20">
        <v>34015</v>
      </c>
      <c r="C8" s="10">
        <v>7.333333333333333</v>
      </c>
      <c r="D8" s="10">
        <v>20.666666666666668</v>
      </c>
      <c r="E8" s="10">
        <v>4</v>
      </c>
      <c r="F8" s="10">
        <v>4.333333333333333</v>
      </c>
      <c r="G8" s="21">
        <v>139.33333333333334</v>
      </c>
      <c r="H8" s="9">
        <v>22.3</v>
      </c>
      <c r="I8" s="9">
        <v>22.3</v>
      </c>
      <c r="J8" s="9">
        <v>35.72</v>
      </c>
      <c r="K8" s="9">
        <v>35.78</v>
      </c>
      <c r="L8" s="10">
        <v>6.6</v>
      </c>
      <c r="M8" s="10">
        <v>6.4</v>
      </c>
      <c r="N8" s="11">
        <v>0.59872333333333339</v>
      </c>
      <c r="O8" s="3">
        <v>0.09</v>
      </c>
      <c r="P8" s="12"/>
    </row>
    <row r="9" spans="1:17">
      <c r="A9" s="12" t="s">
        <v>8</v>
      </c>
      <c r="B9" s="20">
        <v>34022</v>
      </c>
      <c r="C9" s="10">
        <v>4</v>
      </c>
      <c r="D9" s="10">
        <v>23</v>
      </c>
      <c r="E9" s="10">
        <v>3.3333333333333335</v>
      </c>
      <c r="F9" s="10">
        <v>2.3333333333333335</v>
      </c>
      <c r="G9" s="21">
        <v>80.666666666666671</v>
      </c>
      <c r="H9" s="9">
        <v>23.3</v>
      </c>
      <c r="I9" s="9">
        <v>22.65</v>
      </c>
      <c r="J9" s="9">
        <v>35.799999999999997</v>
      </c>
      <c r="K9" s="9">
        <v>35.86</v>
      </c>
      <c r="L9" s="10">
        <v>7.1</v>
      </c>
      <c r="M9" s="10">
        <v>6.4</v>
      </c>
      <c r="N9" s="11">
        <v>0.56754166666666661</v>
      </c>
      <c r="O9" s="3">
        <v>9.7000000000000003E-2</v>
      </c>
      <c r="P9" s="12"/>
    </row>
    <row r="10" spans="1:17">
      <c r="A10" s="12" t="s">
        <v>8</v>
      </c>
      <c r="B10" s="20">
        <v>34029</v>
      </c>
      <c r="C10" s="10">
        <v>2</v>
      </c>
      <c r="D10" s="10">
        <v>23</v>
      </c>
      <c r="E10" s="10">
        <v>1</v>
      </c>
      <c r="F10" s="10">
        <v>7.666666666666667</v>
      </c>
      <c r="G10" s="21">
        <v>327</v>
      </c>
      <c r="H10" s="11">
        <v>22.4</v>
      </c>
      <c r="I10" s="11">
        <v>22.2</v>
      </c>
      <c r="J10" s="11">
        <v>35.630000000000003</v>
      </c>
      <c r="K10" s="11">
        <v>35.979999999999997</v>
      </c>
      <c r="L10" s="10">
        <v>7.1</v>
      </c>
      <c r="M10" s="10">
        <v>6.5</v>
      </c>
      <c r="N10" s="11">
        <v>0.81473247863247866</v>
      </c>
      <c r="O10" s="3">
        <v>0.09</v>
      </c>
      <c r="P10" s="12"/>
    </row>
    <row r="11" spans="1:17">
      <c r="A11" s="12" t="s">
        <v>8</v>
      </c>
      <c r="B11" s="20">
        <v>34036</v>
      </c>
      <c r="C11" s="10">
        <v>3</v>
      </c>
      <c r="D11" s="10">
        <v>21.666666666666668</v>
      </c>
      <c r="E11" s="10">
        <v>2.6666666666666665</v>
      </c>
      <c r="F11" s="10">
        <v>2.3333333333333335</v>
      </c>
      <c r="G11" s="21">
        <v>35.5</v>
      </c>
      <c r="H11" s="11">
        <v>22.3</v>
      </c>
      <c r="I11" s="11">
        <v>22.8</v>
      </c>
      <c r="J11" s="11">
        <v>35.86</v>
      </c>
      <c r="K11" s="11">
        <v>35.92</v>
      </c>
      <c r="L11" s="10">
        <v>6.9</v>
      </c>
      <c r="M11" s="10">
        <v>6.5</v>
      </c>
      <c r="N11" s="11">
        <v>0.74380595238095237</v>
      </c>
      <c r="O11" s="3">
        <v>0.10842042933458206</v>
      </c>
      <c r="P11" s="12"/>
    </row>
    <row r="12" spans="1:17">
      <c r="A12" s="12" t="s">
        <v>8</v>
      </c>
      <c r="B12" s="20">
        <v>34040</v>
      </c>
      <c r="C12" s="10">
        <v>2.3333333333333335</v>
      </c>
      <c r="D12" s="10">
        <v>36</v>
      </c>
      <c r="E12" s="10">
        <v>1</v>
      </c>
      <c r="F12" s="10">
        <v>1.3333333333333333</v>
      </c>
      <c r="G12" s="21">
        <v>110.33333333333333</v>
      </c>
      <c r="H12" s="11">
        <v>22.6</v>
      </c>
      <c r="I12" s="11">
        <v>22.6</v>
      </c>
      <c r="J12" s="11">
        <v>35.82</v>
      </c>
      <c r="K12" s="11">
        <v>35.89</v>
      </c>
      <c r="L12" s="10">
        <v>6.8</v>
      </c>
      <c r="M12" s="10">
        <v>5</v>
      </c>
      <c r="N12" s="11">
        <v>4.8809666666666667</v>
      </c>
      <c r="O12" s="3">
        <v>9.7871507220179788E-2</v>
      </c>
      <c r="P12" s="12"/>
    </row>
    <row r="13" spans="1:17">
      <c r="A13" s="12" t="s">
        <v>8</v>
      </c>
      <c r="B13" s="20">
        <v>34043</v>
      </c>
      <c r="C13" s="10">
        <v>2.3333333333333335</v>
      </c>
      <c r="D13" s="10">
        <v>17.333333333333332</v>
      </c>
      <c r="E13" s="10">
        <v>1</v>
      </c>
      <c r="F13" s="10">
        <v>2</v>
      </c>
      <c r="G13" s="21">
        <v>113.33333333333333</v>
      </c>
      <c r="H13" s="11">
        <v>22.1</v>
      </c>
      <c r="I13" s="11">
        <v>22.1</v>
      </c>
      <c r="J13" s="11">
        <v>35.729999999999997</v>
      </c>
      <c r="K13" s="11">
        <v>35.78</v>
      </c>
      <c r="L13" s="10">
        <v>6.8</v>
      </c>
      <c r="M13" s="10">
        <v>6.8</v>
      </c>
      <c r="N13" s="11">
        <v>0.79701166666666667</v>
      </c>
      <c r="O13" s="3">
        <v>9.5602035825227555E-2</v>
      </c>
      <c r="P13" s="12"/>
    </row>
    <row r="14" spans="1:17">
      <c r="A14" s="12" t="s">
        <v>8</v>
      </c>
      <c r="B14" s="20">
        <v>34050</v>
      </c>
      <c r="C14" s="10">
        <v>2</v>
      </c>
      <c r="D14" s="10">
        <v>14</v>
      </c>
      <c r="E14" s="10">
        <v>1</v>
      </c>
      <c r="F14" s="10">
        <v>2</v>
      </c>
      <c r="G14" s="21">
        <v>79.666666666666671</v>
      </c>
      <c r="H14" s="11">
        <v>21.3</v>
      </c>
      <c r="I14" s="11">
        <v>21.6</v>
      </c>
      <c r="J14" s="11">
        <v>35.72</v>
      </c>
      <c r="K14" s="11">
        <v>35.85</v>
      </c>
      <c r="L14" s="10">
        <v>7.3</v>
      </c>
      <c r="M14" s="10">
        <v>6.8</v>
      </c>
      <c r="N14" s="11">
        <v>0.61014944444444452</v>
      </c>
      <c r="O14" s="3">
        <v>0.08</v>
      </c>
      <c r="P14" s="12"/>
    </row>
    <row r="15" spans="1:17">
      <c r="A15" s="12" t="s">
        <v>8</v>
      </c>
      <c r="B15" s="20">
        <v>34054</v>
      </c>
      <c r="C15" s="10">
        <v>2.3333333333333335</v>
      </c>
      <c r="D15" s="10"/>
      <c r="E15" s="10">
        <v>3</v>
      </c>
      <c r="F15" s="10">
        <v>3</v>
      </c>
      <c r="G15" s="21"/>
      <c r="H15" s="11">
        <v>21.05</v>
      </c>
      <c r="I15" s="11">
        <v>21.25</v>
      </c>
      <c r="J15" s="11">
        <v>35.9</v>
      </c>
      <c r="K15" s="11">
        <v>35.950000000000003</v>
      </c>
      <c r="L15" s="10">
        <v>6.8</v>
      </c>
      <c r="M15" s="10">
        <v>6.7</v>
      </c>
      <c r="N15" s="11">
        <v>0.81513185185185177</v>
      </c>
      <c r="O15" s="3">
        <v>8.9448355586772374E-2</v>
      </c>
      <c r="P15" s="12"/>
    </row>
    <row r="16" spans="1:17">
      <c r="A16" s="12" t="s">
        <v>8</v>
      </c>
      <c r="B16" s="20">
        <v>34058</v>
      </c>
      <c r="C16" s="10">
        <v>2.3333333333333335</v>
      </c>
      <c r="D16" s="10"/>
      <c r="E16" s="10">
        <v>3.6666666666666665</v>
      </c>
      <c r="F16" s="10">
        <v>3.6666666666666665</v>
      </c>
      <c r="G16" s="21"/>
      <c r="H16" s="11">
        <v>21.08</v>
      </c>
      <c r="I16" s="11">
        <v>21.08</v>
      </c>
      <c r="J16" s="11">
        <v>35.81</v>
      </c>
      <c r="K16" s="11">
        <v>35.89</v>
      </c>
      <c r="L16" s="10">
        <v>6.9</v>
      </c>
      <c r="M16" s="10">
        <v>6.9</v>
      </c>
      <c r="N16" s="11">
        <v>1.1599266666666666</v>
      </c>
      <c r="O16" s="3">
        <v>9.7871507220179788E-2</v>
      </c>
      <c r="P16" s="12"/>
    </row>
    <row r="17" spans="1:16">
      <c r="A17" s="12"/>
      <c r="B17" s="20"/>
      <c r="C17" s="10"/>
      <c r="D17" s="10"/>
      <c r="E17" s="10"/>
      <c r="F17" s="10"/>
      <c r="G17" s="21"/>
      <c r="H17" s="11"/>
      <c r="I17" s="11"/>
      <c r="J17" s="11"/>
      <c r="K17" s="11"/>
      <c r="L17" s="10"/>
      <c r="M17" s="10"/>
      <c r="N17" s="11"/>
      <c r="O17" s="3"/>
      <c r="P17" s="12"/>
    </row>
    <row r="18" spans="1:16">
      <c r="A18" s="12" t="s">
        <v>35</v>
      </c>
      <c r="B18" s="20">
        <v>33981</v>
      </c>
      <c r="C18" s="10">
        <v>4.333333333333333</v>
      </c>
      <c r="D18" s="10"/>
      <c r="E18" s="10">
        <v>1</v>
      </c>
      <c r="F18" s="10">
        <v>3.6666666666666665</v>
      </c>
      <c r="G18" s="21"/>
      <c r="H18" s="9">
        <v>24</v>
      </c>
      <c r="I18" s="9">
        <v>23</v>
      </c>
      <c r="J18" s="9">
        <v>35.5</v>
      </c>
      <c r="K18" s="9">
        <v>35.5</v>
      </c>
      <c r="L18" s="9">
        <v>6.8</v>
      </c>
      <c r="M18" s="9">
        <v>7</v>
      </c>
      <c r="N18" s="11">
        <v>0.64967438794726917</v>
      </c>
      <c r="O18" s="3">
        <v>8.5796053388250998E-2</v>
      </c>
    </row>
    <row r="19" spans="1:16">
      <c r="A19" s="12" t="s">
        <v>35</v>
      </c>
      <c r="B19" s="20">
        <v>33987</v>
      </c>
      <c r="C19" s="10">
        <v>5.666666666666667</v>
      </c>
      <c r="D19" s="10"/>
      <c r="E19" s="10">
        <v>2</v>
      </c>
      <c r="F19" s="10">
        <v>3.6666666666666665</v>
      </c>
      <c r="G19" s="21"/>
      <c r="H19" s="9">
        <v>23.4</v>
      </c>
      <c r="I19" s="9">
        <v>22.8</v>
      </c>
      <c r="J19" s="9">
        <v>35.49</v>
      </c>
      <c r="K19" s="9">
        <v>35.520000000000003</v>
      </c>
      <c r="L19" s="9">
        <v>6.5</v>
      </c>
      <c r="M19" s="9">
        <v>5.8</v>
      </c>
      <c r="N19" s="11">
        <v>0.85272777777777764</v>
      </c>
      <c r="O19" s="3">
        <v>0.11</v>
      </c>
    </row>
    <row r="20" spans="1:16">
      <c r="A20" s="12" t="s">
        <v>35</v>
      </c>
      <c r="B20" s="20">
        <v>33994</v>
      </c>
      <c r="C20" s="10">
        <v>2.3333333333333335</v>
      </c>
      <c r="D20" s="10"/>
      <c r="E20" s="10">
        <v>1.3333333333333333</v>
      </c>
      <c r="F20" s="10">
        <v>2.3333333333333335</v>
      </c>
      <c r="G20" s="21"/>
      <c r="H20" s="9">
        <v>23.4</v>
      </c>
      <c r="I20" s="9">
        <v>23.3</v>
      </c>
      <c r="J20" s="9">
        <v>35.619999999999997</v>
      </c>
      <c r="K20" s="9">
        <v>35.619999999999997</v>
      </c>
      <c r="L20" s="9">
        <v>6.6</v>
      </c>
      <c r="M20" s="9">
        <v>6.5</v>
      </c>
      <c r="N20" s="11">
        <v>0.77590416666666651</v>
      </c>
      <c r="O20" s="3">
        <v>0.112</v>
      </c>
    </row>
    <row r="21" spans="1:16">
      <c r="A21" s="12" t="s">
        <v>35</v>
      </c>
      <c r="B21" s="20">
        <v>34002</v>
      </c>
      <c r="C21" s="10">
        <v>1.6666666666666667</v>
      </c>
      <c r="D21" s="10"/>
      <c r="E21" s="10">
        <v>3</v>
      </c>
      <c r="F21" s="10">
        <v>4</v>
      </c>
      <c r="G21" s="21"/>
      <c r="H21" s="9">
        <v>23.9</v>
      </c>
      <c r="I21" s="9">
        <v>23.9</v>
      </c>
      <c r="J21" s="9">
        <v>35.76</v>
      </c>
      <c r="K21" s="9">
        <v>35.76</v>
      </c>
      <c r="L21" s="9">
        <v>6.3</v>
      </c>
      <c r="M21" s="9">
        <v>6.2</v>
      </c>
      <c r="N21" s="11">
        <v>1.3448666666666664</v>
      </c>
      <c r="O21" s="3">
        <v>0.14799999999999999</v>
      </c>
    </row>
    <row r="22" spans="1:16">
      <c r="A22" s="12" t="s">
        <v>35</v>
      </c>
      <c r="B22" s="20">
        <v>34008</v>
      </c>
      <c r="C22" s="10">
        <v>3</v>
      </c>
      <c r="D22" s="10"/>
      <c r="E22" s="10">
        <v>1.3333333333333333</v>
      </c>
      <c r="F22" s="10">
        <v>3.3333333333333335</v>
      </c>
      <c r="G22" s="21"/>
      <c r="H22" s="9">
        <v>23.55</v>
      </c>
      <c r="I22" s="9">
        <v>23.05</v>
      </c>
      <c r="J22" s="9">
        <v>35.630000000000003</v>
      </c>
      <c r="K22" s="9">
        <v>35.6</v>
      </c>
      <c r="L22" s="9"/>
      <c r="M22" s="9"/>
      <c r="N22" s="11">
        <v>0.92197407407407406</v>
      </c>
      <c r="O22" s="3">
        <v>0.153</v>
      </c>
    </row>
    <row r="23" spans="1:16">
      <c r="A23" s="12" t="s">
        <v>35</v>
      </c>
      <c r="B23" s="20">
        <v>34015</v>
      </c>
      <c r="C23" s="10">
        <v>7.333333333333333</v>
      </c>
      <c r="D23" s="10"/>
      <c r="E23" s="10">
        <v>5</v>
      </c>
      <c r="F23" s="10">
        <v>10.333333333333334</v>
      </c>
      <c r="G23" s="21"/>
      <c r="H23" s="9">
        <v>23.7</v>
      </c>
      <c r="I23" s="9">
        <v>22.6</v>
      </c>
      <c r="J23" s="9">
        <v>35.82</v>
      </c>
      <c r="K23" s="9">
        <v>35.840000000000003</v>
      </c>
      <c r="L23" s="9">
        <v>6.6</v>
      </c>
      <c r="M23" s="9">
        <v>6.2</v>
      </c>
      <c r="N23" s="11">
        <v>0.77228333333333332</v>
      </c>
      <c r="O23" s="3">
        <v>0.11899999999999999</v>
      </c>
    </row>
    <row r="24" spans="1:16">
      <c r="A24" s="12" t="s">
        <v>35</v>
      </c>
      <c r="B24" s="20">
        <v>34022</v>
      </c>
      <c r="C24" s="10">
        <v>3</v>
      </c>
      <c r="D24" s="10"/>
      <c r="E24" s="10">
        <v>3.3333333333333335</v>
      </c>
      <c r="F24" s="10">
        <v>2</v>
      </c>
      <c r="G24" s="21"/>
      <c r="H24" s="9">
        <v>23.5</v>
      </c>
      <c r="I24" s="9">
        <v>22.55</v>
      </c>
      <c r="J24" s="9">
        <v>35.81</v>
      </c>
      <c r="K24" s="9">
        <v>35.799999999999997</v>
      </c>
      <c r="L24" s="9">
        <v>7</v>
      </c>
      <c r="M24" s="9">
        <v>6.8</v>
      </c>
      <c r="N24" s="11">
        <v>0.56184999999999996</v>
      </c>
      <c r="O24" s="3">
        <v>8.6999999999999994E-2</v>
      </c>
    </row>
    <row r="25" spans="1:16">
      <c r="A25" s="12" t="s">
        <v>35</v>
      </c>
      <c r="B25" s="20">
        <v>34029</v>
      </c>
      <c r="C25" s="10">
        <v>2.6666666666666665</v>
      </c>
      <c r="D25" s="10"/>
      <c r="E25" s="10">
        <v>2</v>
      </c>
      <c r="F25" s="10">
        <v>2</v>
      </c>
      <c r="G25" s="21"/>
      <c r="H25" s="11">
        <v>23.4</v>
      </c>
      <c r="I25" s="11">
        <v>22.45</v>
      </c>
      <c r="J25" s="11">
        <v>35.92</v>
      </c>
      <c r="K25" s="11">
        <v>35.92</v>
      </c>
      <c r="L25" s="10">
        <v>7.5</v>
      </c>
      <c r="M25" s="10">
        <v>7.4</v>
      </c>
      <c r="N25" s="11">
        <v>1.1993777777777777</v>
      </c>
      <c r="O25" s="3">
        <v>0.13800000000000001</v>
      </c>
    </row>
    <row r="26" spans="1:16">
      <c r="A26" s="12" t="s">
        <v>35</v>
      </c>
      <c r="B26" s="20">
        <v>34036</v>
      </c>
      <c r="C26" s="10">
        <v>5</v>
      </c>
      <c r="D26" s="10"/>
      <c r="E26" s="10">
        <v>2.3333333333333335</v>
      </c>
      <c r="F26" s="10">
        <v>2</v>
      </c>
      <c r="G26" s="21"/>
      <c r="H26" s="11">
        <v>23.15</v>
      </c>
      <c r="I26" s="11">
        <v>22.75</v>
      </c>
      <c r="J26" s="11">
        <v>35.74</v>
      </c>
      <c r="K26" s="11">
        <v>35.9</v>
      </c>
      <c r="L26" s="10">
        <v>6.9</v>
      </c>
      <c r="M26" s="10">
        <v>5.0999999999999996</v>
      </c>
      <c r="N26" s="11">
        <v>4.0801326923076919</v>
      </c>
      <c r="O26" s="3">
        <v>0.10076748272283308</v>
      </c>
    </row>
    <row r="27" spans="1:16">
      <c r="A27" s="12" t="s">
        <v>35</v>
      </c>
      <c r="B27" s="20">
        <v>34040</v>
      </c>
      <c r="C27" s="10">
        <v>1</v>
      </c>
      <c r="D27" s="10"/>
      <c r="E27" s="10">
        <v>1</v>
      </c>
      <c r="F27" s="10">
        <v>2.3333333333333335</v>
      </c>
      <c r="G27" s="21"/>
      <c r="H27" s="11">
        <v>22.7</v>
      </c>
      <c r="I27" s="11">
        <v>22.7</v>
      </c>
      <c r="J27" s="11">
        <v>35.869999999999997</v>
      </c>
      <c r="K27" s="11">
        <v>35.92</v>
      </c>
      <c r="L27" s="10">
        <v>6.7</v>
      </c>
      <c r="M27" s="10">
        <v>5.2</v>
      </c>
      <c r="N27" s="11">
        <v>2.2255027777777774</v>
      </c>
      <c r="O27" s="3">
        <v>0.11778687900182372</v>
      </c>
    </row>
    <row r="28" spans="1:16">
      <c r="A28" s="12" t="s">
        <v>35</v>
      </c>
      <c r="B28" s="20">
        <v>34043</v>
      </c>
      <c r="C28" s="10">
        <v>2</v>
      </c>
      <c r="D28" s="10"/>
      <c r="E28" s="10">
        <v>2.3333333333333335</v>
      </c>
      <c r="F28" s="10">
        <v>2.3333333333333335</v>
      </c>
      <c r="G28" s="21"/>
      <c r="H28" s="11">
        <v>22.5</v>
      </c>
      <c r="I28" s="11">
        <v>22.5</v>
      </c>
      <c r="J28" s="11">
        <v>35.96</v>
      </c>
      <c r="K28" s="11">
        <v>35.97</v>
      </c>
      <c r="L28" s="10">
        <v>6.7</v>
      </c>
      <c r="M28" s="10">
        <v>6.7</v>
      </c>
      <c r="N28" s="11">
        <v>1.0877583333333334</v>
      </c>
      <c r="O28" s="3">
        <v>0.11351455081830425</v>
      </c>
    </row>
    <row r="29" spans="1:16">
      <c r="A29" s="12" t="s">
        <v>35</v>
      </c>
      <c r="B29" s="20">
        <v>34050</v>
      </c>
      <c r="C29" s="10">
        <v>3.6666666666666665</v>
      </c>
      <c r="D29" s="10"/>
      <c r="E29" s="10">
        <v>2.6666666666666665</v>
      </c>
      <c r="F29" s="10">
        <v>1.6666666666666667</v>
      </c>
      <c r="G29" s="21"/>
      <c r="H29" s="11">
        <v>21.7</v>
      </c>
      <c r="I29" s="11">
        <v>21.7</v>
      </c>
      <c r="J29" s="11">
        <v>35.97</v>
      </c>
      <c r="K29" s="11">
        <v>35.97</v>
      </c>
      <c r="L29" s="10">
        <v>6.8</v>
      </c>
      <c r="M29" s="10">
        <v>6.7</v>
      </c>
      <c r="N29" s="11">
        <v>0.79523333333333335</v>
      </c>
      <c r="O29" s="3">
        <v>0.14499999999999999</v>
      </c>
    </row>
    <row r="30" spans="1:16">
      <c r="A30" s="12" t="s">
        <v>35</v>
      </c>
      <c r="B30" s="20">
        <v>34054</v>
      </c>
      <c r="C30" s="10">
        <v>2</v>
      </c>
      <c r="D30" s="10"/>
      <c r="E30" s="10">
        <v>1</v>
      </c>
      <c r="F30" s="10">
        <v>2.6666666666666665</v>
      </c>
      <c r="G30" s="21"/>
      <c r="H30" s="11">
        <v>21</v>
      </c>
      <c r="I30" s="11">
        <v>21</v>
      </c>
      <c r="J30" s="11">
        <v>35.92</v>
      </c>
      <c r="K30" s="11">
        <v>35.950000000000003</v>
      </c>
      <c r="L30" s="10">
        <v>6.9</v>
      </c>
      <c r="M30" s="10">
        <v>6.9</v>
      </c>
      <c r="N30" s="11">
        <v>1.0141833333333332</v>
      </c>
      <c r="O30" s="3">
        <v>0.11778687900182372</v>
      </c>
    </row>
    <row r="31" spans="1:16">
      <c r="A31" s="12" t="s">
        <v>35</v>
      </c>
      <c r="B31" s="20">
        <v>34058</v>
      </c>
      <c r="C31" s="10">
        <v>3.3333333333333335</v>
      </c>
      <c r="D31" s="10"/>
      <c r="E31" s="10">
        <v>3</v>
      </c>
      <c r="F31" s="10">
        <v>2.3333333333333335</v>
      </c>
      <c r="G31" s="21"/>
      <c r="H31" s="11">
        <v>21.3</v>
      </c>
      <c r="I31" s="11">
        <v>21.09</v>
      </c>
      <c r="J31" s="11">
        <v>35.92</v>
      </c>
      <c r="K31" s="11">
        <v>35.979999999999997</v>
      </c>
      <c r="L31" s="10">
        <v>7.1</v>
      </c>
      <c r="M31" s="10">
        <v>6.7</v>
      </c>
      <c r="N31" s="11">
        <v>1.0486816666666667</v>
      </c>
      <c r="O31" s="3">
        <v>9.7871507220179788E-2</v>
      </c>
    </row>
    <row r="32" spans="1:16">
      <c r="A32" s="12"/>
      <c r="B32" s="20"/>
      <c r="C32" s="10"/>
      <c r="D32" s="10"/>
      <c r="E32" s="10"/>
      <c r="F32" s="10"/>
      <c r="G32" s="21"/>
      <c r="H32" s="11"/>
      <c r="I32" s="11"/>
      <c r="J32" s="11"/>
      <c r="K32" s="11"/>
      <c r="L32" s="10"/>
      <c r="M32" s="10"/>
      <c r="N32" s="11"/>
      <c r="O32" s="3"/>
    </row>
    <row r="33" spans="1:15">
      <c r="A33" s="12" t="s">
        <v>36</v>
      </c>
      <c r="B33" s="20">
        <v>33981</v>
      </c>
      <c r="C33" s="10">
        <v>4</v>
      </c>
      <c r="D33" s="10">
        <v>28.333333333333332</v>
      </c>
      <c r="E33" s="10">
        <v>3.3333333333333335</v>
      </c>
      <c r="F33" s="10">
        <v>5.666666666666667</v>
      </c>
      <c r="G33" s="21">
        <v>195</v>
      </c>
      <c r="H33" s="9">
        <v>24.8</v>
      </c>
      <c r="I33" s="9">
        <v>24.2</v>
      </c>
      <c r="J33" s="9">
        <v>35.450000000000003</v>
      </c>
      <c r="K33" s="9">
        <v>35.47</v>
      </c>
      <c r="L33" s="9">
        <v>7</v>
      </c>
      <c r="M33" s="9">
        <v>6.5</v>
      </c>
      <c r="N33" s="11">
        <v>1.1063600000000002</v>
      </c>
      <c r="O33" s="3">
        <v>0.10552445383192879</v>
      </c>
    </row>
    <row r="34" spans="1:15">
      <c r="A34" s="12" t="s">
        <v>36</v>
      </c>
      <c r="B34" s="20">
        <v>33987</v>
      </c>
      <c r="C34" s="10">
        <v>2.6666666666666665</v>
      </c>
      <c r="D34" s="10">
        <v>42.666666666666664</v>
      </c>
      <c r="E34" s="10">
        <v>2.3333333333333335</v>
      </c>
      <c r="F34" s="10">
        <v>16.333333333333332</v>
      </c>
      <c r="G34" s="21">
        <v>197.33333333333334</v>
      </c>
      <c r="H34" s="9">
        <v>24.2</v>
      </c>
      <c r="I34" s="9">
        <v>24.1</v>
      </c>
      <c r="J34" s="9">
        <v>35.54</v>
      </c>
      <c r="K34" s="9">
        <v>35.54</v>
      </c>
      <c r="L34" s="9">
        <v>6.1</v>
      </c>
      <c r="M34" s="9">
        <v>6.3</v>
      </c>
      <c r="N34" s="11">
        <v>2.4318833333333334</v>
      </c>
      <c r="O34" s="3">
        <v>0.1319102997781611</v>
      </c>
    </row>
    <row r="35" spans="1:15">
      <c r="A35" s="12" t="s">
        <v>36</v>
      </c>
      <c r="B35" s="20">
        <v>33994</v>
      </c>
      <c r="C35" s="10">
        <v>1.3333333333333333</v>
      </c>
      <c r="D35" s="10">
        <v>33.333333333333336</v>
      </c>
      <c r="E35" s="10">
        <v>1</v>
      </c>
      <c r="F35" s="10">
        <v>2.3333333333333335</v>
      </c>
      <c r="G35" s="21">
        <v>108.33333333333333</v>
      </c>
      <c r="H35" s="9">
        <v>24.7</v>
      </c>
      <c r="I35" s="9">
        <v>23.7</v>
      </c>
      <c r="J35" s="9">
        <v>35.67</v>
      </c>
      <c r="K35" s="9">
        <v>35.67</v>
      </c>
      <c r="L35" s="9">
        <v>6.8</v>
      </c>
      <c r="M35" s="9">
        <v>7.1</v>
      </c>
      <c r="N35" s="11">
        <v>1.3406166666666668</v>
      </c>
      <c r="O35" s="3">
        <v>0.11854320569769182</v>
      </c>
    </row>
    <row r="36" spans="1:15">
      <c r="A36" s="12" t="s">
        <v>36</v>
      </c>
      <c r="B36" s="20">
        <v>34002</v>
      </c>
      <c r="C36" s="10">
        <v>2</v>
      </c>
      <c r="D36" s="10">
        <v>32</v>
      </c>
      <c r="E36" s="10">
        <v>1</v>
      </c>
      <c r="F36" s="10">
        <v>4</v>
      </c>
      <c r="G36" s="21">
        <v>168.33333333333334</v>
      </c>
      <c r="H36" s="9">
        <v>24.8</v>
      </c>
      <c r="I36" s="9">
        <v>24.5</v>
      </c>
      <c r="J36" s="9">
        <v>35.75</v>
      </c>
      <c r="K36" s="9">
        <v>35.770000000000003</v>
      </c>
      <c r="L36" s="9">
        <v>7</v>
      </c>
      <c r="M36" s="9">
        <v>6.1</v>
      </c>
      <c r="N36" s="11">
        <v>1.7103777777777778</v>
      </c>
      <c r="O36" s="3">
        <v>0.14398575361008989</v>
      </c>
    </row>
    <row r="37" spans="1:15">
      <c r="A37" s="12" t="s">
        <v>36</v>
      </c>
      <c r="B37" s="20">
        <v>34008</v>
      </c>
      <c r="C37" s="10">
        <v>1.3333333333333333</v>
      </c>
      <c r="D37" s="10">
        <v>32</v>
      </c>
      <c r="E37" s="10">
        <v>12</v>
      </c>
      <c r="F37" s="10">
        <v>16</v>
      </c>
      <c r="G37" s="21">
        <v>322</v>
      </c>
      <c r="H37" s="9">
        <v>23.2</v>
      </c>
      <c r="I37" s="9">
        <v>23.2</v>
      </c>
      <c r="J37" s="9">
        <v>35.67</v>
      </c>
      <c r="K37" s="9">
        <v>35.67</v>
      </c>
      <c r="L37" s="9"/>
      <c r="M37" s="9"/>
      <c r="N37" s="11">
        <v>5.28775</v>
      </c>
      <c r="O37" s="3">
        <v>0.19</v>
      </c>
    </row>
    <row r="38" spans="1:15">
      <c r="A38" s="12" t="s">
        <v>36</v>
      </c>
      <c r="B38" s="20">
        <v>34015</v>
      </c>
      <c r="C38" s="10">
        <v>4.333333333333333</v>
      </c>
      <c r="D38" s="10">
        <v>31.333333333333332</v>
      </c>
      <c r="E38" s="10">
        <v>16.666666666666668</v>
      </c>
      <c r="F38" s="10">
        <v>28</v>
      </c>
      <c r="G38" s="21">
        <v>172</v>
      </c>
      <c r="H38" s="9">
        <v>22.9</v>
      </c>
      <c r="I38" s="9">
        <v>22.9</v>
      </c>
      <c r="J38" s="9">
        <v>35.79</v>
      </c>
      <c r="K38" s="9">
        <v>35.79</v>
      </c>
      <c r="L38" s="9">
        <v>6.7</v>
      </c>
      <c r="M38" s="9">
        <v>6.6</v>
      </c>
      <c r="N38" s="11">
        <v>2.2593866666666664</v>
      </c>
      <c r="O38" s="3">
        <v>0.17899999999999999</v>
      </c>
    </row>
    <row r="39" spans="1:15">
      <c r="A39" s="12" t="s">
        <v>36</v>
      </c>
      <c r="B39" s="20">
        <v>34022</v>
      </c>
      <c r="C39" s="10">
        <v>2.6666666666666665</v>
      </c>
      <c r="D39" s="10">
        <v>26.333333333333332</v>
      </c>
      <c r="E39" s="10">
        <v>14.666666666666666</v>
      </c>
      <c r="F39" s="10">
        <v>17.666666666666668</v>
      </c>
      <c r="G39" s="21">
        <v>143</v>
      </c>
      <c r="H39" s="9">
        <v>22.7</v>
      </c>
      <c r="I39" s="9">
        <v>22.7</v>
      </c>
      <c r="J39" s="9">
        <v>35.840000000000003</v>
      </c>
      <c r="K39" s="9">
        <v>35.89</v>
      </c>
      <c r="L39" s="9">
        <v>6.7</v>
      </c>
      <c r="M39" s="9">
        <v>6.6</v>
      </c>
      <c r="N39" s="11">
        <v>1.6674749999999998</v>
      </c>
      <c r="O39" s="3">
        <v>0.14499999999999999</v>
      </c>
    </row>
    <row r="40" spans="1:15">
      <c r="A40" s="12" t="s">
        <v>36</v>
      </c>
      <c r="B40" s="20">
        <v>34029</v>
      </c>
      <c r="C40" s="10">
        <v>2</v>
      </c>
      <c r="D40" s="10">
        <v>38.333333333333336</v>
      </c>
      <c r="E40" s="10">
        <v>4.666666666666667</v>
      </c>
      <c r="F40" s="10">
        <v>3.6666666666666665</v>
      </c>
      <c r="G40" s="21">
        <v>173.33333333333334</v>
      </c>
      <c r="H40" s="11">
        <v>22.7</v>
      </c>
      <c r="I40" s="11">
        <v>22.65</v>
      </c>
      <c r="J40" s="11">
        <v>35.94</v>
      </c>
      <c r="K40" s="11">
        <v>35.94</v>
      </c>
      <c r="L40" s="10">
        <v>7</v>
      </c>
      <c r="M40" s="10">
        <v>6.9</v>
      </c>
      <c r="N40" s="11">
        <v>2.0862000000000003</v>
      </c>
      <c r="O40" s="3">
        <v>0.13800000000000001</v>
      </c>
    </row>
    <row r="41" spans="1:15">
      <c r="A41" s="12" t="s">
        <v>36</v>
      </c>
      <c r="B41" s="20">
        <v>34036</v>
      </c>
      <c r="C41" s="10">
        <v>1.3333333333333333</v>
      </c>
      <c r="D41" s="10">
        <v>20.666666666666668</v>
      </c>
      <c r="E41" s="10">
        <v>1.3333333333333333</v>
      </c>
      <c r="F41" s="10">
        <v>5</v>
      </c>
      <c r="G41" s="21">
        <v>82.666666666666671</v>
      </c>
      <c r="H41" s="11">
        <v>23.15</v>
      </c>
      <c r="I41" s="11">
        <v>23.15</v>
      </c>
      <c r="J41" s="11">
        <v>35.880000000000003</v>
      </c>
      <c r="K41" s="11">
        <v>35.880000000000003</v>
      </c>
      <c r="L41" s="10">
        <v>6.7</v>
      </c>
      <c r="M41" s="10">
        <v>6.6</v>
      </c>
      <c r="N41" s="11">
        <v>3.5217499999999995</v>
      </c>
      <c r="O41" s="3">
        <v>0.12604379281014419</v>
      </c>
    </row>
    <row r="42" spans="1:15">
      <c r="A42" s="12" t="s">
        <v>36</v>
      </c>
      <c r="B42" s="20">
        <v>34040</v>
      </c>
      <c r="C42" s="10">
        <v>1</v>
      </c>
      <c r="D42" s="10">
        <v>25.333333333333332</v>
      </c>
      <c r="E42" s="10">
        <v>3.6666666666666665</v>
      </c>
      <c r="F42" s="10">
        <v>2.3333333333333335</v>
      </c>
      <c r="G42" s="21">
        <v>97.666666666666671</v>
      </c>
      <c r="H42" s="11">
        <v>23</v>
      </c>
      <c r="I42" s="11">
        <v>22.95</v>
      </c>
      <c r="J42" s="11">
        <v>35.96</v>
      </c>
      <c r="K42" s="11">
        <v>35.96</v>
      </c>
      <c r="L42" s="10">
        <v>7</v>
      </c>
      <c r="M42" s="10">
        <v>6.7</v>
      </c>
      <c r="N42" s="11">
        <v>2.3612833333333332</v>
      </c>
      <c r="O42" s="3">
        <v>0.1319102997781611</v>
      </c>
    </row>
    <row r="43" spans="1:15">
      <c r="A43" s="12" t="s">
        <v>36</v>
      </c>
      <c r="B43" s="20">
        <v>34043</v>
      </c>
      <c r="C43" s="10">
        <v>1</v>
      </c>
      <c r="D43" s="10">
        <v>19</v>
      </c>
      <c r="E43" s="10">
        <v>1</v>
      </c>
      <c r="F43" s="10">
        <v>7.333333333333333</v>
      </c>
      <c r="G43" s="21">
        <v>124.33333333333333</v>
      </c>
      <c r="H43" s="11">
        <v>22.6</v>
      </c>
      <c r="I43" s="11">
        <v>22.6</v>
      </c>
      <c r="J43" s="11">
        <v>35.96</v>
      </c>
      <c r="K43" s="11">
        <v>35.97</v>
      </c>
      <c r="L43" s="10">
        <v>6.7</v>
      </c>
      <c r="M43" s="10">
        <v>6.6</v>
      </c>
      <c r="N43" s="11">
        <v>3.0046750000000002</v>
      </c>
      <c r="O43" s="3">
        <v>0.1319102997781611</v>
      </c>
    </row>
    <row r="44" spans="1:15">
      <c r="A44" s="12" t="s">
        <v>36</v>
      </c>
      <c r="B44" s="20">
        <v>34050</v>
      </c>
      <c r="C44" s="10">
        <v>1</v>
      </c>
      <c r="D44" s="10">
        <v>21</v>
      </c>
      <c r="E44" s="10">
        <v>3</v>
      </c>
      <c r="F44" s="10">
        <v>13</v>
      </c>
      <c r="G44" s="21">
        <v>115.33333333333333</v>
      </c>
      <c r="H44" s="11">
        <v>22.2</v>
      </c>
      <c r="I44" s="11">
        <v>21.7</v>
      </c>
      <c r="J44" s="11">
        <v>35.9</v>
      </c>
      <c r="K44" s="11">
        <v>35.9</v>
      </c>
      <c r="L44" s="10">
        <v>7.3</v>
      </c>
      <c r="M44" s="10">
        <v>7.2</v>
      </c>
      <c r="N44" s="11">
        <v>2.2536</v>
      </c>
      <c r="O44" s="3">
        <v>0.11899999999999999</v>
      </c>
    </row>
    <row r="45" spans="1:15">
      <c r="A45" s="12" t="s">
        <v>36</v>
      </c>
      <c r="B45" s="20">
        <v>34054</v>
      </c>
      <c r="C45" s="10">
        <v>1</v>
      </c>
      <c r="D45" s="10"/>
      <c r="E45" s="10">
        <v>4.333333333333333</v>
      </c>
      <c r="F45" s="10">
        <v>39.333333333333336</v>
      </c>
      <c r="G45" s="21"/>
      <c r="H45" s="11">
        <v>21</v>
      </c>
      <c r="I45" s="11">
        <v>21</v>
      </c>
      <c r="J45" s="11">
        <v>35.840000000000003</v>
      </c>
      <c r="K45" s="11">
        <v>35.93</v>
      </c>
      <c r="L45" s="10">
        <v>7.8</v>
      </c>
      <c r="M45" s="10">
        <v>6.5</v>
      </c>
      <c r="N45" s="11">
        <v>6.7095547297297289</v>
      </c>
      <c r="O45" s="3">
        <v>0.1319102997781611</v>
      </c>
    </row>
    <row r="46" spans="1:15">
      <c r="A46" s="12" t="s">
        <v>36</v>
      </c>
      <c r="B46" s="20">
        <v>34058</v>
      </c>
      <c r="C46" s="10">
        <v>1.3333333333333333</v>
      </c>
      <c r="D46" s="10"/>
      <c r="E46" s="10">
        <v>2.6666666666666665</v>
      </c>
      <c r="F46" s="10">
        <v>4.666666666666667</v>
      </c>
      <c r="G46" s="21"/>
      <c r="H46" s="11">
        <v>21.54</v>
      </c>
      <c r="I46" s="11">
        <v>21.3</v>
      </c>
      <c r="J46" s="11">
        <v>35.85</v>
      </c>
      <c r="K46" s="11">
        <v>35.89</v>
      </c>
      <c r="L46" s="10">
        <v>7.7</v>
      </c>
      <c r="M46" s="10">
        <v>7.4</v>
      </c>
      <c r="N46" s="11">
        <v>3.4057499999999998</v>
      </c>
      <c r="O46" s="3">
        <v>0.12089756083435302</v>
      </c>
    </row>
    <row r="47" spans="1:15">
      <c r="A47" s="12"/>
      <c r="B47" s="20"/>
      <c r="C47" s="10"/>
      <c r="D47" s="10"/>
      <c r="E47" s="10"/>
      <c r="F47" s="10"/>
      <c r="G47" s="21"/>
      <c r="H47" s="11"/>
      <c r="I47" s="11"/>
      <c r="J47" s="11"/>
      <c r="K47" s="11"/>
      <c r="L47" s="10"/>
      <c r="M47" s="10"/>
      <c r="N47" s="11"/>
      <c r="O47" s="3"/>
    </row>
    <row r="48" spans="1:15">
      <c r="A48" s="12" t="s">
        <v>37</v>
      </c>
      <c r="B48" s="20">
        <v>33981</v>
      </c>
      <c r="C48" s="10">
        <v>4</v>
      </c>
      <c r="D48" s="10"/>
      <c r="E48" s="10">
        <v>2.3333333333333335</v>
      </c>
      <c r="F48" s="10">
        <v>5</v>
      </c>
      <c r="G48" s="21"/>
      <c r="H48" s="9">
        <v>24.5</v>
      </c>
      <c r="I48" s="9">
        <v>23.8</v>
      </c>
      <c r="J48" s="9">
        <v>35.47</v>
      </c>
      <c r="K48" s="9">
        <v>35.479999999999997</v>
      </c>
      <c r="L48" s="9">
        <v>6.7</v>
      </c>
      <c r="M48" s="9">
        <v>6.5</v>
      </c>
      <c r="N48" s="11">
        <v>0.76180500000000018</v>
      </c>
      <c r="O48" s="3">
        <v>0.10281544966724165</v>
      </c>
    </row>
    <row r="49" spans="1:15">
      <c r="A49" s="12" t="s">
        <v>37</v>
      </c>
      <c r="B49" s="20">
        <v>33987</v>
      </c>
      <c r="C49" s="10">
        <v>5</v>
      </c>
      <c r="D49" s="10"/>
      <c r="E49" s="10">
        <v>1</v>
      </c>
      <c r="F49" s="10">
        <v>2.6666666666666665</v>
      </c>
      <c r="G49" s="21"/>
      <c r="H49" s="9">
        <v>23.8</v>
      </c>
      <c r="I49" s="9">
        <v>23.4</v>
      </c>
      <c r="J49" s="9">
        <v>35.549999999999997</v>
      </c>
      <c r="K49" s="9">
        <v>35.549999999999997</v>
      </c>
      <c r="L49" s="9">
        <v>6.5</v>
      </c>
      <c r="M49" s="9">
        <v>6.3</v>
      </c>
      <c r="N49" s="11">
        <v>2.4590916666666662</v>
      </c>
      <c r="O49" s="3">
        <v>0.13406333560338868</v>
      </c>
    </row>
    <row r="50" spans="1:15">
      <c r="A50" s="12" t="s">
        <v>37</v>
      </c>
      <c r="B50" s="20">
        <v>33994</v>
      </c>
      <c r="C50" s="10">
        <v>1.3333333333333333</v>
      </c>
      <c r="D50" s="10"/>
      <c r="E50" s="10">
        <v>1</v>
      </c>
      <c r="F50" s="10">
        <v>2</v>
      </c>
      <c r="G50" s="21"/>
      <c r="H50" s="9">
        <v>24.4</v>
      </c>
      <c r="I50" s="9">
        <v>23.6</v>
      </c>
      <c r="J50" s="9">
        <v>35.67</v>
      </c>
      <c r="K50" s="9">
        <v>35.68</v>
      </c>
      <c r="L50" s="9">
        <v>6.5</v>
      </c>
      <c r="M50" s="9">
        <v>7.1</v>
      </c>
      <c r="N50" s="11">
        <v>1.1326166666666666</v>
      </c>
      <c r="O50" s="3">
        <v>0.12696635733109923</v>
      </c>
    </row>
    <row r="51" spans="1:15">
      <c r="A51" s="12" t="s">
        <v>37</v>
      </c>
      <c r="B51" s="20">
        <v>34002</v>
      </c>
      <c r="C51" s="10">
        <v>2</v>
      </c>
      <c r="D51" s="10"/>
      <c r="E51" s="10">
        <v>1</v>
      </c>
      <c r="F51" s="10">
        <v>3.6666666666666665</v>
      </c>
      <c r="G51" s="21"/>
      <c r="H51" s="9">
        <v>24.3</v>
      </c>
      <c r="I51" s="9">
        <v>23.8</v>
      </c>
      <c r="J51" s="9">
        <v>35.82</v>
      </c>
      <c r="K51" s="9">
        <v>35.82</v>
      </c>
      <c r="L51" s="9">
        <v>7.1</v>
      </c>
      <c r="M51" s="9">
        <v>6.8</v>
      </c>
      <c r="N51" s="11">
        <v>1.2322111111111111</v>
      </c>
      <c r="O51" s="3">
        <v>0.14688172911274316</v>
      </c>
    </row>
    <row r="52" spans="1:15">
      <c r="A52" s="12" t="s">
        <v>37</v>
      </c>
      <c r="B52" s="20">
        <v>34008</v>
      </c>
      <c r="C52" s="10">
        <v>2.6666666666666665</v>
      </c>
      <c r="D52" s="10"/>
      <c r="E52" s="10">
        <v>1.6666666666666667</v>
      </c>
      <c r="F52" s="10">
        <v>3.6666666666666665</v>
      </c>
      <c r="G52" s="21"/>
      <c r="H52" s="9">
        <v>23.2</v>
      </c>
      <c r="I52" s="9">
        <v>23.05</v>
      </c>
      <c r="J52" s="9">
        <v>35.67</v>
      </c>
      <c r="K52" s="9">
        <v>35.69</v>
      </c>
      <c r="L52" s="9"/>
      <c r="M52" s="9"/>
      <c r="N52" s="11">
        <v>2.0088833333333334</v>
      </c>
      <c r="O52" s="3">
        <v>0.18</v>
      </c>
    </row>
    <row r="53" spans="1:15">
      <c r="A53" s="12" t="s">
        <v>37</v>
      </c>
      <c r="B53" s="20">
        <v>34015</v>
      </c>
      <c r="C53" s="10">
        <v>7.666666666666667</v>
      </c>
      <c r="D53" s="10"/>
      <c r="E53" s="10">
        <v>6.666666666666667</v>
      </c>
      <c r="F53" s="10">
        <v>3</v>
      </c>
      <c r="G53" s="21"/>
      <c r="H53" s="9">
        <v>22.75</v>
      </c>
      <c r="I53" s="9">
        <v>22.7</v>
      </c>
      <c r="J53" s="9">
        <v>35.79</v>
      </c>
      <c r="K53" s="9">
        <v>35.79</v>
      </c>
      <c r="L53" s="9">
        <v>6.6</v>
      </c>
      <c r="M53" s="9">
        <v>6.5</v>
      </c>
      <c r="N53" s="11">
        <v>1.0271166666666665</v>
      </c>
      <c r="O53" s="3">
        <v>0.14899999999999999</v>
      </c>
    </row>
    <row r="54" spans="1:15">
      <c r="A54" s="12" t="s">
        <v>37</v>
      </c>
      <c r="B54" s="20">
        <v>34022</v>
      </c>
      <c r="C54" s="10">
        <v>1.6666666666666667</v>
      </c>
      <c r="D54" s="10"/>
      <c r="E54" s="10">
        <v>3.6666666666666665</v>
      </c>
      <c r="F54" s="10">
        <v>2.6666666666666665</v>
      </c>
      <c r="G54" s="21"/>
      <c r="H54" s="9">
        <v>22.7</v>
      </c>
      <c r="I54" s="9">
        <v>22.7</v>
      </c>
      <c r="J54" s="9">
        <v>35.89</v>
      </c>
      <c r="K54" s="9">
        <v>35.89</v>
      </c>
      <c r="L54" s="9">
        <v>6.9</v>
      </c>
      <c r="M54" s="9">
        <v>6.7</v>
      </c>
      <c r="N54" s="11">
        <v>1.6011833333333334</v>
      </c>
      <c r="O54" s="3">
        <v>0.157</v>
      </c>
    </row>
    <row r="55" spans="1:15">
      <c r="A55" s="12" t="s">
        <v>37</v>
      </c>
      <c r="B55" s="20">
        <v>34029</v>
      </c>
      <c r="C55" s="10">
        <v>4.666666666666667</v>
      </c>
      <c r="D55" s="10"/>
      <c r="E55" s="10">
        <v>4.666666666666667</v>
      </c>
      <c r="F55" s="10">
        <v>2.6666666666666665</v>
      </c>
      <c r="G55" s="21"/>
      <c r="H55" s="11">
        <v>22.5</v>
      </c>
      <c r="I55" s="11">
        <v>22.5</v>
      </c>
      <c r="J55" s="11">
        <v>35.94</v>
      </c>
      <c r="K55" s="11">
        <v>35.94</v>
      </c>
      <c r="L55" s="10">
        <v>7.3</v>
      </c>
      <c r="M55" s="10">
        <v>7.3</v>
      </c>
      <c r="N55" s="11">
        <v>2.3697283950617281</v>
      </c>
      <c r="O55" s="3">
        <v>0.16700000000000001</v>
      </c>
    </row>
    <row r="56" spans="1:15">
      <c r="A56" s="12" t="s">
        <v>37</v>
      </c>
      <c r="B56" s="20">
        <v>34036</v>
      </c>
      <c r="C56" s="10">
        <v>2</v>
      </c>
      <c r="D56" s="10"/>
      <c r="E56" s="10">
        <v>1</v>
      </c>
      <c r="F56" s="10">
        <v>2</v>
      </c>
      <c r="G56" s="21"/>
      <c r="H56" s="11">
        <v>23</v>
      </c>
      <c r="I56" s="11">
        <v>23.05</v>
      </c>
      <c r="J56" s="11">
        <v>35.880000000000003</v>
      </c>
      <c r="K56" s="11">
        <v>35.880000000000003</v>
      </c>
      <c r="L56" s="10">
        <v>6.6</v>
      </c>
      <c r="M56" s="10">
        <v>6.5</v>
      </c>
      <c r="N56" s="11">
        <v>1.0660583333333331</v>
      </c>
      <c r="O56" s="3">
        <v>0.14099999999999999</v>
      </c>
    </row>
    <row r="57" spans="1:15">
      <c r="A57" s="12" t="s">
        <v>37</v>
      </c>
      <c r="B57" s="20">
        <v>34040</v>
      </c>
      <c r="C57" s="10">
        <v>1</v>
      </c>
      <c r="D57" s="10"/>
      <c r="E57" s="10">
        <v>1</v>
      </c>
      <c r="F57" s="10">
        <v>1.6666666666666667</v>
      </c>
      <c r="G57" s="21"/>
      <c r="H57" s="11">
        <v>23.15</v>
      </c>
      <c r="I57" s="11">
        <v>22.8</v>
      </c>
      <c r="J57" s="11">
        <v>35.96</v>
      </c>
      <c r="K57" s="11">
        <v>35.96</v>
      </c>
      <c r="L57" s="10">
        <v>6.8</v>
      </c>
      <c r="M57" s="10">
        <v>6.8</v>
      </c>
      <c r="N57" s="11">
        <v>1.0835083333333333</v>
      </c>
      <c r="O57" s="3">
        <v>0.12604379281014419</v>
      </c>
    </row>
    <row r="58" spans="1:15">
      <c r="A58" s="12" t="s">
        <v>37</v>
      </c>
      <c r="B58" s="20">
        <v>34043</v>
      </c>
      <c r="C58" s="10">
        <v>1.3333333333333333</v>
      </c>
      <c r="D58" s="10"/>
      <c r="E58" s="10">
        <v>1.3333333333333333</v>
      </c>
      <c r="F58" s="10">
        <v>2.6666666666666665</v>
      </c>
      <c r="G58" s="21"/>
      <c r="H58" s="11">
        <v>23.1</v>
      </c>
      <c r="I58" s="11">
        <v>22.65</v>
      </c>
      <c r="J58" s="11">
        <v>35.950000000000003</v>
      </c>
      <c r="K58" s="11">
        <v>35.950000000000003</v>
      </c>
      <c r="L58" s="10">
        <v>7.3</v>
      </c>
      <c r="M58" s="10">
        <v>6.8</v>
      </c>
      <c r="N58" s="11">
        <v>1.797133333333333</v>
      </c>
      <c r="O58" s="3">
        <v>0.12425735316641212</v>
      </c>
    </row>
    <row r="59" spans="1:15">
      <c r="A59" s="12" t="s">
        <v>37</v>
      </c>
      <c r="B59" s="20">
        <v>34050</v>
      </c>
      <c r="C59" s="10">
        <v>3.6666666666666665</v>
      </c>
      <c r="D59" s="10"/>
      <c r="E59" s="10">
        <v>1.3333333333333333</v>
      </c>
      <c r="F59" s="10">
        <v>2.6666666666666665</v>
      </c>
      <c r="G59" s="21"/>
      <c r="H59" s="11">
        <v>22.2</v>
      </c>
      <c r="I59" s="11">
        <v>21.8</v>
      </c>
      <c r="J59" s="11">
        <v>35.950000000000003</v>
      </c>
      <c r="K59" s="11">
        <v>35.950000000000003</v>
      </c>
      <c r="L59" s="10">
        <v>7.4</v>
      </c>
      <c r="M59" s="10">
        <v>7.2</v>
      </c>
      <c r="N59" s="11">
        <v>2.6956583333333337</v>
      </c>
      <c r="O59" s="3">
        <v>0.17199999999999999</v>
      </c>
    </row>
    <row r="60" spans="1:15">
      <c r="A60" s="12" t="s">
        <v>37</v>
      </c>
      <c r="B60" s="20">
        <v>34054</v>
      </c>
      <c r="C60" s="10">
        <v>7.333333333333333</v>
      </c>
      <c r="D60" s="10"/>
      <c r="E60" s="10">
        <v>1</v>
      </c>
      <c r="F60" s="10">
        <v>5</v>
      </c>
      <c r="G60" s="21"/>
      <c r="H60" s="11">
        <v>21.2</v>
      </c>
      <c r="I60" s="11">
        <v>20.8</v>
      </c>
      <c r="J60" s="11">
        <v>35.9</v>
      </c>
      <c r="K60" s="11">
        <v>35.9</v>
      </c>
      <c r="L60" s="10">
        <v>7.2</v>
      </c>
      <c r="M60" s="10">
        <v>6.9</v>
      </c>
      <c r="N60" s="11">
        <v>3.212766666666667</v>
      </c>
      <c r="O60" s="3">
        <v>0.12604379281014419</v>
      </c>
    </row>
    <row r="61" spans="1:15">
      <c r="A61" s="12" t="s">
        <v>37</v>
      </c>
      <c r="B61" s="20">
        <v>34058</v>
      </c>
      <c r="C61" s="10">
        <v>4</v>
      </c>
      <c r="D61" s="10"/>
      <c r="E61" s="10">
        <v>1</v>
      </c>
      <c r="F61" s="10">
        <v>2.3333333333333335</v>
      </c>
      <c r="G61" s="21"/>
      <c r="H61" s="11">
        <v>21.65</v>
      </c>
      <c r="I61" s="11">
        <v>21.59</v>
      </c>
      <c r="J61" s="11">
        <v>35.86</v>
      </c>
      <c r="K61" s="11">
        <v>35.86</v>
      </c>
      <c r="L61" s="10">
        <v>7.4</v>
      </c>
      <c r="M61" s="10">
        <v>7.8</v>
      </c>
      <c r="N61" s="11">
        <v>1.8387</v>
      </c>
      <c r="O61" s="3">
        <v>0.11351455081830425</v>
      </c>
    </row>
    <row r="62" spans="1:15">
      <c r="A62" s="12"/>
      <c r="B62" s="20"/>
      <c r="C62" s="10"/>
      <c r="D62" s="10"/>
      <c r="E62" s="10"/>
      <c r="F62" s="10"/>
      <c r="G62" s="21"/>
      <c r="H62" s="11"/>
      <c r="I62" s="11"/>
      <c r="J62" s="11"/>
      <c r="K62" s="11"/>
      <c r="L62" s="10"/>
      <c r="M62" s="10"/>
      <c r="N62" s="11"/>
      <c r="O62" s="3"/>
    </row>
    <row r="63" spans="1:15">
      <c r="A63" s="12" t="s">
        <v>38</v>
      </c>
      <c r="B63" s="20">
        <v>33981</v>
      </c>
      <c r="C63" s="10">
        <v>3.6666666666666665</v>
      </c>
      <c r="D63" s="10">
        <v>32.333333333333336</v>
      </c>
      <c r="E63" s="10">
        <v>1</v>
      </c>
      <c r="F63" s="10">
        <v>5</v>
      </c>
      <c r="G63" s="21">
        <v>83.333333333333329</v>
      </c>
      <c r="H63" s="9">
        <v>23.8</v>
      </c>
      <c r="I63" s="9">
        <v>23.3</v>
      </c>
      <c r="J63" s="9">
        <v>35.47</v>
      </c>
      <c r="K63" s="9">
        <v>35.47</v>
      </c>
      <c r="L63" s="9">
        <v>6.8</v>
      </c>
      <c r="M63" s="9">
        <v>6.9</v>
      </c>
      <c r="N63" s="11">
        <v>0.42062420634920628</v>
      </c>
      <c r="O63" s="3">
        <v>8.5796053388250998E-2</v>
      </c>
    </row>
    <row r="64" spans="1:15">
      <c r="A64" s="12" t="s">
        <v>38</v>
      </c>
      <c r="B64" s="20">
        <v>33987</v>
      </c>
      <c r="C64" s="10">
        <v>6.333333333333333</v>
      </c>
      <c r="D64" s="10">
        <v>21.333333333333332</v>
      </c>
      <c r="E64" s="10">
        <v>2</v>
      </c>
      <c r="F64" s="10">
        <v>4</v>
      </c>
      <c r="G64" s="21">
        <v>63.333333333333336</v>
      </c>
      <c r="H64" s="9">
        <v>23.5</v>
      </c>
      <c r="I64" s="9">
        <v>23.1</v>
      </c>
      <c r="J64" s="9">
        <v>35.49</v>
      </c>
      <c r="K64" s="9">
        <v>35.51</v>
      </c>
      <c r="L64" s="9">
        <v>6.2</v>
      </c>
      <c r="M64" s="9">
        <v>5.7</v>
      </c>
      <c r="N64" s="11">
        <v>0.58698888888888889</v>
      </c>
      <c r="O64" s="3">
        <v>8.1000000000000003E-2</v>
      </c>
    </row>
    <row r="65" spans="1:15">
      <c r="A65" s="12" t="s">
        <v>38</v>
      </c>
      <c r="B65" s="20">
        <v>33994</v>
      </c>
      <c r="C65" s="10">
        <v>1</v>
      </c>
      <c r="D65" s="10">
        <v>32</v>
      </c>
      <c r="E65" s="10">
        <v>2.6666666666666665</v>
      </c>
      <c r="F65" s="10">
        <v>2.3333333333333335</v>
      </c>
      <c r="G65" s="21">
        <v>72.333333333333329</v>
      </c>
      <c r="H65" s="9">
        <v>23.7</v>
      </c>
      <c r="I65" s="9">
        <v>23.2</v>
      </c>
      <c r="J65" s="9">
        <v>35.590000000000003</v>
      </c>
      <c r="K65" s="9">
        <v>35.590000000000003</v>
      </c>
      <c r="L65" s="9">
        <v>6.6</v>
      </c>
      <c r="M65" s="9">
        <v>6.7</v>
      </c>
      <c r="N65" s="11">
        <v>0.97220666666666666</v>
      </c>
      <c r="O65" s="3">
        <v>0.122</v>
      </c>
    </row>
    <row r="66" spans="1:15">
      <c r="A66" s="12" t="s">
        <v>38</v>
      </c>
      <c r="B66" s="20">
        <v>34002</v>
      </c>
      <c r="C66" s="10">
        <v>1</v>
      </c>
      <c r="D66" s="10">
        <v>31.666666666666668</v>
      </c>
      <c r="E66" s="10">
        <v>1</v>
      </c>
      <c r="F66" s="10">
        <v>4.666666666666667</v>
      </c>
      <c r="G66" s="21">
        <v>133</v>
      </c>
      <c r="H66" s="9">
        <v>23.7</v>
      </c>
      <c r="I66" s="9">
        <v>23.7</v>
      </c>
      <c r="J66" s="9">
        <v>35.68</v>
      </c>
      <c r="K66" s="9">
        <v>35.700000000000003</v>
      </c>
      <c r="L66" s="9">
        <v>6.6</v>
      </c>
      <c r="M66" s="9">
        <v>6.7</v>
      </c>
      <c r="N66" s="11">
        <v>1.367875</v>
      </c>
      <c r="O66" s="3">
        <v>0.109</v>
      </c>
    </row>
    <row r="67" spans="1:15">
      <c r="A67" s="12" t="s">
        <v>38</v>
      </c>
      <c r="B67" s="20">
        <v>34008</v>
      </c>
      <c r="C67" s="10">
        <v>4.666666666666667</v>
      </c>
      <c r="D67" s="10">
        <v>37.666666666666664</v>
      </c>
      <c r="E67" s="10">
        <v>1.6666666666666667</v>
      </c>
      <c r="F67" s="10">
        <v>4</v>
      </c>
      <c r="G67" s="21">
        <v>157</v>
      </c>
      <c r="H67" s="9">
        <v>23.5</v>
      </c>
      <c r="I67" s="9">
        <v>23.3</v>
      </c>
      <c r="J67" s="9">
        <v>35.630000000000003</v>
      </c>
      <c r="K67" s="9">
        <v>35.630000000000003</v>
      </c>
      <c r="L67" s="9"/>
      <c r="M67" s="9"/>
      <c r="N67" s="11">
        <v>1.2656666666666667</v>
      </c>
      <c r="O67" s="3">
        <v>0.127</v>
      </c>
    </row>
    <row r="68" spans="1:15">
      <c r="A68" s="12" t="s">
        <v>38</v>
      </c>
      <c r="B68" s="20">
        <v>34015</v>
      </c>
      <c r="C68" s="10">
        <v>6</v>
      </c>
      <c r="D68" s="10">
        <v>35</v>
      </c>
      <c r="E68" s="10">
        <v>3.6666666666666665</v>
      </c>
      <c r="F68" s="10">
        <v>1.6666666666666667</v>
      </c>
      <c r="G68" s="21">
        <v>67.666666666666671</v>
      </c>
      <c r="H68" s="9">
        <v>23.5</v>
      </c>
      <c r="I68" s="9">
        <v>22.65</v>
      </c>
      <c r="J68" s="9">
        <v>35.81</v>
      </c>
      <c r="K68" s="9">
        <v>35.81</v>
      </c>
      <c r="L68" s="9">
        <v>6.5</v>
      </c>
      <c r="M68" s="9">
        <v>6.2</v>
      </c>
      <c r="N68" s="11">
        <v>0.74284499999999998</v>
      </c>
      <c r="O68" s="3">
        <v>0.12</v>
      </c>
    </row>
    <row r="69" spans="1:15">
      <c r="A69" s="12" t="s">
        <v>38</v>
      </c>
      <c r="B69" s="20">
        <v>34022</v>
      </c>
      <c r="C69" s="10">
        <v>3</v>
      </c>
      <c r="D69" s="10">
        <v>25.333333333333332</v>
      </c>
      <c r="E69" s="10">
        <v>1.6666666666666667</v>
      </c>
      <c r="F69" s="10">
        <v>3</v>
      </c>
      <c r="G69" s="21">
        <v>87</v>
      </c>
      <c r="H69" s="9">
        <v>23.6</v>
      </c>
      <c r="I69" s="9">
        <v>22.8</v>
      </c>
      <c r="J69" s="9">
        <v>35.94</v>
      </c>
      <c r="K69" s="9">
        <v>35.94</v>
      </c>
      <c r="L69" s="9">
        <v>6.9</v>
      </c>
      <c r="M69" s="9">
        <v>6.7</v>
      </c>
      <c r="N69" s="11">
        <v>0.83472500000000005</v>
      </c>
      <c r="O69" s="3">
        <v>0.112</v>
      </c>
    </row>
    <row r="70" spans="1:15">
      <c r="A70" s="12" t="s">
        <v>38</v>
      </c>
      <c r="B70" s="20">
        <v>34029</v>
      </c>
      <c r="C70" s="10">
        <v>2.3333333333333335</v>
      </c>
      <c r="D70" s="10">
        <v>30.333333333333332</v>
      </c>
      <c r="E70" s="10">
        <v>7.333333333333333</v>
      </c>
      <c r="F70" s="10">
        <v>1.6666666666666667</v>
      </c>
      <c r="G70" s="21">
        <v>127</v>
      </c>
      <c r="H70" s="11">
        <v>23.05</v>
      </c>
      <c r="I70" s="11">
        <v>22.45</v>
      </c>
      <c r="J70" s="11">
        <v>35.93</v>
      </c>
      <c r="K70" s="11">
        <v>35.93</v>
      </c>
      <c r="L70" s="10">
        <v>7.3</v>
      </c>
      <c r="M70" s="10">
        <v>6.8</v>
      </c>
      <c r="N70" s="11">
        <v>1.616322222222222</v>
      </c>
      <c r="O70" s="3">
        <v>0.16300000000000001</v>
      </c>
    </row>
    <row r="71" spans="1:15">
      <c r="A71" s="12" t="s">
        <v>38</v>
      </c>
      <c r="B71" s="20">
        <v>34036</v>
      </c>
      <c r="C71" s="10">
        <v>5</v>
      </c>
      <c r="D71" s="10">
        <v>17.333333333333332</v>
      </c>
      <c r="E71" s="10">
        <v>3.3333333333333335</v>
      </c>
      <c r="F71" s="10">
        <v>2.3333333333333335</v>
      </c>
      <c r="G71" s="21">
        <v>95.333333333333329</v>
      </c>
      <c r="H71" s="11">
        <v>23.5</v>
      </c>
      <c r="I71" s="11">
        <v>22.45</v>
      </c>
      <c r="J71" s="11">
        <v>35.979999999999997</v>
      </c>
      <c r="K71" s="11">
        <v>35.979999999999997</v>
      </c>
      <c r="L71" s="10">
        <v>6.8</v>
      </c>
      <c r="M71" s="10">
        <v>3.8</v>
      </c>
      <c r="N71" s="11">
        <v>1.6170361111111111</v>
      </c>
      <c r="O71" s="3">
        <v>0.115</v>
      </c>
    </row>
    <row r="72" spans="1:15">
      <c r="A72" s="12" t="s">
        <v>38</v>
      </c>
      <c r="B72" s="20">
        <v>34040</v>
      </c>
      <c r="C72" s="10">
        <v>1.3333333333333333</v>
      </c>
      <c r="D72" s="10">
        <v>26.666666666666668</v>
      </c>
      <c r="E72" s="10">
        <v>2.3333333333333335</v>
      </c>
      <c r="F72" s="10">
        <v>1.3333333333333333</v>
      </c>
      <c r="G72" s="21">
        <v>198.66666666666666</v>
      </c>
      <c r="H72" s="11">
        <v>22.65</v>
      </c>
      <c r="I72" s="11">
        <v>22.5</v>
      </c>
      <c r="J72" s="11">
        <v>35.92</v>
      </c>
      <c r="K72" s="11">
        <v>35.92</v>
      </c>
      <c r="L72" s="10">
        <v>6.7</v>
      </c>
      <c r="M72" s="10">
        <v>5.9</v>
      </c>
      <c r="N72" s="11">
        <v>1.1771091787439614</v>
      </c>
      <c r="O72" s="3">
        <v>0.11631392099414854</v>
      </c>
    </row>
    <row r="73" spans="1:15">
      <c r="A73" s="12" t="s">
        <v>38</v>
      </c>
      <c r="B73" s="20">
        <v>34043</v>
      </c>
      <c r="C73" s="10">
        <v>1.6666666666666667</v>
      </c>
      <c r="D73" s="10">
        <v>26.666666666666668</v>
      </c>
      <c r="E73" s="10">
        <v>1</v>
      </c>
      <c r="F73" s="10">
        <v>3</v>
      </c>
      <c r="G73" s="21">
        <v>59.333333333333336</v>
      </c>
      <c r="H73" s="11">
        <v>22.5</v>
      </c>
      <c r="I73" s="11">
        <v>22.45</v>
      </c>
      <c r="J73" s="11">
        <v>35.9</v>
      </c>
      <c r="K73" s="11">
        <v>35.9</v>
      </c>
      <c r="L73" s="10">
        <v>6.8</v>
      </c>
      <c r="M73" s="10">
        <v>6.6</v>
      </c>
      <c r="N73" s="11">
        <v>1.5114833333333333</v>
      </c>
      <c r="O73" s="3">
        <v>0.13100000000000001</v>
      </c>
    </row>
    <row r="74" spans="1:15">
      <c r="A74" s="12" t="s">
        <v>38</v>
      </c>
      <c r="B74" s="20">
        <v>34050</v>
      </c>
      <c r="C74" s="10">
        <v>1.3333333333333333</v>
      </c>
      <c r="D74" s="10">
        <v>22</v>
      </c>
      <c r="E74" s="10">
        <v>1.3333333333333333</v>
      </c>
      <c r="F74" s="10">
        <v>2</v>
      </c>
      <c r="G74" s="21">
        <v>101</v>
      </c>
      <c r="H74" s="11">
        <v>21.9</v>
      </c>
      <c r="I74" s="11">
        <v>21.65</v>
      </c>
      <c r="J74" s="11">
        <v>35.869999999999997</v>
      </c>
      <c r="K74" s="11">
        <v>35.880000000000003</v>
      </c>
      <c r="L74" s="10">
        <v>6.8</v>
      </c>
      <c r="M74" s="10">
        <v>6.7</v>
      </c>
      <c r="N74" s="11">
        <v>1.0461827777777779</v>
      </c>
      <c r="O74" s="3">
        <v>0.11899999999999999</v>
      </c>
    </row>
    <row r="75" spans="1:15">
      <c r="A75" s="12" t="s">
        <v>38</v>
      </c>
      <c r="B75" s="20">
        <v>34054</v>
      </c>
      <c r="C75" s="10">
        <v>2.6666666666666665</v>
      </c>
      <c r="D75" s="10"/>
      <c r="E75" s="10">
        <v>4</v>
      </c>
      <c r="F75" s="10">
        <v>4.333333333333333</v>
      </c>
      <c r="G75" s="21"/>
      <c r="H75" s="11">
        <v>21.25</v>
      </c>
      <c r="I75" s="11">
        <v>21.25</v>
      </c>
      <c r="J75" s="11">
        <v>35.979999999999997</v>
      </c>
      <c r="K75" s="11">
        <v>35.979999999999997</v>
      </c>
      <c r="L75" s="10">
        <v>6.7</v>
      </c>
      <c r="M75" s="10">
        <v>6.6</v>
      </c>
      <c r="N75" s="11">
        <v>1.0851066666666667</v>
      </c>
      <c r="O75" s="3">
        <v>0.10027073141078788</v>
      </c>
    </row>
    <row r="76" spans="1:15">
      <c r="A76" s="12" t="s">
        <v>38</v>
      </c>
      <c r="B76" s="20">
        <v>34058</v>
      </c>
      <c r="C76" s="10">
        <v>1.6666666666666667</v>
      </c>
      <c r="D76" s="10"/>
      <c r="E76" s="10">
        <v>3.6666666666666665</v>
      </c>
      <c r="F76" s="10">
        <v>3.6666666666666665</v>
      </c>
      <c r="G76" s="21"/>
      <c r="H76" s="11">
        <v>21.27</v>
      </c>
      <c r="I76" s="11">
        <v>21.19</v>
      </c>
      <c r="J76" s="11">
        <v>35.9</v>
      </c>
      <c r="K76" s="11">
        <v>35.9</v>
      </c>
      <c r="L76" s="10">
        <v>7.1</v>
      </c>
      <c r="M76" s="10">
        <v>6.7</v>
      </c>
      <c r="N76" s="11">
        <v>1.3969966666666667</v>
      </c>
      <c r="O76" s="3">
        <v>0.10027073141078788</v>
      </c>
    </row>
    <row r="77" spans="1:15">
      <c r="A77" s="12"/>
      <c r="B77" s="20"/>
      <c r="C77" s="10"/>
      <c r="D77" s="10"/>
      <c r="E77" s="10"/>
      <c r="F77" s="10"/>
      <c r="G77" s="21"/>
      <c r="H77" s="11"/>
      <c r="I77" s="11"/>
      <c r="J77" s="11"/>
      <c r="K77" s="11"/>
      <c r="L77" s="10"/>
      <c r="M77" s="10"/>
      <c r="N77" s="11"/>
      <c r="O77" s="3"/>
    </row>
    <row r="78" spans="1:15">
      <c r="A78" s="12" t="s">
        <v>39</v>
      </c>
      <c r="B78" s="20">
        <v>33981</v>
      </c>
      <c r="C78" s="10">
        <v>6.333333333333333</v>
      </c>
      <c r="D78" s="10"/>
      <c r="E78" s="10">
        <v>9</v>
      </c>
      <c r="F78" s="10">
        <v>5.333333333333333</v>
      </c>
      <c r="G78" s="21"/>
      <c r="H78" s="9">
        <v>23.8</v>
      </c>
      <c r="I78" s="9">
        <v>23.4</v>
      </c>
      <c r="J78" s="9">
        <v>35.51</v>
      </c>
      <c r="K78" s="9">
        <v>35.51</v>
      </c>
      <c r="L78" s="9">
        <v>6.8</v>
      </c>
      <c r="M78" s="9">
        <v>7</v>
      </c>
      <c r="N78" s="11">
        <v>0.55628555555555559</v>
      </c>
      <c r="O78" s="3">
        <v>9.694894269922473E-2</v>
      </c>
    </row>
    <row r="79" spans="1:15">
      <c r="A79" s="12" t="s">
        <v>39</v>
      </c>
      <c r="B79" s="20">
        <v>33987</v>
      </c>
      <c r="C79" s="10">
        <v>7.333333333333333</v>
      </c>
      <c r="D79" s="10"/>
      <c r="E79" s="10">
        <v>10.666666666666666</v>
      </c>
      <c r="F79" s="10">
        <v>8</v>
      </c>
      <c r="G79" s="21"/>
      <c r="H79" s="9">
        <v>24</v>
      </c>
      <c r="I79" s="9">
        <v>23.4</v>
      </c>
      <c r="J79" s="9">
        <v>35.520000000000003</v>
      </c>
      <c r="K79" s="9">
        <v>35.520000000000003</v>
      </c>
      <c r="L79" s="9">
        <v>6.3</v>
      </c>
      <c r="M79" s="9">
        <v>5.9</v>
      </c>
      <c r="N79" s="11">
        <v>2.0721833333333333</v>
      </c>
      <c r="O79" s="3">
        <v>0.106</v>
      </c>
    </row>
    <row r="80" spans="1:15">
      <c r="A80" s="12" t="s">
        <v>39</v>
      </c>
      <c r="B80" s="20">
        <v>33994</v>
      </c>
      <c r="C80" s="10">
        <v>2.3333333333333335</v>
      </c>
      <c r="D80" s="10"/>
      <c r="E80" s="10">
        <v>5.666666666666667</v>
      </c>
      <c r="F80" s="10">
        <v>4</v>
      </c>
      <c r="G80" s="21"/>
      <c r="H80" s="9">
        <v>25</v>
      </c>
      <c r="I80" s="9">
        <v>23.3</v>
      </c>
      <c r="J80" s="9">
        <v>35.549999999999997</v>
      </c>
      <c r="K80" s="9">
        <v>35.69</v>
      </c>
      <c r="L80" s="9">
        <v>6.5</v>
      </c>
      <c r="M80" s="9">
        <v>6.8</v>
      </c>
      <c r="N80" s="11">
        <v>3.0828416666666669</v>
      </c>
      <c r="O80" s="3">
        <v>0.13800000000000001</v>
      </c>
    </row>
    <row r="81" spans="1:15">
      <c r="A81" s="12" t="s">
        <v>39</v>
      </c>
      <c r="B81" s="20">
        <v>34002</v>
      </c>
      <c r="C81" s="10">
        <v>2.3333333333333335</v>
      </c>
      <c r="D81" s="10"/>
      <c r="E81" s="10">
        <v>1</v>
      </c>
      <c r="F81" s="10">
        <v>4.666666666666667</v>
      </c>
      <c r="G81" s="21"/>
      <c r="H81" s="9">
        <v>24.3</v>
      </c>
      <c r="I81" s="9">
        <v>23.8</v>
      </c>
      <c r="J81" s="9">
        <v>35.82</v>
      </c>
      <c r="K81" s="9">
        <v>35.82</v>
      </c>
      <c r="L81" s="9">
        <v>6.8</v>
      </c>
      <c r="M81" s="9">
        <v>6.3</v>
      </c>
      <c r="N81" s="11">
        <v>1.6139250000000001</v>
      </c>
      <c r="O81" s="3">
        <v>0.13800000000000001</v>
      </c>
    </row>
    <row r="82" spans="1:15">
      <c r="A82" s="12" t="s">
        <v>39</v>
      </c>
      <c r="B82" s="20">
        <v>34008</v>
      </c>
      <c r="C82" s="10">
        <v>3.3333333333333335</v>
      </c>
      <c r="D82" s="10"/>
      <c r="E82" s="10">
        <v>3</v>
      </c>
      <c r="F82" s="10">
        <v>4.666666666666667</v>
      </c>
      <c r="G82" s="21"/>
      <c r="H82" s="9">
        <v>22.95</v>
      </c>
      <c r="I82" s="9">
        <v>22.9</v>
      </c>
      <c r="J82" s="9">
        <v>35.630000000000003</v>
      </c>
      <c r="K82" s="9">
        <v>35.630000000000003</v>
      </c>
      <c r="L82" s="9"/>
      <c r="M82" s="9"/>
      <c r="N82" s="11">
        <v>2.7914750000000002</v>
      </c>
      <c r="O82" s="3">
        <v>0.17599999999999999</v>
      </c>
    </row>
    <row r="83" spans="1:15">
      <c r="A83" s="12" t="s">
        <v>39</v>
      </c>
      <c r="B83" s="20">
        <v>34015</v>
      </c>
      <c r="C83" s="10">
        <v>10</v>
      </c>
      <c r="D83" s="10"/>
      <c r="E83" s="10">
        <v>8</v>
      </c>
      <c r="F83" s="10">
        <v>6</v>
      </c>
      <c r="G83" s="21"/>
      <c r="H83" s="9">
        <v>22.7</v>
      </c>
      <c r="I83" s="9">
        <v>22.7</v>
      </c>
      <c r="J83" s="9">
        <v>35.799999999999997</v>
      </c>
      <c r="K83" s="9">
        <v>35.799999999999997</v>
      </c>
      <c r="L83" s="9">
        <v>6.5</v>
      </c>
      <c r="M83" s="9">
        <v>6.4</v>
      </c>
      <c r="N83" s="11">
        <v>1.4977583333333335</v>
      </c>
      <c r="O83" s="3">
        <v>0.14599999999999999</v>
      </c>
    </row>
    <row r="84" spans="1:15">
      <c r="A84" s="12" t="s">
        <v>39</v>
      </c>
      <c r="B84" s="20">
        <v>34022</v>
      </c>
      <c r="C84" s="10">
        <v>1.6666666666666667</v>
      </c>
      <c r="D84" s="10"/>
      <c r="E84" s="10">
        <v>3.6666666666666665</v>
      </c>
      <c r="F84" s="10">
        <v>2.3333333333333335</v>
      </c>
      <c r="G84" s="21"/>
      <c r="H84" s="9">
        <v>22.8</v>
      </c>
      <c r="I84" s="9">
        <v>22.7</v>
      </c>
      <c r="J84" s="9">
        <v>35.89</v>
      </c>
      <c r="K84" s="9">
        <v>35.89</v>
      </c>
      <c r="L84" s="9">
        <v>7</v>
      </c>
      <c r="M84" s="9">
        <v>6.7</v>
      </c>
      <c r="N84" s="11">
        <v>1.2405166666666665</v>
      </c>
      <c r="O84" s="3">
        <v>0.14399999999999999</v>
      </c>
    </row>
    <row r="85" spans="1:15">
      <c r="A85" s="12" t="s">
        <v>39</v>
      </c>
      <c r="B85" s="20">
        <v>34029</v>
      </c>
      <c r="C85" s="10">
        <v>1.6666666666666667</v>
      </c>
      <c r="D85" s="10"/>
      <c r="E85" s="10">
        <v>6</v>
      </c>
      <c r="F85" s="10">
        <v>4.666666666666667</v>
      </c>
      <c r="G85" s="21"/>
      <c r="H85" s="11">
        <v>22.4</v>
      </c>
      <c r="I85" s="11">
        <v>22.35</v>
      </c>
      <c r="J85" s="11">
        <v>35.94</v>
      </c>
      <c r="K85" s="11">
        <v>35.94</v>
      </c>
      <c r="L85" s="10">
        <v>7.5</v>
      </c>
      <c r="M85" s="10">
        <v>7</v>
      </c>
      <c r="N85" s="11">
        <v>4.1047491845245467</v>
      </c>
      <c r="O85" s="3">
        <v>0.218</v>
      </c>
    </row>
    <row r="86" spans="1:15">
      <c r="A86" s="12" t="s">
        <v>39</v>
      </c>
      <c r="B86" s="20">
        <v>34036</v>
      </c>
      <c r="C86" s="10">
        <v>2</v>
      </c>
      <c r="D86" s="10"/>
      <c r="E86" s="10">
        <v>2.3333333333333335</v>
      </c>
      <c r="F86" s="10">
        <v>2.3333333333333335</v>
      </c>
      <c r="G86" s="21"/>
      <c r="H86" s="11">
        <v>23.05</v>
      </c>
      <c r="I86" s="11">
        <v>23</v>
      </c>
      <c r="J86" s="11">
        <v>35.9</v>
      </c>
      <c r="K86" s="11">
        <v>35.909999999999997</v>
      </c>
      <c r="L86" s="10">
        <v>6.8</v>
      </c>
      <c r="M86" s="10">
        <v>6.4</v>
      </c>
      <c r="N86" s="11">
        <v>4.4923138888888881</v>
      </c>
      <c r="O86" s="3">
        <v>0.183</v>
      </c>
    </row>
    <row r="87" spans="1:15">
      <c r="A87" s="12" t="s">
        <v>39</v>
      </c>
      <c r="B87" s="20">
        <v>34040</v>
      </c>
      <c r="C87" s="10">
        <v>1</v>
      </c>
      <c r="D87" s="10"/>
      <c r="E87" s="10">
        <v>1</v>
      </c>
      <c r="F87" s="10">
        <v>2.6666666666666665</v>
      </c>
      <c r="G87" s="21"/>
      <c r="H87" s="11">
        <v>23.2</v>
      </c>
      <c r="I87" s="11">
        <v>22.9</v>
      </c>
      <c r="J87" s="11">
        <v>35.93</v>
      </c>
      <c r="K87" s="11">
        <v>35.93</v>
      </c>
      <c r="L87" s="10">
        <v>6.7</v>
      </c>
      <c r="M87" s="10">
        <v>5.9</v>
      </c>
      <c r="N87" s="11">
        <v>3.9327128205128203</v>
      </c>
      <c r="O87" s="3">
        <v>0.1319102997781611</v>
      </c>
    </row>
    <row r="88" spans="1:15">
      <c r="A88" s="12" t="s">
        <v>39</v>
      </c>
      <c r="B88" s="20">
        <v>34043</v>
      </c>
      <c r="C88" s="10">
        <v>3.6666666666666665</v>
      </c>
      <c r="D88" s="10"/>
      <c r="E88" s="10">
        <v>3</v>
      </c>
      <c r="F88" s="10">
        <v>8</v>
      </c>
      <c r="G88" s="21"/>
      <c r="H88" s="11">
        <v>23.1</v>
      </c>
      <c r="I88" s="11">
        <v>22.5</v>
      </c>
      <c r="J88" s="11">
        <v>35.950000000000003</v>
      </c>
      <c r="K88" s="11">
        <v>35.950000000000003</v>
      </c>
      <c r="L88" s="10">
        <v>7.2</v>
      </c>
      <c r="M88" s="10">
        <v>6.5</v>
      </c>
      <c r="N88" s="11">
        <v>3.8895916666666661</v>
      </c>
      <c r="O88" s="3">
        <v>0.152</v>
      </c>
    </row>
    <row r="89" spans="1:15">
      <c r="A89" s="12" t="s">
        <v>39</v>
      </c>
      <c r="B89" s="20">
        <v>34050</v>
      </c>
      <c r="C89" s="10">
        <v>9.6666666666666661</v>
      </c>
      <c r="D89" s="10"/>
      <c r="E89" s="10">
        <v>6.666666666666667</v>
      </c>
      <c r="F89" s="10">
        <v>4.666666666666667</v>
      </c>
      <c r="G89" s="21"/>
      <c r="H89" s="11">
        <v>22</v>
      </c>
      <c r="I89" s="11">
        <v>21.55</v>
      </c>
      <c r="J89" s="11">
        <v>35.96</v>
      </c>
      <c r="K89" s="11">
        <v>35.96</v>
      </c>
      <c r="L89" s="10">
        <v>7.3</v>
      </c>
      <c r="M89" s="10">
        <v>6.9</v>
      </c>
      <c r="N89" s="11">
        <v>2.3206333333333333</v>
      </c>
      <c r="O89" s="3">
        <v>0.13900000000000001</v>
      </c>
    </row>
    <row r="90" spans="1:15">
      <c r="A90" s="12" t="s">
        <v>39</v>
      </c>
      <c r="B90" s="20">
        <v>34054</v>
      </c>
      <c r="C90" s="10">
        <v>49.666666666666664</v>
      </c>
      <c r="D90" s="10"/>
      <c r="E90" s="10">
        <v>28.666666666666668</v>
      </c>
      <c r="F90" s="10">
        <v>15.666666666666666</v>
      </c>
      <c r="G90" s="21"/>
      <c r="H90" s="11">
        <v>20.9</v>
      </c>
      <c r="I90" s="11">
        <v>20.85</v>
      </c>
      <c r="J90" s="11">
        <v>35.9</v>
      </c>
      <c r="K90" s="11">
        <v>35.9</v>
      </c>
      <c r="L90" s="10">
        <v>7.3</v>
      </c>
      <c r="M90" s="10">
        <v>6.7</v>
      </c>
      <c r="N90" s="11">
        <v>4.1439999999999992</v>
      </c>
      <c r="O90" s="3">
        <v>0.12254385011091944</v>
      </c>
    </row>
    <row r="91" spans="1:15">
      <c r="A91" s="12" t="s">
        <v>39</v>
      </c>
      <c r="B91" s="20">
        <v>34058</v>
      </c>
      <c r="C91" s="10">
        <v>6.333333333333333</v>
      </c>
      <c r="D91" s="10"/>
      <c r="E91" s="10">
        <v>4</v>
      </c>
      <c r="F91" s="10">
        <v>5</v>
      </c>
      <c r="G91" s="21"/>
      <c r="H91" s="11">
        <v>22.09</v>
      </c>
      <c r="I91" s="11">
        <v>21.2</v>
      </c>
      <c r="J91" s="11">
        <v>35.82</v>
      </c>
      <c r="K91" s="11">
        <v>35.9</v>
      </c>
      <c r="L91" s="10">
        <v>7.3</v>
      </c>
      <c r="M91" s="10">
        <v>7.3</v>
      </c>
      <c r="N91" s="11">
        <v>3.5251749999999995</v>
      </c>
      <c r="O91" s="3">
        <v>0.12089756083435302</v>
      </c>
    </row>
    <row r="92" spans="1:15">
      <c r="A92" s="12"/>
      <c r="B92" s="20"/>
      <c r="C92" s="10"/>
      <c r="D92" s="10"/>
      <c r="E92" s="10"/>
      <c r="F92" s="10"/>
      <c r="G92" s="21"/>
      <c r="H92" s="11"/>
      <c r="I92" s="11"/>
      <c r="J92" s="11"/>
      <c r="K92" s="11"/>
      <c r="L92" s="10"/>
      <c r="M92" s="10"/>
      <c r="N92" s="11"/>
      <c r="O92" s="3"/>
    </row>
    <row r="93" spans="1:15">
      <c r="A93" s="12" t="s">
        <v>40</v>
      </c>
      <c r="B93" s="20">
        <v>33981</v>
      </c>
      <c r="C93" s="10">
        <v>10.333333333333334</v>
      </c>
      <c r="D93" s="10">
        <v>33.666666666666664</v>
      </c>
      <c r="E93" s="10">
        <v>10.666666666666666</v>
      </c>
      <c r="F93" s="10">
        <v>5.333333333333333</v>
      </c>
      <c r="G93" s="21">
        <v>100.5</v>
      </c>
      <c r="H93" s="9">
        <v>23.7</v>
      </c>
      <c r="I93" s="9">
        <v>22.8</v>
      </c>
      <c r="J93" s="9">
        <v>35.5</v>
      </c>
      <c r="K93" s="9">
        <v>35.5</v>
      </c>
      <c r="L93" s="9">
        <v>6.9</v>
      </c>
      <c r="M93" s="9">
        <v>5.6</v>
      </c>
      <c r="N93" s="11">
        <v>1.7608133333333331</v>
      </c>
      <c r="O93" s="3">
        <v>9.344899999999999E-2</v>
      </c>
    </row>
    <row r="94" spans="1:15">
      <c r="A94" s="12" t="s">
        <v>40</v>
      </c>
      <c r="B94" s="20">
        <v>33987</v>
      </c>
      <c r="C94" s="10">
        <v>6.666666666666667</v>
      </c>
      <c r="D94" s="10">
        <v>30.333333333333332</v>
      </c>
      <c r="E94" s="10">
        <v>3</v>
      </c>
      <c r="F94" s="10">
        <v>3.3333333333333335</v>
      </c>
      <c r="G94" s="21">
        <v>128.66666666666666</v>
      </c>
      <c r="H94" s="9">
        <v>23.5</v>
      </c>
      <c r="I94" s="9">
        <v>23.2</v>
      </c>
      <c r="J94" s="9">
        <v>35.520000000000003</v>
      </c>
      <c r="K94" s="9">
        <v>35.520000000000003</v>
      </c>
      <c r="L94" s="9">
        <v>6.5</v>
      </c>
      <c r="M94" s="9">
        <v>6</v>
      </c>
      <c r="N94" s="11">
        <v>1.6944666666666663</v>
      </c>
      <c r="O94" s="3">
        <v>8.5999999999999993E-2</v>
      </c>
    </row>
    <row r="95" spans="1:15">
      <c r="A95" s="12" t="s">
        <v>40</v>
      </c>
      <c r="B95" s="20">
        <v>33994</v>
      </c>
      <c r="C95" s="10">
        <v>4</v>
      </c>
      <c r="D95" s="10">
        <v>31.666666666666668</v>
      </c>
      <c r="E95" s="10">
        <v>2</v>
      </c>
      <c r="F95" s="10">
        <v>3</v>
      </c>
      <c r="G95" s="21">
        <v>90.5</v>
      </c>
      <c r="H95" s="9">
        <v>23.7</v>
      </c>
      <c r="I95" s="9">
        <v>23.05</v>
      </c>
      <c r="J95" s="9">
        <v>35.69</v>
      </c>
      <c r="K95" s="9">
        <v>35.69</v>
      </c>
      <c r="L95" s="9">
        <v>7</v>
      </c>
      <c r="M95" s="9">
        <v>4.5</v>
      </c>
      <c r="N95" s="11">
        <v>2.2274699999999998</v>
      </c>
      <c r="O95" s="3">
        <v>0.113</v>
      </c>
    </row>
    <row r="96" spans="1:15">
      <c r="A96" s="12" t="s">
        <v>40</v>
      </c>
      <c r="B96" s="20">
        <v>34002</v>
      </c>
      <c r="C96" s="10">
        <v>8.6666666666666661</v>
      </c>
      <c r="D96" s="10">
        <v>54</v>
      </c>
      <c r="E96" s="10">
        <v>14</v>
      </c>
      <c r="F96" s="10">
        <v>7.333333333333333</v>
      </c>
      <c r="G96" s="21">
        <v>188.33333333333334</v>
      </c>
      <c r="H96" s="9">
        <v>24</v>
      </c>
      <c r="I96" s="9">
        <v>23.5</v>
      </c>
      <c r="J96" s="9">
        <v>35.79</v>
      </c>
      <c r="K96" s="9">
        <v>35.79</v>
      </c>
      <c r="L96" s="9">
        <v>6.8</v>
      </c>
      <c r="M96" s="9">
        <v>3.5</v>
      </c>
      <c r="N96" s="11">
        <v>3.1143499999999995</v>
      </c>
      <c r="O96" s="3">
        <v>0.124</v>
      </c>
    </row>
    <row r="97" spans="1:15">
      <c r="A97" s="12" t="s">
        <v>40</v>
      </c>
      <c r="B97" s="20">
        <v>34008</v>
      </c>
      <c r="C97" s="10">
        <v>11.333333333333334</v>
      </c>
      <c r="D97" s="10">
        <v>32</v>
      </c>
      <c r="E97" s="10">
        <v>12</v>
      </c>
      <c r="F97" s="10">
        <v>4.666666666666667</v>
      </c>
      <c r="G97" s="21">
        <v>166.66666666666666</v>
      </c>
      <c r="H97" s="9">
        <v>23.25</v>
      </c>
      <c r="I97" s="9">
        <v>22.9</v>
      </c>
      <c r="J97" s="9">
        <v>35.68</v>
      </c>
      <c r="K97" s="9">
        <v>35.68</v>
      </c>
      <c r="L97" s="9"/>
      <c r="M97" s="9"/>
      <c r="N97" s="11">
        <v>1.9293916666666666</v>
      </c>
      <c r="O97" s="3">
        <v>0.14899999999999999</v>
      </c>
    </row>
    <row r="98" spans="1:15">
      <c r="A98" s="12" t="s">
        <v>40</v>
      </c>
      <c r="B98" s="20">
        <v>34015</v>
      </c>
      <c r="C98" s="10">
        <v>12.666666666666666</v>
      </c>
      <c r="D98" s="10">
        <v>37.666666666666664</v>
      </c>
      <c r="E98" s="10">
        <v>21</v>
      </c>
      <c r="F98" s="10">
        <v>3.3333333333333335</v>
      </c>
      <c r="G98" s="21">
        <v>90.333333333333329</v>
      </c>
      <c r="H98" s="9">
        <v>22.85</v>
      </c>
      <c r="I98" s="9">
        <v>22.55</v>
      </c>
      <c r="J98" s="9">
        <v>35.869999999999997</v>
      </c>
      <c r="K98" s="9">
        <v>35.869999999999997</v>
      </c>
      <c r="L98" s="9">
        <v>6.4</v>
      </c>
      <c r="M98" s="9">
        <v>5.0999999999999996</v>
      </c>
      <c r="N98" s="11">
        <v>1.5432900000000001</v>
      </c>
      <c r="O98" s="3">
        <v>0.14799999999999999</v>
      </c>
    </row>
    <row r="99" spans="1:15">
      <c r="A99" s="12" t="s">
        <v>40</v>
      </c>
      <c r="B99" s="20">
        <v>34022</v>
      </c>
      <c r="C99" s="10">
        <v>9.6666666666666661</v>
      </c>
      <c r="D99" s="10">
        <v>31.666666666666668</v>
      </c>
      <c r="E99" s="10">
        <v>7</v>
      </c>
      <c r="F99" s="10">
        <v>3.6666666666666665</v>
      </c>
      <c r="G99" s="21">
        <v>137.66666666666666</v>
      </c>
      <c r="H99" s="9">
        <v>22.9</v>
      </c>
      <c r="I99" s="9">
        <v>22.4</v>
      </c>
      <c r="J99" s="9">
        <v>35.89</v>
      </c>
      <c r="K99" s="9">
        <v>35.9</v>
      </c>
      <c r="L99" s="9">
        <v>7.3</v>
      </c>
      <c r="M99" s="9">
        <v>4.7</v>
      </c>
      <c r="N99" s="11">
        <v>2.3901833333333333</v>
      </c>
      <c r="O99" s="3">
        <v>0.13</v>
      </c>
    </row>
    <row r="100" spans="1:15">
      <c r="A100" s="12" t="s">
        <v>40</v>
      </c>
      <c r="B100" s="20">
        <v>34029</v>
      </c>
      <c r="C100" s="10">
        <v>7.333333333333333</v>
      </c>
      <c r="D100" s="10">
        <v>30</v>
      </c>
      <c r="E100" s="10">
        <v>8.6666666666666661</v>
      </c>
      <c r="F100" s="10">
        <v>4</v>
      </c>
      <c r="G100" s="21">
        <v>107.5</v>
      </c>
      <c r="H100" s="11">
        <v>22.5</v>
      </c>
      <c r="I100" s="11">
        <v>21.7</v>
      </c>
      <c r="J100" s="11">
        <v>35.950000000000003</v>
      </c>
      <c r="K100" s="11">
        <v>35.950000000000003</v>
      </c>
      <c r="L100" s="10">
        <v>7.4</v>
      </c>
      <c r="M100" s="10">
        <v>4.9000000000000004</v>
      </c>
      <c r="N100" s="11">
        <v>2.1364307189542484</v>
      </c>
      <c r="O100" s="3">
        <v>0.152</v>
      </c>
    </row>
    <row r="101" spans="1:15">
      <c r="A101" s="12" t="s">
        <v>40</v>
      </c>
      <c r="B101" s="20">
        <v>34036</v>
      </c>
      <c r="C101" s="10">
        <v>21</v>
      </c>
      <c r="D101" s="10">
        <v>55.666666666666664</v>
      </c>
      <c r="E101" s="10">
        <v>11.666666666666666</v>
      </c>
      <c r="F101" s="10">
        <v>3.3333333333333335</v>
      </c>
      <c r="G101" s="21">
        <v>139</v>
      </c>
      <c r="H101" s="11">
        <v>23</v>
      </c>
      <c r="I101" s="11">
        <v>22.6</v>
      </c>
      <c r="J101" s="11">
        <v>35.92</v>
      </c>
      <c r="K101" s="11">
        <v>35.92</v>
      </c>
      <c r="L101" s="10">
        <v>7.3</v>
      </c>
      <c r="M101" s="10">
        <v>2.7</v>
      </c>
      <c r="N101" s="11">
        <v>2.225141666666667</v>
      </c>
      <c r="O101" s="3">
        <v>0.14299999999999999</v>
      </c>
    </row>
    <row r="102" spans="1:15">
      <c r="A102" s="12" t="s">
        <v>40</v>
      </c>
      <c r="B102" s="20">
        <v>34040</v>
      </c>
      <c r="C102" s="10">
        <v>12.333333333333334</v>
      </c>
      <c r="D102" s="10">
        <v>54</v>
      </c>
      <c r="E102" s="10">
        <v>4</v>
      </c>
      <c r="F102" s="10">
        <v>2.6666666666666665</v>
      </c>
      <c r="G102" s="21">
        <v>258</v>
      </c>
      <c r="H102" s="11">
        <v>23.1</v>
      </c>
      <c r="I102" s="11">
        <v>22.5</v>
      </c>
      <c r="J102" s="11">
        <v>35.96</v>
      </c>
      <c r="K102" s="11">
        <v>35.97</v>
      </c>
      <c r="L102" s="10">
        <v>7.1</v>
      </c>
      <c r="M102" s="10">
        <v>3.2</v>
      </c>
      <c r="N102" s="11">
        <v>2.3579238095238093</v>
      </c>
      <c r="O102" s="3">
        <v>0.11559638222277512</v>
      </c>
    </row>
    <row r="103" spans="1:15">
      <c r="A103" s="12" t="s">
        <v>40</v>
      </c>
      <c r="B103" s="20">
        <v>34043</v>
      </c>
      <c r="C103" s="10">
        <v>12</v>
      </c>
      <c r="D103" s="10">
        <v>31</v>
      </c>
      <c r="E103" s="10">
        <v>7.333333333333333</v>
      </c>
      <c r="F103" s="10">
        <v>4.333333333333333</v>
      </c>
      <c r="G103" s="21">
        <v>79.5</v>
      </c>
      <c r="H103" s="11">
        <v>22.8</v>
      </c>
      <c r="I103" s="11">
        <v>22.45</v>
      </c>
      <c r="J103" s="11">
        <v>35.950000000000003</v>
      </c>
      <c r="K103" s="11">
        <v>35.950000000000003</v>
      </c>
      <c r="L103" s="10">
        <v>6.6</v>
      </c>
      <c r="M103" s="10">
        <v>5.0999999999999996</v>
      </c>
      <c r="N103" s="11">
        <v>1.8253822222222222</v>
      </c>
      <c r="O103" s="3">
        <v>0.115</v>
      </c>
    </row>
    <row r="104" spans="1:15">
      <c r="A104" s="12" t="s">
        <v>40</v>
      </c>
      <c r="B104" s="20">
        <v>34050</v>
      </c>
      <c r="C104" s="10">
        <v>14.666666666666666</v>
      </c>
      <c r="D104" s="10">
        <v>39.333333333333336</v>
      </c>
      <c r="E104" s="10">
        <v>10</v>
      </c>
      <c r="F104" s="10">
        <v>3.3333333333333335</v>
      </c>
      <c r="G104" s="21">
        <v>81</v>
      </c>
      <c r="H104" s="11">
        <v>21.8</v>
      </c>
      <c r="I104" s="11">
        <v>21.3</v>
      </c>
      <c r="J104" s="11">
        <v>35.96</v>
      </c>
      <c r="K104" s="11">
        <v>35.96</v>
      </c>
      <c r="L104" s="10">
        <v>6.9</v>
      </c>
      <c r="M104" s="10">
        <v>6.2</v>
      </c>
      <c r="N104" s="11">
        <v>1.9559833333333334</v>
      </c>
      <c r="O104" s="3">
        <v>0.14599999999999999</v>
      </c>
    </row>
    <row r="105" spans="1:15">
      <c r="A105" s="12" t="s">
        <v>40</v>
      </c>
      <c r="B105" s="20">
        <v>34054</v>
      </c>
      <c r="C105" s="10">
        <v>18.333333333333332</v>
      </c>
      <c r="D105" s="10"/>
      <c r="E105" s="10">
        <v>9.6666666666666661</v>
      </c>
      <c r="F105" s="10">
        <v>5.333333333333333</v>
      </c>
      <c r="G105" s="21"/>
      <c r="H105" s="11">
        <v>20.9</v>
      </c>
      <c r="I105" s="11">
        <v>20.85</v>
      </c>
      <c r="J105" s="11">
        <v>35.9</v>
      </c>
      <c r="K105" s="11">
        <v>35.92</v>
      </c>
      <c r="L105" s="10">
        <v>7.1</v>
      </c>
      <c r="M105" s="10">
        <v>6.3</v>
      </c>
      <c r="N105" s="11">
        <v>2.7480452020202013</v>
      </c>
      <c r="O105" s="3">
        <v>0.11854320569769182</v>
      </c>
    </row>
    <row r="106" spans="1:15">
      <c r="A106" s="12" t="s">
        <v>40</v>
      </c>
      <c r="B106" s="20">
        <v>34058</v>
      </c>
      <c r="C106" s="10">
        <v>9.3333333333333339</v>
      </c>
      <c r="D106" s="10"/>
      <c r="E106" s="10">
        <v>5</v>
      </c>
      <c r="F106" s="10">
        <v>3.6666666666666665</v>
      </c>
      <c r="G106" s="21"/>
      <c r="H106" s="11">
        <v>21</v>
      </c>
      <c r="I106" s="11">
        <v>20.89</v>
      </c>
      <c r="J106" s="11">
        <v>35.869999999999997</v>
      </c>
      <c r="K106" s="11">
        <v>35.880000000000003</v>
      </c>
      <c r="L106" s="10">
        <v>7.3</v>
      </c>
      <c r="M106" s="10">
        <v>6.9</v>
      </c>
      <c r="N106" s="11">
        <v>2.2554916666666665</v>
      </c>
      <c r="O106" s="3">
        <v>0.10842042933458206</v>
      </c>
    </row>
    <row r="107" spans="1:15">
      <c r="A107" s="12"/>
      <c r="B107" s="20"/>
      <c r="C107" s="10"/>
      <c r="D107" s="10"/>
      <c r="E107" s="10"/>
      <c r="F107" s="10"/>
      <c r="G107" s="21"/>
      <c r="H107" s="11"/>
      <c r="I107" s="11"/>
      <c r="J107" s="11"/>
      <c r="K107" s="11"/>
      <c r="L107" s="10"/>
      <c r="M107" s="10"/>
      <c r="N107" s="11"/>
      <c r="O107" s="3"/>
    </row>
    <row r="108" spans="1:15">
      <c r="A108" s="12" t="s">
        <v>41</v>
      </c>
      <c r="B108" s="20">
        <v>33981</v>
      </c>
      <c r="C108" s="10">
        <v>6</v>
      </c>
      <c r="D108" s="10"/>
      <c r="E108" s="10">
        <v>2.3333333333333335</v>
      </c>
      <c r="F108" s="10">
        <v>5.333333333333333</v>
      </c>
      <c r="G108" s="21"/>
      <c r="H108" s="9">
        <v>23.7</v>
      </c>
      <c r="I108" s="9">
        <v>22.8</v>
      </c>
      <c r="J108" s="9">
        <v>35.5</v>
      </c>
      <c r="K108" s="9">
        <v>35.47</v>
      </c>
      <c r="L108" s="9">
        <v>6.5</v>
      </c>
      <c r="M108" s="9">
        <v>6.6</v>
      </c>
      <c r="N108" s="11">
        <v>1.04490524691358</v>
      </c>
      <c r="O108" s="3">
        <v>9.2617784799038899E-2</v>
      </c>
    </row>
    <row r="109" spans="1:15">
      <c r="A109" s="12" t="s">
        <v>41</v>
      </c>
      <c r="B109" s="20">
        <v>33987</v>
      </c>
      <c r="C109" s="10">
        <v>7.666666666666667</v>
      </c>
      <c r="D109" s="10"/>
      <c r="E109" s="10">
        <v>3</v>
      </c>
      <c r="F109" s="10">
        <v>5.333333333333333</v>
      </c>
      <c r="G109" s="21"/>
      <c r="H109" s="9">
        <v>23.4</v>
      </c>
      <c r="I109" s="9">
        <v>22.8</v>
      </c>
      <c r="J109" s="9">
        <v>35.51</v>
      </c>
      <c r="K109" s="9">
        <v>35.549999999999997</v>
      </c>
      <c r="L109" s="9">
        <v>6.1</v>
      </c>
      <c r="M109" s="9">
        <v>6</v>
      </c>
      <c r="N109" s="11">
        <v>2.0098333333333334</v>
      </c>
      <c r="O109" s="3">
        <v>0.10199999999999999</v>
      </c>
    </row>
    <row r="110" spans="1:15">
      <c r="A110" s="12" t="s">
        <v>41</v>
      </c>
      <c r="B110" s="20">
        <v>33994</v>
      </c>
      <c r="C110" s="10">
        <v>3.3333333333333335</v>
      </c>
      <c r="D110" s="10"/>
      <c r="E110" s="10">
        <v>1.6666666666666667</v>
      </c>
      <c r="F110" s="10">
        <v>4.666666666666667</v>
      </c>
      <c r="G110" s="21"/>
      <c r="H110" s="9">
        <v>23.4</v>
      </c>
      <c r="I110" s="9">
        <v>22.9</v>
      </c>
      <c r="J110" s="9">
        <v>35.68</v>
      </c>
      <c r="K110" s="9">
        <v>35.72</v>
      </c>
      <c r="L110" s="9">
        <v>6.6</v>
      </c>
      <c r="M110" s="9">
        <v>6.2</v>
      </c>
      <c r="N110" s="11">
        <v>2.1364999999999998</v>
      </c>
      <c r="O110" s="3">
        <v>0.111</v>
      </c>
    </row>
    <row r="111" spans="1:15">
      <c r="A111" s="12" t="s">
        <v>41</v>
      </c>
      <c r="B111" s="20">
        <v>34002</v>
      </c>
      <c r="C111" s="10">
        <v>7</v>
      </c>
      <c r="D111" s="10"/>
      <c r="E111" s="10">
        <v>8.3333333333333339</v>
      </c>
      <c r="F111" s="10">
        <v>9.3333333333333339</v>
      </c>
      <c r="G111" s="21"/>
      <c r="H111" s="9">
        <v>24</v>
      </c>
      <c r="I111" s="9">
        <v>23.4</v>
      </c>
      <c r="J111" s="9">
        <v>35.83</v>
      </c>
      <c r="K111" s="9">
        <v>35.85</v>
      </c>
      <c r="L111" s="9">
        <v>6.3</v>
      </c>
      <c r="M111" s="9">
        <v>4.4000000000000004</v>
      </c>
      <c r="N111" s="11">
        <v>2.3127944444444442</v>
      </c>
      <c r="O111" s="3">
        <v>0.109</v>
      </c>
    </row>
    <row r="112" spans="1:15">
      <c r="A112" s="12" t="s">
        <v>41</v>
      </c>
      <c r="B112" s="20">
        <v>34008</v>
      </c>
      <c r="C112" s="10">
        <v>4.333333333333333</v>
      </c>
      <c r="D112" s="10"/>
      <c r="E112" s="10">
        <v>2.6666666666666665</v>
      </c>
      <c r="F112" s="10">
        <v>3</v>
      </c>
      <c r="G112" s="21"/>
      <c r="H112" s="9">
        <v>23.15</v>
      </c>
      <c r="I112" s="9">
        <v>22.75</v>
      </c>
      <c r="J112" s="9">
        <v>35.68</v>
      </c>
      <c r="K112" s="9">
        <v>35.68</v>
      </c>
      <c r="L112" s="9"/>
      <c r="M112" s="9"/>
      <c r="N112" s="11">
        <v>1.6741583333333334</v>
      </c>
      <c r="O112" s="3">
        <v>0.13900000000000001</v>
      </c>
    </row>
    <row r="113" spans="1:15">
      <c r="A113" s="12" t="s">
        <v>41</v>
      </c>
      <c r="B113" s="20">
        <v>34015</v>
      </c>
      <c r="C113" s="10">
        <v>7.333333333333333</v>
      </c>
      <c r="D113" s="10"/>
      <c r="E113" s="10">
        <v>5</v>
      </c>
      <c r="F113" s="10">
        <v>3.6666666666666665</v>
      </c>
      <c r="G113" s="21"/>
      <c r="H113" s="9">
        <v>22.85</v>
      </c>
      <c r="I113" s="9">
        <v>22.15</v>
      </c>
      <c r="J113" s="9">
        <v>35.96</v>
      </c>
      <c r="K113" s="9">
        <v>35.96</v>
      </c>
      <c r="L113" s="9">
        <v>6.7</v>
      </c>
      <c r="M113" s="9">
        <v>6.2</v>
      </c>
      <c r="N113" s="11">
        <v>0.63194833333333333</v>
      </c>
      <c r="O113" s="3">
        <v>0.10100000000000001</v>
      </c>
    </row>
    <row r="114" spans="1:15">
      <c r="A114" s="12" t="s">
        <v>41</v>
      </c>
      <c r="B114" s="20">
        <v>34022</v>
      </c>
      <c r="C114" s="10">
        <v>5.333333333333333</v>
      </c>
      <c r="D114" s="10"/>
      <c r="E114" s="10">
        <v>2.6666666666666665</v>
      </c>
      <c r="F114" s="10">
        <v>3.3333333333333335</v>
      </c>
      <c r="G114" s="21"/>
      <c r="H114" s="9">
        <v>23.15</v>
      </c>
      <c r="I114" s="9">
        <v>22.65</v>
      </c>
      <c r="J114" s="9">
        <v>35.92</v>
      </c>
      <c r="K114" s="9">
        <v>35.92</v>
      </c>
      <c r="L114" s="9">
        <v>7.6</v>
      </c>
      <c r="M114" s="9">
        <v>6.4</v>
      </c>
      <c r="N114" s="11">
        <v>1.2110916666666667</v>
      </c>
      <c r="O114" s="3">
        <v>0.125</v>
      </c>
    </row>
    <row r="115" spans="1:15">
      <c r="A115" s="12" t="s">
        <v>41</v>
      </c>
      <c r="B115" s="20">
        <v>34029</v>
      </c>
      <c r="C115" s="10">
        <v>5</v>
      </c>
      <c r="D115" s="10"/>
      <c r="E115" s="10">
        <v>6</v>
      </c>
      <c r="F115" s="10">
        <v>2.3333333333333335</v>
      </c>
      <c r="G115" s="21"/>
      <c r="H115" s="11">
        <v>22</v>
      </c>
      <c r="I115" s="11">
        <v>21.55</v>
      </c>
      <c r="J115" s="11">
        <v>35.9</v>
      </c>
      <c r="K115" s="11">
        <v>36.03</v>
      </c>
      <c r="L115" s="10">
        <v>7</v>
      </c>
      <c r="M115" s="10">
        <v>6.4</v>
      </c>
      <c r="N115" s="11">
        <v>1.2244416666666667</v>
      </c>
      <c r="O115" s="3">
        <v>0.115</v>
      </c>
    </row>
    <row r="116" spans="1:15">
      <c r="A116" s="12" t="s">
        <v>41</v>
      </c>
      <c r="B116" s="20">
        <v>34036</v>
      </c>
      <c r="C116" s="10">
        <v>2.6666666666666665</v>
      </c>
      <c r="D116" s="10"/>
      <c r="E116" s="10">
        <v>3.3333333333333335</v>
      </c>
      <c r="F116" s="10">
        <v>1</v>
      </c>
      <c r="G116" s="21"/>
      <c r="H116" s="11">
        <v>23.2</v>
      </c>
      <c r="I116" s="11">
        <v>22.6</v>
      </c>
      <c r="J116" s="11">
        <v>35.950000000000003</v>
      </c>
      <c r="K116" s="11">
        <v>35.950000000000003</v>
      </c>
      <c r="L116" s="10">
        <v>7.1</v>
      </c>
      <c r="M116" s="10">
        <v>6.4</v>
      </c>
      <c r="N116" s="11">
        <v>1.3499112745098039</v>
      </c>
      <c r="O116" s="3">
        <v>0.122</v>
      </c>
    </row>
    <row r="117" spans="1:15">
      <c r="A117" s="12" t="s">
        <v>41</v>
      </c>
      <c r="B117" s="20">
        <v>34040</v>
      </c>
      <c r="C117" s="10">
        <v>2.6666666666666665</v>
      </c>
      <c r="D117" s="10"/>
      <c r="E117" s="10">
        <v>1</v>
      </c>
      <c r="F117" s="10">
        <v>4</v>
      </c>
      <c r="G117" s="21"/>
      <c r="H117" s="11">
        <v>22.85</v>
      </c>
      <c r="I117" s="11">
        <v>22.55</v>
      </c>
      <c r="J117" s="11">
        <v>35.96</v>
      </c>
      <c r="K117" s="11">
        <v>36.020000000000003</v>
      </c>
      <c r="L117" s="10">
        <v>6.9</v>
      </c>
      <c r="M117" s="10">
        <v>6.1</v>
      </c>
      <c r="N117" s="11">
        <v>1.2982990740740741</v>
      </c>
      <c r="O117" s="3">
        <v>9.7871507220179788E-2</v>
      </c>
    </row>
    <row r="118" spans="1:15">
      <c r="A118" s="12" t="s">
        <v>41</v>
      </c>
      <c r="B118" s="20">
        <v>34043</v>
      </c>
      <c r="C118" s="10">
        <v>10.333333333333334</v>
      </c>
      <c r="D118" s="10"/>
      <c r="E118" s="10">
        <v>4.666666666666667</v>
      </c>
      <c r="F118" s="10">
        <v>8.3333333333333339</v>
      </c>
      <c r="G118" s="21"/>
      <c r="H118" s="11">
        <v>22.6</v>
      </c>
      <c r="I118" s="11">
        <v>21.85</v>
      </c>
      <c r="J118" s="11">
        <v>35.92</v>
      </c>
      <c r="K118" s="11">
        <v>35.92</v>
      </c>
      <c r="L118" s="10">
        <v>6.3</v>
      </c>
      <c r="M118" s="10">
        <v>6.6</v>
      </c>
      <c r="N118" s="11">
        <v>0.7371416666666667</v>
      </c>
      <c r="O118" s="3">
        <v>9.1999999999999998E-2</v>
      </c>
    </row>
    <row r="119" spans="1:15">
      <c r="A119" s="12" t="s">
        <v>41</v>
      </c>
      <c r="B119" s="20">
        <v>34050</v>
      </c>
      <c r="C119" s="10">
        <v>10</v>
      </c>
      <c r="D119" s="10"/>
      <c r="E119" s="10">
        <v>8.3333333333333339</v>
      </c>
      <c r="F119" s="10">
        <v>3</v>
      </c>
      <c r="G119" s="21"/>
      <c r="H119" s="11">
        <v>21.55</v>
      </c>
      <c r="I119" s="11">
        <v>21.05</v>
      </c>
      <c r="J119" s="11">
        <v>35.979999999999997</v>
      </c>
      <c r="K119" s="11">
        <v>35.979999999999997</v>
      </c>
      <c r="L119" s="10">
        <v>7.2</v>
      </c>
      <c r="M119" s="10">
        <v>6.6</v>
      </c>
      <c r="N119" s="11">
        <v>1.8788583333333333</v>
      </c>
      <c r="O119" s="3">
        <v>0.15</v>
      </c>
    </row>
    <row r="120" spans="1:15">
      <c r="A120" s="12" t="s">
        <v>41</v>
      </c>
      <c r="B120" s="20">
        <v>34054</v>
      </c>
      <c r="C120" s="10">
        <v>11.333333333333334</v>
      </c>
      <c r="D120" s="10"/>
      <c r="E120" s="10">
        <v>5</v>
      </c>
      <c r="F120" s="10">
        <v>5.666666666666667</v>
      </c>
      <c r="G120" s="21"/>
      <c r="H120" s="11">
        <v>20.8</v>
      </c>
      <c r="I120" s="11">
        <v>20.399999999999999</v>
      </c>
      <c r="J120" s="11">
        <v>35.93</v>
      </c>
      <c r="K120" s="11">
        <v>35.979999999999997</v>
      </c>
      <c r="L120" s="10">
        <v>6.9</v>
      </c>
      <c r="M120" s="10">
        <v>6.3</v>
      </c>
      <c r="N120" s="11">
        <v>2.8259666666666665</v>
      </c>
      <c r="O120" s="3">
        <v>0.10842042933458206</v>
      </c>
    </row>
    <row r="121" spans="1:15">
      <c r="A121" s="12" t="s">
        <v>41</v>
      </c>
      <c r="B121" s="20">
        <v>34058</v>
      </c>
      <c r="C121" s="10">
        <v>13.666666666666666</v>
      </c>
      <c r="D121" s="10"/>
      <c r="E121" s="10">
        <v>16.666666666666668</v>
      </c>
      <c r="F121" s="10">
        <v>5</v>
      </c>
      <c r="G121" s="21"/>
      <c r="H121" s="11">
        <v>20.83</v>
      </c>
      <c r="I121" s="11">
        <v>20.5</v>
      </c>
      <c r="J121" s="11">
        <v>35.869999999999997</v>
      </c>
      <c r="K121" s="11">
        <v>35.9</v>
      </c>
      <c r="L121" s="10">
        <v>7.2</v>
      </c>
      <c r="M121" s="10">
        <v>4.7</v>
      </c>
      <c r="N121" s="11">
        <v>3.3568416666666665</v>
      </c>
      <c r="O121" s="3">
        <v>0.11153111116711137</v>
      </c>
    </row>
  </sheetData>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I137"/>
  <sheetViews>
    <sheetView workbookViewId="0">
      <selection activeCell="A3" sqref="A3:XFD3"/>
    </sheetView>
  </sheetViews>
  <sheetFormatPr defaultColWidth="11.42578125" defaultRowHeight="12"/>
  <cols>
    <col min="1" max="2" width="10.85546875" style="2" customWidth="1"/>
    <col min="3" max="7" width="10.85546875" style="5" customWidth="1"/>
    <col min="8" max="8" width="10.85546875" style="22" customWidth="1"/>
    <col min="9" max="14" width="10.85546875" style="2" customWidth="1"/>
    <col min="15" max="15" width="10.85546875" style="3" customWidth="1"/>
  </cols>
  <sheetData>
    <row r="1" spans="1:35">
      <c r="A1" s="2" t="s">
        <v>26</v>
      </c>
      <c r="B1" s="2" t="s">
        <v>27</v>
      </c>
      <c r="C1" s="5" t="s">
        <v>0</v>
      </c>
      <c r="D1" s="5" t="s">
        <v>30</v>
      </c>
      <c r="E1" s="5" t="s">
        <v>31</v>
      </c>
      <c r="F1" s="5" t="s">
        <v>32</v>
      </c>
      <c r="G1" s="5" t="s">
        <v>42</v>
      </c>
      <c r="H1" s="22" t="s">
        <v>34</v>
      </c>
      <c r="I1" s="2" t="s">
        <v>43</v>
      </c>
      <c r="J1" s="2" t="s">
        <v>44</v>
      </c>
      <c r="K1" s="2" t="s">
        <v>45</v>
      </c>
      <c r="L1" s="2" t="s">
        <v>46</v>
      </c>
      <c r="M1" s="2" t="s">
        <v>47</v>
      </c>
      <c r="N1" s="2" t="s">
        <v>48</v>
      </c>
      <c r="O1" s="3" t="s">
        <v>49</v>
      </c>
      <c r="P1" s="11"/>
      <c r="Q1" s="11"/>
    </row>
    <row r="2" spans="1:35">
      <c r="P2" s="11"/>
      <c r="Q2" s="11"/>
    </row>
    <row r="3" spans="1:35">
      <c r="A3" s="23" t="s">
        <v>8</v>
      </c>
      <c r="B3" s="1">
        <v>35394</v>
      </c>
      <c r="C3" s="5">
        <v>0.78950000000000009</v>
      </c>
      <c r="D3" s="5">
        <v>5.5</v>
      </c>
      <c r="E3" s="5">
        <v>14.95</v>
      </c>
      <c r="F3" s="5">
        <v>5</v>
      </c>
      <c r="G3" s="5">
        <v>2</v>
      </c>
      <c r="H3" s="22">
        <v>147</v>
      </c>
      <c r="I3" s="2">
        <v>35.5</v>
      </c>
      <c r="J3" s="2">
        <v>35.524999999999999</v>
      </c>
      <c r="K3" s="2">
        <v>21.5</v>
      </c>
      <c r="L3" s="2">
        <v>20.8</v>
      </c>
      <c r="M3" s="2">
        <v>7.6</v>
      </c>
      <c r="N3" s="2">
        <v>7.4</v>
      </c>
      <c r="O3" s="3">
        <v>-7.9000000000000001E-2</v>
      </c>
      <c r="P3" s="11"/>
      <c r="Q3" s="11"/>
      <c r="T3" s="24"/>
      <c r="U3" s="24"/>
      <c r="V3" s="24"/>
      <c r="W3" s="24"/>
      <c r="X3" s="24"/>
      <c r="Y3" s="24"/>
      <c r="Z3" s="24"/>
      <c r="AA3" s="24"/>
      <c r="AB3" s="24"/>
      <c r="AC3" s="24"/>
      <c r="AD3" s="24"/>
      <c r="AE3" s="24"/>
      <c r="AF3" s="24"/>
      <c r="AG3" s="24"/>
      <c r="AH3" s="24"/>
      <c r="AI3" s="24"/>
    </row>
    <row r="4" spans="1:35">
      <c r="A4" s="23" t="s">
        <v>8</v>
      </c>
      <c r="B4" s="1">
        <v>35401</v>
      </c>
      <c r="C4" s="5">
        <v>1.3469375000000001</v>
      </c>
      <c r="D4" s="5">
        <v>4.5</v>
      </c>
      <c r="E4" s="5">
        <v>28.35</v>
      </c>
      <c r="F4" s="5">
        <v>3.5</v>
      </c>
      <c r="G4" s="5">
        <v>2</v>
      </c>
      <c r="H4" s="22">
        <v>97</v>
      </c>
      <c r="I4" s="2">
        <v>35.5</v>
      </c>
      <c r="J4" s="2">
        <v>35.5</v>
      </c>
      <c r="K4" s="2">
        <v>21.5</v>
      </c>
      <c r="L4" s="2">
        <v>21.1</v>
      </c>
      <c r="M4" s="2">
        <v>7.6</v>
      </c>
      <c r="N4" s="2">
        <v>7.6</v>
      </c>
      <c r="O4" s="3">
        <v>-9.7000000000000003E-2</v>
      </c>
      <c r="P4" s="11"/>
      <c r="Q4" s="11"/>
    </row>
    <row r="5" spans="1:35">
      <c r="A5" s="23" t="s">
        <v>8</v>
      </c>
      <c r="B5" s="1">
        <v>35408</v>
      </c>
      <c r="C5" s="5">
        <v>0.84297083333333311</v>
      </c>
      <c r="D5" s="5">
        <v>3</v>
      </c>
      <c r="E5" s="5">
        <v>30.2</v>
      </c>
      <c r="F5" s="5">
        <v>6</v>
      </c>
      <c r="G5" s="5">
        <v>5</v>
      </c>
      <c r="H5" s="22">
        <v>93</v>
      </c>
      <c r="I5" s="2">
        <v>35.575000000000003</v>
      </c>
      <c r="J5" s="2">
        <v>35.575000000000003</v>
      </c>
      <c r="K5" s="2">
        <v>21.45</v>
      </c>
      <c r="L5" s="2">
        <v>20.7</v>
      </c>
      <c r="M5" s="2">
        <v>7.4</v>
      </c>
      <c r="N5" s="2">
        <v>6.6</v>
      </c>
      <c r="O5" s="3">
        <v>-8.7999999999999995E-2</v>
      </c>
      <c r="P5" s="11"/>
      <c r="Q5" s="11"/>
    </row>
    <row r="6" spans="1:35">
      <c r="A6" s="23" t="s">
        <v>8</v>
      </c>
      <c r="B6" s="1">
        <v>35415</v>
      </c>
      <c r="C6" s="5">
        <v>0.32691250000000005</v>
      </c>
      <c r="D6" s="5">
        <v>2.5</v>
      </c>
      <c r="E6" s="5">
        <v>29.05</v>
      </c>
      <c r="F6" s="5">
        <v>2.5</v>
      </c>
      <c r="G6" s="5">
        <v>1</v>
      </c>
      <c r="H6" s="22">
        <v>113.5</v>
      </c>
      <c r="I6" s="2">
        <v>35.700000000000003</v>
      </c>
      <c r="J6" s="2">
        <v>35.700000000000003</v>
      </c>
      <c r="K6" s="2">
        <v>21.7</v>
      </c>
      <c r="L6" s="2">
        <v>20.9</v>
      </c>
      <c r="M6" s="2">
        <v>7.2</v>
      </c>
      <c r="N6" s="2">
        <v>7.2</v>
      </c>
      <c r="O6" s="3">
        <v>-0.10299999999999999</v>
      </c>
      <c r="P6" s="11"/>
      <c r="Q6" s="11"/>
    </row>
    <row r="7" spans="1:35">
      <c r="A7" s="23" t="s">
        <v>8</v>
      </c>
      <c r="B7" s="1">
        <v>35422</v>
      </c>
      <c r="C7" s="5">
        <v>0.2693875</v>
      </c>
      <c r="D7" s="5">
        <v>3</v>
      </c>
      <c r="E7" s="5">
        <v>25.15</v>
      </c>
      <c r="F7" s="5">
        <v>4</v>
      </c>
      <c r="G7" s="5">
        <v>3</v>
      </c>
      <c r="H7" s="22">
        <v>71</v>
      </c>
      <c r="I7" s="2">
        <v>35.700000000000003</v>
      </c>
      <c r="J7" s="2">
        <v>35.700000000000003</v>
      </c>
      <c r="K7" s="2">
        <v>21.7</v>
      </c>
      <c r="L7" s="2">
        <v>20.9</v>
      </c>
      <c r="M7" s="2">
        <v>7.2</v>
      </c>
      <c r="N7" s="2">
        <v>7.2</v>
      </c>
      <c r="O7" s="3">
        <v>-0.12100000000000001</v>
      </c>
      <c r="P7" s="11"/>
      <c r="Q7" s="11"/>
    </row>
    <row r="8" spans="1:35">
      <c r="A8" s="23" t="s">
        <v>8</v>
      </c>
      <c r="B8" s="1">
        <v>35436</v>
      </c>
      <c r="C8" s="5">
        <v>0.47972500000000001</v>
      </c>
      <c r="D8" s="5">
        <v>2.5</v>
      </c>
      <c r="E8" s="5">
        <v>21.9</v>
      </c>
      <c r="F8" s="5">
        <v>2</v>
      </c>
      <c r="G8" s="5">
        <v>0</v>
      </c>
      <c r="H8" s="22">
        <v>102</v>
      </c>
      <c r="I8" s="2">
        <v>35.200000000000003</v>
      </c>
      <c r="J8" s="2">
        <v>36.15</v>
      </c>
      <c r="K8" s="2">
        <v>23.3</v>
      </c>
      <c r="L8" s="2">
        <v>22.7</v>
      </c>
      <c r="M8" s="2">
        <v>7</v>
      </c>
      <c r="N8" s="2">
        <v>6.7</v>
      </c>
      <c r="O8" s="3">
        <v>-7.3999999999999996E-2</v>
      </c>
      <c r="P8" s="11"/>
      <c r="Q8" s="11"/>
    </row>
    <row r="9" spans="1:35">
      <c r="A9" s="23" t="s">
        <v>8</v>
      </c>
      <c r="B9" s="1">
        <v>35443</v>
      </c>
      <c r="C9" s="5">
        <v>0.59599999999999986</v>
      </c>
      <c r="D9" s="5">
        <v>1.5</v>
      </c>
      <c r="E9" s="5">
        <v>24.15</v>
      </c>
      <c r="F9" s="5">
        <v>1.5</v>
      </c>
      <c r="G9" s="5">
        <v>0</v>
      </c>
      <c r="H9" s="22">
        <v>105</v>
      </c>
      <c r="I9" s="2">
        <v>36.200000000000003</v>
      </c>
      <c r="J9" s="2">
        <v>36.200000000000003</v>
      </c>
      <c r="K9" s="2">
        <v>24.1</v>
      </c>
      <c r="L9" s="2">
        <v>23.75</v>
      </c>
      <c r="M9" s="2">
        <v>7.6</v>
      </c>
      <c r="N9" s="2">
        <v>7.5</v>
      </c>
      <c r="O9" s="3">
        <v>-9.2200000000000018E-2</v>
      </c>
      <c r="P9" s="11"/>
      <c r="Q9" s="11"/>
    </row>
    <row r="10" spans="1:35">
      <c r="A10" s="23" t="s">
        <v>8</v>
      </c>
      <c r="B10" s="1">
        <v>35451</v>
      </c>
      <c r="C10" s="5">
        <v>0.98857499999999987</v>
      </c>
      <c r="D10" s="5">
        <v>3</v>
      </c>
      <c r="E10" s="5">
        <v>34.799999999999997</v>
      </c>
      <c r="F10" s="5">
        <v>3</v>
      </c>
      <c r="G10" s="5">
        <v>1.5</v>
      </c>
      <c r="H10" s="22">
        <v>18</v>
      </c>
      <c r="I10" s="2">
        <v>36.4</v>
      </c>
      <c r="J10" s="2">
        <v>36.35</v>
      </c>
      <c r="K10" s="2">
        <v>23.6</v>
      </c>
      <c r="L10" s="2">
        <v>22.9</v>
      </c>
      <c r="M10" s="2">
        <v>8.1999999999999993</v>
      </c>
      <c r="N10" s="2">
        <v>8.1999999999999993</v>
      </c>
      <c r="O10" s="3">
        <v>-8.1000000000000003E-2</v>
      </c>
      <c r="P10" s="11"/>
      <c r="Q10" s="11"/>
    </row>
    <row r="11" spans="1:35">
      <c r="A11" s="23" t="s">
        <v>8</v>
      </c>
      <c r="B11" s="1">
        <v>35458</v>
      </c>
      <c r="C11" s="5">
        <v>0.35026249999999992</v>
      </c>
      <c r="D11" s="5">
        <v>3</v>
      </c>
      <c r="E11" s="5">
        <v>26.25</v>
      </c>
      <c r="F11" s="5">
        <v>1</v>
      </c>
      <c r="G11" s="5">
        <v>2.5</v>
      </c>
      <c r="H11" s="22">
        <v>111</v>
      </c>
      <c r="I11" s="2">
        <v>36.549999999999997</v>
      </c>
      <c r="J11" s="2">
        <v>36.5</v>
      </c>
      <c r="K11" s="2">
        <v>23.3</v>
      </c>
      <c r="L11" s="2">
        <v>22.8</v>
      </c>
      <c r="M11" s="2">
        <v>8.1999999999999993</v>
      </c>
      <c r="N11" s="2">
        <v>8.1</v>
      </c>
      <c r="O11" s="3">
        <v>-7.6200000000000018E-2</v>
      </c>
      <c r="P11" s="11"/>
      <c r="Q11" s="11"/>
    </row>
    <row r="12" spans="1:35">
      <c r="A12" s="23" t="s">
        <v>8</v>
      </c>
      <c r="B12" s="1">
        <v>35464</v>
      </c>
      <c r="C12" s="5">
        <v>0.48493749999999997</v>
      </c>
      <c r="D12" s="5">
        <v>6</v>
      </c>
      <c r="E12" s="5">
        <v>27.45</v>
      </c>
      <c r="F12" s="5">
        <v>6</v>
      </c>
      <c r="G12" s="5">
        <v>1</v>
      </c>
      <c r="H12" s="22">
        <v>131</v>
      </c>
      <c r="I12" s="2">
        <v>36.5</v>
      </c>
      <c r="J12" s="2">
        <v>36.5</v>
      </c>
      <c r="K12" s="2">
        <v>24</v>
      </c>
      <c r="L12" s="2">
        <v>23.1</v>
      </c>
      <c r="M12" s="2">
        <v>6.8</v>
      </c>
      <c r="N12" s="2">
        <v>6.3</v>
      </c>
      <c r="O12" s="3">
        <v>-4.1000000000000009E-2</v>
      </c>
      <c r="P12" s="11"/>
      <c r="Q12" s="11"/>
    </row>
    <row r="13" spans="1:35">
      <c r="A13" s="23" t="s">
        <v>8</v>
      </c>
      <c r="B13" s="1">
        <v>35471</v>
      </c>
      <c r="C13" s="5">
        <v>0.38171250000000001</v>
      </c>
      <c r="D13" s="5">
        <v>4.5</v>
      </c>
      <c r="E13" s="5">
        <v>18.3</v>
      </c>
      <c r="F13" s="5">
        <v>5</v>
      </c>
      <c r="G13" s="5">
        <v>2.5</v>
      </c>
      <c r="H13" s="22">
        <v>46</v>
      </c>
      <c r="I13" s="2">
        <v>36.799999999999997</v>
      </c>
      <c r="J13" s="2">
        <v>36.799999999999997</v>
      </c>
      <c r="K13" s="2">
        <v>23.5</v>
      </c>
      <c r="L13" s="2">
        <v>23.25</v>
      </c>
      <c r="M13" s="2">
        <v>6.7</v>
      </c>
      <c r="N13" s="2">
        <v>7.4</v>
      </c>
      <c r="O13" s="3">
        <v>-2.5000000000000001E-2</v>
      </c>
      <c r="P13" s="11"/>
      <c r="Q13" s="11"/>
    </row>
    <row r="14" spans="1:35">
      <c r="A14" s="23" t="s">
        <v>8</v>
      </c>
      <c r="B14" s="1">
        <v>35478</v>
      </c>
      <c r="C14" s="5">
        <v>0.60770000000000002</v>
      </c>
      <c r="D14" s="5">
        <v>4</v>
      </c>
      <c r="E14" s="5">
        <v>15</v>
      </c>
      <c r="F14" s="5">
        <v>8.5</v>
      </c>
      <c r="G14" s="5">
        <v>1</v>
      </c>
      <c r="H14" s="22">
        <v>26.5</v>
      </c>
      <c r="I14" s="2">
        <v>37</v>
      </c>
      <c r="J14" s="2">
        <v>37.049999999999997</v>
      </c>
      <c r="K14" s="2">
        <v>23</v>
      </c>
      <c r="L14" s="2">
        <v>23</v>
      </c>
      <c r="M14" s="2">
        <v>6.6</v>
      </c>
      <c r="N14" s="2">
        <v>6.9</v>
      </c>
      <c r="O14" s="3">
        <v>-3.9400000000000018E-2</v>
      </c>
      <c r="P14" s="11"/>
      <c r="Q14" s="11"/>
    </row>
    <row r="15" spans="1:35">
      <c r="A15" s="23" t="s">
        <v>8</v>
      </c>
      <c r="B15" s="1">
        <v>35485</v>
      </c>
      <c r="C15" s="5">
        <v>0.38393749999999999</v>
      </c>
      <c r="D15" s="5">
        <v>5.5</v>
      </c>
      <c r="E15" s="5">
        <v>15.25</v>
      </c>
      <c r="F15" s="5">
        <v>6.5</v>
      </c>
      <c r="G15" s="5">
        <v>2</v>
      </c>
      <c r="H15" s="22">
        <v>167</v>
      </c>
      <c r="I15" s="2">
        <v>37</v>
      </c>
      <c r="J15" s="2">
        <v>37</v>
      </c>
      <c r="K15" s="2">
        <v>23.2</v>
      </c>
      <c r="L15" s="2">
        <v>23.2</v>
      </c>
      <c r="M15" s="2">
        <v>6.3</v>
      </c>
      <c r="N15" s="2">
        <v>7.3</v>
      </c>
      <c r="O15" s="3">
        <v>-4.1000000000000009E-2</v>
      </c>
      <c r="P15" s="11"/>
      <c r="Q15" s="11"/>
    </row>
    <row r="16" spans="1:35">
      <c r="A16" s="23" t="s">
        <v>8</v>
      </c>
      <c r="B16" s="1">
        <v>35492</v>
      </c>
      <c r="C16" s="5">
        <v>0.48357500000000009</v>
      </c>
      <c r="D16" s="5">
        <v>5</v>
      </c>
      <c r="E16" s="5">
        <v>17.5</v>
      </c>
      <c r="F16" s="5">
        <v>10.5</v>
      </c>
      <c r="G16" s="5">
        <v>5.5</v>
      </c>
      <c r="H16" s="22">
        <v>146</v>
      </c>
      <c r="I16" s="2">
        <v>37</v>
      </c>
      <c r="J16" s="2">
        <v>37.1</v>
      </c>
      <c r="K16" s="2">
        <v>23.9</v>
      </c>
      <c r="L16" s="2">
        <v>23.8</v>
      </c>
      <c r="M16" s="2">
        <v>3.9</v>
      </c>
      <c r="N16" s="2">
        <v>3.9</v>
      </c>
      <c r="O16" s="3">
        <v>-3.3000000000000002E-2</v>
      </c>
      <c r="P16" s="11"/>
      <c r="Q16" s="11"/>
    </row>
    <row r="17" spans="1:17">
      <c r="A17" s="23" t="s">
        <v>8</v>
      </c>
      <c r="B17" s="1">
        <v>35499</v>
      </c>
      <c r="C17" s="5">
        <v>0.7214124999999999</v>
      </c>
      <c r="D17" s="5">
        <v>6.5</v>
      </c>
      <c r="E17" s="5">
        <v>26.5</v>
      </c>
      <c r="F17" s="5">
        <v>7.5</v>
      </c>
      <c r="G17" s="5">
        <v>1.5</v>
      </c>
      <c r="H17" s="22">
        <v>39.5</v>
      </c>
      <c r="I17" s="2">
        <v>36.799999999999997</v>
      </c>
      <c r="J17" s="2">
        <v>36.799999999999997</v>
      </c>
      <c r="K17" s="2">
        <v>22.9</v>
      </c>
      <c r="L17" s="2">
        <v>22.5</v>
      </c>
      <c r="M17" s="2">
        <v>6.8</v>
      </c>
      <c r="N17" s="2">
        <v>6.4</v>
      </c>
      <c r="O17" s="3">
        <v>-5.8600000000000013E-2</v>
      </c>
      <c r="P17" s="11"/>
      <c r="Q17" s="11"/>
    </row>
    <row r="18" spans="1:17">
      <c r="A18" s="23" t="s">
        <v>8</v>
      </c>
      <c r="B18" s="1">
        <v>35507</v>
      </c>
      <c r="C18" s="5">
        <v>0.96715000000000007</v>
      </c>
      <c r="D18" s="5">
        <v>4.5</v>
      </c>
      <c r="E18" s="5">
        <v>22.75</v>
      </c>
      <c r="F18" s="5">
        <v>5</v>
      </c>
      <c r="G18" s="5">
        <v>4.5</v>
      </c>
      <c r="H18" s="22">
        <v>78</v>
      </c>
      <c r="I18" s="2">
        <v>36.75</v>
      </c>
      <c r="J18" s="2">
        <v>36.9</v>
      </c>
      <c r="K18" s="2">
        <v>21.75</v>
      </c>
      <c r="L18" s="2">
        <v>21.8</v>
      </c>
      <c r="M18" s="2">
        <v>7.4</v>
      </c>
      <c r="N18" s="2">
        <v>6.8</v>
      </c>
      <c r="O18" s="3">
        <v>-1.3800000000000007E-2</v>
      </c>
      <c r="P18" s="11"/>
      <c r="Q18" s="11"/>
    </row>
    <row r="19" spans="1:17">
      <c r="A19" s="23"/>
      <c r="B19" s="1"/>
      <c r="P19" s="11"/>
      <c r="Q19" s="11"/>
    </row>
    <row r="20" spans="1:17">
      <c r="A20" s="2" t="s">
        <v>11</v>
      </c>
      <c r="B20" s="1">
        <v>35394</v>
      </c>
      <c r="C20" s="5">
        <v>1.0036874999999998</v>
      </c>
      <c r="D20" s="5">
        <v>5.5</v>
      </c>
      <c r="E20" s="5">
        <v>22.85</v>
      </c>
      <c r="F20" s="5">
        <v>6.5</v>
      </c>
      <c r="G20" s="5">
        <v>1.5</v>
      </c>
      <c r="H20" s="22">
        <v>131.5</v>
      </c>
      <c r="I20" s="2">
        <v>35.450000000000003</v>
      </c>
      <c r="J20" s="2">
        <v>34.5</v>
      </c>
      <c r="K20" s="2">
        <v>21.3</v>
      </c>
      <c r="L20" s="2">
        <v>20.7</v>
      </c>
      <c r="M20" s="2">
        <v>7.5</v>
      </c>
      <c r="N20" s="2">
        <v>7.3</v>
      </c>
      <c r="O20" s="3">
        <v>-0.1</v>
      </c>
      <c r="P20" s="11"/>
    </row>
    <row r="21" spans="1:17">
      <c r="A21" s="2" t="s">
        <v>11</v>
      </c>
      <c r="B21" s="1">
        <v>35401</v>
      </c>
      <c r="C21" s="5">
        <v>1.040225</v>
      </c>
      <c r="D21" s="5">
        <v>4</v>
      </c>
      <c r="E21" s="5">
        <v>20.6</v>
      </c>
      <c r="F21" s="5">
        <v>2.5</v>
      </c>
      <c r="G21" s="5">
        <v>0.5</v>
      </c>
      <c r="H21" s="22">
        <v>80</v>
      </c>
      <c r="I21" s="2">
        <v>35.450000000000003</v>
      </c>
      <c r="J21" s="2">
        <v>35.450000000000003</v>
      </c>
      <c r="K21" s="2">
        <v>21.9</v>
      </c>
      <c r="L21" s="2">
        <v>21.2</v>
      </c>
      <c r="M21" s="2">
        <v>7.4</v>
      </c>
      <c r="N21" s="2">
        <v>7.3</v>
      </c>
      <c r="O21" s="3">
        <v>-0.14499999999999999</v>
      </c>
      <c r="P21" s="11"/>
    </row>
    <row r="22" spans="1:17">
      <c r="A22" s="2" t="s">
        <v>11</v>
      </c>
      <c r="B22" s="1">
        <v>35408</v>
      </c>
      <c r="C22" s="5">
        <v>2.034475</v>
      </c>
      <c r="D22" s="5">
        <v>3.5</v>
      </c>
      <c r="E22" s="5">
        <v>41.95</v>
      </c>
      <c r="F22" s="5">
        <v>6</v>
      </c>
      <c r="G22" s="5">
        <v>3</v>
      </c>
      <c r="H22" s="22">
        <v>135.5</v>
      </c>
      <c r="I22" s="2">
        <v>35.549999999999997</v>
      </c>
      <c r="J22" s="2">
        <v>35.6</v>
      </c>
      <c r="K22" s="2">
        <v>21.3</v>
      </c>
      <c r="L22" s="2">
        <v>20.75</v>
      </c>
      <c r="M22" s="2">
        <v>7.4</v>
      </c>
      <c r="N22" s="2">
        <v>6.7</v>
      </c>
      <c r="O22" s="3">
        <v>-9.6000000000000002E-2</v>
      </c>
      <c r="P22" s="11"/>
    </row>
    <row r="23" spans="1:17">
      <c r="A23" s="2" t="s">
        <v>11</v>
      </c>
      <c r="B23" s="1">
        <v>35415</v>
      </c>
      <c r="C23" s="5">
        <v>1.3701499999999998</v>
      </c>
      <c r="D23" s="5">
        <v>2.5</v>
      </c>
      <c r="E23" s="5">
        <v>29.45</v>
      </c>
      <c r="F23" s="5">
        <v>1.5</v>
      </c>
      <c r="G23" s="5">
        <v>1</v>
      </c>
      <c r="H23" s="22">
        <v>178.5</v>
      </c>
      <c r="I23" s="2">
        <v>35.725000000000001</v>
      </c>
      <c r="J23" s="2">
        <v>35.700000000000003</v>
      </c>
      <c r="K23" s="2">
        <v>21.8</v>
      </c>
      <c r="L23" s="2">
        <v>21.05</v>
      </c>
      <c r="M23" s="2">
        <v>7.5</v>
      </c>
      <c r="N23" s="2">
        <v>6.9</v>
      </c>
      <c r="P23" s="11"/>
    </row>
    <row r="24" spans="1:17">
      <c r="A24" s="2" t="s">
        <v>11</v>
      </c>
      <c r="B24" s="1">
        <v>35422</v>
      </c>
      <c r="C24" s="5">
        <v>0.60592500000000005</v>
      </c>
      <c r="D24" s="5">
        <v>2.5</v>
      </c>
      <c r="E24" s="5">
        <v>31.6</v>
      </c>
      <c r="F24" s="5">
        <v>1</v>
      </c>
      <c r="G24" s="5">
        <v>0.5</v>
      </c>
      <c r="H24" s="22">
        <v>64.5</v>
      </c>
      <c r="I24" s="2">
        <v>35.725000000000001</v>
      </c>
      <c r="J24" s="2">
        <v>35.700000000000003</v>
      </c>
      <c r="K24" s="2">
        <v>21.8</v>
      </c>
      <c r="L24" s="2">
        <v>21.05</v>
      </c>
      <c r="M24" s="2">
        <v>7.5</v>
      </c>
      <c r="N24" s="2">
        <v>6.9</v>
      </c>
      <c r="P24" s="11"/>
    </row>
    <row r="25" spans="1:17">
      <c r="A25" s="2" t="s">
        <v>11</v>
      </c>
      <c r="B25" s="1">
        <v>35436</v>
      </c>
      <c r="C25" s="5">
        <v>0.5496375</v>
      </c>
      <c r="D25" s="5">
        <v>2.5</v>
      </c>
      <c r="E25" s="5">
        <v>23.2</v>
      </c>
      <c r="F25" s="5">
        <v>1.5</v>
      </c>
      <c r="G25" s="5">
        <v>0.5</v>
      </c>
      <c r="H25" s="22">
        <v>98.5</v>
      </c>
      <c r="I25" s="2">
        <v>36.125</v>
      </c>
      <c r="J25" s="2">
        <v>36.174999999999997</v>
      </c>
      <c r="K25" s="2">
        <v>23.3</v>
      </c>
      <c r="L25" s="2">
        <v>22.4</v>
      </c>
      <c r="M25" s="2">
        <v>7</v>
      </c>
      <c r="N25" s="2">
        <v>6.7</v>
      </c>
      <c r="P25" s="11"/>
    </row>
    <row r="26" spans="1:17">
      <c r="A26" s="2" t="s">
        <v>11</v>
      </c>
      <c r="B26" s="1">
        <v>35443</v>
      </c>
      <c r="C26" s="5">
        <v>0.59002500000000002</v>
      </c>
      <c r="D26" s="5">
        <v>3.5</v>
      </c>
      <c r="E26" s="5">
        <v>36.700000000000003</v>
      </c>
      <c r="F26" s="5">
        <v>5.5</v>
      </c>
      <c r="G26" s="5">
        <v>0.5</v>
      </c>
      <c r="H26" s="22">
        <v>228.5</v>
      </c>
      <c r="I26" s="2">
        <v>36.200000000000003</v>
      </c>
      <c r="J26" s="2">
        <v>36.25</v>
      </c>
      <c r="K26" s="2">
        <v>24</v>
      </c>
      <c r="L26" s="2">
        <v>24</v>
      </c>
      <c r="M26" s="2">
        <v>7.6</v>
      </c>
      <c r="N26" s="2">
        <v>7.6</v>
      </c>
      <c r="P26" s="11"/>
    </row>
    <row r="27" spans="1:17">
      <c r="A27" s="2" t="s">
        <v>11</v>
      </c>
      <c r="B27" s="1">
        <v>35451</v>
      </c>
      <c r="C27" s="5">
        <v>1.162175</v>
      </c>
      <c r="D27" s="5">
        <v>3</v>
      </c>
      <c r="E27" s="5">
        <v>42.75</v>
      </c>
      <c r="F27" s="5">
        <v>2</v>
      </c>
      <c r="G27" s="5">
        <v>1</v>
      </c>
      <c r="H27" s="22">
        <v>35.5</v>
      </c>
      <c r="I27" s="2">
        <v>36.5</v>
      </c>
      <c r="J27" s="2">
        <v>36.450000000000003</v>
      </c>
      <c r="K27" s="2">
        <v>24</v>
      </c>
      <c r="L27" s="2">
        <v>23</v>
      </c>
      <c r="M27" s="2">
        <v>8.1999999999999993</v>
      </c>
      <c r="N27" s="2">
        <v>8.1</v>
      </c>
      <c r="O27" s="3">
        <v>-7.4999999999999997E-2</v>
      </c>
      <c r="P27" s="11"/>
    </row>
    <row r="28" spans="1:17">
      <c r="A28" s="2" t="s">
        <v>11</v>
      </c>
      <c r="B28" s="1">
        <v>35458</v>
      </c>
      <c r="C28" s="5">
        <v>0.97781249999999997</v>
      </c>
      <c r="D28" s="5">
        <v>3.5</v>
      </c>
      <c r="E28" s="5">
        <v>32.049999999999997</v>
      </c>
      <c r="F28" s="5">
        <v>6</v>
      </c>
      <c r="G28" s="5">
        <v>3</v>
      </c>
      <c r="H28" s="22">
        <v>107.5</v>
      </c>
      <c r="I28" s="2">
        <v>36.5</v>
      </c>
      <c r="J28" s="2">
        <v>36.5</v>
      </c>
      <c r="K28" s="2">
        <v>23</v>
      </c>
      <c r="L28" s="2">
        <v>22.7</v>
      </c>
      <c r="M28" s="2">
        <v>8.1</v>
      </c>
      <c r="N28" s="2">
        <v>7.8</v>
      </c>
      <c r="O28" s="3">
        <v>-8.1000000000000016E-2</v>
      </c>
      <c r="P28" s="11"/>
    </row>
    <row r="29" spans="1:17">
      <c r="A29" s="2" t="s">
        <v>11</v>
      </c>
      <c r="B29" s="1">
        <v>35464</v>
      </c>
      <c r="C29" s="5">
        <v>0.55636666666666656</v>
      </c>
      <c r="D29" s="5">
        <v>4.5</v>
      </c>
      <c r="E29" s="5">
        <v>20.6</v>
      </c>
      <c r="F29" s="5">
        <v>6.5</v>
      </c>
      <c r="G29" s="5">
        <v>1.5</v>
      </c>
      <c r="H29" s="22">
        <v>66.5</v>
      </c>
      <c r="I29" s="2">
        <v>36.5</v>
      </c>
      <c r="J29" s="2">
        <v>36.6</v>
      </c>
      <c r="K29" s="2">
        <v>24.4</v>
      </c>
      <c r="L29" s="2">
        <v>23.5</v>
      </c>
      <c r="M29" s="2">
        <v>6.6</v>
      </c>
      <c r="N29" s="2">
        <v>6.9</v>
      </c>
      <c r="O29" s="3">
        <v>-6.5000000000000002E-2</v>
      </c>
      <c r="P29" s="11"/>
    </row>
    <row r="30" spans="1:17">
      <c r="A30" s="2" t="s">
        <v>11</v>
      </c>
      <c r="B30" s="1">
        <v>35471</v>
      </c>
      <c r="C30" s="5">
        <v>0.84845000000000004</v>
      </c>
      <c r="D30" s="5">
        <v>5.5</v>
      </c>
      <c r="E30" s="5">
        <v>20.9</v>
      </c>
      <c r="F30" s="5">
        <v>6</v>
      </c>
      <c r="G30" s="5">
        <v>7</v>
      </c>
      <c r="H30" s="22">
        <v>71.5</v>
      </c>
      <c r="I30" s="2">
        <v>36.85</v>
      </c>
      <c r="J30" s="2">
        <v>36.9</v>
      </c>
      <c r="K30" s="2">
        <v>23.25</v>
      </c>
      <c r="L30" s="2">
        <v>23.25</v>
      </c>
      <c r="M30" s="2">
        <v>7.3</v>
      </c>
      <c r="N30" s="2">
        <v>6.8</v>
      </c>
      <c r="O30" s="3">
        <v>-9.06E-2</v>
      </c>
      <c r="P30" s="11"/>
    </row>
    <row r="31" spans="1:17">
      <c r="A31" s="2" t="s">
        <v>11</v>
      </c>
      <c r="B31" s="1">
        <v>35478</v>
      </c>
      <c r="C31" s="5">
        <v>0.79284999999999994</v>
      </c>
      <c r="D31" s="5">
        <v>6</v>
      </c>
      <c r="E31" s="5">
        <v>23.5</v>
      </c>
      <c r="F31" s="5">
        <v>11.5</v>
      </c>
      <c r="G31" s="5">
        <v>1</v>
      </c>
      <c r="H31" s="22">
        <v>71.5</v>
      </c>
      <c r="I31" s="2">
        <v>37.049999999999997</v>
      </c>
      <c r="J31" s="2">
        <v>37.1</v>
      </c>
      <c r="K31" s="2">
        <v>23.1</v>
      </c>
      <c r="L31" s="2">
        <v>23.1</v>
      </c>
      <c r="M31" s="2">
        <v>6.5</v>
      </c>
      <c r="N31" s="2">
        <v>7.1</v>
      </c>
      <c r="O31" s="3">
        <v>-8.1000000000000016E-2</v>
      </c>
      <c r="P31" s="11"/>
    </row>
    <row r="32" spans="1:17">
      <c r="A32" s="2" t="s">
        <v>11</v>
      </c>
      <c r="B32" s="1">
        <v>35485</v>
      </c>
      <c r="C32" s="5">
        <v>0.54079999999999995</v>
      </c>
      <c r="D32" s="5">
        <v>5.5</v>
      </c>
      <c r="E32" s="5">
        <v>18.25</v>
      </c>
      <c r="F32" s="5">
        <v>4.5</v>
      </c>
      <c r="G32" s="5">
        <v>1</v>
      </c>
      <c r="H32" s="22">
        <v>131.5</v>
      </c>
      <c r="I32" s="2">
        <v>36.9</v>
      </c>
      <c r="J32" s="2">
        <v>37</v>
      </c>
      <c r="K32" s="2">
        <v>23.2</v>
      </c>
      <c r="L32" s="2">
        <v>23.2</v>
      </c>
      <c r="M32" s="2">
        <v>6</v>
      </c>
      <c r="N32" s="2">
        <v>7.1</v>
      </c>
      <c r="O32" s="3">
        <v>-9.7000000000000003E-2</v>
      </c>
      <c r="P32" s="11"/>
    </row>
    <row r="33" spans="1:16">
      <c r="A33" s="2" t="s">
        <v>11</v>
      </c>
      <c r="B33" s="1">
        <v>35492</v>
      </c>
      <c r="C33" s="5">
        <v>0.52608750000000004</v>
      </c>
      <c r="D33" s="5">
        <v>8</v>
      </c>
      <c r="E33" s="5">
        <v>25.75</v>
      </c>
      <c r="F33" s="5">
        <v>6.5</v>
      </c>
      <c r="G33" s="5">
        <v>1</v>
      </c>
      <c r="H33" s="22">
        <v>46</v>
      </c>
      <c r="I33" s="2">
        <v>37.1</v>
      </c>
      <c r="J33" s="2">
        <v>37.1</v>
      </c>
      <c r="K33" s="2">
        <v>24</v>
      </c>
      <c r="L33" s="2">
        <v>23.9</v>
      </c>
      <c r="M33" s="2">
        <v>3.8</v>
      </c>
      <c r="N33" s="2">
        <v>3.9</v>
      </c>
      <c r="O33" s="3">
        <v>-6.0200000000000004E-2</v>
      </c>
      <c r="P33" s="11"/>
    </row>
    <row r="34" spans="1:16">
      <c r="A34" s="2" t="s">
        <v>11</v>
      </c>
      <c r="B34" s="1">
        <v>35499</v>
      </c>
      <c r="C34" s="5">
        <v>1.2514500000000002</v>
      </c>
      <c r="D34" s="5">
        <v>6</v>
      </c>
      <c r="E34" s="5">
        <v>29</v>
      </c>
      <c r="F34" s="5">
        <v>10</v>
      </c>
      <c r="G34" s="5">
        <v>1</v>
      </c>
      <c r="H34" s="22">
        <v>86.5</v>
      </c>
      <c r="I34" s="2">
        <v>36.799999999999997</v>
      </c>
      <c r="J34" s="2">
        <v>36.9</v>
      </c>
      <c r="K34" s="2">
        <v>23</v>
      </c>
      <c r="L34" s="2">
        <v>22.9</v>
      </c>
      <c r="M34" s="2">
        <v>6.7</v>
      </c>
      <c r="N34" s="2">
        <v>6.6</v>
      </c>
      <c r="O34" s="3">
        <v>-7.6200000000000018E-2</v>
      </c>
      <c r="P34" s="11"/>
    </row>
    <row r="35" spans="1:16">
      <c r="A35" s="2" t="s">
        <v>11</v>
      </c>
      <c r="B35" s="1">
        <v>35507</v>
      </c>
      <c r="C35" s="5">
        <v>0.68294999999999995</v>
      </c>
      <c r="D35" s="5">
        <v>5</v>
      </c>
      <c r="E35" s="5">
        <v>15.75</v>
      </c>
      <c r="F35" s="5">
        <v>5.5</v>
      </c>
      <c r="G35" s="5">
        <v>2.5</v>
      </c>
      <c r="H35" s="22">
        <v>83.5</v>
      </c>
      <c r="I35" s="2">
        <v>36.700000000000003</v>
      </c>
      <c r="J35" s="2">
        <v>36.85</v>
      </c>
      <c r="K35" s="2">
        <v>21.6</v>
      </c>
      <c r="L35" s="2">
        <v>21.7</v>
      </c>
      <c r="M35" s="2">
        <v>7.4</v>
      </c>
      <c r="N35" s="2">
        <v>6.2</v>
      </c>
      <c r="O35" s="3">
        <v>-2.5000000000000001E-2</v>
      </c>
      <c r="P35" s="11"/>
    </row>
    <row r="36" spans="1:16">
      <c r="B36" s="1"/>
      <c r="P36" s="11"/>
    </row>
    <row r="37" spans="1:16">
      <c r="A37" s="23" t="s">
        <v>13</v>
      </c>
      <c r="B37" s="1">
        <v>35394</v>
      </c>
      <c r="C37" s="5">
        <v>4.499108333333333</v>
      </c>
      <c r="D37" s="5">
        <v>3.5</v>
      </c>
      <c r="E37" s="5">
        <v>30.2</v>
      </c>
      <c r="F37" s="5">
        <v>8</v>
      </c>
      <c r="G37" s="5">
        <v>7.5</v>
      </c>
      <c r="H37" s="22">
        <v>208.5</v>
      </c>
      <c r="I37" s="2">
        <v>35.35</v>
      </c>
      <c r="J37" s="2">
        <v>35.4</v>
      </c>
      <c r="K37" s="2">
        <v>22.2</v>
      </c>
      <c r="L37" s="2">
        <v>22.05</v>
      </c>
      <c r="M37" s="2">
        <v>7</v>
      </c>
      <c r="N37" s="2">
        <v>7.3</v>
      </c>
      <c r="O37" s="3">
        <v>-0.16</v>
      </c>
      <c r="P37" s="11"/>
    </row>
    <row r="38" spans="1:16">
      <c r="A38" s="23" t="s">
        <v>13</v>
      </c>
      <c r="B38" s="1">
        <v>35401</v>
      </c>
      <c r="C38" s="5">
        <v>2.9231749999999996</v>
      </c>
      <c r="D38" s="5">
        <v>2.5</v>
      </c>
      <c r="E38" s="5">
        <v>22.3</v>
      </c>
      <c r="F38" s="5">
        <v>2</v>
      </c>
      <c r="G38" s="5">
        <v>1.5</v>
      </c>
      <c r="H38" s="22">
        <v>169.5</v>
      </c>
      <c r="I38" s="2">
        <v>35.35</v>
      </c>
      <c r="J38" s="2">
        <v>35.35</v>
      </c>
      <c r="K38" s="2">
        <v>21.8</v>
      </c>
      <c r="L38" s="2">
        <v>21.8</v>
      </c>
      <c r="M38" s="2">
        <v>7.4</v>
      </c>
      <c r="N38" s="2">
        <v>7.5</v>
      </c>
      <c r="O38" s="3">
        <v>-0.14499999999999999</v>
      </c>
      <c r="P38" s="11"/>
    </row>
    <row r="39" spans="1:16">
      <c r="A39" s="23" t="s">
        <v>13</v>
      </c>
      <c r="B39" s="1">
        <v>35408</v>
      </c>
      <c r="C39" s="5">
        <v>6.07</v>
      </c>
      <c r="D39" s="5">
        <v>2.5</v>
      </c>
      <c r="E39" s="5">
        <v>35.4</v>
      </c>
      <c r="F39" s="5">
        <v>12.5</v>
      </c>
      <c r="G39" s="5">
        <v>12.5</v>
      </c>
      <c r="H39" s="22">
        <v>181.5</v>
      </c>
      <c r="I39" s="2">
        <v>35.35</v>
      </c>
      <c r="J39" s="2">
        <v>35.524999999999999</v>
      </c>
      <c r="K39" s="2">
        <v>21.75</v>
      </c>
      <c r="L39" s="2">
        <v>21.2</v>
      </c>
      <c r="M39" s="2">
        <v>7.4</v>
      </c>
      <c r="N39" s="2">
        <v>6.5</v>
      </c>
      <c r="O39" s="3">
        <v>-0.20799999999999999</v>
      </c>
      <c r="P39" s="11"/>
    </row>
    <row r="40" spans="1:16">
      <c r="A40" s="23" t="s">
        <v>13</v>
      </c>
      <c r="B40" s="1">
        <v>35415</v>
      </c>
      <c r="C40" s="5">
        <v>2.5877249999999998</v>
      </c>
      <c r="D40" s="5">
        <v>2</v>
      </c>
      <c r="E40" s="5">
        <v>28.35</v>
      </c>
      <c r="F40" s="5">
        <v>1.5</v>
      </c>
      <c r="G40" s="5">
        <v>1</v>
      </c>
      <c r="H40" s="22">
        <v>187.5</v>
      </c>
      <c r="I40" s="2">
        <v>35.700000000000003</v>
      </c>
      <c r="J40" s="2">
        <v>35.700000000000003</v>
      </c>
      <c r="K40" s="2">
        <v>21.2</v>
      </c>
      <c r="L40" s="2">
        <v>21.5</v>
      </c>
      <c r="M40" s="2">
        <v>7.3</v>
      </c>
      <c r="N40" s="2">
        <v>7.3</v>
      </c>
      <c r="O40" s="3">
        <v>-0.14799999999999999</v>
      </c>
      <c r="P40" s="11"/>
    </row>
    <row r="41" spans="1:16">
      <c r="A41" s="23" t="s">
        <v>13</v>
      </c>
      <c r="B41" s="1">
        <v>35422</v>
      </c>
      <c r="C41" s="5">
        <v>4.4365999999999994</v>
      </c>
      <c r="D41" s="5">
        <v>2</v>
      </c>
      <c r="E41" s="5">
        <v>32.75</v>
      </c>
      <c r="F41" s="5">
        <v>7</v>
      </c>
      <c r="G41" s="5">
        <v>12</v>
      </c>
      <c r="H41" s="22">
        <v>154.5</v>
      </c>
      <c r="I41" s="2">
        <v>35.700000000000003</v>
      </c>
      <c r="J41" s="2">
        <v>35.700000000000003</v>
      </c>
      <c r="K41" s="2">
        <v>21.2</v>
      </c>
      <c r="L41" s="2">
        <v>21.15</v>
      </c>
      <c r="M41" s="2">
        <v>7.3</v>
      </c>
      <c r="N41" s="2">
        <v>7.3</v>
      </c>
      <c r="O41" s="3">
        <v>-0.19800000000000001</v>
      </c>
      <c r="P41" s="11"/>
    </row>
    <row r="42" spans="1:16">
      <c r="A42" s="23" t="s">
        <v>13</v>
      </c>
      <c r="B42" s="1">
        <v>35436</v>
      </c>
      <c r="C42" s="5">
        <v>4.0124750000000002</v>
      </c>
      <c r="D42" s="5">
        <v>2</v>
      </c>
      <c r="E42" s="5">
        <v>31.8</v>
      </c>
      <c r="F42" s="5">
        <v>2</v>
      </c>
      <c r="G42" s="5">
        <v>2.5</v>
      </c>
      <c r="H42" s="22">
        <v>148.5</v>
      </c>
      <c r="I42" s="2">
        <v>36.15</v>
      </c>
      <c r="J42" s="2">
        <v>36.174999999999997</v>
      </c>
      <c r="K42" s="2">
        <v>23.05</v>
      </c>
      <c r="L42" s="2">
        <v>23.05</v>
      </c>
      <c r="M42" s="2">
        <v>6.6</v>
      </c>
      <c r="N42" s="2">
        <v>6.4</v>
      </c>
      <c r="O42" s="3">
        <v>-0.14499999999999999</v>
      </c>
      <c r="P42" s="11"/>
    </row>
    <row r="43" spans="1:16">
      <c r="A43" s="23" t="s">
        <v>13</v>
      </c>
      <c r="B43" s="1">
        <v>35443</v>
      </c>
      <c r="C43" s="5">
        <v>4.4067750000000006</v>
      </c>
      <c r="D43" s="5">
        <v>2.5</v>
      </c>
      <c r="E43" s="5">
        <v>32.65</v>
      </c>
      <c r="F43" s="5">
        <v>15</v>
      </c>
      <c r="G43" s="5">
        <v>23</v>
      </c>
      <c r="H43" s="22">
        <v>203</v>
      </c>
      <c r="I43" s="2">
        <v>36.200000000000003</v>
      </c>
      <c r="J43" s="2">
        <v>36.25</v>
      </c>
      <c r="K43" s="2">
        <v>24.75</v>
      </c>
      <c r="L43" s="2">
        <v>24.5</v>
      </c>
      <c r="M43" s="2">
        <v>8.1999999999999993</v>
      </c>
      <c r="N43" s="2">
        <v>8.5</v>
      </c>
      <c r="O43" s="3">
        <v>-0.14000000000000001</v>
      </c>
      <c r="P43" s="11"/>
    </row>
    <row r="44" spans="1:16">
      <c r="A44" s="23" t="s">
        <v>13</v>
      </c>
      <c r="B44" s="1">
        <v>35451</v>
      </c>
      <c r="C44" s="5">
        <v>4.0118749999999999</v>
      </c>
      <c r="D44" s="5">
        <v>3</v>
      </c>
      <c r="E44" s="5">
        <v>43.05</v>
      </c>
      <c r="F44" s="5">
        <v>3</v>
      </c>
      <c r="G44" s="5">
        <v>2.5</v>
      </c>
      <c r="H44" s="22">
        <v>68.5</v>
      </c>
      <c r="I44" s="2">
        <v>36.5</v>
      </c>
      <c r="J44" s="2">
        <v>36.5</v>
      </c>
      <c r="K44" s="2">
        <v>22.6</v>
      </c>
      <c r="L44" s="2">
        <v>22.6</v>
      </c>
      <c r="M44" s="2">
        <v>8.1</v>
      </c>
      <c r="N44" s="2">
        <v>8</v>
      </c>
      <c r="O44" s="3">
        <v>-0.15300000000000002</v>
      </c>
      <c r="P44" s="11"/>
    </row>
    <row r="45" spans="1:16">
      <c r="A45" s="23" t="s">
        <v>13</v>
      </c>
      <c r="B45" s="1">
        <v>35458</v>
      </c>
      <c r="C45" s="5">
        <v>3.0879750000000001</v>
      </c>
      <c r="D45" s="5">
        <v>1.5</v>
      </c>
      <c r="E45" s="5">
        <v>32.950000000000003</v>
      </c>
      <c r="F45" s="5">
        <v>11.5</v>
      </c>
      <c r="G45" s="5">
        <v>21.5</v>
      </c>
      <c r="H45" s="22">
        <v>168</v>
      </c>
      <c r="I45" s="2">
        <v>36.524999999999999</v>
      </c>
      <c r="J45" s="2">
        <v>36.524999999999999</v>
      </c>
      <c r="K45" s="2">
        <v>22.8</v>
      </c>
      <c r="L45" s="2">
        <v>22.8</v>
      </c>
      <c r="M45" s="2">
        <v>7.7</v>
      </c>
      <c r="N45" s="2">
        <v>7.8</v>
      </c>
      <c r="O45" s="3">
        <v>-0.12420000000000002</v>
      </c>
      <c r="P45" s="11"/>
    </row>
    <row r="46" spans="1:16">
      <c r="A46" s="23" t="s">
        <v>13</v>
      </c>
      <c r="B46" s="1">
        <v>35464</v>
      </c>
      <c r="C46" s="5">
        <v>0.55840909090909097</v>
      </c>
      <c r="D46" s="5">
        <v>3.5</v>
      </c>
      <c r="E46" s="5">
        <v>23</v>
      </c>
      <c r="F46" s="5">
        <v>34.5</v>
      </c>
      <c r="G46" s="5">
        <v>29</v>
      </c>
      <c r="H46" s="22">
        <v>117</v>
      </c>
      <c r="I46" s="2">
        <v>36.5</v>
      </c>
      <c r="J46" s="2">
        <v>36.6</v>
      </c>
      <c r="K46" s="2">
        <v>25</v>
      </c>
      <c r="L46" s="2">
        <v>23.7</v>
      </c>
      <c r="M46" s="2">
        <v>6.2</v>
      </c>
      <c r="N46" s="2">
        <v>5.2</v>
      </c>
      <c r="O46" s="3">
        <v>-9.000000000000008E-3</v>
      </c>
      <c r="P46" s="11"/>
    </row>
    <row r="47" spans="1:16">
      <c r="A47" s="23" t="s">
        <v>13</v>
      </c>
      <c r="B47" s="1">
        <v>35471</v>
      </c>
      <c r="C47" s="5">
        <v>3.495025</v>
      </c>
      <c r="D47" s="5">
        <v>5.5</v>
      </c>
      <c r="E47" s="5">
        <v>35.450000000000003</v>
      </c>
      <c r="F47" s="5">
        <v>5.5</v>
      </c>
      <c r="G47" s="5">
        <v>2</v>
      </c>
      <c r="H47" s="22">
        <v>100.5</v>
      </c>
      <c r="I47" s="2">
        <v>36.85</v>
      </c>
      <c r="J47" s="2">
        <v>36.85</v>
      </c>
      <c r="K47" s="2">
        <v>23.25</v>
      </c>
      <c r="L47" s="2">
        <v>23.25</v>
      </c>
      <c r="M47" s="2">
        <v>7.8</v>
      </c>
      <c r="N47" s="2">
        <v>8.6</v>
      </c>
      <c r="O47" s="3">
        <v>-0.1226</v>
      </c>
      <c r="P47" s="11"/>
    </row>
    <row r="48" spans="1:16">
      <c r="A48" s="23" t="s">
        <v>13</v>
      </c>
      <c r="B48" s="1">
        <v>35478</v>
      </c>
      <c r="C48" s="5">
        <v>3.2403499999999994</v>
      </c>
      <c r="D48" s="5">
        <v>4</v>
      </c>
      <c r="E48" s="5">
        <v>28</v>
      </c>
      <c r="F48" s="5">
        <v>13</v>
      </c>
      <c r="G48" s="5">
        <v>4</v>
      </c>
      <c r="H48" s="22">
        <v>137.5</v>
      </c>
      <c r="I48" s="2">
        <v>37.1</v>
      </c>
      <c r="J48" s="2">
        <v>37.1</v>
      </c>
      <c r="K48" s="2">
        <v>23.4</v>
      </c>
      <c r="L48" s="2">
        <v>23.4</v>
      </c>
      <c r="M48" s="2">
        <v>6.5</v>
      </c>
      <c r="N48" s="2">
        <v>5.9</v>
      </c>
      <c r="O48" s="3">
        <v>-0.13059999999999999</v>
      </c>
      <c r="P48" s="11"/>
    </row>
    <row r="49" spans="1:17">
      <c r="A49" s="23" t="s">
        <v>13</v>
      </c>
      <c r="B49" s="1">
        <v>35485</v>
      </c>
      <c r="C49" s="5">
        <v>1.3104999999999998</v>
      </c>
      <c r="D49" s="5">
        <v>5.5</v>
      </c>
      <c r="E49" s="5">
        <v>19.25</v>
      </c>
      <c r="F49" s="5">
        <v>14.5</v>
      </c>
      <c r="G49" s="5">
        <v>10.5</v>
      </c>
      <c r="H49" s="22">
        <v>154</v>
      </c>
      <c r="I49" s="2">
        <v>37.1</v>
      </c>
      <c r="J49" s="2">
        <v>37.1</v>
      </c>
      <c r="K49" s="2">
        <v>23.2</v>
      </c>
      <c r="L49" s="2">
        <v>23.3</v>
      </c>
      <c r="M49" s="2">
        <v>5.7</v>
      </c>
      <c r="N49" s="2">
        <v>6.6</v>
      </c>
      <c r="O49" s="3">
        <v>-7.9400000000000012E-2</v>
      </c>
      <c r="P49" s="11"/>
    </row>
    <row r="50" spans="1:17">
      <c r="A50" s="23" t="s">
        <v>13</v>
      </c>
      <c r="B50" s="1">
        <v>35492</v>
      </c>
      <c r="C50" s="5">
        <v>4.3645250000000004</v>
      </c>
      <c r="D50" s="5">
        <v>3.5</v>
      </c>
      <c r="E50" s="5">
        <v>22.75</v>
      </c>
      <c r="F50" s="5">
        <v>8.5</v>
      </c>
      <c r="G50" s="5">
        <v>17</v>
      </c>
      <c r="H50" s="22">
        <v>184</v>
      </c>
      <c r="I50" s="2">
        <v>37</v>
      </c>
      <c r="J50" s="2">
        <v>37</v>
      </c>
      <c r="K50" s="2">
        <v>23.9</v>
      </c>
      <c r="L50" s="2">
        <v>23.9</v>
      </c>
      <c r="M50" s="2">
        <v>3.7</v>
      </c>
      <c r="N50" s="2">
        <v>3.8</v>
      </c>
      <c r="O50" s="3">
        <v>-0.1066</v>
      </c>
      <c r="P50" s="11"/>
    </row>
    <row r="51" spans="1:17">
      <c r="A51" s="23" t="s">
        <v>13</v>
      </c>
      <c r="B51" s="1">
        <v>35499</v>
      </c>
      <c r="C51" s="5">
        <v>5.2971999999999992</v>
      </c>
      <c r="D51" s="5">
        <v>3.5</v>
      </c>
      <c r="E51" s="5">
        <v>28</v>
      </c>
      <c r="F51" s="5">
        <v>49.5</v>
      </c>
      <c r="G51" s="5">
        <v>24</v>
      </c>
      <c r="H51" s="22">
        <v>155.5</v>
      </c>
      <c r="I51" s="2">
        <v>36.799999999999997</v>
      </c>
      <c r="J51" s="2">
        <v>36.799999999999997</v>
      </c>
      <c r="K51" s="2">
        <v>23.1</v>
      </c>
      <c r="L51" s="2">
        <v>22.5</v>
      </c>
      <c r="M51" s="2">
        <v>6.8</v>
      </c>
      <c r="N51" s="2">
        <v>6.3</v>
      </c>
      <c r="O51" s="3">
        <v>-0.10020000000000001</v>
      </c>
      <c r="P51" s="11"/>
    </row>
    <row r="52" spans="1:17">
      <c r="A52" s="23" t="s">
        <v>13</v>
      </c>
      <c r="B52" s="1">
        <v>35507</v>
      </c>
      <c r="C52" s="5">
        <v>3.8211000000000004</v>
      </c>
      <c r="D52" s="5">
        <v>3.5</v>
      </c>
      <c r="E52" s="5">
        <v>21.5</v>
      </c>
      <c r="F52" s="5">
        <v>16</v>
      </c>
      <c r="G52" s="5">
        <v>42</v>
      </c>
      <c r="H52" s="22">
        <v>165</v>
      </c>
      <c r="I52" s="2">
        <v>36.75</v>
      </c>
      <c r="J52" s="2">
        <v>36.950000000000003</v>
      </c>
      <c r="K52" s="2">
        <v>21.5</v>
      </c>
      <c r="L52" s="2">
        <v>21.7</v>
      </c>
      <c r="M52" s="2">
        <v>7.6</v>
      </c>
      <c r="N52" s="2">
        <v>6.2</v>
      </c>
      <c r="O52" s="3">
        <v>-8.2600000000000007E-2</v>
      </c>
      <c r="P52" s="11"/>
    </row>
    <row r="53" spans="1:17">
      <c r="A53" s="23"/>
      <c r="B53" s="1"/>
      <c r="P53" s="11"/>
    </row>
    <row r="54" spans="1:17">
      <c r="A54" s="2" t="s">
        <v>15</v>
      </c>
      <c r="B54" s="1">
        <v>35394</v>
      </c>
      <c r="C54" s="5">
        <v>2.7572250000000005</v>
      </c>
      <c r="D54" s="5">
        <v>5</v>
      </c>
      <c r="E54" s="5">
        <v>25.8</v>
      </c>
      <c r="F54" s="5">
        <v>3.5</v>
      </c>
      <c r="G54" s="5">
        <v>1</v>
      </c>
      <c r="H54" s="22">
        <v>123</v>
      </c>
      <c r="I54" s="2">
        <v>35.4</v>
      </c>
      <c r="J54" s="2">
        <v>35.4</v>
      </c>
      <c r="K54" s="2">
        <v>21.4</v>
      </c>
      <c r="L54" s="2">
        <v>21.1</v>
      </c>
      <c r="M54" s="2">
        <v>7.6</v>
      </c>
      <c r="N54" s="2">
        <v>7.6</v>
      </c>
      <c r="O54" s="3">
        <v>-0.113</v>
      </c>
      <c r="P54" s="11"/>
      <c r="Q54" s="11"/>
    </row>
    <row r="55" spans="1:17">
      <c r="A55" s="2" t="s">
        <v>15</v>
      </c>
      <c r="B55" s="1">
        <v>35401</v>
      </c>
      <c r="C55" s="5">
        <v>0.77863750000000009</v>
      </c>
      <c r="D55" s="5">
        <v>3</v>
      </c>
      <c r="E55" s="5">
        <v>21.35</v>
      </c>
      <c r="F55" s="5">
        <v>2.5</v>
      </c>
      <c r="G55" s="5">
        <v>0.5</v>
      </c>
      <c r="H55" s="22">
        <v>115</v>
      </c>
      <c r="I55" s="2">
        <v>35.4</v>
      </c>
      <c r="J55" s="2">
        <v>35.5</v>
      </c>
      <c r="K55" s="2">
        <v>21.7</v>
      </c>
      <c r="L55" s="2">
        <v>21.4</v>
      </c>
      <c r="M55" s="2">
        <v>7.1</v>
      </c>
      <c r="N55" s="2">
        <v>6.9</v>
      </c>
      <c r="O55" s="3">
        <v>-0.129</v>
      </c>
      <c r="P55" s="11"/>
      <c r="Q55" s="11"/>
    </row>
    <row r="56" spans="1:17">
      <c r="A56" s="2" t="s">
        <v>15</v>
      </c>
      <c r="B56" s="1">
        <v>35408</v>
      </c>
      <c r="C56" s="5">
        <v>2.7232999999999992</v>
      </c>
      <c r="D56" s="5">
        <v>2</v>
      </c>
      <c r="E56" s="5">
        <v>34.299999999999997</v>
      </c>
      <c r="F56" s="5">
        <v>3.5</v>
      </c>
      <c r="G56" s="5">
        <v>3</v>
      </c>
      <c r="H56" s="22">
        <v>120</v>
      </c>
      <c r="I56" s="2">
        <v>35.6</v>
      </c>
      <c r="J56" s="2">
        <v>35.6</v>
      </c>
      <c r="K56" s="2">
        <v>21.7</v>
      </c>
      <c r="L56" s="2">
        <v>21.6</v>
      </c>
      <c r="M56" s="2">
        <v>8.1999999999999993</v>
      </c>
      <c r="N56" s="2">
        <v>8.6</v>
      </c>
      <c r="O56" s="3">
        <v>-0.16900000000000001</v>
      </c>
      <c r="P56" s="11"/>
      <c r="Q56" s="11"/>
    </row>
    <row r="57" spans="1:17">
      <c r="A57" s="2" t="s">
        <v>15</v>
      </c>
      <c r="B57" s="1">
        <v>35415</v>
      </c>
      <c r="C57" s="5">
        <v>2.3332499999999996</v>
      </c>
      <c r="D57" s="5">
        <v>3</v>
      </c>
      <c r="E57" s="5">
        <v>33.25</v>
      </c>
      <c r="F57" s="5">
        <v>1</v>
      </c>
      <c r="G57" s="5">
        <v>0.5</v>
      </c>
      <c r="H57" s="22">
        <v>113</v>
      </c>
      <c r="I57" s="2">
        <v>35.700000000000003</v>
      </c>
      <c r="J57" s="2">
        <v>35.700000000000003</v>
      </c>
      <c r="K57" s="2">
        <v>21</v>
      </c>
      <c r="L57" s="2">
        <v>21</v>
      </c>
      <c r="M57" s="2">
        <v>7.4</v>
      </c>
      <c r="N57" s="2">
        <v>7.4</v>
      </c>
      <c r="O57" s="3">
        <v>-0.151</v>
      </c>
      <c r="P57" s="11"/>
      <c r="Q57" s="11"/>
    </row>
    <row r="58" spans="1:17">
      <c r="A58" s="2" t="s">
        <v>15</v>
      </c>
      <c r="B58" s="1">
        <v>35422</v>
      </c>
      <c r="C58" s="5">
        <v>1.1268583333333333</v>
      </c>
      <c r="D58" s="5">
        <v>3.5</v>
      </c>
      <c r="E58" s="5">
        <v>25.9</v>
      </c>
      <c r="F58" s="5">
        <v>2</v>
      </c>
      <c r="G58" s="5">
        <v>1</v>
      </c>
      <c r="H58" s="22">
        <v>78</v>
      </c>
      <c r="I58" s="2">
        <v>35.700000000000003</v>
      </c>
      <c r="J58" s="2">
        <v>35.700000000000003</v>
      </c>
      <c r="K58" s="2">
        <v>21</v>
      </c>
      <c r="L58" s="2">
        <v>21</v>
      </c>
      <c r="M58" s="2">
        <v>7.4</v>
      </c>
      <c r="N58" s="2">
        <v>7.4</v>
      </c>
      <c r="O58" s="3">
        <v>-0.129</v>
      </c>
      <c r="P58" s="11"/>
      <c r="Q58" s="11"/>
    </row>
    <row r="59" spans="1:17">
      <c r="A59" s="2" t="s">
        <v>15</v>
      </c>
      <c r="B59" s="1">
        <v>35436</v>
      </c>
      <c r="C59" s="5">
        <v>1.6126749999999999</v>
      </c>
      <c r="D59" s="5">
        <v>3.5</v>
      </c>
      <c r="E59" s="5">
        <v>35.1</v>
      </c>
      <c r="F59" s="5">
        <v>3.5</v>
      </c>
      <c r="G59" s="5">
        <v>1</v>
      </c>
      <c r="H59" s="22">
        <v>155</v>
      </c>
      <c r="I59" s="2">
        <v>36.15</v>
      </c>
      <c r="J59" s="2">
        <v>36.15</v>
      </c>
      <c r="K59" s="2">
        <v>22.7</v>
      </c>
      <c r="L59" s="2">
        <v>22.7</v>
      </c>
      <c r="M59" s="2">
        <v>6.8</v>
      </c>
      <c r="N59" s="2">
        <v>6.8</v>
      </c>
      <c r="O59" s="3">
        <v>-0.14899999999999999</v>
      </c>
      <c r="P59" s="11"/>
      <c r="Q59" s="11"/>
    </row>
    <row r="60" spans="1:17">
      <c r="A60" s="2" t="s">
        <v>15</v>
      </c>
      <c r="B60" s="1">
        <v>35443</v>
      </c>
      <c r="C60" s="5">
        <v>1.7859749999999999</v>
      </c>
      <c r="D60" s="5">
        <v>2</v>
      </c>
      <c r="E60" s="5">
        <v>38.049999999999997</v>
      </c>
      <c r="F60" s="5">
        <v>3</v>
      </c>
      <c r="G60" s="5">
        <v>0</v>
      </c>
      <c r="H60" s="22">
        <v>121</v>
      </c>
      <c r="I60" s="2">
        <v>36.200000000000003</v>
      </c>
      <c r="J60" s="2">
        <v>36.25</v>
      </c>
      <c r="K60" s="2">
        <v>24.5</v>
      </c>
      <c r="L60" s="2">
        <v>23.75</v>
      </c>
      <c r="M60" s="2">
        <v>7.6</v>
      </c>
      <c r="N60" s="2">
        <v>7.2</v>
      </c>
      <c r="O60" s="3">
        <v>-0.13200000000000001</v>
      </c>
      <c r="P60" s="11"/>
      <c r="Q60" s="11"/>
    </row>
    <row r="61" spans="1:17">
      <c r="A61" s="2" t="s">
        <v>15</v>
      </c>
      <c r="B61" s="1">
        <v>35451</v>
      </c>
      <c r="C61" s="5">
        <v>2.8417999999999992</v>
      </c>
      <c r="D61" s="5">
        <v>3</v>
      </c>
      <c r="E61" s="5">
        <v>36.950000000000003</v>
      </c>
      <c r="F61" s="5">
        <v>5</v>
      </c>
      <c r="G61" s="5">
        <v>1</v>
      </c>
      <c r="H61" s="22">
        <v>103.5</v>
      </c>
      <c r="I61" s="2">
        <v>36.4</v>
      </c>
      <c r="J61" s="2">
        <v>36.4</v>
      </c>
      <c r="K61" s="2">
        <v>22.25</v>
      </c>
      <c r="L61" s="2">
        <v>22.25</v>
      </c>
      <c r="M61" s="2">
        <v>8.3000000000000007</v>
      </c>
      <c r="N61" s="2">
        <v>8.1999999999999993</v>
      </c>
      <c r="O61" s="3">
        <v>-0.11700000000000001</v>
      </c>
      <c r="P61" s="11"/>
      <c r="Q61" s="11"/>
    </row>
    <row r="62" spans="1:17">
      <c r="A62" s="2" t="s">
        <v>15</v>
      </c>
      <c r="B62" s="1">
        <v>35458</v>
      </c>
      <c r="C62" s="5">
        <v>2.0067749999999998</v>
      </c>
      <c r="D62" s="5">
        <v>2.5</v>
      </c>
      <c r="E62" s="5">
        <v>37.299999999999997</v>
      </c>
      <c r="F62" s="5">
        <v>3.5</v>
      </c>
      <c r="G62" s="5">
        <v>1.5</v>
      </c>
      <c r="H62" s="22">
        <v>89.5</v>
      </c>
      <c r="I62" s="2">
        <v>36.524999999999999</v>
      </c>
      <c r="J62" s="2">
        <v>36.575000000000003</v>
      </c>
      <c r="K62" s="2">
        <v>22.8</v>
      </c>
      <c r="L62" s="2">
        <v>22.8</v>
      </c>
      <c r="M62" s="2">
        <v>8</v>
      </c>
      <c r="N62" s="2">
        <v>8.1999999999999993</v>
      </c>
      <c r="O62" s="3">
        <v>-0.14660000000000001</v>
      </c>
      <c r="P62" s="11"/>
      <c r="Q62" s="11"/>
    </row>
    <row r="63" spans="1:17">
      <c r="A63" s="2" t="s">
        <v>15</v>
      </c>
      <c r="B63" s="1">
        <v>35464</v>
      </c>
      <c r="C63" s="5">
        <v>0.80990625000000005</v>
      </c>
      <c r="D63" s="5">
        <v>6.5</v>
      </c>
      <c r="E63" s="5">
        <v>34.299999999999997</v>
      </c>
      <c r="F63" s="5">
        <v>8.5</v>
      </c>
      <c r="G63" s="5">
        <v>2.5</v>
      </c>
      <c r="H63" s="22">
        <v>102</v>
      </c>
      <c r="I63" s="2">
        <v>36.6</v>
      </c>
      <c r="J63" s="2">
        <v>36.619999999999997</v>
      </c>
      <c r="K63" s="2">
        <v>25.1</v>
      </c>
      <c r="L63" s="2">
        <v>23.9</v>
      </c>
      <c r="M63" s="2">
        <v>6.4</v>
      </c>
      <c r="N63" s="2">
        <v>4.8</v>
      </c>
      <c r="P63" s="11"/>
      <c r="Q63" s="11"/>
    </row>
    <row r="64" spans="1:17">
      <c r="A64" s="2" t="s">
        <v>15</v>
      </c>
      <c r="B64" s="1">
        <v>35471</v>
      </c>
      <c r="C64" s="5">
        <v>1.1367999999999998</v>
      </c>
      <c r="D64" s="5">
        <v>6</v>
      </c>
      <c r="E64" s="5">
        <v>24.8</v>
      </c>
      <c r="F64" s="5">
        <v>6</v>
      </c>
      <c r="G64" s="5">
        <v>2.5</v>
      </c>
      <c r="H64" s="22">
        <v>58.5</v>
      </c>
      <c r="I64" s="2">
        <v>36.9</v>
      </c>
      <c r="J64" s="2">
        <v>36.9</v>
      </c>
      <c r="K64" s="2">
        <v>23</v>
      </c>
      <c r="L64" s="2">
        <v>23</v>
      </c>
      <c r="M64" s="2">
        <v>6.5</v>
      </c>
      <c r="N64" s="2">
        <v>7.4</v>
      </c>
      <c r="O64" s="3">
        <v>-0.129</v>
      </c>
      <c r="P64" s="11"/>
      <c r="Q64" s="11"/>
    </row>
    <row r="65" spans="1:17">
      <c r="A65" s="2" t="s">
        <v>15</v>
      </c>
      <c r="B65" s="1">
        <v>35478</v>
      </c>
      <c r="C65" s="5">
        <v>1.4716499999999999</v>
      </c>
      <c r="D65" s="5">
        <v>7</v>
      </c>
      <c r="E65" s="5">
        <v>25.75</v>
      </c>
      <c r="F65" s="5">
        <v>9.5</v>
      </c>
      <c r="G65" s="5">
        <v>2</v>
      </c>
      <c r="H65" s="22">
        <v>79.5</v>
      </c>
      <c r="I65" s="2">
        <v>37.1</v>
      </c>
      <c r="J65" s="2">
        <v>37.1</v>
      </c>
      <c r="K65" s="2">
        <v>23.2</v>
      </c>
      <c r="L65" s="2">
        <v>23.2</v>
      </c>
      <c r="M65" s="2">
        <v>6.3</v>
      </c>
      <c r="N65" s="2">
        <v>6.9</v>
      </c>
      <c r="O65" s="3">
        <v>-0.12420000000000002</v>
      </c>
      <c r="P65" s="11"/>
      <c r="Q65" s="11"/>
    </row>
    <row r="66" spans="1:17">
      <c r="A66" s="2" t="s">
        <v>15</v>
      </c>
      <c r="B66" s="1">
        <v>35485</v>
      </c>
      <c r="C66" s="5">
        <v>1.1069749999999998</v>
      </c>
      <c r="D66" s="5">
        <v>6.5</v>
      </c>
      <c r="E66" s="5">
        <v>20.5</v>
      </c>
      <c r="F66" s="5">
        <v>4</v>
      </c>
      <c r="G66" s="5">
        <v>1</v>
      </c>
      <c r="H66" s="22">
        <v>161.5</v>
      </c>
      <c r="I66" s="2">
        <v>37.1</v>
      </c>
      <c r="J66" s="2">
        <v>37.1</v>
      </c>
      <c r="K66" s="2">
        <v>23.2</v>
      </c>
      <c r="L66" s="2">
        <v>23.3</v>
      </c>
      <c r="M66" s="2">
        <v>5.4</v>
      </c>
      <c r="N66" s="2">
        <v>7</v>
      </c>
      <c r="O66" s="3">
        <v>-9.8600000000000007E-2</v>
      </c>
      <c r="P66" s="11"/>
      <c r="Q66" s="11"/>
    </row>
    <row r="67" spans="1:17">
      <c r="A67" s="2" t="s">
        <v>15</v>
      </c>
      <c r="B67" s="1">
        <v>35492</v>
      </c>
      <c r="C67" s="5">
        <v>1.1112249999999997</v>
      </c>
      <c r="D67" s="5">
        <v>8.5</v>
      </c>
      <c r="E67" s="5">
        <v>24.75</v>
      </c>
      <c r="F67" s="5">
        <v>5</v>
      </c>
      <c r="G67" s="5">
        <v>1.5</v>
      </c>
      <c r="H67" s="22">
        <v>83.5</v>
      </c>
      <c r="I67" s="2">
        <v>37.200000000000003</v>
      </c>
      <c r="J67" s="2">
        <v>37.200000000000003</v>
      </c>
      <c r="K67" s="2">
        <v>23.9</v>
      </c>
      <c r="L67" s="2">
        <v>23.9</v>
      </c>
      <c r="M67" s="2">
        <v>3.7</v>
      </c>
      <c r="N67" s="2">
        <v>3.8</v>
      </c>
      <c r="O67" s="3">
        <v>-0.10340000000000002</v>
      </c>
      <c r="P67" s="11"/>
      <c r="Q67" s="11"/>
    </row>
    <row r="68" spans="1:17">
      <c r="A68" s="2" t="s">
        <v>15</v>
      </c>
      <c r="B68" s="1">
        <v>35499</v>
      </c>
      <c r="C68" s="5">
        <v>0.9355</v>
      </c>
      <c r="D68" s="5">
        <v>7</v>
      </c>
      <c r="E68" s="5">
        <v>24</v>
      </c>
      <c r="F68" s="5">
        <v>12.5</v>
      </c>
      <c r="G68" s="5">
        <v>1.5</v>
      </c>
      <c r="H68" s="22">
        <v>53</v>
      </c>
      <c r="I68" s="2">
        <v>36.799999999999997</v>
      </c>
      <c r="J68" s="2">
        <v>36.799999999999997</v>
      </c>
      <c r="K68" s="2">
        <v>23.1</v>
      </c>
      <c r="L68" s="2">
        <v>23.1</v>
      </c>
      <c r="M68" s="2">
        <v>6.6</v>
      </c>
      <c r="N68" s="2">
        <v>6.7</v>
      </c>
      <c r="O68" s="3">
        <v>-6.5000000000000002E-2</v>
      </c>
      <c r="P68" s="11"/>
      <c r="Q68" s="11"/>
    </row>
    <row r="69" spans="1:17">
      <c r="A69" s="2" t="s">
        <v>15</v>
      </c>
      <c r="B69" s="1">
        <v>35507</v>
      </c>
      <c r="C69" s="5">
        <v>0.89511249999999998</v>
      </c>
      <c r="D69" s="5">
        <v>6</v>
      </c>
      <c r="E69" s="5">
        <v>21.5</v>
      </c>
      <c r="F69" s="5">
        <v>7</v>
      </c>
      <c r="G69" s="5">
        <v>4</v>
      </c>
      <c r="H69" s="22">
        <v>84.5</v>
      </c>
      <c r="I69" s="2">
        <v>36.9</v>
      </c>
      <c r="J69" s="2">
        <v>36.9</v>
      </c>
      <c r="K69" s="2">
        <v>21.9</v>
      </c>
      <c r="L69" s="2">
        <v>21.9</v>
      </c>
      <c r="M69" s="2">
        <v>7.2</v>
      </c>
      <c r="N69" s="2">
        <v>6.9</v>
      </c>
      <c r="O69" s="3">
        <v>-5.5400000000000005E-2</v>
      </c>
      <c r="P69" s="11"/>
      <c r="Q69" s="11"/>
    </row>
    <row r="70" spans="1:17">
      <c r="B70" s="1"/>
      <c r="P70" s="11"/>
      <c r="Q70" s="11"/>
    </row>
    <row r="71" spans="1:17">
      <c r="A71" s="2" t="s">
        <v>16</v>
      </c>
      <c r="B71" s="1">
        <v>35394</v>
      </c>
      <c r="C71" s="5">
        <v>1.1288999999999998</v>
      </c>
      <c r="D71" s="5">
        <v>6</v>
      </c>
      <c r="E71" s="5">
        <v>20.5</v>
      </c>
      <c r="F71" s="5">
        <v>3</v>
      </c>
      <c r="G71" s="5">
        <v>2</v>
      </c>
      <c r="H71" s="22">
        <v>105.5</v>
      </c>
      <c r="I71" s="2">
        <v>35.450000000000003</v>
      </c>
      <c r="J71" s="2">
        <v>35.450000000000003</v>
      </c>
      <c r="K71" s="2">
        <v>21.2</v>
      </c>
      <c r="L71" s="2">
        <v>20.8</v>
      </c>
      <c r="M71" s="2">
        <v>7.4</v>
      </c>
      <c r="N71" s="2">
        <v>7</v>
      </c>
      <c r="O71" s="3">
        <v>-7.9000000000000001E-2</v>
      </c>
      <c r="P71" s="11"/>
      <c r="Q71" s="11"/>
    </row>
    <row r="72" spans="1:17">
      <c r="A72" s="2" t="s">
        <v>16</v>
      </c>
      <c r="B72" s="1">
        <v>35401</v>
      </c>
      <c r="C72" s="5">
        <v>1.1772875</v>
      </c>
      <c r="D72" s="5">
        <v>3.5</v>
      </c>
      <c r="E72" s="5">
        <v>19.5</v>
      </c>
      <c r="F72" s="5">
        <v>1.5</v>
      </c>
      <c r="G72" s="5">
        <v>1</v>
      </c>
      <c r="H72" s="22">
        <v>88</v>
      </c>
      <c r="I72" s="2">
        <v>35.5</v>
      </c>
      <c r="J72" s="2">
        <v>35.5</v>
      </c>
      <c r="K72" s="2">
        <v>21.6</v>
      </c>
      <c r="L72" s="2">
        <v>21.2</v>
      </c>
      <c r="M72" s="2">
        <v>7.5</v>
      </c>
      <c r="N72" s="2">
        <v>7.3</v>
      </c>
      <c r="O72" s="3">
        <v>-0.11300000000000002</v>
      </c>
      <c r="P72" s="11"/>
      <c r="Q72" s="11"/>
    </row>
    <row r="73" spans="1:17">
      <c r="A73" s="2" t="s">
        <v>16</v>
      </c>
      <c r="B73" s="1">
        <v>35408</v>
      </c>
      <c r="C73" s="5">
        <v>1.329966666666667</v>
      </c>
      <c r="D73" s="5">
        <v>3.5</v>
      </c>
      <c r="E73" s="5">
        <v>25.85</v>
      </c>
      <c r="F73" s="5">
        <v>4</v>
      </c>
      <c r="G73" s="5">
        <v>4</v>
      </c>
      <c r="H73" s="22">
        <v>90</v>
      </c>
      <c r="I73" s="2">
        <v>35.6</v>
      </c>
      <c r="J73" s="2">
        <v>35.6</v>
      </c>
      <c r="K73" s="2">
        <v>21.2</v>
      </c>
      <c r="L73" s="2">
        <v>20.85</v>
      </c>
      <c r="M73" s="2">
        <v>7.7</v>
      </c>
      <c r="N73" s="2">
        <v>7.3</v>
      </c>
      <c r="O73" s="3">
        <v>-8.7999999999999995E-2</v>
      </c>
      <c r="P73" s="11"/>
      <c r="Q73" s="11"/>
    </row>
    <row r="74" spans="1:17">
      <c r="A74" s="2" t="s">
        <v>16</v>
      </c>
      <c r="B74" s="1">
        <v>35415</v>
      </c>
      <c r="C74" s="5">
        <v>0.25467499999999993</v>
      </c>
      <c r="D74" s="5">
        <v>2.5</v>
      </c>
      <c r="E74" s="5">
        <v>25.2</v>
      </c>
      <c r="F74" s="5">
        <v>1</v>
      </c>
      <c r="G74" s="5">
        <v>0</v>
      </c>
      <c r="H74" s="22">
        <v>99.5</v>
      </c>
      <c r="I74" s="2">
        <v>35.700000000000003</v>
      </c>
      <c r="J74" s="2">
        <v>35.700000000000003</v>
      </c>
      <c r="K74" s="2">
        <v>21.4</v>
      </c>
      <c r="L74" s="2">
        <v>21.05</v>
      </c>
      <c r="M74" s="2">
        <v>7.3</v>
      </c>
      <c r="N74" s="2">
        <v>7.1</v>
      </c>
      <c r="O74" s="3">
        <v>-0.09</v>
      </c>
      <c r="P74" s="11"/>
      <c r="Q74" s="11"/>
    </row>
    <row r="75" spans="1:17">
      <c r="A75" s="2" t="s">
        <v>16</v>
      </c>
      <c r="B75" s="1">
        <v>35422</v>
      </c>
      <c r="C75" s="5">
        <v>0.680925</v>
      </c>
      <c r="D75" s="5">
        <v>2.5</v>
      </c>
      <c r="E75" s="5">
        <v>27.8</v>
      </c>
      <c r="F75" s="5">
        <v>1</v>
      </c>
      <c r="G75" s="5">
        <v>1.5</v>
      </c>
      <c r="H75" s="22">
        <v>83</v>
      </c>
      <c r="I75" s="2">
        <v>35.700000000000003</v>
      </c>
      <c r="J75" s="2">
        <v>35.700000000000003</v>
      </c>
      <c r="K75" s="2">
        <v>21.4</v>
      </c>
      <c r="L75" s="2">
        <v>21.05</v>
      </c>
      <c r="M75" s="2">
        <v>7.3</v>
      </c>
      <c r="N75" s="2">
        <v>7.1</v>
      </c>
      <c r="O75" s="3">
        <v>-0.1338</v>
      </c>
      <c r="P75" s="11"/>
      <c r="Q75" s="11"/>
    </row>
    <row r="76" spans="1:17">
      <c r="A76" s="2" t="s">
        <v>16</v>
      </c>
      <c r="B76" s="1">
        <v>35436</v>
      </c>
      <c r="C76" s="5">
        <v>0.50934999999999997</v>
      </c>
      <c r="D76" s="5">
        <v>2.5</v>
      </c>
      <c r="E76" s="5">
        <v>27.1</v>
      </c>
      <c r="F76" s="5">
        <v>4</v>
      </c>
      <c r="G76" s="5">
        <v>0.5</v>
      </c>
      <c r="H76" s="22">
        <v>90.5</v>
      </c>
      <c r="I76" s="2">
        <v>35.700000000000003</v>
      </c>
      <c r="J76" s="2">
        <v>35.700000000000003</v>
      </c>
      <c r="K76" s="2">
        <v>23</v>
      </c>
      <c r="L76" s="2">
        <v>23.6</v>
      </c>
      <c r="M76" s="2">
        <v>7</v>
      </c>
      <c r="N76" s="2">
        <v>7</v>
      </c>
      <c r="O76" s="3">
        <v>-7.3999999999999996E-2</v>
      </c>
      <c r="P76" s="11"/>
      <c r="Q76" s="11"/>
    </row>
    <row r="77" spans="1:17">
      <c r="A77" s="2" t="s">
        <v>16</v>
      </c>
      <c r="B77" s="1">
        <v>35443</v>
      </c>
      <c r="C77" s="5">
        <v>0.57916250000000002</v>
      </c>
      <c r="D77" s="5">
        <v>1.5</v>
      </c>
      <c r="E77" s="5">
        <v>30.95</v>
      </c>
      <c r="F77" s="5">
        <v>2.5</v>
      </c>
      <c r="G77" s="5">
        <v>0</v>
      </c>
      <c r="H77" s="22">
        <v>65</v>
      </c>
      <c r="I77" s="2">
        <v>36.200000000000003</v>
      </c>
      <c r="J77" s="2">
        <v>36.200000000000003</v>
      </c>
      <c r="K77" s="2">
        <v>24</v>
      </c>
      <c r="L77" s="2">
        <v>23.5</v>
      </c>
      <c r="M77" s="2">
        <v>7.6</v>
      </c>
      <c r="N77" s="2">
        <v>7.6</v>
      </c>
      <c r="O77" s="3">
        <v>-8.7400000000000019E-2</v>
      </c>
      <c r="P77" s="11"/>
      <c r="Q77" s="11"/>
    </row>
    <row r="78" spans="1:17">
      <c r="A78" s="2" t="s">
        <v>16</v>
      </c>
      <c r="B78" s="1">
        <v>35451</v>
      </c>
      <c r="C78" s="5">
        <v>1.422825</v>
      </c>
      <c r="D78" s="5">
        <v>3</v>
      </c>
      <c r="E78" s="5">
        <v>38.5</v>
      </c>
      <c r="F78" s="5">
        <v>3.5</v>
      </c>
      <c r="G78" s="5">
        <v>1.5</v>
      </c>
      <c r="H78" s="22">
        <v>82</v>
      </c>
      <c r="I78" s="2">
        <v>36.450000000000003</v>
      </c>
      <c r="J78" s="2">
        <v>36.4</v>
      </c>
      <c r="K78" s="2">
        <v>23.5</v>
      </c>
      <c r="L78" s="2">
        <v>23.1</v>
      </c>
      <c r="M78" s="2">
        <v>8.1</v>
      </c>
      <c r="N78" s="2">
        <v>7.7</v>
      </c>
      <c r="O78" s="3">
        <v>-8.1000000000000003E-2</v>
      </c>
      <c r="P78" s="11"/>
      <c r="Q78" s="11"/>
    </row>
    <row r="79" spans="1:17">
      <c r="A79" s="2" t="s">
        <v>16</v>
      </c>
      <c r="B79" s="1">
        <v>35458</v>
      </c>
      <c r="C79" s="5">
        <v>1.5589</v>
      </c>
      <c r="D79" s="5">
        <v>5</v>
      </c>
      <c r="E79" s="5">
        <v>34.85</v>
      </c>
      <c r="F79" s="5">
        <v>2.5</v>
      </c>
      <c r="G79" s="5">
        <v>1.5</v>
      </c>
      <c r="H79" s="22">
        <v>93.5</v>
      </c>
      <c r="I79" s="2">
        <v>36.524999999999999</v>
      </c>
      <c r="J79" s="2">
        <v>36.625</v>
      </c>
      <c r="K79" s="2">
        <v>22.9</v>
      </c>
      <c r="L79" s="2">
        <v>22.65</v>
      </c>
      <c r="M79" s="2">
        <v>7.9</v>
      </c>
      <c r="N79" s="2">
        <v>7.5</v>
      </c>
      <c r="O79" s="3">
        <v>-0.10820000000000002</v>
      </c>
      <c r="P79" s="11"/>
      <c r="Q79" s="11"/>
    </row>
    <row r="80" spans="1:17">
      <c r="A80" s="2" t="s">
        <v>16</v>
      </c>
      <c r="B80" s="1">
        <v>35464</v>
      </c>
      <c r="C80" s="5">
        <v>0.44386630434782604</v>
      </c>
      <c r="D80" s="5">
        <v>5.5</v>
      </c>
      <c r="E80" s="5">
        <v>22.05</v>
      </c>
      <c r="F80" s="5">
        <v>7</v>
      </c>
      <c r="G80" s="5">
        <v>1.5</v>
      </c>
      <c r="H80" s="22">
        <v>59</v>
      </c>
      <c r="I80" s="2">
        <v>36.61</v>
      </c>
      <c r="J80" s="2">
        <v>36.6</v>
      </c>
      <c r="K80" s="2">
        <v>24.3</v>
      </c>
      <c r="L80" s="2">
        <v>23</v>
      </c>
      <c r="M80" s="2">
        <v>6.9</v>
      </c>
      <c r="N80" s="2">
        <v>6.5</v>
      </c>
      <c r="O80" s="3">
        <v>-2.5000000000000001E-2</v>
      </c>
      <c r="P80" s="11"/>
      <c r="Q80" s="11"/>
    </row>
    <row r="81" spans="1:17">
      <c r="A81" s="2" t="s">
        <v>16</v>
      </c>
      <c r="B81" s="1">
        <v>35471</v>
      </c>
      <c r="C81" s="5">
        <v>0.86163749999999983</v>
      </c>
      <c r="D81" s="5">
        <v>5.5</v>
      </c>
      <c r="E81" s="5">
        <v>23.7</v>
      </c>
      <c r="F81" s="5">
        <v>6.5</v>
      </c>
      <c r="G81" s="5">
        <v>3.5</v>
      </c>
      <c r="H81" s="22">
        <v>81</v>
      </c>
      <c r="I81" s="2">
        <v>36.85</v>
      </c>
      <c r="J81" s="2">
        <v>36.85</v>
      </c>
      <c r="K81" s="2">
        <v>24</v>
      </c>
      <c r="L81" s="2">
        <v>23.5</v>
      </c>
      <c r="M81" s="2">
        <v>6.8</v>
      </c>
      <c r="N81" s="2">
        <v>7.1</v>
      </c>
      <c r="O81" s="3">
        <v>-7.7800000000000008E-2</v>
      </c>
      <c r="P81" s="11"/>
      <c r="Q81" s="11"/>
    </row>
    <row r="82" spans="1:17">
      <c r="A82" s="2" t="s">
        <v>16</v>
      </c>
      <c r="B82" s="1">
        <v>35478</v>
      </c>
      <c r="C82" s="5">
        <v>1.0792749999999998</v>
      </c>
      <c r="D82" s="5">
        <v>6.5</v>
      </c>
      <c r="E82" s="5">
        <v>30.25</v>
      </c>
      <c r="F82" s="5">
        <v>8</v>
      </c>
      <c r="G82" s="5">
        <v>1</v>
      </c>
      <c r="H82" s="22">
        <v>81</v>
      </c>
      <c r="I82" s="2">
        <v>37</v>
      </c>
      <c r="J82" s="2">
        <v>37.1</v>
      </c>
      <c r="K82" s="2">
        <v>23.2</v>
      </c>
      <c r="L82" s="2">
        <v>23</v>
      </c>
      <c r="M82" s="2">
        <v>6.5</v>
      </c>
      <c r="N82" s="2">
        <v>6.9</v>
      </c>
      <c r="O82" s="3">
        <v>-6.0200000000000004E-2</v>
      </c>
      <c r="P82" s="11"/>
      <c r="Q82" s="11"/>
    </row>
    <row r="83" spans="1:17">
      <c r="A83" s="2" t="s">
        <v>16</v>
      </c>
      <c r="B83" s="1">
        <v>35485</v>
      </c>
      <c r="C83" s="5">
        <v>1.0225499999999998</v>
      </c>
      <c r="D83" s="5">
        <v>7.5</v>
      </c>
      <c r="E83" s="5">
        <v>20.25</v>
      </c>
      <c r="F83" s="5">
        <v>3</v>
      </c>
      <c r="G83" s="5">
        <v>0.5</v>
      </c>
      <c r="H83" s="22">
        <v>106</v>
      </c>
      <c r="I83" s="2">
        <v>37.1</v>
      </c>
      <c r="J83" s="2">
        <v>37.1</v>
      </c>
      <c r="K83" s="2">
        <v>23.3</v>
      </c>
      <c r="L83" s="2">
        <v>23.3</v>
      </c>
      <c r="M83" s="2">
        <v>6.6</v>
      </c>
      <c r="N83" s="2">
        <v>7.2</v>
      </c>
      <c r="O83" s="3">
        <v>-7.6200000000000018E-2</v>
      </c>
      <c r="P83" s="11"/>
      <c r="Q83" s="11"/>
    </row>
    <row r="84" spans="1:17">
      <c r="A84" s="2" t="s">
        <v>16</v>
      </c>
      <c r="B84" s="1">
        <v>35492</v>
      </c>
      <c r="C84" s="5">
        <v>1.0924624999999999</v>
      </c>
      <c r="D84" s="5">
        <v>7.5</v>
      </c>
      <c r="E84" s="5">
        <v>20.25</v>
      </c>
      <c r="F84" s="5">
        <v>7</v>
      </c>
      <c r="G84" s="5">
        <v>3</v>
      </c>
      <c r="H84" s="22">
        <v>85</v>
      </c>
      <c r="I84" s="2">
        <v>37.1</v>
      </c>
      <c r="J84" s="2">
        <v>37.1</v>
      </c>
      <c r="K84" s="2">
        <v>23.8</v>
      </c>
      <c r="L84" s="2">
        <v>23.8</v>
      </c>
      <c r="M84" s="2">
        <v>3.8</v>
      </c>
      <c r="N84" s="2">
        <v>3.9</v>
      </c>
      <c r="O84" s="3">
        <v>-6.0200000000000004E-2</v>
      </c>
      <c r="P84" s="11"/>
      <c r="Q84" s="11"/>
    </row>
    <row r="85" spans="1:17">
      <c r="A85" s="2" t="s">
        <v>16</v>
      </c>
      <c r="B85" s="1">
        <v>35499</v>
      </c>
      <c r="C85" s="5">
        <v>1.07755</v>
      </c>
      <c r="D85" s="5">
        <v>6</v>
      </c>
      <c r="E85" s="5">
        <v>25</v>
      </c>
      <c r="F85" s="5">
        <v>8</v>
      </c>
      <c r="G85" s="5">
        <v>1.5</v>
      </c>
      <c r="H85" s="22">
        <v>61.5</v>
      </c>
      <c r="I85" s="2">
        <v>36.799999999999997</v>
      </c>
      <c r="J85" s="2">
        <v>36.9</v>
      </c>
      <c r="K85" s="2">
        <v>22.8</v>
      </c>
      <c r="L85" s="2">
        <v>22.6</v>
      </c>
      <c r="M85" s="2">
        <v>7</v>
      </c>
      <c r="N85" s="2">
        <v>6.3</v>
      </c>
      <c r="O85" s="3">
        <v>-7.46E-2</v>
      </c>
      <c r="P85" s="11"/>
      <c r="Q85" s="11"/>
    </row>
    <row r="86" spans="1:17">
      <c r="A86" s="2" t="s">
        <v>16</v>
      </c>
      <c r="B86" s="1">
        <v>35507</v>
      </c>
      <c r="C86" s="5">
        <v>0.85289999999999999</v>
      </c>
      <c r="D86" s="5">
        <v>6.5</v>
      </c>
      <c r="E86" s="5">
        <v>25</v>
      </c>
      <c r="F86" s="5">
        <v>10</v>
      </c>
      <c r="G86" s="5">
        <v>6.5</v>
      </c>
      <c r="H86" s="22">
        <v>56.5</v>
      </c>
      <c r="I86" s="2">
        <v>36.9</v>
      </c>
      <c r="J86" s="2">
        <v>36.9</v>
      </c>
      <c r="K86" s="2">
        <v>22</v>
      </c>
      <c r="L86" s="2">
        <v>21.9</v>
      </c>
      <c r="M86" s="2">
        <v>7.1</v>
      </c>
      <c r="N86" s="2">
        <v>6.3</v>
      </c>
      <c r="O86" s="3">
        <v>-6.5000000000000002E-2</v>
      </c>
      <c r="P86" s="11"/>
      <c r="Q86" s="11"/>
    </row>
    <row r="87" spans="1:17">
      <c r="B87" s="1"/>
      <c r="P87" s="11"/>
      <c r="Q87" s="11"/>
    </row>
    <row r="88" spans="1:17">
      <c r="A88" s="2" t="s">
        <v>17</v>
      </c>
      <c r="B88" s="1">
        <v>35394</v>
      </c>
      <c r="C88" s="5">
        <v>2.0922000000000001</v>
      </c>
      <c r="D88" s="5">
        <v>7</v>
      </c>
      <c r="E88" s="5">
        <v>20.85</v>
      </c>
      <c r="F88" s="5">
        <v>4</v>
      </c>
      <c r="G88" s="5">
        <v>2</v>
      </c>
      <c r="H88" s="22">
        <v>117</v>
      </c>
      <c r="I88" s="2">
        <v>35.4</v>
      </c>
      <c r="J88" s="2">
        <v>35.4</v>
      </c>
      <c r="K88" s="2">
        <v>21.25</v>
      </c>
      <c r="L88" s="2">
        <v>20.8</v>
      </c>
      <c r="M88" s="2">
        <v>7.5</v>
      </c>
      <c r="N88" s="2">
        <v>7.4</v>
      </c>
      <c r="O88" s="3">
        <v>-0.10299999999999999</v>
      </c>
      <c r="P88" s="11"/>
      <c r="Q88" s="11"/>
    </row>
    <row r="89" spans="1:17">
      <c r="A89" s="2" t="s">
        <v>17</v>
      </c>
      <c r="B89" s="1">
        <v>35401</v>
      </c>
      <c r="C89" s="5">
        <v>6.8005500000000012</v>
      </c>
      <c r="D89" s="5">
        <v>3</v>
      </c>
      <c r="E89" s="5">
        <v>35.75</v>
      </c>
      <c r="F89" s="5">
        <v>4.5</v>
      </c>
      <c r="G89" s="5">
        <v>0.5</v>
      </c>
      <c r="H89" s="22">
        <v>145.5</v>
      </c>
      <c r="I89" s="2">
        <v>35.4</v>
      </c>
      <c r="J89" s="2">
        <v>35.4</v>
      </c>
      <c r="K89" s="2">
        <v>21.7</v>
      </c>
      <c r="L89" s="2">
        <v>21.5</v>
      </c>
      <c r="M89" s="2">
        <v>8</v>
      </c>
      <c r="N89" s="2">
        <v>7.3</v>
      </c>
      <c r="O89" s="3">
        <v>-0.14499999999999999</v>
      </c>
      <c r="P89" s="11"/>
      <c r="Q89" s="11"/>
    </row>
    <row r="90" spans="1:17">
      <c r="A90" s="2" t="s">
        <v>17</v>
      </c>
      <c r="B90" s="1">
        <v>35408</v>
      </c>
      <c r="C90" s="5">
        <v>5.7345500000000005</v>
      </c>
      <c r="D90" s="5">
        <v>3.5</v>
      </c>
      <c r="E90" s="5">
        <v>40.799999999999997</v>
      </c>
      <c r="F90" s="5">
        <v>6</v>
      </c>
      <c r="G90" s="5">
        <v>5</v>
      </c>
      <c r="H90" s="22">
        <v>123</v>
      </c>
      <c r="I90" s="2">
        <v>35.659999999999997</v>
      </c>
      <c r="J90" s="2">
        <v>35.659999999999997</v>
      </c>
      <c r="K90" s="2">
        <v>21.5</v>
      </c>
      <c r="L90" s="2">
        <v>20.8</v>
      </c>
      <c r="M90" s="2">
        <v>8.8000000000000007</v>
      </c>
      <c r="N90" s="2">
        <v>6.6</v>
      </c>
      <c r="O90" s="3">
        <v>-0.16600000000000001</v>
      </c>
      <c r="P90" s="11"/>
      <c r="Q90" s="11"/>
    </row>
    <row r="91" spans="1:17">
      <c r="A91" s="2" t="s">
        <v>17</v>
      </c>
      <c r="B91" s="1">
        <v>35415</v>
      </c>
      <c r="C91" s="5">
        <v>2.4773249999999996</v>
      </c>
      <c r="D91" s="5">
        <v>3</v>
      </c>
      <c r="E91" s="5">
        <v>31.3</v>
      </c>
      <c r="F91" s="5">
        <v>2.5</v>
      </c>
      <c r="G91" s="5">
        <v>1.5</v>
      </c>
      <c r="H91" s="22">
        <v>114</v>
      </c>
      <c r="I91" s="2">
        <v>35.700000000000003</v>
      </c>
      <c r="J91" s="2">
        <v>35.725000000000001</v>
      </c>
      <c r="K91" s="2">
        <v>20.8</v>
      </c>
      <c r="L91" s="2">
        <v>20.7</v>
      </c>
      <c r="M91" s="2">
        <v>6.5</v>
      </c>
      <c r="N91" s="2">
        <v>7</v>
      </c>
      <c r="O91" s="3">
        <v>-0.15300000000000002</v>
      </c>
      <c r="P91" s="11"/>
      <c r="Q91" s="11"/>
    </row>
    <row r="92" spans="1:17">
      <c r="A92" s="2" t="s">
        <v>17</v>
      </c>
      <c r="B92" s="1">
        <v>35422</v>
      </c>
      <c r="C92" s="5">
        <v>1.5868999999999995</v>
      </c>
      <c r="D92" s="5">
        <v>5</v>
      </c>
      <c r="E92" s="5">
        <v>33.200000000000003</v>
      </c>
      <c r="F92" s="5">
        <v>2</v>
      </c>
      <c r="G92" s="5">
        <v>1</v>
      </c>
      <c r="H92" s="22">
        <v>126.5</v>
      </c>
      <c r="I92" s="2">
        <v>35.700000000000003</v>
      </c>
      <c r="J92" s="2">
        <v>35.725000000000001</v>
      </c>
      <c r="K92" s="2">
        <v>20.8</v>
      </c>
      <c r="L92" s="2">
        <v>20.7</v>
      </c>
      <c r="M92" s="2">
        <v>6.5</v>
      </c>
      <c r="N92" s="2">
        <v>7</v>
      </c>
      <c r="O92" s="3">
        <v>-0.13600000000000001</v>
      </c>
      <c r="P92" s="11"/>
      <c r="Q92" s="11"/>
    </row>
    <row r="93" spans="1:17">
      <c r="A93" s="2" t="s">
        <v>17</v>
      </c>
      <c r="B93" s="1">
        <v>35436</v>
      </c>
      <c r="C93" s="5">
        <v>2.6388749999999996</v>
      </c>
      <c r="D93" s="5">
        <v>4.5</v>
      </c>
      <c r="E93" s="5">
        <v>32.700000000000003</v>
      </c>
      <c r="F93" s="5">
        <v>3</v>
      </c>
      <c r="G93" s="5">
        <v>0.5</v>
      </c>
      <c r="H93" s="22">
        <v>110.5</v>
      </c>
      <c r="I93" s="2">
        <v>36.200000000000003</v>
      </c>
      <c r="J93" s="2">
        <v>36.25</v>
      </c>
      <c r="K93" s="2">
        <v>22.5</v>
      </c>
      <c r="L93" s="2">
        <v>22.3</v>
      </c>
      <c r="M93" s="2">
        <v>6.6</v>
      </c>
      <c r="N93" s="2">
        <v>6.6</v>
      </c>
      <c r="O93" s="3">
        <v>-0.13600000000000001</v>
      </c>
      <c r="P93" s="11"/>
      <c r="Q93" s="11"/>
    </row>
    <row r="94" spans="1:17">
      <c r="A94" s="2" t="s">
        <v>17</v>
      </c>
      <c r="B94" s="1">
        <v>35443</v>
      </c>
      <c r="C94" s="5">
        <v>2.2991749999999995</v>
      </c>
      <c r="D94" s="5">
        <v>5.5</v>
      </c>
      <c r="E94" s="5">
        <v>41.65</v>
      </c>
      <c r="F94" s="5">
        <v>3</v>
      </c>
      <c r="G94" s="5">
        <v>1</v>
      </c>
      <c r="H94" s="22">
        <v>86</v>
      </c>
      <c r="I94" s="2">
        <v>36.200000000000003</v>
      </c>
      <c r="J94" s="2">
        <v>36.200000000000003</v>
      </c>
      <c r="K94" s="2">
        <v>24.25</v>
      </c>
      <c r="L94" s="2">
        <v>23.5</v>
      </c>
      <c r="M94" s="2">
        <v>7.4</v>
      </c>
      <c r="N94" s="2">
        <v>7.2</v>
      </c>
      <c r="O94" s="3">
        <v>-0.14199999999999999</v>
      </c>
      <c r="P94" s="11"/>
      <c r="Q94" s="11"/>
    </row>
    <row r="95" spans="1:17">
      <c r="A95" s="2" t="s">
        <v>17</v>
      </c>
      <c r="B95" s="1">
        <v>35451</v>
      </c>
      <c r="C95" s="5">
        <v>2.7863999999999995</v>
      </c>
      <c r="D95" s="5">
        <v>3</v>
      </c>
      <c r="E95" s="5">
        <v>32.9</v>
      </c>
      <c r="F95" s="5">
        <v>3.5</v>
      </c>
      <c r="G95" s="5">
        <v>1</v>
      </c>
      <c r="H95" s="22">
        <v>121.5</v>
      </c>
      <c r="I95" s="2">
        <v>36.4</v>
      </c>
      <c r="J95" s="2">
        <v>36.4</v>
      </c>
      <c r="K95" s="2">
        <v>22.75</v>
      </c>
      <c r="L95" s="2">
        <v>20.7</v>
      </c>
      <c r="M95" s="2">
        <v>8.1</v>
      </c>
      <c r="N95" s="2">
        <v>8.1</v>
      </c>
      <c r="O95" s="3">
        <v>-0.114</v>
      </c>
      <c r="P95" s="11"/>
      <c r="Q95" s="11"/>
    </row>
    <row r="96" spans="1:17">
      <c r="A96" s="2" t="s">
        <v>17</v>
      </c>
      <c r="B96" s="1">
        <v>35458</v>
      </c>
      <c r="C96" s="5">
        <v>3.3842250000000003</v>
      </c>
      <c r="D96" s="5">
        <v>4.5</v>
      </c>
      <c r="E96" s="5">
        <v>40.5</v>
      </c>
      <c r="F96" s="5">
        <v>3.5</v>
      </c>
      <c r="G96" s="5">
        <v>2.5</v>
      </c>
      <c r="H96" s="22">
        <v>94.5</v>
      </c>
      <c r="I96" s="2">
        <v>36.6</v>
      </c>
      <c r="J96" s="2">
        <v>36.6</v>
      </c>
      <c r="K96" s="2">
        <v>22.75</v>
      </c>
      <c r="L96" s="2">
        <v>22.75</v>
      </c>
      <c r="M96" s="2">
        <v>8.1</v>
      </c>
      <c r="N96" s="2">
        <v>8.1999999999999993</v>
      </c>
      <c r="O96" s="3">
        <v>-0.14020000000000002</v>
      </c>
      <c r="P96" s="11"/>
      <c r="Q96" s="11"/>
    </row>
    <row r="97" spans="1:17">
      <c r="A97" s="2" t="s">
        <v>17</v>
      </c>
      <c r="B97" s="1">
        <v>35464</v>
      </c>
      <c r="C97" s="5">
        <v>1.2599874999999998</v>
      </c>
      <c r="D97" s="5">
        <v>7.5</v>
      </c>
      <c r="E97" s="5">
        <v>28.1</v>
      </c>
      <c r="F97" s="5">
        <v>6.5</v>
      </c>
      <c r="G97" s="5">
        <v>2</v>
      </c>
      <c r="H97" s="22">
        <v>82</v>
      </c>
      <c r="I97" s="2">
        <v>36.6</v>
      </c>
      <c r="J97" s="2">
        <v>36.6</v>
      </c>
      <c r="K97" s="2">
        <v>25.5</v>
      </c>
      <c r="L97" s="2">
        <v>23.3</v>
      </c>
      <c r="M97" s="2">
        <v>6.5</v>
      </c>
      <c r="N97" s="2">
        <v>5.0999999999999996</v>
      </c>
      <c r="O97" s="3">
        <v>-4.9000000000000016E-2</v>
      </c>
      <c r="P97" s="11"/>
      <c r="Q97" s="11"/>
    </row>
    <row r="98" spans="1:17">
      <c r="A98" s="2" t="s">
        <v>17</v>
      </c>
      <c r="B98" s="1">
        <v>35471</v>
      </c>
      <c r="C98" s="5">
        <v>4.2332750000000008</v>
      </c>
      <c r="D98" s="5">
        <v>23.5</v>
      </c>
      <c r="E98" s="5">
        <v>50.75</v>
      </c>
      <c r="F98" s="5">
        <v>6</v>
      </c>
      <c r="G98" s="5">
        <v>4.5</v>
      </c>
      <c r="H98" s="22">
        <v>102.5</v>
      </c>
      <c r="I98" s="2">
        <v>36.9</v>
      </c>
      <c r="J98" s="2">
        <v>36.9</v>
      </c>
      <c r="K98" s="2">
        <v>23.2</v>
      </c>
      <c r="L98" s="2">
        <v>23.2</v>
      </c>
      <c r="M98" s="2">
        <v>7.1</v>
      </c>
      <c r="N98" s="2">
        <v>7.5</v>
      </c>
      <c r="O98" s="3">
        <v>-0.14499999999999999</v>
      </c>
      <c r="P98" s="11"/>
      <c r="Q98" s="11"/>
    </row>
    <row r="99" spans="1:17">
      <c r="A99" s="2" t="s">
        <v>17</v>
      </c>
      <c r="B99" s="1">
        <v>35478</v>
      </c>
      <c r="C99" s="5">
        <v>3.2695749999999997</v>
      </c>
      <c r="D99" s="5">
        <v>12.5</v>
      </c>
      <c r="E99" s="5">
        <v>39.5</v>
      </c>
      <c r="F99" s="5">
        <v>9</v>
      </c>
      <c r="G99" s="5">
        <v>2.5</v>
      </c>
      <c r="H99" s="22">
        <v>82.5</v>
      </c>
      <c r="I99" s="2">
        <v>37</v>
      </c>
      <c r="J99" s="2">
        <v>37.1</v>
      </c>
      <c r="K99" s="2">
        <v>24</v>
      </c>
      <c r="L99" s="2">
        <v>23.25</v>
      </c>
      <c r="M99" s="2">
        <v>6.1</v>
      </c>
      <c r="N99" s="2">
        <v>6.6</v>
      </c>
      <c r="O99" s="3">
        <v>-0.13059999999999999</v>
      </c>
      <c r="P99" s="11"/>
      <c r="Q99" s="11"/>
    </row>
    <row r="100" spans="1:17">
      <c r="A100" s="2" t="s">
        <v>17</v>
      </c>
      <c r="B100" s="1">
        <v>35485</v>
      </c>
      <c r="C100" s="5">
        <v>1.1923999999999997</v>
      </c>
      <c r="D100" s="5">
        <v>11</v>
      </c>
      <c r="E100" s="5">
        <v>22.25</v>
      </c>
      <c r="F100" s="5">
        <v>18</v>
      </c>
      <c r="G100" s="5">
        <v>3.5</v>
      </c>
      <c r="H100" s="22">
        <v>121.5</v>
      </c>
      <c r="I100" s="2">
        <v>37.1</v>
      </c>
      <c r="J100" s="2">
        <v>37.1</v>
      </c>
      <c r="K100" s="2">
        <v>23.4</v>
      </c>
      <c r="L100" s="2">
        <v>23.2</v>
      </c>
      <c r="M100" s="2">
        <v>6.5</v>
      </c>
      <c r="N100" s="2">
        <v>6.4</v>
      </c>
      <c r="O100" s="3">
        <v>-7.1400000000000019E-2</v>
      </c>
      <c r="P100" s="11"/>
      <c r="Q100" s="11"/>
    </row>
    <row r="101" spans="1:17">
      <c r="A101" s="2" t="s">
        <v>17</v>
      </c>
      <c r="B101" s="1">
        <v>35492</v>
      </c>
      <c r="C101" s="5">
        <v>3.8424250000000004</v>
      </c>
      <c r="D101" s="5">
        <v>8</v>
      </c>
      <c r="E101" s="5">
        <v>27.5</v>
      </c>
      <c r="F101" s="5">
        <v>11.5</v>
      </c>
      <c r="G101" s="5">
        <v>4</v>
      </c>
      <c r="H101" s="22">
        <v>168.5</v>
      </c>
      <c r="I101" s="2">
        <v>37.200000000000003</v>
      </c>
      <c r="J101" s="2">
        <v>37.200000000000003</v>
      </c>
      <c r="K101" s="2">
        <v>23.7</v>
      </c>
      <c r="L101" s="2">
        <v>23.8</v>
      </c>
      <c r="M101" s="2">
        <v>3.8</v>
      </c>
      <c r="N101" s="2">
        <v>3.9</v>
      </c>
      <c r="O101" s="3">
        <v>-0.10980000000000001</v>
      </c>
      <c r="P101" s="11"/>
      <c r="Q101" s="11"/>
    </row>
    <row r="102" spans="1:17">
      <c r="A102" s="2" t="s">
        <v>17</v>
      </c>
      <c r="B102" s="1">
        <v>35499</v>
      </c>
      <c r="C102" s="5">
        <v>1.4210999999999996</v>
      </c>
      <c r="D102" s="5">
        <v>8</v>
      </c>
      <c r="E102" s="5">
        <v>25</v>
      </c>
      <c r="F102" s="5">
        <v>11.5</v>
      </c>
      <c r="G102" s="5">
        <v>2.5</v>
      </c>
      <c r="H102" s="22">
        <v>54.5</v>
      </c>
      <c r="I102" s="2">
        <v>36.799999999999997</v>
      </c>
      <c r="J102" s="2">
        <v>36.9</v>
      </c>
      <c r="K102" s="2">
        <v>23</v>
      </c>
      <c r="L102" s="2">
        <v>22.8</v>
      </c>
      <c r="M102" s="2">
        <v>6.9</v>
      </c>
      <c r="N102" s="2">
        <v>6.5</v>
      </c>
      <c r="O102" s="3">
        <v>-0.1018</v>
      </c>
      <c r="P102" s="11"/>
      <c r="Q102" s="11"/>
    </row>
    <row r="103" spans="1:17">
      <c r="A103" s="2" t="s">
        <v>17</v>
      </c>
      <c r="B103" s="1">
        <v>35507</v>
      </c>
      <c r="C103" s="5">
        <v>1.7942749999999998</v>
      </c>
      <c r="D103" s="5">
        <v>10</v>
      </c>
      <c r="E103" s="5">
        <v>29.5</v>
      </c>
      <c r="F103" s="5">
        <v>12</v>
      </c>
      <c r="G103" s="5">
        <v>5</v>
      </c>
      <c r="H103" s="22">
        <v>97.5</v>
      </c>
      <c r="I103" s="2">
        <v>36.9</v>
      </c>
      <c r="J103" s="2">
        <v>36.9</v>
      </c>
      <c r="K103" s="2">
        <v>23.1</v>
      </c>
      <c r="L103" s="2">
        <v>22</v>
      </c>
      <c r="M103" s="2">
        <v>7.5</v>
      </c>
      <c r="N103" s="2">
        <v>6.6</v>
      </c>
      <c r="O103" s="3">
        <v>-0.11620000000000001</v>
      </c>
      <c r="P103" s="11"/>
      <c r="Q103" s="11"/>
    </row>
    <row r="104" spans="1:17">
      <c r="B104" s="1"/>
      <c r="P104" s="11"/>
      <c r="Q104" s="11"/>
    </row>
    <row r="105" spans="1:17">
      <c r="A105" s="2" t="s">
        <v>18</v>
      </c>
      <c r="B105" s="1">
        <v>35394</v>
      </c>
      <c r="C105" s="5">
        <v>1.5870458333333333</v>
      </c>
      <c r="D105" s="5">
        <v>10</v>
      </c>
      <c r="E105" s="5">
        <v>20.7</v>
      </c>
      <c r="F105" s="5">
        <v>11</v>
      </c>
      <c r="G105" s="5">
        <v>2.5</v>
      </c>
      <c r="H105" s="22">
        <v>151</v>
      </c>
      <c r="I105" s="2">
        <v>35.4</v>
      </c>
      <c r="J105" s="2">
        <v>35.4</v>
      </c>
      <c r="K105" s="2">
        <v>21.1</v>
      </c>
      <c r="L105" s="2">
        <v>20.399999999999999</v>
      </c>
      <c r="M105" s="2">
        <v>7.5</v>
      </c>
      <c r="N105" s="2">
        <v>6.7</v>
      </c>
      <c r="O105" s="3">
        <v>-0.09</v>
      </c>
      <c r="P105" s="11"/>
      <c r="Q105" s="11"/>
    </row>
    <row r="106" spans="1:17">
      <c r="A106" s="2" t="s">
        <v>18</v>
      </c>
      <c r="B106" s="1">
        <v>35401</v>
      </c>
      <c r="C106" s="5">
        <v>2.7746500000000003</v>
      </c>
      <c r="D106" s="5">
        <v>5</v>
      </c>
      <c r="E106" s="5">
        <v>30.95</v>
      </c>
      <c r="F106" s="5">
        <v>2.5</v>
      </c>
      <c r="G106" s="5">
        <v>0</v>
      </c>
      <c r="H106" s="22">
        <v>183.5</v>
      </c>
      <c r="I106" s="2">
        <v>35.4</v>
      </c>
      <c r="J106" s="2">
        <v>35.4</v>
      </c>
      <c r="K106" s="2">
        <v>21.6</v>
      </c>
      <c r="L106" s="2">
        <v>21.2</v>
      </c>
      <c r="M106" s="2">
        <v>7.9</v>
      </c>
      <c r="N106" s="2">
        <v>7</v>
      </c>
      <c r="O106" s="3">
        <v>-0.129</v>
      </c>
      <c r="P106" s="11"/>
      <c r="Q106" s="11"/>
    </row>
    <row r="107" spans="1:17">
      <c r="A107" s="2" t="s">
        <v>18</v>
      </c>
      <c r="B107" s="1">
        <v>35408</v>
      </c>
      <c r="C107" s="5">
        <v>2.1299625</v>
      </c>
      <c r="D107" s="5">
        <v>3</v>
      </c>
      <c r="E107" s="5">
        <v>33.85</v>
      </c>
      <c r="F107" s="5">
        <v>3</v>
      </c>
      <c r="G107" s="5">
        <v>3</v>
      </c>
      <c r="H107" s="22">
        <v>97</v>
      </c>
      <c r="I107" s="2">
        <v>35.625</v>
      </c>
      <c r="J107" s="2">
        <v>35.6</v>
      </c>
      <c r="K107" s="2">
        <v>21.15</v>
      </c>
      <c r="L107" s="2">
        <v>20.75</v>
      </c>
      <c r="M107" s="2">
        <v>8.1999999999999993</v>
      </c>
      <c r="N107" s="2">
        <v>7.5</v>
      </c>
      <c r="O107" s="3">
        <v>-0.13800000000000001</v>
      </c>
      <c r="P107" s="11"/>
      <c r="Q107" s="11"/>
    </row>
    <row r="108" spans="1:17">
      <c r="A108" s="2" t="s">
        <v>18</v>
      </c>
      <c r="B108" s="1">
        <v>35415</v>
      </c>
      <c r="C108" s="5">
        <v>2.0960500000000004</v>
      </c>
      <c r="D108" s="5">
        <v>7</v>
      </c>
      <c r="E108" s="5">
        <v>36</v>
      </c>
      <c r="F108" s="5">
        <v>4.5</v>
      </c>
      <c r="G108" s="5">
        <v>2</v>
      </c>
      <c r="H108" s="22">
        <v>114.5</v>
      </c>
      <c r="I108" s="2">
        <v>35.700000000000003</v>
      </c>
      <c r="J108" s="2">
        <v>35.725000000000001</v>
      </c>
      <c r="K108" s="2">
        <v>21</v>
      </c>
      <c r="L108" s="2">
        <v>20.65</v>
      </c>
      <c r="M108" s="2">
        <v>7.3</v>
      </c>
      <c r="N108" s="2">
        <v>6.1</v>
      </c>
      <c r="O108" s="3">
        <v>-0.10100000000000001</v>
      </c>
      <c r="P108" s="11"/>
      <c r="Q108" s="11"/>
    </row>
    <row r="109" spans="1:17">
      <c r="A109" s="2" t="s">
        <v>18</v>
      </c>
      <c r="B109" s="1">
        <v>35422</v>
      </c>
      <c r="C109" s="5">
        <v>0.67900000000000005</v>
      </c>
      <c r="D109" s="5">
        <v>6.5</v>
      </c>
      <c r="E109" s="5">
        <v>34.5</v>
      </c>
      <c r="F109" s="5">
        <v>3</v>
      </c>
      <c r="G109" s="5">
        <v>2</v>
      </c>
      <c r="H109" s="22">
        <v>70</v>
      </c>
      <c r="I109" s="2">
        <v>35.700000000000003</v>
      </c>
      <c r="J109" s="2">
        <v>35.725000000000001</v>
      </c>
      <c r="K109" s="2">
        <v>21</v>
      </c>
      <c r="L109" s="2">
        <v>20.65</v>
      </c>
      <c r="M109" s="2">
        <v>7.3</v>
      </c>
      <c r="N109" s="2">
        <v>6.1</v>
      </c>
      <c r="O109" s="3">
        <v>-0.112</v>
      </c>
      <c r="P109" s="11"/>
      <c r="Q109" s="11"/>
    </row>
    <row r="110" spans="1:17">
      <c r="A110" s="2" t="s">
        <v>18</v>
      </c>
      <c r="B110" s="1">
        <v>35436</v>
      </c>
      <c r="C110" s="5">
        <v>2.3210999999999999</v>
      </c>
      <c r="D110" s="5">
        <v>9.5</v>
      </c>
      <c r="E110" s="5">
        <v>39.549999999999997</v>
      </c>
      <c r="F110" s="5">
        <v>3</v>
      </c>
      <c r="G110" s="5">
        <v>1.5</v>
      </c>
      <c r="H110" s="22">
        <v>115.5</v>
      </c>
      <c r="I110" s="2">
        <v>36.125</v>
      </c>
      <c r="J110" s="2">
        <v>36.15</v>
      </c>
      <c r="K110" s="2">
        <v>22.85</v>
      </c>
      <c r="L110" s="2">
        <v>21.85</v>
      </c>
      <c r="M110" s="2">
        <v>7.1</v>
      </c>
      <c r="N110" s="2">
        <v>6.2</v>
      </c>
      <c r="O110" s="3">
        <v>-0.129</v>
      </c>
      <c r="P110" s="11"/>
      <c r="Q110" s="11"/>
    </row>
    <row r="111" spans="1:17">
      <c r="A111" s="2" t="s">
        <v>18</v>
      </c>
      <c r="B111" s="1">
        <v>35443</v>
      </c>
      <c r="C111" s="5">
        <v>2.0246500000000003</v>
      </c>
      <c r="D111" s="5">
        <v>12</v>
      </c>
      <c r="E111" s="5">
        <v>60.75</v>
      </c>
      <c r="F111" s="5">
        <v>11.5</v>
      </c>
      <c r="G111" s="5">
        <v>1</v>
      </c>
      <c r="H111" s="22">
        <v>129.5</v>
      </c>
      <c r="I111" s="2">
        <v>36.200000000000003</v>
      </c>
      <c r="J111" s="2">
        <v>36.200000000000003</v>
      </c>
      <c r="K111" s="2">
        <v>24.5</v>
      </c>
      <c r="L111" s="2">
        <v>23</v>
      </c>
      <c r="M111" s="2">
        <v>7.5</v>
      </c>
      <c r="N111" s="2">
        <v>6</v>
      </c>
      <c r="O111" s="3">
        <v>-0.1</v>
      </c>
      <c r="P111" s="11"/>
      <c r="Q111" s="11"/>
    </row>
    <row r="112" spans="1:17">
      <c r="A112" s="2" t="s">
        <v>18</v>
      </c>
      <c r="B112" s="1">
        <v>35451</v>
      </c>
      <c r="C112" s="5">
        <v>1.5920333333333332</v>
      </c>
      <c r="D112" s="5">
        <v>6.5</v>
      </c>
      <c r="E112" s="5">
        <v>35.299999999999997</v>
      </c>
      <c r="F112" s="5">
        <v>5</v>
      </c>
      <c r="G112" s="5">
        <v>1</v>
      </c>
      <c r="H112" s="22">
        <v>121.5</v>
      </c>
      <c r="I112" s="2">
        <v>36.5</v>
      </c>
      <c r="J112" s="2">
        <v>36.6</v>
      </c>
      <c r="K112" s="2">
        <v>23.25</v>
      </c>
      <c r="L112" s="2">
        <v>22.5</v>
      </c>
      <c r="M112" s="2">
        <v>8.1999999999999993</v>
      </c>
      <c r="N112" s="2">
        <v>7</v>
      </c>
      <c r="O112" s="3">
        <v>-0.09</v>
      </c>
      <c r="P112" s="11"/>
      <c r="Q112" s="11"/>
    </row>
    <row r="113" spans="1:17">
      <c r="A113" s="2" t="s">
        <v>18</v>
      </c>
      <c r="B113" s="1">
        <v>35458</v>
      </c>
      <c r="C113" s="5">
        <v>2.4390000000000001</v>
      </c>
      <c r="D113" s="5">
        <v>9</v>
      </c>
      <c r="E113" s="5">
        <v>42.7</v>
      </c>
      <c r="F113" s="5">
        <v>6.5</v>
      </c>
      <c r="G113" s="5">
        <v>3.5</v>
      </c>
      <c r="H113" s="22">
        <v>78</v>
      </c>
      <c r="I113" s="2">
        <v>36.524999999999999</v>
      </c>
      <c r="J113" s="2">
        <v>36.625</v>
      </c>
      <c r="K113" s="2">
        <v>22.7</v>
      </c>
      <c r="L113" s="2">
        <v>22.2</v>
      </c>
      <c r="M113" s="2">
        <v>7.7</v>
      </c>
      <c r="N113" s="2">
        <v>6.8</v>
      </c>
      <c r="O113" s="3">
        <v>-0.11300000000000002</v>
      </c>
      <c r="P113" s="11"/>
      <c r="Q113" s="11"/>
    </row>
    <row r="114" spans="1:17">
      <c r="A114" s="2" t="s">
        <v>18</v>
      </c>
      <c r="B114" s="1">
        <v>35464</v>
      </c>
      <c r="C114" s="5">
        <v>1.6269874999999998</v>
      </c>
      <c r="D114" s="5">
        <v>16</v>
      </c>
      <c r="E114" s="5">
        <v>41.1</v>
      </c>
      <c r="F114" s="5">
        <v>14.5</v>
      </c>
      <c r="G114" s="5">
        <v>2</v>
      </c>
      <c r="H114" s="22">
        <v>78</v>
      </c>
      <c r="I114" s="2">
        <v>36.61</v>
      </c>
      <c r="J114" s="2">
        <v>35.799999999999997</v>
      </c>
      <c r="K114" s="2">
        <v>24.8</v>
      </c>
      <c r="L114" s="2">
        <v>22.8</v>
      </c>
      <c r="M114" s="2">
        <v>7.3</v>
      </c>
      <c r="N114" s="2">
        <v>5.2</v>
      </c>
      <c r="O114" s="3">
        <v>-7.1400000000000019E-2</v>
      </c>
      <c r="P114" s="11"/>
      <c r="Q114" s="11"/>
    </row>
    <row r="115" spans="1:17">
      <c r="A115" s="2" t="s">
        <v>18</v>
      </c>
      <c r="B115" s="1">
        <v>35471</v>
      </c>
      <c r="C115" s="5">
        <v>1.81155</v>
      </c>
      <c r="D115" s="5">
        <v>8.5</v>
      </c>
      <c r="E115" s="5">
        <v>28</v>
      </c>
      <c r="F115" s="5">
        <v>8.5</v>
      </c>
      <c r="G115" s="5">
        <v>2.5</v>
      </c>
      <c r="H115" s="22">
        <v>86.5</v>
      </c>
      <c r="I115" s="2">
        <v>36.85</v>
      </c>
      <c r="J115" s="2">
        <v>36.9</v>
      </c>
      <c r="K115" s="2">
        <v>23.4</v>
      </c>
      <c r="L115" s="2">
        <v>23.1</v>
      </c>
      <c r="M115" s="2">
        <v>6.7</v>
      </c>
      <c r="N115" s="2">
        <v>7</v>
      </c>
      <c r="O115" s="3">
        <v>-0.105</v>
      </c>
      <c r="P115" s="11"/>
      <c r="Q115" s="11"/>
    </row>
    <row r="116" spans="1:17">
      <c r="A116" s="2" t="s">
        <v>18</v>
      </c>
      <c r="B116" s="1">
        <v>35478</v>
      </c>
      <c r="C116" s="5">
        <v>2.4390000000000005</v>
      </c>
      <c r="D116" s="5">
        <v>14</v>
      </c>
      <c r="E116" s="5">
        <v>46</v>
      </c>
      <c r="F116" s="5">
        <v>19</v>
      </c>
      <c r="G116" s="5">
        <v>1</v>
      </c>
      <c r="H116" s="22">
        <v>147.5</v>
      </c>
      <c r="I116" s="2">
        <v>37.1</v>
      </c>
      <c r="J116" s="2">
        <v>37.200000000000003</v>
      </c>
      <c r="K116" s="2">
        <v>23.25</v>
      </c>
      <c r="L116" s="2">
        <v>22.8</v>
      </c>
      <c r="M116" s="2">
        <v>6.3</v>
      </c>
      <c r="N116" s="2">
        <v>5</v>
      </c>
      <c r="O116" s="3">
        <v>-0.106</v>
      </c>
      <c r="P116" s="11"/>
      <c r="Q116" s="11"/>
    </row>
    <row r="117" spans="1:17">
      <c r="A117" s="2" t="s">
        <v>18</v>
      </c>
      <c r="B117" s="1">
        <v>35485</v>
      </c>
      <c r="C117" s="5">
        <v>0.93357499999999993</v>
      </c>
      <c r="D117" s="5">
        <v>12.5</v>
      </c>
      <c r="E117" s="5">
        <v>25.25</v>
      </c>
      <c r="F117" s="5">
        <v>30</v>
      </c>
      <c r="G117" s="5">
        <v>3</v>
      </c>
      <c r="H117" s="22">
        <v>108</v>
      </c>
      <c r="I117" s="2">
        <v>37.1</v>
      </c>
      <c r="J117" s="2">
        <v>37.1</v>
      </c>
      <c r="K117" s="2">
        <v>23.9</v>
      </c>
      <c r="L117" s="2">
        <v>23.2</v>
      </c>
      <c r="M117" s="2">
        <v>6</v>
      </c>
      <c r="N117" s="2">
        <v>5.2</v>
      </c>
      <c r="O117" s="3">
        <v>-0.10820000000000002</v>
      </c>
      <c r="P117" s="11"/>
      <c r="Q117" s="11"/>
    </row>
    <row r="118" spans="1:17">
      <c r="A118" s="2" t="s">
        <v>18</v>
      </c>
      <c r="B118" s="1">
        <v>35492</v>
      </c>
      <c r="C118" s="5">
        <v>4.3255999999999997</v>
      </c>
      <c r="D118" s="5">
        <v>8.5</v>
      </c>
      <c r="E118" s="5">
        <v>26.75</v>
      </c>
      <c r="F118" s="5">
        <v>8</v>
      </c>
      <c r="G118" s="5">
        <v>1</v>
      </c>
      <c r="H118" s="22">
        <v>68.5</v>
      </c>
      <c r="I118" s="2">
        <v>37.200000000000003</v>
      </c>
      <c r="J118" s="2">
        <v>37.200000000000003</v>
      </c>
      <c r="K118" s="2">
        <v>23.6</v>
      </c>
      <c r="L118" s="2">
        <v>23.5</v>
      </c>
      <c r="M118" s="2">
        <v>3.9</v>
      </c>
      <c r="N118" s="2">
        <v>3.6</v>
      </c>
      <c r="O118" s="3">
        <v>-9.7000000000000003E-2</v>
      </c>
      <c r="P118" s="11"/>
      <c r="Q118" s="11"/>
    </row>
    <row r="119" spans="1:17">
      <c r="A119" s="2" t="s">
        <v>18</v>
      </c>
      <c r="B119" s="1">
        <v>35499</v>
      </c>
      <c r="C119" s="5">
        <v>1.6863375</v>
      </c>
      <c r="D119" s="5">
        <v>9.5</v>
      </c>
      <c r="E119" s="5">
        <v>24</v>
      </c>
      <c r="F119" s="5">
        <v>15.5</v>
      </c>
      <c r="G119" s="5">
        <v>4</v>
      </c>
      <c r="H119" s="22">
        <v>89</v>
      </c>
      <c r="I119" s="2">
        <v>36.9</v>
      </c>
      <c r="J119" s="2">
        <v>36.9</v>
      </c>
      <c r="K119" s="2">
        <v>23</v>
      </c>
      <c r="L119" s="2">
        <v>22.1</v>
      </c>
      <c r="M119" s="2">
        <v>7</v>
      </c>
      <c r="N119" s="2">
        <v>4.7</v>
      </c>
      <c r="O119" s="3">
        <v>-8.900000000000001E-2</v>
      </c>
      <c r="P119" s="11"/>
      <c r="Q119" s="11"/>
    </row>
    <row r="120" spans="1:17">
      <c r="A120" s="2" t="s">
        <v>18</v>
      </c>
      <c r="B120" s="1">
        <v>35507</v>
      </c>
      <c r="C120" s="5">
        <v>3.4183000000000003</v>
      </c>
      <c r="D120" s="5">
        <v>7</v>
      </c>
      <c r="E120" s="5">
        <v>30.5</v>
      </c>
      <c r="F120" s="5">
        <v>9.5</v>
      </c>
      <c r="G120" s="5">
        <v>4.5</v>
      </c>
      <c r="H120" s="22">
        <v>116</v>
      </c>
      <c r="I120" s="2">
        <v>36.9</v>
      </c>
      <c r="J120" s="2">
        <v>36.9</v>
      </c>
      <c r="K120" s="2">
        <v>22.4</v>
      </c>
      <c r="L120" s="2">
        <v>21.7</v>
      </c>
      <c r="M120" s="2">
        <v>8.1999999999999993</v>
      </c>
      <c r="N120" s="2">
        <v>6.3</v>
      </c>
      <c r="O120" s="3">
        <v>-0.12420000000000002</v>
      </c>
      <c r="P120" s="11"/>
      <c r="Q120" s="11"/>
    </row>
    <row r="121" spans="1:17">
      <c r="B121" s="1"/>
      <c r="P121" s="11"/>
      <c r="Q121" s="11"/>
    </row>
    <row r="122" spans="1:17">
      <c r="A122" s="2" t="s">
        <v>20</v>
      </c>
      <c r="B122" s="1">
        <v>35394</v>
      </c>
      <c r="C122" s="5">
        <v>1.302025</v>
      </c>
      <c r="D122" s="5">
        <v>3.5</v>
      </c>
      <c r="E122" s="5">
        <v>24.5</v>
      </c>
      <c r="F122" s="5">
        <v>5</v>
      </c>
      <c r="G122" s="5">
        <v>5.5</v>
      </c>
      <c r="H122" s="22">
        <v>109</v>
      </c>
      <c r="I122" s="2">
        <v>35.5</v>
      </c>
      <c r="J122" s="2">
        <v>35.6</v>
      </c>
      <c r="K122" s="2">
        <v>20.8</v>
      </c>
      <c r="L122" s="2">
        <v>20.5</v>
      </c>
      <c r="M122" s="2">
        <v>7.5</v>
      </c>
      <c r="N122" s="2">
        <v>6.9</v>
      </c>
      <c r="O122" s="3">
        <v>-8.7999999999999995E-2</v>
      </c>
      <c r="P122" s="11"/>
      <c r="Q122" s="11"/>
    </row>
    <row r="123" spans="1:17">
      <c r="A123" s="2" t="s">
        <v>20</v>
      </c>
      <c r="B123" s="1">
        <v>35401</v>
      </c>
      <c r="C123" s="5">
        <v>3.1774500000000003</v>
      </c>
      <c r="D123" s="5">
        <v>4.5</v>
      </c>
      <c r="E123" s="5">
        <v>40.049999999999997</v>
      </c>
      <c r="F123" s="5">
        <v>3.5</v>
      </c>
      <c r="G123" s="5">
        <v>0.5</v>
      </c>
      <c r="H123" s="22">
        <v>261</v>
      </c>
      <c r="I123" s="2">
        <v>35.5</v>
      </c>
      <c r="J123" s="2">
        <v>35.4</v>
      </c>
      <c r="K123" s="2">
        <v>21.2</v>
      </c>
      <c r="L123" s="2">
        <v>20.9</v>
      </c>
      <c r="M123" s="2">
        <v>8.1</v>
      </c>
      <c r="N123" s="2">
        <v>7.4</v>
      </c>
      <c r="O123" s="3">
        <v>-0.129</v>
      </c>
      <c r="P123" s="11"/>
      <c r="Q123" s="11"/>
    </row>
    <row r="124" spans="1:17">
      <c r="A124" s="2" t="s">
        <v>20</v>
      </c>
      <c r="B124" s="1">
        <v>35408</v>
      </c>
      <c r="C124" s="5">
        <v>1.7630624999999998</v>
      </c>
      <c r="D124" s="5">
        <v>3.5</v>
      </c>
      <c r="E124" s="5">
        <v>35.200000000000003</v>
      </c>
      <c r="F124" s="5">
        <v>5.5</v>
      </c>
      <c r="G124" s="5">
        <v>4</v>
      </c>
      <c r="H124" s="22">
        <v>150</v>
      </c>
      <c r="I124" s="2">
        <v>35.65</v>
      </c>
      <c r="J124" s="2">
        <v>35.6</v>
      </c>
      <c r="K124" s="2">
        <v>21</v>
      </c>
      <c r="L124" s="2">
        <v>20.6</v>
      </c>
      <c r="M124" s="2">
        <v>7.9</v>
      </c>
      <c r="N124" s="2">
        <v>7.3</v>
      </c>
      <c r="O124" s="3">
        <v>-8.5000000000000006E-2</v>
      </c>
      <c r="P124" s="11"/>
      <c r="Q124" s="11"/>
    </row>
    <row r="125" spans="1:17">
      <c r="A125" s="2" t="s">
        <v>20</v>
      </c>
      <c r="B125" s="1">
        <v>35415</v>
      </c>
      <c r="C125" s="5">
        <v>1.5318999999999998</v>
      </c>
      <c r="D125" s="5">
        <v>5</v>
      </c>
      <c r="E125" s="5">
        <v>31.55</v>
      </c>
      <c r="F125" s="5">
        <v>1.5</v>
      </c>
      <c r="G125" s="5">
        <v>0.5</v>
      </c>
      <c r="H125" s="22">
        <v>60.5</v>
      </c>
      <c r="I125" s="2">
        <v>35.75</v>
      </c>
      <c r="J125" s="2">
        <v>35.799999999999997</v>
      </c>
      <c r="K125" s="2">
        <v>21.2</v>
      </c>
      <c r="L125" s="2">
        <v>20.95</v>
      </c>
      <c r="M125" s="2">
        <v>7.5</v>
      </c>
      <c r="N125" s="2">
        <v>7.2</v>
      </c>
      <c r="O125" s="3">
        <v>-0.123</v>
      </c>
      <c r="P125" s="11"/>
      <c r="Q125" s="11"/>
    </row>
    <row r="126" spans="1:17">
      <c r="A126" s="2" t="s">
        <v>20</v>
      </c>
      <c r="B126" s="1">
        <v>35422</v>
      </c>
      <c r="C126" s="5">
        <v>0.40260000000000001</v>
      </c>
      <c r="D126" s="5">
        <v>6</v>
      </c>
      <c r="E126" s="5">
        <v>32.950000000000003</v>
      </c>
      <c r="F126" s="5">
        <v>2</v>
      </c>
      <c r="G126" s="5">
        <v>2.5</v>
      </c>
      <c r="H126" s="22">
        <v>62.5</v>
      </c>
      <c r="I126" s="2">
        <v>35.75</v>
      </c>
      <c r="J126" s="2">
        <v>35.799999999999997</v>
      </c>
      <c r="K126" s="2">
        <v>21.2</v>
      </c>
      <c r="L126" s="2">
        <v>20.95</v>
      </c>
      <c r="M126" s="2">
        <v>7.5</v>
      </c>
      <c r="N126" s="2">
        <v>7.2</v>
      </c>
      <c r="O126" s="3">
        <v>-9.0999999999999998E-2</v>
      </c>
      <c r="P126" s="11"/>
      <c r="Q126" s="11"/>
    </row>
    <row r="127" spans="1:17">
      <c r="A127" s="2" t="s">
        <v>20</v>
      </c>
      <c r="B127" s="1">
        <v>35436</v>
      </c>
      <c r="C127" s="5">
        <v>1.7013499999999999</v>
      </c>
      <c r="D127" s="5">
        <v>6.5</v>
      </c>
      <c r="E127" s="5">
        <v>41.45</v>
      </c>
      <c r="F127" s="5">
        <v>4</v>
      </c>
      <c r="G127" s="5">
        <v>2.5</v>
      </c>
      <c r="H127" s="22">
        <v>116.5</v>
      </c>
      <c r="I127" s="2">
        <v>36.200000000000003</v>
      </c>
      <c r="J127" s="2">
        <v>36.375</v>
      </c>
      <c r="K127" s="2">
        <v>22.7</v>
      </c>
      <c r="L127" s="2">
        <v>22.3</v>
      </c>
      <c r="M127" s="2">
        <v>6.9</v>
      </c>
      <c r="N127" s="2">
        <v>6.6</v>
      </c>
      <c r="O127" s="3">
        <v>-7.9000000000000001E-2</v>
      </c>
      <c r="P127" s="11"/>
      <c r="Q127" s="11"/>
    </row>
    <row r="128" spans="1:17">
      <c r="A128" s="2" t="s">
        <v>20</v>
      </c>
      <c r="B128" s="1">
        <v>35443</v>
      </c>
      <c r="C128" s="5">
        <v>0.47527499999999995</v>
      </c>
      <c r="D128" s="5">
        <v>6.5</v>
      </c>
      <c r="E128" s="5">
        <v>49.45</v>
      </c>
      <c r="F128" s="5">
        <v>2</v>
      </c>
      <c r="G128" s="5">
        <v>0.5</v>
      </c>
      <c r="H128" s="22">
        <v>97.5</v>
      </c>
      <c r="I128" s="2">
        <v>36.200000000000003</v>
      </c>
      <c r="J128" s="2">
        <v>36.25</v>
      </c>
      <c r="K128" s="2">
        <v>23.75</v>
      </c>
      <c r="L128" s="2">
        <v>23</v>
      </c>
      <c r="M128" s="2">
        <v>7.6</v>
      </c>
      <c r="N128" s="2">
        <v>7.7</v>
      </c>
      <c r="O128" s="3">
        <v>-9.2999999999999999E-2</v>
      </c>
      <c r="P128" s="11"/>
      <c r="Q128" s="11"/>
    </row>
    <row r="129" spans="1:17">
      <c r="A129" s="2" t="s">
        <v>20</v>
      </c>
      <c r="B129" s="1">
        <v>35451</v>
      </c>
      <c r="C129" s="5">
        <v>1.9596750000000003</v>
      </c>
      <c r="D129" s="5">
        <v>5.5</v>
      </c>
      <c r="E129" s="5">
        <v>36</v>
      </c>
      <c r="F129" s="5">
        <v>3.5</v>
      </c>
      <c r="G129" s="5">
        <v>2</v>
      </c>
      <c r="H129" s="22">
        <v>137</v>
      </c>
      <c r="I129" s="2">
        <v>36.450000000000003</v>
      </c>
      <c r="J129" s="2">
        <v>36.6</v>
      </c>
      <c r="K129" s="2">
        <v>23</v>
      </c>
      <c r="L129" s="2">
        <v>22.5</v>
      </c>
      <c r="M129" s="2">
        <v>8.4</v>
      </c>
      <c r="N129" s="2">
        <v>8.1</v>
      </c>
      <c r="O129" s="3">
        <v>-0.127</v>
      </c>
      <c r="P129" s="11"/>
      <c r="Q129" s="11"/>
    </row>
    <row r="130" spans="1:17">
      <c r="A130" s="2" t="s">
        <v>20</v>
      </c>
      <c r="B130" s="1">
        <v>35458</v>
      </c>
      <c r="C130" s="5">
        <v>1.2746999999999997</v>
      </c>
      <c r="D130" s="5">
        <v>5.5</v>
      </c>
      <c r="E130" s="5">
        <v>33.799999999999997</v>
      </c>
      <c r="F130" s="5">
        <v>2.5</v>
      </c>
      <c r="G130" s="5">
        <v>2</v>
      </c>
      <c r="H130" s="22">
        <v>27.5</v>
      </c>
      <c r="I130" s="2">
        <v>36.6</v>
      </c>
      <c r="J130" s="2">
        <v>36.65</v>
      </c>
      <c r="K130" s="2">
        <v>22.75</v>
      </c>
      <c r="L130" s="2">
        <v>22.45</v>
      </c>
      <c r="M130" s="2">
        <v>8.3000000000000007</v>
      </c>
      <c r="N130" s="2">
        <v>8.1</v>
      </c>
      <c r="O130" s="3">
        <v>-0.11460000000000001</v>
      </c>
      <c r="P130" s="11"/>
      <c r="Q130" s="11"/>
    </row>
    <row r="131" spans="1:17">
      <c r="A131" s="2" t="s">
        <v>20</v>
      </c>
      <c r="B131" s="1">
        <v>35464</v>
      </c>
      <c r="C131" s="5">
        <v>0.37430624999999995</v>
      </c>
      <c r="D131" s="5">
        <v>8</v>
      </c>
      <c r="E131" s="5">
        <v>23.85</v>
      </c>
      <c r="F131" s="5">
        <v>9</v>
      </c>
      <c r="G131" s="5">
        <v>1.5</v>
      </c>
      <c r="H131" s="22">
        <v>81.5</v>
      </c>
      <c r="I131" s="2">
        <v>36.65</v>
      </c>
      <c r="J131" s="2">
        <v>36.61</v>
      </c>
      <c r="K131" s="2">
        <v>24</v>
      </c>
      <c r="L131" s="2">
        <v>23.1</v>
      </c>
      <c r="M131" s="2">
        <v>6.9</v>
      </c>
      <c r="N131" s="2">
        <v>6</v>
      </c>
      <c r="O131" s="3">
        <v>-4.2599999999999999E-2</v>
      </c>
      <c r="P131" s="11"/>
      <c r="Q131" s="11"/>
    </row>
    <row r="132" spans="1:17">
      <c r="A132" s="2" t="s">
        <v>20</v>
      </c>
      <c r="B132" s="1">
        <v>35471</v>
      </c>
      <c r="C132" s="5">
        <v>1.616125</v>
      </c>
      <c r="D132" s="5">
        <v>7.5</v>
      </c>
      <c r="E132" s="5">
        <v>29.05</v>
      </c>
      <c r="F132" s="5">
        <v>6.5</v>
      </c>
      <c r="G132" s="5">
        <v>2.5</v>
      </c>
      <c r="H132" s="22">
        <v>118</v>
      </c>
      <c r="I132" s="2">
        <v>36.9</v>
      </c>
      <c r="J132" s="2">
        <v>37</v>
      </c>
      <c r="K132" s="2">
        <v>23.5</v>
      </c>
      <c r="L132" s="2">
        <v>22.75</v>
      </c>
      <c r="M132" s="2">
        <v>6.6</v>
      </c>
      <c r="N132" s="2">
        <v>6.9</v>
      </c>
      <c r="O132" s="3">
        <v>-9.7000000000000003E-2</v>
      </c>
      <c r="P132" s="11"/>
      <c r="Q132" s="11"/>
    </row>
    <row r="133" spans="1:17">
      <c r="A133" s="2" t="s">
        <v>20</v>
      </c>
      <c r="B133" s="1">
        <v>35478</v>
      </c>
      <c r="C133" s="5">
        <v>1.7158624999999996</v>
      </c>
      <c r="D133" s="5">
        <v>11.5</v>
      </c>
      <c r="E133" s="5">
        <v>37.25</v>
      </c>
      <c r="F133" s="5">
        <v>9</v>
      </c>
      <c r="G133" s="5">
        <v>1.5</v>
      </c>
      <c r="H133" s="22">
        <v>113</v>
      </c>
      <c r="I133" s="2">
        <v>37.1</v>
      </c>
      <c r="J133" s="2">
        <v>37.200000000000003</v>
      </c>
      <c r="K133" s="2">
        <v>23</v>
      </c>
      <c r="L133" s="2">
        <v>22.5</v>
      </c>
      <c r="M133" s="2">
        <v>6.2</v>
      </c>
      <c r="N133" s="2">
        <v>6.2</v>
      </c>
      <c r="O133" s="3">
        <v>-0.105</v>
      </c>
      <c r="P133" s="11"/>
      <c r="Q133" s="11"/>
    </row>
    <row r="134" spans="1:17">
      <c r="A134" s="2" t="s">
        <v>20</v>
      </c>
      <c r="B134" s="1">
        <v>35485</v>
      </c>
      <c r="C134" s="5">
        <v>1.2217249999999999</v>
      </c>
      <c r="D134" s="5">
        <v>9</v>
      </c>
      <c r="E134" s="5">
        <v>21.5</v>
      </c>
      <c r="F134" s="5">
        <v>10.5</v>
      </c>
      <c r="G134" s="5">
        <v>1.5</v>
      </c>
      <c r="H134" s="22">
        <v>56</v>
      </c>
      <c r="I134" s="2">
        <v>37.200000000000003</v>
      </c>
      <c r="J134" s="2">
        <v>37.1</v>
      </c>
      <c r="K134" s="2">
        <v>23.6</v>
      </c>
      <c r="L134" s="2">
        <v>23.2</v>
      </c>
      <c r="M134" s="2">
        <v>6.2</v>
      </c>
      <c r="N134" s="2">
        <v>6.3</v>
      </c>
      <c r="O134" s="3">
        <v>-4.2599999999999999E-2</v>
      </c>
      <c r="P134" s="11"/>
      <c r="Q134" s="11"/>
    </row>
    <row r="135" spans="1:17">
      <c r="A135" s="2" t="s">
        <v>20</v>
      </c>
      <c r="B135" s="1">
        <v>35492</v>
      </c>
      <c r="C135" s="5">
        <v>1.6312374999999997</v>
      </c>
      <c r="D135" s="5">
        <v>6</v>
      </c>
      <c r="E135" s="5">
        <v>16.25</v>
      </c>
      <c r="F135" s="5">
        <v>7</v>
      </c>
      <c r="G135" s="5">
        <v>3</v>
      </c>
      <c r="H135" s="22">
        <v>32.5</v>
      </c>
      <c r="I135" s="2">
        <v>37.1</v>
      </c>
      <c r="J135" s="2">
        <v>37.200000000000003</v>
      </c>
      <c r="K135" s="2">
        <v>23.3</v>
      </c>
      <c r="L135" s="2">
        <v>23</v>
      </c>
      <c r="M135" s="2">
        <v>3.8</v>
      </c>
      <c r="N135" s="2">
        <v>3.8</v>
      </c>
      <c r="O135" s="3">
        <v>-9.7000000000000003E-2</v>
      </c>
      <c r="P135" s="11"/>
      <c r="Q135" s="11"/>
    </row>
    <row r="136" spans="1:17">
      <c r="A136" s="2" t="s">
        <v>20</v>
      </c>
      <c r="B136" s="1">
        <v>35499</v>
      </c>
      <c r="C136" s="5">
        <v>1.505725</v>
      </c>
      <c r="D136" s="5">
        <v>8.5</v>
      </c>
      <c r="E136" s="5">
        <v>27.5</v>
      </c>
      <c r="F136" s="5">
        <v>9</v>
      </c>
      <c r="G136" s="5">
        <v>1.5</v>
      </c>
      <c r="H136" s="22">
        <v>65.5</v>
      </c>
      <c r="I136" s="2">
        <v>36.9</v>
      </c>
      <c r="J136" s="2">
        <v>36.9</v>
      </c>
      <c r="K136" s="2">
        <v>22.6</v>
      </c>
      <c r="L136" s="2">
        <v>22</v>
      </c>
      <c r="M136" s="2">
        <v>6.8</v>
      </c>
      <c r="N136" s="2">
        <v>4.9000000000000004</v>
      </c>
      <c r="O136" s="3">
        <v>-5.6999999999999995E-2</v>
      </c>
      <c r="P136" s="11"/>
      <c r="Q136" s="11"/>
    </row>
    <row r="137" spans="1:17">
      <c r="A137" s="2" t="s">
        <v>20</v>
      </c>
      <c r="B137" s="1">
        <v>35507</v>
      </c>
      <c r="C137" s="5">
        <v>3.048975</v>
      </c>
      <c r="D137" s="5">
        <v>19.5</v>
      </c>
      <c r="E137" s="5">
        <v>27.25</v>
      </c>
      <c r="F137" s="5">
        <v>8</v>
      </c>
      <c r="G137" s="5">
        <v>3.5</v>
      </c>
      <c r="H137" s="22">
        <v>73</v>
      </c>
      <c r="I137" s="2">
        <v>36.799999999999997</v>
      </c>
      <c r="J137" s="2">
        <v>36.9</v>
      </c>
      <c r="K137" s="2">
        <v>21.75</v>
      </c>
      <c r="L137" s="2">
        <v>21.75</v>
      </c>
      <c r="M137" s="2">
        <v>7.6</v>
      </c>
      <c r="N137" s="2">
        <v>6.9</v>
      </c>
      <c r="O137" s="3">
        <v>-9.3800000000000008E-2</v>
      </c>
      <c r="P137" s="11"/>
      <c r="Q137" s="11"/>
    </row>
  </sheetData>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X116"/>
  <sheetViews>
    <sheetView workbookViewId="0">
      <selection activeCell="A2" sqref="A2:XFD2"/>
    </sheetView>
  </sheetViews>
  <sheetFormatPr defaultColWidth="11.42578125" defaultRowHeight="12"/>
  <cols>
    <col min="3" max="6" width="11.42578125" style="18"/>
    <col min="7" max="7" width="11.42578125" style="19"/>
    <col min="15" max="15" width="11.42578125" style="7"/>
  </cols>
  <sheetData>
    <row r="1" spans="1:24" s="12" customFormat="1">
      <c r="C1" s="10" t="s">
        <v>30</v>
      </c>
      <c r="D1" s="10" t="s">
        <v>31</v>
      </c>
      <c r="E1" s="10" t="s">
        <v>33</v>
      </c>
      <c r="F1" s="10" t="s">
        <v>32</v>
      </c>
      <c r="G1" s="21" t="s">
        <v>34</v>
      </c>
      <c r="H1" s="11" t="s">
        <v>0</v>
      </c>
      <c r="I1" t="s">
        <v>50</v>
      </c>
      <c r="J1" t="s">
        <v>51</v>
      </c>
      <c r="K1" t="s">
        <v>52</v>
      </c>
      <c r="L1" t="s">
        <v>53</v>
      </c>
      <c r="M1" t="s">
        <v>54</v>
      </c>
      <c r="N1" t="s">
        <v>55</v>
      </c>
      <c r="O1" s="7" t="s">
        <v>29</v>
      </c>
    </row>
    <row r="2" spans="1:24" s="12" customFormat="1">
      <c r="C2" s="10"/>
      <c r="D2" s="10"/>
      <c r="E2" s="10"/>
      <c r="F2" s="10"/>
      <c r="G2" s="21"/>
      <c r="H2" s="11"/>
      <c r="I2" s="600"/>
      <c r="J2" s="600"/>
      <c r="K2" s="600"/>
      <c r="L2" s="600"/>
      <c r="M2" s="600"/>
      <c r="N2" s="600"/>
      <c r="O2" s="7"/>
    </row>
    <row r="3" spans="1:24" s="12" customFormat="1">
      <c r="A3" s="12" t="s">
        <v>8</v>
      </c>
      <c r="B3" s="1">
        <v>35773</v>
      </c>
      <c r="C3" s="18">
        <v>8.3333333333333339</v>
      </c>
      <c r="D3" s="18">
        <v>46.833333333333336</v>
      </c>
      <c r="E3" s="18">
        <v>2.3333333333333335</v>
      </c>
      <c r="F3" s="18">
        <v>3</v>
      </c>
      <c r="G3" s="19">
        <v>237.33333333333334</v>
      </c>
      <c r="H3" s="12">
        <v>0.33223333333333332</v>
      </c>
      <c r="I3">
        <v>36</v>
      </c>
      <c r="J3">
        <v>36</v>
      </c>
      <c r="K3">
        <v>22.5</v>
      </c>
      <c r="L3">
        <v>21.4</v>
      </c>
      <c r="M3">
        <v>7.8</v>
      </c>
      <c r="N3">
        <v>7.4</v>
      </c>
      <c r="O3" s="7">
        <v>-8.2699999999999996E-2</v>
      </c>
      <c r="P3" s="9"/>
      <c r="Q3" s="9"/>
      <c r="R3" s="9"/>
      <c r="S3" s="9"/>
      <c r="T3" s="9"/>
      <c r="U3" s="9"/>
      <c r="V3" s="9"/>
      <c r="W3" s="9"/>
      <c r="X3" s="9"/>
    </row>
    <row r="4" spans="1:24" s="12" customFormat="1">
      <c r="A4" s="12" t="s">
        <v>8</v>
      </c>
      <c r="B4" s="1">
        <v>35780</v>
      </c>
      <c r="C4" s="18">
        <v>1.8779273333333333</v>
      </c>
      <c r="D4" s="18">
        <v>37.333333333333336</v>
      </c>
      <c r="E4" s="18">
        <v>3.3398710000000005</v>
      </c>
      <c r="F4" s="18">
        <v>2.3496533333333329</v>
      </c>
      <c r="G4" s="19">
        <v>155.33987100000002</v>
      </c>
      <c r="H4" s="12">
        <v>0.74976666666666658</v>
      </c>
      <c r="I4">
        <v>36.119999999999997</v>
      </c>
      <c r="J4">
        <v>36.159999999999997</v>
      </c>
      <c r="K4">
        <v>22.5</v>
      </c>
      <c r="L4">
        <v>22.3</v>
      </c>
      <c r="M4">
        <v>7.8</v>
      </c>
      <c r="N4">
        <v>7.8</v>
      </c>
      <c r="O4" s="7">
        <v>-9.7995545477053358E-2</v>
      </c>
      <c r="Q4" s="25"/>
      <c r="W4" s="25"/>
      <c r="X4" s="25"/>
    </row>
    <row r="5" spans="1:24" s="12" customFormat="1">
      <c r="A5" s="12" t="s">
        <v>8</v>
      </c>
      <c r="B5" s="1">
        <v>35787</v>
      </c>
      <c r="C5" s="18">
        <v>2.5647136666666666</v>
      </c>
      <c r="D5" s="18">
        <v>40.5</v>
      </c>
      <c r="E5" s="18">
        <v>1.6859443333333335</v>
      </c>
      <c r="F5" s="18">
        <v>4.0724603333333329</v>
      </c>
      <c r="G5" s="19">
        <v>114.01927766666667</v>
      </c>
      <c r="H5" s="12">
        <v>0.27570833333333333</v>
      </c>
      <c r="I5">
        <v>36.4</v>
      </c>
      <c r="J5">
        <v>36.46</v>
      </c>
      <c r="K5">
        <v>24</v>
      </c>
      <c r="L5">
        <v>22.6</v>
      </c>
      <c r="M5">
        <v>7.8</v>
      </c>
      <c r="N5">
        <v>7.1</v>
      </c>
      <c r="O5" s="7">
        <v>-6.9199999999999998E-2</v>
      </c>
      <c r="Q5" s="25"/>
      <c r="W5" s="25"/>
      <c r="X5" s="25"/>
    </row>
    <row r="6" spans="1:24" s="12" customFormat="1">
      <c r="A6" s="12" t="s">
        <v>8</v>
      </c>
      <c r="B6" s="1">
        <v>35802</v>
      </c>
      <c r="C6" s="18">
        <v>6.6044746666666656</v>
      </c>
      <c r="D6" s="18">
        <v>54.5</v>
      </c>
      <c r="E6" s="18">
        <v>2.655454666666667</v>
      </c>
      <c r="F6" s="18">
        <v>4.8897303333333335</v>
      </c>
      <c r="G6" s="19">
        <v>186.65545466666666</v>
      </c>
      <c r="H6" s="12">
        <v>0.35270000000000001</v>
      </c>
      <c r="I6">
        <v>36.799999999999997</v>
      </c>
      <c r="J6">
        <v>36.76</v>
      </c>
      <c r="K6">
        <v>25.5</v>
      </c>
      <c r="L6">
        <v>23.3</v>
      </c>
      <c r="M6">
        <v>6.7</v>
      </c>
      <c r="N6">
        <v>6.3</v>
      </c>
      <c r="O6" s="7">
        <v>-5.0200000000000002E-2</v>
      </c>
      <c r="Q6" s="25"/>
      <c r="W6" s="25"/>
      <c r="X6" s="25"/>
    </row>
    <row r="7" spans="1:24" s="12" customFormat="1">
      <c r="A7" s="12" t="s">
        <v>8</v>
      </c>
      <c r="B7" s="1">
        <v>35808</v>
      </c>
      <c r="C7" s="18">
        <v>7.4190019999999999</v>
      </c>
      <c r="D7" s="18">
        <v>39.166666666666664</v>
      </c>
      <c r="E7" s="18">
        <v>2.8454033333333335</v>
      </c>
      <c r="F7" s="18">
        <v>4.6770266666666664</v>
      </c>
      <c r="G7" s="19">
        <v>236.51206999999999</v>
      </c>
      <c r="H7" s="12">
        <v>0.43386111111111109</v>
      </c>
      <c r="I7">
        <v>36.58</v>
      </c>
      <c r="J7">
        <v>36.5</v>
      </c>
      <c r="K7">
        <v>24.5</v>
      </c>
      <c r="L7">
        <v>23.4</v>
      </c>
      <c r="M7">
        <v>6.8</v>
      </c>
      <c r="N7">
        <v>6.5</v>
      </c>
      <c r="O7" s="7">
        <v>-8.5402060782613781E-2</v>
      </c>
      <c r="Q7" s="25"/>
      <c r="W7" s="25"/>
      <c r="X7" s="25"/>
    </row>
    <row r="8" spans="1:24" s="12" customFormat="1">
      <c r="A8" s="12" t="s">
        <v>8</v>
      </c>
      <c r="B8" s="1">
        <v>35815</v>
      </c>
      <c r="C8" s="18">
        <v>5</v>
      </c>
      <c r="D8" s="18">
        <v>28.833333333333332</v>
      </c>
      <c r="E8" s="18">
        <v>4.333333333333333</v>
      </c>
      <c r="F8" s="18">
        <v>4.5320710000000002</v>
      </c>
      <c r="G8" s="19">
        <v>195.33333333333334</v>
      </c>
      <c r="H8" s="12">
        <v>0.61095833333333338</v>
      </c>
      <c r="I8">
        <v>36.74</v>
      </c>
      <c r="J8">
        <v>36.799999999999997</v>
      </c>
      <c r="K8">
        <v>23.8</v>
      </c>
      <c r="L8">
        <v>23.6</v>
      </c>
      <c r="M8">
        <v>6.6</v>
      </c>
      <c r="N8">
        <v>6.2</v>
      </c>
      <c r="O8" s="7">
        <v>-8.6648884129970308E-2</v>
      </c>
      <c r="Q8" s="25"/>
      <c r="W8" s="25"/>
      <c r="X8" s="25"/>
    </row>
    <row r="9" spans="1:24" s="12" customFormat="1">
      <c r="A9" s="12" t="s">
        <v>8</v>
      </c>
      <c r="B9" s="1">
        <v>35823</v>
      </c>
      <c r="C9" s="18">
        <v>5.5670133333333327</v>
      </c>
      <c r="D9" s="18">
        <v>30</v>
      </c>
      <c r="E9" s="18">
        <v>2.2608986666666668</v>
      </c>
      <c r="F9" s="18">
        <v>3.8842676666666662</v>
      </c>
      <c r="G9" s="19">
        <v>121.26089866666666</v>
      </c>
      <c r="H9" s="12">
        <v>0.34200000000000003</v>
      </c>
      <c r="I9">
        <v>36.6</v>
      </c>
      <c r="J9">
        <v>36.6</v>
      </c>
      <c r="K9">
        <v>23.75</v>
      </c>
      <c r="L9">
        <v>23.45</v>
      </c>
      <c r="M9">
        <v>6.4</v>
      </c>
      <c r="N9">
        <v>6.3</v>
      </c>
      <c r="O9" s="7">
        <v>-5.1700000000000003E-2</v>
      </c>
      <c r="W9" s="25"/>
      <c r="X9" s="25"/>
    </row>
    <row r="10" spans="1:24" s="12" customFormat="1">
      <c r="A10" s="12" t="s">
        <v>8</v>
      </c>
      <c r="B10" s="1">
        <v>35829</v>
      </c>
      <c r="C10" s="18">
        <v>6.0256426666666663</v>
      </c>
      <c r="D10" s="18">
        <v>21.5</v>
      </c>
      <c r="E10" s="18">
        <v>3.3866689999999999</v>
      </c>
      <c r="F10" s="18">
        <v>3.8811990000000001</v>
      </c>
      <c r="G10" s="19">
        <v>135.38666900000001</v>
      </c>
      <c r="H10" s="12">
        <v>0.44279166666666664</v>
      </c>
      <c r="I10">
        <v>36.9</v>
      </c>
      <c r="J10">
        <v>36.9</v>
      </c>
      <c r="K10">
        <v>23.4</v>
      </c>
      <c r="L10">
        <v>23.1</v>
      </c>
      <c r="M10">
        <v>6.8</v>
      </c>
      <c r="N10">
        <v>6.7</v>
      </c>
      <c r="O10" s="7">
        <v>-6.7799999999999999E-2</v>
      </c>
      <c r="W10" s="25"/>
      <c r="X10" s="25"/>
    </row>
    <row r="11" spans="1:24" s="12" customFormat="1">
      <c r="A11" s="12" t="s">
        <v>8</v>
      </c>
      <c r="B11" s="1">
        <v>35836</v>
      </c>
      <c r="C11" s="18">
        <v>8.1503126666666663</v>
      </c>
      <c r="D11" s="18">
        <v>26.333333333333332</v>
      </c>
      <c r="E11" s="18">
        <v>3.0237883333333335</v>
      </c>
      <c r="F11" s="18">
        <v>10.118356666666665</v>
      </c>
      <c r="G11" s="19">
        <v>232.02378833333333</v>
      </c>
      <c r="H11" s="12">
        <v>0.53627499999999995</v>
      </c>
      <c r="I11">
        <v>36.83</v>
      </c>
      <c r="J11">
        <v>36.840000000000003</v>
      </c>
      <c r="K11">
        <v>23.2</v>
      </c>
      <c r="L11">
        <v>22.75</v>
      </c>
      <c r="M11">
        <v>6.8</v>
      </c>
      <c r="N11">
        <v>6.4</v>
      </c>
      <c r="O11" s="7">
        <v>-6.3100000000000003E-2</v>
      </c>
      <c r="W11" s="25"/>
      <c r="X11" s="25"/>
    </row>
    <row r="12" spans="1:24" s="12" customFormat="1">
      <c r="A12" s="12" t="s">
        <v>8</v>
      </c>
      <c r="B12" s="1">
        <v>35843</v>
      </c>
      <c r="C12" s="18">
        <v>6.1212833333333334</v>
      </c>
      <c r="D12" s="18">
        <v>12.666666666666666</v>
      </c>
      <c r="E12" s="18">
        <v>4.0297626666666666</v>
      </c>
      <c r="F12" s="18">
        <v>4.4158573333333333</v>
      </c>
      <c r="G12" s="19">
        <v>134.36309600000001</v>
      </c>
      <c r="H12" s="12">
        <v>0.47093333333333326</v>
      </c>
      <c r="I12">
        <v>36.92</v>
      </c>
      <c r="J12">
        <v>36.979999999999997</v>
      </c>
      <c r="K12">
        <v>23.7</v>
      </c>
      <c r="L12">
        <v>23.3</v>
      </c>
      <c r="M12">
        <v>6.7</v>
      </c>
      <c r="N12">
        <v>6.2</v>
      </c>
      <c r="O12" s="7">
        <v>-9.5299999999999996E-2</v>
      </c>
      <c r="W12" s="25"/>
      <c r="X12" s="25"/>
    </row>
    <row r="13" spans="1:24" s="12" customFormat="1">
      <c r="A13" s="12" t="s">
        <v>8</v>
      </c>
      <c r="B13" s="1">
        <v>35850</v>
      </c>
      <c r="C13" s="18">
        <v>5.839137</v>
      </c>
      <c r="D13" s="18">
        <v>14</v>
      </c>
      <c r="E13" s="18">
        <v>4.038805</v>
      </c>
      <c r="F13" s="18">
        <v>5.3821769999999995</v>
      </c>
      <c r="G13" s="19">
        <v>125.70547166666665</v>
      </c>
      <c r="H13" s="12">
        <v>0.44427500000000003</v>
      </c>
      <c r="I13">
        <v>36.4</v>
      </c>
      <c r="J13">
        <v>36.64</v>
      </c>
      <c r="K13">
        <v>23.1</v>
      </c>
      <c r="L13">
        <v>23.7</v>
      </c>
      <c r="M13">
        <v>6.8</v>
      </c>
      <c r="N13">
        <v>6.4</v>
      </c>
      <c r="O13" s="7">
        <v>-8.3001560595030041E-2</v>
      </c>
      <c r="W13" s="25"/>
      <c r="X13" s="25"/>
    </row>
    <row r="14" spans="1:24" s="12" customFormat="1">
      <c r="A14" s="12" t="s">
        <v>8</v>
      </c>
      <c r="B14" s="1">
        <v>35857</v>
      </c>
      <c r="C14" s="18">
        <v>6.333333333333333</v>
      </c>
      <c r="D14" s="18">
        <v>17.666666666666668</v>
      </c>
      <c r="E14" s="18">
        <v>3.3333333333333335</v>
      </c>
      <c r="F14" s="18">
        <v>3.3333333333333335</v>
      </c>
      <c r="G14" s="19">
        <v>218.66666666666666</v>
      </c>
      <c r="H14" s="12">
        <v>0.76456944444444463</v>
      </c>
      <c r="I14">
        <v>36.619999999999997</v>
      </c>
      <c r="J14">
        <v>36.78</v>
      </c>
      <c r="K14">
        <v>23.5</v>
      </c>
      <c r="L14">
        <v>23</v>
      </c>
      <c r="M14">
        <v>6.5</v>
      </c>
      <c r="N14">
        <v>5.6</v>
      </c>
      <c r="O14" s="7">
        <v>-6.2765025073203723E-2</v>
      </c>
      <c r="W14" s="25"/>
      <c r="X14" s="25"/>
    </row>
    <row r="15" spans="1:24" s="12" customFormat="1">
      <c r="A15" s="12" t="s">
        <v>8</v>
      </c>
      <c r="B15" s="1">
        <v>35871</v>
      </c>
      <c r="C15" s="18">
        <v>6.4106669999999992</v>
      </c>
      <c r="D15" s="18">
        <v>16.666666666666668</v>
      </c>
      <c r="E15" s="18">
        <v>1.9556163333333334</v>
      </c>
      <c r="F15" s="18">
        <v>10.374015333333334</v>
      </c>
      <c r="G15" s="19">
        <v>147.28894966666667</v>
      </c>
      <c r="H15" s="12">
        <v>0.95734999999999992</v>
      </c>
      <c r="I15">
        <v>36.65</v>
      </c>
      <c r="J15">
        <v>36.68</v>
      </c>
      <c r="K15">
        <v>24</v>
      </c>
      <c r="L15">
        <v>22.9</v>
      </c>
      <c r="M15">
        <v>6.6</v>
      </c>
      <c r="N15">
        <v>6.6</v>
      </c>
      <c r="O15" s="7">
        <v>-7.1999999999999995E-2</v>
      </c>
      <c r="W15" s="25"/>
      <c r="X15" s="25"/>
    </row>
    <row r="16" spans="1:24" s="12" customFormat="1">
      <c r="A16" s="12" t="s">
        <v>8</v>
      </c>
      <c r="B16" s="1">
        <v>35878</v>
      </c>
      <c r="C16" s="18">
        <v>6.4822513333333331</v>
      </c>
      <c r="D16" s="18">
        <v>19.5</v>
      </c>
      <c r="E16" s="18">
        <v>4.0559266666666671</v>
      </c>
      <c r="F16" s="18">
        <v>5.2157373333333332</v>
      </c>
      <c r="G16" s="19">
        <v>193.38926000000001</v>
      </c>
      <c r="H16" s="12">
        <v>1.3110833333333334</v>
      </c>
      <c r="I16">
        <v>36.4</v>
      </c>
      <c r="J16">
        <v>36.46</v>
      </c>
      <c r="K16">
        <v>22.3</v>
      </c>
      <c r="L16">
        <v>21.9</v>
      </c>
      <c r="M16">
        <v>6.6</v>
      </c>
      <c r="N16">
        <v>6.5</v>
      </c>
      <c r="O16" s="7">
        <v>-0.1009</v>
      </c>
      <c r="W16" s="25"/>
      <c r="X16" s="25"/>
    </row>
    <row r="17" spans="1:24" s="12" customFormat="1">
      <c r="B17" s="1"/>
      <c r="C17" s="18"/>
      <c r="D17" s="18"/>
      <c r="E17" s="18"/>
      <c r="F17" s="18"/>
      <c r="G17" s="19"/>
      <c r="O17" s="7"/>
      <c r="W17" s="25"/>
      <c r="X17" s="25"/>
    </row>
    <row r="18" spans="1:24">
      <c r="A18" t="s">
        <v>11</v>
      </c>
      <c r="B18" s="1">
        <v>35773</v>
      </c>
      <c r="C18" s="18">
        <v>8</v>
      </c>
      <c r="D18" s="18">
        <v>46.333333333333336</v>
      </c>
      <c r="E18" s="18">
        <v>2</v>
      </c>
      <c r="F18" s="18">
        <v>3</v>
      </c>
      <c r="G18" s="19">
        <v>228</v>
      </c>
      <c r="H18" s="12">
        <v>0.73149999999999993</v>
      </c>
      <c r="I18">
        <v>36.1</v>
      </c>
      <c r="J18">
        <v>36</v>
      </c>
      <c r="K18">
        <v>22.2</v>
      </c>
      <c r="L18">
        <v>21.2</v>
      </c>
      <c r="M18">
        <v>7.8</v>
      </c>
      <c r="N18">
        <v>7.4</v>
      </c>
      <c r="O18" s="7">
        <v>-9.5200000000000007E-2</v>
      </c>
      <c r="W18" s="25"/>
      <c r="X18" s="25"/>
    </row>
    <row r="19" spans="1:24">
      <c r="A19" t="s">
        <v>11</v>
      </c>
      <c r="B19" s="1">
        <v>35780</v>
      </c>
      <c r="C19" s="18">
        <v>1.0490403333333334</v>
      </c>
      <c r="D19" s="18">
        <v>43.333333333333336</v>
      </c>
      <c r="E19" s="18">
        <v>2.6921416666666667</v>
      </c>
      <c r="F19" s="18">
        <v>2.4014419999999999</v>
      </c>
      <c r="G19" s="19">
        <v>132.35880833333331</v>
      </c>
      <c r="H19" s="12">
        <v>0.84574999999999989</v>
      </c>
      <c r="I19">
        <v>36.119999999999997</v>
      </c>
      <c r="J19">
        <v>36.159999999999997</v>
      </c>
      <c r="K19">
        <v>22.7</v>
      </c>
      <c r="L19">
        <v>22.6</v>
      </c>
      <c r="M19">
        <v>7.6</v>
      </c>
      <c r="N19">
        <v>7.5</v>
      </c>
      <c r="O19" s="7">
        <v>-0.10771671015440411</v>
      </c>
    </row>
    <row r="20" spans="1:24">
      <c r="A20" t="s">
        <v>11</v>
      </c>
      <c r="B20" s="1">
        <v>35787</v>
      </c>
      <c r="C20" s="18">
        <v>2.6804079999999999</v>
      </c>
      <c r="D20" s="18">
        <v>41</v>
      </c>
      <c r="E20" s="18">
        <v>1.6215809999999999</v>
      </c>
      <c r="F20" s="18">
        <v>2.326082</v>
      </c>
      <c r="G20" s="19">
        <v>187.62158099999999</v>
      </c>
      <c r="H20" s="12">
        <v>0.37893333333333334</v>
      </c>
      <c r="I20">
        <v>36.43</v>
      </c>
      <c r="J20">
        <v>36.479999999999997</v>
      </c>
      <c r="K20">
        <v>23.8</v>
      </c>
      <c r="L20">
        <v>22.6</v>
      </c>
      <c r="M20">
        <v>8.1999999999999993</v>
      </c>
      <c r="N20">
        <v>7.5</v>
      </c>
      <c r="O20" s="7">
        <v>-7.5499999999999998E-2</v>
      </c>
    </row>
    <row r="21" spans="1:24">
      <c r="A21" t="s">
        <v>11</v>
      </c>
      <c r="B21" s="1">
        <v>35802</v>
      </c>
      <c r="C21" s="18">
        <v>6.1771683333333334</v>
      </c>
      <c r="D21" s="18">
        <v>67.833333333333329</v>
      </c>
      <c r="E21" s="18">
        <v>2.9178353333333331</v>
      </c>
      <c r="F21" s="18">
        <v>4.1083570000000007</v>
      </c>
      <c r="G21" s="19">
        <v>177.25116866666667</v>
      </c>
      <c r="H21" s="12">
        <v>2.4111250000000002</v>
      </c>
      <c r="I21">
        <v>36.799999999999997</v>
      </c>
      <c r="J21">
        <v>36.799999999999997</v>
      </c>
      <c r="K21">
        <v>24.7</v>
      </c>
      <c r="L21">
        <v>23.1</v>
      </c>
      <c r="M21">
        <v>6.8</v>
      </c>
      <c r="N21">
        <v>6.3</v>
      </c>
      <c r="O21" s="7">
        <v>-6.3200000000000006E-2</v>
      </c>
    </row>
    <row r="22" spans="1:24">
      <c r="A22" t="s">
        <v>11</v>
      </c>
      <c r="B22" s="1">
        <v>35808</v>
      </c>
      <c r="C22" s="18">
        <v>6.8440303333333334</v>
      </c>
      <c r="D22" s="18">
        <v>46</v>
      </c>
      <c r="E22" s="18">
        <v>2.8810176666666667</v>
      </c>
      <c r="F22" s="18">
        <v>4.7189463333333332</v>
      </c>
      <c r="G22" s="19">
        <v>211.54768433333334</v>
      </c>
      <c r="H22" s="12">
        <v>0.89809166666666662</v>
      </c>
      <c r="I22">
        <v>36.700000000000003</v>
      </c>
      <c r="J22">
        <v>36.49</v>
      </c>
      <c r="K22">
        <v>24.5</v>
      </c>
      <c r="L22">
        <v>23.5</v>
      </c>
      <c r="M22">
        <v>6.7</v>
      </c>
      <c r="N22">
        <v>6.2</v>
      </c>
      <c r="O22" s="7">
        <v>-8.5402060782613781E-2</v>
      </c>
    </row>
    <row r="23" spans="1:24">
      <c r="A23" t="s">
        <v>11</v>
      </c>
      <c r="B23" s="1">
        <v>35815</v>
      </c>
      <c r="C23" s="18">
        <v>4</v>
      </c>
      <c r="D23" s="18">
        <v>31.333333333333332</v>
      </c>
      <c r="E23" s="18">
        <v>3.6666666666666665</v>
      </c>
      <c r="F23" s="18">
        <v>4.0418936666666667</v>
      </c>
      <c r="G23" s="19">
        <v>190.33333333333334</v>
      </c>
      <c r="H23" s="12">
        <v>0.90506666666666657</v>
      </c>
      <c r="I23">
        <v>36.85</v>
      </c>
      <c r="J23">
        <v>36.880000000000003</v>
      </c>
      <c r="K23">
        <v>24</v>
      </c>
      <c r="L23">
        <v>23.8</v>
      </c>
      <c r="M23">
        <v>6.3</v>
      </c>
      <c r="N23">
        <v>6.5</v>
      </c>
      <c r="O23" s="7">
        <v>-8.7400000000000005E-2</v>
      </c>
    </row>
    <row r="24" spans="1:24">
      <c r="A24" t="s">
        <v>11</v>
      </c>
      <c r="B24" s="1">
        <v>35823</v>
      </c>
      <c r="C24" s="18">
        <v>4.3501006666666662</v>
      </c>
      <c r="D24" s="18">
        <v>32.5</v>
      </c>
      <c r="E24" s="18">
        <v>4.9149576666666661</v>
      </c>
      <c r="F24" s="18">
        <v>4.5835393333333334</v>
      </c>
      <c r="G24" s="19">
        <v>122.91495766666667</v>
      </c>
      <c r="H24" s="12">
        <v>0.92115277777777782</v>
      </c>
      <c r="I24">
        <v>36.65</v>
      </c>
      <c r="J24">
        <v>36.700000000000003</v>
      </c>
      <c r="K24">
        <v>24</v>
      </c>
      <c r="L24">
        <v>23.6</v>
      </c>
      <c r="M24">
        <v>6.4</v>
      </c>
      <c r="N24">
        <v>6.1</v>
      </c>
      <c r="O24" s="7">
        <v>-5.9299999999999999E-2</v>
      </c>
    </row>
    <row r="25" spans="1:24">
      <c r="A25" t="s">
        <v>11</v>
      </c>
      <c r="B25" s="1">
        <v>35829</v>
      </c>
      <c r="C25" s="18">
        <v>5.9445506666666672</v>
      </c>
      <c r="D25" s="18">
        <v>26.5</v>
      </c>
      <c r="E25" s="18">
        <v>3.5195539999999998</v>
      </c>
      <c r="F25" s="18">
        <v>3.1988863333333328</v>
      </c>
      <c r="G25" s="19">
        <v>108.51955400000001</v>
      </c>
      <c r="H25" s="12">
        <v>0.80197499999999999</v>
      </c>
      <c r="I25">
        <v>37.1</v>
      </c>
      <c r="J25">
        <v>37.1</v>
      </c>
      <c r="K25">
        <v>23.6</v>
      </c>
      <c r="L25">
        <v>23.5</v>
      </c>
      <c r="M25">
        <v>6.5</v>
      </c>
      <c r="N25">
        <v>6.2</v>
      </c>
      <c r="O25" s="7">
        <v>-7.3700000000000002E-2</v>
      </c>
    </row>
    <row r="26" spans="1:24">
      <c r="A26" t="s">
        <v>11</v>
      </c>
      <c r="B26" s="1">
        <v>35836</v>
      </c>
      <c r="C26" s="18">
        <v>6.9510646666666673</v>
      </c>
      <c r="D26" s="18">
        <v>21.833333333333332</v>
      </c>
      <c r="E26" s="18">
        <v>4.1924400000000004</v>
      </c>
      <c r="F26" s="18">
        <v>6.2328609999999998</v>
      </c>
      <c r="G26" s="19">
        <v>187.85910666666666</v>
      </c>
      <c r="H26" s="12">
        <v>0.70727499999999999</v>
      </c>
      <c r="I26">
        <v>36.9</v>
      </c>
      <c r="J26">
        <v>36.92</v>
      </c>
      <c r="K26">
        <v>23.2</v>
      </c>
      <c r="L26">
        <v>22.9</v>
      </c>
      <c r="M26">
        <v>6.4</v>
      </c>
      <c r="N26">
        <v>6.6</v>
      </c>
      <c r="O26" s="7">
        <v>-7.8E-2</v>
      </c>
    </row>
    <row r="27" spans="1:24">
      <c r="A27" t="s">
        <v>11</v>
      </c>
      <c r="B27" s="1">
        <v>35843</v>
      </c>
      <c r="C27" s="18">
        <v>6.3257559999999993</v>
      </c>
      <c r="D27" s="18">
        <v>15.666666666666666</v>
      </c>
      <c r="E27" s="18">
        <v>3.2567583333333334</v>
      </c>
      <c r="F27" s="18">
        <v>4.0499803333333331</v>
      </c>
      <c r="G27" s="19">
        <v>119.25675833333332</v>
      </c>
      <c r="H27" s="12">
        <v>0.82064722222222208</v>
      </c>
      <c r="I27">
        <v>36.979999999999997</v>
      </c>
      <c r="J27">
        <v>36.979999999999997</v>
      </c>
      <c r="K27">
        <v>23.8</v>
      </c>
      <c r="L27">
        <v>23.6</v>
      </c>
      <c r="M27">
        <v>6.7</v>
      </c>
      <c r="N27">
        <v>6.6</v>
      </c>
      <c r="O27" s="7">
        <v>-7.5435371273258042E-2</v>
      </c>
    </row>
    <row r="28" spans="1:24">
      <c r="A28" t="s">
        <v>11</v>
      </c>
      <c r="B28" s="1">
        <v>35850</v>
      </c>
      <c r="C28" s="18">
        <v>4.8927000000000005</v>
      </c>
      <c r="D28" s="18">
        <v>18.5</v>
      </c>
      <c r="E28" s="18">
        <v>2.8220406666666666</v>
      </c>
      <c r="F28" s="18">
        <v>4.9726076666666659</v>
      </c>
      <c r="G28" s="19">
        <v>147.82204066666668</v>
      </c>
      <c r="H28" s="12">
        <v>1.0041499999999999</v>
      </c>
      <c r="I28">
        <v>36.78</v>
      </c>
      <c r="J28">
        <v>36.799999999999997</v>
      </c>
      <c r="K28">
        <v>23.8</v>
      </c>
      <c r="L28">
        <v>23.8</v>
      </c>
      <c r="M28">
        <v>6.4</v>
      </c>
      <c r="N28">
        <v>6.4</v>
      </c>
      <c r="O28" s="7">
        <v>-9.2698838732947805E-2</v>
      </c>
    </row>
    <row r="29" spans="1:24">
      <c r="A29" t="s">
        <v>11</v>
      </c>
      <c r="B29" s="1">
        <v>35857</v>
      </c>
      <c r="C29" s="18">
        <v>5</v>
      </c>
      <c r="D29" s="18">
        <v>20.166666666666668</v>
      </c>
      <c r="E29" s="18">
        <v>4.333333333333333</v>
      </c>
      <c r="F29" s="18">
        <v>4.666666666666667</v>
      </c>
      <c r="G29" s="19">
        <v>180.66666666666666</v>
      </c>
      <c r="H29" s="12">
        <v>1.3083916666666666</v>
      </c>
      <c r="I29">
        <v>36.700000000000003</v>
      </c>
      <c r="J29">
        <v>36.6</v>
      </c>
      <c r="K29">
        <v>23.9</v>
      </c>
      <c r="L29">
        <v>22.9</v>
      </c>
      <c r="M29">
        <v>6.5</v>
      </c>
      <c r="N29">
        <v>6.1</v>
      </c>
      <c r="O29" s="7">
        <v>-6.8901026905678203E-2</v>
      </c>
    </row>
    <row r="30" spans="1:24">
      <c r="A30" t="s">
        <v>11</v>
      </c>
      <c r="B30" s="1">
        <v>35871</v>
      </c>
      <c r="C30" s="18">
        <v>5.6883753333333331</v>
      </c>
      <c r="D30" s="18">
        <v>16.333333333333332</v>
      </c>
      <c r="E30" s="18">
        <v>2.1443903333333334</v>
      </c>
      <c r="F30" s="18">
        <v>10.448445999999999</v>
      </c>
      <c r="G30" s="19">
        <v>183.14439033333335</v>
      </c>
      <c r="H30" s="12">
        <v>1.0711638888888888</v>
      </c>
      <c r="I30">
        <v>36.520000000000003</v>
      </c>
      <c r="J30">
        <v>36.72</v>
      </c>
      <c r="K30">
        <v>23.1</v>
      </c>
      <c r="L30">
        <v>22.8</v>
      </c>
      <c r="M30">
        <v>6.9</v>
      </c>
      <c r="N30">
        <v>6.4</v>
      </c>
      <c r="O30" s="7">
        <v>-7.4399999999999994E-2</v>
      </c>
    </row>
    <row r="31" spans="1:24">
      <c r="A31" t="s">
        <v>11</v>
      </c>
      <c r="B31" s="1">
        <v>35878</v>
      </c>
      <c r="C31" s="18">
        <v>6.4727433333333337</v>
      </c>
      <c r="D31" s="18">
        <v>18.166666666666668</v>
      </c>
      <c r="E31" s="18">
        <v>1.9743053333333336</v>
      </c>
      <c r="F31" s="18">
        <v>5.8198420000000004</v>
      </c>
      <c r="G31" s="19">
        <v>194.30763866666666</v>
      </c>
      <c r="H31" s="12">
        <v>1.5053999999999998</v>
      </c>
      <c r="I31">
        <v>36.520000000000003</v>
      </c>
      <c r="J31">
        <v>36.619999999999997</v>
      </c>
      <c r="K31">
        <v>22.3</v>
      </c>
      <c r="L31">
        <v>22.3</v>
      </c>
      <c r="M31">
        <v>6.8</v>
      </c>
      <c r="N31">
        <v>6.5</v>
      </c>
      <c r="O31" s="7">
        <v>-8.1844878119235132E-2</v>
      </c>
    </row>
    <row r="32" spans="1:24">
      <c r="B32" s="1"/>
      <c r="H32" s="12"/>
    </row>
    <row r="33" spans="1:15" s="12" customFormat="1">
      <c r="A33" s="12" t="s">
        <v>15</v>
      </c>
      <c r="B33" s="1">
        <v>35773</v>
      </c>
      <c r="C33" s="18">
        <v>7</v>
      </c>
      <c r="D33" s="18">
        <v>51.666666666666664</v>
      </c>
      <c r="E33" s="18">
        <v>2</v>
      </c>
      <c r="F33" s="18">
        <v>3</v>
      </c>
      <c r="G33" s="19">
        <v>133.66666666666666</v>
      </c>
      <c r="H33" s="12">
        <v>1.0890666666666666</v>
      </c>
      <c r="I33">
        <v>36.1</v>
      </c>
      <c r="J33">
        <v>36.1</v>
      </c>
      <c r="K33">
        <v>21.9</v>
      </c>
      <c r="L33">
        <v>21.9</v>
      </c>
      <c r="M33">
        <v>7.7</v>
      </c>
      <c r="N33">
        <v>7.8</v>
      </c>
      <c r="O33" s="7">
        <v>-0.11511594278611251</v>
      </c>
    </row>
    <row r="34" spans="1:15" s="12" customFormat="1">
      <c r="A34" s="12" t="s">
        <v>15</v>
      </c>
      <c r="B34" s="1">
        <v>35780</v>
      </c>
      <c r="C34" s="18">
        <v>1.200115</v>
      </c>
      <c r="D34" s="18">
        <v>46.666666666666664</v>
      </c>
      <c r="E34" s="18">
        <v>1.7815423333333333</v>
      </c>
      <c r="F34" s="18">
        <v>2.2849423333333334</v>
      </c>
      <c r="G34" s="19">
        <v>171.11487566666665</v>
      </c>
      <c r="H34" s="12">
        <v>1.4113166666666668</v>
      </c>
      <c r="I34">
        <v>36.200000000000003</v>
      </c>
      <c r="J34">
        <v>36.21</v>
      </c>
      <c r="K34">
        <v>22.7</v>
      </c>
      <c r="L34">
        <v>22.8</v>
      </c>
      <c r="M34">
        <v>7.4</v>
      </c>
      <c r="N34">
        <v>7.3</v>
      </c>
      <c r="O34" s="7">
        <v>-0.11867312544949117</v>
      </c>
    </row>
    <row r="35" spans="1:15" s="12" customFormat="1">
      <c r="A35" s="12" t="s">
        <v>15</v>
      </c>
      <c r="B35" s="1">
        <v>35787</v>
      </c>
      <c r="C35" s="18">
        <v>2.3265899999999999</v>
      </c>
      <c r="D35" s="18">
        <v>41.166666666666664</v>
      </c>
      <c r="E35" s="18">
        <v>2.2556533333333335</v>
      </c>
      <c r="F35" s="18">
        <v>3.3885070000000002</v>
      </c>
      <c r="G35" s="19">
        <v>181.92231999999998</v>
      </c>
      <c r="H35" s="12">
        <v>1.1719777777777778</v>
      </c>
      <c r="I35">
        <v>36.4</v>
      </c>
      <c r="J35">
        <v>36.42</v>
      </c>
      <c r="K35">
        <v>23.6</v>
      </c>
      <c r="L35">
        <v>23.1</v>
      </c>
      <c r="M35">
        <v>7.8</v>
      </c>
      <c r="N35">
        <v>7.1</v>
      </c>
      <c r="O35" s="7">
        <v>-0.10486438597180568</v>
      </c>
    </row>
    <row r="36" spans="1:15" s="12" customFormat="1">
      <c r="A36" s="12" t="s">
        <v>15</v>
      </c>
      <c r="B36" s="1">
        <v>35802</v>
      </c>
      <c r="C36" s="18">
        <v>4.9222876666666666</v>
      </c>
      <c r="D36" s="18">
        <v>63.666666666666664</v>
      </c>
      <c r="E36" s="18">
        <v>3.8625250000000002</v>
      </c>
      <c r="F36" s="18">
        <v>4.257034</v>
      </c>
      <c r="G36" s="19">
        <v>197.52919166666666</v>
      </c>
      <c r="H36" s="12">
        <v>0.58029118773946364</v>
      </c>
      <c r="I36">
        <v>36.86</v>
      </c>
      <c r="J36">
        <v>36.86</v>
      </c>
      <c r="K36">
        <v>24.4</v>
      </c>
      <c r="L36">
        <v>24</v>
      </c>
      <c r="M36">
        <v>7.3</v>
      </c>
      <c r="N36">
        <v>6.7</v>
      </c>
      <c r="O36" s="7">
        <v>-0.10771671015440411</v>
      </c>
    </row>
    <row r="37" spans="1:15" s="12" customFormat="1">
      <c r="A37" s="12" t="s">
        <v>15</v>
      </c>
      <c r="B37" s="1">
        <v>35808</v>
      </c>
      <c r="C37" s="18">
        <v>5.9478420000000005</v>
      </c>
      <c r="D37" s="18">
        <v>48.5</v>
      </c>
      <c r="E37" s="18">
        <v>3.4566499999999998</v>
      </c>
      <c r="F37" s="18">
        <v>3.4220526666666671</v>
      </c>
      <c r="G37" s="19">
        <v>240.12331666666668</v>
      </c>
      <c r="H37" s="12">
        <v>1.1673277777777777</v>
      </c>
      <c r="I37">
        <v>36.85</v>
      </c>
      <c r="J37">
        <v>36.82</v>
      </c>
      <c r="K37">
        <v>25.2</v>
      </c>
      <c r="L37">
        <v>25.2</v>
      </c>
      <c r="M37">
        <v>6.5</v>
      </c>
      <c r="N37">
        <v>6.4</v>
      </c>
      <c r="O37" s="7">
        <v>-0.12669172151332314</v>
      </c>
    </row>
    <row r="38" spans="1:15" s="12" customFormat="1">
      <c r="A38" s="12" t="s">
        <v>15</v>
      </c>
      <c r="B38" s="1">
        <v>35815</v>
      </c>
      <c r="C38" s="18">
        <v>2.3333333333333335</v>
      </c>
      <c r="D38" s="18">
        <v>35.833333333333336</v>
      </c>
      <c r="E38" s="18">
        <v>3.3333333333333335</v>
      </c>
      <c r="F38" s="18">
        <v>4.4315109999999995</v>
      </c>
      <c r="G38" s="19">
        <v>231</v>
      </c>
      <c r="H38" s="12">
        <v>1.75885</v>
      </c>
      <c r="I38">
        <v>36.880000000000003</v>
      </c>
      <c r="J38">
        <v>36.9</v>
      </c>
      <c r="K38">
        <v>24.1</v>
      </c>
      <c r="L38">
        <v>24.1</v>
      </c>
      <c r="M38">
        <v>6.4</v>
      </c>
      <c r="N38">
        <v>6.3</v>
      </c>
      <c r="O38" s="7">
        <v>-0.11991994879684767</v>
      </c>
    </row>
    <row r="39" spans="1:15" s="12" customFormat="1">
      <c r="A39" s="12" t="s">
        <v>15</v>
      </c>
      <c r="B39" s="1">
        <v>35823</v>
      </c>
      <c r="C39" s="18">
        <v>2.921754</v>
      </c>
      <c r="D39" s="18">
        <v>23.333333333333332</v>
      </c>
      <c r="E39" s="18">
        <v>3.3848369999999997</v>
      </c>
      <c r="F39" s="18">
        <v>3.5272459999999999</v>
      </c>
      <c r="G39" s="19">
        <v>208.38483700000003</v>
      </c>
      <c r="H39" s="12">
        <v>1.6341000000000001</v>
      </c>
      <c r="I39">
        <v>36.799999999999997</v>
      </c>
      <c r="J39">
        <v>36.799999999999997</v>
      </c>
      <c r="K39">
        <v>24.1</v>
      </c>
      <c r="L39">
        <v>24.1</v>
      </c>
      <c r="M39">
        <v>6.4</v>
      </c>
      <c r="N39">
        <v>6.6</v>
      </c>
      <c r="O39" s="7">
        <v>-9.4897696462449929E-2</v>
      </c>
    </row>
    <row r="40" spans="1:15" s="12" customFormat="1">
      <c r="A40" s="12" t="s">
        <v>15</v>
      </c>
      <c r="B40" s="1">
        <v>35829</v>
      </c>
      <c r="C40" s="18">
        <v>4.1694103333333334</v>
      </c>
      <c r="D40" s="18">
        <v>26</v>
      </c>
      <c r="E40" s="18">
        <v>4.5537380000000001</v>
      </c>
      <c r="F40" s="18">
        <v>4.6531410000000006</v>
      </c>
      <c r="G40" s="19">
        <v>169.55373799999998</v>
      </c>
      <c r="H40" s="12">
        <v>1.5276500000000004</v>
      </c>
      <c r="I40">
        <v>37.1</v>
      </c>
      <c r="J40">
        <v>37.119999999999997</v>
      </c>
      <c r="K40">
        <v>23.4</v>
      </c>
      <c r="L40">
        <v>23.4</v>
      </c>
      <c r="M40">
        <v>6.2</v>
      </c>
      <c r="N40">
        <v>6.3</v>
      </c>
      <c r="O40" s="7">
        <v>-9.9622819957486064E-2</v>
      </c>
    </row>
    <row r="41" spans="1:15" s="12" customFormat="1">
      <c r="A41" s="12" t="s">
        <v>15</v>
      </c>
      <c r="B41" s="1">
        <v>35836</v>
      </c>
      <c r="C41" s="18">
        <v>3.7380376666666666</v>
      </c>
      <c r="D41" s="18">
        <v>22.5</v>
      </c>
      <c r="E41" s="18">
        <v>4.009850666666666</v>
      </c>
      <c r="F41" s="18">
        <v>5.9276686666666665</v>
      </c>
      <c r="G41" s="19">
        <v>196.34318399999998</v>
      </c>
      <c r="H41" s="12">
        <v>1.2817000000000001</v>
      </c>
      <c r="I41">
        <v>36.924999999999997</v>
      </c>
      <c r="J41">
        <v>36.975000000000001</v>
      </c>
      <c r="K41">
        <v>22.85</v>
      </c>
      <c r="L41">
        <v>22.95</v>
      </c>
      <c r="M41">
        <v>6.4</v>
      </c>
      <c r="N41">
        <v>6.8</v>
      </c>
      <c r="O41" s="7">
        <v>-9.7202138983395248E-2</v>
      </c>
    </row>
    <row r="42" spans="1:15" s="12" customFormat="1">
      <c r="A42" s="12" t="s">
        <v>15</v>
      </c>
      <c r="B42" s="1">
        <v>35843</v>
      </c>
      <c r="C42" s="18">
        <v>6.4848516666666676</v>
      </c>
      <c r="D42" s="18">
        <v>18.666666666666668</v>
      </c>
      <c r="E42" s="18">
        <v>2.4308580000000002</v>
      </c>
      <c r="F42" s="18">
        <v>3.5413176666666666</v>
      </c>
      <c r="G42" s="19">
        <v>115.43085799999999</v>
      </c>
      <c r="H42" s="12">
        <v>1.3282388888888887</v>
      </c>
      <c r="I42">
        <v>37</v>
      </c>
      <c r="J42">
        <v>37</v>
      </c>
      <c r="K42">
        <v>24</v>
      </c>
      <c r="L42">
        <v>24</v>
      </c>
      <c r="M42">
        <v>6.4</v>
      </c>
      <c r="N42">
        <v>6.3</v>
      </c>
      <c r="O42" s="7">
        <v>-0.10217209157255558</v>
      </c>
    </row>
    <row r="43" spans="1:15" s="12" customFormat="1">
      <c r="A43" s="12" t="s">
        <v>15</v>
      </c>
      <c r="B43" s="1">
        <v>35850</v>
      </c>
      <c r="C43" s="18">
        <v>3.7078433333333334</v>
      </c>
      <c r="D43" s="18">
        <v>19.166666666666668</v>
      </c>
      <c r="E43" s="18">
        <v>3.1579046666666666</v>
      </c>
      <c r="F43" s="18">
        <v>6.2438993333333341</v>
      </c>
      <c r="G43" s="19">
        <v>136.49123799999998</v>
      </c>
      <c r="H43" s="12">
        <v>1.1343666666666665</v>
      </c>
      <c r="I43">
        <v>36.82</v>
      </c>
      <c r="J43">
        <v>36.86</v>
      </c>
      <c r="K43">
        <v>24.5</v>
      </c>
      <c r="L43">
        <v>24.5</v>
      </c>
      <c r="M43">
        <v>6.1</v>
      </c>
      <c r="N43">
        <v>6.1</v>
      </c>
      <c r="O43" s="7">
        <v>-0.11511594278611251</v>
      </c>
    </row>
    <row r="44" spans="1:15" s="12" customFormat="1">
      <c r="A44" s="12" t="s">
        <v>15</v>
      </c>
      <c r="B44" s="1">
        <v>35857</v>
      </c>
      <c r="C44" s="18">
        <v>4.333333333333333</v>
      </c>
      <c r="D44" s="18">
        <v>18.5</v>
      </c>
      <c r="E44" s="18">
        <v>4.333333333333333</v>
      </c>
      <c r="F44" s="18">
        <v>3.6666666666666665</v>
      </c>
      <c r="G44" s="19">
        <v>138</v>
      </c>
      <c r="H44" s="12">
        <v>1.0757944444444443</v>
      </c>
      <c r="I44">
        <v>36.82</v>
      </c>
      <c r="J44">
        <v>36.86</v>
      </c>
      <c r="K44">
        <v>24</v>
      </c>
      <c r="L44">
        <v>23.5</v>
      </c>
      <c r="M44">
        <v>6</v>
      </c>
      <c r="N44">
        <v>5.3</v>
      </c>
      <c r="O44" s="7">
        <v>-7.7478232765360255E-2</v>
      </c>
    </row>
    <row r="45" spans="1:15" s="12" customFormat="1">
      <c r="A45" s="12" t="s">
        <v>15</v>
      </c>
      <c r="B45" s="1">
        <v>35871</v>
      </c>
      <c r="C45" s="18">
        <v>4.6468496666666663</v>
      </c>
      <c r="D45" s="18">
        <v>27.666666666666668</v>
      </c>
      <c r="E45" s="18">
        <v>2.2319406666666666</v>
      </c>
      <c r="F45" s="18">
        <v>12.183859333333332</v>
      </c>
      <c r="G45" s="19">
        <v>188.23194066666667</v>
      </c>
      <c r="H45" s="12">
        <v>2.3224444444444443</v>
      </c>
      <c r="I45">
        <v>36.72</v>
      </c>
      <c r="J45">
        <v>36.74</v>
      </c>
      <c r="K45">
        <v>23.1</v>
      </c>
      <c r="L45">
        <v>22.9</v>
      </c>
      <c r="M45">
        <v>7.2</v>
      </c>
      <c r="N45">
        <v>6.2</v>
      </c>
      <c r="O45" s="7">
        <v>-9.0596312845344959E-2</v>
      </c>
    </row>
    <row r="46" spans="1:15" s="12" customFormat="1">
      <c r="A46" s="12" t="s">
        <v>15</v>
      </c>
      <c r="B46" s="1">
        <v>35878</v>
      </c>
      <c r="C46" s="18">
        <v>5.7877856666666672</v>
      </c>
      <c r="D46" s="18">
        <v>21.833333333333332</v>
      </c>
      <c r="E46" s="18">
        <v>5.8474753333333327</v>
      </c>
      <c r="F46" s="18">
        <v>5.394171</v>
      </c>
      <c r="G46" s="19">
        <v>157.18080866666668</v>
      </c>
      <c r="H46" s="12">
        <v>3.7053333333333334</v>
      </c>
      <c r="I46">
        <v>36.58</v>
      </c>
      <c r="J46">
        <v>36.619999999999997</v>
      </c>
      <c r="K46">
        <v>21.9</v>
      </c>
      <c r="L46">
        <v>21.9</v>
      </c>
      <c r="M46">
        <v>6.7</v>
      </c>
      <c r="N46">
        <v>7.1</v>
      </c>
      <c r="O46" s="7">
        <v>-0.11288298203563765</v>
      </c>
    </row>
    <row r="47" spans="1:15" s="12" customFormat="1">
      <c r="B47" s="1"/>
      <c r="C47" s="18"/>
      <c r="D47" s="18"/>
      <c r="E47" s="18"/>
      <c r="F47" s="18"/>
      <c r="G47" s="19"/>
      <c r="O47" s="7"/>
    </row>
    <row r="48" spans="1:15" s="12" customFormat="1">
      <c r="A48" s="12" t="s">
        <v>16</v>
      </c>
      <c r="B48" s="1">
        <v>35773</v>
      </c>
      <c r="C48" s="18">
        <v>9.6666666666666661</v>
      </c>
      <c r="D48" s="18">
        <v>49.833333333333336</v>
      </c>
      <c r="E48" s="18">
        <v>2</v>
      </c>
      <c r="F48" s="18">
        <v>3</v>
      </c>
      <c r="G48" s="19">
        <v>116</v>
      </c>
      <c r="H48" s="12">
        <v>0.64390833333333342</v>
      </c>
      <c r="I48">
        <v>36.1</v>
      </c>
      <c r="J48">
        <v>36.1</v>
      </c>
      <c r="K48">
        <v>21.6</v>
      </c>
      <c r="L48">
        <v>21.4</v>
      </c>
      <c r="M48">
        <v>7.6</v>
      </c>
      <c r="N48">
        <v>7.3</v>
      </c>
      <c r="O48" s="7">
        <v>-9.4799999999999995E-2</v>
      </c>
    </row>
    <row r="49" spans="1:15" s="12" customFormat="1">
      <c r="A49" s="12" t="s">
        <v>16</v>
      </c>
      <c r="B49" s="1">
        <v>35780</v>
      </c>
      <c r="C49" s="18">
        <v>1.9341163333333335</v>
      </c>
      <c r="D49" s="18">
        <v>45.666666666666664</v>
      </c>
      <c r="E49" s="18">
        <v>4.6817943333333334</v>
      </c>
      <c r="F49" s="18">
        <v>0.5765920000000001</v>
      </c>
      <c r="G49" s="19">
        <v>92.015127666666672</v>
      </c>
      <c r="H49" s="12">
        <v>1.141275</v>
      </c>
      <c r="I49">
        <v>36.1</v>
      </c>
      <c r="J49">
        <v>36.119999999999997</v>
      </c>
      <c r="K49">
        <v>22.3</v>
      </c>
      <c r="L49">
        <v>22.3</v>
      </c>
      <c r="M49">
        <v>7.5</v>
      </c>
      <c r="N49">
        <v>7.6</v>
      </c>
      <c r="O49" s="7">
        <v>-0.10870643594013542</v>
      </c>
    </row>
    <row r="50" spans="1:15" s="12" customFormat="1">
      <c r="A50" s="12" t="s">
        <v>16</v>
      </c>
      <c r="B50" s="1">
        <v>35787</v>
      </c>
      <c r="C50" s="18">
        <v>3.3923726666666667</v>
      </c>
      <c r="D50" s="18">
        <v>43.833333333333336</v>
      </c>
      <c r="E50" s="18">
        <v>1.1951036666666666</v>
      </c>
      <c r="F50" s="18">
        <v>4.1363813333333335</v>
      </c>
      <c r="G50" s="19">
        <v>167.86177033333334</v>
      </c>
      <c r="H50" s="12">
        <v>0.67705555555555552</v>
      </c>
      <c r="I50">
        <v>36.42</v>
      </c>
      <c r="J50">
        <v>36.33</v>
      </c>
      <c r="K50">
        <v>23.9</v>
      </c>
      <c r="L50">
        <v>22.6</v>
      </c>
      <c r="M50">
        <v>8.1999999999999993</v>
      </c>
      <c r="N50">
        <v>7.5</v>
      </c>
      <c r="O50" s="7">
        <v>-5.6899999999999999E-2</v>
      </c>
    </row>
    <row r="51" spans="1:15" s="12" customFormat="1">
      <c r="A51" s="12" t="s">
        <v>16</v>
      </c>
      <c r="B51" s="1">
        <v>35802</v>
      </c>
      <c r="C51" s="18">
        <v>6.5986046666666667</v>
      </c>
      <c r="D51" s="18">
        <v>66.5</v>
      </c>
      <c r="E51" s="18">
        <v>3.1601179999999993</v>
      </c>
      <c r="F51" s="18">
        <v>5.2153076666666669</v>
      </c>
      <c r="G51" s="19">
        <v>135.82678466666667</v>
      </c>
      <c r="H51" s="12">
        <v>1.1680666666666668</v>
      </c>
      <c r="I51">
        <v>36.78</v>
      </c>
      <c r="J51">
        <v>36.9</v>
      </c>
      <c r="K51">
        <v>23.6</v>
      </c>
      <c r="L51">
        <v>23.3</v>
      </c>
      <c r="M51">
        <v>6.9</v>
      </c>
      <c r="N51">
        <v>6.4</v>
      </c>
      <c r="O51" s="7">
        <v>-6.6767342302278196E-2</v>
      </c>
    </row>
    <row r="52" spans="1:15" s="12" customFormat="1">
      <c r="A52" s="12" t="s">
        <v>16</v>
      </c>
      <c r="B52" s="1">
        <v>35808</v>
      </c>
      <c r="C52" s="18">
        <v>7.7870226666666662</v>
      </c>
      <c r="D52" s="18">
        <v>46.333333333333336</v>
      </c>
      <c r="E52" s="18">
        <v>6.6314120000000001</v>
      </c>
      <c r="F52" s="18">
        <v>8.9008183333333335</v>
      </c>
      <c r="G52" s="19">
        <v>178.63141199999998</v>
      </c>
      <c r="H52" s="12">
        <v>0.84895833333333315</v>
      </c>
      <c r="I52">
        <v>36.799999999999997</v>
      </c>
      <c r="J52">
        <v>36.799999999999997</v>
      </c>
      <c r="K52">
        <v>24.2</v>
      </c>
      <c r="L52">
        <v>24.2</v>
      </c>
      <c r="M52">
        <v>6.8</v>
      </c>
      <c r="N52">
        <v>6.7</v>
      </c>
      <c r="O52" s="7">
        <v>-8.7928959989914027E-2</v>
      </c>
    </row>
    <row r="53" spans="1:15" s="12" customFormat="1">
      <c r="A53" s="12" t="s">
        <v>16</v>
      </c>
      <c r="B53" s="1">
        <v>35815</v>
      </c>
      <c r="C53" s="18">
        <v>5.333333333333333</v>
      </c>
      <c r="D53" s="18">
        <v>34.166666666666664</v>
      </c>
      <c r="E53" s="18">
        <v>3.3333333333333335</v>
      </c>
      <c r="F53" s="18">
        <v>3.2949753333333334</v>
      </c>
      <c r="G53" s="19">
        <v>201.33333333333334</v>
      </c>
      <c r="H53" s="12">
        <v>1.2004583333333332</v>
      </c>
      <c r="I53">
        <v>36.840000000000003</v>
      </c>
      <c r="J53">
        <v>36.86</v>
      </c>
      <c r="K53">
        <v>23.9</v>
      </c>
      <c r="L53">
        <v>23.8</v>
      </c>
      <c r="M53">
        <v>6.4</v>
      </c>
      <c r="N53">
        <v>6.3</v>
      </c>
      <c r="O53" s="7">
        <v>-8.72E-2</v>
      </c>
    </row>
    <row r="54" spans="1:15" s="12" customFormat="1">
      <c r="A54" s="12" t="s">
        <v>16</v>
      </c>
      <c r="B54" s="1">
        <v>35823</v>
      </c>
      <c r="C54" s="18">
        <v>8.9557090000000006</v>
      </c>
      <c r="D54" s="18">
        <v>26.166666666666668</v>
      </c>
      <c r="E54" s="18">
        <v>2.6867336666666666</v>
      </c>
      <c r="F54" s="18">
        <v>5.7429593333333342</v>
      </c>
      <c r="G54" s="19">
        <v>150.68673366666667</v>
      </c>
      <c r="H54" s="12">
        <v>1.3289916666666663</v>
      </c>
      <c r="I54">
        <v>36.65</v>
      </c>
      <c r="J54">
        <v>36.700000000000003</v>
      </c>
      <c r="K54">
        <v>23.65</v>
      </c>
      <c r="L54">
        <v>23.3</v>
      </c>
      <c r="M54">
        <v>6.3</v>
      </c>
      <c r="N54">
        <v>5.7</v>
      </c>
      <c r="O54" s="7">
        <v>-8.0299999999999996E-2</v>
      </c>
    </row>
    <row r="55" spans="1:15" s="12" customFormat="1">
      <c r="A55" s="12" t="s">
        <v>16</v>
      </c>
      <c r="B55" s="1">
        <v>35829</v>
      </c>
      <c r="C55" s="18">
        <v>8.8196953333333337</v>
      </c>
      <c r="D55" s="18">
        <v>28.333333333333332</v>
      </c>
      <c r="E55" s="18">
        <v>3.6385470000000004</v>
      </c>
      <c r="F55" s="18">
        <v>3.1348230000000004</v>
      </c>
      <c r="G55" s="19">
        <v>186.30521366666667</v>
      </c>
      <c r="H55" s="12">
        <v>1.0364972222222222</v>
      </c>
      <c r="I55">
        <v>37.1</v>
      </c>
      <c r="J55">
        <v>37.1</v>
      </c>
      <c r="K55">
        <v>23.5</v>
      </c>
      <c r="L55">
        <v>23.5</v>
      </c>
      <c r="M55">
        <v>6.4</v>
      </c>
      <c r="N55">
        <v>6.4</v>
      </c>
      <c r="O55" s="7">
        <v>-6.6000000000000003E-2</v>
      </c>
    </row>
    <row r="56" spans="1:15" s="12" customFormat="1">
      <c r="A56" s="12" t="s">
        <v>16</v>
      </c>
      <c r="B56" s="1">
        <v>35836</v>
      </c>
      <c r="C56" s="18">
        <v>9.8726043333333333</v>
      </c>
      <c r="D56" s="18">
        <v>25.666666666666668</v>
      </c>
      <c r="E56" s="18">
        <v>3.6249980000000002</v>
      </c>
      <c r="F56" s="18">
        <v>14.002959333333331</v>
      </c>
      <c r="G56" s="19">
        <v>235.95833133333335</v>
      </c>
      <c r="H56" s="12">
        <v>0.66912499999999986</v>
      </c>
      <c r="I56">
        <v>36.9</v>
      </c>
      <c r="J56">
        <v>36.92</v>
      </c>
      <c r="K56">
        <v>22.85</v>
      </c>
      <c r="L56">
        <v>22.6</v>
      </c>
      <c r="M56">
        <v>6.3</v>
      </c>
      <c r="N56">
        <v>6</v>
      </c>
      <c r="O56" s="7">
        <v>-6.3150569314672417E-2</v>
      </c>
    </row>
    <row r="57" spans="1:15" s="12" customFormat="1">
      <c r="A57" s="12" t="s">
        <v>16</v>
      </c>
      <c r="B57" s="1">
        <v>35843</v>
      </c>
      <c r="C57" s="18">
        <v>8.883659333333334</v>
      </c>
      <c r="D57" s="18">
        <v>18.333333333333332</v>
      </c>
      <c r="E57" s="18">
        <v>2.9119636666666664</v>
      </c>
      <c r="F57" s="18">
        <v>4.0579703333333335</v>
      </c>
      <c r="G57" s="19">
        <v>121.91196366666668</v>
      </c>
      <c r="H57" s="12">
        <v>1.1881694444444444</v>
      </c>
      <c r="I57">
        <v>36.96</v>
      </c>
      <c r="J57">
        <v>36.979999999999997</v>
      </c>
      <c r="K57">
        <v>23.4</v>
      </c>
      <c r="L57">
        <v>23.4</v>
      </c>
      <c r="M57">
        <v>6.4</v>
      </c>
      <c r="N57">
        <v>6.4</v>
      </c>
      <c r="O57" s="7">
        <v>-8.2419735289477478E-2</v>
      </c>
    </row>
    <row r="58" spans="1:15" s="12" customFormat="1">
      <c r="A58" s="12" t="s">
        <v>16</v>
      </c>
      <c r="B58" s="1">
        <v>35850</v>
      </c>
      <c r="C58" s="18">
        <v>6.3998640000000009</v>
      </c>
      <c r="D58" s="18">
        <v>19.666666666666668</v>
      </c>
      <c r="E58" s="18">
        <v>3.2856369999999999</v>
      </c>
      <c r="F58" s="18">
        <v>4.9588869999999998</v>
      </c>
      <c r="G58" s="19">
        <v>157.28563699999998</v>
      </c>
      <c r="H58" s="12">
        <v>0.91649166666666682</v>
      </c>
      <c r="I58">
        <v>36.840000000000003</v>
      </c>
      <c r="J58">
        <v>36.86</v>
      </c>
      <c r="K58">
        <v>23.75</v>
      </c>
      <c r="L58">
        <v>23.75</v>
      </c>
      <c r="M58">
        <v>6.6</v>
      </c>
      <c r="N58">
        <v>6.5</v>
      </c>
      <c r="O58" s="7">
        <v>-8.9244110750943531E-2</v>
      </c>
    </row>
    <row r="59" spans="1:15" s="12" customFormat="1">
      <c r="A59" s="12" t="s">
        <v>16</v>
      </c>
      <c r="B59" s="1">
        <v>35857</v>
      </c>
      <c r="C59" s="18">
        <v>7.333333333333333</v>
      </c>
      <c r="D59" s="18">
        <v>20.333333333333332</v>
      </c>
      <c r="E59" s="18">
        <v>4</v>
      </c>
      <c r="F59" s="18">
        <v>7.333333333333333</v>
      </c>
      <c r="G59" s="19">
        <v>127.66666666666667</v>
      </c>
      <c r="H59" s="12">
        <v>1.2813888888888891</v>
      </c>
      <c r="I59">
        <v>36.75</v>
      </c>
      <c r="J59">
        <v>36.85</v>
      </c>
      <c r="K59">
        <v>23.4</v>
      </c>
      <c r="L59">
        <v>23.1</v>
      </c>
      <c r="M59">
        <v>6.3</v>
      </c>
      <c r="N59">
        <v>5.5</v>
      </c>
      <c r="O59" s="7">
        <v>-6.014959217956839E-2</v>
      </c>
    </row>
    <row r="60" spans="1:15" s="12" customFormat="1">
      <c r="A60" s="12" t="s">
        <v>16</v>
      </c>
      <c r="B60" s="1">
        <v>35871</v>
      </c>
      <c r="C60" s="18">
        <v>7.884004</v>
      </c>
      <c r="D60" s="18">
        <v>19.166666666666668</v>
      </c>
      <c r="E60" s="18">
        <v>2</v>
      </c>
      <c r="F60" s="18">
        <v>9.9965846666666671</v>
      </c>
      <c r="G60" s="19">
        <v>135</v>
      </c>
      <c r="H60" s="12">
        <v>1.3469027777777776</v>
      </c>
      <c r="I60">
        <v>36.659999999999997</v>
      </c>
      <c r="J60">
        <v>36.68</v>
      </c>
      <c r="K60">
        <v>22.9</v>
      </c>
      <c r="L60">
        <v>22.6</v>
      </c>
      <c r="M60">
        <v>6.6</v>
      </c>
      <c r="N60">
        <v>6</v>
      </c>
      <c r="O60" s="7">
        <v>-7.5200000000000003E-2</v>
      </c>
    </row>
    <row r="61" spans="1:15" s="12" customFormat="1">
      <c r="A61" s="12" t="s">
        <v>16</v>
      </c>
      <c r="B61" s="1">
        <v>35878</v>
      </c>
      <c r="C61" s="18">
        <v>8.6271023333333332</v>
      </c>
      <c r="D61" s="18">
        <v>24.166666666666668</v>
      </c>
      <c r="E61" s="18">
        <v>6.4612013333333325</v>
      </c>
      <c r="F61" s="18">
        <v>9.5056243333333335</v>
      </c>
      <c r="G61" s="19">
        <v>154.46120133333332</v>
      </c>
      <c r="H61" s="12">
        <v>2.5734312500000001</v>
      </c>
      <c r="I61">
        <v>36.64</v>
      </c>
      <c r="J61">
        <v>36.68</v>
      </c>
      <c r="K61">
        <v>22.1</v>
      </c>
      <c r="L61">
        <v>22.2</v>
      </c>
      <c r="M61">
        <v>6.6</v>
      </c>
      <c r="N61">
        <v>6.6</v>
      </c>
      <c r="O61" s="7">
        <v>-8.9244110750943531E-2</v>
      </c>
    </row>
    <row r="62" spans="1:15" s="12" customFormat="1">
      <c r="B62" s="1"/>
      <c r="C62" s="18"/>
      <c r="D62" s="18"/>
      <c r="E62" s="18"/>
      <c r="F62" s="18"/>
      <c r="G62" s="19"/>
      <c r="O62" s="7"/>
    </row>
    <row r="63" spans="1:15" s="12" customFormat="1">
      <c r="A63" s="12" t="s">
        <v>17</v>
      </c>
      <c r="B63" s="1">
        <v>35773</v>
      </c>
      <c r="C63" s="18">
        <v>7</v>
      </c>
      <c r="D63" s="18">
        <v>55.666666666666664</v>
      </c>
      <c r="E63" s="18">
        <v>2</v>
      </c>
      <c r="F63" s="18">
        <v>3.3333333333333335</v>
      </c>
      <c r="G63" s="19">
        <v>136.66666666666666</v>
      </c>
      <c r="H63" s="12">
        <v>2.7494333333333336</v>
      </c>
      <c r="I63">
        <v>36.1</v>
      </c>
      <c r="J63">
        <v>36.1</v>
      </c>
      <c r="K63">
        <v>21.5</v>
      </c>
      <c r="L63">
        <v>21.5</v>
      </c>
      <c r="M63">
        <v>8</v>
      </c>
      <c r="N63">
        <v>7.9</v>
      </c>
      <c r="O63" s="7">
        <v>-0.11511594278611251</v>
      </c>
    </row>
    <row r="64" spans="1:15" s="12" customFormat="1">
      <c r="A64" s="12" t="s">
        <v>17</v>
      </c>
      <c r="B64" s="1">
        <v>35780</v>
      </c>
      <c r="C64" s="18">
        <v>1.9725903333333334</v>
      </c>
      <c r="D64" s="18">
        <v>46.5</v>
      </c>
      <c r="E64" s="18">
        <v>3.4023933333333329</v>
      </c>
      <c r="F64" s="18">
        <v>2.1686879999999999</v>
      </c>
      <c r="G64" s="19">
        <v>102.40239333333334</v>
      </c>
      <c r="H64" s="12">
        <v>0.9675083333333333</v>
      </c>
      <c r="I64">
        <v>36.200000000000003</v>
      </c>
      <c r="J64">
        <v>36.200000000000003</v>
      </c>
      <c r="K64">
        <v>22.4</v>
      </c>
      <c r="L64">
        <v>22.4</v>
      </c>
      <c r="M64">
        <v>7.5</v>
      </c>
      <c r="N64">
        <v>7.5</v>
      </c>
      <c r="O64" s="7">
        <v>-0.13457826797530442</v>
      </c>
    </row>
    <row r="65" spans="1:15" s="12" customFormat="1">
      <c r="A65" s="12" t="s">
        <v>17</v>
      </c>
      <c r="B65" s="1">
        <v>35787</v>
      </c>
      <c r="C65" s="18">
        <v>2.9937903333333331</v>
      </c>
      <c r="D65" s="18">
        <v>48.333333333333336</v>
      </c>
      <c r="E65" s="18">
        <v>3.077355666666667</v>
      </c>
      <c r="F65" s="18">
        <v>3.913657666666666</v>
      </c>
      <c r="G65" s="19">
        <v>186.07735566666668</v>
      </c>
      <c r="H65" s="12">
        <v>2.3893999999999997</v>
      </c>
      <c r="I65">
        <v>36.4</v>
      </c>
      <c r="J65">
        <v>36.42</v>
      </c>
      <c r="K65">
        <v>23.2</v>
      </c>
      <c r="L65">
        <v>22.8</v>
      </c>
      <c r="M65">
        <v>8</v>
      </c>
      <c r="N65">
        <v>7.3</v>
      </c>
      <c r="O65" s="7">
        <v>-9.7202138983395248E-2</v>
      </c>
    </row>
    <row r="66" spans="1:15" s="12" customFormat="1">
      <c r="A66" s="12" t="s">
        <v>17</v>
      </c>
      <c r="B66" s="1">
        <v>35802</v>
      </c>
      <c r="C66" s="18">
        <v>5.7920860000000003</v>
      </c>
      <c r="D66" s="18">
        <v>72.333333333333329</v>
      </c>
      <c r="E66" s="18">
        <v>4.7547053333333329</v>
      </c>
      <c r="F66" s="18">
        <v>2.8427536666666668</v>
      </c>
      <c r="G66" s="19">
        <v>140.75470533333336</v>
      </c>
      <c r="H66" s="12">
        <v>0.88788333333333347</v>
      </c>
      <c r="I66">
        <v>36.82</v>
      </c>
      <c r="J66">
        <v>36.82</v>
      </c>
      <c r="K66">
        <v>24.1</v>
      </c>
      <c r="L66">
        <v>23.8</v>
      </c>
      <c r="M66">
        <v>7.2</v>
      </c>
      <c r="N66">
        <v>6.7</v>
      </c>
      <c r="O66" s="7">
        <v>-0.10390000000000001</v>
      </c>
    </row>
    <row r="67" spans="1:15" s="12" customFormat="1">
      <c r="A67" s="12" t="s">
        <v>17</v>
      </c>
      <c r="B67" s="1">
        <v>35808</v>
      </c>
      <c r="C67" s="18">
        <v>5.9967439999999996</v>
      </c>
      <c r="D67" s="18">
        <v>52.166666666666664</v>
      </c>
      <c r="E67" s="18">
        <v>3.9206119999999998</v>
      </c>
      <c r="F67" s="18">
        <v>4.0759463333333334</v>
      </c>
      <c r="G67" s="19">
        <v>197.25394533333335</v>
      </c>
      <c r="H67" s="12">
        <v>3.3734666666666668</v>
      </c>
      <c r="I67">
        <v>36.82</v>
      </c>
      <c r="J67">
        <v>36.82</v>
      </c>
      <c r="K67">
        <v>24.5</v>
      </c>
      <c r="L67">
        <v>24.5</v>
      </c>
      <c r="M67">
        <v>6.8</v>
      </c>
      <c r="N67">
        <v>6.2</v>
      </c>
      <c r="O67" s="7">
        <v>-0.12251517541782092</v>
      </c>
    </row>
    <row r="68" spans="1:15" s="12" customFormat="1">
      <c r="A68" s="12" t="s">
        <v>17</v>
      </c>
      <c r="B68" s="1">
        <v>35815</v>
      </c>
      <c r="C68" s="18">
        <v>3</v>
      </c>
      <c r="D68" s="18">
        <v>36.833333333333336</v>
      </c>
      <c r="E68" s="18">
        <v>4</v>
      </c>
      <c r="F68" s="18">
        <v>4.8122433333333339</v>
      </c>
      <c r="G68" s="19">
        <v>187.33333333333334</v>
      </c>
      <c r="H68" s="12">
        <v>2.1494333333333331</v>
      </c>
      <c r="I68">
        <v>36.880000000000003</v>
      </c>
      <c r="J68">
        <v>36.9</v>
      </c>
      <c r="K68">
        <v>23.8</v>
      </c>
      <c r="L68">
        <v>23.8</v>
      </c>
      <c r="M68">
        <v>5.9</v>
      </c>
      <c r="N68">
        <v>5.9</v>
      </c>
      <c r="O68" s="7">
        <v>-0.10971699958163138</v>
      </c>
    </row>
    <row r="69" spans="1:15" s="12" customFormat="1">
      <c r="A69" s="12" t="s">
        <v>17</v>
      </c>
      <c r="B69" s="1">
        <v>35823</v>
      </c>
      <c r="C69" s="18">
        <v>3.7774680000000003</v>
      </c>
      <c r="D69" s="18">
        <v>24</v>
      </c>
      <c r="E69" s="18">
        <v>3.3160193333333332</v>
      </c>
      <c r="F69" s="18">
        <v>5.0247780000000004</v>
      </c>
      <c r="G69" s="19">
        <v>187.31601933333332</v>
      </c>
      <c r="H69" s="12">
        <v>1.9707000000000001</v>
      </c>
      <c r="I69">
        <v>36.700000000000003</v>
      </c>
      <c r="J69">
        <v>36.700000000000003</v>
      </c>
      <c r="K69">
        <v>23.4</v>
      </c>
      <c r="L69">
        <v>23.3</v>
      </c>
      <c r="M69">
        <v>6.3</v>
      </c>
      <c r="N69">
        <v>6.1</v>
      </c>
      <c r="O69" s="7">
        <v>-9.7202138983395248E-2</v>
      </c>
    </row>
    <row r="70" spans="1:15" s="12" customFormat="1">
      <c r="A70" s="12" t="s">
        <v>17</v>
      </c>
      <c r="B70" s="1">
        <v>35829</v>
      </c>
      <c r="C70" s="18">
        <v>5.2375506666666674</v>
      </c>
      <c r="D70" s="18">
        <v>32.166666666666664</v>
      </c>
      <c r="E70" s="18">
        <v>6.6023033333333343</v>
      </c>
      <c r="F70" s="18">
        <v>11.788798333333332</v>
      </c>
      <c r="G70" s="19">
        <v>221.60230333333334</v>
      </c>
      <c r="H70" s="12">
        <v>1.8102666666666665</v>
      </c>
      <c r="I70">
        <v>37.1</v>
      </c>
      <c r="J70">
        <v>37.1</v>
      </c>
      <c r="K70">
        <v>23.4</v>
      </c>
      <c r="L70">
        <v>23.4</v>
      </c>
      <c r="M70">
        <v>6.1</v>
      </c>
      <c r="N70">
        <v>5.9</v>
      </c>
      <c r="O70" s="7">
        <v>-0.10870643594013542</v>
      </c>
    </row>
    <row r="71" spans="1:15" s="12" customFormat="1">
      <c r="A71" s="12" t="s">
        <v>17</v>
      </c>
      <c r="B71" s="1">
        <v>35836</v>
      </c>
      <c r="C71" s="18">
        <v>5.5687663333333335</v>
      </c>
      <c r="D71" s="18">
        <v>28</v>
      </c>
      <c r="E71" s="18">
        <v>4.5754829999999993</v>
      </c>
      <c r="F71" s="18">
        <v>7.0608076666666664</v>
      </c>
      <c r="G71" s="19">
        <v>203.24214966666668</v>
      </c>
      <c r="H71" s="12">
        <v>2.3841333333333332</v>
      </c>
      <c r="I71">
        <v>36.825000000000003</v>
      </c>
      <c r="J71">
        <v>36.9</v>
      </c>
      <c r="K71">
        <v>22.7</v>
      </c>
      <c r="L71">
        <v>22.5</v>
      </c>
      <c r="M71">
        <v>6.8</v>
      </c>
      <c r="N71">
        <v>5.3</v>
      </c>
      <c r="O71" s="7">
        <v>-8.4790587545297141E-2</v>
      </c>
    </row>
    <row r="72" spans="1:15" s="12" customFormat="1">
      <c r="A72" s="12" t="s">
        <v>17</v>
      </c>
      <c r="B72" s="1">
        <v>35843</v>
      </c>
      <c r="C72" s="18">
        <v>8.7806643333333341</v>
      </c>
      <c r="D72" s="18">
        <v>22.166666666666668</v>
      </c>
      <c r="E72" s="18">
        <v>5.2202816666666667</v>
      </c>
      <c r="F72" s="18">
        <v>7.6156280000000001</v>
      </c>
      <c r="G72" s="19">
        <v>182.55361500000001</v>
      </c>
      <c r="H72" s="12">
        <v>3.0458166666666666</v>
      </c>
      <c r="I72">
        <v>36.96</v>
      </c>
      <c r="J72">
        <v>36.979999999999997</v>
      </c>
      <c r="K72">
        <v>23.6</v>
      </c>
      <c r="L72">
        <v>23.3</v>
      </c>
      <c r="M72">
        <v>6.1</v>
      </c>
      <c r="N72">
        <v>5.0999999999999996</v>
      </c>
      <c r="O72" s="7">
        <v>-9.1987714615261063E-2</v>
      </c>
    </row>
    <row r="73" spans="1:15" s="12" customFormat="1">
      <c r="A73" s="12" t="s">
        <v>17</v>
      </c>
      <c r="B73" s="1">
        <v>35850</v>
      </c>
      <c r="C73" s="18">
        <v>6.6918493333333338</v>
      </c>
      <c r="D73" s="18">
        <v>26.333333333333332</v>
      </c>
      <c r="E73" s="18">
        <v>5.8792886666666675</v>
      </c>
      <c r="F73" s="18">
        <v>9.019241000000001</v>
      </c>
      <c r="G73" s="19">
        <v>198.54595533333335</v>
      </c>
      <c r="H73" s="12">
        <v>2.3277166666666664</v>
      </c>
      <c r="I73">
        <v>36.799999999999997</v>
      </c>
      <c r="J73">
        <v>36.86</v>
      </c>
      <c r="K73">
        <v>24.1</v>
      </c>
      <c r="L73">
        <v>23.9</v>
      </c>
      <c r="M73">
        <v>6.1</v>
      </c>
      <c r="N73">
        <v>6.2</v>
      </c>
      <c r="O73" s="7">
        <v>-0.11511594278611251</v>
      </c>
    </row>
    <row r="74" spans="1:15" s="12" customFormat="1">
      <c r="A74" s="12" t="s">
        <v>17</v>
      </c>
      <c r="B74" s="1">
        <v>35857</v>
      </c>
      <c r="C74" s="18">
        <v>5.666666666666667</v>
      </c>
      <c r="D74" s="18">
        <v>26.5</v>
      </c>
      <c r="E74" s="18">
        <v>5</v>
      </c>
      <c r="F74" s="18">
        <v>7.333333333333333</v>
      </c>
      <c r="G74" s="19">
        <v>177.66666666666666</v>
      </c>
      <c r="H74" s="12">
        <v>3.0287666666666673</v>
      </c>
      <c r="I74">
        <v>36.76</v>
      </c>
      <c r="J74">
        <v>36.78</v>
      </c>
      <c r="K74">
        <v>23.6</v>
      </c>
      <c r="L74">
        <v>23.3</v>
      </c>
      <c r="M74">
        <v>6.1</v>
      </c>
      <c r="N74">
        <v>5.9</v>
      </c>
      <c r="O74" s="7">
        <v>-9.9622819957486064E-2</v>
      </c>
    </row>
    <row r="75" spans="1:15" s="12" customFormat="1">
      <c r="A75" s="12" t="s">
        <v>17</v>
      </c>
      <c r="B75" s="1">
        <v>35871</v>
      </c>
      <c r="C75" s="18">
        <v>5.0237306666666663</v>
      </c>
      <c r="D75" s="18">
        <v>22.666666666666668</v>
      </c>
      <c r="E75" s="18">
        <v>2.9212000000000002</v>
      </c>
      <c r="F75" s="18">
        <v>11.835171666666668</v>
      </c>
      <c r="G75" s="19">
        <v>136.9212</v>
      </c>
      <c r="H75" s="12">
        <v>4.0101333333333331</v>
      </c>
      <c r="I75">
        <v>36.67</v>
      </c>
      <c r="J75">
        <v>36.72</v>
      </c>
      <c r="K75">
        <v>22.6</v>
      </c>
      <c r="L75">
        <v>22.5</v>
      </c>
      <c r="M75">
        <v>7</v>
      </c>
      <c r="N75">
        <v>6.1</v>
      </c>
      <c r="O75" s="7">
        <v>-9.1987714615261063E-2</v>
      </c>
    </row>
    <row r="76" spans="1:15" s="12" customFormat="1">
      <c r="A76" s="12" t="s">
        <v>17</v>
      </c>
      <c r="B76" s="1">
        <v>35878</v>
      </c>
      <c r="C76" s="18">
        <v>10.480123666666666</v>
      </c>
      <c r="D76" s="18">
        <v>27</v>
      </c>
      <c r="E76" s="18">
        <v>14.449449666666666</v>
      </c>
      <c r="F76" s="18">
        <v>38.604849666666667</v>
      </c>
      <c r="G76" s="19">
        <v>244.44944966666665</v>
      </c>
      <c r="H76" s="12">
        <v>2.9301499999999998</v>
      </c>
      <c r="I76">
        <v>36.46</v>
      </c>
      <c r="J76">
        <v>36.58</v>
      </c>
      <c r="K76">
        <v>21.9</v>
      </c>
      <c r="L76">
        <v>21.9</v>
      </c>
      <c r="M76">
        <v>6.3</v>
      </c>
      <c r="N76">
        <v>6.4</v>
      </c>
      <c r="O76" s="7">
        <v>-9.7202138983395248E-2</v>
      </c>
    </row>
    <row r="77" spans="1:15" s="12" customFormat="1">
      <c r="B77" s="1"/>
      <c r="C77" s="18"/>
      <c r="D77" s="18"/>
      <c r="E77" s="18"/>
      <c r="F77" s="18"/>
      <c r="G77" s="19"/>
      <c r="O77" s="7"/>
    </row>
    <row r="78" spans="1:15" s="12" customFormat="1">
      <c r="A78" s="12" t="s">
        <v>18</v>
      </c>
      <c r="B78" s="1">
        <v>35773</v>
      </c>
      <c r="C78" s="18">
        <v>8.3333333333333339</v>
      </c>
      <c r="D78" s="18">
        <v>55.333333333333336</v>
      </c>
      <c r="E78" s="18">
        <v>2</v>
      </c>
      <c r="F78" s="18">
        <v>3.3333333333333335</v>
      </c>
      <c r="G78" s="19">
        <v>115.33333333333333</v>
      </c>
      <c r="H78" s="12">
        <v>1.2813000000000001</v>
      </c>
      <c r="I78">
        <v>36.1</v>
      </c>
      <c r="J78">
        <v>36.1</v>
      </c>
      <c r="K78">
        <v>21.5</v>
      </c>
      <c r="L78">
        <v>21.1</v>
      </c>
      <c r="M78">
        <v>7.8</v>
      </c>
      <c r="N78">
        <v>7.1</v>
      </c>
      <c r="O78" s="7">
        <v>-9.9622819957486064E-2</v>
      </c>
    </row>
    <row r="79" spans="1:15" s="12" customFormat="1">
      <c r="A79" s="12" t="s">
        <v>18</v>
      </c>
      <c r="B79" s="1">
        <v>35780</v>
      </c>
      <c r="C79" s="18">
        <v>3.0155936666666663</v>
      </c>
      <c r="D79" s="18">
        <v>49.5</v>
      </c>
      <c r="E79" s="18">
        <v>3.8613023333333332</v>
      </c>
      <c r="F79" s="18">
        <v>5.1087633333333331</v>
      </c>
      <c r="G79" s="19">
        <v>126.19463566666666</v>
      </c>
      <c r="H79" s="12">
        <v>1.7986166666666665</v>
      </c>
      <c r="I79">
        <v>36.200000000000003</v>
      </c>
      <c r="J79">
        <v>36.200000000000003</v>
      </c>
      <c r="K79">
        <v>22.5</v>
      </c>
      <c r="L79">
        <v>22.4</v>
      </c>
      <c r="M79">
        <v>7.5</v>
      </c>
      <c r="N79">
        <v>6.8</v>
      </c>
      <c r="O79" s="7">
        <v>-0.11991994879684767</v>
      </c>
    </row>
    <row r="80" spans="1:15" s="12" customFormat="1">
      <c r="A80" s="12" t="s">
        <v>18</v>
      </c>
      <c r="B80" s="1">
        <v>35787</v>
      </c>
      <c r="C80" s="18">
        <v>2.8811260000000001</v>
      </c>
      <c r="D80" s="18">
        <v>38</v>
      </c>
      <c r="E80" s="18">
        <v>4.0489203333333341</v>
      </c>
      <c r="F80" s="18">
        <v>2.0774796666666666</v>
      </c>
      <c r="G80" s="19">
        <v>113.38225366666667</v>
      </c>
      <c r="H80" s="12">
        <v>0.96701666666666675</v>
      </c>
      <c r="I80">
        <v>36.450000000000003</v>
      </c>
      <c r="J80">
        <v>36.51</v>
      </c>
      <c r="K80">
        <v>23.3</v>
      </c>
      <c r="L80">
        <v>22.3</v>
      </c>
      <c r="M80">
        <v>8.4</v>
      </c>
      <c r="N80">
        <v>5</v>
      </c>
      <c r="O80" s="7">
        <v>-8.4790587545297141E-2</v>
      </c>
    </row>
    <row r="81" spans="1:15" s="12" customFormat="1">
      <c r="A81" s="12" t="s">
        <v>18</v>
      </c>
      <c r="B81" s="1">
        <v>35802</v>
      </c>
      <c r="C81" s="18">
        <v>7.8607993333333335</v>
      </c>
      <c r="D81" s="18">
        <v>52</v>
      </c>
      <c r="E81" s="18">
        <v>3.8122106666666666</v>
      </c>
      <c r="F81" s="18">
        <v>9.2302630000000008</v>
      </c>
      <c r="G81" s="19">
        <v>83.812210666666672</v>
      </c>
      <c r="H81" s="12">
        <v>3.311516666666666</v>
      </c>
      <c r="I81">
        <v>36.92</v>
      </c>
      <c r="J81">
        <v>36.979999999999997</v>
      </c>
      <c r="K81">
        <v>23.8</v>
      </c>
      <c r="L81">
        <v>22.9</v>
      </c>
      <c r="M81">
        <v>7.4</v>
      </c>
      <c r="N81">
        <v>4.3</v>
      </c>
      <c r="O81" s="7">
        <v>-0.1139</v>
      </c>
    </row>
    <row r="82" spans="1:15" s="12" customFormat="1">
      <c r="A82" s="12" t="s">
        <v>18</v>
      </c>
      <c r="B82" s="1">
        <v>35808</v>
      </c>
      <c r="C82" s="18">
        <v>7.5162296666666668</v>
      </c>
      <c r="D82" s="18">
        <v>50.333333333333336</v>
      </c>
      <c r="E82" s="18">
        <v>2.9772186666666669</v>
      </c>
      <c r="F82" s="18">
        <v>7.4206813333333335</v>
      </c>
      <c r="G82" s="19">
        <v>159.64388533333332</v>
      </c>
      <c r="H82" s="12">
        <v>2.2956499999999997</v>
      </c>
      <c r="I82">
        <v>36.799999999999997</v>
      </c>
      <c r="J82">
        <v>36.799999999999997</v>
      </c>
      <c r="K82">
        <v>24.1</v>
      </c>
      <c r="L82">
        <v>24.1</v>
      </c>
      <c r="M82">
        <v>6.4</v>
      </c>
      <c r="N82">
        <v>6.3</v>
      </c>
      <c r="O82" s="7">
        <v>-9.1987714615261063E-2</v>
      </c>
    </row>
    <row r="83" spans="1:15" s="12" customFormat="1">
      <c r="A83" s="12" t="s">
        <v>18</v>
      </c>
      <c r="B83" s="1">
        <v>35815</v>
      </c>
      <c r="C83" s="18">
        <v>5</v>
      </c>
      <c r="D83" s="18">
        <v>36.666666666666664</v>
      </c>
      <c r="E83" s="18">
        <v>5</v>
      </c>
      <c r="F83" s="18">
        <v>8.434511333333333</v>
      </c>
      <c r="G83" s="19">
        <v>143</v>
      </c>
      <c r="H83" s="12">
        <v>1.8125666666666664</v>
      </c>
      <c r="I83">
        <v>36.92</v>
      </c>
      <c r="J83">
        <v>36.92</v>
      </c>
      <c r="K83">
        <v>23.8</v>
      </c>
      <c r="L83">
        <v>23.6</v>
      </c>
      <c r="M83">
        <v>6.3</v>
      </c>
      <c r="N83">
        <v>5.3</v>
      </c>
      <c r="O83" s="7">
        <v>-0.10045762360765578</v>
      </c>
    </row>
    <row r="84" spans="1:15" s="12" customFormat="1">
      <c r="A84" s="12" t="s">
        <v>18</v>
      </c>
      <c r="B84" s="1">
        <v>35823</v>
      </c>
      <c r="C84" s="18">
        <v>3.6541903333333337</v>
      </c>
      <c r="D84" s="18">
        <v>22.833333333333332</v>
      </c>
      <c r="E84" s="18">
        <v>3.9667776666666672</v>
      </c>
      <c r="F84" s="18">
        <v>4.399706000000001</v>
      </c>
      <c r="G84" s="19">
        <v>163.96677766666667</v>
      </c>
      <c r="H84" s="12">
        <v>1.4028722222222221</v>
      </c>
      <c r="I84">
        <v>36.65</v>
      </c>
      <c r="J84">
        <v>36.799999999999997</v>
      </c>
      <c r="K84">
        <v>23.25</v>
      </c>
      <c r="L84">
        <v>22.7</v>
      </c>
      <c r="M84">
        <v>6.3</v>
      </c>
      <c r="N84">
        <v>3.3</v>
      </c>
      <c r="O84" s="7">
        <v>-7.8002828150905396E-2</v>
      </c>
    </row>
    <row r="85" spans="1:15" s="12" customFormat="1">
      <c r="A85" s="12" t="s">
        <v>18</v>
      </c>
      <c r="B85" s="1">
        <v>35829</v>
      </c>
      <c r="C85" s="18">
        <v>5.2527206666666659</v>
      </c>
      <c r="D85" s="18">
        <v>29.833333333333332</v>
      </c>
      <c r="E85" s="18">
        <v>4.8396636666666666</v>
      </c>
      <c r="F85" s="18">
        <v>13.187877333333333</v>
      </c>
      <c r="G85" s="19">
        <v>152.83966366666667</v>
      </c>
      <c r="H85" s="12">
        <v>1.4366000000000001</v>
      </c>
      <c r="I85">
        <v>37</v>
      </c>
      <c r="J85">
        <v>37.1</v>
      </c>
      <c r="K85">
        <v>23.5</v>
      </c>
      <c r="L85">
        <v>23</v>
      </c>
      <c r="M85">
        <v>5.9</v>
      </c>
      <c r="N85">
        <v>5.2</v>
      </c>
      <c r="O85" s="7">
        <v>-9.8802287156239649E-2</v>
      </c>
    </row>
    <row r="86" spans="1:15" s="12" customFormat="1">
      <c r="A86" s="12" t="s">
        <v>18</v>
      </c>
      <c r="B86" s="1">
        <v>35836</v>
      </c>
      <c r="C86" s="18">
        <v>5.2628166666666667</v>
      </c>
      <c r="D86" s="18">
        <v>25.5</v>
      </c>
      <c r="E86" s="18">
        <v>4.046434333333333</v>
      </c>
      <c r="F86" s="18">
        <v>13.659715</v>
      </c>
      <c r="G86" s="19">
        <v>153.04643433333334</v>
      </c>
      <c r="H86" s="12">
        <v>2.4799166666666665</v>
      </c>
      <c r="I86">
        <v>36.875</v>
      </c>
      <c r="J86">
        <v>37</v>
      </c>
      <c r="K86">
        <v>22.7</v>
      </c>
      <c r="L86">
        <v>22</v>
      </c>
      <c r="M86">
        <v>6.8</v>
      </c>
      <c r="N86">
        <v>4.8</v>
      </c>
      <c r="O86" s="7">
        <v>-7.6959308792357892E-2</v>
      </c>
    </row>
    <row r="87" spans="1:15" s="12" customFormat="1">
      <c r="A87" s="12" t="s">
        <v>18</v>
      </c>
      <c r="B87" s="1">
        <v>35843</v>
      </c>
      <c r="C87" s="18">
        <v>10.960188666666667</v>
      </c>
      <c r="D87" s="18">
        <v>22</v>
      </c>
      <c r="E87" s="18">
        <v>4.1566326666666669</v>
      </c>
      <c r="F87" s="18">
        <v>19.695072999999997</v>
      </c>
      <c r="G87" s="19">
        <v>270.48996600000004</v>
      </c>
      <c r="H87" s="12">
        <v>2.32165</v>
      </c>
      <c r="I87">
        <v>36.979999999999997</v>
      </c>
      <c r="J87">
        <v>37</v>
      </c>
      <c r="K87">
        <v>23.2</v>
      </c>
      <c r="L87">
        <v>22.8</v>
      </c>
      <c r="M87">
        <v>6.4</v>
      </c>
      <c r="N87">
        <v>2.6</v>
      </c>
      <c r="O87" s="7">
        <v>-7.8533220287861458E-2</v>
      </c>
    </row>
    <row r="88" spans="1:15" s="12" customFormat="1">
      <c r="A88" s="12" t="s">
        <v>18</v>
      </c>
      <c r="B88" s="1">
        <v>35850</v>
      </c>
      <c r="C88" s="18">
        <v>8.2492223333333339</v>
      </c>
      <c r="D88" s="18">
        <v>30</v>
      </c>
      <c r="E88" s="18">
        <v>4.0044306666666669</v>
      </c>
      <c r="F88" s="18">
        <v>13.392513666666668</v>
      </c>
      <c r="G88" s="19">
        <v>195.33776399999999</v>
      </c>
      <c r="H88" s="12">
        <v>3.4423333333333335</v>
      </c>
      <c r="I88">
        <v>36.86</v>
      </c>
      <c r="J88">
        <v>36.86</v>
      </c>
      <c r="K88">
        <v>23.6</v>
      </c>
      <c r="L88">
        <v>23.4</v>
      </c>
      <c r="M88">
        <v>6.5</v>
      </c>
      <c r="N88">
        <v>4.9000000000000004</v>
      </c>
      <c r="O88" s="7">
        <v>-9.4153495508723609E-2</v>
      </c>
    </row>
    <row r="89" spans="1:15" s="12" customFormat="1">
      <c r="A89" s="12" t="s">
        <v>18</v>
      </c>
      <c r="B89" s="1">
        <v>35857</v>
      </c>
      <c r="C89" s="18">
        <v>10</v>
      </c>
      <c r="D89" s="18">
        <v>29</v>
      </c>
      <c r="E89" s="18">
        <v>3.6666666666666665</v>
      </c>
      <c r="F89" s="18">
        <v>30.333333333333332</v>
      </c>
      <c r="G89" s="19">
        <v>188.66666666666666</v>
      </c>
      <c r="H89" s="12">
        <v>2.9884555555555554</v>
      </c>
      <c r="I89">
        <v>36.799999999999997</v>
      </c>
      <c r="J89">
        <v>36.81</v>
      </c>
      <c r="K89">
        <v>23.3</v>
      </c>
      <c r="L89">
        <v>22.8</v>
      </c>
      <c r="M89">
        <v>6.5</v>
      </c>
      <c r="N89">
        <v>3.6</v>
      </c>
      <c r="O89" s="7">
        <v>-7.2525389426069189E-2</v>
      </c>
    </row>
    <row r="90" spans="1:15" s="12" customFormat="1">
      <c r="A90" s="12" t="s">
        <v>18</v>
      </c>
      <c r="B90" s="1">
        <v>35871</v>
      </c>
      <c r="C90" s="18">
        <v>6.0099640000000001</v>
      </c>
      <c r="D90" s="18">
        <v>23.666666666666668</v>
      </c>
      <c r="E90" s="18">
        <v>4.565217333333333</v>
      </c>
      <c r="F90" s="18">
        <v>17.254179333333333</v>
      </c>
      <c r="G90" s="19">
        <v>143.56521733333332</v>
      </c>
      <c r="H90" s="12">
        <v>5.3470000000000004</v>
      </c>
      <c r="I90">
        <v>36.64</v>
      </c>
      <c r="J90">
        <v>36.700000000000003</v>
      </c>
      <c r="K90">
        <v>22.6</v>
      </c>
      <c r="L90">
        <v>22.5</v>
      </c>
      <c r="M90">
        <v>7.1</v>
      </c>
      <c r="N90">
        <v>5.9</v>
      </c>
      <c r="O90" s="7">
        <v>-8.7928959989914027E-2</v>
      </c>
    </row>
    <row r="91" spans="1:15" s="12" customFormat="1">
      <c r="A91" s="12" t="s">
        <v>18</v>
      </c>
      <c r="B91" s="1">
        <v>35878</v>
      </c>
      <c r="C91" s="18">
        <v>10.150680666666668</v>
      </c>
      <c r="D91" s="18">
        <v>27.666666666666668</v>
      </c>
      <c r="E91" s="18">
        <v>9.7297693333333335</v>
      </c>
      <c r="F91" s="18">
        <v>33.468921000000002</v>
      </c>
      <c r="G91" s="19">
        <v>186.39643599999999</v>
      </c>
      <c r="H91" s="12">
        <v>2.4184999999999999</v>
      </c>
      <c r="I91">
        <v>36.520000000000003</v>
      </c>
      <c r="J91">
        <v>36.6</v>
      </c>
      <c r="K91">
        <v>22</v>
      </c>
      <c r="L91">
        <v>21.9</v>
      </c>
      <c r="M91">
        <v>6.3</v>
      </c>
      <c r="N91">
        <v>5.5</v>
      </c>
      <c r="O91" s="7">
        <v>-8.8582031288591406E-2</v>
      </c>
    </row>
    <row r="92" spans="1:15" s="12" customFormat="1">
      <c r="B92" s="1"/>
      <c r="C92" s="18"/>
      <c r="D92" s="18"/>
      <c r="E92" s="18"/>
      <c r="F92" s="18"/>
      <c r="G92" s="19"/>
      <c r="O92" s="7"/>
    </row>
    <row r="93" spans="1:15" s="12" customFormat="1">
      <c r="A93" s="12" t="s">
        <v>20</v>
      </c>
      <c r="B93" s="1">
        <v>35773</v>
      </c>
      <c r="C93" s="18">
        <v>8.6666666666666661</v>
      </c>
      <c r="D93" s="18">
        <v>53.833333333333336</v>
      </c>
      <c r="E93" s="18">
        <v>2.6666666666666665</v>
      </c>
      <c r="F93" s="18">
        <v>3</v>
      </c>
      <c r="G93" s="19">
        <v>134.33333333333334</v>
      </c>
      <c r="H93" s="12">
        <v>0.91684999999999983</v>
      </c>
      <c r="I93">
        <v>36.1</v>
      </c>
      <c r="J93">
        <v>36.200000000000003</v>
      </c>
      <c r="K93">
        <v>21.7</v>
      </c>
      <c r="L93">
        <v>21.2</v>
      </c>
      <c r="M93">
        <v>7.9</v>
      </c>
      <c r="N93">
        <v>6.8</v>
      </c>
      <c r="O93" s="7">
        <v>-0.1057</v>
      </c>
    </row>
    <row r="94" spans="1:15" s="12" customFormat="1">
      <c r="A94" s="12" t="s">
        <v>20</v>
      </c>
      <c r="B94" s="1">
        <v>35780</v>
      </c>
      <c r="C94" s="18">
        <v>2.7790526666666668</v>
      </c>
      <c r="D94" s="18">
        <v>48.166666666666664</v>
      </c>
      <c r="E94" s="18">
        <v>3.4539223333333333</v>
      </c>
      <c r="F94" s="18">
        <v>6.1751156666666667</v>
      </c>
      <c r="G94" s="19">
        <v>159.45392233333334</v>
      </c>
      <c r="H94" s="12">
        <v>2.2707666666666668</v>
      </c>
      <c r="I94">
        <v>36.18</v>
      </c>
      <c r="J94">
        <v>36.25</v>
      </c>
      <c r="K94">
        <v>22.1</v>
      </c>
      <c r="L94">
        <v>22.1</v>
      </c>
      <c r="M94">
        <v>7.4</v>
      </c>
      <c r="N94">
        <v>7.1</v>
      </c>
      <c r="O94" s="7">
        <v>-0.11627262526190742</v>
      </c>
    </row>
    <row r="95" spans="1:15" s="12" customFormat="1">
      <c r="A95" s="12" t="s">
        <v>20</v>
      </c>
      <c r="B95" s="1">
        <v>35787</v>
      </c>
      <c r="C95" s="18">
        <v>4.2663953333333335</v>
      </c>
      <c r="D95" s="18">
        <v>39.333333333333336</v>
      </c>
      <c r="E95" s="18">
        <v>3.3734113333333333</v>
      </c>
      <c r="F95" s="18">
        <v>3.2322706666666665</v>
      </c>
      <c r="G95" s="19">
        <v>78.373411333333323</v>
      </c>
      <c r="H95" s="12">
        <v>1.443138888888889</v>
      </c>
      <c r="I95">
        <v>36.46</v>
      </c>
      <c r="J95">
        <v>36.51</v>
      </c>
      <c r="K95">
        <v>23.5</v>
      </c>
      <c r="L95">
        <v>22.6</v>
      </c>
      <c r="M95">
        <v>7.9</v>
      </c>
      <c r="N95">
        <v>5.9</v>
      </c>
      <c r="O95" s="7">
        <v>-8.4790587545297141E-2</v>
      </c>
    </row>
    <row r="96" spans="1:15" s="12" customFormat="1">
      <c r="A96" s="12" t="s">
        <v>20</v>
      </c>
      <c r="B96" s="1">
        <v>35802</v>
      </c>
      <c r="C96" s="18">
        <v>4.3343863333333337</v>
      </c>
      <c r="D96" s="18">
        <v>46.333333333333336</v>
      </c>
      <c r="E96" s="18">
        <v>4.1507173333333336</v>
      </c>
      <c r="F96" s="18">
        <v>4.6609733333333336</v>
      </c>
      <c r="G96" s="19">
        <v>65.817384000000004</v>
      </c>
      <c r="H96" s="12">
        <v>0.63199166666666662</v>
      </c>
      <c r="I96">
        <v>36.979999999999997</v>
      </c>
      <c r="J96">
        <v>37</v>
      </c>
      <c r="K96">
        <v>23.8</v>
      </c>
      <c r="L96">
        <v>23.5</v>
      </c>
      <c r="M96">
        <v>7.3</v>
      </c>
      <c r="N96">
        <v>6.6</v>
      </c>
      <c r="O96" s="7">
        <v>-7.8533220287861458E-2</v>
      </c>
    </row>
    <row r="97" spans="1:15" s="12" customFormat="1">
      <c r="A97" s="12" t="s">
        <v>20</v>
      </c>
      <c r="B97" s="1">
        <v>35808</v>
      </c>
      <c r="C97" s="18">
        <v>10.496542333333332</v>
      </c>
      <c r="D97" s="18">
        <v>60.5</v>
      </c>
      <c r="E97" s="18">
        <v>2.2748293333333334</v>
      </c>
      <c r="F97" s="18">
        <v>8.7017740000000003</v>
      </c>
      <c r="G97" s="19">
        <v>211.60816266666666</v>
      </c>
      <c r="H97" s="12">
        <v>3.0903166666666664</v>
      </c>
      <c r="I97">
        <v>36.82</v>
      </c>
      <c r="J97">
        <v>36.82</v>
      </c>
      <c r="K97">
        <v>23.8</v>
      </c>
      <c r="L97">
        <v>23.8</v>
      </c>
      <c r="M97">
        <v>6.3</v>
      </c>
      <c r="N97">
        <v>5.2</v>
      </c>
      <c r="O97" s="7">
        <v>-0.10395007261321235</v>
      </c>
    </row>
    <row r="98" spans="1:15" s="12" customFormat="1">
      <c r="A98" s="12" t="s">
        <v>20</v>
      </c>
      <c r="B98" s="1">
        <v>35815</v>
      </c>
      <c r="C98" s="18">
        <v>4</v>
      </c>
      <c r="D98" s="18">
        <v>37.333333333333336</v>
      </c>
      <c r="E98" s="18">
        <v>3</v>
      </c>
      <c r="F98" s="18">
        <v>3.781057333333333</v>
      </c>
      <c r="G98" s="19">
        <v>147</v>
      </c>
      <c r="H98" s="12">
        <v>1.8807666666666665</v>
      </c>
      <c r="I98">
        <v>36.92</v>
      </c>
      <c r="J98">
        <v>37.020000000000003</v>
      </c>
      <c r="K98">
        <v>23.6</v>
      </c>
      <c r="L98">
        <v>23.2</v>
      </c>
      <c r="M98">
        <v>6.4</v>
      </c>
      <c r="N98">
        <v>4.8</v>
      </c>
      <c r="O98" s="7">
        <v>-0.10579645409294655</v>
      </c>
    </row>
    <row r="99" spans="1:15" s="12" customFormat="1">
      <c r="A99" s="12" t="s">
        <v>20</v>
      </c>
      <c r="B99" s="1">
        <v>35823</v>
      </c>
      <c r="C99" s="18">
        <v>4.0624260000000003</v>
      </c>
      <c r="D99" s="18">
        <v>20.5</v>
      </c>
      <c r="E99" s="18">
        <v>3.9881146666666667</v>
      </c>
      <c r="F99" s="18">
        <v>4.6458866666666667</v>
      </c>
      <c r="G99" s="19">
        <v>154.98811466666666</v>
      </c>
      <c r="H99" s="12">
        <v>0.72157222222222217</v>
      </c>
      <c r="I99">
        <v>36.75</v>
      </c>
      <c r="J99">
        <v>36.799999999999997</v>
      </c>
      <c r="K99">
        <v>23.6</v>
      </c>
      <c r="L99">
        <v>23.1</v>
      </c>
      <c r="M99">
        <v>6.2</v>
      </c>
      <c r="N99">
        <v>5.5</v>
      </c>
      <c r="O99" s="7">
        <v>-7.8533220287861458E-2</v>
      </c>
    </row>
    <row r="100" spans="1:15" s="12" customFormat="1">
      <c r="A100" s="12" t="s">
        <v>20</v>
      </c>
      <c r="B100" s="1">
        <v>35829</v>
      </c>
      <c r="C100" s="18">
        <v>6.5073163333333328</v>
      </c>
      <c r="D100" s="18">
        <v>27.333333333333332</v>
      </c>
      <c r="E100" s="18">
        <v>4.4129160000000001</v>
      </c>
      <c r="F100" s="18">
        <v>7.2187709999999994</v>
      </c>
      <c r="G100" s="19">
        <v>99.412915999999996</v>
      </c>
      <c r="H100" s="12">
        <v>0.73676666666666668</v>
      </c>
      <c r="I100">
        <v>37.1</v>
      </c>
      <c r="J100">
        <v>37.200000000000003</v>
      </c>
      <c r="K100">
        <v>23.2</v>
      </c>
      <c r="L100">
        <v>22.6</v>
      </c>
      <c r="M100">
        <v>6.2</v>
      </c>
      <c r="N100">
        <v>5.5</v>
      </c>
      <c r="O100" s="7">
        <v>-6.8901026905678203E-2</v>
      </c>
    </row>
    <row r="101" spans="1:15" s="12" customFormat="1">
      <c r="A101" s="12" t="s">
        <v>20</v>
      </c>
      <c r="B101" s="1">
        <v>35836</v>
      </c>
      <c r="C101" s="18">
        <v>4.543145</v>
      </c>
      <c r="D101" s="18">
        <v>24.666666666666668</v>
      </c>
      <c r="E101" s="18">
        <v>3.0849256666666669</v>
      </c>
      <c r="F101" s="18">
        <v>5.8226456666666664</v>
      </c>
      <c r="G101" s="19">
        <v>102.08492566666666</v>
      </c>
      <c r="H101" s="12">
        <v>1.1658500000000001</v>
      </c>
      <c r="I101">
        <v>36.92</v>
      </c>
      <c r="J101">
        <v>36.950000000000003</v>
      </c>
      <c r="K101">
        <v>22.55</v>
      </c>
      <c r="L101">
        <v>22.3</v>
      </c>
      <c r="M101">
        <v>7.2</v>
      </c>
      <c r="N101">
        <v>6.6</v>
      </c>
      <c r="O101" s="7">
        <v>-7.1593321304928292E-2</v>
      </c>
    </row>
    <row r="102" spans="1:15" s="12" customFormat="1">
      <c r="A102" s="12" t="s">
        <v>20</v>
      </c>
      <c r="B102" s="1">
        <v>35843</v>
      </c>
      <c r="C102" s="18">
        <v>5.8874636666666662</v>
      </c>
      <c r="D102" s="18">
        <v>18.333333333333332</v>
      </c>
      <c r="E102" s="18">
        <v>4.8999496666666671</v>
      </c>
      <c r="F102" s="18">
        <v>4.4137703333333329</v>
      </c>
      <c r="G102" s="19">
        <v>250.89994966666666</v>
      </c>
      <c r="H102" s="12">
        <v>1.8477444444444444</v>
      </c>
      <c r="I102">
        <v>36.979999999999997</v>
      </c>
      <c r="J102">
        <v>37</v>
      </c>
      <c r="K102">
        <v>23.2</v>
      </c>
      <c r="L102">
        <v>23</v>
      </c>
      <c r="M102">
        <v>6.6</v>
      </c>
      <c r="N102">
        <v>5.8</v>
      </c>
      <c r="O102" s="7">
        <v>-7.9069538716571477E-2</v>
      </c>
    </row>
    <row r="103" spans="1:15" s="12" customFormat="1">
      <c r="A103" s="12" t="s">
        <v>20</v>
      </c>
      <c r="B103" s="1">
        <v>35850</v>
      </c>
      <c r="C103" s="18">
        <v>7.8857263333333334</v>
      </c>
      <c r="D103" s="18">
        <v>26.833333333333332</v>
      </c>
      <c r="E103" s="18">
        <v>4.7739843333333329</v>
      </c>
      <c r="F103" s="18">
        <v>11.140107333333333</v>
      </c>
      <c r="G103" s="19">
        <v>178.77398433333335</v>
      </c>
      <c r="H103" s="12">
        <v>2.6896</v>
      </c>
      <c r="I103">
        <v>36.68</v>
      </c>
      <c r="J103">
        <v>36.880000000000003</v>
      </c>
      <c r="K103">
        <v>23.4</v>
      </c>
      <c r="L103">
        <v>23.3</v>
      </c>
      <c r="M103">
        <v>6.1</v>
      </c>
      <c r="N103">
        <v>5.4</v>
      </c>
      <c r="O103" s="7">
        <v>-9.8802287156239649E-2</v>
      </c>
    </row>
    <row r="104" spans="1:15" s="12" customFormat="1">
      <c r="A104" s="12" t="s">
        <v>20</v>
      </c>
      <c r="B104" s="1">
        <v>35857</v>
      </c>
      <c r="C104" s="18">
        <v>7</v>
      </c>
      <c r="D104" s="18">
        <v>26.666666666666668</v>
      </c>
      <c r="E104" s="18">
        <v>6</v>
      </c>
      <c r="F104" s="18">
        <v>14.333333333333334</v>
      </c>
      <c r="G104" s="19">
        <v>182</v>
      </c>
      <c r="H104" s="12">
        <v>2.8484055555555554</v>
      </c>
      <c r="I104">
        <v>36.78</v>
      </c>
      <c r="J104">
        <v>36.83</v>
      </c>
      <c r="K104">
        <v>22.9</v>
      </c>
      <c r="L104">
        <v>22.9</v>
      </c>
      <c r="M104">
        <v>6.5</v>
      </c>
      <c r="N104">
        <v>4.8</v>
      </c>
      <c r="O104" s="7">
        <v>-7.9069538716571477E-2</v>
      </c>
    </row>
    <row r="105" spans="1:15" s="12" customFormat="1">
      <c r="A105" s="12" t="s">
        <v>20</v>
      </c>
      <c r="B105" s="1">
        <v>35871</v>
      </c>
      <c r="C105" s="18">
        <v>5.576076333333333</v>
      </c>
      <c r="D105" s="18">
        <v>19.833333333333332</v>
      </c>
      <c r="E105" s="18">
        <v>1.8209723333333334</v>
      </c>
      <c r="F105" s="18">
        <v>14.607841666666667</v>
      </c>
      <c r="G105" s="19">
        <v>130.15430566666666</v>
      </c>
      <c r="H105" s="12">
        <v>4.6600333333333337</v>
      </c>
      <c r="I105">
        <v>36.64</v>
      </c>
      <c r="J105">
        <v>36.659999999999997</v>
      </c>
      <c r="K105">
        <v>22.5</v>
      </c>
      <c r="L105">
        <v>22.3</v>
      </c>
      <c r="M105">
        <v>7</v>
      </c>
      <c r="N105">
        <v>6.6</v>
      </c>
      <c r="O105" s="7">
        <v>-9.0596312845344959E-2</v>
      </c>
    </row>
    <row r="106" spans="1:15" s="12" customFormat="1">
      <c r="A106" s="12" t="s">
        <v>20</v>
      </c>
      <c r="B106" s="1">
        <v>35878</v>
      </c>
      <c r="C106" s="18">
        <v>8.5512683333333328</v>
      </c>
      <c r="D106" s="18">
        <v>23.166666666666668</v>
      </c>
      <c r="E106" s="18">
        <v>9.9397543333333331</v>
      </c>
      <c r="F106" s="18">
        <v>18.761022000000001</v>
      </c>
      <c r="G106" s="19">
        <v>139.60642099999998</v>
      </c>
      <c r="H106" s="12">
        <v>1.2645166666666665</v>
      </c>
      <c r="I106">
        <v>36.46</v>
      </c>
      <c r="J106">
        <v>36.520000000000003</v>
      </c>
      <c r="K106">
        <v>21.8</v>
      </c>
      <c r="L106">
        <v>21.5</v>
      </c>
      <c r="M106">
        <v>6.6</v>
      </c>
      <c r="N106">
        <v>6.3</v>
      </c>
      <c r="O106" s="7">
        <v>-8.0715414243545822E-2</v>
      </c>
    </row>
    <row r="107" spans="1:15" s="12" customFormat="1">
      <c r="B107" s="1"/>
      <c r="C107" s="18"/>
      <c r="D107" s="18"/>
      <c r="E107" s="18"/>
      <c r="F107" s="18"/>
      <c r="G107" s="19"/>
      <c r="O107" s="7"/>
    </row>
    <row r="108" spans="1:15">
      <c r="A108" t="s">
        <v>56</v>
      </c>
      <c r="B108" s="1">
        <v>35815</v>
      </c>
      <c r="C108" s="18">
        <v>3</v>
      </c>
      <c r="D108" s="18">
        <v>42</v>
      </c>
      <c r="E108" s="18">
        <v>6</v>
      </c>
      <c r="F108" s="18">
        <v>7.4796916666666666</v>
      </c>
      <c r="G108" s="19">
        <v>382</v>
      </c>
      <c r="H108" s="12">
        <v>5.6652166666666668</v>
      </c>
      <c r="M108">
        <v>6.8</v>
      </c>
      <c r="N108">
        <v>6.1</v>
      </c>
      <c r="O108" s="7">
        <v>-0.11745787066624525</v>
      </c>
    </row>
    <row r="109" spans="1:15">
      <c r="A109" t="s">
        <v>56</v>
      </c>
      <c r="B109" s="1">
        <v>35823</v>
      </c>
      <c r="C109" s="18">
        <v>3.248834</v>
      </c>
      <c r="D109" s="18">
        <v>25</v>
      </c>
      <c r="E109" s="18">
        <v>5.0304943333333334</v>
      </c>
      <c r="F109" s="18">
        <v>3.4081510000000002</v>
      </c>
      <c r="G109" s="19">
        <v>171.03049433333334</v>
      </c>
      <c r="H109" s="12">
        <v>0.9497888888888889</v>
      </c>
      <c r="M109">
        <v>6.3</v>
      </c>
      <c r="N109">
        <v>6.5</v>
      </c>
      <c r="O109" s="7">
        <v>-0.10217209157255558</v>
      </c>
    </row>
    <row r="110" spans="1:15">
      <c r="A110" t="s">
        <v>56</v>
      </c>
      <c r="B110" s="1">
        <v>35829</v>
      </c>
      <c r="C110" s="18">
        <v>3.1688226666666668</v>
      </c>
      <c r="D110" s="18">
        <v>27.833333333333332</v>
      </c>
      <c r="E110" s="18">
        <v>14.991730000000002</v>
      </c>
      <c r="F110" s="18">
        <v>6.4157640000000002</v>
      </c>
      <c r="G110" s="19">
        <v>191.65839666666668</v>
      </c>
      <c r="H110" s="12">
        <v>3.3343666666666674</v>
      </c>
      <c r="M110">
        <v>6.1</v>
      </c>
      <c r="N110">
        <v>6</v>
      </c>
      <c r="O110" s="7">
        <v>-0.11745787066624525</v>
      </c>
    </row>
    <row r="111" spans="1:15">
      <c r="A111" t="s">
        <v>56</v>
      </c>
      <c r="B111" s="1">
        <v>35836</v>
      </c>
      <c r="C111" s="18">
        <v>3.3739836666666663</v>
      </c>
      <c r="D111" s="18">
        <v>22.5</v>
      </c>
      <c r="E111" s="18">
        <v>3.6948743333333334</v>
      </c>
      <c r="F111" s="18">
        <v>6.8525203333333335</v>
      </c>
      <c r="G111" s="19">
        <v>205.36154099999999</v>
      </c>
      <c r="H111" s="12">
        <v>1.0579333333333332</v>
      </c>
      <c r="M111">
        <v>6.6</v>
      </c>
      <c r="N111">
        <v>5.5</v>
      </c>
      <c r="O111" s="7">
        <v>-8.1844878119235132E-2</v>
      </c>
    </row>
    <row r="112" spans="1:15">
      <c r="A112" t="s">
        <v>56</v>
      </c>
      <c r="B112" s="1">
        <v>35843</v>
      </c>
      <c r="C112" s="18">
        <v>3.3321856666666663</v>
      </c>
      <c r="D112" s="18">
        <v>13</v>
      </c>
      <c r="E112" s="18">
        <v>4.8068856666666671</v>
      </c>
      <c r="F112" s="18">
        <v>4.5150973333333333</v>
      </c>
      <c r="G112" s="19">
        <v>126.47355233333333</v>
      </c>
      <c r="H112" s="12">
        <v>1.4167166666666666</v>
      </c>
      <c r="M112">
        <v>6.3</v>
      </c>
      <c r="N112">
        <v>6.3</v>
      </c>
      <c r="O112" s="7">
        <v>-9.8802287156239649E-2</v>
      </c>
    </row>
    <row r="113" spans="1:15">
      <c r="A113" t="s">
        <v>56</v>
      </c>
      <c r="B113" s="1">
        <v>35850</v>
      </c>
      <c r="C113" s="18">
        <v>3.0201836666666666</v>
      </c>
      <c r="D113" s="18">
        <v>15.166666666666666</v>
      </c>
      <c r="E113" s="18">
        <v>17.203507333333334</v>
      </c>
      <c r="F113" s="18">
        <v>12.815824000000001</v>
      </c>
      <c r="G113" s="19">
        <v>177.20350733333331</v>
      </c>
      <c r="H113" s="12">
        <v>0.87123333333333319</v>
      </c>
      <c r="M113">
        <v>6.4</v>
      </c>
      <c r="N113">
        <v>6.3</v>
      </c>
      <c r="O113" s="7">
        <v>-9.7995545477053358E-2</v>
      </c>
    </row>
    <row r="114" spans="1:15">
      <c r="A114" t="s">
        <v>56</v>
      </c>
      <c r="B114" s="1">
        <v>35857</v>
      </c>
      <c r="C114" s="18">
        <v>3</v>
      </c>
      <c r="D114" s="18">
        <v>14.166666666666666</v>
      </c>
      <c r="E114" s="18">
        <v>5</v>
      </c>
      <c r="F114" s="18">
        <v>4.333333333333333</v>
      </c>
      <c r="G114" s="19">
        <v>151.66666666666666</v>
      </c>
      <c r="H114" s="12">
        <v>0.62231666666666663</v>
      </c>
      <c r="M114">
        <v>6.3</v>
      </c>
      <c r="N114">
        <v>5.8</v>
      </c>
      <c r="O114" s="7">
        <v>-6.8901026905678203E-2</v>
      </c>
    </row>
    <row r="115" spans="1:15">
      <c r="A115" t="s">
        <v>56</v>
      </c>
      <c r="B115" s="1">
        <v>35871</v>
      </c>
      <c r="C115" s="18">
        <v>4.1355209999999998</v>
      </c>
      <c r="D115" s="18">
        <v>13.666666666666666</v>
      </c>
      <c r="E115" s="18">
        <v>3.2751920000000001</v>
      </c>
      <c r="F115" s="18">
        <v>9.733963666666666</v>
      </c>
      <c r="G115" s="19">
        <v>214.94185866666666</v>
      </c>
      <c r="H115" s="12">
        <v>1.0431833333333334</v>
      </c>
      <c r="M115">
        <v>7.1</v>
      </c>
      <c r="N115">
        <v>6.3</v>
      </c>
      <c r="O115" s="7">
        <v>-9.0596312845344959E-2</v>
      </c>
    </row>
    <row r="116" spans="1:15">
      <c r="A116" t="s">
        <v>56</v>
      </c>
      <c r="B116" s="1">
        <v>35878</v>
      </c>
      <c r="C116" s="18">
        <v>4.4577640000000001</v>
      </c>
      <c r="D116" s="18">
        <v>20.833333333333332</v>
      </c>
      <c r="E116" s="18">
        <v>6.1151896666666667</v>
      </c>
      <c r="F116" s="18">
        <v>7.2276120000000006</v>
      </c>
      <c r="G116" s="19">
        <v>195.44852299999999</v>
      </c>
      <c r="H116" s="12">
        <v>1.6553666666666667</v>
      </c>
      <c r="M116">
        <v>6.7</v>
      </c>
      <c r="N116">
        <v>6.9</v>
      </c>
      <c r="O116" s="7">
        <v>-9.8802287156239649E-2</v>
      </c>
    </row>
  </sheetData>
  <pageMargins left="0.75" right="0.75" top="1" bottom="1" header="0.5" footer="0.5"/>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R179"/>
  <sheetViews>
    <sheetView topLeftCell="A133" workbookViewId="0">
      <selection activeCell="A179" sqref="A179"/>
    </sheetView>
  </sheetViews>
  <sheetFormatPr defaultColWidth="11.42578125" defaultRowHeight="12"/>
  <cols>
    <col min="1" max="1" width="11.42578125" customWidth="1"/>
    <col min="2" max="2" width="10.85546875" style="1" customWidth="1"/>
    <col min="3" max="8" width="11.42578125" customWidth="1"/>
    <col min="9" max="9" width="10.85546875" style="7" customWidth="1"/>
  </cols>
  <sheetData>
    <row r="1" spans="1:15">
      <c r="A1" s="26" t="s">
        <v>57</v>
      </c>
      <c r="B1" s="27" t="s">
        <v>2</v>
      </c>
      <c r="C1" s="26" t="s">
        <v>4</v>
      </c>
      <c r="D1" s="26" t="s">
        <v>58</v>
      </c>
      <c r="E1" s="26" t="s">
        <v>59</v>
      </c>
      <c r="F1" s="26" t="s">
        <v>60</v>
      </c>
      <c r="G1" s="26" t="s">
        <v>61</v>
      </c>
      <c r="H1" s="26" t="s">
        <v>62</v>
      </c>
      <c r="I1" s="28" t="s">
        <v>63</v>
      </c>
      <c r="J1" s="26" t="s">
        <v>64</v>
      </c>
      <c r="K1" s="26" t="s">
        <v>65</v>
      </c>
      <c r="L1" s="26" t="s">
        <v>66</v>
      </c>
      <c r="M1" s="26" t="s">
        <v>67</v>
      </c>
      <c r="N1" s="26" t="s">
        <v>68</v>
      </c>
      <c r="O1" s="26" t="s">
        <v>69</v>
      </c>
    </row>
    <row r="2" spans="1:15">
      <c r="A2" s="26"/>
      <c r="B2" s="27"/>
      <c r="C2" s="26"/>
      <c r="D2" s="26"/>
      <c r="E2" s="26"/>
      <c r="F2" s="26"/>
      <c r="G2" s="26"/>
      <c r="H2" s="26"/>
    </row>
    <row r="3" spans="1:15">
      <c r="A3" s="29" t="s">
        <v>8</v>
      </c>
      <c r="B3" s="30">
        <v>36131</v>
      </c>
      <c r="C3" s="31">
        <v>2.804853</v>
      </c>
      <c r="D3" s="31">
        <v>5.0290020000000002</v>
      </c>
      <c r="E3" s="31">
        <v>3.194839</v>
      </c>
      <c r="F3" s="21">
        <v>20.843343999999998</v>
      </c>
      <c r="G3" s="21">
        <v>111.36489899999999</v>
      </c>
      <c r="H3" s="32">
        <v>0.73811666666666653</v>
      </c>
      <c r="I3" s="7">
        <v>-0.10875858239817902</v>
      </c>
      <c r="J3">
        <v>35.524999999999999</v>
      </c>
      <c r="K3">
        <v>20.55</v>
      </c>
      <c r="L3">
        <v>7.3</v>
      </c>
      <c r="M3">
        <v>35.524999999999999</v>
      </c>
      <c r="N3">
        <v>20.55</v>
      </c>
      <c r="O3">
        <v>7.5</v>
      </c>
    </row>
    <row r="4" spans="1:15">
      <c r="A4" s="29" t="s">
        <v>8</v>
      </c>
      <c r="B4" s="30">
        <v>36138</v>
      </c>
      <c r="C4" s="31">
        <v>4.3568550000000004</v>
      </c>
      <c r="D4" s="31">
        <v>6.1371830000000003</v>
      </c>
      <c r="E4" s="31">
        <v>2.601477</v>
      </c>
      <c r="F4" s="21">
        <v>21.940418000000001</v>
      </c>
      <c r="G4" s="21">
        <v>125.07435599999999</v>
      </c>
      <c r="H4" s="32">
        <v>1.1841199999999998</v>
      </c>
      <c r="I4" s="7">
        <v>-8.6690000000000003E-2</v>
      </c>
      <c r="J4">
        <v>35.774999999999999</v>
      </c>
      <c r="K4">
        <v>22.7</v>
      </c>
      <c r="L4">
        <v>7.5</v>
      </c>
      <c r="M4">
        <v>35.799999999999997</v>
      </c>
      <c r="N4">
        <v>20.95</v>
      </c>
      <c r="O4">
        <v>7</v>
      </c>
    </row>
    <row r="5" spans="1:15">
      <c r="A5" s="29" t="s">
        <v>8</v>
      </c>
      <c r="B5" s="30">
        <v>36145</v>
      </c>
      <c r="C5" s="31">
        <v>0.71216500000000005</v>
      </c>
      <c r="D5" s="31">
        <v>5.2137729999999998</v>
      </c>
      <c r="E5" s="31">
        <v>3.0390519999999999</v>
      </c>
      <c r="F5" s="21">
        <v>21.545017000000001</v>
      </c>
      <c r="G5" s="21">
        <v>108.573013</v>
      </c>
      <c r="H5" s="32">
        <v>0.45319999999999988</v>
      </c>
      <c r="I5" s="7">
        <v>-9.8856625661690192E-2</v>
      </c>
      <c r="J5">
        <v>35.950000000000003</v>
      </c>
      <c r="K5">
        <v>22.7</v>
      </c>
      <c r="L5">
        <v>7</v>
      </c>
      <c r="M5">
        <v>35.975000000000001</v>
      </c>
      <c r="N5">
        <v>22.2</v>
      </c>
      <c r="O5">
        <v>6.6</v>
      </c>
    </row>
    <row r="6" spans="1:15">
      <c r="A6" s="29" t="s">
        <v>8</v>
      </c>
      <c r="B6" s="30">
        <v>36152</v>
      </c>
      <c r="C6" s="31">
        <v>3.2110759999999998</v>
      </c>
      <c r="D6" s="31">
        <v>4.5613679999999999</v>
      </c>
      <c r="E6" s="31">
        <v>2.964521</v>
      </c>
      <c r="F6" s="21">
        <v>23.117312999999999</v>
      </c>
      <c r="G6" s="21">
        <v>108.50035099999999</v>
      </c>
      <c r="H6" s="32">
        <v>0.64472499999999988</v>
      </c>
      <c r="I6" s="7">
        <v>-0.10875858239817902</v>
      </c>
      <c r="J6">
        <v>36.024999999999999</v>
      </c>
      <c r="K6">
        <v>22.2</v>
      </c>
      <c r="L6">
        <v>7.3</v>
      </c>
      <c r="M6">
        <v>36.1</v>
      </c>
      <c r="N6">
        <v>22</v>
      </c>
      <c r="O6">
        <v>7.4</v>
      </c>
    </row>
    <row r="7" spans="1:15">
      <c r="A7" s="29" t="s">
        <v>8</v>
      </c>
      <c r="B7" s="30">
        <v>36166</v>
      </c>
      <c r="C7" s="31">
        <v>3.5852149999999998</v>
      </c>
      <c r="D7" s="31">
        <v>5.0218309999999997</v>
      </c>
      <c r="E7" s="31">
        <v>3.0143070000000001</v>
      </c>
      <c r="F7" s="21">
        <v>24.582626000000001</v>
      </c>
      <c r="G7" s="21">
        <v>106.27351400000001</v>
      </c>
      <c r="H7" s="32">
        <v>0.68170000000000008</v>
      </c>
      <c r="I7" s="7">
        <v>-9.5941546555852797E-2</v>
      </c>
      <c r="J7">
        <v>36.375</v>
      </c>
      <c r="K7">
        <v>21.7</v>
      </c>
      <c r="L7">
        <v>7.2</v>
      </c>
      <c r="M7">
        <v>36.5</v>
      </c>
      <c r="N7">
        <v>21.75</v>
      </c>
      <c r="O7">
        <v>7.2</v>
      </c>
    </row>
    <row r="8" spans="1:15">
      <c r="A8" s="29" t="s">
        <v>8</v>
      </c>
      <c r="B8" s="30">
        <v>36173</v>
      </c>
      <c r="C8" s="31">
        <v>4.2304139999999997</v>
      </c>
      <c r="D8" s="31">
        <v>4.186725</v>
      </c>
      <c r="E8" s="31">
        <v>3.38748</v>
      </c>
      <c r="F8" s="21">
        <v>22.138399</v>
      </c>
      <c r="G8" s="21">
        <v>109.798164</v>
      </c>
      <c r="H8" s="32">
        <v>0.56859999999999999</v>
      </c>
      <c r="I8" s="7">
        <v>-9.3600000000000003E-2</v>
      </c>
      <c r="J8">
        <v>36.6</v>
      </c>
      <c r="K8">
        <v>21.6</v>
      </c>
      <c r="L8">
        <v>7.2</v>
      </c>
      <c r="M8">
        <v>36.625</v>
      </c>
      <c r="N8">
        <v>21.55</v>
      </c>
      <c r="O8">
        <v>7.2</v>
      </c>
    </row>
    <row r="9" spans="1:15">
      <c r="A9" s="29" t="s">
        <v>8</v>
      </c>
      <c r="B9" s="30">
        <v>36180</v>
      </c>
      <c r="C9" s="31">
        <v>3.3288060000000002</v>
      </c>
      <c r="D9" s="31">
        <v>4.5810219999999999</v>
      </c>
      <c r="E9" s="31">
        <v>4.3001500000000004</v>
      </c>
      <c r="F9" s="9">
        <v>20</v>
      </c>
      <c r="G9" s="9">
        <v>120</v>
      </c>
      <c r="H9" s="32">
        <v>0.39611666666666667</v>
      </c>
      <c r="I9" s="7">
        <v>-7.2599999999999998E-2</v>
      </c>
      <c r="J9">
        <f>37-0.225</f>
        <v>36.774999999999999</v>
      </c>
      <c r="K9">
        <v>23.75</v>
      </c>
      <c r="L9">
        <v>6.6</v>
      </c>
      <c r="M9">
        <f>36.85-0.225</f>
        <v>36.625</v>
      </c>
      <c r="N9">
        <v>22.15</v>
      </c>
      <c r="O9">
        <v>6.8</v>
      </c>
    </row>
    <row r="10" spans="1:15">
      <c r="A10" s="29" t="s">
        <v>8</v>
      </c>
      <c r="B10" s="30">
        <v>36187</v>
      </c>
      <c r="C10" s="31">
        <v>3.1504720000000002</v>
      </c>
      <c r="D10" s="31">
        <v>4.3350869999999997</v>
      </c>
      <c r="E10" s="31">
        <v>2.7284160000000002</v>
      </c>
      <c r="F10" s="21">
        <v>23.606473999999999</v>
      </c>
      <c r="G10" s="21">
        <v>121.51181800000001</v>
      </c>
      <c r="H10" s="32">
        <v>0.36188333333333333</v>
      </c>
      <c r="I10" s="7">
        <v>-9.4140000000000001E-2</v>
      </c>
      <c r="J10">
        <v>36.5</v>
      </c>
      <c r="K10">
        <v>23.65</v>
      </c>
      <c r="L10">
        <v>6.8</v>
      </c>
      <c r="M10">
        <v>36.5</v>
      </c>
      <c r="N10">
        <v>23.35</v>
      </c>
      <c r="O10">
        <v>6.7</v>
      </c>
    </row>
    <row r="11" spans="1:15">
      <c r="A11" s="29" t="s">
        <v>8</v>
      </c>
      <c r="B11" s="30">
        <v>36194</v>
      </c>
      <c r="C11" s="31">
        <v>3.6565249999999998</v>
      </c>
      <c r="D11" s="31">
        <v>4.698518</v>
      </c>
      <c r="E11" s="31">
        <v>3.6941039999999998</v>
      </c>
      <c r="F11" s="21">
        <v>25.305578000000001</v>
      </c>
      <c r="G11" s="21">
        <v>120</v>
      </c>
      <c r="H11" s="32">
        <v>0.53897499999999998</v>
      </c>
      <c r="I11" s="7">
        <v>-8.7090000000000001E-2</v>
      </c>
      <c r="J11">
        <v>36.450000000000003</v>
      </c>
      <c r="K11">
        <v>23.4</v>
      </c>
      <c r="L11">
        <v>6.7</v>
      </c>
      <c r="M11">
        <v>36.6</v>
      </c>
      <c r="N11">
        <v>23.3</v>
      </c>
      <c r="O11">
        <v>6.4</v>
      </c>
    </row>
    <row r="12" spans="1:15">
      <c r="A12" s="29" t="s">
        <v>8</v>
      </c>
      <c r="B12" s="30">
        <v>36201</v>
      </c>
      <c r="C12" s="31">
        <v>6</v>
      </c>
      <c r="D12" s="31">
        <v>4.3983809999999997</v>
      </c>
      <c r="E12" s="31">
        <v>4</v>
      </c>
      <c r="F12" s="21">
        <v>26.078534999999999</v>
      </c>
      <c r="G12" s="21">
        <v>109.00576</v>
      </c>
      <c r="H12" s="32">
        <v>0.46866249999999998</v>
      </c>
      <c r="I12" s="7">
        <v>-8.570734108728309E-2</v>
      </c>
      <c r="J12">
        <v>36.450000000000003</v>
      </c>
      <c r="K12">
        <v>23.2</v>
      </c>
      <c r="L12">
        <v>6.6</v>
      </c>
      <c r="M12">
        <v>36.549999999999997</v>
      </c>
      <c r="N12">
        <v>23.4</v>
      </c>
      <c r="O12">
        <v>6.6</v>
      </c>
    </row>
    <row r="13" spans="1:15">
      <c r="A13" s="29" t="s">
        <v>8</v>
      </c>
      <c r="B13" s="30">
        <v>36208</v>
      </c>
      <c r="C13" s="31">
        <v>5.306756</v>
      </c>
      <c r="D13" s="31">
        <v>3.637251</v>
      </c>
      <c r="E13" s="31">
        <v>2.9803090000000001</v>
      </c>
      <c r="F13" s="21">
        <v>19.393919</v>
      </c>
      <c r="G13" s="21">
        <v>117.04003899999999</v>
      </c>
      <c r="H13" s="32">
        <v>0.45523333333333332</v>
      </c>
      <c r="I13" s="7">
        <v>-9.3184118271068733E-2</v>
      </c>
      <c r="J13">
        <v>36.65</v>
      </c>
      <c r="K13">
        <v>23.4</v>
      </c>
      <c r="L13">
        <v>6.4</v>
      </c>
      <c r="M13">
        <v>36.700000000000003</v>
      </c>
      <c r="N13">
        <v>23.4</v>
      </c>
      <c r="O13">
        <v>6.4</v>
      </c>
    </row>
    <row r="14" spans="1:15">
      <c r="A14" s="29" t="s">
        <v>8</v>
      </c>
      <c r="B14" s="30">
        <v>36215</v>
      </c>
      <c r="C14" s="31">
        <v>4.886361</v>
      </c>
      <c r="D14" s="31">
        <v>3.5680160000000001</v>
      </c>
      <c r="E14" s="31">
        <v>2.5952839999999999</v>
      </c>
      <c r="F14" s="21">
        <v>19.420784000000001</v>
      </c>
      <c r="G14" s="21">
        <v>130.90801999999999</v>
      </c>
      <c r="H14" s="32">
        <v>0.47511666666666658</v>
      </c>
      <c r="I14" s="7">
        <v>-7.5439999999999993E-2</v>
      </c>
      <c r="J14">
        <v>36.5</v>
      </c>
      <c r="K14">
        <v>24.7</v>
      </c>
      <c r="L14">
        <v>6.8</v>
      </c>
      <c r="M14">
        <v>36.75</v>
      </c>
      <c r="N14">
        <v>23.85</v>
      </c>
      <c r="O14">
        <v>6.6</v>
      </c>
    </row>
    <row r="15" spans="1:15">
      <c r="A15" s="29" t="s">
        <v>8</v>
      </c>
      <c r="B15" s="30">
        <v>36222</v>
      </c>
      <c r="C15" s="31">
        <v>8.2541580000000003</v>
      </c>
      <c r="D15" s="31">
        <v>4.6196780000000004</v>
      </c>
      <c r="E15" s="31">
        <v>4.5167919999999997</v>
      </c>
      <c r="F15" s="21">
        <v>25.264081999999998</v>
      </c>
      <c r="G15" s="21">
        <v>157.004501</v>
      </c>
      <c r="H15" s="32">
        <v>0.68137142857142863</v>
      </c>
      <c r="I15" s="7">
        <v>-8.8079861884662644E-2</v>
      </c>
      <c r="J15">
        <v>36.700000000000003</v>
      </c>
      <c r="K15">
        <v>24.3</v>
      </c>
      <c r="L15">
        <v>6.2</v>
      </c>
      <c r="M15">
        <v>36.825000000000003</v>
      </c>
      <c r="N15">
        <v>24.3</v>
      </c>
      <c r="O15">
        <v>5.9</v>
      </c>
    </row>
    <row r="16" spans="1:15">
      <c r="A16" s="29" t="s">
        <v>8</v>
      </c>
      <c r="B16" s="30">
        <v>36229</v>
      </c>
      <c r="C16" s="31">
        <v>4.7716380000000003</v>
      </c>
      <c r="D16" s="31">
        <v>5.9402299999999997</v>
      </c>
      <c r="E16" s="31">
        <v>5.5720330000000002</v>
      </c>
      <c r="F16" s="21">
        <v>23.116674</v>
      </c>
      <c r="G16" s="21">
        <v>142.206512</v>
      </c>
      <c r="H16" s="32">
        <v>0.81738333333333346</v>
      </c>
      <c r="I16" s="7">
        <v>-0.10395</v>
      </c>
      <c r="J16">
        <v>36.4</v>
      </c>
      <c r="K16">
        <v>23</v>
      </c>
      <c r="L16">
        <v>6.6</v>
      </c>
      <c r="M16">
        <v>36.799999999999997</v>
      </c>
      <c r="N16">
        <v>23</v>
      </c>
      <c r="O16">
        <v>6.5</v>
      </c>
    </row>
    <row r="17" spans="1:15">
      <c r="A17" s="29" t="s">
        <v>8</v>
      </c>
      <c r="B17" s="30">
        <v>36236</v>
      </c>
      <c r="C17" s="31">
        <v>4</v>
      </c>
      <c r="D17" s="31">
        <v>4.1967460000000001</v>
      </c>
      <c r="E17" s="31">
        <v>3.3683429999999999</v>
      </c>
      <c r="F17" s="21">
        <v>19.931035999999999</v>
      </c>
      <c r="G17" s="21">
        <v>118.92237900000001</v>
      </c>
      <c r="H17" s="32">
        <v>0.40768749999999992</v>
      </c>
      <c r="I17" s="7">
        <v>-7.6420000000000002E-2</v>
      </c>
      <c r="J17">
        <v>36.5</v>
      </c>
      <c r="K17">
        <v>23.8</v>
      </c>
      <c r="L17">
        <v>6.5</v>
      </c>
      <c r="M17">
        <v>36.774999999999999</v>
      </c>
      <c r="N17">
        <v>23.8</v>
      </c>
      <c r="O17">
        <v>5.7</v>
      </c>
    </row>
    <row r="18" spans="1:15">
      <c r="A18" s="29" t="s">
        <v>8</v>
      </c>
      <c r="B18" s="30">
        <v>36243</v>
      </c>
      <c r="C18" s="31">
        <v>7</v>
      </c>
      <c r="D18" s="31">
        <v>4.370743</v>
      </c>
      <c r="E18" s="31">
        <v>3.7649270000000001</v>
      </c>
      <c r="F18" s="21">
        <v>21.528063</v>
      </c>
      <c r="G18" s="21">
        <v>115.561256</v>
      </c>
      <c r="H18" s="32">
        <v>0.63436249999999994</v>
      </c>
      <c r="I18" s="7">
        <v>-9.3184118271068733E-2</v>
      </c>
      <c r="J18">
        <v>36.4</v>
      </c>
      <c r="K18">
        <v>23.25</v>
      </c>
      <c r="L18">
        <v>6.9</v>
      </c>
      <c r="M18">
        <v>36.725000000000001</v>
      </c>
      <c r="N18">
        <v>23.3</v>
      </c>
      <c r="O18">
        <v>6.2</v>
      </c>
    </row>
    <row r="19" spans="1:15">
      <c r="A19" s="29" t="s">
        <v>8</v>
      </c>
      <c r="B19" s="30">
        <v>36250</v>
      </c>
      <c r="C19" s="31">
        <v>7.420515</v>
      </c>
      <c r="D19" s="31">
        <v>5.1311960000000001</v>
      </c>
      <c r="E19" s="31">
        <v>3.396938</v>
      </c>
      <c r="F19" s="21">
        <v>22.924496000000001</v>
      </c>
      <c r="G19" s="21">
        <v>123.054573</v>
      </c>
      <c r="H19" s="32">
        <v>0.48569999999999997</v>
      </c>
      <c r="I19" s="7">
        <v>-8.570734108728309E-2</v>
      </c>
      <c r="J19">
        <v>36.6</v>
      </c>
      <c r="K19">
        <v>21.8</v>
      </c>
      <c r="L19">
        <v>7</v>
      </c>
      <c r="M19">
        <v>36.6</v>
      </c>
      <c r="N19">
        <v>21.8</v>
      </c>
      <c r="O19">
        <v>7.2</v>
      </c>
    </row>
    <row r="20" spans="1:15">
      <c r="A20" s="29"/>
      <c r="B20" s="30"/>
      <c r="C20" s="31"/>
      <c r="D20" s="31"/>
      <c r="E20" s="31"/>
      <c r="F20" s="21"/>
      <c r="G20" s="21"/>
      <c r="H20" s="32"/>
    </row>
    <row r="21" spans="1:15">
      <c r="A21" s="29" t="s">
        <v>11</v>
      </c>
      <c r="B21" s="30">
        <v>36131</v>
      </c>
      <c r="C21" s="31">
        <v>3.1220819999999998</v>
      </c>
      <c r="D21" s="31">
        <v>5.1564399999999999</v>
      </c>
      <c r="E21" s="31">
        <v>2.3392469999999999</v>
      </c>
      <c r="F21" s="21">
        <v>23.651903000000001</v>
      </c>
      <c r="G21" s="21">
        <v>110.871689</v>
      </c>
      <c r="H21" s="32">
        <v>0.79736666666666656</v>
      </c>
      <c r="I21" s="7">
        <v>-0.10875858239817902</v>
      </c>
      <c r="J21">
        <v>35.5</v>
      </c>
      <c r="K21">
        <v>20.6</v>
      </c>
      <c r="L21">
        <v>7.3</v>
      </c>
      <c r="M21">
        <v>35.524999999999999</v>
      </c>
      <c r="N21">
        <v>20.6</v>
      </c>
      <c r="O21">
        <v>7.3</v>
      </c>
    </row>
    <row r="22" spans="1:15">
      <c r="A22" s="29" t="s">
        <v>11</v>
      </c>
      <c r="B22" s="30">
        <v>36138</v>
      </c>
      <c r="C22" s="31">
        <v>4.2227300000000003</v>
      </c>
      <c r="D22" s="31">
        <v>5.5445000000000002</v>
      </c>
      <c r="E22" s="31">
        <v>2.8110599999999999</v>
      </c>
      <c r="F22" s="21">
        <v>24.0471</v>
      </c>
      <c r="G22" s="21">
        <v>118.925522</v>
      </c>
      <c r="H22" s="32">
        <v>1.65</v>
      </c>
      <c r="I22" s="7">
        <v>-8.8079861884662644E-2</v>
      </c>
      <c r="J22">
        <v>35.799999999999997</v>
      </c>
      <c r="K22">
        <v>22.6</v>
      </c>
      <c r="L22">
        <v>7.5</v>
      </c>
      <c r="M22">
        <v>35.825000000000003</v>
      </c>
      <c r="N22">
        <v>20.8</v>
      </c>
      <c r="O22">
        <v>6.7</v>
      </c>
    </row>
    <row r="23" spans="1:15">
      <c r="A23" s="29" t="s">
        <v>11</v>
      </c>
      <c r="B23" s="30">
        <v>36145</v>
      </c>
      <c r="C23" s="31">
        <v>8.3578600000000005</v>
      </c>
      <c r="D23" s="31">
        <v>6.0665560000000003</v>
      </c>
      <c r="E23" s="31">
        <v>2.7642509999999998</v>
      </c>
      <c r="F23" s="21">
        <v>25.342794000000001</v>
      </c>
      <c r="G23" s="21">
        <v>130.09326200000001</v>
      </c>
      <c r="H23" s="32">
        <v>0.98927500000000002</v>
      </c>
      <c r="I23" s="7">
        <v>-0.1052399459523445</v>
      </c>
      <c r="J23">
        <v>35.950000000000003</v>
      </c>
      <c r="K23">
        <v>22.7</v>
      </c>
      <c r="L23">
        <v>6.9</v>
      </c>
      <c r="M23">
        <v>35.975000000000001</v>
      </c>
      <c r="N23">
        <v>21.7</v>
      </c>
      <c r="O23">
        <v>6.7</v>
      </c>
    </row>
    <row r="24" spans="1:15">
      <c r="A24" s="29" t="s">
        <v>11</v>
      </c>
      <c r="B24" s="30">
        <v>36152</v>
      </c>
      <c r="C24" s="31">
        <v>5.123958</v>
      </c>
      <c r="D24" s="31">
        <v>4.7744280000000003</v>
      </c>
      <c r="E24" s="31">
        <v>3.234874</v>
      </c>
      <c r="F24" s="21">
        <v>25.187640999999999</v>
      </c>
      <c r="G24" s="21">
        <v>122.656845</v>
      </c>
      <c r="H24" s="32">
        <v>0.79710000000000003</v>
      </c>
      <c r="I24" s="7">
        <v>-0.12591866646586086</v>
      </c>
      <c r="J24">
        <v>36.049999999999997</v>
      </c>
      <c r="K24">
        <v>22.2</v>
      </c>
      <c r="L24">
        <v>7.2</v>
      </c>
      <c r="M24">
        <v>36.1</v>
      </c>
      <c r="N24">
        <v>21.85</v>
      </c>
      <c r="O24">
        <v>7.1</v>
      </c>
    </row>
    <row r="25" spans="1:15">
      <c r="A25" s="29" t="s">
        <v>11</v>
      </c>
      <c r="B25" s="30">
        <v>36166</v>
      </c>
      <c r="C25" s="31">
        <v>3.0336430000000001</v>
      </c>
      <c r="D25" s="31">
        <v>4.6509739999999997</v>
      </c>
      <c r="E25" s="31">
        <v>3.684126</v>
      </c>
      <c r="F25" s="21">
        <v>23.116734000000001</v>
      </c>
      <c r="G25" s="21">
        <v>116.427307</v>
      </c>
      <c r="H25" s="32">
        <v>0.75786666666666658</v>
      </c>
      <c r="I25" s="7">
        <v>-0.10194848137432837</v>
      </c>
      <c r="J25">
        <v>36.4</v>
      </c>
      <c r="K25">
        <v>21.8</v>
      </c>
      <c r="L25">
        <v>7.1</v>
      </c>
      <c r="M25">
        <v>36.5</v>
      </c>
      <c r="N25">
        <v>21.8</v>
      </c>
      <c r="O25">
        <v>7.1</v>
      </c>
    </row>
    <row r="26" spans="1:15">
      <c r="A26" s="29" t="s">
        <v>11</v>
      </c>
      <c r="B26" s="30">
        <v>36173</v>
      </c>
      <c r="C26" s="31">
        <v>2.966812</v>
      </c>
      <c r="D26" s="31">
        <v>3.507765</v>
      </c>
      <c r="E26" s="31">
        <v>2.5189780000000002</v>
      </c>
      <c r="F26" s="21">
        <v>26.653191</v>
      </c>
      <c r="G26" s="21">
        <v>137.689606</v>
      </c>
      <c r="H26" s="32">
        <v>0.76787500000000009</v>
      </c>
      <c r="I26" s="7">
        <v>-0.11253808897801884</v>
      </c>
      <c r="J26">
        <v>36.625</v>
      </c>
      <c r="K26">
        <v>21.6</v>
      </c>
      <c r="L26">
        <v>7.2</v>
      </c>
      <c r="M26">
        <v>36.625</v>
      </c>
      <c r="N26">
        <v>21.6</v>
      </c>
      <c r="O26">
        <v>7.2</v>
      </c>
    </row>
    <row r="27" spans="1:15">
      <c r="A27" s="29" t="s">
        <v>11</v>
      </c>
      <c r="B27" s="30">
        <v>36180</v>
      </c>
      <c r="C27" s="31">
        <v>2.5719379999999998</v>
      </c>
      <c r="D27" s="31">
        <v>4.4814660000000002</v>
      </c>
      <c r="E27" s="31">
        <v>3.5790579999999999</v>
      </c>
      <c r="F27" s="21">
        <v>22.075520000000001</v>
      </c>
      <c r="G27" s="21">
        <v>119.297951</v>
      </c>
      <c r="H27" s="32">
        <v>0.36912500000000004</v>
      </c>
      <c r="I27" s="7">
        <v>-7.6910000000000006E-2</v>
      </c>
      <c r="J27">
        <f>37-0.225</f>
        <v>36.774999999999999</v>
      </c>
      <c r="K27">
        <v>23.8</v>
      </c>
      <c r="L27">
        <v>6.6</v>
      </c>
      <c r="M27">
        <f>36.85-0.225</f>
        <v>36.625</v>
      </c>
      <c r="N27">
        <v>22.2</v>
      </c>
      <c r="O27">
        <v>6.8</v>
      </c>
    </row>
    <row r="28" spans="1:15">
      <c r="A28" s="29" t="s">
        <v>11</v>
      </c>
      <c r="B28" s="30">
        <v>36187</v>
      </c>
      <c r="C28" s="31">
        <v>3.6563560000000002</v>
      </c>
      <c r="D28" s="31">
        <v>3.8273600000000001</v>
      </c>
      <c r="E28" s="31">
        <v>2.9089459999999998</v>
      </c>
      <c r="F28" s="21">
        <v>24.157298999999998</v>
      </c>
      <c r="G28" s="21">
        <v>122.681023</v>
      </c>
      <c r="H28" s="32">
        <v>0.45779999999999998</v>
      </c>
      <c r="I28" s="7">
        <v>-9.8856625661690192E-2</v>
      </c>
      <c r="J28">
        <v>36.5</v>
      </c>
      <c r="K28">
        <v>23.75</v>
      </c>
      <c r="L28">
        <v>6.9</v>
      </c>
      <c r="M28">
        <v>36.475000000000001</v>
      </c>
      <c r="N28">
        <v>23.3</v>
      </c>
      <c r="O28">
        <v>6.8</v>
      </c>
    </row>
    <row r="29" spans="1:15">
      <c r="A29" s="29" t="s">
        <v>11</v>
      </c>
      <c r="B29" s="30">
        <v>36201</v>
      </c>
      <c r="C29" s="31">
        <v>6.2546910000000002</v>
      </c>
      <c r="D29" s="31">
        <v>3.093286</v>
      </c>
      <c r="E29" s="31">
        <v>1.8865590000000001</v>
      </c>
      <c r="F29" s="21">
        <v>28.684801</v>
      </c>
      <c r="G29" s="21">
        <v>136.388184</v>
      </c>
      <c r="H29" s="32">
        <v>0.8711000000000001</v>
      </c>
      <c r="J29">
        <v>36.625</v>
      </c>
      <c r="K29">
        <v>23.8</v>
      </c>
      <c r="L29">
        <v>6.6</v>
      </c>
      <c r="M29">
        <v>36.75</v>
      </c>
      <c r="N29">
        <v>23.8</v>
      </c>
      <c r="O29">
        <v>6.4</v>
      </c>
    </row>
    <row r="30" spans="1:15">
      <c r="A30" s="29" t="s">
        <v>11</v>
      </c>
      <c r="B30" s="30">
        <v>36208</v>
      </c>
      <c r="C30" s="31">
        <v>5.1168779999999998</v>
      </c>
      <c r="D30" s="31">
        <v>3.0922049999999999</v>
      </c>
      <c r="E30" s="31">
        <v>2.801882</v>
      </c>
      <c r="F30" s="21">
        <v>21.701491999999998</v>
      </c>
      <c r="G30" s="21">
        <v>123.877579</v>
      </c>
      <c r="H30" s="32">
        <v>1.0519750000000001</v>
      </c>
      <c r="I30" s="7">
        <v>-9.8856625661690192E-2</v>
      </c>
      <c r="J30">
        <v>36.700000000000003</v>
      </c>
      <c r="K30">
        <v>23.6</v>
      </c>
      <c r="L30">
        <v>6.2</v>
      </c>
      <c r="M30">
        <v>36.774999999999999</v>
      </c>
      <c r="N30">
        <v>23.6</v>
      </c>
      <c r="O30">
        <v>6.3</v>
      </c>
    </row>
    <row r="31" spans="1:15">
      <c r="A31" s="29" t="s">
        <v>11</v>
      </c>
      <c r="B31" s="30">
        <v>36215</v>
      </c>
      <c r="C31" s="31">
        <v>5.968127</v>
      </c>
      <c r="D31" s="31">
        <v>3.2843969999999998</v>
      </c>
      <c r="E31" s="31">
        <v>2.9685649999999999</v>
      </c>
      <c r="F31" s="21">
        <v>22.631679999999999</v>
      </c>
      <c r="G31" s="21">
        <v>145.32487499999999</v>
      </c>
      <c r="H31" s="32">
        <v>0.97160000000000013</v>
      </c>
      <c r="I31" s="7">
        <v>-0.12591866646586086</v>
      </c>
      <c r="J31">
        <v>36.825000000000003</v>
      </c>
      <c r="K31">
        <v>23.9</v>
      </c>
      <c r="L31">
        <v>6.5</v>
      </c>
      <c r="M31">
        <v>36.85</v>
      </c>
      <c r="N31">
        <v>23.9</v>
      </c>
      <c r="O31">
        <v>6.4</v>
      </c>
    </row>
    <row r="32" spans="1:15">
      <c r="A32" s="29" t="s">
        <v>11</v>
      </c>
      <c r="B32" s="30">
        <v>36222</v>
      </c>
      <c r="C32" s="31">
        <v>6.247833</v>
      </c>
      <c r="D32" s="31">
        <v>4.737908</v>
      </c>
      <c r="E32" s="31">
        <v>3.3825759999999998</v>
      </c>
      <c r="F32" s="21">
        <v>24.594508999999999</v>
      </c>
      <c r="G32" s="21">
        <v>167.26357999999999</v>
      </c>
      <c r="H32" s="32">
        <v>1.2868333333333333</v>
      </c>
      <c r="I32" s="7">
        <v>-0.10875858239817902</v>
      </c>
      <c r="J32">
        <v>36.9</v>
      </c>
      <c r="K32">
        <v>24.5</v>
      </c>
      <c r="L32">
        <v>6</v>
      </c>
      <c r="M32">
        <v>36.924999999999997</v>
      </c>
      <c r="N32">
        <v>24.35</v>
      </c>
      <c r="O32">
        <v>6</v>
      </c>
    </row>
    <row r="33" spans="1:15">
      <c r="A33" s="29" t="s">
        <v>11</v>
      </c>
      <c r="B33" s="30">
        <v>36229</v>
      </c>
      <c r="C33" s="31">
        <v>4.3775519999999997</v>
      </c>
      <c r="D33" s="31">
        <v>4.719589</v>
      </c>
      <c r="E33" s="31">
        <v>1.3085560000000001</v>
      </c>
      <c r="F33" s="21">
        <v>23.503620000000002</v>
      </c>
      <c r="G33" s="21">
        <v>139.039444</v>
      </c>
      <c r="H33" s="32">
        <v>0.92310000000000003</v>
      </c>
      <c r="I33" s="7">
        <v>-9.103E-2</v>
      </c>
      <c r="J33">
        <v>36.9</v>
      </c>
      <c r="K33">
        <v>23.75</v>
      </c>
      <c r="L33">
        <v>6.6</v>
      </c>
      <c r="M33">
        <v>36.9</v>
      </c>
      <c r="N33">
        <v>23.5</v>
      </c>
      <c r="O33">
        <v>6.8</v>
      </c>
    </row>
    <row r="34" spans="1:15">
      <c r="A34" s="29" t="s">
        <v>11</v>
      </c>
      <c r="B34" s="30">
        <v>36236</v>
      </c>
      <c r="C34" s="31">
        <v>4</v>
      </c>
      <c r="D34" s="31">
        <v>5.2731719999999997</v>
      </c>
      <c r="E34" s="31">
        <v>3.119688</v>
      </c>
      <c r="F34" s="21">
        <v>23.063559999999999</v>
      </c>
      <c r="G34" s="21">
        <v>127.986237</v>
      </c>
      <c r="H34" s="32">
        <v>1.4762333333333331</v>
      </c>
      <c r="I34" s="7">
        <v>-7.7869999999999995E-2</v>
      </c>
      <c r="J34">
        <v>36.5</v>
      </c>
      <c r="K34">
        <v>23.8</v>
      </c>
      <c r="L34">
        <v>6.6</v>
      </c>
      <c r="M34">
        <v>36.799999999999997</v>
      </c>
      <c r="N34">
        <v>23.8</v>
      </c>
      <c r="O34">
        <v>5.5</v>
      </c>
    </row>
    <row r="35" spans="1:15">
      <c r="A35" s="29" t="s">
        <v>11</v>
      </c>
      <c r="B35" s="30">
        <v>36243</v>
      </c>
      <c r="C35" s="31">
        <v>10</v>
      </c>
      <c r="D35" s="31">
        <v>5.5747970000000002</v>
      </c>
      <c r="E35" s="31">
        <v>3.089038</v>
      </c>
      <c r="F35" s="21">
        <v>23.524918</v>
      </c>
      <c r="G35" s="21">
        <v>122.809517</v>
      </c>
      <c r="H35" s="32">
        <v>0.73554999999999982</v>
      </c>
      <c r="I35" s="7">
        <v>-8.8079861884662644E-2</v>
      </c>
      <c r="J35">
        <v>36.5</v>
      </c>
      <c r="K35">
        <v>23.25</v>
      </c>
      <c r="L35">
        <v>7.1</v>
      </c>
      <c r="M35">
        <v>36.700000000000003</v>
      </c>
      <c r="N35">
        <v>23.3</v>
      </c>
      <c r="O35">
        <v>5.9</v>
      </c>
    </row>
    <row r="36" spans="1:15">
      <c r="A36" s="29" t="s">
        <v>11</v>
      </c>
      <c r="B36" s="30">
        <v>36250</v>
      </c>
      <c r="C36" s="10">
        <v>8</v>
      </c>
      <c r="D36" s="10">
        <v>6</v>
      </c>
      <c r="E36" s="10">
        <v>3</v>
      </c>
      <c r="F36" s="21">
        <v>25.665929999999999</v>
      </c>
      <c r="G36" s="21">
        <v>139.09927400000001</v>
      </c>
      <c r="H36" s="32">
        <v>1.4</v>
      </c>
      <c r="I36" s="7">
        <v>-0.1052399459523445</v>
      </c>
      <c r="J36">
        <v>36.700000000000003</v>
      </c>
      <c r="K36">
        <v>21.8</v>
      </c>
      <c r="L36">
        <v>7.1</v>
      </c>
      <c r="M36">
        <v>36.700000000000003</v>
      </c>
      <c r="N36">
        <v>21.8</v>
      </c>
      <c r="O36">
        <v>7</v>
      </c>
    </row>
    <row r="37" spans="1:15">
      <c r="A37" s="29"/>
      <c r="B37" s="30"/>
      <c r="C37" s="10"/>
      <c r="D37" s="10"/>
      <c r="E37" s="10"/>
      <c r="F37" s="21"/>
      <c r="G37" s="21"/>
      <c r="H37" s="32"/>
    </row>
    <row r="38" spans="1:15">
      <c r="A38" s="29" t="s">
        <v>56</v>
      </c>
      <c r="B38" s="30">
        <v>36131</v>
      </c>
      <c r="C38" s="31">
        <v>3.9111950000000002</v>
      </c>
      <c r="D38" s="31">
        <v>5.4257330000000001</v>
      </c>
      <c r="E38" s="31">
        <v>4.2776399999999999</v>
      </c>
      <c r="F38" s="21">
        <v>23.054855</v>
      </c>
      <c r="G38" s="21">
        <v>127.585464</v>
      </c>
      <c r="H38" s="32">
        <v>1.6796249999999999</v>
      </c>
      <c r="I38" s="7">
        <v>-0.13129205276441003</v>
      </c>
      <c r="J38">
        <v>35.5</v>
      </c>
      <c r="K38">
        <v>20.8</v>
      </c>
      <c r="L38">
        <v>7.3</v>
      </c>
      <c r="M38">
        <v>35.575000000000003</v>
      </c>
      <c r="N38">
        <v>20.7</v>
      </c>
      <c r="O38">
        <v>7</v>
      </c>
    </row>
    <row r="39" spans="1:15">
      <c r="A39" s="29" t="s">
        <v>56</v>
      </c>
      <c r="B39" s="30">
        <v>36138</v>
      </c>
      <c r="C39" s="31">
        <v>8.4696739999999995</v>
      </c>
      <c r="D39" s="31">
        <v>4.4305240000000001</v>
      </c>
      <c r="E39" s="31">
        <v>6.8242039999999999</v>
      </c>
      <c r="F39" s="21">
        <v>24.133096999999999</v>
      </c>
      <c r="G39" s="21">
        <v>160.65626499999999</v>
      </c>
      <c r="H39" s="32">
        <v>1.5688249999999999</v>
      </c>
      <c r="I39" s="7">
        <v>-0.10037912678232394</v>
      </c>
      <c r="J39">
        <v>35.799999999999997</v>
      </c>
      <c r="K39">
        <v>22.2</v>
      </c>
      <c r="L39">
        <v>7.1</v>
      </c>
      <c r="M39">
        <v>35.799999999999997</v>
      </c>
      <c r="N39">
        <v>21.4</v>
      </c>
      <c r="O39">
        <v>6.5</v>
      </c>
    </row>
    <row r="40" spans="1:15">
      <c r="A40" s="29" t="s">
        <v>56</v>
      </c>
      <c r="B40" s="30">
        <v>36145</v>
      </c>
      <c r="C40" s="31">
        <v>5.29495</v>
      </c>
      <c r="D40" s="31">
        <v>5.1431570000000004</v>
      </c>
      <c r="E40" s="31">
        <v>4.239954</v>
      </c>
      <c r="F40" s="21">
        <v>23.851517000000001</v>
      </c>
      <c r="G40" s="21">
        <v>121.11763000000001</v>
      </c>
      <c r="H40" s="32">
        <v>0.78137999999999996</v>
      </c>
      <c r="I40" s="7">
        <v>-0.11253808897801884</v>
      </c>
      <c r="J40">
        <v>35.975000000000001</v>
      </c>
      <c r="K40">
        <v>23.5</v>
      </c>
      <c r="L40">
        <v>7</v>
      </c>
      <c r="M40">
        <v>36</v>
      </c>
      <c r="N40">
        <v>22.5</v>
      </c>
      <c r="O40">
        <v>6.3</v>
      </c>
    </row>
    <row r="41" spans="1:15">
      <c r="A41" s="29" t="s">
        <v>56</v>
      </c>
      <c r="B41" s="30">
        <v>36152</v>
      </c>
      <c r="C41" s="31">
        <v>11.375375999999999</v>
      </c>
      <c r="D41" s="31">
        <v>3.3025579999999999</v>
      </c>
      <c r="E41" s="31">
        <v>7.1219849999999996</v>
      </c>
      <c r="F41" s="21">
        <v>25.370304000000001</v>
      </c>
      <c r="G41" s="21">
        <v>135.933029</v>
      </c>
      <c r="H41" s="32">
        <v>1.8827500000000001</v>
      </c>
      <c r="I41" s="7">
        <v>-0.13729898758288556</v>
      </c>
      <c r="J41">
        <v>36.024999999999999</v>
      </c>
      <c r="K41">
        <v>22.7</v>
      </c>
      <c r="L41">
        <v>7.2</v>
      </c>
      <c r="M41">
        <v>36.049999999999997</v>
      </c>
      <c r="N41">
        <v>22.65</v>
      </c>
      <c r="O41">
        <v>7.2</v>
      </c>
    </row>
    <row r="42" spans="1:15">
      <c r="A42" s="29" t="s">
        <v>56</v>
      </c>
      <c r="B42" s="30">
        <v>36166</v>
      </c>
      <c r="C42" s="31">
        <v>7.8672469999999999</v>
      </c>
      <c r="D42" s="31">
        <v>3.60778</v>
      </c>
      <c r="E42" s="31">
        <v>17.132895999999999</v>
      </c>
      <c r="F42" s="21">
        <v>27.51709</v>
      </c>
      <c r="G42" s="21">
        <v>186.01930200000001</v>
      </c>
      <c r="H42" s="32">
        <v>1.1960499999999998</v>
      </c>
      <c r="I42" s="7">
        <v>-0.13129205276441003</v>
      </c>
      <c r="J42">
        <v>36.375</v>
      </c>
      <c r="K42">
        <v>21.95</v>
      </c>
      <c r="L42">
        <v>7.1</v>
      </c>
      <c r="M42">
        <v>36.424999999999997</v>
      </c>
      <c r="N42">
        <v>21.95</v>
      </c>
      <c r="O42">
        <v>7.1</v>
      </c>
    </row>
    <row r="43" spans="1:15">
      <c r="A43" s="29" t="s">
        <v>56</v>
      </c>
      <c r="B43" s="30">
        <v>36173</v>
      </c>
      <c r="C43" s="31">
        <v>4.095243</v>
      </c>
      <c r="D43" s="31">
        <v>3.2996500000000002</v>
      </c>
      <c r="E43" s="31">
        <v>7.546443</v>
      </c>
      <c r="F43" s="21">
        <v>26.033629999999999</v>
      </c>
      <c r="G43" s="21">
        <v>140.02310199999999</v>
      </c>
      <c r="H43" s="32">
        <v>1.2500333333333333</v>
      </c>
      <c r="I43" s="7">
        <v>-0.12591866646586086</v>
      </c>
      <c r="J43">
        <v>36.65</v>
      </c>
      <c r="K43">
        <v>22</v>
      </c>
      <c r="L43">
        <v>7</v>
      </c>
      <c r="M43">
        <v>36.65</v>
      </c>
      <c r="N43">
        <v>22</v>
      </c>
      <c r="O43">
        <v>7</v>
      </c>
    </row>
    <row r="44" spans="1:15">
      <c r="A44" s="29" t="s">
        <v>56</v>
      </c>
      <c r="B44" s="30">
        <v>36180</v>
      </c>
      <c r="C44" s="31">
        <v>9.1784230000000004</v>
      </c>
      <c r="D44" s="31">
        <v>4.1157329999999996</v>
      </c>
      <c r="E44" s="31">
        <v>20.696567999999999</v>
      </c>
      <c r="F44" s="21">
        <v>27.663201999999998</v>
      </c>
      <c r="G44" s="21">
        <v>185.501373</v>
      </c>
      <c r="H44" s="32">
        <v>1.0479249999999998</v>
      </c>
      <c r="I44" s="7">
        <v>-0.10875858239817902</v>
      </c>
      <c r="J44">
        <f>36.825-0.225</f>
        <v>36.6</v>
      </c>
      <c r="K44">
        <v>22.4</v>
      </c>
      <c r="L44">
        <v>6.6</v>
      </c>
      <c r="M44">
        <f>36.9-0.225</f>
        <v>36.674999999999997</v>
      </c>
      <c r="N44">
        <v>22.25</v>
      </c>
      <c r="O44">
        <v>6.6</v>
      </c>
    </row>
    <row r="45" spans="1:15">
      <c r="A45" s="29" t="s">
        <v>56</v>
      </c>
      <c r="B45" s="30">
        <v>36187</v>
      </c>
      <c r="C45" s="31">
        <v>6.9337499999999999</v>
      </c>
      <c r="D45" s="31">
        <v>4.8311489999999999</v>
      </c>
      <c r="E45" s="31">
        <v>6.5162329999999997</v>
      </c>
      <c r="F45" s="21">
        <v>27.121701999999999</v>
      </c>
      <c r="G45" s="21">
        <v>154.20550499999999</v>
      </c>
      <c r="H45" s="32">
        <v>0.39624999999999999</v>
      </c>
      <c r="I45" s="7">
        <v>-8.8079861884662644E-2</v>
      </c>
      <c r="J45">
        <v>36.5</v>
      </c>
      <c r="K45">
        <v>23.8</v>
      </c>
      <c r="L45">
        <v>6.8</v>
      </c>
      <c r="M45">
        <v>36.524999999999999</v>
      </c>
      <c r="N45">
        <v>23.6</v>
      </c>
      <c r="O45">
        <v>6</v>
      </c>
    </row>
    <row r="46" spans="1:15">
      <c r="A46" s="29" t="s">
        <v>56</v>
      </c>
      <c r="B46" s="30">
        <v>36194</v>
      </c>
      <c r="C46" s="31">
        <v>4.0501940000000003</v>
      </c>
      <c r="D46" s="31">
        <v>3.683675</v>
      </c>
      <c r="E46" s="31">
        <v>5.885478</v>
      </c>
      <c r="F46" s="21">
        <v>26.224177999999998</v>
      </c>
      <c r="G46" s="21">
        <v>174.452484</v>
      </c>
      <c r="H46" s="32">
        <v>1.7938750000000001</v>
      </c>
      <c r="I46" s="7">
        <v>-0.11662026706936919</v>
      </c>
      <c r="J46">
        <v>36.700000000000003</v>
      </c>
      <c r="K46">
        <v>23.6</v>
      </c>
      <c r="L46">
        <v>6.5</v>
      </c>
      <c r="M46">
        <v>36.725000000000001</v>
      </c>
      <c r="N46">
        <v>23.6</v>
      </c>
      <c r="O46">
        <v>6.6</v>
      </c>
    </row>
    <row r="47" spans="1:15">
      <c r="A47" s="29" t="s">
        <v>56</v>
      </c>
      <c r="B47" s="30">
        <v>36201</v>
      </c>
      <c r="C47" s="31">
        <v>12.648994999999999</v>
      </c>
      <c r="D47" s="31">
        <v>4.8766569999999998</v>
      </c>
      <c r="E47" s="31">
        <v>9.7881370000000008</v>
      </c>
      <c r="F47" s="21">
        <v>27.232500000000002</v>
      </c>
      <c r="G47" s="21">
        <v>161.20288099999999</v>
      </c>
      <c r="H47" s="32">
        <v>0.70262000000000002</v>
      </c>
      <c r="I47" s="7">
        <v>-9.8856625661690192E-2</v>
      </c>
      <c r="J47">
        <v>36.799999999999997</v>
      </c>
      <c r="K47">
        <v>23.8</v>
      </c>
      <c r="L47">
        <v>6.6</v>
      </c>
      <c r="M47">
        <v>36.799999999999997</v>
      </c>
      <c r="N47">
        <v>24</v>
      </c>
      <c r="O47">
        <v>6.5</v>
      </c>
    </row>
    <row r="48" spans="1:15">
      <c r="A48" s="29" t="s">
        <v>56</v>
      </c>
      <c r="B48" s="30">
        <v>36208</v>
      </c>
      <c r="C48" s="31">
        <v>7.6482320000000001</v>
      </c>
      <c r="D48" s="31">
        <v>1.9691050000000001</v>
      </c>
      <c r="E48" s="31">
        <v>8.8750999999999998</v>
      </c>
      <c r="F48" s="21">
        <v>23.48864</v>
      </c>
      <c r="G48" s="21">
        <v>181.18421900000001</v>
      </c>
      <c r="H48" s="32">
        <v>2.2263000000000002</v>
      </c>
      <c r="I48" s="7">
        <v>-0.11253808897801884</v>
      </c>
      <c r="J48">
        <v>36.85</v>
      </c>
      <c r="K48">
        <v>23.95</v>
      </c>
      <c r="L48">
        <v>6.2</v>
      </c>
      <c r="M48">
        <v>36.9</v>
      </c>
      <c r="N48">
        <v>23.95</v>
      </c>
      <c r="O48">
        <v>6.1</v>
      </c>
    </row>
    <row r="49" spans="1:15">
      <c r="A49" s="29" t="s">
        <v>56</v>
      </c>
      <c r="B49" s="30">
        <v>36215</v>
      </c>
      <c r="C49" s="31">
        <v>7.5756880000000004</v>
      </c>
      <c r="D49" s="31">
        <v>3.094455</v>
      </c>
      <c r="E49" s="31">
        <v>5.9342079999999999</v>
      </c>
      <c r="F49" s="21">
        <v>25.992667999999998</v>
      </c>
      <c r="G49" s="21">
        <v>182.76359600000001</v>
      </c>
      <c r="H49" s="32">
        <v>1.1704749999999999</v>
      </c>
      <c r="I49" s="7">
        <v>-0.12591866646586086</v>
      </c>
      <c r="J49">
        <v>36.9</v>
      </c>
      <c r="K49">
        <v>23.9</v>
      </c>
      <c r="L49">
        <v>6.3</v>
      </c>
      <c r="M49">
        <v>36.9</v>
      </c>
      <c r="N49">
        <v>23.9</v>
      </c>
      <c r="O49">
        <v>6.4</v>
      </c>
    </row>
    <row r="50" spans="1:15">
      <c r="A50" s="29" t="s">
        <v>56</v>
      </c>
      <c r="B50" s="30">
        <v>36222</v>
      </c>
      <c r="C50" s="31">
        <v>9.7138360000000006</v>
      </c>
      <c r="D50" s="31">
        <v>3.6662710000000001</v>
      </c>
      <c r="E50" s="31">
        <v>8.3883469999999996</v>
      </c>
      <c r="F50" s="21">
        <v>25.300940000000001</v>
      </c>
      <c r="G50" s="21">
        <v>170.8871</v>
      </c>
      <c r="H50" s="32">
        <v>1.565375</v>
      </c>
      <c r="I50" s="7">
        <v>-0.12105784729584031</v>
      </c>
      <c r="J50">
        <v>36.799999999999997</v>
      </c>
      <c r="K50">
        <v>24.8</v>
      </c>
      <c r="L50">
        <v>6.3</v>
      </c>
      <c r="M50">
        <v>36.799999999999997</v>
      </c>
      <c r="N50">
        <v>24.8</v>
      </c>
      <c r="O50">
        <v>6.2</v>
      </c>
    </row>
    <row r="51" spans="1:15">
      <c r="A51" s="29" t="s">
        <v>56</v>
      </c>
      <c r="B51" s="30">
        <v>36229</v>
      </c>
      <c r="C51" s="31">
        <v>5.6955900000000002</v>
      </c>
      <c r="D51" s="31">
        <v>3.8429500000000001</v>
      </c>
      <c r="E51" s="31">
        <v>5.5687179999999996</v>
      </c>
      <c r="F51" s="21">
        <v>24.839044999999999</v>
      </c>
      <c r="G51" s="21">
        <v>182.09141500000001</v>
      </c>
      <c r="H51" s="32">
        <v>1.9627333333333334</v>
      </c>
      <c r="I51" s="7">
        <v>-0.12391841009504354</v>
      </c>
      <c r="J51">
        <v>36.950000000000003</v>
      </c>
      <c r="K51">
        <v>23.25</v>
      </c>
      <c r="L51">
        <v>6.6</v>
      </c>
      <c r="M51">
        <v>36.975000000000001</v>
      </c>
      <c r="N51">
        <v>23.25</v>
      </c>
      <c r="O51">
        <v>6.6</v>
      </c>
    </row>
    <row r="52" spans="1:15">
      <c r="A52" s="29" t="s">
        <v>56</v>
      </c>
      <c r="B52" s="30">
        <v>36236</v>
      </c>
      <c r="C52" s="31">
        <v>5</v>
      </c>
      <c r="D52" s="31">
        <v>4.8116300000000001</v>
      </c>
      <c r="E52" s="31">
        <v>4.4850240000000001</v>
      </c>
      <c r="F52" s="21">
        <v>22.711798000000002</v>
      </c>
      <c r="G52" s="21">
        <v>150.94618199999999</v>
      </c>
      <c r="H52" s="32">
        <v>0.6136571428571429</v>
      </c>
      <c r="I52" s="7">
        <v>-9.8856625661690192E-2</v>
      </c>
      <c r="J52">
        <v>36.700000000000003</v>
      </c>
      <c r="K52">
        <v>23.5</v>
      </c>
      <c r="L52">
        <v>6.4</v>
      </c>
      <c r="M52">
        <v>36.700000000000003</v>
      </c>
      <c r="N52">
        <v>23.5</v>
      </c>
      <c r="O52">
        <v>6.2</v>
      </c>
    </row>
    <row r="53" spans="1:15">
      <c r="A53" s="29" t="s">
        <v>56</v>
      </c>
      <c r="B53" s="30">
        <v>36243</v>
      </c>
      <c r="C53" s="31">
        <v>6</v>
      </c>
      <c r="D53" s="31">
        <v>3.7351619999999999</v>
      </c>
      <c r="E53" s="31">
        <v>5.054608</v>
      </c>
      <c r="F53" s="21">
        <v>27.52422</v>
      </c>
      <c r="G53" s="21">
        <v>172.631958</v>
      </c>
      <c r="H53" s="32">
        <v>2.0996999999999995</v>
      </c>
      <c r="I53" s="7">
        <v>-0.11662026706936919</v>
      </c>
      <c r="J53">
        <v>36.725000000000001</v>
      </c>
      <c r="K53">
        <v>23.3</v>
      </c>
      <c r="L53">
        <v>6.5</v>
      </c>
      <c r="M53">
        <v>36.825000000000003</v>
      </c>
      <c r="N53">
        <v>23.3</v>
      </c>
      <c r="O53">
        <v>6.4</v>
      </c>
    </row>
    <row r="54" spans="1:15">
      <c r="A54" s="29" t="s">
        <v>56</v>
      </c>
      <c r="B54" s="30">
        <v>36250</v>
      </c>
      <c r="C54" s="31">
        <v>8.2769349999999999</v>
      </c>
      <c r="D54" s="31">
        <v>4.7375160000000003</v>
      </c>
      <c r="E54" s="31">
        <v>5.3210899999999999</v>
      </c>
      <c r="F54" s="31">
        <v>27</v>
      </c>
      <c r="G54" s="31">
        <v>156.32109</v>
      </c>
      <c r="H54" s="32">
        <v>0.60553333333333326</v>
      </c>
      <c r="I54" s="7">
        <v>-9.8856625661690192E-2</v>
      </c>
      <c r="J54">
        <v>36.9</v>
      </c>
      <c r="K54">
        <v>21.6</v>
      </c>
      <c r="L54">
        <v>6.5</v>
      </c>
      <c r="M54">
        <v>36.9</v>
      </c>
      <c r="N54">
        <v>21.6</v>
      </c>
      <c r="O54">
        <v>6.7</v>
      </c>
    </row>
    <row r="55" spans="1:15">
      <c r="A55" s="29"/>
      <c r="B55" s="30"/>
      <c r="C55" s="31"/>
      <c r="D55" s="31"/>
      <c r="E55" s="31"/>
      <c r="F55" s="31"/>
      <c r="G55" s="31"/>
      <c r="H55" s="32"/>
    </row>
    <row r="56" spans="1:15">
      <c r="A56" s="29" t="s">
        <v>15</v>
      </c>
      <c r="B56" s="30">
        <v>36131</v>
      </c>
      <c r="C56" s="31">
        <v>1.260578</v>
      </c>
      <c r="D56" s="31">
        <v>5.3932719999999996</v>
      </c>
      <c r="E56" s="31">
        <v>2.02637</v>
      </c>
      <c r="F56" s="21">
        <v>23.273737000000001</v>
      </c>
      <c r="G56" s="21">
        <v>115.67834499999999</v>
      </c>
      <c r="H56" s="32">
        <v>2.1670499999999997</v>
      </c>
      <c r="I56" s="7">
        <v>-0.13129205276441003</v>
      </c>
      <c r="J56">
        <v>35.5</v>
      </c>
      <c r="K56">
        <v>21</v>
      </c>
      <c r="L56">
        <v>7.4</v>
      </c>
      <c r="M56">
        <v>35.524999999999999</v>
      </c>
      <c r="N56">
        <v>20.6</v>
      </c>
      <c r="O56">
        <v>7.4</v>
      </c>
    </row>
    <row r="57" spans="1:15">
      <c r="A57" s="29" t="s">
        <v>15</v>
      </c>
      <c r="B57" s="30">
        <v>36138</v>
      </c>
      <c r="C57" s="31">
        <v>3.1576179999999998</v>
      </c>
      <c r="D57" s="31">
        <v>4.8723929999999998</v>
      </c>
      <c r="E57" s="31">
        <v>3.167284</v>
      </c>
      <c r="F57" s="21">
        <v>24.636928999999999</v>
      </c>
      <c r="G57" s="21">
        <v>139.31362899999999</v>
      </c>
      <c r="H57" s="32">
        <v>2.2814999999999999</v>
      </c>
      <c r="I57" s="7">
        <v>-9.1370000000000007E-2</v>
      </c>
      <c r="J57">
        <v>35.799999999999997</v>
      </c>
      <c r="K57">
        <v>23.4</v>
      </c>
      <c r="L57">
        <v>7.5</v>
      </c>
      <c r="M57">
        <v>35.774999999999999</v>
      </c>
      <c r="N57">
        <v>21.55</v>
      </c>
      <c r="O57">
        <v>7.6</v>
      </c>
    </row>
    <row r="58" spans="1:15">
      <c r="A58" s="29" t="s">
        <v>15</v>
      </c>
      <c r="B58" s="30">
        <v>36145</v>
      </c>
      <c r="C58" s="31">
        <v>3.2027909999999999</v>
      </c>
      <c r="D58" s="31">
        <v>4.7582979999999999</v>
      </c>
      <c r="E58" s="31">
        <v>2.3753869999999999</v>
      </c>
      <c r="F58" s="21">
        <v>24.569621999999999</v>
      </c>
      <c r="G58" s="21">
        <v>114.289856</v>
      </c>
      <c r="H58" s="32">
        <v>0.82367499999999993</v>
      </c>
      <c r="I58" s="7">
        <v>-0.12105784729584031</v>
      </c>
      <c r="J58">
        <v>35.9</v>
      </c>
      <c r="K58">
        <v>23.3</v>
      </c>
      <c r="L58">
        <v>7.3</v>
      </c>
      <c r="M58">
        <v>35.9</v>
      </c>
      <c r="N58">
        <v>22.9</v>
      </c>
      <c r="O58">
        <v>7.1</v>
      </c>
    </row>
    <row r="59" spans="1:15">
      <c r="A59" s="29" t="s">
        <v>15</v>
      </c>
      <c r="B59" s="30">
        <v>36152</v>
      </c>
      <c r="C59" s="31">
        <v>3</v>
      </c>
      <c r="D59" s="31">
        <v>3</v>
      </c>
      <c r="E59" s="31">
        <v>4</v>
      </c>
      <c r="F59" s="21">
        <v>25.967220000000001</v>
      </c>
      <c r="G59" s="21">
        <v>124.223404</v>
      </c>
      <c r="H59" s="32">
        <v>1.4</v>
      </c>
      <c r="I59" s="7">
        <v>-0.13729898758288556</v>
      </c>
      <c r="J59">
        <v>36.049999999999997</v>
      </c>
      <c r="K59">
        <v>22.6</v>
      </c>
      <c r="L59">
        <v>7.7</v>
      </c>
      <c r="M59">
        <v>36.075000000000003</v>
      </c>
      <c r="N59">
        <v>22.55</v>
      </c>
      <c r="O59">
        <v>7.6</v>
      </c>
    </row>
    <row r="60" spans="1:15">
      <c r="A60" s="29" t="s">
        <v>15</v>
      </c>
      <c r="B60" s="30">
        <v>36166</v>
      </c>
      <c r="C60" s="31">
        <v>2.1948059999999998</v>
      </c>
      <c r="D60" s="31">
        <v>3.7363559999999998</v>
      </c>
      <c r="E60" s="31">
        <v>4.564692</v>
      </c>
      <c r="F60" s="21">
        <v>25.675689999999999</v>
      </c>
      <c r="G60" s="21">
        <v>126.62560999999999</v>
      </c>
      <c r="H60" s="32">
        <v>0.79729999999999979</v>
      </c>
      <c r="I60" s="7">
        <v>-0.11967999999999999</v>
      </c>
      <c r="J60">
        <v>36.4</v>
      </c>
      <c r="K60">
        <v>22.5</v>
      </c>
      <c r="L60">
        <v>7.6</v>
      </c>
      <c r="M60">
        <v>36.4</v>
      </c>
      <c r="N60">
        <v>22</v>
      </c>
      <c r="O60">
        <v>7.6</v>
      </c>
    </row>
    <row r="61" spans="1:15">
      <c r="A61" s="29" t="s">
        <v>15</v>
      </c>
      <c r="B61" s="30">
        <v>36173</v>
      </c>
      <c r="C61" s="31">
        <v>4.280494</v>
      </c>
      <c r="D61" s="31">
        <v>3.8212989999999998</v>
      </c>
      <c r="E61" s="31">
        <v>4.3087470000000003</v>
      </c>
      <c r="F61" s="21">
        <v>26.631542</v>
      </c>
      <c r="G61" s="21">
        <v>127.17218800000001</v>
      </c>
      <c r="H61" s="32">
        <v>0.74679999999999991</v>
      </c>
      <c r="I61" s="7">
        <v>-0.12180000000000001</v>
      </c>
      <c r="J61">
        <v>36.65</v>
      </c>
      <c r="K61">
        <v>22.7</v>
      </c>
      <c r="M61">
        <v>36.700000000000003</v>
      </c>
      <c r="N61">
        <v>21.6</v>
      </c>
    </row>
    <row r="62" spans="1:15">
      <c r="A62" s="29" t="s">
        <v>15</v>
      </c>
      <c r="B62" s="30">
        <v>36180</v>
      </c>
      <c r="C62" s="31">
        <v>3.6215739999999998</v>
      </c>
      <c r="D62" s="31">
        <v>5.5541900000000002</v>
      </c>
      <c r="E62" s="31">
        <v>3.9993259999999999</v>
      </c>
      <c r="F62" s="21">
        <v>28.078168999999999</v>
      </c>
      <c r="G62" s="21">
        <v>170.05508399999999</v>
      </c>
      <c r="H62" s="32">
        <v>0.87955000000000005</v>
      </c>
      <c r="I62" s="7">
        <v>-0.11662026706936919</v>
      </c>
      <c r="J62">
        <f>36.9-0.225</f>
        <v>36.674999999999997</v>
      </c>
      <c r="K62">
        <v>22.4</v>
      </c>
      <c r="L62">
        <v>6.9</v>
      </c>
      <c r="M62">
        <f>36.925-0.225</f>
        <v>36.699999999999996</v>
      </c>
      <c r="N62">
        <v>22.4</v>
      </c>
      <c r="O62">
        <v>6.7</v>
      </c>
    </row>
    <row r="63" spans="1:15">
      <c r="A63" s="29" t="s">
        <v>15</v>
      </c>
      <c r="B63" s="30">
        <v>36187</v>
      </c>
      <c r="C63" s="31">
        <v>2.5863939999999999</v>
      </c>
      <c r="D63" s="31">
        <v>3.9899300000000002</v>
      </c>
      <c r="E63" s="31">
        <v>3.2670439999999998</v>
      </c>
      <c r="F63" s="21">
        <v>26.988436</v>
      </c>
      <c r="G63" s="21">
        <v>138.781769</v>
      </c>
      <c r="H63" s="32">
        <v>0.70842499999999986</v>
      </c>
      <c r="I63" s="7">
        <v>-0.11119999999999999</v>
      </c>
      <c r="J63">
        <v>36.6</v>
      </c>
      <c r="K63">
        <v>24.4</v>
      </c>
      <c r="L63">
        <v>6.9</v>
      </c>
      <c r="M63">
        <v>36.6</v>
      </c>
      <c r="N63">
        <v>23.4</v>
      </c>
      <c r="O63">
        <v>6.8</v>
      </c>
    </row>
    <row r="64" spans="1:15">
      <c r="A64" s="29" t="s">
        <v>15</v>
      </c>
      <c r="B64" s="30">
        <v>36194</v>
      </c>
      <c r="C64" s="31">
        <v>2.3402959999999999</v>
      </c>
      <c r="D64" s="31">
        <v>4.6429530000000003</v>
      </c>
      <c r="E64" s="31">
        <v>3.281218</v>
      </c>
      <c r="F64" s="21">
        <v>31.903936000000002</v>
      </c>
      <c r="G64" s="21">
        <v>133.64416499999999</v>
      </c>
      <c r="H64" s="32">
        <v>1.3658999999999999</v>
      </c>
      <c r="I64" s="7">
        <v>-0.12591866646586086</v>
      </c>
      <c r="J64">
        <v>36.674999999999997</v>
      </c>
      <c r="K64">
        <v>23.4</v>
      </c>
      <c r="L64">
        <v>6.7</v>
      </c>
      <c r="M64">
        <v>36.674999999999997</v>
      </c>
      <c r="N64">
        <v>23.4</v>
      </c>
      <c r="O64">
        <v>6</v>
      </c>
    </row>
    <row r="65" spans="1:15">
      <c r="A65" s="29" t="s">
        <v>15</v>
      </c>
      <c r="B65" s="30">
        <v>36201</v>
      </c>
      <c r="C65" s="31">
        <v>3.9104510000000001</v>
      </c>
      <c r="D65" s="31">
        <v>3.6569750000000001</v>
      </c>
      <c r="E65" s="31">
        <v>2.3213520000000001</v>
      </c>
      <c r="F65" s="21">
        <v>26.706211</v>
      </c>
      <c r="G65" s="21">
        <v>150.83078</v>
      </c>
      <c r="H65" s="32">
        <v>0.84419999999999995</v>
      </c>
      <c r="I65" s="7">
        <v>-0.10750999999999999</v>
      </c>
      <c r="J65">
        <v>36.875</v>
      </c>
      <c r="K65">
        <v>24.6</v>
      </c>
      <c r="L65">
        <v>6.4</v>
      </c>
      <c r="M65">
        <v>36.75</v>
      </c>
      <c r="N65">
        <v>23.7</v>
      </c>
      <c r="O65">
        <v>6.6</v>
      </c>
    </row>
    <row r="66" spans="1:15">
      <c r="A66" s="29" t="s">
        <v>15</v>
      </c>
      <c r="B66" s="30">
        <v>36208</v>
      </c>
      <c r="C66" s="31">
        <v>5.4038849999999998</v>
      </c>
      <c r="D66" s="31">
        <v>2.9306969999999999</v>
      </c>
      <c r="E66" s="31">
        <v>3.5987420000000001</v>
      </c>
      <c r="F66" s="21">
        <v>23.442153999999999</v>
      </c>
      <c r="G66" s="21">
        <v>143.653976</v>
      </c>
      <c r="H66" s="32">
        <v>0.91559999999999986</v>
      </c>
      <c r="I66" s="7">
        <v>-0.11706</v>
      </c>
      <c r="J66">
        <v>36.75</v>
      </c>
      <c r="K66">
        <v>24.15</v>
      </c>
      <c r="L66">
        <v>6.6</v>
      </c>
      <c r="M66">
        <v>36.774999999999999</v>
      </c>
      <c r="N66">
        <v>23.65</v>
      </c>
      <c r="O66">
        <v>6.1</v>
      </c>
    </row>
    <row r="67" spans="1:15">
      <c r="A67" s="29" t="s">
        <v>15</v>
      </c>
      <c r="B67" s="30">
        <v>36215</v>
      </c>
      <c r="C67" s="31">
        <v>6.7783030000000002</v>
      </c>
      <c r="D67" s="31">
        <v>3.0856599999999998</v>
      </c>
      <c r="E67" s="31">
        <v>3.1658369999999998</v>
      </c>
      <c r="F67" s="21">
        <v>27.060237999999998</v>
      </c>
      <c r="G67" s="21">
        <v>157.01371800000001</v>
      </c>
      <c r="H67" s="32">
        <v>1.1114250000000001</v>
      </c>
      <c r="I67" s="7">
        <v>-0.14951999999999999</v>
      </c>
      <c r="J67">
        <v>36.85</v>
      </c>
      <c r="K67">
        <v>23.8</v>
      </c>
      <c r="L67">
        <v>6.4</v>
      </c>
      <c r="M67">
        <v>36.85</v>
      </c>
      <c r="N67">
        <v>23.8</v>
      </c>
      <c r="O67">
        <v>6.4</v>
      </c>
    </row>
    <row r="68" spans="1:15">
      <c r="A68" s="29" t="s">
        <v>15</v>
      </c>
      <c r="B68" s="30">
        <v>36222</v>
      </c>
      <c r="C68" s="31">
        <v>5.8906429999999999</v>
      </c>
      <c r="D68" s="31">
        <v>3.5665619999999998</v>
      </c>
      <c r="E68" s="31">
        <v>3.3069320000000002</v>
      </c>
      <c r="F68" s="21">
        <v>25.047761999999999</v>
      </c>
      <c r="G68" s="21">
        <v>135.84641999999999</v>
      </c>
      <c r="H68" s="32">
        <v>1.1035250000000001</v>
      </c>
      <c r="I68" s="7">
        <v>-0.1283</v>
      </c>
      <c r="J68">
        <v>36.950000000000003</v>
      </c>
      <c r="K68">
        <v>24.7</v>
      </c>
      <c r="L68">
        <v>6.4</v>
      </c>
      <c r="M68">
        <v>36.975000000000001</v>
      </c>
      <c r="N68">
        <v>24.4</v>
      </c>
      <c r="O68">
        <v>6.2</v>
      </c>
    </row>
    <row r="69" spans="1:15">
      <c r="A69" s="29" t="s">
        <v>15</v>
      </c>
      <c r="B69" s="30">
        <v>36229</v>
      </c>
      <c r="C69" s="31">
        <v>4.0721400000000001</v>
      </c>
      <c r="D69" s="31">
        <v>4.2140149999999998</v>
      </c>
      <c r="E69" s="31">
        <v>1.992264</v>
      </c>
      <c r="F69" s="21">
        <v>27.427143000000001</v>
      </c>
      <c r="G69" s="21">
        <v>152.165314</v>
      </c>
      <c r="H69" s="32">
        <v>2.0814999999999997</v>
      </c>
      <c r="I69" s="7">
        <v>-0.13603966434077663</v>
      </c>
      <c r="J69">
        <v>36.9</v>
      </c>
      <c r="K69">
        <v>23.25</v>
      </c>
      <c r="L69">
        <v>6.6</v>
      </c>
      <c r="M69">
        <v>36.9</v>
      </c>
      <c r="N69">
        <v>23.25</v>
      </c>
      <c r="O69">
        <v>6.7</v>
      </c>
    </row>
    <row r="70" spans="1:15">
      <c r="A70" s="29" t="s">
        <v>15</v>
      </c>
      <c r="B70" s="30">
        <v>36236</v>
      </c>
      <c r="C70" s="31">
        <v>3</v>
      </c>
      <c r="D70" s="31">
        <v>4.5418890000000003</v>
      </c>
      <c r="E70" s="31">
        <v>2.9469829999999999</v>
      </c>
      <c r="F70" s="21">
        <v>22.306827999999999</v>
      </c>
      <c r="G70" s="21">
        <v>147.03054800000001</v>
      </c>
      <c r="H70" s="32">
        <v>1.1337999999999999</v>
      </c>
      <c r="I70" s="7">
        <v>-0.10875858239817902</v>
      </c>
      <c r="J70">
        <v>36.700000000000003</v>
      </c>
      <c r="K70">
        <v>23.7</v>
      </c>
      <c r="L70">
        <v>6.4</v>
      </c>
      <c r="M70">
        <v>36.825000000000003</v>
      </c>
      <c r="N70">
        <v>23.7</v>
      </c>
      <c r="O70">
        <v>6.4</v>
      </c>
    </row>
    <row r="71" spans="1:15">
      <c r="A71" s="29" t="s">
        <v>15</v>
      </c>
      <c r="B71" s="30">
        <v>36243</v>
      </c>
      <c r="C71" s="31">
        <v>2</v>
      </c>
      <c r="D71" s="31">
        <v>4.4237719999999996</v>
      </c>
      <c r="E71" s="31">
        <v>2.063075</v>
      </c>
      <c r="F71" s="21">
        <v>26.79599</v>
      </c>
      <c r="G71" s="21">
        <v>152.51565600000001</v>
      </c>
      <c r="H71" s="32">
        <v>2.26145</v>
      </c>
      <c r="I71" s="7">
        <v>-0.13129205276441003</v>
      </c>
      <c r="J71">
        <v>36.799999999999997</v>
      </c>
      <c r="K71">
        <v>23.5</v>
      </c>
      <c r="L71">
        <v>6.6</v>
      </c>
      <c r="M71">
        <v>36.799999999999997</v>
      </c>
      <c r="N71">
        <v>23.5</v>
      </c>
      <c r="O71">
        <v>6.5</v>
      </c>
    </row>
    <row r="72" spans="1:15">
      <c r="A72" s="29" t="s">
        <v>15</v>
      </c>
      <c r="B72" s="30">
        <v>36250</v>
      </c>
      <c r="C72" s="31">
        <v>6.2905509999999998</v>
      </c>
      <c r="D72" s="31">
        <v>2.8679839999999999</v>
      </c>
      <c r="E72" s="31">
        <v>2.0848779999999998</v>
      </c>
      <c r="F72" s="21">
        <v>31.530525000000001</v>
      </c>
      <c r="G72" s="21">
        <v>196.07557700000001</v>
      </c>
      <c r="H72" s="32">
        <v>4.3761666666666672</v>
      </c>
      <c r="I72" s="7">
        <v>-0.12591866646586086</v>
      </c>
      <c r="J72">
        <v>36.799999999999997</v>
      </c>
      <c r="K72">
        <v>21.7</v>
      </c>
      <c r="L72">
        <v>7.7</v>
      </c>
      <c r="M72">
        <v>36.799999999999997</v>
      </c>
      <c r="N72">
        <v>21.7</v>
      </c>
      <c r="O72">
        <v>7.7</v>
      </c>
    </row>
    <row r="73" spans="1:15">
      <c r="A73" s="29"/>
      <c r="B73" s="30"/>
      <c r="C73" s="31"/>
      <c r="D73" s="31"/>
      <c r="E73" s="31"/>
      <c r="F73" s="21"/>
      <c r="G73" s="21"/>
      <c r="H73" s="32"/>
    </row>
    <row r="74" spans="1:15">
      <c r="A74" s="29" t="s">
        <v>16</v>
      </c>
      <c r="B74" s="30">
        <v>36131</v>
      </c>
      <c r="C74" s="31">
        <v>3.0071979999999998</v>
      </c>
      <c r="D74" s="31">
        <v>4.8957030000000001</v>
      </c>
      <c r="E74" s="31">
        <v>2.2690419999999998</v>
      </c>
      <c r="F74" s="31">
        <v>19.5</v>
      </c>
      <c r="G74" s="31">
        <v>100</v>
      </c>
      <c r="H74" s="32">
        <v>0.89084999999999992</v>
      </c>
      <c r="I74" s="7">
        <v>-0.12105784729584031</v>
      </c>
      <c r="J74">
        <v>35.4</v>
      </c>
      <c r="K74">
        <v>20.5</v>
      </c>
      <c r="L74">
        <v>7.4</v>
      </c>
      <c r="M74">
        <v>35.5</v>
      </c>
      <c r="N74">
        <v>20.3</v>
      </c>
      <c r="O74">
        <v>7.4</v>
      </c>
    </row>
    <row r="75" spans="1:15">
      <c r="A75" s="29" t="s">
        <v>16</v>
      </c>
      <c r="B75" s="30">
        <v>36138</v>
      </c>
      <c r="C75" s="31">
        <v>4.7920540000000003</v>
      </c>
      <c r="D75" s="31">
        <v>5.3326089999999997</v>
      </c>
      <c r="E75" s="31">
        <v>3.1767050000000001</v>
      </c>
      <c r="F75" s="21">
        <v>16.115772</v>
      </c>
      <c r="G75" s="21">
        <v>92.371948000000003</v>
      </c>
      <c r="H75" s="32">
        <v>1.1761666666666668</v>
      </c>
      <c r="I75" s="7">
        <v>-7.5560000000000002E-2</v>
      </c>
      <c r="J75">
        <v>36</v>
      </c>
      <c r="K75">
        <v>23.2</v>
      </c>
      <c r="L75">
        <v>7.5</v>
      </c>
      <c r="M75">
        <v>35.799999999999997</v>
      </c>
      <c r="N75">
        <v>21.95</v>
      </c>
      <c r="O75">
        <v>7.4</v>
      </c>
    </row>
    <row r="76" spans="1:15">
      <c r="A76" s="29" t="s">
        <v>16</v>
      </c>
      <c r="B76" s="30">
        <v>36145</v>
      </c>
      <c r="C76" s="31">
        <v>5.5804320000000001</v>
      </c>
      <c r="D76" s="31">
        <v>5.7278279999999997</v>
      </c>
      <c r="E76" s="31">
        <v>4.6837</v>
      </c>
      <c r="F76" s="31">
        <v>23</v>
      </c>
      <c r="G76" s="31">
        <v>184</v>
      </c>
      <c r="H76" s="32">
        <v>0.75556666666666672</v>
      </c>
      <c r="I76" s="7">
        <v>-9.5941546555852797E-2</v>
      </c>
      <c r="J76">
        <v>35.85</v>
      </c>
      <c r="K76">
        <v>22.2</v>
      </c>
      <c r="L76">
        <v>7</v>
      </c>
      <c r="M76">
        <v>35.950000000000003</v>
      </c>
      <c r="N76">
        <v>21.5</v>
      </c>
      <c r="O76">
        <v>6.8</v>
      </c>
    </row>
    <row r="77" spans="1:15">
      <c r="A77" s="29" t="s">
        <v>16</v>
      </c>
      <c r="B77" s="30">
        <v>36152</v>
      </c>
      <c r="C77" s="31">
        <v>4.2634319999999999</v>
      </c>
      <c r="D77" s="31">
        <v>4.2850299999999999</v>
      </c>
      <c r="E77" s="31">
        <v>3.5358800000000001</v>
      </c>
      <c r="F77" s="21">
        <v>23.119011</v>
      </c>
      <c r="G77" s="21">
        <v>105.805801</v>
      </c>
      <c r="H77" s="32">
        <v>0.64463333333333328</v>
      </c>
      <c r="I77" s="7">
        <v>-0.11253808897801884</v>
      </c>
      <c r="J77">
        <v>36</v>
      </c>
      <c r="K77">
        <v>21.9</v>
      </c>
      <c r="L77">
        <v>7.2</v>
      </c>
      <c r="M77">
        <v>36.049999999999997</v>
      </c>
      <c r="N77">
        <v>21.9</v>
      </c>
      <c r="O77">
        <v>7.3</v>
      </c>
    </row>
    <row r="78" spans="1:15">
      <c r="A78" s="29" t="s">
        <v>16</v>
      </c>
      <c r="B78" s="30">
        <v>36166</v>
      </c>
      <c r="C78" s="31">
        <v>4.1363940000000001</v>
      </c>
      <c r="D78" s="31">
        <v>5.0743869999999998</v>
      </c>
      <c r="E78" s="31">
        <v>3.3225009999999999</v>
      </c>
      <c r="F78" s="21">
        <v>25.832111000000001</v>
      </c>
      <c r="G78" s="21">
        <v>126.81044</v>
      </c>
      <c r="H78" s="32">
        <v>1.4249500000000002</v>
      </c>
      <c r="I78" s="7">
        <v>-0.10783</v>
      </c>
      <c r="J78">
        <v>36.4</v>
      </c>
      <c r="K78">
        <v>21.9</v>
      </c>
      <c r="L78">
        <v>7</v>
      </c>
      <c r="M78">
        <v>36.524999999999999</v>
      </c>
      <c r="N78">
        <v>21.95</v>
      </c>
      <c r="O78">
        <v>6.8</v>
      </c>
    </row>
    <row r="79" spans="1:15">
      <c r="A79" s="29" t="s">
        <v>16</v>
      </c>
      <c r="B79" s="30">
        <v>36173</v>
      </c>
      <c r="C79" s="31">
        <v>4.8502039999999997</v>
      </c>
      <c r="D79" s="31">
        <v>3.7772410000000001</v>
      </c>
      <c r="E79" s="31">
        <v>3.974288</v>
      </c>
      <c r="F79" s="21">
        <v>27.042244</v>
      </c>
      <c r="G79" s="21">
        <v>118.641548</v>
      </c>
      <c r="H79" s="32">
        <v>1.1286999999999998</v>
      </c>
      <c r="I79" s="7">
        <v>-0.1208</v>
      </c>
      <c r="J79">
        <v>36.549999999999997</v>
      </c>
      <c r="K79">
        <v>21.75</v>
      </c>
      <c r="M79">
        <v>36.674999999999997</v>
      </c>
      <c r="N79">
        <v>21.6</v>
      </c>
    </row>
    <row r="80" spans="1:15">
      <c r="A80" s="29" t="s">
        <v>16</v>
      </c>
      <c r="B80" s="30">
        <v>36180</v>
      </c>
      <c r="C80" s="31">
        <v>4.1640899999999998</v>
      </c>
      <c r="D80" s="31">
        <v>4.3374329999999999</v>
      </c>
      <c r="E80" s="31">
        <v>3.7919</v>
      </c>
      <c r="F80" s="21">
        <v>25.227226000000002</v>
      </c>
      <c r="G80" s="21">
        <v>129.101776</v>
      </c>
      <c r="H80" s="32">
        <v>0.43425999999999998</v>
      </c>
      <c r="I80" s="7">
        <v>-0.1003</v>
      </c>
      <c r="J80">
        <f>36.9-0.225</f>
        <v>36.674999999999997</v>
      </c>
      <c r="K80">
        <v>23.3</v>
      </c>
      <c r="L80">
        <v>6.7</v>
      </c>
      <c r="M80">
        <f>36.85-0.225</f>
        <v>36.625</v>
      </c>
      <c r="N80">
        <v>22.15</v>
      </c>
      <c r="O80">
        <v>6.7</v>
      </c>
    </row>
    <row r="81" spans="1:15">
      <c r="A81" s="29" t="s">
        <v>16</v>
      </c>
      <c r="B81" s="30">
        <v>36187</v>
      </c>
      <c r="C81" s="31">
        <v>2.559463</v>
      </c>
      <c r="D81" s="31">
        <v>4.47431</v>
      </c>
      <c r="E81" s="31">
        <v>3.7756759999999998</v>
      </c>
      <c r="F81" s="21">
        <v>28.565147</v>
      </c>
      <c r="G81" s="21">
        <v>133.264557</v>
      </c>
      <c r="H81" s="32">
        <v>1.7606000000000002</v>
      </c>
      <c r="I81" s="7">
        <v>-9.3100000000000002E-2</v>
      </c>
      <c r="J81">
        <v>36.549999999999997</v>
      </c>
      <c r="K81">
        <v>23.65</v>
      </c>
      <c r="L81">
        <v>6.8</v>
      </c>
      <c r="M81">
        <v>36.549999999999997</v>
      </c>
      <c r="N81">
        <v>23.25</v>
      </c>
      <c r="O81">
        <v>6.8</v>
      </c>
    </row>
    <row r="82" spans="1:15">
      <c r="A82" s="29" t="s">
        <v>16</v>
      </c>
      <c r="B82" s="30">
        <v>36194</v>
      </c>
      <c r="C82" s="31">
        <v>4.426609</v>
      </c>
      <c r="D82" s="31">
        <v>4.5307709999999997</v>
      </c>
      <c r="E82" s="31">
        <v>2.8371119999999999</v>
      </c>
      <c r="F82" s="21">
        <v>28.571847999999999</v>
      </c>
      <c r="G82" s="21">
        <v>199.77581799999999</v>
      </c>
      <c r="H82" s="32">
        <v>0.93732499999999996</v>
      </c>
      <c r="I82" s="7">
        <v>-9.5500000000000002E-2</v>
      </c>
      <c r="J82">
        <v>36.625</v>
      </c>
      <c r="K82">
        <v>23.65</v>
      </c>
      <c r="L82">
        <v>6.5</v>
      </c>
      <c r="M82">
        <v>36.625</v>
      </c>
      <c r="N82">
        <v>23.55</v>
      </c>
      <c r="O82">
        <v>6.1</v>
      </c>
    </row>
    <row r="83" spans="1:15">
      <c r="A83" s="29" t="s">
        <v>16</v>
      </c>
      <c r="B83" s="30">
        <v>36201</v>
      </c>
      <c r="C83" s="31">
        <v>4.6414390000000001</v>
      </c>
      <c r="D83" s="31">
        <v>3.8869989999999999</v>
      </c>
      <c r="E83" s="31">
        <v>3.8333750000000002</v>
      </c>
      <c r="F83" s="21">
        <v>27.756523000000001</v>
      </c>
      <c r="G83" s="21">
        <v>147.88201900000001</v>
      </c>
      <c r="H83" s="32">
        <v>1.5649749999999998</v>
      </c>
      <c r="I83" s="7">
        <v>-0.10668</v>
      </c>
      <c r="J83">
        <v>36.700000000000003</v>
      </c>
      <c r="K83">
        <v>23.5</v>
      </c>
      <c r="L83">
        <v>6.8</v>
      </c>
      <c r="M83">
        <v>36.700000000000003</v>
      </c>
      <c r="N83">
        <v>23.5</v>
      </c>
      <c r="O83">
        <v>6.5</v>
      </c>
    </row>
    <row r="84" spans="1:15">
      <c r="A84" s="29" t="s">
        <v>16</v>
      </c>
      <c r="B84" s="30">
        <v>36208</v>
      </c>
      <c r="C84" s="31">
        <v>4.0872719999999996</v>
      </c>
      <c r="D84" s="31">
        <v>3.0757750000000001</v>
      </c>
      <c r="E84" s="31">
        <v>3.1172610000000001</v>
      </c>
      <c r="F84" s="21">
        <v>23.089167</v>
      </c>
      <c r="G84" s="21">
        <v>134.374054</v>
      </c>
      <c r="H84" s="32">
        <v>1.2939000000000001</v>
      </c>
      <c r="I84" s="7">
        <v>-0.11829000000000001</v>
      </c>
      <c r="J84">
        <v>36.700000000000003</v>
      </c>
      <c r="K84">
        <v>23.5</v>
      </c>
      <c r="L84">
        <v>6.3</v>
      </c>
      <c r="M84">
        <v>36.75</v>
      </c>
      <c r="N84">
        <v>23.5</v>
      </c>
      <c r="O84">
        <v>6.4</v>
      </c>
    </row>
    <row r="85" spans="1:15">
      <c r="A85" s="29" t="s">
        <v>16</v>
      </c>
      <c r="B85" s="30">
        <v>36215</v>
      </c>
      <c r="C85" s="31">
        <v>4.7257290000000003</v>
      </c>
      <c r="D85" s="31">
        <v>2.7491989999999999</v>
      </c>
      <c r="E85" s="31">
        <v>1.9604889999999999</v>
      </c>
      <c r="F85" s="21">
        <v>23.224146000000001</v>
      </c>
      <c r="G85" s="21">
        <v>145.56626900000001</v>
      </c>
      <c r="H85" s="32">
        <v>1.25125</v>
      </c>
      <c r="I85" s="7">
        <v>-0.12264</v>
      </c>
      <c r="J85">
        <v>36.9</v>
      </c>
      <c r="K85">
        <v>24.5</v>
      </c>
      <c r="L85">
        <v>6.5</v>
      </c>
      <c r="M85">
        <v>36.85</v>
      </c>
      <c r="N85">
        <v>23.9</v>
      </c>
      <c r="O85">
        <v>6</v>
      </c>
    </row>
    <row r="86" spans="1:15">
      <c r="A86" s="29" t="s">
        <v>16</v>
      </c>
      <c r="B86" s="30">
        <v>36222</v>
      </c>
      <c r="C86" s="31">
        <v>6.9153880000000001</v>
      </c>
      <c r="D86" s="31">
        <v>4.103758</v>
      </c>
      <c r="E86" s="31">
        <v>3.5061260000000001</v>
      </c>
      <c r="F86" s="21">
        <v>20.933489000000002</v>
      </c>
      <c r="G86" s="21">
        <v>138.31817599999999</v>
      </c>
      <c r="H86" s="32">
        <v>1.0237000000000001</v>
      </c>
      <c r="I86" s="7">
        <v>-0.10299999999999999</v>
      </c>
      <c r="J86">
        <v>36.799999999999997</v>
      </c>
      <c r="K86">
        <v>24.1</v>
      </c>
      <c r="L86">
        <v>6</v>
      </c>
      <c r="M86">
        <v>36.9</v>
      </c>
      <c r="N86">
        <v>24.1</v>
      </c>
      <c r="O86">
        <v>6.1</v>
      </c>
    </row>
    <row r="87" spans="1:15">
      <c r="A87" s="29" t="s">
        <v>16</v>
      </c>
      <c r="B87" s="30">
        <v>36229</v>
      </c>
      <c r="C87" s="31">
        <v>5.3244129999999998</v>
      </c>
      <c r="D87" s="31">
        <v>3.7752460000000001</v>
      </c>
      <c r="E87" s="31">
        <v>2.4431069999999999</v>
      </c>
      <c r="F87" s="21">
        <v>22.821580999999998</v>
      </c>
      <c r="G87" s="21">
        <v>146.51753199999999</v>
      </c>
      <c r="H87" s="32">
        <v>1.2177750000000001</v>
      </c>
      <c r="I87" s="7">
        <v>-0.1158</v>
      </c>
      <c r="J87">
        <v>36.9</v>
      </c>
      <c r="K87">
        <v>23.5</v>
      </c>
      <c r="L87">
        <v>6.7</v>
      </c>
      <c r="M87">
        <v>36.9</v>
      </c>
      <c r="N87">
        <v>23.5</v>
      </c>
      <c r="O87">
        <v>6.6</v>
      </c>
    </row>
    <row r="88" spans="1:15">
      <c r="A88" s="29" t="s">
        <v>16</v>
      </c>
      <c r="B88" s="30">
        <v>36236</v>
      </c>
      <c r="C88" s="31">
        <v>5</v>
      </c>
      <c r="D88" s="31">
        <v>5.0540440000000002</v>
      </c>
      <c r="E88" s="31">
        <v>2.9405359999999998</v>
      </c>
      <c r="F88" s="21">
        <v>25.789154</v>
      </c>
      <c r="G88" s="21">
        <v>163.47036700000001</v>
      </c>
      <c r="H88" s="32">
        <v>1.1203599999999998</v>
      </c>
      <c r="I88" s="7">
        <v>-9.8350000000000007E-2</v>
      </c>
      <c r="J88">
        <v>36.85</v>
      </c>
      <c r="K88">
        <v>23.9</v>
      </c>
      <c r="L88">
        <v>6.5</v>
      </c>
      <c r="M88">
        <v>36.85</v>
      </c>
      <c r="N88">
        <v>23.8</v>
      </c>
      <c r="O88">
        <v>5.7</v>
      </c>
    </row>
    <row r="89" spans="1:15">
      <c r="A89" s="29" t="s">
        <v>16</v>
      </c>
      <c r="B89" s="30">
        <v>36243</v>
      </c>
      <c r="C89" s="31">
        <v>8</v>
      </c>
      <c r="D89" s="31">
        <v>5.3774499999999996</v>
      </c>
      <c r="E89" s="31">
        <v>3.5825200000000001</v>
      </c>
      <c r="F89" s="21">
        <v>25.054243</v>
      </c>
      <c r="G89" s="21">
        <v>140.61425800000001</v>
      </c>
      <c r="H89" s="32">
        <v>1.4978250000000002</v>
      </c>
      <c r="I89" s="7">
        <v>-0.12105784729584031</v>
      </c>
      <c r="J89">
        <v>36.9</v>
      </c>
      <c r="K89">
        <v>23.4</v>
      </c>
      <c r="L89">
        <v>6.6</v>
      </c>
      <c r="M89">
        <v>36.9</v>
      </c>
      <c r="N89">
        <v>23.4</v>
      </c>
      <c r="O89">
        <v>6.5</v>
      </c>
    </row>
    <row r="90" spans="1:15">
      <c r="A90" s="29" t="s">
        <v>16</v>
      </c>
      <c r="B90" s="30">
        <v>36250</v>
      </c>
      <c r="C90" s="31">
        <v>5.3379880000000002</v>
      </c>
      <c r="D90" s="31">
        <v>4.6541030000000001</v>
      </c>
      <c r="E90" s="31">
        <v>3.1488930000000002</v>
      </c>
      <c r="F90" s="21">
        <v>25.271460999999999</v>
      </c>
      <c r="G90" s="21">
        <v>140.13922099999999</v>
      </c>
      <c r="H90" s="32">
        <v>1.3914749999999998</v>
      </c>
      <c r="I90" s="7">
        <v>-0.10875858239817902</v>
      </c>
      <c r="J90">
        <v>36.9</v>
      </c>
      <c r="K90">
        <v>21.9</v>
      </c>
      <c r="L90">
        <v>7.2</v>
      </c>
      <c r="M90">
        <v>36.9</v>
      </c>
      <c r="N90">
        <v>21.9</v>
      </c>
      <c r="O90">
        <v>7.2</v>
      </c>
    </row>
    <row r="91" spans="1:15">
      <c r="A91" s="29"/>
      <c r="B91" s="30"/>
      <c r="C91" s="31"/>
      <c r="D91" s="31"/>
      <c r="E91" s="31"/>
      <c r="F91" s="21"/>
      <c r="G91" s="21"/>
      <c r="H91" s="32"/>
    </row>
    <row r="92" spans="1:15">
      <c r="A92" s="29" t="s">
        <v>17</v>
      </c>
      <c r="B92" s="30">
        <v>36131</v>
      </c>
      <c r="C92" s="31">
        <v>5.0671220000000003</v>
      </c>
      <c r="D92" s="31">
        <v>6.8389119999999997</v>
      </c>
      <c r="E92" s="31">
        <v>4.0082550000000001</v>
      </c>
      <c r="F92" s="21">
        <v>25.271379</v>
      </c>
      <c r="G92" s="21">
        <v>120.121735</v>
      </c>
      <c r="H92" s="32">
        <v>2.3959499999999996</v>
      </c>
      <c r="I92" s="7">
        <v>-0.13129205276441003</v>
      </c>
      <c r="J92">
        <v>35.5</v>
      </c>
      <c r="K92">
        <v>20.75</v>
      </c>
      <c r="L92">
        <v>7.5</v>
      </c>
      <c r="M92">
        <v>35.524999999999999</v>
      </c>
      <c r="N92">
        <v>20.25</v>
      </c>
      <c r="O92">
        <v>7.4</v>
      </c>
    </row>
    <row r="93" spans="1:15">
      <c r="A93" s="29" t="s">
        <v>17</v>
      </c>
      <c r="B93" s="30">
        <v>36138</v>
      </c>
      <c r="C93" s="31">
        <v>3.3869919999999998</v>
      </c>
      <c r="D93" s="31">
        <v>6.3611839999999997</v>
      </c>
      <c r="E93" s="31">
        <v>3.3930479999999998</v>
      </c>
      <c r="F93" s="21">
        <v>28.34845</v>
      </c>
      <c r="G93" s="21">
        <v>150.90152</v>
      </c>
      <c r="H93" s="32">
        <v>4.1638499999999992</v>
      </c>
      <c r="I93" s="7">
        <v>-9.3890000000000001E-2</v>
      </c>
      <c r="J93">
        <v>35.825000000000003</v>
      </c>
      <c r="K93">
        <v>23.7</v>
      </c>
      <c r="L93">
        <v>7.5</v>
      </c>
      <c r="M93">
        <v>35.799999999999997</v>
      </c>
      <c r="N93">
        <v>21.2</v>
      </c>
      <c r="O93">
        <v>6.7</v>
      </c>
    </row>
    <row r="94" spans="1:15">
      <c r="A94" s="29" t="s">
        <v>17</v>
      </c>
      <c r="B94" s="30">
        <v>36145</v>
      </c>
      <c r="C94" s="31">
        <v>4.2973920000000003</v>
      </c>
      <c r="D94" s="31">
        <v>6.6350939999999996</v>
      </c>
      <c r="E94" s="31">
        <v>4.7770200000000003</v>
      </c>
      <c r="F94" s="21">
        <v>33.910502999999999</v>
      </c>
      <c r="G94" s="21">
        <v>166.39444</v>
      </c>
      <c r="H94" s="32">
        <v>3.376433333333333</v>
      </c>
      <c r="I94" s="7">
        <v>-0.13729898758288556</v>
      </c>
      <c r="J94">
        <v>35.9</v>
      </c>
      <c r="K94">
        <v>22.7</v>
      </c>
      <c r="L94">
        <v>7.2</v>
      </c>
      <c r="M94">
        <v>35.924999999999997</v>
      </c>
      <c r="N94">
        <v>21.95</v>
      </c>
      <c r="O94">
        <v>6.5</v>
      </c>
    </row>
    <row r="95" spans="1:15">
      <c r="A95" s="29" t="s">
        <v>17</v>
      </c>
      <c r="B95" s="30">
        <v>36152</v>
      </c>
      <c r="C95" s="31">
        <v>2.9885640000000002</v>
      </c>
      <c r="D95" s="31">
        <v>3.6206360000000002</v>
      </c>
      <c r="E95" s="31">
        <v>3.0071219999999999</v>
      </c>
      <c r="F95" s="21">
        <v>26.535903999999999</v>
      </c>
      <c r="G95" s="21">
        <v>154.07139599999999</v>
      </c>
      <c r="H95" s="32">
        <v>2.3878500000000003</v>
      </c>
      <c r="I95" s="7">
        <v>-0.13729898758288556</v>
      </c>
      <c r="J95">
        <v>36.024999999999999</v>
      </c>
      <c r="K95">
        <v>22.5</v>
      </c>
      <c r="L95">
        <v>7.5</v>
      </c>
      <c r="M95">
        <v>36.049999999999997</v>
      </c>
      <c r="N95">
        <v>22.15</v>
      </c>
      <c r="O95">
        <v>7.4</v>
      </c>
    </row>
    <row r="96" spans="1:15">
      <c r="A96" s="29" t="s">
        <v>17</v>
      </c>
      <c r="B96" s="30">
        <v>36166</v>
      </c>
      <c r="C96" s="31">
        <v>3.0183469999999999</v>
      </c>
      <c r="D96" s="31">
        <v>4.3728340000000001</v>
      </c>
      <c r="E96" s="31">
        <v>3.9642620000000002</v>
      </c>
      <c r="F96" s="21">
        <v>26.057793</v>
      </c>
      <c r="G96" s="21">
        <v>135.75221300000001</v>
      </c>
      <c r="H96" s="32">
        <v>1.7942749999999998</v>
      </c>
      <c r="I96" s="7">
        <v>-0.13744000000000001</v>
      </c>
      <c r="J96">
        <v>36.200000000000003</v>
      </c>
      <c r="K96">
        <v>21.9</v>
      </c>
      <c r="L96">
        <v>7.2</v>
      </c>
      <c r="M96">
        <v>36.450000000000003</v>
      </c>
      <c r="N96">
        <v>21.7</v>
      </c>
      <c r="O96">
        <v>7.2</v>
      </c>
    </row>
    <row r="97" spans="1:15">
      <c r="A97" s="29" t="s">
        <v>17</v>
      </c>
      <c r="B97" s="30">
        <v>36173</v>
      </c>
      <c r="C97" s="31">
        <v>2.5859179999999999</v>
      </c>
      <c r="D97" s="31">
        <v>3.9021720000000002</v>
      </c>
      <c r="E97" s="31">
        <v>3.5214210000000001</v>
      </c>
      <c r="F97" s="21">
        <v>27.098185000000001</v>
      </c>
      <c r="G97" s="21">
        <v>128.58923300000001</v>
      </c>
      <c r="H97" s="32">
        <v>1.0301333333333333</v>
      </c>
      <c r="I97" s="7">
        <v>-8.3199999999999996E-2</v>
      </c>
      <c r="J97">
        <v>36.700000000000003</v>
      </c>
      <c r="K97">
        <v>22.3</v>
      </c>
      <c r="M97">
        <v>36.700000000000003</v>
      </c>
      <c r="N97">
        <v>21.65</v>
      </c>
    </row>
    <row r="98" spans="1:15">
      <c r="A98" s="29" t="s">
        <v>17</v>
      </c>
      <c r="B98" s="30">
        <v>36180</v>
      </c>
      <c r="C98" s="31">
        <v>4.1537490000000004</v>
      </c>
      <c r="D98" s="31">
        <v>6.0451040000000003</v>
      </c>
      <c r="E98" s="31">
        <v>3.4677820000000001</v>
      </c>
      <c r="F98" s="21">
        <v>26.783594000000001</v>
      </c>
      <c r="G98" s="21">
        <v>136.52972399999999</v>
      </c>
      <c r="H98" s="32">
        <v>1.5842000000000001</v>
      </c>
      <c r="I98" s="7">
        <v>-0.13009999999999999</v>
      </c>
      <c r="J98">
        <f>36.9-0.225</f>
        <v>36.674999999999997</v>
      </c>
      <c r="K98">
        <v>22.2</v>
      </c>
      <c r="L98">
        <v>6.7</v>
      </c>
      <c r="M98">
        <f>36.95-0.225</f>
        <v>36.725000000000001</v>
      </c>
      <c r="N98">
        <v>22</v>
      </c>
      <c r="O98">
        <v>6.6</v>
      </c>
    </row>
    <row r="99" spans="1:15">
      <c r="A99" s="29" t="s">
        <v>17</v>
      </c>
      <c r="B99" s="30">
        <v>36187</v>
      </c>
      <c r="C99" s="31">
        <v>3.3390900000000001</v>
      </c>
      <c r="D99" s="31">
        <v>4.3591350000000002</v>
      </c>
      <c r="E99" s="31">
        <v>4.1446079999999998</v>
      </c>
      <c r="F99" s="21">
        <v>26.151491</v>
      </c>
      <c r="G99" s="21">
        <v>133.06686400000001</v>
      </c>
      <c r="H99" s="32">
        <v>0.65342499999999992</v>
      </c>
      <c r="I99" s="7">
        <v>-9.0980000000000005E-2</v>
      </c>
      <c r="J99">
        <v>36.6</v>
      </c>
      <c r="K99">
        <v>24.2</v>
      </c>
      <c r="L99">
        <v>6.9</v>
      </c>
      <c r="M99">
        <v>36.575000000000003</v>
      </c>
      <c r="N99">
        <v>23.5</v>
      </c>
      <c r="O99">
        <v>6.3</v>
      </c>
    </row>
    <row r="100" spans="1:15">
      <c r="A100" s="29" t="s">
        <v>17</v>
      </c>
      <c r="B100" s="30">
        <v>36194</v>
      </c>
      <c r="C100" s="31">
        <v>18.123059999999999</v>
      </c>
      <c r="D100" s="31">
        <v>5.4847640000000002</v>
      </c>
      <c r="E100" s="31">
        <v>8.1938320000000004</v>
      </c>
      <c r="F100" s="21">
        <v>30.496351000000001</v>
      </c>
      <c r="G100" s="21">
        <v>510.66561899999999</v>
      </c>
      <c r="H100" s="32">
        <v>2.4657000000000004</v>
      </c>
      <c r="I100" s="7">
        <v>-0.13129205276441003</v>
      </c>
      <c r="J100">
        <v>36.6</v>
      </c>
      <c r="K100">
        <v>23.5</v>
      </c>
      <c r="L100">
        <v>6.4</v>
      </c>
      <c r="M100">
        <v>36.65</v>
      </c>
      <c r="N100">
        <v>23.5</v>
      </c>
      <c r="O100">
        <v>6.4</v>
      </c>
    </row>
    <row r="101" spans="1:15">
      <c r="A101" s="29" t="s">
        <v>17</v>
      </c>
      <c r="B101" s="30">
        <v>36201</v>
      </c>
      <c r="C101" s="31">
        <v>8.2591099999999997</v>
      </c>
      <c r="D101" s="31">
        <v>4.2539769999999999</v>
      </c>
      <c r="E101" s="31">
        <v>4.2972789999999996</v>
      </c>
      <c r="F101" s="21">
        <v>27.867833999999998</v>
      </c>
      <c r="G101" s="21">
        <v>143.41812100000001</v>
      </c>
      <c r="H101" s="32">
        <v>1.505725</v>
      </c>
      <c r="I101" s="7">
        <v>-0.11532000000000001</v>
      </c>
      <c r="J101">
        <v>36.700000000000003</v>
      </c>
      <c r="K101">
        <v>24.3</v>
      </c>
      <c r="L101">
        <v>6.5</v>
      </c>
      <c r="M101">
        <v>36.700000000000003</v>
      </c>
      <c r="N101">
        <v>23.55</v>
      </c>
      <c r="O101">
        <v>6.4</v>
      </c>
    </row>
    <row r="102" spans="1:15">
      <c r="A102" s="29" t="s">
        <v>17</v>
      </c>
      <c r="B102" s="30">
        <v>36208</v>
      </c>
      <c r="C102" s="31">
        <v>5.4703929999999996</v>
      </c>
      <c r="D102" s="31">
        <v>2.4815610000000001</v>
      </c>
      <c r="E102" s="31">
        <v>2.6811759999999998</v>
      </c>
      <c r="F102" s="21">
        <v>24.171049</v>
      </c>
      <c r="G102" s="21">
        <v>155.12901299999999</v>
      </c>
      <c r="H102" s="32">
        <v>2.6798499999999996</v>
      </c>
      <c r="I102" s="7">
        <v>-0.14498</v>
      </c>
      <c r="J102">
        <v>36.725000000000001</v>
      </c>
      <c r="K102">
        <v>24.05</v>
      </c>
      <c r="L102">
        <v>6.6</v>
      </c>
      <c r="M102">
        <v>36.75</v>
      </c>
      <c r="N102">
        <v>23.55</v>
      </c>
      <c r="O102">
        <v>6.3</v>
      </c>
    </row>
    <row r="103" spans="1:15">
      <c r="A103" s="29" t="s">
        <v>17</v>
      </c>
      <c r="B103" s="30">
        <v>36215</v>
      </c>
      <c r="C103" s="31">
        <v>4.9401020000000004</v>
      </c>
      <c r="D103" s="31">
        <v>3.3764759999999998</v>
      </c>
      <c r="E103" s="31">
        <v>2.3015829999999999</v>
      </c>
      <c r="F103" s="21">
        <v>24.122557</v>
      </c>
      <c r="G103" s="21">
        <v>149.028381</v>
      </c>
      <c r="H103" s="32">
        <v>1.3364749999999996</v>
      </c>
      <c r="I103" s="7">
        <v>-0.13947999999999999</v>
      </c>
      <c r="J103">
        <v>36.85</v>
      </c>
      <c r="K103">
        <v>24.05</v>
      </c>
      <c r="L103">
        <v>6.4</v>
      </c>
      <c r="M103">
        <v>36.85</v>
      </c>
      <c r="N103">
        <v>24.05</v>
      </c>
      <c r="O103">
        <v>6.4</v>
      </c>
    </row>
    <row r="104" spans="1:15">
      <c r="A104" s="29" t="s">
        <v>17</v>
      </c>
      <c r="B104" s="30">
        <v>36222</v>
      </c>
      <c r="C104" s="31">
        <v>4.8573550000000001</v>
      </c>
      <c r="D104" s="31">
        <v>3.7879480000000001</v>
      </c>
      <c r="E104" s="31">
        <v>3.8926159999999999</v>
      </c>
      <c r="F104" s="21">
        <v>26.168468000000001</v>
      </c>
      <c r="G104" s="21">
        <v>169.84629799999999</v>
      </c>
      <c r="H104" s="32">
        <v>2.121</v>
      </c>
      <c r="I104" s="7">
        <v>-0.13950000000000001</v>
      </c>
      <c r="J104">
        <v>36.875</v>
      </c>
      <c r="K104">
        <v>24.5</v>
      </c>
      <c r="L104">
        <v>6.3</v>
      </c>
      <c r="M104">
        <v>36.9</v>
      </c>
      <c r="N104">
        <v>24.3</v>
      </c>
      <c r="O104">
        <v>6.1</v>
      </c>
    </row>
    <row r="105" spans="1:15">
      <c r="A105" s="29" t="s">
        <v>17</v>
      </c>
      <c r="B105" s="30">
        <v>36229</v>
      </c>
      <c r="C105" s="31">
        <v>9.2034109999999991</v>
      </c>
      <c r="D105" s="31">
        <v>5.5559019999999997</v>
      </c>
      <c r="E105" s="31">
        <v>10.535201000000001</v>
      </c>
      <c r="F105" s="21">
        <v>30.242657000000001</v>
      </c>
      <c r="G105" s="21">
        <v>169.96276900000001</v>
      </c>
      <c r="H105" s="32">
        <v>2.6293666666666673</v>
      </c>
      <c r="I105" s="7">
        <v>-0.1734</v>
      </c>
      <c r="J105">
        <v>36.825000000000003</v>
      </c>
      <c r="K105">
        <v>23.15</v>
      </c>
      <c r="L105">
        <v>6.4</v>
      </c>
      <c r="M105">
        <v>36.875</v>
      </c>
      <c r="N105">
        <v>23.15</v>
      </c>
      <c r="O105">
        <v>6.4</v>
      </c>
    </row>
    <row r="106" spans="1:15">
      <c r="A106" s="29" t="s">
        <v>17</v>
      </c>
      <c r="B106" s="30">
        <v>36236</v>
      </c>
      <c r="C106" s="31">
        <v>4</v>
      </c>
      <c r="D106" s="31">
        <v>4.1042800000000002</v>
      </c>
      <c r="E106" s="31">
        <v>2.6998509999999998</v>
      </c>
      <c r="F106" s="21">
        <v>24.873156000000002</v>
      </c>
      <c r="G106" s="21">
        <v>145.636459</v>
      </c>
      <c r="H106" s="32">
        <v>1.24315</v>
      </c>
      <c r="I106" s="7">
        <v>-0.11253808897801884</v>
      </c>
      <c r="J106">
        <v>36.825000000000003</v>
      </c>
      <c r="K106">
        <v>23.8</v>
      </c>
      <c r="L106">
        <v>6.4</v>
      </c>
      <c r="M106">
        <v>36.975000000000001</v>
      </c>
      <c r="N106">
        <v>23.8</v>
      </c>
      <c r="O106">
        <v>6.3</v>
      </c>
    </row>
    <row r="107" spans="1:15">
      <c r="A107" s="29" t="s">
        <v>17</v>
      </c>
      <c r="B107" s="30">
        <v>36243</v>
      </c>
      <c r="C107" s="31">
        <v>38</v>
      </c>
      <c r="D107" s="31">
        <v>24.033573000000001</v>
      </c>
      <c r="E107" s="31">
        <v>8.7039039999999996</v>
      </c>
      <c r="F107" s="21">
        <v>51.583302000000003</v>
      </c>
      <c r="G107" s="21">
        <v>207.17214999999999</v>
      </c>
      <c r="H107" s="32">
        <v>3.0670500000000001</v>
      </c>
      <c r="I107" s="7">
        <v>-0.13729898758288556</v>
      </c>
      <c r="J107">
        <v>36.799999999999997</v>
      </c>
      <c r="K107">
        <v>23.5</v>
      </c>
      <c r="L107">
        <v>6.5</v>
      </c>
      <c r="M107">
        <v>36.799999999999997</v>
      </c>
      <c r="N107">
        <v>23.5</v>
      </c>
      <c r="O107">
        <v>6.3</v>
      </c>
    </row>
    <row r="108" spans="1:15">
      <c r="A108" s="29" t="s">
        <v>17</v>
      </c>
      <c r="B108" s="30">
        <v>36250</v>
      </c>
      <c r="C108" s="31">
        <v>4.2810240000000004</v>
      </c>
      <c r="D108" s="31">
        <v>3.224186</v>
      </c>
      <c r="E108" s="31">
        <v>1.8094730000000001</v>
      </c>
      <c r="F108" s="21">
        <v>32.654826999999997</v>
      </c>
      <c r="G108" s="21">
        <v>195.321045</v>
      </c>
      <c r="H108" s="32">
        <v>4.0945333333333336</v>
      </c>
      <c r="I108" s="7">
        <v>-0.14410908860673621</v>
      </c>
      <c r="J108">
        <v>36.85</v>
      </c>
      <c r="K108">
        <v>21.9</v>
      </c>
      <c r="L108">
        <v>7.5</v>
      </c>
      <c r="M108">
        <v>36.9</v>
      </c>
      <c r="N108">
        <v>21.9</v>
      </c>
      <c r="O108">
        <v>7.2</v>
      </c>
    </row>
    <row r="109" spans="1:15">
      <c r="A109" s="29"/>
      <c r="B109" s="30"/>
      <c r="C109" s="31"/>
      <c r="D109" s="31"/>
      <c r="E109" s="31"/>
      <c r="F109" s="21"/>
      <c r="G109" s="21"/>
      <c r="H109" s="32"/>
    </row>
    <row r="110" spans="1:15">
      <c r="A110" s="29" t="s">
        <v>18</v>
      </c>
      <c r="B110" s="30">
        <v>36131</v>
      </c>
      <c r="C110" s="31">
        <v>3.2705639999999998</v>
      </c>
      <c r="D110" s="31">
        <v>6.7549010000000003</v>
      </c>
      <c r="E110" s="31">
        <v>2.0052819999999998</v>
      </c>
      <c r="F110" s="21">
        <v>24.587973000000002</v>
      </c>
      <c r="G110" s="21">
        <v>109.226547</v>
      </c>
      <c r="H110" s="32">
        <v>2.4255749999999998</v>
      </c>
      <c r="I110" s="7">
        <v>-0.13129205276441003</v>
      </c>
      <c r="J110">
        <v>35.450000000000003</v>
      </c>
      <c r="K110">
        <v>20.5</v>
      </c>
      <c r="L110">
        <v>7.2</v>
      </c>
      <c r="M110">
        <v>35.5</v>
      </c>
      <c r="N110">
        <v>19.899999999999999</v>
      </c>
      <c r="O110">
        <v>7.3</v>
      </c>
    </row>
    <row r="111" spans="1:15">
      <c r="A111" s="29" t="s">
        <v>18</v>
      </c>
      <c r="B111" s="30">
        <v>36138</v>
      </c>
      <c r="C111" s="31">
        <v>2.5936789999999998</v>
      </c>
      <c r="D111" s="31">
        <v>3.7110099999999999</v>
      </c>
      <c r="E111" s="31">
        <v>1.0252920000000001</v>
      </c>
      <c r="F111" s="21">
        <v>25.053948999999999</v>
      </c>
      <c r="G111" s="21">
        <v>122.722168</v>
      </c>
      <c r="H111" s="32">
        <v>2.5103999999999997</v>
      </c>
      <c r="I111" s="7">
        <v>-8.2409999999999997E-2</v>
      </c>
      <c r="J111">
        <v>35.799999999999997</v>
      </c>
      <c r="K111">
        <v>23.2</v>
      </c>
      <c r="L111">
        <v>7.6</v>
      </c>
      <c r="M111">
        <v>35.799999999999997</v>
      </c>
      <c r="N111">
        <v>20.65</v>
      </c>
      <c r="O111">
        <v>6.7</v>
      </c>
    </row>
    <row r="112" spans="1:15">
      <c r="A112" s="29" t="s">
        <v>18</v>
      </c>
      <c r="B112" s="30">
        <v>36145</v>
      </c>
      <c r="C112" s="31">
        <v>2.4754589999999999</v>
      </c>
      <c r="D112" s="31">
        <v>6.5328080000000002</v>
      </c>
      <c r="E112" s="31">
        <v>2.094611</v>
      </c>
      <c r="F112" s="21">
        <v>29.160294</v>
      </c>
      <c r="G112" s="21">
        <v>134.99366800000001</v>
      </c>
      <c r="H112" s="32">
        <v>2.4732749999999997</v>
      </c>
      <c r="I112" s="7">
        <v>-0.11253808897801884</v>
      </c>
      <c r="J112">
        <v>35.875</v>
      </c>
      <c r="K112">
        <v>22.3</v>
      </c>
      <c r="L112">
        <v>7.3</v>
      </c>
      <c r="M112">
        <v>35.9</v>
      </c>
      <c r="N112">
        <v>21.4</v>
      </c>
      <c r="O112">
        <v>6.3</v>
      </c>
    </row>
    <row r="113" spans="1:15">
      <c r="A113" s="29" t="s">
        <v>18</v>
      </c>
      <c r="B113" s="30">
        <v>36152</v>
      </c>
      <c r="C113" s="31">
        <v>4.4590969999999999</v>
      </c>
      <c r="D113" s="31">
        <v>7.2167700000000004</v>
      </c>
      <c r="E113" s="31">
        <v>3.743411</v>
      </c>
      <c r="F113" s="21">
        <v>30.863956000000002</v>
      </c>
      <c r="G113" s="21">
        <v>135.33772300000001</v>
      </c>
      <c r="H113" s="32">
        <v>2.1841249999999999</v>
      </c>
      <c r="I113" s="7">
        <v>-0.12591866646586086</v>
      </c>
      <c r="J113">
        <v>36</v>
      </c>
      <c r="K113">
        <v>22.15</v>
      </c>
      <c r="L113">
        <v>7.5</v>
      </c>
      <c r="M113">
        <v>36.1</v>
      </c>
      <c r="N113">
        <v>21.5</v>
      </c>
      <c r="O113">
        <v>5.9</v>
      </c>
    </row>
    <row r="114" spans="1:15">
      <c r="A114" s="29" t="s">
        <v>18</v>
      </c>
      <c r="B114" s="30">
        <v>36166</v>
      </c>
      <c r="C114" s="31">
        <v>5.877872</v>
      </c>
      <c r="D114" s="31">
        <v>7.7316830000000003</v>
      </c>
      <c r="E114" s="31">
        <v>4.339715</v>
      </c>
      <c r="F114" s="21">
        <v>30.157722</v>
      </c>
      <c r="G114" s="21">
        <v>135.39408900000001</v>
      </c>
      <c r="H114" s="32">
        <v>3.4551666666666665</v>
      </c>
      <c r="I114" s="7">
        <v>-0.13150000000000001</v>
      </c>
      <c r="J114">
        <v>36.450000000000003</v>
      </c>
      <c r="K114">
        <v>22.2</v>
      </c>
      <c r="L114">
        <v>7.5</v>
      </c>
      <c r="M114">
        <v>36.625</v>
      </c>
      <c r="N114">
        <v>21.8</v>
      </c>
      <c r="O114">
        <v>6.9</v>
      </c>
    </row>
    <row r="115" spans="1:15">
      <c r="A115" s="29" t="s">
        <v>18</v>
      </c>
      <c r="B115" s="30">
        <v>36173</v>
      </c>
      <c r="C115" s="31">
        <v>4.3499889999999999</v>
      </c>
      <c r="D115" s="31">
        <v>5.4912260000000002</v>
      </c>
      <c r="E115" s="31">
        <v>3.7620960000000001</v>
      </c>
      <c r="F115" s="21">
        <v>26.410049000000001</v>
      </c>
      <c r="G115" s="21">
        <v>135.30306999999999</v>
      </c>
      <c r="H115" s="32">
        <v>1.1199333333333332</v>
      </c>
      <c r="I115" s="7">
        <v>-0.1056</v>
      </c>
      <c r="J115">
        <v>36.65</v>
      </c>
      <c r="K115">
        <v>21.9</v>
      </c>
      <c r="M115">
        <v>36.725000000000001</v>
      </c>
      <c r="N115">
        <v>21.2</v>
      </c>
    </row>
    <row r="116" spans="1:15">
      <c r="A116" s="29" t="s">
        <v>17</v>
      </c>
      <c r="B116" s="30">
        <v>36180</v>
      </c>
      <c r="C116" s="31">
        <v>4</v>
      </c>
      <c r="D116" s="31">
        <v>8</v>
      </c>
      <c r="E116" s="31">
        <v>3</v>
      </c>
      <c r="F116" s="21">
        <v>30.832422000000001</v>
      </c>
      <c r="G116" s="21">
        <v>143.40121500000001</v>
      </c>
      <c r="H116" s="32">
        <v>2.4</v>
      </c>
      <c r="I116" s="7">
        <v>-0.10970000000000001</v>
      </c>
      <c r="J116">
        <f>36.95-0.225</f>
        <v>36.725000000000001</v>
      </c>
      <c r="K116">
        <v>22.5</v>
      </c>
      <c r="L116">
        <v>6.7</v>
      </c>
      <c r="M116">
        <f>36.95-0.225</f>
        <v>36.725000000000001</v>
      </c>
      <c r="N116">
        <v>21.95</v>
      </c>
      <c r="O116">
        <v>6.4</v>
      </c>
    </row>
    <row r="117" spans="1:15">
      <c r="A117" s="29" t="s">
        <v>18</v>
      </c>
      <c r="B117" s="30">
        <v>36187</v>
      </c>
      <c r="C117" s="31">
        <v>3.4157160000000002</v>
      </c>
      <c r="D117" s="31">
        <v>3.837993</v>
      </c>
      <c r="E117" s="31">
        <v>3.994707</v>
      </c>
      <c r="F117" s="21">
        <v>27.744485999999998</v>
      </c>
      <c r="G117" s="21">
        <v>140.87796</v>
      </c>
      <c r="H117" s="32">
        <v>1.1406499999999999</v>
      </c>
      <c r="I117" s="7">
        <v>-9.2100000000000001E-2</v>
      </c>
      <c r="J117">
        <v>36.6</v>
      </c>
      <c r="K117">
        <v>23.8</v>
      </c>
      <c r="L117">
        <v>7.1</v>
      </c>
      <c r="M117">
        <v>36.6</v>
      </c>
      <c r="N117">
        <v>22.7</v>
      </c>
      <c r="O117">
        <v>5.6</v>
      </c>
    </row>
    <row r="118" spans="1:15">
      <c r="A118" s="29" t="s">
        <v>18</v>
      </c>
      <c r="B118" s="30">
        <v>36194</v>
      </c>
      <c r="C118" s="31">
        <v>11.448046</v>
      </c>
      <c r="D118" s="31">
        <v>7.5518400000000003</v>
      </c>
      <c r="E118" s="31">
        <v>4.863175</v>
      </c>
      <c r="F118" s="21">
        <v>29.244211</v>
      </c>
      <c r="G118" s="21">
        <v>172.39111299999999</v>
      </c>
      <c r="H118" s="32">
        <v>2.7904499999999999</v>
      </c>
      <c r="I118" s="7">
        <v>-0.13902999999999999</v>
      </c>
      <c r="J118">
        <v>36.549999999999997</v>
      </c>
      <c r="K118">
        <v>23.55</v>
      </c>
      <c r="L118">
        <v>6.5</v>
      </c>
      <c r="M118">
        <v>36.674999999999997</v>
      </c>
      <c r="N118">
        <v>23.4</v>
      </c>
      <c r="O118">
        <v>5.4</v>
      </c>
    </row>
    <row r="119" spans="1:15">
      <c r="A119" s="29" t="s">
        <v>18</v>
      </c>
      <c r="B119" s="30">
        <v>36201</v>
      </c>
      <c r="C119" s="31">
        <v>8.0891500000000001</v>
      </c>
      <c r="D119" s="31">
        <v>7.9487969999999999</v>
      </c>
      <c r="E119" s="31">
        <v>2.1247660000000002</v>
      </c>
      <c r="F119" s="21">
        <v>35.462387</v>
      </c>
      <c r="G119" s="21">
        <v>154.74749800000001</v>
      </c>
      <c r="H119" s="32">
        <v>2.8157999999999994</v>
      </c>
      <c r="I119" s="7">
        <v>-0.1183</v>
      </c>
      <c r="J119">
        <v>36.6</v>
      </c>
      <c r="K119">
        <v>23.8</v>
      </c>
      <c r="L119">
        <v>6.4</v>
      </c>
      <c r="M119">
        <v>36.774999999999999</v>
      </c>
      <c r="N119">
        <v>23.25</v>
      </c>
      <c r="O119">
        <v>5.7</v>
      </c>
    </row>
    <row r="120" spans="1:15">
      <c r="A120" s="29" t="s">
        <v>18</v>
      </c>
      <c r="B120" s="30">
        <v>36208</v>
      </c>
      <c r="C120" s="31">
        <v>8.5325980000000001</v>
      </c>
      <c r="D120" s="31">
        <v>7.0857830000000002</v>
      </c>
      <c r="E120" s="31">
        <v>3.1217079999999999</v>
      </c>
      <c r="F120" s="21">
        <v>32.775489999999998</v>
      </c>
      <c r="G120" s="21">
        <v>166.388443</v>
      </c>
      <c r="H120" s="32">
        <v>4.0598999999999998</v>
      </c>
      <c r="I120" s="7">
        <v>-0.17050999999999999</v>
      </c>
      <c r="J120">
        <v>36.725000000000001</v>
      </c>
      <c r="K120">
        <v>23.75</v>
      </c>
      <c r="L120">
        <v>6.2</v>
      </c>
      <c r="M120">
        <v>36.825000000000003</v>
      </c>
      <c r="N120">
        <v>23.25</v>
      </c>
      <c r="O120">
        <v>4.3</v>
      </c>
    </row>
    <row r="121" spans="1:15">
      <c r="A121" s="29" t="s">
        <v>18</v>
      </c>
      <c r="B121" s="30">
        <v>36215</v>
      </c>
      <c r="C121" s="31">
        <v>10.474000999999999</v>
      </c>
      <c r="D121" s="31">
        <v>7.9129759999999996</v>
      </c>
      <c r="E121" s="31">
        <v>2.0904639999999999</v>
      </c>
      <c r="F121" s="21">
        <v>31.269062000000002</v>
      </c>
      <c r="G121" s="21">
        <v>154.57427999999999</v>
      </c>
      <c r="H121" s="32">
        <v>1.8791000000000002</v>
      </c>
      <c r="I121" s="7">
        <v>-0.10687000000000001</v>
      </c>
      <c r="J121">
        <v>36.825000000000003</v>
      </c>
      <c r="K121">
        <v>24.05</v>
      </c>
      <c r="L121">
        <v>6.6</v>
      </c>
      <c r="M121">
        <v>36.85</v>
      </c>
      <c r="N121">
        <v>23.6</v>
      </c>
      <c r="O121">
        <v>5.4</v>
      </c>
    </row>
    <row r="122" spans="1:15">
      <c r="A122" s="29" t="s">
        <v>18</v>
      </c>
      <c r="B122" s="30">
        <v>36222</v>
      </c>
      <c r="C122" s="31">
        <v>9.7878679999999996</v>
      </c>
      <c r="D122" s="31">
        <v>5.2225650000000003</v>
      </c>
      <c r="E122" s="31">
        <v>2.7539500000000001</v>
      </c>
      <c r="F122" s="21">
        <v>27.590038</v>
      </c>
      <c r="G122" s="21">
        <v>148.23933400000001</v>
      </c>
      <c r="H122" s="32">
        <v>1.6501999999999999</v>
      </c>
      <c r="I122" s="7">
        <v>-0.12105784729584031</v>
      </c>
      <c r="J122">
        <v>36.799999999999997</v>
      </c>
      <c r="K122">
        <v>24.4</v>
      </c>
      <c r="L122">
        <v>6.3</v>
      </c>
      <c r="M122">
        <v>36.924999999999997</v>
      </c>
      <c r="N122">
        <v>23.95</v>
      </c>
      <c r="O122">
        <v>5.4</v>
      </c>
    </row>
    <row r="123" spans="1:15">
      <c r="A123" s="29" t="s">
        <v>18</v>
      </c>
      <c r="B123" s="30">
        <v>36229</v>
      </c>
      <c r="C123" s="31">
        <v>5.2506029999999999</v>
      </c>
      <c r="D123" s="31">
        <v>5.7188939999999997</v>
      </c>
      <c r="E123" s="31">
        <v>1.8795539999999999</v>
      </c>
      <c r="F123" s="21">
        <v>31.329899000000001</v>
      </c>
      <c r="G123" s="21">
        <v>170.03215</v>
      </c>
      <c r="H123" s="32">
        <v>2.2951999999999999</v>
      </c>
      <c r="I123" s="7">
        <v>-0.1573</v>
      </c>
      <c r="J123">
        <v>36.85</v>
      </c>
      <c r="K123">
        <v>23.2</v>
      </c>
      <c r="L123">
        <v>6.7</v>
      </c>
      <c r="M123">
        <v>36.85</v>
      </c>
      <c r="N123">
        <v>23.2</v>
      </c>
      <c r="O123">
        <v>6.2</v>
      </c>
    </row>
    <row r="124" spans="1:15">
      <c r="A124" s="29" t="s">
        <v>18</v>
      </c>
      <c r="B124" s="30">
        <v>36236</v>
      </c>
      <c r="C124" s="31">
        <v>10</v>
      </c>
      <c r="D124" s="31">
        <v>8.2075390000000006</v>
      </c>
      <c r="E124" s="31">
        <v>4.0117180000000001</v>
      </c>
      <c r="F124" s="21">
        <v>33.239330000000002</v>
      </c>
      <c r="G124" s="21">
        <v>166.15593000000001</v>
      </c>
      <c r="H124" s="32">
        <v>3.0372250000000003</v>
      </c>
      <c r="I124" s="7">
        <v>-0.13844000000000001</v>
      </c>
      <c r="J124">
        <v>36.9</v>
      </c>
      <c r="K124">
        <v>23.5</v>
      </c>
      <c r="L124">
        <v>6.3</v>
      </c>
      <c r="M124">
        <v>36.9</v>
      </c>
      <c r="N124">
        <v>23.5</v>
      </c>
      <c r="O124">
        <v>5.3</v>
      </c>
    </row>
    <row r="125" spans="1:15">
      <c r="A125" s="29" t="s">
        <v>18</v>
      </c>
      <c r="B125" s="30">
        <v>36243</v>
      </c>
      <c r="C125" s="31">
        <v>18</v>
      </c>
      <c r="D125" s="31">
        <v>6.4052550000000004</v>
      </c>
      <c r="E125" s="31">
        <v>5.7752319999999999</v>
      </c>
      <c r="F125" s="21">
        <v>33.155589999999997</v>
      </c>
      <c r="G125" s="21">
        <v>179.537598</v>
      </c>
      <c r="H125" s="32">
        <v>3.5287000000000002</v>
      </c>
      <c r="I125" s="7">
        <v>-0.12105784729584031</v>
      </c>
      <c r="J125">
        <v>36.85</v>
      </c>
      <c r="K125">
        <v>23.45</v>
      </c>
      <c r="L125">
        <v>6.6</v>
      </c>
      <c r="M125">
        <v>36.875</v>
      </c>
      <c r="N125">
        <v>23.45</v>
      </c>
      <c r="O125">
        <v>6.1</v>
      </c>
    </row>
    <row r="126" spans="1:15">
      <c r="A126" s="29" t="s">
        <v>18</v>
      </c>
      <c r="B126" s="30">
        <v>36250</v>
      </c>
      <c r="C126" s="31">
        <v>9.5755660000000002</v>
      </c>
      <c r="D126" s="31">
        <v>5.504874</v>
      </c>
      <c r="E126" s="31">
        <v>3.4482330000000001</v>
      </c>
      <c r="F126" s="21">
        <v>30.601963000000001</v>
      </c>
      <c r="G126" s="21">
        <v>176.30452</v>
      </c>
      <c r="H126" s="32">
        <v>3.6523999999999996</v>
      </c>
      <c r="I126" s="7">
        <v>-0.15197077327792641</v>
      </c>
      <c r="J126">
        <v>36.85</v>
      </c>
      <c r="K126">
        <v>21.9</v>
      </c>
      <c r="L126">
        <v>7.3</v>
      </c>
      <c r="M126">
        <v>36.85</v>
      </c>
      <c r="N126">
        <v>21.9</v>
      </c>
      <c r="O126">
        <v>7.2</v>
      </c>
    </row>
    <row r="127" spans="1:15">
      <c r="A127" s="29"/>
      <c r="B127" s="30"/>
      <c r="C127" s="31"/>
      <c r="D127" s="31"/>
      <c r="E127" s="31"/>
      <c r="F127" s="21"/>
      <c r="G127" s="21"/>
      <c r="H127" s="32"/>
    </row>
    <row r="128" spans="1:15">
      <c r="A128" s="29" t="s">
        <v>20</v>
      </c>
      <c r="B128" s="30">
        <v>36131</v>
      </c>
      <c r="C128" s="31">
        <v>1.9950650000000001</v>
      </c>
      <c r="D128" s="31">
        <v>7.4170689999999997</v>
      </c>
      <c r="E128" s="31">
        <v>1.995495</v>
      </c>
      <c r="F128" s="21">
        <v>25.692415</v>
      </c>
      <c r="G128" s="21">
        <v>114.745239</v>
      </c>
      <c r="H128" s="32">
        <v>3.1376499999999998</v>
      </c>
      <c r="I128" s="7">
        <v>-0.12105784729584031</v>
      </c>
      <c r="J128">
        <v>35.4</v>
      </c>
      <c r="K128">
        <v>20.25</v>
      </c>
      <c r="L128">
        <v>7.3</v>
      </c>
      <c r="M128">
        <v>35.6</v>
      </c>
      <c r="N128">
        <v>19.75</v>
      </c>
      <c r="O128">
        <v>7</v>
      </c>
    </row>
    <row r="129" spans="1:15">
      <c r="A129" s="29" t="s">
        <v>20</v>
      </c>
      <c r="B129" s="30">
        <v>36138</v>
      </c>
      <c r="C129" s="31">
        <v>4.076416</v>
      </c>
      <c r="D129" s="31">
        <v>7.2743659999999997</v>
      </c>
      <c r="E129" s="31">
        <v>2.5546440000000001</v>
      </c>
      <c r="F129" s="21">
        <v>27.352385999999999</v>
      </c>
      <c r="G129" s="21">
        <v>141.06701699999999</v>
      </c>
      <c r="H129" s="31">
        <v>3.9</v>
      </c>
      <c r="I129" s="7">
        <v>-8.2680000000000003E-2</v>
      </c>
      <c r="J129">
        <v>35.799999999999997</v>
      </c>
      <c r="K129">
        <v>23.2</v>
      </c>
      <c r="L129">
        <v>7.4</v>
      </c>
      <c r="M129">
        <v>35.825000000000003</v>
      </c>
      <c r="N129">
        <v>20.65</v>
      </c>
      <c r="O129">
        <v>5.6</v>
      </c>
    </row>
    <row r="130" spans="1:15">
      <c r="A130" s="29" t="s">
        <v>20</v>
      </c>
      <c r="B130" s="30">
        <v>36145</v>
      </c>
      <c r="C130" s="31">
        <v>10.434378000000001</v>
      </c>
      <c r="D130" s="31">
        <v>8.6851420000000008</v>
      </c>
      <c r="E130" s="31">
        <v>4.7571690000000002</v>
      </c>
      <c r="F130" s="21">
        <v>27.683868</v>
      </c>
      <c r="G130" s="21">
        <v>126.38389599999999</v>
      </c>
      <c r="H130" s="32">
        <v>2.011425</v>
      </c>
      <c r="I130" s="7">
        <v>-0.10875858239817902</v>
      </c>
      <c r="J130">
        <v>35.875</v>
      </c>
      <c r="K130">
        <v>22.6</v>
      </c>
      <c r="L130">
        <v>7</v>
      </c>
      <c r="M130">
        <v>35.9</v>
      </c>
      <c r="N130">
        <v>21.4</v>
      </c>
      <c r="O130">
        <v>5.7</v>
      </c>
    </row>
    <row r="131" spans="1:15">
      <c r="A131" s="29" t="s">
        <v>20</v>
      </c>
      <c r="B131" s="30">
        <v>36152</v>
      </c>
      <c r="C131" s="31">
        <v>3.1534080000000002</v>
      </c>
      <c r="D131" s="31">
        <v>5.9582980000000001</v>
      </c>
      <c r="E131" s="31">
        <v>2.8458749999999999</v>
      </c>
      <c r="F131" s="21">
        <v>29.070297</v>
      </c>
      <c r="G131" s="21">
        <v>129.85307299999999</v>
      </c>
      <c r="H131" s="32">
        <v>2.0739249999999996</v>
      </c>
      <c r="I131" s="7">
        <v>-0.11662026706936919</v>
      </c>
      <c r="J131">
        <v>36</v>
      </c>
      <c r="K131">
        <v>21.7</v>
      </c>
      <c r="L131">
        <v>7.2</v>
      </c>
      <c r="M131">
        <v>36.1</v>
      </c>
      <c r="N131">
        <v>21.5</v>
      </c>
      <c r="O131">
        <v>6.9</v>
      </c>
    </row>
    <row r="132" spans="1:15">
      <c r="A132" s="29" t="s">
        <v>20</v>
      </c>
      <c r="B132" s="30">
        <v>36166</v>
      </c>
      <c r="C132" s="31">
        <v>3.8812769999999999</v>
      </c>
      <c r="D132" s="31">
        <v>6.1213569999999997</v>
      </c>
      <c r="E132" s="31">
        <v>3.831696</v>
      </c>
      <c r="F132" s="21">
        <v>24.434975000000001</v>
      </c>
      <c r="G132" s="21">
        <v>118.727356</v>
      </c>
      <c r="H132" s="32">
        <v>2.1951874999999998</v>
      </c>
      <c r="I132" s="7">
        <v>-0.1067</v>
      </c>
      <c r="J132">
        <v>36.475000000000001</v>
      </c>
      <c r="K132">
        <v>22.3</v>
      </c>
      <c r="L132">
        <v>7.5</v>
      </c>
      <c r="M132">
        <v>36.625</v>
      </c>
      <c r="N132">
        <v>21.2</v>
      </c>
      <c r="O132">
        <v>7.3</v>
      </c>
    </row>
    <row r="133" spans="1:15">
      <c r="A133" s="29" t="s">
        <v>20</v>
      </c>
      <c r="B133" s="30">
        <v>36173</v>
      </c>
      <c r="C133" s="31">
        <v>4.5645920000000002</v>
      </c>
      <c r="D133" s="31">
        <v>6.2495609999999999</v>
      </c>
      <c r="E133" s="31">
        <v>3.8931490000000002</v>
      </c>
      <c r="F133" s="21">
        <v>29.557455000000001</v>
      </c>
      <c r="G133" s="21">
        <v>146.63855000000001</v>
      </c>
      <c r="H133" s="32">
        <v>1.2218249999999999</v>
      </c>
      <c r="I133" s="7">
        <v>-0.11559999999999999</v>
      </c>
      <c r="J133">
        <v>36.674999999999997</v>
      </c>
      <c r="K133">
        <v>21.6</v>
      </c>
      <c r="M133">
        <v>36.85</v>
      </c>
      <c r="N133">
        <v>21.2</v>
      </c>
    </row>
    <row r="134" spans="1:15">
      <c r="A134" s="29" t="s">
        <v>20</v>
      </c>
      <c r="B134" s="30">
        <v>36180</v>
      </c>
      <c r="C134" s="31">
        <v>4.6442379999999996</v>
      </c>
      <c r="D134" s="31">
        <v>6.4921749999999996</v>
      </c>
      <c r="E134" s="31">
        <v>4.3545590000000001</v>
      </c>
      <c r="F134" s="21">
        <v>30.066786</v>
      </c>
      <c r="G134" s="21">
        <v>131.92523199999999</v>
      </c>
      <c r="H134" s="32">
        <v>1.5103333333333333</v>
      </c>
      <c r="I134" s="7">
        <v>-0.1109</v>
      </c>
      <c r="J134">
        <f>37-0.225</f>
        <v>36.774999999999999</v>
      </c>
      <c r="K134">
        <v>22.7</v>
      </c>
      <c r="L134">
        <v>6.7</v>
      </c>
      <c r="M134">
        <f>37-0.225</f>
        <v>36.774999999999999</v>
      </c>
      <c r="N134">
        <v>21.65</v>
      </c>
      <c r="O134">
        <v>6.5</v>
      </c>
    </row>
    <row r="135" spans="1:15">
      <c r="A135" s="29" t="s">
        <v>20</v>
      </c>
      <c r="B135" s="30">
        <v>36187</v>
      </c>
      <c r="C135" s="31">
        <v>3.8442669999999999</v>
      </c>
      <c r="D135" s="31">
        <v>4.5602770000000001</v>
      </c>
      <c r="E135" s="31">
        <v>3.9337309999999999</v>
      </c>
      <c r="F135" s="21">
        <v>26.848859999999998</v>
      </c>
      <c r="G135" s="21">
        <v>119.317635</v>
      </c>
      <c r="H135" s="32">
        <v>0.82327499999999998</v>
      </c>
      <c r="I135" s="7">
        <v>-8.4739999999999996E-2</v>
      </c>
      <c r="J135">
        <v>36.6</v>
      </c>
      <c r="K135">
        <v>23.7</v>
      </c>
      <c r="L135">
        <v>6.9</v>
      </c>
      <c r="M135">
        <v>36.625</v>
      </c>
      <c r="N135">
        <v>22.65</v>
      </c>
      <c r="O135">
        <v>5</v>
      </c>
    </row>
    <row r="136" spans="1:15">
      <c r="A136" s="29" t="s">
        <v>20</v>
      </c>
      <c r="B136" s="30">
        <v>36194</v>
      </c>
      <c r="C136" s="31">
        <v>4.2780189999999996</v>
      </c>
      <c r="D136" s="31">
        <v>8.8149540000000002</v>
      </c>
      <c r="E136" s="31">
        <v>4.8206319999999998</v>
      </c>
      <c r="F136" s="21">
        <v>35.820552999999997</v>
      </c>
      <c r="G136" s="21">
        <v>159.74307300000001</v>
      </c>
      <c r="H136" s="32">
        <v>1.153875</v>
      </c>
      <c r="I136" s="7">
        <v>-0.13247</v>
      </c>
      <c r="J136">
        <v>36.575000000000003</v>
      </c>
      <c r="K136">
        <v>23.2</v>
      </c>
      <c r="L136">
        <v>6.2</v>
      </c>
      <c r="M136">
        <v>36.875</v>
      </c>
      <c r="N136">
        <v>22.65</v>
      </c>
      <c r="O136">
        <v>6.1</v>
      </c>
    </row>
    <row r="137" spans="1:15">
      <c r="A137" s="29" t="s">
        <v>20</v>
      </c>
      <c r="B137" s="30">
        <v>36201</v>
      </c>
      <c r="C137" s="31">
        <v>5.4996369999999999</v>
      </c>
      <c r="D137" s="31">
        <v>5.0325579999999999</v>
      </c>
      <c r="E137" s="31">
        <v>3.4886200000000001</v>
      </c>
      <c r="F137" s="21">
        <v>31.568978999999999</v>
      </c>
      <c r="G137" s="21">
        <v>160.618469</v>
      </c>
      <c r="H137" s="32">
        <v>1.9381500000000005</v>
      </c>
      <c r="I137" s="7">
        <v>-0.1139</v>
      </c>
      <c r="J137">
        <v>36.700000000000003</v>
      </c>
      <c r="K137">
        <v>23.55</v>
      </c>
      <c r="L137">
        <v>6.6</v>
      </c>
      <c r="M137">
        <v>36.9</v>
      </c>
      <c r="N137">
        <v>23.2</v>
      </c>
      <c r="O137">
        <v>5.5</v>
      </c>
    </row>
    <row r="138" spans="1:15">
      <c r="A138" s="29" t="s">
        <v>20</v>
      </c>
      <c r="B138" s="30">
        <v>36208</v>
      </c>
      <c r="C138" s="31">
        <v>6.6418809999999997</v>
      </c>
      <c r="D138" s="31">
        <v>7.5622870000000004</v>
      </c>
      <c r="E138" s="31">
        <v>3.7808869999999999</v>
      </c>
      <c r="F138" s="21">
        <v>33.547901000000003</v>
      </c>
      <c r="G138" s="21">
        <v>162.567902</v>
      </c>
      <c r="H138" s="32">
        <v>3.0760999999999998</v>
      </c>
      <c r="I138" s="7">
        <v>-0.13611999999999999</v>
      </c>
      <c r="J138">
        <v>36.725000000000001</v>
      </c>
      <c r="K138">
        <v>23.4</v>
      </c>
      <c r="L138">
        <v>6.4</v>
      </c>
      <c r="M138">
        <v>36.85</v>
      </c>
      <c r="N138">
        <v>23</v>
      </c>
      <c r="O138">
        <v>6</v>
      </c>
    </row>
    <row r="139" spans="1:15">
      <c r="A139" s="29" t="s">
        <v>20</v>
      </c>
      <c r="B139" s="30">
        <v>36215</v>
      </c>
      <c r="C139" s="31">
        <v>6.6008230000000001</v>
      </c>
      <c r="D139" s="31">
        <v>4.3489800000000001</v>
      </c>
      <c r="E139" s="31">
        <v>2.3182930000000002</v>
      </c>
      <c r="F139" s="21">
        <v>20.999749999999999</v>
      </c>
      <c r="G139" s="21">
        <v>128.00936899999999</v>
      </c>
      <c r="H139" s="32">
        <v>1.5099750000000001</v>
      </c>
      <c r="I139" s="7">
        <v>-0.10969</v>
      </c>
      <c r="J139">
        <v>36.875</v>
      </c>
      <c r="K139">
        <v>24.6</v>
      </c>
      <c r="L139">
        <v>6.5</v>
      </c>
      <c r="M139">
        <v>36.875</v>
      </c>
      <c r="N139">
        <v>23.95</v>
      </c>
      <c r="O139">
        <v>6.3</v>
      </c>
    </row>
    <row r="140" spans="1:15">
      <c r="A140" s="29" t="s">
        <v>20</v>
      </c>
      <c r="B140" s="30">
        <v>36222</v>
      </c>
      <c r="C140" s="31">
        <v>13.181421</v>
      </c>
      <c r="D140" s="31">
        <v>9.3593440000000001</v>
      </c>
      <c r="E140" s="31">
        <v>6.5206929999999996</v>
      </c>
      <c r="F140" s="21">
        <v>31.213856</v>
      </c>
      <c r="G140" s="21">
        <v>157.95832799999999</v>
      </c>
      <c r="H140" s="32">
        <v>2.1335749999999996</v>
      </c>
      <c r="I140" s="7">
        <v>-0.1048</v>
      </c>
      <c r="J140">
        <v>36.774999999999999</v>
      </c>
      <c r="K140">
        <v>24</v>
      </c>
      <c r="L140">
        <v>6.1</v>
      </c>
      <c r="M140">
        <v>36.924999999999997</v>
      </c>
      <c r="N140">
        <v>23.6</v>
      </c>
      <c r="O140">
        <v>5.2</v>
      </c>
    </row>
    <row r="141" spans="1:15">
      <c r="A141" s="29" t="s">
        <v>20</v>
      </c>
      <c r="B141" s="30">
        <v>36229</v>
      </c>
      <c r="C141" s="31">
        <v>9.3050569999999997</v>
      </c>
      <c r="D141" s="31">
        <v>8.1267569999999996</v>
      </c>
      <c r="E141" s="31">
        <v>11.595399</v>
      </c>
      <c r="F141" s="21">
        <v>27.406662000000001</v>
      </c>
      <c r="G141" s="21">
        <v>174.223938</v>
      </c>
      <c r="H141" s="32">
        <v>1.998</v>
      </c>
      <c r="I141" s="7">
        <v>-0.1298</v>
      </c>
      <c r="J141">
        <v>36.75</v>
      </c>
      <c r="K141">
        <v>22.8</v>
      </c>
      <c r="L141">
        <v>6.5</v>
      </c>
      <c r="M141">
        <v>36.825000000000003</v>
      </c>
      <c r="N141">
        <v>22.4</v>
      </c>
      <c r="O141">
        <v>5.7</v>
      </c>
    </row>
    <row r="142" spans="1:15">
      <c r="A142" s="29" t="s">
        <v>20</v>
      </c>
      <c r="B142" s="30">
        <v>36236</v>
      </c>
      <c r="C142" s="31">
        <v>3</v>
      </c>
      <c r="D142" s="31">
        <v>4.6069719999999998</v>
      </c>
      <c r="E142" s="31">
        <v>2.5231349999999999</v>
      </c>
      <c r="F142" s="21">
        <v>24.252806</v>
      </c>
      <c r="G142" s="21">
        <v>146.00796500000001</v>
      </c>
      <c r="H142" s="32">
        <v>1.29322</v>
      </c>
      <c r="I142" s="7">
        <v>-0.1234</v>
      </c>
      <c r="J142">
        <v>36.799999999999997</v>
      </c>
      <c r="K142">
        <v>23.8</v>
      </c>
      <c r="L142">
        <v>6.3</v>
      </c>
      <c r="M142">
        <v>36.875</v>
      </c>
      <c r="N142">
        <v>23.6</v>
      </c>
      <c r="O142">
        <v>5.8</v>
      </c>
    </row>
    <row r="143" spans="1:15">
      <c r="A143" s="29" t="s">
        <v>20</v>
      </c>
      <c r="B143" s="30">
        <v>36243</v>
      </c>
      <c r="C143" s="31">
        <v>18</v>
      </c>
      <c r="D143" s="31">
        <v>8.3427930000000003</v>
      </c>
      <c r="E143" s="31">
        <v>5.6316660000000001</v>
      </c>
      <c r="F143" s="21">
        <v>31.928963</v>
      </c>
      <c r="G143" s="21">
        <v>177.17124899999999</v>
      </c>
      <c r="H143" s="32">
        <v>2.2263000000000002</v>
      </c>
      <c r="I143" s="7">
        <v>-0.11253808897801884</v>
      </c>
      <c r="J143">
        <v>36.9</v>
      </c>
      <c r="K143">
        <v>23.25</v>
      </c>
      <c r="L143">
        <v>6.5</v>
      </c>
      <c r="M143">
        <v>36.924999999999997</v>
      </c>
      <c r="N143">
        <v>23.25</v>
      </c>
      <c r="O143">
        <v>6.1</v>
      </c>
    </row>
    <row r="144" spans="1:15">
      <c r="A144" s="29" t="s">
        <v>20</v>
      </c>
      <c r="B144" s="30">
        <v>36250</v>
      </c>
      <c r="C144" s="31">
        <v>4.5998489999999999</v>
      </c>
      <c r="D144" s="31">
        <v>4.4632670000000001</v>
      </c>
      <c r="E144" s="31">
        <v>2.6571440000000002</v>
      </c>
      <c r="F144" s="21">
        <v>28.938220999999999</v>
      </c>
      <c r="G144" s="21">
        <v>151.36219800000001</v>
      </c>
      <c r="H144" s="32">
        <v>2.56175</v>
      </c>
      <c r="I144" s="7">
        <v>-0.12591866646586086</v>
      </c>
      <c r="J144">
        <v>36.85</v>
      </c>
      <c r="K144">
        <v>21.8</v>
      </c>
      <c r="L144">
        <v>7.5</v>
      </c>
      <c r="M144">
        <v>36.85</v>
      </c>
      <c r="N144">
        <v>21.6</v>
      </c>
      <c r="O144">
        <v>7.4</v>
      </c>
    </row>
    <row r="146" spans="1:18">
      <c r="A146" s="29" t="s">
        <v>70</v>
      </c>
      <c r="B146" s="33">
        <v>36131</v>
      </c>
      <c r="C146" s="31">
        <v>5.687754</v>
      </c>
      <c r="D146" s="31">
        <v>7.4781190000000004</v>
      </c>
      <c r="E146" s="31">
        <v>10.589732</v>
      </c>
      <c r="F146" s="21">
        <v>21.24634</v>
      </c>
      <c r="G146" s="21">
        <v>100.73577899999999</v>
      </c>
      <c r="H146" s="32">
        <v>0.60526666666666662</v>
      </c>
      <c r="I146" s="7">
        <v>-0.10875858239817902</v>
      </c>
      <c r="J146">
        <v>35.575000000000003</v>
      </c>
      <c r="K146">
        <v>20</v>
      </c>
      <c r="L146">
        <v>7.1</v>
      </c>
      <c r="M146">
        <v>35.6</v>
      </c>
      <c r="N146">
        <v>20</v>
      </c>
      <c r="O146">
        <v>7.2</v>
      </c>
      <c r="Q146">
        <v>7.1</v>
      </c>
      <c r="R146">
        <v>7.2</v>
      </c>
    </row>
    <row r="147" spans="1:18">
      <c r="A147" s="29" t="s">
        <v>70</v>
      </c>
      <c r="B147" s="33">
        <v>36138</v>
      </c>
      <c r="C147" s="31">
        <v>3.037331</v>
      </c>
      <c r="D147" s="31">
        <v>5.1847110000000001</v>
      </c>
      <c r="E147" s="31">
        <v>3.5799829999999999</v>
      </c>
      <c r="F147" s="21">
        <v>18.703946999999999</v>
      </c>
      <c r="G147" s="21">
        <v>90.227256999999994</v>
      </c>
      <c r="H147" s="32">
        <v>0.44116250000000001</v>
      </c>
      <c r="I147" s="7">
        <v>-8.2299999999999998E-2</v>
      </c>
      <c r="J147">
        <v>35.774999999999999</v>
      </c>
      <c r="K147">
        <v>22.5</v>
      </c>
      <c r="L147">
        <v>7.5</v>
      </c>
      <c r="M147">
        <v>35.75</v>
      </c>
      <c r="N147">
        <v>22.1</v>
      </c>
      <c r="O147">
        <v>7.5</v>
      </c>
      <c r="Q147">
        <v>7.6</v>
      </c>
      <c r="R147">
        <v>7.5</v>
      </c>
    </row>
    <row r="148" spans="1:18">
      <c r="A148" s="29" t="s">
        <v>70</v>
      </c>
      <c r="B148" s="33">
        <v>36145</v>
      </c>
      <c r="C148" s="31">
        <v>3.1618719999999998</v>
      </c>
      <c r="D148" s="31">
        <v>5.8718890000000004</v>
      </c>
      <c r="E148" s="31">
        <v>3.9784109999999999</v>
      </c>
      <c r="F148" s="21">
        <v>21.771439000000001</v>
      </c>
      <c r="G148" s="21">
        <v>98.122726</v>
      </c>
      <c r="H148" s="32">
        <v>0.41428333333333328</v>
      </c>
      <c r="I148" s="7">
        <v>-9.5941546555852797E-2</v>
      </c>
      <c r="J148">
        <v>35.950000000000003</v>
      </c>
      <c r="K148">
        <v>21.7</v>
      </c>
      <c r="L148">
        <v>7.5</v>
      </c>
      <c r="M148">
        <v>35.950000000000003</v>
      </c>
      <c r="N148">
        <v>21.7</v>
      </c>
      <c r="O148">
        <v>7.5</v>
      </c>
      <c r="Q148">
        <v>7.1</v>
      </c>
      <c r="R148">
        <v>7.3</v>
      </c>
    </row>
    <row r="149" spans="1:18">
      <c r="A149" s="29" t="s">
        <v>70</v>
      </c>
      <c r="B149" s="33">
        <v>36152</v>
      </c>
      <c r="C149" s="31">
        <v>3.7529680000000001</v>
      </c>
      <c r="D149" s="31">
        <v>5.2668990000000004</v>
      </c>
      <c r="E149" s="31">
        <v>4.3663249999999998</v>
      </c>
      <c r="F149" s="21">
        <v>22.758358000000001</v>
      </c>
      <c r="G149" s="21">
        <v>106.01460299999999</v>
      </c>
      <c r="H149" s="32">
        <v>0.54588333333333316</v>
      </c>
      <c r="I149" s="7">
        <v>-0.10875858239817902</v>
      </c>
      <c r="J149">
        <v>36.024999999999999</v>
      </c>
      <c r="K149">
        <v>22</v>
      </c>
      <c r="L149">
        <v>7.3</v>
      </c>
      <c r="M149">
        <v>36.024999999999999</v>
      </c>
      <c r="N149">
        <v>22</v>
      </c>
      <c r="O149">
        <v>7.3</v>
      </c>
      <c r="Q149">
        <v>7.3</v>
      </c>
      <c r="R149">
        <v>7.3</v>
      </c>
    </row>
    <row r="150" spans="1:18">
      <c r="A150" s="29" t="s">
        <v>70</v>
      </c>
      <c r="B150" s="33">
        <v>36166</v>
      </c>
      <c r="C150" s="31">
        <v>3.5895730000000001</v>
      </c>
      <c r="D150" s="31">
        <v>5.386552</v>
      </c>
      <c r="E150" s="31">
        <v>4.5158300000000002</v>
      </c>
      <c r="F150" s="21">
        <v>14.257611000000001</v>
      </c>
      <c r="G150" s="21">
        <v>74.027503999999993</v>
      </c>
      <c r="H150" s="32">
        <v>0.2</v>
      </c>
      <c r="I150" s="7">
        <v>-7.6380000000000003E-2</v>
      </c>
      <c r="J150">
        <v>36.549999999999997</v>
      </c>
      <c r="K150">
        <v>21.5</v>
      </c>
      <c r="L150">
        <v>7.4</v>
      </c>
      <c r="M150">
        <v>36.575000000000003</v>
      </c>
      <c r="N150">
        <v>21.5</v>
      </c>
      <c r="O150">
        <v>7.4</v>
      </c>
      <c r="Q150">
        <v>7.6</v>
      </c>
      <c r="R150">
        <v>7.7</v>
      </c>
    </row>
    <row r="151" spans="1:18">
      <c r="A151" s="29" t="s">
        <v>70</v>
      </c>
      <c r="B151" s="33">
        <v>36173</v>
      </c>
      <c r="C151" s="31">
        <v>4.3602369999999997</v>
      </c>
      <c r="D151" s="31">
        <v>4.6824409999999999</v>
      </c>
      <c r="E151" s="31">
        <v>4.7455299999999996</v>
      </c>
      <c r="F151" s="21">
        <v>23.627521999999999</v>
      </c>
      <c r="G151" s="21">
        <v>103.086052</v>
      </c>
      <c r="H151" s="32">
        <v>0.39868333333333328</v>
      </c>
      <c r="I151" s="7">
        <v>-9.8449999999999996E-2</v>
      </c>
      <c r="J151">
        <v>36.475000000000001</v>
      </c>
      <c r="K151">
        <v>21.2</v>
      </c>
      <c r="L151">
        <v>7.2</v>
      </c>
      <c r="M151">
        <v>36.475000000000001</v>
      </c>
      <c r="N151">
        <v>21.2</v>
      </c>
      <c r="O151">
        <v>7.4</v>
      </c>
    </row>
    <row r="152" spans="1:18">
      <c r="A152" s="29" t="s">
        <v>70</v>
      </c>
      <c r="B152" s="33">
        <v>36180</v>
      </c>
      <c r="C152" s="31">
        <v>3.3527680000000002</v>
      </c>
      <c r="D152" s="31">
        <v>6.0386649999999999</v>
      </c>
      <c r="E152" s="31">
        <v>5.640803</v>
      </c>
      <c r="F152" s="21">
        <v>22.490857999999999</v>
      </c>
      <c r="G152" s="21">
        <v>94.545387000000005</v>
      </c>
      <c r="H152" s="32">
        <v>0.21418750000000003</v>
      </c>
      <c r="I152" s="7">
        <v>-7.6289999999999997E-2</v>
      </c>
      <c r="J152">
        <f>36.925-0.225</f>
        <v>36.699999999999996</v>
      </c>
      <c r="K152">
        <v>22.5</v>
      </c>
      <c r="L152">
        <v>6.8</v>
      </c>
      <c r="M152">
        <f>36.8-0.225</f>
        <v>36.574999999999996</v>
      </c>
      <c r="N152">
        <v>21.95</v>
      </c>
      <c r="O152">
        <v>7.2</v>
      </c>
      <c r="Q152">
        <v>6.5</v>
      </c>
      <c r="R152">
        <v>6.5</v>
      </c>
    </row>
    <row r="153" spans="1:18">
      <c r="A153" s="29" t="s">
        <v>70</v>
      </c>
      <c r="B153" s="33">
        <v>36187</v>
      </c>
      <c r="C153" s="31">
        <v>2.140158</v>
      </c>
      <c r="D153" s="31">
        <v>4.9477849999999997</v>
      </c>
      <c r="E153" s="31">
        <v>4.0490449999999996</v>
      </c>
      <c r="F153" s="21">
        <v>23.384815</v>
      </c>
      <c r="G153" s="21">
        <v>117.83678399999999</v>
      </c>
      <c r="H153" s="32">
        <v>0.35431249999999997</v>
      </c>
      <c r="I153" s="7">
        <v>-8.2299999999999998E-2</v>
      </c>
      <c r="J153">
        <v>36.375</v>
      </c>
      <c r="K153">
        <v>23.4</v>
      </c>
      <c r="L153">
        <v>6.9</v>
      </c>
      <c r="M153">
        <v>36.424999999999997</v>
      </c>
      <c r="N153">
        <v>23.4</v>
      </c>
      <c r="O153">
        <v>6.9</v>
      </c>
      <c r="Q153">
        <v>7</v>
      </c>
      <c r="R153">
        <v>6.9</v>
      </c>
    </row>
    <row r="154" spans="1:18">
      <c r="A154" s="29" t="s">
        <v>70</v>
      </c>
      <c r="B154" s="33">
        <v>36201</v>
      </c>
      <c r="C154" s="31">
        <v>5.650976</v>
      </c>
      <c r="D154" s="31">
        <v>4.3467760000000002</v>
      </c>
      <c r="E154" s="31">
        <v>5.2297060000000002</v>
      </c>
      <c r="F154" s="21">
        <v>23.784687000000002</v>
      </c>
      <c r="G154" s="21">
        <v>100.66179700000001</v>
      </c>
      <c r="H154" s="32">
        <v>0.24125555555555556</v>
      </c>
      <c r="I154" s="7">
        <v>-8.1629999999999994E-2</v>
      </c>
      <c r="J154">
        <v>36.274999999999999</v>
      </c>
      <c r="K154">
        <v>22.9</v>
      </c>
      <c r="L154">
        <v>6.7</v>
      </c>
      <c r="M154">
        <v>36.375</v>
      </c>
      <c r="N154">
        <v>22.9</v>
      </c>
      <c r="O154">
        <v>6.8</v>
      </c>
      <c r="Q154">
        <v>6.5</v>
      </c>
      <c r="R154">
        <v>6.5</v>
      </c>
    </row>
    <row r="155" spans="1:18">
      <c r="A155" s="29" t="s">
        <v>70</v>
      </c>
      <c r="B155" s="33">
        <v>36208</v>
      </c>
      <c r="C155" s="31">
        <v>5.3275800000000002</v>
      </c>
      <c r="D155" s="31">
        <v>3.9719440000000001</v>
      </c>
      <c r="E155" s="31">
        <v>6.3091739999999996</v>
      </c>
      <c r="F155" s="21">
        <v>17.707139999999999</v>
      </c>
      <c r="G155" s="21">
        <v>136.317093</v>
      </c>
      <c r="H155" s="32">
        <v>0.29683999999999999</v>
      </c>
      <c r="I155" s="7">
        <v>-8.4830000000000003E-2</v>
      </c>
      <c r="J155">
        <v>36.375</v>
      </c>
      <c r="K155">
        <v>23.1</v>
      </c>
      <c r="L155">
        <v>6.5</v>
      </c>
      <c r="M155">
        <v>36.424999999999997</v>
      </c>
      <c r="N155">
        <v>23.1</v>
      </c>
      <c r="O155">
        <v>6.5</v>
      </c>
      <c r="Q155">
        <v>6.6</v>
      </c>
      <c r="R155">
        <v>6.6</v>
      </c>
    </row>
    <row r="156" spans="1:18">
      <c r="A156" s="29" t="s">
        <v>70</v>
      </c>
      <c r="B156" s="33">
        <v>36215</v>
      </c>
      <c r="C156" s="31">
        <v>6.3912789999999999</v>
      </c>
      <c r="D156" s="31">
        <v>5.4197600000000001</v>
      </c>
      <c r="E156" s="31">
        <v>13.252447999999999</v>
      </c>
      <c r="F156" s="21">
        <v>18.423449999999999</v>
      </c>
      <c r="G156" s="21">
        <v>107.194183</v>
      </c>
      <c r="H156" s="32">
        <v>0.15795999999999996</v>
      </c>
      <c r="I156" s="7">
        <v>-7.1190000000000003E-2</v>
      </c>
      <c r="J156">
        <v>36.5</v>
      </c>
      <c r="K156">
        <v>24</v>
      </c>
      <c r="L156">
        <v>6.7</v>
      </c>
      <c r="M156">
        <v>36.4</v>
      </c>
      <c r="N156">
        <v>23.4</v>
      </c>
      <c r="O156">
        <v>6.6</v>
      </c>
      <c r="Q156">
        <v>6.3</v>
      </c>
      <c r="R156">
        <v>6.5</v>
      </c>
    </row>
    <row r="157" spans="1:18">
      <c r="A157" s="29" t="s">
        <v>70</v>
      </c>
      <c r="B157" s="33">
        <v>36222</v>
      </c>
      <c r="C157" s="31">
        <v>17.662659000000001</v>
      </c>
      <c r="D157" s="31">
        <v>9.1315570000000008</v>
      </c>
      <c r="E157" s="31">
        <v>6.865094</v>
      </c>
      <c r="F157" s="21">
        <v>24.688385</v>
      </c>
      <c r="G157" s="21">
        <v>144.86973599999999</v>
      </c>
      <c r="H157" s="32">
        <v>0.84855000000000003</v>
      </c>
      <c r="I157" s="7">
        <v>-9.5941546555852797E-2</v>
      </c>
      <c r="J157">
        <v>36.5</v>
      </c>
      <c r="K157">
        <v>24.1</v>
      </c>
      <c r="L157">
        <v>6.3</v>
      </c>
      <c r="M157">
        <v>36.524999999999999</v>
      </c>
      <c r="N157">
        <v>24.1</v>
      </c>
      <c r="O157">
        <v>6.4</v>
      </c>
      <c r="Q157">
        <v>6.7</v>
      </c>
      <c r="R157">
        <v>6.8</v>
      </c>
    </row>
    <row r="158" spans="1:18">
      <c r="A158" s="29" t="s">
        <v>70</v>
      </c>
      <c r="B158" s="33">
        <v>36229</v>
      </c>
      <c r="C158" s="31">
        <v>18.150486000000001</v>
      </c>
      <c r="D158" s="31">
        <v>8.4035580000000003</v>
      </c>
      <c r="E158" s="31">
        <v>9.7325809999999997</v>
      </c>
      <c r="F158" s="21">
        <v>27.281459999999999</v>
      </c>
      <c r="G158" s="21">
        <v>162.658142</v>
      </c>
      <c r="H158" s="32">
        <v>0.46481250000000002</v>
      </c>
      <c r="I158" s="7">
        <v>-8.541E-2</v>
      </c>
      <c r="J158">
        <v>36.5</v>
      </c>
      <c r="K158">
        <v>23.4</v>
      </c>
      <c r="L158">
        <v>6.8</v>
      </c>
      <c r="M158">
        <v>36.5</v>
      </c>
      <c r="N158">
        <v>23.25</v>
      </c>
      <c r="O158">
        <v>6.9</v>
      </c>
      <c r="Q158">
        <v>6.1</v>
      </c>
      <c r="R158">
        <v>6.1</v>
      </c>
    </row>
    <row r="159" spans="1:18">
      <c r="A159" s="29" t="s">
        <v>70</v>
      </c>
      <c r="B159" s="33">
        <v>36236</v>
      </c>
      <c r="C159" s="31">
        <v>5</v>
      </c>
      <c r="D159" s="31">
        <v>4.6847450000000004</v>
      </c>
      <c r="E159" s="31">
        <v>4.0937010000000003</v>
      </c>
      <c r="F159" s="21">
        <v>20.659948</v>
      </c>
      <c r="G159" s="21">
        <v>139.754456</v>
      </c>
      <c r="H159" s="32">
        <v>0.61954999999999993</v>
      </c>
      <c r="I159" s="7">
        <v>-8.7819999999999995E-2</v>
      </c>
      <c r="J159">
        <v>36.450000000000003</v>
      </c>
      <c r="K159">
        <v>23.8</v>
      </c>
      <c r="L159">
        <v>6.8</v>
      </c>
      <c r="M159">
        <v>36.450000000000003</v>
      </c>
      <c r="N159">
        <v>23.8</v>
      </c>
      <c r="O159">
        <v>6.8</v>
      </c>
      <c r="Q159">
        <v>6.1</v>
      </c>
      <c r="R159">
        <v>6.2</v>
      </c>
    </row>
    <row r="160" spans="1:18">
      <c r="A160" s="29" t="s">
        <v>70</v>
      </c>
      <c r="B160" s="33">
        <v>36243</v>
      </c>
      <c r="C160" s="31">
        <v>5</v>
      </c>
      <c r="D160" s="31">
        <v>7.3330250000000001</v>
      </c>
      <c r="E160" s="31">
        <v>14.446044000000001</v>
      </c>
      <c r="F160" s="21">
        <v>22.330978000000002</v>
      </c>
      <c r="G160" s="21">
        <v>125.141426</v>
      </c>
      <c r="H160" s="32">
        <v>0.50925000000000009</v>
      </c>
      <c r="I160" s="7">
        <v>-9.8856625661690192E-2</v>
      </c>
      <c r="J160">
        <v>36.475000000000001</v>
      </c>
      <c r="K160">
        <v>23.35</v>
      </c>
      <c r="L160">
        <v>6.6</v>
      </c>
      <c r="M160">
        <v>36.475000000000001</v>
      </c>
      <c r="N160">
        <v>23.35</v>
      </c>
      <c r="O160">
        <v>6.6</v>
      </c>
      <c r="Q160">
        <v>6.4</v>
      </c>
      <c r="R160">
        <v>6.6</v>
      </c>
    </row>
    <row r="161" spans="1:18">
      <c r="A161" s="29" t="s">
        <v>70</v>
      </c>
      <c r="B161" s="33">
        <v>36250</v>
      </c>
      <c r="C161" s="31">
        <v>4.8402019999999997</v>
      </c>
      <c r="D161" s="31">
        <v>5.3502840000000003</v>
      </c>
      <c r="E161" s="31">
        <v>3.462599</v>
      </c>
      <c r="F161" s="21">
        <v>23.656223000000001</v>
      </c>
      <c r="G161" s="21">
        <v>117.506355</v>
      </c>
      <c r="H161" s="32">
        <v>0.51661111111111113</v>
      </c>
      <c r="I161" s="7">
        <v>-9.0568160257303659E-2</v>
      </c>
      <c r="J161">
        <v>36.4</v>
      </c>
      <c r="K161">
        <v>21.5</v>
      </c>
      <c r="L161">
        <v>7.2</v>
      </c>
      <c r="M161">
        <v>36.4</v>
      </c>
      <c r="N161">
        <v>21.5</v>
      </c>
      <c r="O161">
        <v>7.2</v>
      </c>
      <c r="Q161">
        <v>6.7</v>
      </c>
      <c r="R161">
        <v>6.6</v>
      </c>
    </row>
    <row r="162" spans="1:18">
      <c r="A162" s="29"/>
      <c r="B162" s="33"/>
      <c r="C162" s="31"/>
      <c r="D162" s="31"/>
      <c r="E162" s="31"/>
      <c r="F162" s="21"/>
      <c r="G162" s="21"/>
      <c r="H162" s="32"/>
    </row>
    <row r="163" spans="1:18">
      <c r="A163" s="29" t="s">
        <v>71</v>
      </c>
      <c r="B163" s="33">
        <v>36131</v>
      </c>
      <c r="C163" s="31">
        <v>5.3083729999999996</v>
      </c>
      <c r="D163" s="31">
        <v>7.7228690000000002</v>
      </c>
      <c r="E163" s="31">
        <v>10.050643000000001</v>
      </c>
      <c r="F163" s="21">
        <v>21</v>
      </c>
      <c r="G163" s="21">
        <v>104</v>
      </c>
      <c r="H163" s="32">
        <v>0.74230000000000007</v>
      </c>
      <c r="I163" s="7">
        <v>-0.14410908860673621</v>
      </c>
      <c r="J163">
        <v>35.6</v>
      </c>
      <c r="K163">
        <v>20.25</v>
      </c>
      <c r="L163">
        <v>7.1</v>
      </c>
      <c r="M163">
        <v>35.6</v>
      </c>
      <c r="N163">
        <v>20.2</v>
      </c>
      <c r="O163">
        <v>7.2</v>
      </c>
    </row>
    <row r="164" spans="1:18">
      <c r="A164" s="29" t="s">
        <v>71</v>
      </c>
      <c r="B164" s="33">
        <v>36138</v>
      </c>
      <c r="C164" s="31">
        <v>4.891413</v>
      </c>
      <c r="D164" s="31">
        <v>6.8989820000000002</v>
      </c>
      <c r="E164" s="31">
        <v>6.5447319999999998</v>
      </c>
      <c r="F164" s="21">
        <v>19.718039000000001</v>
      </c>
      <c r="G164" s="21">
        <v>97.486716999999999</v>
      </c>
      <c r="H164" s="32">
        <v>0.36922499999999997</v>
      </c>
      <c r="I164" s="7">
        <v>-8.6239999999999997E-2</v>
      </c>
      <c r="J164">
        <v>35.85</v>
      </c>
      <c r="K164">
        <v>22.6</v>
      </c>
      <c r="L164">
        <v>7.6</v>
      </c>
      <c r="M164">
        <v>35.825000000000003</v>
      </c>
      <c r="N164">
        <v>22.25</v>
      </c>
      <c r="O164">
        <v>7.5</v>
      </c>
    </row>
    <row r="165" spans="1:18">
      <c r="A165" s="29" t="s">
        <v>71</v>
      </c>
      <c r="B165" s="33">
        <v>36145</v>
      </c>
      <c r="C165" s="31">
        <v>3.1304850000000002</v>
      </c>
      <c r="D165" s="31">
        <v>6.3478399999999997</v>
      </c>
      <c r="E165" s="31">
        <v>7.1407129999999999</v>
      </c>
      <c r="F165" s="21">
        <v>22</v>
      </c>
      <c r="G165" s="21">
        <v>93</v>
      </c>
      <c r="H165" s="32">
        <v>0.3</v>
      </c>
      <c r="I165" s="7">
        <v>-0.1052399459523445</v>
      </c>
      <c r="J165">
        <v>35.9</v>
      </c>
      <c r="K165">
        <v>2.2000000000000002</v>
      </c>
      <c r="L165">
        <v>7.1</v>
      </c>
      <c r="M165">
        <v>35.924999999999997</v>
      </c>
      <c r="N165">
        <v>22.15</v>
      </c>
      <c r="O165">
        <v>7.3</v>
      </c>
    </row>
    <row r="166" spans="1:18">
      <c r="A166" s="29" t="s">
        <v>71</v>
      </c>
      <c r="B166" s="33">
        <v>36152</v>
      </c>
      <c r="C166" s="31">
        <v>2.3781409999999998</v>
      </c>
      <c r="D166" s="31">
        <v>6.4574030000000002</v>
      </c>
      <c r="E166" s="31">
        <v>2.9401869999999999</v>
      </c>
      <c r="F166" s="21">
        <v>27</v>
      </c>
      <c r="G166" s="21">
        <v>126</v>
      </c>
      <c r="H166" s="32">
        <v>1.2469999999999999</v>
      </c>
      <c r="I166" s="7">
        <v>-0.11662026706936919</v>
      </c>
      <c r="J166">
        <v>36.200000000000003</v>
      </c>
      <c r="K166">
        <v>22</v>
      </c>
      <c r="L166">
        <v>7.3</v>
      </c>
      <c r="M166">
        <v>36.200000000000003</v>
      </c>
      <c r="N166">
        <v>22</v>
      </c>
      <c r="O166">
        <v>7.3</v>
      </c>
    </row>
    <row r="167" spans="1:18">
      <c r="A167" s="29" t="s">
        <v>71</v>
      </c>
      <c r="B167" s="33">
        <v>36166</v>
      </c>
      <c r="C167" s="31">
        <v>2.8753989999999998</v>
      </c>
      <c r="D167" s="31">
        <v>5.6811509999999998</v>
      </c>
      <c r="E167" s="31">
        <v>6.7171469999999998</v>
      </c>
      <c r="F167" s="21">
        <v>21.493144999999998</v>
      </c>
      <c r="G167" s="21">
        <v>105.09114099999999</v>
      </c>
      <c r="H167" s="32">
        <v>0.35159999999999997</v>
      </c>
      <c r="I167" s="7">
        <v>-8.0649999999999999E-2</v>
      </c>
      <c r="J167">
        <v>36.725000000000001</v>
      </c>
      <c r="K167">
        <v>21.5</v>
      </c>
      <c r="L167">
        <v>7.6</v>
      </c>
      <c r="M167">
        <v>36.725000000000001</v>
      </c>
      <c r="N167">
        <v>21.45</v>
      </c>
      <c r="O167">
        <v>7.7</v>
      </c>
    </row>
    <row r="168" spans="1:18">
      <c r="A168" s="29" t="s">
        <v>71</v>
      </c>
      <c r="B168" s="33">
        <v>36173</v>
      </c>
      <c r="C168" s="31">
        <v>3.0285440000000001</v>
      </c>
      <c r="D168" s="31">
        <v>5.8183590000000001</v>
      </c>
      <c r="E168" s="31">
        <v>6.8943989999999999</v>
      </c>
      <c r="F168" s="21">
        <v>22.468022999999999</v>
      </c>
      <c r="G168" s="21">
        <v>105.18763</v>
      </c>
      <c r="H168" s="32">
        <v>0.30276666666666663</v>
      </c>
      <c r="I168" s="7">
        <v>-9.5890000000000003E-2</v>
      </c>
      <c r="J168">
        <v>36.625</v>
      </c>
      <c r="K168">
        <v>21.3</v>
      </c>
      <c r="M168">
        <v>36.700000000000003</v>
      </c>
      <c r="N168">
        <v>21.3</v>
      </c>
    </row>
    <row r="169" spans="1:18">
      <c r="A169" s="29" t="s">
        <v>71</v>
      </c>
      <c r="B169" s="33">
        <v>36180</v>
      </c>
      <c r="C169" s="31">
        <v>3.958107</v>
      </c>
      <c r="D169" s="31">
        <v>7.0700019999999997</v>
      </c>
      <c r="E169" s="31">
        <v>12.920204</v>
      </c>
      <c r="F169" s="21">
        <v>25.661577000000001</v>
      </c>
      <c r="G169" s="21">
        <v>116.13924400000001</v>
      </c>
      <c r="H169" s="32">
        <v>0.22762999999999994</v>
      </c>
      <c r="I169" s="7">
        <v>-9.4969999999999999E-2</v>
      </c>
      <c r="J169">
        <f>37.1-0.225</f>
        <v>36.875</v>
      </c>
      <c r="K169">
        <v>22.6</v>
      </c>
      <c r="L169">
        <v>6.5</v>
      </c>
      <c r="M169">
        <f>37.15-0.225</f>
        <v>36.924999999999997</v>
      </c>
      <c r="N169">
        <v>22.4</v>
      </c>
      <c r="O169">
        <v>6.5</v>
      </c>
    </row>
    <row r="170" spans="1:18">
      <c r="A170" s="29" t="s">
        <v>71</v>
      </c>
      <c r="B170" s="33">
        <v>36187</v>
      </c>
      <c r="C170" s="31">
        <v>3.1226250000000002</v>
      </c>
      <c r="D170" s="31">
        <v>5.391826</v>
      </c>
      <c r="E170" s="31">
        <v>3.2790650000000001</v>
      </c>
      <c r="F170" s="21">
        <v>27.138134000000001</v>
      </c>
      <c r="G170" s="21">
        <v>139.00140400000001</v>
      </c>
      <c r="H170" s="32">
        <v>0.63475999999999999</v>
      </c>
      <c r="I170" s="7">
        <v>-0.1341</v>
      </c>
      <c r="J170">
        <v>36.674999999999997</v>
      </c>
      <c r="K170">
        <v>24.2</v>
      </c>
      <c r="L170">
        <v>7</v>
      </c>
      <c r="M170">
        <v>36.700000000000003</v>
      </c>
      <c r="N170">
        <v>24.05</v>
      </c>
      <c r="O170">
        <v>6.9</v>
      </c>
    </row>
    <row r="171" spans="1:18">
      <c r="A171" s="29" t="s">
        <v>71</v>
      </c>
      <c r="B171" s="33">
        <v>36194</v>
      </c>
      <c r="C171" s="31">
        <v>4.7377830000000003</v>
      </c>
      <c r="D171" s="31">
        <v>6.1914040000000004</v>
      </c>
      <c r="E171" s="31">
        <v>11.701701</v>
      </c>
      <c r="F171" s="21">
        <v>23.854723</v>
      </c>
      <c r="G171" s="21">
        <v>112.78890199999999</v>
      </c>
      <c r="H171" s="32">
        <v>0.21383333333333335</v>
      </c>
      <c r="I171" s="7">
        <v>-7.3200000000000001E-2</v>
      </c>
      <c r="J171">
        <v>36.65</v>
      </c>
      <c r="K171">
        <v>23.3</v>
      </c>
      <c r="L171">
        <v>6.5</v>
      </c>
      <c r="M171">
        <v>36.674999999999997</v>
      </c>
      <c r="N171">
        <v>23.3</v>
      </c>
      <c r="O171">
        <v>6.5</v>
      </c>
    </row>
    <row r="172" spans="1:18">
      <c r="A172" s="29" t="s">
        <v>71</v>
      </c>
      <c r="B172" s="33">
        <v>36201</v>
      </c>
      <c r="C172" s="31">
        <v>6.2551480000000002</v>
      </c>
      <c r="D172" s="31">
        <v>5.6391869999999997</v>
      </c>
      <c r="E172" s="31">
        <v>8.3160509999999999</v>
      </c>
      <c r="F172" s="21">
        <v>25.090792</v>
      </c>
      <c r="G172" s="21">
        <v>122.16291</v>
      </c>
      <c r="H172" s="32">
        <v>0.31955</v>
      </c>
      <c r="I172" s="7">
        <v>-0.10082000000000001</v>
      </c>
      <c r="J172">
        <v>36.6</v>
      </c>
      <c r="K172">
        <v>23.65</v>
      </c>
      <c r="L172">
        <v>6.6</v>
      </c>
      <c r="M172">
        <v>36.65</v>
      </c>
      <c r="N172">
        <v>23.65</v>
      </c>
      <c r="O172">
        <v>6.6</v>
      </c>
    </row>
    <row r="173" spans="1:18">
      <c r="A173" s="29" t="s">
        <v>71</v>
      </c>
      <c r="B173" s="33">
        <v>36208</v>
      </c>
      <c r="C173" s="31">
        <v>6.8854889999999997</v>
      </c>
      <c r="D173" s="31">
        <v>5.4585020000000002</v>
      </c>
      <c r="E173" s="31">
        <v>12.360382</v>
      </c>
      <c r="F173" s="21">
        <v>25.401821000000002</v>
      </c>
      <c r="G173" s="21">
        <v>127.38912999999999</v>
      </c>
      <c r="H173" s="32">
        <v>0.24394791666666665</v>
      </c>
      <c r="I173" s="7">
        <v>-7.7189999999999995E-2</v>
      </c>
      <c r="J173">
        <v>36.725000000000001</v>
      </c>
      <c r="K173">
        <v>23.4</v>
      </c>
      <c r="L173">
        <v>6.3</v>
      </c>
      <c r="M173">
        <v>36.85</v>
      </c>
      <c r="N173">
        <v>23.35</v>
      </c>
      <c r="O173">
        <v>6.5</v>
      </c>
    </row>
    <row r="174" spans="1:18">
      <c r="A174" s="29" t="s">
        <v>71</v>
      </c>
      <c r="B174" s="33">
        <v>36215</v>
      </c>
      <c r="C174" s="31">
        <v>4.9728089999999998</v>
      </c>
      <c r="D174" s="31">
        <v>4.4535140000000002</v>
      </c>
      <c r="E174" s="31">
        <v>5.6571049999999996</v>
      </c>
      <c r="F174" s="21">
        <v>20.601837</v>
      </c>
      <c r="G174" s="21">
        <v>123.16503899999999</v>
      </c>
      <c r="H174" s="32">
        <v>0.40902000000000005</v>
      </c>
      <c r="I174" s="7">
        <v>-9.6280000000000004E-2</v>
      </c>
      <c r="J174">
        <v>36.625</v>
      </c>
      <c r="K174">
        <v>24</v>
      </c>
      <c r="L174">
        <v>6.7</v>
      </c>
      <c r="M174">
        <v>36.825000000000003</v>
      </c>
      <c r="N174">
        <v>23.9</v>
      </c>
      <c r="O174">
        <v>6.8</v>
      </c>
    </row>
    <row r="175" spans="1:18">
      <c r="A175" s="29" t="s">
        <v>71</v>
      </c>
      <c r="B175" s="33">
        <v>36222</v>
      </c>
      <c r="C175" s="31">
        <v>5.3798180000000002</v>
      </c>
      <c r="D175" s="31">
        <v>5.6430889999999998</v>
      </c>
      <c r="E175" s="31">
        <v>12.326827</v>
      </c>
      <c r="F175" s="21">
        <v>19.740228999999999</v>
      </c>
      <c r="G175" s="21">
        <v>119.795547</v>
      </c>
      <c r="H175" s="32">
        <v>0.56860000000000011</v>
      </c>
      <c r="I175" s="7">
        <v>-9.3390000000000001E-2</v>
      </c>
      <c r="J175">
        <v>36.700000000000003</v>
      </c>
      <c r="K175">
        <v>24.2</v>
      </c>
      <c r="L175">
        <v>6.1</v>
      </c>
      <c r="M175">
        <v>36.725000000000001</v>
      </c>
      <c r="N175">
        <v>24.2</v>
      </c>
      <c r="O175">
        <v>6.1</v>
      </c>
    </row>
    <row r="176" spans="1:18">
      <c r="A176" s="29" t="s">
        <v>71</v>
      </c>
      <c r="B176" s="33">
        <v>36229</v>
      </c>
      <c r="C176" s="31">
        <v>9.3911160000000002</v>
      </c>
      <c r="D176" s="31">
        <v>8.3178420000000006</v>
      </c>
      <c r="E176" s="31">
        <v>20.010693</v>
      </c>
      <c r="F176" s="21">
        <v>25.150980000000001</v>
      </c>
      <c r="G176" s="21">
        <v>160.78012100000001</v>
      </c>
      <c r="H176" s="32">
        <v>0.68304999999999993</v>
      </c>
      <c r="I176" s="7">
        <v>-0.1469</v>
      </c>
      <c r="J176">
        <v>36.799999999999997</v>
      </c>
      <c r="K176">
        <v>23</v>
      </c>
      <c r="L176">
        <v>6.1</v>
      </c>
      <c r="M176">
        <v>36.799999999999997</v>
      </c>
      <c r="N176">
        <v>23</v>
      </c>
      <c r="O176">
        <v>6.2</v>
      </c>
    </row>
    <row r="177" spans="1:15">
      <c r="A177" s="29" t="s">
        <v>71</v>
      </c>
      <c r="B177" s="33">
        <v>36236</v>
      </c>
      <c r="C177" s="31">
        <v>3</v>
      </c>
      <c r="D177" s="31">
        <v>5.0168530000000002</v>
      </c>
      <c r="E177" s="31">
        <v>6.7976080000000003</v>
      </c>
      <c r="F177" s="21">
        <v>21.325861</v>
      </c>
      <c r="G177" s="21">
        <v>132.71189899999999</v>
      </c>
      <c r="H177" s="32">
        <v>0.64288571428571417</v>
      </c>
      <c r="I177" s="7">
        <v>-0.1017</v>
      </c>
      <c r="J177">
        <v>36.65</v>
      </c>
      <c r="K177">
        <v>23.8</v>
      </c>
      <c r="L177">
        <v>6.4</v>
      </c>
      <c r="M177">
        <v>36.65</v>
      </c>
      <c r="N177">
        <v>23.8</v>
      </c>
      <c r="O177">
        <v>6.6</v>
      </c>
    </row>
    <row r="178" spans="1:15">
      <c r="A178" s="29" t="s">
        <v>71</v>
      </c>
      <c r="B178" s="33">
        <v>36243</v>
      </c>
      <c r="C178" s="31">
        <v>6</v>
      </c>
      <c r="D178" s="31">
        <v>6.0330260000000004</v>
      </c>
      <c r="E178" s="31">
        <v>11.681557</v>
      </c>
      <c r="F178" s="21">
        <v>26.178238</v>
      </c>
      <c r="G178" s="21">
        <v>144.372894</v>
      </c>
      <c r="H178" s="32">
        <v>1.0948666666666667</v>
      </c>
      <c r="I178" s="7">
        <v>-0.11662026706936919</v>
      </c>
      <c r="J178">
        <v>36.700000000000003</v>
      </c>
      <c r="K178">
        <v>23.2</v>
      </c>
      <c r="L178">
        <v>6.7</v>
      </c>
      <c r="M178">
        <v>36.725000000000001</v>
      </c>
      <c r="N178">
        <v>23.2</v>
      </c>
      <c r="O178">
        <v>6.6</v>
      </c>
    </row>
    <row r="179" spans="1:15">
      <c r="A179" s="29" t="s">
        <v>71</v>
      </c>
      <c r="B179" s="33">
        <v>36250</v>
      </c>
      <c r="C179" s="31">
        <v>6.2034269999999996</v>
      </c>
      <c r="D179" s="31">
        <v>4.7636469999999997</v>
      </c>
      <c r="E179" s="31">
        <v>2.927</v>
      </c>
      <c r="F179" s="21">
        <v>26.306643999999999</v>
      </c>
      <c r="G179" s="21">
        <v>148.76181</v>
      </c>
      <c r="H179" s="32">
        <v>1.4507249999999998</v>
      </c>
      <c r="I179" s="7">
        <v>-0.12591866646586086</v>
      </c>
      <c r="J179">
        <v>36.4</v>
      </c>
      <c r="K179">
        <v>21.6</v>
      </c>
      <c r="L179">
        <v>7.6</v>
      </c>
      <c r="M179">
        <v>36.4</v>
      </c>
      <c r="N179">
        <v>21.6</v>
      </c>
      <c r="O179">
        <v>7.5</v>
      </c>
    </row>
  </sheetData>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R181"/>
  <sheetViews>
    <sheetView workbookViewId="0">
      <selection activeCell="A2" sqref="A2:XFD2"/>
    </sheetView>
  </sheetViews>
  <sheetFormatPr defaultColWidth="11.42578125" defaultRowHeight="12"/>
  <cols>
    <col min="1" max="1" width="11.42578125" customWidth="1"/>
    <col min="2" max="2" width="10.85546875" style="1" customWidth="1"/>
    <col min="3" max="8" width="11.42578125" customWidth="1"/>
    <col min="9" max="9" width="10.85546875" style="7" customWidth="1"/>
  </cols>
  <sheetData>
    <row r="1" spans="1:16">
      <c r="A1" s="26" t="s">
        <v>57</v>
      </c>
      <c r="B1" s="27" t="s">
        <v>2</v>
      </c>
      <c r="C1" s="26" t="s">
        <v>4</v>
      </c>
      <c r="D1" s="26" t="s">
        <v>58</v>
      </c>
      <c r="E1" s="26" t="s">
        <v>59</v>
      </c>
      <c r="F1" s="26" t="s">
        <v>60</v>
      </c>
      <c r="G1" s="26" t="s">
        <v>61</v>
      </c>
      <c r="H1" s="26" t="s">
        <v>62</v>
      </c>
      <c r="I1" s="28" t="s">
        <v>63</v>
      </c>
      <c r="J1" s="26" t="s">
        <v>64</v>
      </c>
      <c r="K1" s="26" t="s">
        <v>65</v>
      </c>
      <c r="L1" s="26" t="s">
        <v>66</v>
      </c>
      <c r="M1" s="26" t="s">
        <v>67</v>
      </c>
      <c r="N1" s="26" t="s">
        <v>68</v>
      </c>
      <c r="O1" s="26" t="s">
        <v>69</v>
      </c>
      <c r="P1" s="26" t="s">
        <v>72</v>
      </c>
    </row>
    <row r="2" spans="1:16" s="600" customFormat="1">
      <c r="A2" s="26"/>
      <c r="B2" s="27"/>
      <c r="C2" s="26"/>
      <c r="D2" s="26"/>
      <c r="E2" s="26"/>
      <c r="F2" s="26"/>
      <c r="G2" s="26"/>
      <c r="H2" s="26"/>
      <c r="I2" s="28"/>
      <c r="J2" s="26"/>
      <c r="K2" s="26"/>
      <c r="L2" s="26"/>
      <c r="M2" s="26"/>
      <c r="N2" s="26"/>
      <c r="O2" s="26"/>
      <c r="P2" s="26"/>
    </row>
    <row r="3" spans="1:16">
      <c r="A3" s="29" t="s">
        <v>8</v>
      </c>
      <c r="B3" s="30">
        <v>36495</v>
      </c>
      <c r="C3" s="31">
        <v>5.1424209999999997</v>
      </c>
      <c r="D3" s="31">
        <v>5.6967889999999999</v>
      </c>
      <c r="E3" s="31">
        <v>3.9026040000000002</v>
      </c>
      <c r="F3" s="31">
        <v>15.727615</v>
      </c>
      <c r="G3" s="31">
        <v>118.621567</v>
      </c>
      <c r="H3" s="32">
        <v>0.49742000000000008</v>
      </c>
      <c r="I3" s="7">
        <v>-0.1052399459523445</v>
      </c>
      <c r="J3" s="12">
        <v>35.340000000000003</v>
      </c>
      <c r="K3" s="12">
        <v>21.42</v>
      </c>
      <c r="L3" s="18">
        <v>7.38</v>
      </c>
      <c r="M3" s="12">
        <v>35.450000000000003</v>
      </c>
      <c r="N3" s="12">
        <v>21.42</v>
      </c>
      <c r="O3" s="18">
        <v>7.38</v>
      </c>
      <c r="P3">
        <v>7.5</v>
      </c>
    </row>
    <row r="4" spans="1:16">
      <c r="A4" s="29" t="s">
        <v>8</v>
      </c>
      <c r="B4" s="30">
        <v>36502</v>
      </c>
      <c r="C4" s="31">
        <v>7.0379949999999996</v>
      </c>
      <c r="D4" s="31">
        <v>6.3617670000000004</v>
      </c>
      <c r="E4" s="31">
        <v>4.3866699999999996</v>
      </c>
      <c r="F4" s="31">
        <v>20.982284999999997</v>
      </c>
      <c r="G4" s="31">
        <v>117.434814</v>
      </c>
      <c r="H4" s="32">
        <v>0.5658333333333333</v>
      </c>
      <c r="I4" s="7">
        <v>-0.1052399459523445</v>
      </c>
      <c r="J4" s="12">
        <v>35.64</v>
      </c>
      <c r="K4" s="12">
        <v>21.83</v>
      </c>
      <c r="L4" s="18">
        <v>7.49</v>
      </c>
      <c r="M4" s="12">
        <v>35.65</v>
      </c>
      <c r="N4" s="12">
        <v>21.83</v>
      </c>
      <c r="O4" s="18">
        <v>7.43</v>
      </c>
      <c r="P4">
        <v>7.5</v>
      </c>
    </row>
    <row r="5" spans="1:16">
      <c r="A5" s="29" t="s">
        <v>8</v>
      </c>
      <c r="B5" s="30">
        <v>36509</v>
      </c>
      <c r="C5" s="31">
        <v>5.3930720000000001</v>
      </c>
      <c r="D5" s="31">
        <v>4.7196860000000003</v>
      </c>
      <c r="E5" s="31">
        <v>4.129499</v>
      </c>
      <c r="F5" s="31">
        <v>14.369838999999999</v>
      </c>
      <c r="G5" s="31">
        <v>229</v>
      </c>
      <c r="H5" s="32">
        <v>0.42947999999999997</v>
      </c>
      <c r="I5" s="7">
        <v>-0.11099251615375705</v>
      </c>
      <c r="J5" s="12">
        <v>35.630000000000003</v>
      </c>
      <c r="K5" s="12">
        <v>21.72</v>
      </c>
      <c r="L5" s="18">
        <v>7.4</v>
      </c>
      <c r="M5" s="12">
        <v>35.67</v>
      </c>
      <c r="N5" s="12">
        <v>21.73</v>
      </c>
      <c r="O5" s="18">
        <v>7.37</v>
      </c>
      <c r="P5">
        <v>6.7</v>
      </c>
    </row>
    <row r="6" spans="1:16">
      <c r="A6" s="29" t="s">
        <v>8</v>
      </c>
      <c r="B6" s="30">
        <v>36516</v>
      </c>
      <c r="C6" s="31">
        <v>9.1475670000000004</v>
      </c>
      <c r="D6" s="31">
        <v>3.3468610000000001</v>
      </c>
      <c r="E6" s="31">
        <v>3.554729</v>
      </c>
      <c r="F6" s="31">
        <v>22.062919999999998</v>
      </c>
      <c r="G6" s="31">
        <v>155.40509</v>
      </c>
      <c r="H6" s="32">
        <v>0.21639166666666668</v>
      </c>
      <c r="I6" s="7">
        <v>-0.10875858239817902</v>
      </c>
      <c r="J6" s="12">
        <v>35.79</v>
      </c>
      <c r="K6" s="12">
        <v>22.37</v>
      </c>
      <c r="L6" s="18">
        <v>8.1</v>
      </c>
      <c r="M6" s="12">
        <v>35.82</v>
      </c>
      <c r="N6" s="12">
        <v>22.37</v>
      </c>
      <c r="O6" s="18">
        <v>7.8</v>
      </c>
      <c r="P6">
        <v>7</v>
      </c>
    </row>
    <row r="7" spans="1:16">
      <c r="A7" s="29" t="s">
        <v>8</v>
      </c>
      <c r="B7" s="30">
        <v>36532</v>
      </c>
      <c r="C7" s="31">
        <v>9.9082469999999994</v>
      </c>
      <c r="D7" s="31">
        <v>5.3964369999999997</v>
      </c>
      <c r="E7" s="31">
        <v>3.9571139999999998</v>
      </c>
      <c r="F7" s="31">
        <v>17.226852000000001</v>
      </c>
      <c r="G7" s="31">
        <v>192.03942900000001</v>
      </c>
      <c r="H7" s="32">
        <v>0.62501666666666666</v>
      </c>
      <c r="I7" s="7">
        <v>-8.3440301196170574E-2</v>
      </c>
      <c r="J7" s="12">
        <v>35.86</v>
      </c>
      <c r="K7" s="12">
        <v>24.14</v>
      </c>
      <c r="L7" s="18">
        <v>7.3</v>
      </c>
      <c r="M7" s="12">
        <v>36.03</v>
      </c>
      <c r="N7" s="12">
        <v>24.4</v>
      </c>
      <c r="O7">
        <v>6.4</v>
      </c>
      <c r="P7">
        <v>11.5</v>
      </c>
    </row>
    <row r="8" spans="1:16">
      <c r="A8" s="29" t="s">
        <v>8</v>
      </c>
      <c r="B8" s="30">
        <v>36537</v>
      </c>
      <c r="C8" s="31">
        <v>7.9545510000000004</v>
      </c>
      <c r="D8" s="31">
        <v>4.3900459999999999</v>
      </c>
      <c r="E8" s="31">
        <v>3.412687</v>
      </c>
      <c r="F8" s="31">
        <v>17.976021000000003</v>
      </c>
      <c r="G8" s="31">
        <v>149.830963</v>
      </c>
      <c r="H8" s="32">
        <v>0.92023287671232878</v>
      </c>
      <c r="I8" s="7">
        <v>-0.11662026706936919</v>
      </c>
      <c r="J8" s="12">
        <v>36.58</v>
      </c>
      <c r="K8" s="12">
        <v>24.62</v>
      </c>
      <c r="L8" s="18">
        <v>6.8</v>
      </c>
      <c r="M8" s="12">
        <v>36.590000000000003</v>
      </c>
      <c r="N8" s="12">
        <v>24.59</v>
      </c>
      <c r="O8">
        <v>6.5</v>
      </c>
      <c r="P8">
        <v>6</v>
      </c>
    </row>
    <row r="9" spans="1:16">
      <c r="A9" s="29" t="s">
        <v>8</v>
      </c>
      <c r="B9" s="30">
        <v>36544</v>
      </c>
      <c r="C9" s="31">
        <v>9.0538489999999996</v>
      </c>
      <c r="D9" s="31">
        <v>4.3437659999999996</v>
      </c>
      <c r="E9" s="31">
        <v>3.4922810000000002</v>
      </c>
      <c r="F9" s="31">
        <v>16.889792999999997</v>
      </c>
      <c r="G9" s="31">
        <v>161.07502700000001</v>
      </c>
      <c r="H9" s="32">
        <v>0.3533</v>
      </c>
      <c r="I9" s="7">
        <v>-8.3440301196170574E-2</v>
      </c>
      <c r="J9" s="12">
        <v>36.11</v>
      </c>
      <c r="K9" s="12">
        <v>23.6</v>
      </c>
      <c r="L9" s="18">
        <v>7.05</v>
      </c>
      <c r="M9" s="12">
        <v>36.119999999999997</v>
      </c>
      <c r="N9" s="12">
        <v>23.54</v>
      </c>
      <c r="O9" s="18">
        <v>6.95</v>
      </c>
      <c r="P9">
        <v>11.5</v>
      </c>
    </row>
    <row r="10" spans="1:16">
      <c r="A10" s="29" t="s">
        <v>8</v>
      </c>
      <c r="B10" s="30">
        <v>36551</v>
      </c>
      <c r="C10" s="31">
        <v>5.6795090000000004</v>
      </c>
      <c r="D10" s="31">
        <v>4.7427539999999997</v>
      </c>
      <c r="E10" s="31">
        <v>3.7029619999999999</v>
      </c>
      <c r="F10" s="31">
        <v>17.704715999999998</v>
      </c>
      <c r="G10" s="31">
        <v>147.17025799999999</v>
      </c>
      <c r="H10" s="32">
        <v>0.36500833333333321</v>
      </c>
      <c r="I10" s="7">
        <v>-9.8856625661690192E-2</v>
      </c>
      <c r="J10" s="12">
        <v>36.29</v>
      </c>
      <c r="K10" s="12">
        <v>22.73</v>
      </c>
      <c r="L10" s="18">
        <v>7.53</v>
      </c>
      <c r="M10" s="12">
        <v>36.32</v>
      </c>
      <c r="N10" s="12">
        <v>22.69</v>
      </c>
      <c r="O10" s="18">
        <v>7.21</v>
      </c>
      <c r="P10">
        <v>8.5</v>
      </c>
    </row>
    <row r="11" spans="1:16">
      <c r="A11" s="29" t="s">
        <v>8</v>
      </c>
      <c r="B11" s="30">
        <v>36558</v>
      </c>
      <c r="C11" s="31">
        <v>7.7835369999999999</v>
      </c>
      <c r="D11" s="31">
        <v>3.6364930000000002</v>
      </c>
      <c r="E11" s="31">
        <v>4.3871969999999996</v>
      </c>
      <c r="F11" s="31">
        <v>18.958427</v>
      </c>
      <c r="G11" s="31">
        <v>173</v>
      </c>
      <c r="H11" s="32">
        <v>0.52720714285714276</v>
      </c>
      <c r="I11" s="7">
        <v>-8.1269760860811974E-2</v>
      </c>
      <c r="J11" s="12">
        <v>36.21</v>
      </c>
      <c r="K11" s="12">
        <v>24.13</v>
      </c>
      <c r="L11" s="18">
        <v>7.11</v>
      </c>
      <c r="M11" s="12">
        <v>36.33</v>
      </c>
      <c r="N11" s="12">
        <v>23.11</v>
      </c>
      <c r="O11" s="18">
        <v>5.3</v>
      </c>
      <c r="P11">
        <v>12</v>
      </c>
    </row>
    <row r="12" spans="1:16">
      <c r="A12" s="29" t="s">
        <v>8</v>
      </c>
      <c r="B12" s="30">
        <v>36565</v>
      </c>
      <c r="C12" s="31">
        <v>6.3558389999999996</v>
      </c>
      <c r="D12" s="31">
        <v>3.0875750000000002</v>
      </c>
      <c r="E12" s="31">
        <v>5.6909689999999999</v>
      </c>
      <c r="F12" s="31">
        <v>19.081378999999998</v>
      </c>
      <c r="G12" s="31">
        <v>137.721619</v>
      </c>
      <c r="H12" s="32">
        <v>0.68229999999999991</v>
      </c>
      <c r="I12" s="7">
        <v>-8.3440301196170574E-2</v>
      </c>
      <c r="J12" s="12">
        <v>36.020000000000003</v>
      </c>
      <c r="K12" s="12">
        <v>24.47</v>
      </c>
      <c r="L12" s="18">
        <v>7.22</v>
      </c>
      <c r="M12" s="12">
        <v>36.21</v>
      </c>
      <c r="N12" s="12">
        <v>24.63</v>
      </c>
      <c r="O12" s="18">
        <v>6.83</v>
      </c>
      <c r="P12">
        <v>11.5</v>
      </c>
    </row>
    <row r="13" spans="1:16">
      <c r="A13" s="29" t="s">
        <v>8</v>
      </c>
      <c r="B13" s="30">
        <v>36572</v>
      </c>
      <c r="C13" s="31">
        <v>6.3891299999999998</v>
      </c>
      <c r="D13" s="31">
        <v>4.1580190000000004</v>
      </c>
      <c r="E13" s="31">
        <v>3.9076879999999998</v>
      </c>
      <c r="F13" s="31">
        <v>19.942481999999998</v>
      </c>
      <c r="G13" s="31">
        <v>156.32550000000001</v>
      </c>
      <c r="H13" s="32">
        <v>0.49203333333333332</v>
      </c>
      <c r="I13" s="7">
        <v>-9.0568160257303659E-2</v>
      </c>
      <c r="J13" s="12">
        <v>36.25</v>
      </c>
      <c r="K13" s="12">
        <v>23.8</v>
      </c>
      <c r="L13" s="18">
        <v>7.19</v>
      </c>
      <c r="M13" s="12">
        <v>36.36</v>
      </c>
      <c r="N13" s="12">
        <v>23.98</v>
      </c>
      <c r="O13" s="18">
        <v>6.73</v>
      </c>
      <c r="P13">
        <v>10</v>
      </c>
    </row>
    <row r="14" spans="1:16">
      <c r="A14" s="29" t="s">
        <v>8</v>
      </c>
      <c r="B14" s="30">
        <v>36579</v>
      </c>
      <c r="C14" s="31">
        <v>7.6936369999999998</v>
      </c>
      <c r="D14" s="31">
        <v>5.4124340000000002</v>
      </c>
      <c r="E14" s="31">
        <v>3.9056679999999999</v>
      </c>
      <c r="F14" s="31">
        <v>15.540356000000003</v>
      </c>
      <c r="G14" s="31">
        <v>160.97920199999999</v>
      </c>
      <c r="H14" s="32">
        <v>0.59674166666666661</v>
      </c>
      <c r="I14" s="7">
        <v>-0.10875858239817902</v>
      </c>
      <c r="J14" s="12">
        <v>36.31</v>
      </c>
      <c r="K14" s="12">
        <v>23.49</v>
      </c>
      <c r="L14" s="18">
        <v>7.01</v>
      </c>
      <c r="M14" s="12">
        <v>36.31</v>
      </c>
      <c r="N14" s="12">
        <v>23.51</v>
      </c>
      <c r="O14" s="18">
        <v>6.59</v>
      </c>
      <c r="P14">
        <v>7</v>
      </c>
    </row>
    <row r="15" spans="1:16">
      <c r="A15" s="29" t="s">
        <v>8</v>
      </c>
      <c r="B15" s="30">
        <v>36586</v>
      </c>
      <c r="C15" s="31">
        <v>8.8138670000000001</v>
      </c>
      <c r="D15" s="31">
        <v>5.096508</v>
      </c>
      <c r="E15" s="31">
        <v>4.3522959999999999</v>
      </c>
      <c r="F15" s="31">
        <v>11.797581000000001</v>
      </c>
      <c r="G15" s="31">
        <v>140.74032600000001</v>
      </c>
      <c r="H15" s="32">
        <v>0.29059374999999998</v>
      </c>
      <c r="I15" s="7">
        <v>-7.5262826042336417E-2</v>
      </c>
      <c r="J15" s="12">
        <v>36.42</v>
      </c>
      <c r="K15" s="12">
        <v>23.67</v>
      </c>
      <c r="L15" s="18">
        <v>7.33</v>
      </c>
      <c r="M15" s="12">
        <v>36.46</v>
      </c>
      <c r="N15" s="12">
        <v>23.41</v>
      </c>
      <c r="O15" s="18">
        <v>6.6</v>
      </c>
      <c r="P15">
        <v>13.5</v>
      </c>
    </row>
    <row r="16" spans="1:16">
      <c r="A16" s="29" t="s">
        <v>8</v>
      </c>
      <c r="B16" s="30">
        <v>36593</v>
      </c>
      <c r="C16" s="31">
        <v>8.0129210000000004</v>
      </c>
      <c r="D16" s="31">
        <v>4.7095450000000003</v>
      </c>
      <c r="E16" s="31">
        <v>3.5198299999999998</v>
      </c>
      <c r="F16" s="31">
        <v>8.9808619999999983</v>
      </c>
      <c r="G16" s="31">
        <v>183.75805700000001</v>
      </c>
      <c r="H16" s="32">
        <v>0.80454166666666671</v>
      </c>
      <c r="I16" s="7">
        <v>-7.7187582769461638E-2</v>
      </c>
      <c r="J16" s="12">
        <v>36.19</v>
      </c>
      <c r="K16" s="12">
        <v>23.34</v>
      </c>
      <c r="L16" s="18">
        <v>7.37</v>
      </c>
      <c r="M16" s="12">
        <v>36.47</v>
      </c>
      <c r="N16" s="12">
        <v>23.18</v>
      </c>
      <c r="O16" s="18">
        <v>6.49</v>
      </c>
      <c r="P16">
        <v>13</v>
      </c>
    </row>
    <row r="17" spans="1:16">
      <c r="A17" s="29" t="s">
        <v>8</v>
      </c>
      <c r="B17" s="30">
        <v>36601</v>
      </c>
      <c r="C17" s="31">
        <v>6.5332090000000003</v>
      </c>
      <c r="D17" s="31">
        <v>4.5503439999999999</v>
      </c>
      <c r="E17" s="31">
        <v>4.4978480000000003</v>
      </c>
      <c r="F17" s="31">
        <v>12.663817999999999</v>
      </c>
      <c r="G17" s="31">
        <v>148.591339</v>
      </c>
      <c r="H17" s="32">
        <v>0.64206666666666656</v>
      </c>
      <c r="I17" s="7">
        <v>-0.11662026706936919</v>
      </c>
      <c r="J17" s="12">
        <v>36.380000000000003</v>
      </c>
      <c r="K17" s="12">
        <v>22.78</v>
      </c>
      <c r="L17" s="18">
        <v>6.98</v>
      </c>
      <c r="M17" s="12">
        <v>36.549999999999997</v>
      </c>
      <c r="N17" s="12">
        <v>22.92</v>
      </c>
      <c r="O17" s="18">
        <v>6.66</v>
      </c>
      <c r="P17">
        <v>6</v>
      </c>
    </row>
    <row r="18" spans="1:16">
      <c r="A18" s="21" t="s">
        <v>8</v>
      </c>
      <c r="B18" s="13">
        <v>36607</v>
      </c>
      <c r="C18" s="21">
        <v>16.185269999999999</v>
      </c>
      <c r="D18" s="21">
        <v>5.0942939999999997</v>
      </c>
      <c r="E18" s="21">
        <v>4.3855040000000001</v>
      </c>
      <c r="F18" s="21">
        <v>17.308228</v>
      </c>
      <c r="G18" s="21">
        <v>158.16220100000001</v>
      </c>
      <c r="H18" s="10">
        <v>0.6513000000000001</v>
      </c>
      <c r="I18" s="7">
        <v>-9.0568160257303659E-2</v>
      </c>
      <c r="J18" s="12">
        <v>36.369999999999997</v>
      </c>
      <c r="K18" s="12">
        <v>22.16</v>
      </c>
      <c r="L18" s="18">
        <v>6.99</v>
      </c>
      <c r="M18" s="12">
        <v>36.369999999999997</v>
      </c>
      <c r="N18" s="12">
        <v>22.17</v>
      </c>
      <c r="O18" s="18">
        <v>6.9</v>
      </c>
      <c r="P18">
        <v>10</v>
      </c>
    </row>
    <row r="19" spans="1:16">
      <c r="A19" s="21" t="s">
        <v>8</v>
      </c>
      <c r="B19" s="13">
        <v>36614</v>
      </c>
      <c r="C19" s="21">
        <v>10.051802</v>
      </c>
      <c r="D19" s="21">
        <v>5.4374399999999996</v>
      </c>
      <c r="E19" s="21">
        <v>6.1594179999999996</v>
      </c>
      <c r="F19" s="21">
        <v>17.821289</v>
      </c>
      <c r="G19" s="21">
        <v>146.78358499999999</v>
      </c>
      <c r="H19" s="10">
        <v>0.68880833333333324</v>
      </c>
      <c r="I19" s="7">
        <v>-9.0568160257303659E-2</v>
      </c>
      <c r="J19" s="12">
        <v>36.51</v>
      </c>
      <c r="K19" s="12">
        <v>21.28</v>
      </c>
      <c r="L19" s="18">
        <v>7.6</v>
      </c>
      <c r="M19" s="12">
        <v>36.72</v>
      </c>
      <c r="N19" s="12">
        <v>21.62</v>
      </c>
      <c r="O19" s="18">
        <v>7</v>
      </c>
      <c r="P19">
        <v>10</v>
      </c>
    </row>
    <row r="20" spans="1:16">
      <c r="A20" s="21"/>
      <c r="B20" s="13"/>
      <c r="C20" s="21"/>
      <c r="D20" s="21"/>
      <c r="E20" s="21"/>
      <c r="F20" s="21"/>
      <c r="G20" s="21"/>
      <c r="H20" s="10"/>
      <c r="J20" s="12"/>
      <c r="K20" s="12"/>
      <c r="L20" s="18"/>
      <c r="M20" s="12"/>
      <c r="N20" s="12"/>
      <c r="O20" s="18"/>
    </row>
    <row r="21" spans="1:16">
      <c r="A21" s="29" t="s">
        <v>11</v>
      </c>
      <c r="B21" s="30">
        <v>36495</v>
      </c>
      <c r="C21" s="31">
        <v>5.4098069999999998</v>
      </c>
      <c r="D21" s="31">
        <v>5.7557200000000002</v>
      </c>
      <c r="E21" s="31">
        <v>3.6435550000000001</v>
      </c>
      <c r="F21" s="31">
        <v>17.004466999999998</v>
      </c>
      <c r="G21" s="31">
        <v>129.086578</v>
      </c>
      <c r="H21" s="32">
        <v>0.55342999999999987</v>
      </c>
      <c r="I21" s="7">
        <v>-0.10389776322815845</v>
      </c>
      <c r="J21" s="12">
        <v>35.4</v>
      </c>
      <c r="K21" s="12">
        <v>21.58</v>
      </c>
      <c r="L21" s="18">
        <v>7.3</v>
      </c>
      <c r="M21" s="12">
        <v>35.409999999999997</v>
      </c>
      <c r="N21" s="12">
        <v>21.43</v>
      </c>
      <c r="O21" s="18">
        <v>7.17</v>
      </c>
      <c r="P21">
        <v>7.7</v>
      </c>
    </row>
    <row r="22" spans="1:16">
      <c r="A22" s="29" t="s">
        <v>11</v>
      </c>
      <c r="B22" s="30">
        <v>36502</v>
      </c>
      <c r="C22" s="31">
        <v>6.6253760000000002</v>
      </c>
      <c r="D22" s="31">
        <v>5.1048879999999999</v>
      </c>
      <c r="E22" s="31">
        <v>4.0002680000000002</v>
      </c>
      <c r="F22" s="31">
        <v>21.424247999999999</v>
      </c>
      <c r="G22" s="31">
        <v>121.916321</v>
      </c>
      <c r="H22" s="32">
        <v>0.52104000000000006</v>
      </c>
      <c r="I22" s="7">
        <v>-0.11662026706936919</v>
      </c>
      <c r="J22" s="12">
        <v>35.61</v>
      </c>
      <c r="K22" s="12">
        <v>21.75</v>
      </c>
      <c r="L22" s="18">
        <v>7.57</v>
      </c>
      <c r="M22" s="12">
        <v>35.619999999999997</v>
      </c>
      <c r="N22" s="12">
        <v>21.75</v>
      </c>
      <c r="O22" s="18">
        <v>7.38</v>
      </c>
      <c r="P22">
        <v>6</v>
      </c>
    </row>
    <row r="23" spans="1:16">
      <c r="A23" s="29" t="s">
        <v>11</v>
      </c>
      <c r="B23" s="30">
        <v>36509</v>
      </c>
      <c r="C23" s="31">
        <v>17.218333999999999</v>
      </c>
      <c r="D23" s="31">
        <v>4.143885</v>
      </c>
      <c r="E23" s="31">
        <v>3.8951060000000002</v>
      </c>
      <c r="F23" s="31">
        <v>20.930363</v>
      </c>
      <c r="G23" s="31">
        <v>193</v>
      </c>
      <c r="H23" s="32">
        <v>0.63841250000000005</v>
      </c>
      <c r="I23" s="7">
        <v>-0.11099251615375705</v>
      </c>
      <c r="J23" s="12">
        <v>35.4</v>
      </c>
      <c r="K23" s="12">
        <v>21.77</v>
      </c>
      <c r="L23" s="18">
        <v>7.5</v>
      </c>
      <c r="M23" s="12">
        <v>35.630000000000003</v>
      </c>
      <c r="N23" s="12">
        <v>21.59</v>
      </c>
      <c r="O23" s="19">
        <v>7.1</v>
      </c>
      <c r="P23">
        <v>6.7</v>
      </c>
    </row>
    <row r="24" spans="1:16">
      <c r="A24" s="29" t="s">
        <v>11</v>
      </c>
      <c r="B24" s="30">
        <v>36516</v>
      </c>
      <c r="C24" s="31">
        <v>5.3628030000000004</v>
      </c>
      <c r="D24" s="31">
        <v>3.5145729999999999</v>
      </c>
      <c r="E24" s="31">
        <v>3.6439520000000001</v>
      </c>
      <c r="F24" s="31">
        <v>15.848328000000002</v>
      </c>
      <c r="G24" s="31">
        <v>168.62020899999999</v>
      </c>
      <c r="H24" s="32">
        <v>0.48686999999999986</v>
      </c>
      <c r="I24" s="7">
        <v>-0.11494798610539667</v>
      </c>
      <c r="J24" s="12">
        <v>35.729999999999997</v>
      </c>
      <c r="K24" s="12">
        <v>22.56</v>
      </c>
      <c r="L24" s="18">
        <v>8.1</v>
      </c>
      <c r="M24" s="12">
        <v>35.81</v>
      </c>
      <c r="N24" s="12">
        <v>21.97</v>
      </c>
      <c r="O24" s="19">
        <v>7.5</v>
      </c>
      <c r="P24">
        <v>6.2</v>
      </c>
    </row>
    <row r="25" spans="1:16">
      <c r="A25" s="29" t="s">
        <v>11</v>
      </c>
      <c r="B25" s="30">
        <v>36532</v>
      </c>
      <c r="C25" s="31">
        <v>7.9378719999999996</v>
      </c>
      <c r="D25" s="31">
        <v>5.0591140000000001</v>
      </c>
      <c r="E25" s="31">
        <v>3.2580650000000002</v>
      </c>
      <c r="F25" s="31">
        <v>19.482574</v>
      </c>
      <c r="G25" s="31">
        <v>222.99754300000001</v>
      </c>
      <c r="H25" s="32">
        <v>0.66</v>
      </c>
      <c r="I25" s="7">
        <v>-9.5941546555852797E-2</v>
      </c>
      <c r="J25" s="12">
        <v>36</v>
      </c>
      <c r="K25" s="12">
        <v>24.53</v>
      </c>
      <c r="L25" s="18">
        <v>6.8</v>
      </c>
      <c r="M25" s="12">
        <v>35.99</v>
      </c>
      <c r="N25" s="12">
        <v>24.47</v>
      </c>
      <c r="O25">
        <v>6.5</v>
      </c>
      <c r="P25">
        <v>9</v>
      </c>
    </row>
    <row r="26" spans="1:16">
      <c r="A26" s="29" t="s">
        <v>11</v>
      </c>
      <c r="B26" s="30">
        <v>36537</v>
      </c>
      <c r="C26" s="31">
        <v>6.723166</v>
      </c>
      <c r="D26" s="31">
        <v>3.3328389999999999</v>
      </c>
      <c r="E26" s="31">
        <v>2.908128</v>
      </c>
      <c r="F26" s="31">
        <v>15.994129000000001</v>
      </c>
      <c r="G26" s="31">
        <v>175.46121199999999</v>
      </c>
      <c r="H26" s="32">
        <v>0.89501249999999999</v>
      </c>
      <c r="I26" s="7">
        <v>-0.12591866646586086</v>
      </c>
      <c r="J26" s="12">
        <v>36.56</v>
      </c>
      <c r="K26" s="12">
        <v>24.67</v>
      </c>
      <c r="L26" s="18">
        <v>6.8</v>
      </c>
      <c r="M26" s="12">
        <v>36.56</v>
      </c>
      <c r="N26" s="12">
        <v>24.67</v>
      </c>
      <c r="O26">
        <v>6.7</v>
      </c>
      <c r="P26">
        <v>5</v>
      </c>
    </row>
    <row r="27" spans="1:16">
      <c r="A27" s="29" t="s">
        <v>11</v>
      </c>
      <c r="B27" s="30">
        <v>36544</v>
      </c>
      <c r="C27" s="31">
        <v>8.8161780000000007</v>
      </c>
      <c r="D27" s="31">
        <v>5.0816889999999999</v>
      </c>
      <c r="E27" s="31">
        <v>3.6308150000000001</v>
      </c>
      <c r="F27" s="31">
        <v>14.292636999999999</v>
      </c>
      <c r="G27" s="31">
        <v>180.71151699999999</v>
      </c>
      <c r="H27" s="32">
        <v>0.65200833333333319</v>
      </c>
      <c r="I27" s="7">
        <v>-0.10875858239817902</v>
      </c>
      <c r="J27" s="12">
        <v>36.1</v>
      </c>
      <c r="K27" s="12">
        <v>23.79</v>
      </c>
      <c r="L27" s="18">
        <v>6.79</v>
      </c>
      <c r="M27" s="12">
        <v>36.11</v>
      </c>
      <c r="N27" s="12">
        <v>23.45</v>
      </c>
      <c r="O27" s="18">
        <v>6.04</v>
      </c>
      <c r="P27">
        <v>7</v>
      </c>
    </row>
    <row r="28" spans="1:16">
      <c r="A28" s="29" t="s">
        <v>11</v>
      </c>
      <c r="B28" s="30">
        <v>36551</v>
      </c>
      <c r="C28" s="31">
        <v>6.491117</v>
      </c>
      <c r="D28" s="31">
        <v>3.6938360000000001</v>
      </c>
      <c r="E28" s="31">
        <v>4</v>
      </c>
      <c r="F28" s="31">
        <v>13.515403999999997</v>
      </c>
      <c r="G28" s="31">
        <v>165.62001000000001</v>
      </c>
      <c r="H28" s="32">
        <v>0.81617999999999991</v>
      </c>
      <c r="I28" s="7">
        <v>-0.11662026706936919</v>
      </c>
      <c r="J28" s="12">
        <v>36.270000000000003</v>
      </c>
      <c r="K28" s="12">
        <v>22.68</v>
      </c>
      <c r="L28" s="18">
        <v>7.21</v>
      </c>
      <c r="M28" s="12">
        <v>36.270000000000003</v>
      </c>
      <c r="N28" s="12">
        <v>22.69</v>
      </c>
      <c r="O28" s="18">
        <v>7.13</v>
      </c>
      <c r="P28">
        <v>6</v>
      </c>
    </row>
    <row r="29" spans="1:16">
      <c r="A29" s="29" t="s">
        <v>11</v>
      </c>
      <c r="B29" s="30">
        <v>36558</v>
      </c>
      <c r="C29" s="31">
        <v>6.5519499999999997</v>
      </c>
      <c r="D29" s="31">
        <v>3.3023129999999998</v>
      </c>
      <c r="E29" s="31">
        <v>3.5285039999999999</v>
      </c>
      <c r="F29" s="31">
        <v>17.31765</v>
      </c>
      <c r="G29" s="31">
        <v>187.85237100000001</v>
      </c>
      <c r="H29" s="32">
        <v>1.1775166666666665</v>
      </c>
      <c r="I29" s="7">
        <v>-8.3440301196170574E-2</v>
      </c>
      <c r="J29" s="12">
        <v>36.24</v>
      </c>
      <c r="K29" s="12">
        <v>24.38</v>
      </c>
      <c r="L29" s="18">
        <v>7.05</v>
      </c>
      <c r="M29" s="12">
        <v>36.33</v>
      </c>
      <c r="N29" s="12">
        <v>23.68</v>
      </c>
      <c r="O29" s="18">
        <v>6.47</v>
      </c>
      <c r="P29">
        <v>11.5</v>
      </c>
    </row>
    <row r="30" spans="1:16">
      <c r="A30" s="29" t="s">
        <v>11</v>
      </c>
      <c r="B30" s="30">
        <v>36565</v>
      </c>
      <c r="C30" s="31">
        <v>10.287604</v>
      </c>
      <c r="D30" s="31">
        <v>5.1703939999999999</v>
      </c>
      <c r="E30" s="31">
        <v>5.8169000000000004</v>
      </c>
      <c r="F30" s="31">
        <v>20.185519999999997</v>
      </c>
      <c r="G30" s="31">
        <v>187.155869</v>
      </c>
      <c r="H30" s="32">
        <v>1.5355099999999999</v>
      </c>
      <c r="I30" s="7">
        <v>-8.8079861884662644E-2</v>
      </c>
      <c r="J30" s="12">
        <v>35.99</v>
      </c>
      <c r="K30" s="12">
        <v>24.55</v>
      </c>
      <c r="L30" s="18">
        <v>7.21</v>
      </c>
      <c r="M30" s="12">
        <v>36.21</v>
      </c>
      <c r="N30" s="12">
        <v>24.15</v>
      </c>
      <c r="O30" s="18">
        <v>6.45</v>
      </c>
      <c r="P30">
        <v>10.5</v>
      </c>
    </row>
    <row r="31" spans="1:16">
      <c r="A31" s="29" t="s">
        <v>11</v>
      </c>
      <c r="B31" s="30">
        <v>36572</v>
      </c>
      <c r="C31" s="31">
        <v>7.7696730000000001</v>
      </c>
      <c r="D31" s="31">
        <v>3.713902</v>
      </c>
      <c r="E31" s="31">
        <v>2.9684940000000002</v>
      </c>
      <c r="F31" s="31">
        <v>16.654373</v>
      </c>
      <c r="G31" s="31">
        <v>157</v>
      </c>
      <c r="H31" s="32">
        <v>1.2402874999999998</v>
      </c>
      <c r="I31" s="7">
        <v>-9.5941546555852797E-2</v>
      </c>
      <c r="J31" s="12">
        <v>36.31</v>
      </c>
      <c r="K31" s="12">
        <v>24.25</v>
      </c>
      <c r="L31" s="18">
        <v>7.1</v>
      </c>
      <c r="M31" s="12">
        <v>36.36</v>
      </c>
      <c r="N31" s="12">
        <v>23.93</v>
      </c>
      <c r="O31" s="18">
        <v>6.16</v>
      </c>
      <c r="P31">
        <v>9</v>
      </c>
    </row>
    <row r="32" spans="1:16">
      <c r="A32" s="29" t="s">
        <v>11</v>
      </c>
      <c r="B32" s="30">
        <v>36579</v>
      </c>
      <c r="C32" s="31">
        <v>7.2806629999999997</v>
      </c>
      <c r="D32" s="31">
        <v>3.9413840000000002</v>
      </c>
      <c r="E32" s="31">
        <v>3.142242</v>
      </c>
      <c r="F32" s="31">
        <v>11.701512999999998</v>
      </c>
      <c r="G32" s="31">
        <v>180.79646299999999</v>
      </c>
      <c r="H32" s="32">
        <v>0.78402999999999989</v>
      </c>
      <c r="I32" s="7">
        <v>-0.11662026706936919</v>
      </c>
      <c r="J32" s="12">
        <v>36.4</v>
      </c>
      <c r="K32" s="12">
        <v>23.56</v>
      </c>
      <c r="L32" s="18">
        <v>6.61</v>
      </c>
      <c r="M32" s="12">
        <v>36.4</v>
      </c>
      <c r="N32" s="12">
        <v>23.58</v>
      </c>
      <c r="O32" s="18">
        <v>6.19</v>
      </c>
      <c r="P32">
        <v>6</v>
      </c>
    </row>
    <row r="33" spans="1:16">
      <c r="A33" s="29" t="s">
        <v>11</v>
      </c>
      <c r="B33" s="30">
        <v>36586</v>
      </c>
      <c r="C33" s="31">
        <v>12.695152999999999</v>
      </c>
      <c r="D33" s="31">
        <v>4.7320060000000002</v>
      </c>
      <c r="E33" s="31">
        <v>3.8708450000000001</v>
      </c>
      <c r="F33" s="31">
        <v>13.477215000000001</v>
      </c>
      <c r="G33" s="31">
        <v>169.28537</v>
      </c>
      <c r="H33" s="32">
        <v>0.70131666666666659</v>
      </c>
      <c r="I33" s="7">
        <v>-9.8856625661690192E-2</v>
      </c>
      <c r="J33" s="12">
        <v>36.47</v>
      </c>
      <c r="K33" s="12">
        <v>24.13</v>
      </c>
      <c r="L33" s="18">
        <v>7.03</v>
      </c>
      <c r="M33" s="12">
        <v>36.43</v>
      </c>
      <c r="N33" s="12">
        <v>23.54</v>
      </c>
      <c r="O33" s="18">
        <v>6.13</v>
      </c>
      <c r="P33">
        <v>8.5</v>
      </c>
    </row>
    <row r="34" spans="1:16">
      <c r="A34" s="29" t="s">
        <v>11</v>
      </c>
      <c r="B34" s="30">
        <v>36593</v>
      </c>
      <c r="C34" s="31">
        <v>7.7019970000000004</v>
      </c>
      <c r="D34" s="31">
        <v>4.3994239999999998</v>
      </c>
      <c r="E34" s="31">
        <v>2.7445050000000002</v>
      </c>
      <c r="F34" s="31">
        <v>10.469394999999999</v>
      </c>
      <c r="G34" s="31">
        <v>142.115295</v>
      </c>
      <c r="H34" s="32">
        <v>0.68021666666666658</v>
      </c>
      <c r="I34" s="7">
        <v>-8.1269760860811974E-2</v>
      </c>
      <c r="J34" s="12">
        <v>36.380000000000003</v>
      </c>
      <c r="K34" s="12">
        <v>23.37</v>
      </c>
      <c r="L34" s="18">
        <v>7.24</v>
      </c>
      <c r="M34" s="12">
        <v>36.47</v>
      </c>
      <c r="N34" s="12">
        <v>23.11</v>
      </c>
      <c r="O34" s="18">
        <v>6.47</v>
      </c>
      <c r="P34">
        <v>12</v>
      </c>
    </row>
    <row r="35" spans="1:16">
      <c r="A35" s="29" t="s">
        <v>11</v>
      </c>
      <c r="B35" s="30">
        <v>36601</v>
      </c>
      <c r="C35" s="31">
        <v>10.378876999999999</v>
      </c>
      <c r="D35" s="31">
        <v>3.4186800000000002</v>
      </c>
      <c r="E35" s="31">
        <v>3.690699</v>
      </c>
      <c r="F35" s="31">
        <v>17.388550000000002</v>
      </c>
      <c r="G35" s="31">
        <v>155.913025</v>
      </c>
      <c r="H35" s="32">
        <v>1.1573399999999998</v>
      </c>
      <c r="I35" s="7">
        <v>-0.11662026706936919</v>
      </c>
      <c r="J35" s="12">
        <v>36.61</v>
      </c>
      <c r="K35" s="12">
        <v>23.12</v>
      </c>
      <c r="L35" s="18">
        <v>6.88</v>
      </c>
      <c r="M35" s="12">
        <v>36.619999999999997</v>
      </c>
      <c r="N35" s="12">
        <v>23.13</v>
      </c>
      <c r="O35" s="18">
        <v>6.78</v>
      </c>
      <c r="P35">
        <v>6</v>
      </c>
    </row>
    <row r="36" spans="1:16">
      <c r="A36" s="21" t="s">
        <v>11</v>
      </c>
      <c r="B36" s="13">
        <v>36607</v>
      </c>
      <c r="C36" s="21">
        <v>22.914162000000001</v>
      </c>
      <c r="D36" s="21">
        <v>4.6510980000000002</v>
      </c>
      <c r="E36" s="21">
        <v>3.322813</v>
      </c>
      <c r="F36" s="21">
        <v>14.221953999999997</v>
      </c>
      <c r="G36" s="21">
        <v>151.90597500000001</v>
      </c>
      <c r="H36" s="10">
        <v>0.97169166666666662</v>
      </c>
      <c r="I36" s="7">
        <v>-0.1052399459523445</v>
      </c>
      <c r="J36" s="12">
        <v>36.46</v>
      </c>
      <c r="K36" s="12">
        <v>22.4</v>
      </c>
      <c r="L36" s="18">
        <v>6.92</v>
      </c>
      <c r="M36" s="12">
        <v>36.65</v>
      </c>
      <c r="N36" s="12">
        <v>22.56</v>
      </c>
      <c r="O36" s="18">
        <v>6.79</v>
      </c>
      <c r="P36">
        <v>7.5</v>
      </c>
    </row>
    <row r="37" spans="1:16">
      <c r="A37" s="21" t="s">
        <v>11</v>
      </c>
      <c r="B37" s="13">
        <v>36614</v>
      </c>
      <c r="C37" s="21">
        <v>10.723101</v>
      </c>
      <c r="D37" s="21">
        <v>4.2017670000000003</v>
      </c>
      <c r="E37" s="21">
        <v>3.9213360000000002</v>
      </c>
      <c r="F37" s="21">
        <v>13.174880999999999</v>
      </c>
      <c r="G37" s="21">
        <v>177.33049</v>
      </c>
      <c r="H37" s="10">
        <v>1.1772875</v>
      </c>
      <c r="I37" s="7">
        <v>-0.11253808897801884</v>
      </c>
      <c r="J37" s="12">
        <v>36.75</v>
      </c>
      <c r="K37" s="12">
        <v>21.59</v>
      </c>
      <c r="L37" s="18">
        <v>7.3</v>
      </c>
      <c r="M37" s="12">
        <v>36.76</v>
      </c>
      <c r="N37" s="12">
        <v>21.6</v>
      </c>
      <c r="O37" s="18">
        <v>7.1</v>
      </c>
      <c r="P37">
        <v>6.5</v>
      </c>
    </row>
    <row r="38" spans="1:16">
      <c r="A38" s="21"/>
      <c r="B38" s="13"/>
      <c r="C38" s="21"/>
      <c r="D38" s="21"/>
      <c r="E38" s="21"/>
      <c r="F38" s="21"/>
      <c r="G38" s="21"/>
      <c r="H38" s="10"/>
      <c r="J38" s="12"/>
      <c r="K38" s="12"/>
      <c r="L38" s="18"/>
      <c r="M38" s="12"/>
      <c r="N38" s="12"/>
      <c r="O38" s="18"/>
    </row>
    <row r="39" spans="1:16">
      <c r="A39" s="29" t="s">
        <v>56</v>
      </c>
      <c r="B39" s="30">
        <v>36495</v>
      </c>
      <c r="C39" s="31">
        <v>13.796366000000001</v>
      </c>
      <c r="D39" s="31">
        <v>5.1451690000000001</v>
      </c>
      <c r="E39" s="31">
        <v>24.954428</v>
      </c>
      <c r="F39" s="31">
        <v>12.331676000000002</v>
      </c>
      <c r="G39" s="31">
        <v>165.45237700000001</v>
      </c>
      <c r="H39" s="32">
        <v>1.3028</v>
      </c>
      <c r="I39" s="7">
        <v>-0.13361063384232463</v>
      </c>
      <c r="J39">
        <v>35.18</v>
      </c>
      <c r="K39">
        <v>22.66</v>
      </c>
      <c r="L39" s="18">
        <v>6.85</v>
      </c>
      <c r="M39">
        <v>35.35</v>
      </c>
      <c r="N39">
        <v>21.87</v>
      </c>
      <c r="O39" s="18">
        <v>7.11</v>
      </c>
      <c r="P39">
        <v>4.3</v>
      </c>
    </row>
    <row r="40" spans="1:16">
      <c r="A40" s="29" t="s">
        <v>56</v>
      </c>
      <c r="B40" s="30">
        <v>36502</v>
      </c>
      <c r="C40" s="31">
        <v>18.450787999999999</v>
      </c>
      <c r="D40" s="31">
        <v>3.394425</v>
      </c>
      <c r="E40" s="31">
        <v>47.075862999999998</v>
      </c>
      <c r="F40" s="31">
        <v>14.721397000000003</v>
      </c>
      <c r="G40" s="31">
        <v>226.35043300000001</v>
      </c>
      <c r="H40" s="32">
        <v>1.7052999999999998</v>
      </c>
      <c r="I40" s="7">
        <v>-0.12800058818639387</v>
      </c>
      <c r="J40" s="12">
        <v>35.01</v>
      </c>
      <c r="K40" s="12">
        <v>22.48</v>
      </c>
      <c r="L40" s="18">
        <v>7.04</v>
      </c>
      <c r="M40" s="12">
        <v>35.520000000000003</v>
      </c>
      <c r="N40" s="12">
        <v>22.46</v>
      </c>
      <c r="O40" s="18">
        <v>7</v>
      </c>
      <c r="P40">
        <v>4.8</v>
      </c>
    </row>
    <row r="41" spans="1:16">
      <c r="A41" s="29" t="s">
        <v>56</v>
      </c>
      <c r="B41" s="30">
        <v>36509</v>
      </c>
      <c r="C41" s="31">
        <v>10.963445999999999</v>
      </c>
      <c r="D41" s="31">
        <v>3.144539</v>
      </c>
      <c r="E41" s="31">
        <v>7.9436540000000004</v>
      </c>
      <c r="F41" s="31">
        <v>11.570250999999999</v>
      </c>
      <c r="G41" s="31">
        <v>204</v>
      </c>
      <c r="H41" s="32">
        <v>0.9355</v>
      </c>
      <c r="I41" s="7">
        <v>-0.12694900453905436</v>
      </c>
      <c r="J41" s="12">
        <v>35.42</v>
      </c>
      <c r="K41" s="12">
        <v>22.19</v>
      </c>
      <c r="L41" s="18">
        <v>7.4</v>
      </c>
      <c r="M41" s="12">
        <v>35.549999999999997</v>
      </c>
      <c r="N41" s="12">
        <v>22.19</v>
      </c>
      <c r="O41" s="19">
        <v>7.3</v>
      </c>
      <c r="P41">
        <v>4.9000000000000004</v>
      </c>
    </row>
    <row r="42" spans="1:16">
      <c r="A42" s="29" t="s">
        <v>56</v>
      </c>
      <c r="B42" s="30">
        <v>36516</v>
      </c>
      <c r="C42" s="31">
        <v>6.3007179999999998</v>
      </c>
      <c r="D42" s="31">
        <v>5.2237460000000002</v>
      </c>
      <c r="E42" s="31">
        <v>4.8812049999999996</v>
      </c>
      <c r="F42" s="31">
        <v>11.83568</v>
      </c>
      <c r="G42" s="31">
        <v>166.23577900000001</v>
      </c>
      <c r="H42" s="32">
        <v>1.2895124999999998</v>
      </c>
      <c r="I42" s="7">
        <v>-0.11923622508313428</v>
      </c>
      <c r="J42" s="12">
        <v>35.81</v>
      </c>
      <c r="K42" s="12">
        <v>22.95</v>
      </c>
      <c r="L42" s="18">
        <v>8</v>
      </c>
      <c r="M42" s="12">
        <v>35.869999999999997</v>
      </c>
      <c r="N42" s="12">
        <v>22.45</v>
      </c>
      <c r="O42" s="19">
        <v>7.5</v>
      </c>
      <c r="P42">
        <v>5.7</v>
      </c>
    </row>
    <row r="43" spans="1:16">
      <c r="A43" s="29" t="s">
        <v>56</v>
      </c>
      <c r="B43" s="30">
        <v>36532</v>
      </c>
      <c r="C43" s="31">
        <v>7.6133050000000004</v>
      </c>
      <c r="D43" s="31">
        <v>3.7287020000000002</v>
      </c>
      <c r="E43" s="31">
        <v>8.5445930000000008</v>
      </c>
      <c r="F43" s="31">
        <v>14.557426</v>
      </c>
      <c r="G43" s="31">
        <v>273</v>
      </c>
      <c r="H43" s="32">
        <v>1.3531125000000002</v>
      </c>
      <c r="I43" s="7">
        <v>-0.11662026706936919</v>
      </c>
      <c r="J43" s="12">
        <v>36.04</v>
      </c>
      <c r="K43" s="12">
        <v>24.6</v>
      </c>
      <c r="L43" s="18">
        <v>6.65</v>
      </c>
      <c r="M43" s="12">
        <v>36.04</v>
      </c>
      <c r="N43" s="12">
        <v>24.58</v>
      </c>
      <c r="O43" s="18">
        <v>6.57</v>
      </c>
      <c r="P43">
        <v>6</v>
      </c>
    </row>
    <row r="44" spans="1:16">
      <c r="A44" s="29" t="s">
        <v>56</v>
      </c>
      <c r="B44" s="30">
        <v>36537</v>
      </c>
      <c r="C44" s="31">
        <v>6.7214710000000002</v>
      </c>
      <c r="D44" s="31">
        <v>3.590846</v>
      </c>
      <c r="E44" s="31">
        <v>7.3535940000000002</v>
      </c>
      <c r="F44" s="31">
        <v>13.522812000000002</v>
      </c>
      <c r="G44" s="31">
        <v>263.24783300000001</v>
      </c>
      <c r="H44" s="32">
        <v>3.2164038461538453</v>
      </c>
      <c r="I44" s="7">
        <v>-0.15197077327792641</v>
      </c>
      <c r="J44" s="12">
        <v>36.61</v>
      </c>
      <c r="K44" s="12">
        <v>25.29</v>
      </c>
      <c r="L44" s="18">
        <v>7</v>
      </c>
      <c r="M44" s="12">
        <v>36.64</v>
      </c>
      <c r="N44" s="12">
        <v>25.32</v>
      </c>
      <c r="O44">
        <v>7</v>
      </c>
      <c r="P44">
        <v>3</v>
      </c>
    </row>
    <row r="45" spans="1:16">
      <c r="A45" s="29" t="s">
        <v>56</v>
      </c>
      <c r="B45" s="30">
        <v>36544</v>
      </c>
      <c r="C45" s="31">
        <v>6.2980309999999999</v>
      </c>
      <c r="D45" s="31">
        <v>3.0530460000000001</v>
      </c>
      <c r="E45" s="31">
        <v>6.6166359999999997</v>
      </c>
      <c r="F45" s="31">
        <v>15.370621</v>
      </c>
      <c r="G45" s="31">
        <v>193.17538500000001</v>
      </c>
      <c r="H45" s="32">
        <v>1.3231875000000002</v>
      </c>
      <c r="I45" s="7">
        <v>-0.12907431205548334</v>
      </c>
      <c r="J45" s="12">
        <v>36.020000000000003</v>
      </c>
      <c r="K45" s="12">
        <v>24.13</v>
      </c>
      <c r="L45" s="18">
        <v>7.4</v>
      </c>
      <c r="M45" s="12">
        <v>36.01</v>
      </c>
      <c r="N45" s="12">
        <v>24.13</v>
      </c>
      <c r="O45">
        <v>7.4</v>
      </c>
      <c r="P45">
        <v>4.7</v>
      </c>
    </row>
    <row r="46" spans="1:16">
      <c r="A46" s="29" t="s">
        <v>56</v>
      </c>
      <c r="B46" s="30">
        <v>36551</v>
      </c>
      <c r="C46" s="31">
        <v>9.28613</v>
      </c>
      <c r="D46" s="31">
        <v>2.6245319999999999</v>
      </c>
      <c r="E46" s="31">
        <v>14.720122</v>
      </c>
      <c r="F46" s="31">
        <v>12.735489000000001</v>
      </c>
      <c r="G46" s="31">
        <v>264.94653299999999</v>
      </c>
      <c r="H46" s="32">
        <v>1.5502625000000001</v>
      </c>
      <c r="I46" s="7">
        <v>-0.12800058818639387</v>
      </c>
      <c r="J46" s="12">
        <v>36.18</v>
      </c>
      <c r="K46" s="12">
        <v>22.6</v>
      </c>
      <c r="L46" s="18">
        <v>7.03</v>
      </c>
      <c r="M46" s="12">
        <v>36.200000000000003</v>
      </c>
      <c r="N46" s="12">
        <v>22.64</v>
      </c>
      <c r="O46" s="18">
        <v>7.02</v>
      </c>
      <c r="P46">
        <v>4.8</v>
      </c>
    </row>
    <row r="47" spans="1:16">
      <c r="A47" s="29" t="s">
        <v>56</v>
      </c>
      <c r="B47" s="30">
        <v>36558</v>
      </c>
      <c r="C47" s="31">
        <v>6.7478030000000002</v>
      </c>
      <c r="D47" s="31">
        <v>3.2801719999999999</v>
      </c>
      <c r="E47" s="31">
        <v>7.2479040000000001</v>
      </c>
      <c r="F47" s="31">
        <v>11.59234</v>
      </c>
      <c r="G47" s="31">
        <v>203.29655500000001</v>
      </c>
      <c r="H47" s="32">
        <v>1.4524499999999998</v>
      </c>
      <c r="I47" s="7">
        <v>-8.8567903886486318E-2</v>
      </c>
      <c r="J47" s="12">
        <v>36.1</v>
      </c>
      <c r="K47" s="12">
        <v>24.79</v>
      </c>
      <c r="L47" s="18">
        <v>6.97</v>
      </c>
      <c r="M47" s="12">
        <v>36.24</v>
      </c>
      <c r="N47" s="12">
        <v>23.76</v>
      </c>
      <c r="O47" s="18">
        <v>6.26</v>
      </c>
      <c r="P47">
        <v>10.4</v>
      </c>
    </row>
    <row r="48" spans="1:16">
      <c r="A48" s="29" t="s">
        <v>56</v>
      </c>
      <c r="B48" s="30">
        <v>36565</v>
      </c>
      <c r="C48" s="31">
        <v>8.3070419999999991</v>
      </c>
      <c r="D48" s="31">
        <v>3.460026</v>
      </c>
      <c r="E48" s="31">
        <v>9.958596</v>
      </c>
      <c r="F48" s="31">
        <v>8.5465160000000004</v>
      </c>
      <c r="G48" s="31">
        <v>188.944931</v>
      </c>
      <c r="H48" s="32">
        <v>1.3554699999999997</v>
      </c>
      <c r="I48" s="7">
        <v>-9.5941546555852797E-2</v>
      </c>
      <c r="J48" s="12">
        <v>35.82</v>
      </c>
      <c r="K48" s="12">
        <v>24.85</v>
      </c>
      <c r="L48" s="18">
        <v>6.91</v>
      </c>
      <c r="M48" s="12">
        <v>36.049999999999997</v>
      </c>
      <c r="N48" s="12">
        <v>24.74</v>
      </c>
      <c r="O48" s="18">
        <v>6.64</v>
      </c>
      <c r="P48">
        <v>9</v>
      </c>
    </row>
    <row r="49" spans="1:16">
      <c r="A49" s="29" t="s">
        <v>56</v>
      </c>
      <c r="B49" s="30">
        <v>36572</v>
      </c>
      <c r="C49" s="31">
        <v>10</v>
      </c>
      <c r="D49" s="31">
        <v>3.2514850000000002</v>
      </c>
      <c r="E49" s="31">
        <v>8.3734959999999994</v>
      </c>
      <c r="F49" s="31">
        <v>9.634879999999999</v>
      </c>
      <c r="G49" s="31">
        <v>189.96579</v>
      </c>
      <c r="H49" s="32">
        <v>1.02624</v>
      </c>
      <c r="I49" s="7">
        <v>-9.8856625661690192E-2</v>
      </c>
      <c r="J49" s="12">
        <v>36.32</v>
      </c>
      <c r="K49" s="12">
        <v>24.46</v>
      </c>
      <c r="L49" s="18">
        <v>6.58</v>
      </c>
      <c r="M49" s="12">
        <v>36.33</v>
      </c>
      <c r="N49" s="12">
        <v>24.41</v>
      </c>
      <c r="O49" s="18">
        <v>6.38</v>
      </c>
      <c r="P49">
        <v>8.5</v>
      </c>
    </row>
    <row r="50" spans="1:16">
      <c r="A50" s="29" t="s">
        <v>56</v>
      </c>
      <c r="B50" s="30">
        <v>36579</v>
      </c>
      <c r="C50" s="31">
        <v>10.576902</v>
      </c>
      <c r="D50" s="31">
        <v>3.6895980000000002</v>
      </c>
      <c r="E50" s="31">
        <v>8.2023869999999999</v>
      </c>
      <c r="F50" s="31">
        <v>8.7440239999999996</v>
      </c>
      <c r="G50" s="31">
        <v>186.042191</v>
      </c>
      <c r="H50" s="32">
        <v>1.5651749999999998</v>
      </c>
      <c r="I50" s="7">
        <v>-0.11834924620482894</v>
      </c>
      <c r="J50" s="12">
        <v>36.369999999999997</v>
      </c>
      <c r="K50" s="12">
        <v>23.49</v>
      </c>
      <c r="L50" s="18">
        <v>6.09</v>
      </c>
      <c r="M50" s="12">
        <v>36.380000000000003</v>
      </c>
      <c r="N50" s="12">
        <v>23.5</v>
      </c>
      <c r="O50" s="18">
        <v>6</v>
      </c>
      <c r="P50">
        <v>5.8</v>
      </c>
    </row>
    <row r="51" spans="1:16">
      <c r="A51" s="29" t="s">
        <v>56</v>
      </c>
      <c r="B51" s="30">
        <v>36586</v>
      </c>
      <c r="C51" s="31">
        <v>11.169378999999999</v>
      </c>
      <c r="D51" s="31">
        <v>3.6813750000000001</v>
      </c>
      <c r="E51" s="31">
        <v>9.8654840000000004</v>
      </c>
      <c r="F51" s="31">
        <v>9.6795159999999996</v>
      </c>
      <c r="G51" s="31">
        <v>158.26937899999999</v>
      </c>
      <c r="H51" s="32">
        <v>0.47234999999999988</v>
      </c>
      <c r="I51" s="7">
        <v>-0.10194848137432837</v>
      </c>
      <c r="J51" s="12">
        <v>36.32</v>
      </c>
      <c r="K51" s="12">
        <v>24.47</v>
      </c>
      <c r="L51" s="18">
        <v>6.51</v>
      </c>
      <c r="M51" s="12">
        <v>36.33</v>
      </c>
      <c r="N51" s="12">
        <v>24.48</v>
      </c>
      <c r="O51" s="18">
        <v>6.53</v>
      </c>
      <c r="P51">
        <v>8</v>
      </c>
    </row>
    <row r="52" spans="1:16">
      <c r="A52" s="29" t="s">
        <v>56</v>
      </c>
      <c r="B52" s="30">
        <v>36593</v>
      </c>
      <c r="C52" s="31">
        <v>9.2556480000000008</v>
      </c>
      <c r="D52" s="31">
        <v>4.4621940000000002</v>
      </c>
      <c r="E52" s="31">
        <v>7.00596</v>
      </c>
      <c r="F52" s="31">
        <v>12.128512999999998</v>
      </c>
      <c r="G52" s="31">
        <v>163.05493200000001</v>
      </c>
      <c r="H52" s="32">
        <v>0.67176999999999998</v>
      </c>
      <c r="I52" s="7">
        <v>-9.7087662204307784E-2</v>
      </c>
      <c r="J52" s="12">
        <v>36.520000000000003</v>
      </c>
      <c r="K52" s="12">
        <v>23.14</v>
      </c>
      <c r="L52" s="18">
        <v>6.62</v>
      </c>
      <c r="M52" s="12">
        <v>36.520000000000003</v>
      </c>
      <c r="N52" s="12">
        <v>23.15</v>
      </c>
      <c r="O52" s="18">
        <v>6.49</v>
      </c>
      <c r="P52">
        <v>8.8000000000000007</v>
      </c>
    </row>
    <row r="53" spans="1:16">
      <c r="A53" s="29" t="s">
        <v>56</v>
      </c>
      <c r="B53" s="30">
        <v>36601</v>
      </c>
      <c r="C53" s="31">
        <v>7.1301160000000001</v>
      </c>
      <c r="D53" s="31">
        <v>2.2895690000000002</v>
      </c>
      <c r="E53" s="31">
        <v>6.7873809999999999</v>
      </c>
      <c r="F53" s="31">
        <v>9.1229480000000009</v>
      </c>
      <c r="G53" s="31">
        <v>192.05380199999999</v>
      </c>
      <c r="H53" s="32">
        <v>2.9435624999999996</v>
      </c>
      <c r="I53" s="7">
        <v>-0.13729898758288556</v>
      </c>
      <c r="J53" s="12">
        <v>36.630000000000003</v>
      </c>
      <c r="K53" s="12">
        <v>23.15</v>
      </c>
      <c r="L53" s="18">
        <v>6.93</v>
      </c>
      <c r="M53" s="12">
        <v>36.65</v>
      </c>
      <c r="N53" s="12">
        <v>23.17</v>
      </c>
      <c r="O53" s="18">
        <v>6.97</v>
      </c>
      <c r="P53">
        <v>4</v>
      </c>
    </row>
    <row r="54" spans="1:16">
      <c r="A54" s="21" t="s">
        <v>56</v>
      </c>
      <c r="B54" s="13">
        <v>36607</v>
      </c>
      <c r="C54" s="21">
        <v>19.829640999999999</v>
      </c>
      <c r="D54" s="21">
        <v>4.3617980000000003</v>
      </c>
      <c r="E54" s="21">
        <v>8.3808150000000001</v>
      </c>
      <c r="F54" s="21">
        <v>12.634315000000001</v>
      </c>
      <c r="G54" s="21">
        <v>169.21070900000001</v>
      </c>
      <c r="H54" s="10">
        <v>1.028375</v>
      </c>
      <c r="I54" s="7">
        <v>-0.10875858239817902</v>
      </c>
      <c r="J54" s="12">
        <v>36.58</v>
      </c>
      <c r="K54" s="12">
        <v>22.32</v>
      </c>
      <c r="L54" s="18">
        <v>6.83</v>
      </c>
      <c r="M54" s="12">
        <v>36.58</v>
      </c>
      <c r="N54" s="12">
        <v>22.33</v>
      </c>
      <c r="O54" s="18">
        <v>6.81</v>
      </c>
      <c r="P54">
        <v>7</v>
      </c>
    </row>
    <row r="55" spans="1:16">
      <c r="A55" s="21" t="s">
        <v>56</v>
      </c>
      <c r="B55" s="13">
        <v>36614</v>
      </c>
      <c r="C55" s="21">
        <v>10.277271000000001</v>
      </c>
      <c r="D55" s="21">
        <v>3.4920110000000002</v>
      </c>
      <c r="E55" s="21">
        <v>9.2974080000000008</v>
      </c>
      <c r="F55" s="21">
        <v>12.852553999999998</v>
      </c>
      <c r="G55" s="21">
        <v>195.587952</v>
      </c>
      <c r="H55" s="10">
        <v>2.4158499999999998</v>
      </c>
      <c r="I55" s="7">
        <v>-0.12591866646586086</v>
      </c>
      <c r="J55" s="12">
        <v>36.840000000000003</v>
      </c>
      <c r="K55" s="12">
        <v>21.49</v>
      </c>
      <c r="L55" s="18">
        <v>7.2</v>
      </c>
      <c r="M55" s="12">
        <v>36.85</v>
      </c>
      <c r="N55" s="12">
        <v>21.5</v>
      </c>
      <c r="O55" s="18">
        <v>7.2</v>
      </c>
      <c r="P55">
        <v>5</v>
      </c>
    </row>
    <row r="56" spans="1:16">
      <c r="A56" s="21"/>
      <c r="B56" s="13"/>
      <c r="C56" s="21"/>
      <c r="D56" s="21"/>
      <c r="E56" s="21"/>
      <c r="F56" s="21"/>
      <c r="G56" s="21"/>
      <c r="H56" s="10"/>
      <c r="J56" s="12"/>
      <c r="K56" s="12"/>
      <c r="L56" s="18"/>
      <c r="M56" s="12"/>
      <c r="N56" s="12"/>
      <c r="O56" s="18"/>
    </row>
    <row r="57" spans="1:16">
      <c r="A57" s="29" t="s">
        <v>15</v>
      </c>
      <c r="B57" s="30">
        <v>36495</v>
      </c>
      <c r="C57" s="31">
        <v>5.5132779999999997</v>
      </c>
      <c r="D57" s="31">
        <v>3.6260970000000001</v>
      </c>
      <c r="E57" s="31">
        <v>4.4382169999999999</v>
      </c>
      <c r="F57" s="31">
        <v>12.376713000000002</v>
      </c>
      <c r="G57" s="31">
        <v>126.747696</v>
      </c>
      <c r="H57" s="32">
        <v>1.3422499999999999</v>
      </c>
      <c r="I57" s="7">
        <v>-0.13129205276441003</v>
      </c>
      <c r="J57" s="12">
        <v>35.15</v>
      </c>
      <c r="K57" s="12">
        <v>22.01</v>
      </c>
      <c r="L57" s="18">
        <v>7.74</v>
      </c>
      <c r="M57" s="12">
        <v>35.409999999999997</v>
      </c>
      <c r="N57" s="12">
        <v>21.24</v>
      </c>
      <c r="O57" s="18">
        <v>7.35</v>
      </c>
      <c r="P57">
        <v>4.5</v>
      </c>
    </row>
    <row r="58" spans="1:16">
      <c r="A58" s="29" t="s">
        <v>15</v>
      </c>
      <c r="B58" s="30">
        <v>36502</v>
      </c>
      <c r="C58" s="31">
        <v>4.6455279999999997</v>
      </c>
      <c r="D58" s="31">
        <v>4.8836219999999999</v>
      </c>
      <c r="E58" s="31">
        <v>4.3501099999999999</v>
      </c>
      <c r="F58" s="31">
        <v>19.332816999999999</v>
      </c>
      <c r="G58" s="31">
        <v>151.69650300000001</v>
      </c>
      <c r="H58" s="32">
        <v>1.3605666666666665</v>
      </c>
      <c r="I58" s="7">
        <v>-0.1455874529872721</v>
      </c>
      <c r="J58" s="12">
        <v>35.61</v>
      </c>
      <c r="K58" s="12">
        <v>22.02</v>
      </c>
      <c r="L58" s="18">
        <v>7.57</v>
      </c>
      <c r="M58" s="12">
        <v>35.619999999999997</v>
      </c>
      <c r="N58" s="12">
        <v>21.48</v>
      </c>
      <c r="O58" s="18">
        <v>7.31</v>
      </c>
      <c r="P58">
        <v>3.4</v>
      </c>
    </row>
    <row r="59" spans="1:16">
      <c r="A59" s="29" t="s">
        <v>15</v>
      </c>
      <c r="B59" s="30">
        <v>36509</v>
      </c>
      <c r="C59" s="31">
        <v>10.718735000000001</v>
      </c>
      <c r="D59" s="31">
        <v>3.5252629999999998</v>
      </c>
      <c r="E59" s="31">
        <v>3.9758830000000001</v>
      </c>
      <c r="F59" s="31">
        <v>10.986225000000001</v>
      </c>
      <c r="G59" s="31">
        <v>250.03663599999999</v>
      </c>
      <c r="H59" s="32">
        <v>0.86528749999999999</v>
      </c>
      <c r="I59" s="7">
        <v>-0.12013890351520372</v>
      </c>
      <c r="J59" s="12">
        <v>35.68</v>
      </c>
      <c r="K59" s="12">
        <v>22.24</v>
      </c>
      <c r="L59" s="18">
        <v>7.47</v>
      </c>
      <c r="M59" s="12">
        <v>35.67</v>
      </c>
      <c r="N59" s="12">
        <v>21.98</v>
      </c>
      <c r="O59" s="18">
        <v>7.42</v>
      </c>
      <c r="P59">
        <v>5.6</v>
      </c>
    </row>
    <row r="60" spans="1:16">
      <c r="A60" s="29" t="s">
        <v>15</v>
      </c>
      <c r="B60" s="30">
        <v>36516</v>
      </c>
      <c r="C60" s="31">
        <v>4.3807499999999999</v>
      </c>
      <c r="D60" s="31">
        <v>2.9602119999999998</v>
      </c>
      <c r="E60" s="31">
        <v>3.393977</v>
      </c>
      <c r="F60" s="31">
        <v>13.858696000000002</v>
      </c>
      <c r="G60" s="31">
        <v>232.164841</v>
      </c>
      <c r="H60" s="32">
        <v>1.2764249999999999</v>
      </c>
      <c r="I60" s="7">
        <v>-0.14867930869991028</v>
      </c>
      <c r="J60" s="12">
        <v>35.83</v>
      </c>
      <c r="K60" s="12">
        <v>22.98</v>
      </c>
      <c r="L60" s="18">
        <v>8.5</v>
      </c>
      <c r="M60" s="12">
        <v>35.82</v>
      </c>
      <c r="N60" s="12">
        <v>22.82</v>
      </c>
      <c r="O60" s="18">
        <v>8.1999999999999993</v>
      </c>
      <c r="P60">
        <v>3.2</v>
      </c>
    </row>
    <row r="61" spans="1:16">
      <c r="A61" s="29" t="s">
        <v>15</v>
      </c>
      <c r="B61" s="30">
        <v>36532</v>
      </c>
      <c r="C61" s="31">
        <v>5.915254</v>
      </c>
      <c r="D61" s="31">
        <v>5.1738929999999996</v>
      </c>
      <c r="E61" s="31">
        <v>2.9316070000000001</v>
      </c>
      <c r="F61" s="31">
        <v>16.835655000000003</v>
      </c>
      <c r="G61" s="31">
        <v>219</v>
      </c>
      <c r="H61" s="32">
        <v>1.668333333333333</v>
      </c>
      <c r="I61" s="7">
        <v>-0.12591866646586086</v>
      </c>
      <c r="J61" s="12">
        <v>36.11</v>
      </c>
      <c r="K61" s="12">
        <v>25.13</v>
      </c>
      <c r="L61" s="18">
        <v>6.5</v>
      </c>
      <c r="M61" s="12">
        <v>36.08</v>
      </c>
      <c r="N61" s="12">
        <v>24.42</v>
      </c>
      <c r="O61">
        <v>5.9</v>
      </c>
      <c r="P61">
        <v>5</v>
      </c>
    </row>
    <row r="62" spans="1:16">
      <c r="A62" s="29" t="s">
        <v>15</v>
      </c>
      <c r="B62" s="30">
        <v>36537</v>
      </c>
      <c r="C62" s="31">
        <v>3.8157839999999998</v>
      </c>
      <c r="D62" s="31">
        <v>3.5545200000000001</v>
      </c>
      <c r="E62" s="31">
        <v>3.2652079999999999</v>
      </c>
      <c r="F62" s="31">
        <v>17</v>
      </c>
      <c r="G62" s="31">
        <v>152.948792</v>
      </c>
      <c r="H62" s="32">
        <v>1.1791124999999998</v>
      </c>
      <c r="I62" s="7">
        <v>-0.13129205276441003</v>
      </c>
      <c r="J62" s="12">
        <v>36.58</v>
      </c>
      <c r="K62" s="12">
        <v>24.92</v>
      </c>
      <c r="L62" s="18">
        <v>6.8</v>
      </c>
      <c r="M62" s="12">
        <v>36.57</v>
      </c>
      <c r="N62" s="12">
        <v>24.74</v>
      </c>
      <c r="O62">
        <v>6.7</v>
      </c>
      <c r="P62">
        <v>4.5</v>
      </c>
    </row>
    <row r="63" spans="1:16">
      <c r="A63" s="29" t="s">
        <v>15</v>
      </c>
      <c r="B63" s="30">
        <v>36544</v>
      </c>
      <c r="C63" s="31">
        <v>4.4976630000000002</v>
      </c>
      <c r="D63" s="31">
        <v>3.5645889999999998</v>
      </c>
      <c r="E63" s="31">
        <v>2.838673</v>
      </c>
      <c r="F63" s="31">
        <v>17.611916000000001</v>
      </c>
      <c r="G63" s="31">
        <v>172.562332</v>
      </c>
      <c r="H63" s="32">
        <v>1.1753624999999999</v>
      </c>
      <c r="I63" s="7">
        <v>-0.14410908860673621</v>
      </c>
      <c r="J63" s="12">
        <v>36.19</v>
      </c>
      <c r="K63" s="12">
        <v>24.34</v>
      </c>
      <c r="L63" s="18">
        <v>7.42</v>
      </c>
      <c r="M63" s="12">
        <v>36.18</v>
      </c>
      <c r="N63" s="12">
        <v>24.01</v>
      </c>
      <c r="O63" s="18">
        <v>7.26</v>
      </c>
      <c r="P63">
        <v>3.5</v>
      </c>
    </row>
    <row r="64" spans="1:16">
      <c r="A64" s="29" t="s">
        <v>15</v>
      </c>
      <c r="B64" s="30">
        <v>36551</v>
      </c>
      <c r="C64" s="31">
        <v>7.4686729999999999</v>
      </c>
      <c r="D64" s="31">
        <v>3.1461209999999999</v>
      </c>
      <c r="E64" s="31">
        <v>4.5741360000000002</v>
      </c>
      <c r="F64" s="31">
        <v>15.305630000000001</v>
      </c>
      <c r="G64" s="31">
        <v>205.73753400000001</v>
      </c>
      <c r="H64" s="32">
        <v>1.1347749999999999</v>
      </c>
      <c r="I64" s="7">
        <v>-0.13129205276441003</v>
      </c>
      <c r="J64" s="12">
        <v>36.29</v>
      </c>
      <c r="K64" s="12">
        <v>22.85</v>
      </c>
      <c r="L64" s="18">
        <v>7.4</v>
      </c>
      <c r="M64" s="12">
        <v>36.29</v>
      </c>
      <c r="N64" s="12">
        <v>22.85</v>
      </c>
      <c r="O64" s="18">
        <v>7.33</v>
      </c>
      <c r="P64">
        <v>4.5</v>
      </c>
    </row>
    <row r="65" spans="1:16">
      <c r="A65" s="29" t="s">
        <v>15</v>
      </c>
      <c r="B65" s="30">
        <v>36558</v>
      </c>
      <c r="C65" s="31">
        <v>5.8739549999999996</v>
      </c>
      <c r="D65" s="31">
        <v>3.2501289999999998</v>
      </c>
      <c r="E65" s="31">
        <v>5.9913400000000001</v>
      </c>
      <c r="F65" s="31">
        <v>13.815188999999997</v>
      </c>
      <c r="G65" s="31">
        <v>206.55543499999999</v>
      </c>
      <c r="H65" s="32">
        <v>1.5918999999999999</v>
      </c>
      <c r="I65" s="7">
        <v>-0.10194848137432837</v>
      </c>
      <c r="J65" s="12">
        <v>36.229999999999997</v>
      </c>
      <c r="K65" s="12">
        <v>24.73</v>
      </c>
      <c r="L65" s="18">
        <v>7.33</v>
      </c>
      <c r="M65" s="12">
        <v>36.409999999999997</v>
      </c>
      <c r="N65" s="12">
        <v>24.01</v>
      </c>
      <c r="O65" s="18">
        <v>6.92</v>
      </c>
      <c r="P65">
        <v>8</v>
      </c>
    </row>
    <row r="66" spans="1:16">
      <c r="A66" s="29" t="s">
        <v>15</v>
      </c>
      <c r="B66" s="30">
        <v>36565</v>
      </c>
      <c r="C66" s="31">
        <v>4.8009969999999997</v>
      </c>
      <c r="D66" s="31">
        <v>3.250972</v>
      </c>
      <c r="E66" s="31">
        <v>5.0717780000000001</v>
      </c>
      <c r="F66" s="31">
        <v>16.549422999999997</v>
      </c>
      <c r="G66" s="31">
        <v>205.519913</v>
      </c>
      <c r="H66" s="32">
        <v>1.3765624999999999</v>
      </c>
      <c r="I66" s="7">
        <v>-0.12105784729584031</v>
      </c>
      <c r="J66" s="12">
        <v>36.29</v>
      </c>
      <c r="K66" s="12">
        <v>24.64</v>
      </c>
      <c r="L66" s="18">
        <v>7.47</v>
      </c>
      <c r="M66" s="12">
        <v>36.409999999999997</v>
      </c>
      <c r="N66" s="12">
        <v>24.42</v>
      </c>
      <c r="O66" s="18">
        <v>7.19</v>
      </c>
      <c r="P66">
        <v>5.5</v>
      </c>
    </row>
    <row r="67" spans="1:16">
      <c r="A67" s="29" t="s">
        <v>15</v>
      </c>
      <c r="B67" s="30">
        <v>36572</v>
      </c>
      <c r="C67" s="31">
        <v>5.9973869999999998</v>
      </c>
      <c r="D67" s="31">
        <v>3.0875339999999998</v>
      </c>
      <c r="E67" s="31">
        <v>3.9364080000000001</v>
      </c>
      <c r="F67" s="31">
        <v>8</v>
      </c>
      <c r="G67" s="31">
        <v>165.60375999999999</v>
      </c>
      <c r="H67" s="32">
        <v>1.1959499999999998</v>
      </c>
      <c r="I67" s="7">
        <v>-0.11662026706936919</v>
      </c>
      <c r="J67" s="12">
        <v>36.32</v>
      </c>
      <c r="K67" s="12">
        <v>24.67</v>
      </c>
      <c r="L67" s="18">
        <v>7.39</v>
      </c>
      <c r="M67" s="12">
        <v>36.33</v>
      </c>
      <c r="N67" s="12">
        <v>24.43</v>
      </c>
      <c r="O67" s="18">
        <v>7.06</v>
      </c>
      <c r="P67">
        <v>6</v>
      </c>
    </row>
    <row r="68" spans="1:16">
      <c r="A68" s="29" t="s">
        <v>15</v>
      </c>
      <c r="B68" s="30">
        <v>36579</v>
      </c>
      <c r="C68" s="31">
        <v>6.264875</v>
      </c>
      <c r="D68" s="31">
        <v>4.1100380000000003</v>
      </c>
      <c r="E68" s="31">
        <v>3.0170460000000001</v>
      </c>
      <c r="F68" s="31">
        <v>12.047255999999997</v>
      </c>
      <c r="G68" s="31">
        <v>182.938446</v>
      </c>
      <c r="H68" s="32">
        <v>1.7841333333333331</v>
      </c>
      <c r="I68" s="7">
        <v>-0.12591866646586086</v>
      </c>
      <c r="J68" s="12">
        <v>36.44</v>
      </c>
      <c r="K68" s="12">
        <v>23.8</v>
      </c>
      <c r="L68" s="18">
        <v>7.27</v>
      </c>
      <c r="M68" s="12">
        <v>36.43</v>
      </c>
      <c r="N68" s="12">
        <v>23.49</v>
      </c>
      <c r="O68" s="18">
        <v>6.98</v>
      </c>
      <c r="P68">
        <v>5</v>
      </c>
    </row>
    <row r="69" spans="1:16">
      <c r="A69" s="29" t="s">
        <v>15</v>
      </c>
      <c r="B69" s="30">
        <v>36586</v>
      </c>
      <c r="C69" s="31">
        <v>5.3178450000000002</v>
      </c>
      <c r="D69" s="31">
        <v>4.2889989999999996</v>
      </c>
      <c r="E69" s="31">
        <v>4.254982</v>
      </c>
      <c r="F69" s="31">
        <v>11.297699000000001</v>
      </c>
      <c r="G69" s="31">
        <v>184.39376799999999</v>
      </c>
      <c r="H69" s="32">
        <v>1.1092</v>
      </c>
      <c r="I69" s="7">
        <v>-0.10875858239817902</v>
      </c>
      <c r="J69" s="12">
        <v>36.65</v>
      </c>
      <c r="K69" s="12">
        <v>24.31</v>
      </c>
      <c r="L69" s="18">
        <v>7.08</v>
      </c>
      <c r="M69" s="12">
        <v>36.64</v>
      </c>
      <c r="N69" s="12">
        <v>24.27</v>
      </c>
      <c r="O69" s="18">
        <v>6.79</v>
      </c>
      <c r="P69">
        <v>7</v>
      </c>
    </row>
    <row r="70" spans="1:16">
      <c r="A70" s="29" t="s">
        <v>15</v>
      </c>
      <c r="B70" s="30">
        <v>36593</v>
      </c>
      <c r="C70" s="31">
        <v>4.7573790000000002</v>
      </c>
      <c r="D70" s="31">
        <v>2.7866149999999998</v>
      </c>
      <c r="E70" s="31">
        <v>3.2536969999999998</v>
      </c>
      <c r="F70" s="31">
        <v>9.6315419999999996</v>
      </c>
      <c r="G70" s="31">
        <v>169.06182899999999</v>
      </c>
      <c r="H70" s="32">
        <v>1.6074875</v>
      </c>
      <c r="I70" s="7">
        <v>-9.8856625661690192E-2</v>
      </c>
      <c r="J70" s="12">
        <v>36.56</v>
      </c>
      <c r="K70" s="12">
        <v>23.46</v>
      </c>
      <c r="L70" s="18">
        <v>7.5</v>
      </c>
      <c r="M70" s="12">
        <v>36.56</v>
      </c>
      <c r="N70" s="12">
        <v>23.31</v>
      </c>
      <c r="O70" s="18">
        <v>7.16</v>
      </c>
      <c r="P70">
        <v>8.5</v>
      </c>
    </row>
    <row r="71" spans="1:16">
      <c r="A71" s="29" t="s">
        <v>15</v>
      </c>
      <c r="B71" s="30">
        <v>36601</v>
      </c>
      <c r="C71" s="31">
        <v>6</v>
      </c>
      <c r="D71" s="31">
        <v>3</v>
      </c>
      <c r="E71" s="31">
        <v>3.0735079999999999</v>
      </c>
      <c r="F71" s="31">
        <v>10.373809999999999</v>
      </c>
      <c r="G71" s="31">
        <v>174.79852299999999</v>
      </c>
      <c r="H71" s="32">
        <v>2.0840666666666663</v>
      </c>
      <c r="I71" s="7">
        <v>-0.12105784729584031</v>
      </c>
      <c r="J71" s="12">
        <v>36.630000000000003</v>
      </c>
      <c r="K71" s="12">
        <v>23.28</v>
      </c>
      <c r="L71" s="18">
        <v>7.24</v>
      </c>
      <c r="M71" s="12">
        <v>36.61</v>
      </c>
      <c r="N71" s="12">
        <v>23.24</v>
      </c>
      <c r="O71" s="18">
        <v>7.13</v>
      </c>
      <c r="P71">
        <v>5.5</v>
      </c>
    </row>
    <row r="72" spans="1:16">
      <c r="A72" s="21" t="s">
        <v>15</v>
      </c>
      <c r="B72" s="13">
        <v>36607</v>
      </c>
      <c r="C72" s="21">
        <v>8.221266</v>
      </c>
      <c r="D72" s="21">
        <v>4.086379</v>
      </c>
      <c r="E72" s="21">
        <v>4.2477510000000001</v>
      </c>
      <c r="F72" s="21">
        <v>13.668945000000001</v>
      </c>
      <c r="G72" s="21">
        <v>173.90239</v>
      </c>
      <c r="H72" s="10">
        <v>2.0053333333333332</v>
      </c>
      <c r="I72" s="7">
        <v>-0.12105784729584031</v>
      </c>
      <c r="J72" s="12">
        <v>36.729999999999997</v>
      </c>
      <c r="K72" s="12">
        <v>22.3</v>
      </c>
      <c r="L72" s="18">
        <v>7.17</v>
      </c>
      <c r="M72" s="12">
        <v>36.729999999999997</v>
      </c>
      <c r="N72" s="12">
        <v>22.24</v>
      </c>
      <c r="O72" s="18">
        <v>6.89</v>
      </c>
      <c r="P72">
        <v>5.5</v>
      </c>
    </row>
    <row r="73" spans="1:16">
      <c r="A73" s="21" t="s">
        <v>15</v>
      </c>
      <c r="B73" s="13">
        <v>36614</v>
      </c>
      <c r="C73" s="21">
        <v>5.6830100000000003</v>
      </c>
      <c r="D73" s="21">
        <v>3.9916290000000001</v>
      </c>
      <c r="E73" s="21">
        <v>2.819931</v>
      </c>
      <c r="F73" s="21">
        <v>15.100074999999997</v>
      </c>
      <c r="G73" s="21">
        <v>182.013474</v>
      </c>
      <c r="H73" s="10">
        <v>2.7552500000000002</v>
      </c>
      <c r="I73" s="7">
        <v>-0.13129205276441003</v>
      </c>
      <c r="J73" s="12">
        <v>36.79</v>
      </c>
      <c r="K73" s="12">
        <v>21.88</v>
      </c>
      <c r="L73" s="18">
        <v>7.5</v>
      </c>
      <c r="M73" s="12">
        <v>36.770000000000003</v>
      </c>
      <c r="N73" s="12">
        <v>21.58</v>
      </c>
      <c r="O73" s="18">
        <v>7.2</v>
      </c>
      <c r="P73">
        <v>4.5</v>
      </c>
    </row>
    <row r="74" spans="1:16">
      <c r="A74" s="21"/>
      <c r="B74" s="13"/>
      <c r="C74" s="21"/>
      <c r="D74" s="21"/>
      <c r="E74" s="21"/>
      <c r="F74" s="21"/>
      <c r="G74" s="21"/>
      <c r="H74" s="10"/>
      <c r="J74" s="12"/>
      <c r="K74" s="12"/>
      <c r="L74" s="18"/>
      <c r="M74" s="12"/>
      <c r="N74" s="12"/>
      <c r="O74" s="18"/>
    </row>
    <row r="75" spans="1:16">
      <c r="A75" s="29" t="s">
        <v>16</v>
      </c>
      <c r="B75" s="30">
        <v>36495</v>
      </c>
      <c r="C75" s="31">
        <v>7.9677930000000003</v>
      </c>
      <c r="D75" s="31">
        <v>5.8875979999999997</v>
      </c>
      <c r="E75" s="31">
        <v>4.0590339999999996</v>
      </c>
      <c r="F75" s="31">
        <v>14.842650999999996</v>
      </c>
      <c r="G75" s="31">
        <v>111.920654</v>
      </c>
      <c r="H75" s="32">
        <v>0.50765000000000005</v>
      </c>
      <c r="I75" s="7">
        <v>-8.8079861884662644E-2</v>
      </c>
      <c r="J75" s="12">
        <v>35.25</v>
      </c>
      <c r="K75" s="12">
        <v>21.42</v>
      </c>
      <c r="L75" s="18">
        <v>7.37</v>
      </c>
      <c r="M75" s="12">
        <v>35.42</v>
      </c>
      <c r="N75" s="12">
        <v>21.23</v>
      </c>
      <c r="O75" s="18">
        <v>7.25</v>
      </c>
      <c r="P75">
        <v>10.5</v>
      </c>
    </row>
    <row r="76" spans="1:16">
      <c r="A76" s="29" t="s">
        <v>16</v>
      </c>
      <c r="B76" s="30">
        <v>36502</v>
      </c>
      <c r="C76" s="31">
        <v>6.071726</v>
      </c>
      <c r="D76" s="31">
        <v>6.1268359999999999</v>
      </c>
      <c r="E76" s="31">
        <v>4.4866859999999997</v>
      </c>
      <c r="F76" s="31">
        <v>17.972557000000002</v>
      </c>
      <c r="G76" s="31">
        <v>131.087006</v>
      </c>
      <c r="H76" s="32">
        <v>0.59921000000000002</v>
      </c>
      <c r="I76" s="7">
        <v>-0.10732186767287751</v>
      </c>
      <c r="J76" s="12">
        <v>35.590000000000003</v>
      </c>
      <c r="K76" s="12">
        <v>21.8</v>
      </c>
      <c r="L76" s="18">
        <v>7.47</v>
      </c>
      <c r="M76" s="12">
        <v>35.61</v>
      </c>
      <c r="N76" s="12">
        <v>21.73</v>
      </c>
      <c r="O76" s="18">
        <v>7.35</v>
      </c>
      <c r="P76">
        <v>7.2</v>
      </c>
    </row>
    <row r="77" spans="1:16">
      <c r="A77" s="29" t="s">
        <v>16</v>
      </c>
      <c r="B77" s="30">
        <v>36509</v>
      </c>
      <c r="C77" s="31">
        <v>10.261574</v>
      </c>
      <c r="D77" s="31">
        <v>6.041283</v>
      </c>
      <c r="E77" s="31">
        <v>6.2531169999999996</v>
      </c>
      <c r="F77" s="31">
        <v>10.779049000000001</v>
      </c>
      <c r="G77" s="31">
        <v>243.91963200000001</v>
      </c>
      <c r="H77" s="32">
        <v>0.76563541666666668</v>
      </c>
      <c r="I77" s="7">
        <v>-0.10194848137432837</v>
      </c>
      <c r="J77" s="12">
        <v>35.65</v>
      </c>
      <c r="K77" s="12">
        <v>21.53</v>
      </c>
      <c r="L77" s="18">
        <v>7.62</v>
      </c>
      <c r="M77" s="12">
        <v>35.65</v>
      </c>
      <c r="N77" s="12">
        <v>21.31</v>
      </c>
      <c r="O77" s="19">
        <v>7.3</v>
      </c>
      <c r="P77">
        <v>8</v>
      </c>
    </row>
    <row r="78" spans="1:16">
      <c r="A78" s="29" t="s">
        <v>16</v>
      </c>
      <c r="B78" s="30">
        <v>36516</v>
      </c>
      <c r="C78" s="31">
        <v>2.5283069999999999</v>
      </c>
      <c r="D78" s="31">
        <v>3.4365709999999998</v>
      </c>
      <c r="E78" s="31">
        <v>3.2815599999999998</v>
      </c>
      <c r="F78" s="31">
        <v>11.762422999999998</v>
      </c>
      <c r="G78" s="31">
        <v>180</v>
      </c>
      <c r="H78" s="32">
        <v>0.80603749999999985</v>
      </c>
      <c r="I78" s="7">
        <v>-0.12591866646586086</v>
      </c>
      <c r="J78" s="12">
        <v>35.799999999999997</v>
      </c>
      <c r="K78" s="12">
        <v>22.19</v>
      </c>
      <c r="L78" s="18">
        <v>8.3000000000000007</v>
      </c>
      <c r="M78" s="12">
        <v>35.799999999999997</v>
      </c>
      <c r="N78" s="12">
        <v>22.16</v>
      </c>
      <c r="O78" s="19">
        <v>7.8</v>
      </c>
      <c r="P78">
        <v>5</v>
      </c>
    </row>
    <row r="79" spans="1:16">
      <c r="A79" s="29" t="s">
        <v>16</v>
      </c>
      <c r="B79" s="30">
        <v>36532</v>
      </c>
      <c r="C79" s="31">
        <v>4.0723539999999998</v>
      </c>
      <c r="D79" s="31">
        <v>4.1560860000000002</v>
      </c>
      <c r="E79" s="31">
        <v>3.0755849999999998</v>
      </c>
      <c r="F79" s="31">
        <v>23</v>
      </c>
      <c r="G79" s="31">
        <v>173.73680100000001</v>
      </c>
      <c r="H79" s="32">
        <v>1.5472000000000001</v>
      </c>
      <c r="I79" s="7">
        <v>-9.8856625661690192E-2</v>
      </c>
      <c r="J79" s="12">
        <v>36.03</v>
      </c>
      <c r="K79" s="12">
        <v>24.52</v>
      </c>
      <c r="L79" s="18">
        <v>6.9</v>
      </c>
      <c r="M79" s="12">
        <v>36.020000000000003</v>
      </c>
      <c r="N79" s="12">
        <v>24.45</v>
      </c>
      <c r="O79">
        <v>6.2</v>
      </c>
      <c r="P79">
        <v>8.5</v>
      </c>
    </row>
    <row r="80" spans="1:16">
      <c r="A80" s="29" t="s">
        <v>16</v>
      </c>
      <c r="B80" s="30">
        <v>36537</v>
      </c>
      <c r="C80" s="31">
        <v>5.6359389999999996</v>
      </c>
      <c r="D80" s="31">
        <v>3.6080700000000001</v>
      </c>
      <c r="E80" s="31">
        <v>3.2033429999999998</v>
      </c>
      <c r="F80" s="31">
        <v>20.789622999999999</v>
      </c>
      <c r="G80" s="31">
        <v>157.04505900000001</v>
      </c>
      <c r="H80" s="32">
        <v>1.3676250000000001</v>
      </c>
      <c r="I80" s="7">
        <v>-0.13129205276441003</v>
      </c>
      <c r="J80" s="12">
        <v>36.54</v>
      </c>
      <c r="K80" s="12">
        <v>24.54</v>
      </c>
      <c r="L80" s="18">
        <v>6.9</v>
      </c>
      <c r="M80" s="12">
        <v>36.54</v>
      </c>
      <c r="N80" s="12">
        <v>24.55</v>
      </c>
      <c r="O80">
        <v>6.9</v>
      </c>
      <c r="P80">
        <v>4.5</v>
      </c>
    </row>
    <row r="81" spans="1:16">
      <c r="A81" s="29" t="s">
        <v>16</v>
      </c>
      <c r="B81" s="30">
        <v>36544</v>
      </c>
      <c r="C81" s="31">
        <v>7.9620860000000002</v>
      </c>
      <c r="D81" s="31">
        <v>5.3403450000000001</v>
      </c>
      <c r="E81" s="31">
        <v>3.376099</v>
      </c>
      <c r="F81" s="31">
        <v>14.409416</v>
      </c>
      <c r="G81" s="31">
        <v>136.794983</v>
      </c>
      <c r="H81" s="32">
        <v>0.38926875</v>
      </c>
      <c r="I81" s="7">
        <v>-8.8079861884662644E-2</v>
      </c>
      <c r="J81" s="12">
        <v>36.119999999999997</v>
      </c>
      <c r="K81" s="12">
        <v>23.51</v>
      </c>
      <c r="L81" s="18">
        <v>6.76</v>
      </c>
      <c r="M81" s="12">
        <v>36.119999999999997</v>
      </c>
      <c r="N81" s="12">
        <v>23.5</v>
      </c>
      <c r="O81" s="18">
        <v>6.63</v>
      </c>
      <c r="P81">
        <v>10.5</v>
      </c>
    </row>
    <row r="82" spans="1:16">
      <c r="A82" s="29" t="s">
        <v>16</v>
      </c>
      <c r="B82" s="30">
        <v>36551</v>
      </c>
      <c r="C82" s="31">
        <v>6.0122299999999997</v>
      </c>
      <c r="D82" s="31">
        <v>2.873996</v>
      </c>
      <c r="E82" s="31">
        <v>3.1233900000000001</v>
      </c>
      <c r="F82" s="31">
        <v>19.057850000000002</v>
      </c>
      <c r="G82" s="31">
        <v>196.110153</v>
      </c>
      <c r="H82" s="32">
        <v>0.82558333333333334</v>
      </c>
      <c r="I82" s="7">
        <v>-0.12105784729584031</v>
      </c>
      <c r="J82" s="12">
        <v>36.299999999999997</v>
      </c>
      <c r="K82" s="12">
        <v>22.77</v>
      </c>
      <c r="L82" s="18">
        <v>7.43</v>
      </c>
      <c r="M82" s="12">
        <v>36.29</v>
      </c>
      <c r="N82" s="12">
        <v>22.71</v>
      </c>
      <c r="O82" s="18">
        <v>7.19</v>
      </c>
      <c r="P82">
        <v>5.5</v>
      </c>
    </row>
    <row r="83" spans="1:16">
      <c r="A83" s="29" t="s">
        <v>16</v>
      </c>
      <c r="B83" s="30">
        <v>36558</v>
      </c>
      <c r="C83" s="31">
        <v>7.2841769999999997</v>
      </c>
      <c r="D83" s="31">
        <v>3.4602849999999998</v>
      </c>
      <c r="E83" s="31">
        <v>4.1682040000000002</v>
      </c>
      <c r="F83" s="31">
        <v>13.693641999999997</v>
      </c>
      <c r="G83" s="31">
        <v>210.379288</v>
      </c>
      <c r="H83" s="32">
        <v>1.3372916666666663</v>
      </c>
      <c r="I83" s="7">
        <v>-7.5262826042336417E-2</v>
      </c>
      <c r="J83" s="12">
        <v>36.369999999999997</v>
      </c>
      <c r="K83" s="12">
        <v>23.94</v>
      </c>
      <c r="L83" s="18">
        <v>7.16</v>
      </c>
      <c r="M83" s="12">
        <v>36.369999999999997</v>
      </c>
      <c r="N83" s="12">
        <v>23.07</v>
      </c>
      <c r="O83" s="18">
        <v>6.15</v>
      </c>
      <c r="P83">
        <v>13.5</v>
      </c>
    </row>
    <row r="84" spans="1:16">
      <c r="A84" s="29" t="s">
        <v>16</v>
      </c>
      <c r="B84" s="30">
        <v>36565</v>
      </c>
      <c r="C84" s="31">
        <v>4.642055</v>
      </c>
      <c r="D84" s="31">
        <v>3.4687709999999998</v>
      </c>
      <c r="E84" s="31">
        <v>4.3572110000000004</v>
      </c>
      <c r="F84" s="31">
        <v>13.189903000000001</v>
      </c>
      <c r="G84" s="31">
        <v>198.06999200000001</v>
      </c>
      <c r="H84" s="32">
        <v>2.0632624999999996</v>
      </c>
      <c r="I84" s="7">
        <v>-8.8079861884662644E-2</v>
      </c>
      <c r="J84" s="12">
        <v>36.369999999999997</v>
      </c>
      <c r="K84" s="12">
        <v>24.39</v>
      </c>
      <c r="L84" s="18">
        <v>7.22</v>
      </c>
      <c r="M84" s="12">
        <v>36.35</v>
      </c>
      <c r="N84" s="12">
        <v>24.03</v>
      </c>
      <c r="O84" s="18">
        <v>6.49</v>
      </c>
      <c r="P84">
        <v>10.5</v>
      </c>
    </row>
    <row r="85" spans="1:16">
      <c r="A85" s="29" t="s">
        <v>16</v>
      </c>
      <c r="B85" s="30">
        <v>36572</v>
      </c>
      <c r="C85" s="31">
        <v>6.505681</v>
      </c>
      <c r="D85" s="31">
        <v>4.5740360000000004</v>
      </c>
      <c r="E85" s="31">
        <v>3.1928540000000001</v>
      </c>
      <c r="F85" s="31">
        <v>13.297488999999999</v>
      </c>
      <c r="G85" s="31">
        <v>176.27676400000001</v>
      </c>
      <c r="H85" s="32">
        <v>0.72940000000000005</v>
      </c>
      <c r="I85" s="7">
        <v>-0.1052399459523445</v>
      </c>
      <c r="J85" s="12">
        <v>36.43</v>
      </c>
      <c r="K85" s="12">
        <v>23.98</v>
      </c>
      <c r="L85" s="18">
        <v>7.17</v>
      </c>
      <c r="M85" s="12">
        <v>36.43</v>
      </c>
      <c r="N85" s="12">
        <v>23.98</v>
      </c>
      <c r="O85" s="18">
        <v>6.79</v>
      </c>
      <c r="P85">
        <v>7.5</v>
      </c>
    </row>
    <row r="86" spans="1:16">
      <c r="A86" s="29" t="s">
        <v>16</v>
      </c>
      <c r="B86" s="30">
        <v>36579</v>
      </c>
      <c r="C86" s="31">
        <v>6.0438140000000002</v>
      </c>
      <c r="D86" s="31">
        <v>5.0087260000000002</v>
      </c>
      <c r="E86" s="31">
        <v>3.050789</v>
      </c>
      <c r="F86" s="31">
        <v>13.468097999999998</v>
      </c>
      <c r="G86" s="31">
        <v>152.97500600000001</v>
      </c>
      <c r="H86" s="32">
        <v>0.6484428571428571</v>
      </c>
      <c r="I86" s="7">
        <v>-9.0568160257303659E-2</v>
      </c>
      <c r="J86" s="12">
        <v>36.340000000000003</v>
      </c>
      <c r="K86" s="12">
        <v>23.48</v>
      </c>
      <c r="L86" s="18">
        <v>6.94</v>
      </c>
      <c r="M86" s="12">
        <v>36.340000000000003</v>
      </c>
      <c r="N86" s="12">
        <v>23.48</v>
      </c>
      <c r="O86" s="18">
        <v>6.52</v>
      </c>
      <c r="P86">
        <v>10</v>
      </c>
    </row>
    <row r="87" spans="1:16">
      <c r="A87" s="29" t="s">
        <v>16</v>
      </c>
      <c r="B87" s="30">
        <v>36586</v>
      </c>
      <c r="C87" s="31">
        <v>3.8288630000000001</v>
      </c>
      <c r="D87" s="31">
        <v>4.0687660000000001</v>
      </c>
      <c r="E87" s="31">
        <v>2.7732969999999999</v>
      </c>
      <c r="F87" s="31">
        <v>7.7712399999999988</v>
      </c>
      <c r="G87" s="31">
        <v>146.860229</v>
      </c>
      <c r="H87" s="32">
        <v>0.55901875000000001</v>
      </c>
      <c r="I87" s="7">
        <v>-9.8856625661690192E-2</v>
      </c>
      <c r="J87" s="12">
        <v>36.54</v>
      </c>
      <c r="K87" s="12">
        <v>23.59</v>
      </c>
      <c r="L87" s="18">
        <v>7.12</v>
      </c>
      <c r="M87" s="12">
        <v>36.54</v>
      </c>
      <c r="N87" s="12">
        <v>23.58</v>
      </c>
      <c r="O87" s="18">
        <v>6.84</v>
      </c>
      <c r="P87">
        <v>8.5</v>
      </c>
    </row>
    <row r="88" spans="1:16">
      <c r="A88" s="29" t="s">
        <v>16</v>
      </c>
      <c r="B88" s="30">
        <v>36593</v>
      </c>
      <c r="C88" s="31">
        <v>5.2706189999999999</v>
      </c>
      <c r="D88" s="31">
        <v>3.2961960000000001</v>
      </c>
      <c r="E88" s="31">
        <v>2.619335</v>
      </c>
      <c r="F88" s="31">
        <v>11.272449000000002</v>
      </c>
      <c r="G88" s="31">
        <v>153.15872200000001</v>
      </c>
      <c r="H88" s="32">
        <v>1.1644000000000001</v>
      </c>
      <c r="I88" s="7">
        <v>-0.1052399459523445</v>
      </c>
      <c r="J88" s="12">
        <v>36.33</v>
      </c>
      <c r="K88" s="12">
        <v>23.42</v>
      </c>
      <c r="L88" s="18">
        <v>7.34</v>
      </c>
      <c r="M88" s="12">
        <v>36.5</v>
      </c>
      <c r="N88" s="12">
        <v>23.22</v>
      </c>
      <c r="O88" s="18">
        <v>6.45</v>
      </c>
      <c r="P88">
        <v>7.5</v>
      </c>
    </row>
    <row r="89" spans="1:16">
      <c r="A89" s="29" t="s">
        <v>16</v>
      </c>
      <c r="B89" s="30">
        <v>36601</v>
      </c>
      <c r="C89" s="31">
        <v>22.597480999999998</v>
      </c>
      <c r="D89" s="31">
        <v>4.1192149999999996</v>
      </c>
      <c r="E89" s="31">
        <v>3.3149150000000001</v>
      </c>
      <c r="F89" s="31">
        <v>12.254486</v>
      </c>
      <c r="G89" s="31">
        <v>146.35656700000001</v>
      </c>
      <c r="H89" s="32">
        <v>0.80190833333333333</v>
      </c>
      <c r="I89" s="7">
        <v>-0.10194848137432837</v>
      </c>
      <c r="J89" s="12">
        <v>36.630000000000003</v>
      </c>
      <c r="K89" s="12">
        <v>23.15</v>
      </c>
      <c r="L89" s="18">
        <v>6.93</v>
      </c>
      <c r="M89" s="12">
        <v>36.630000000000003</v>
      </c>
      <c r="N89" s="12">
        <v>23.15</v>
      </c>
      <c r="O89" s="18">
        <v>6.85</v>
      </c>
      <c r="P89">
        <v>8</v>
      </c>
    </row>
    <row r="90" spans="1:16">
      <c r="A90" s="21" t="s">
        <v>16</v>
      </c>
      <c r="B90" s="13">
        <v>36607</v>
      </c>
      <c r="C90" s="21">
        <v>14.199443</v>
      </c>
      <c r="D90" s="21">
        <v>4.4811730000000001</v>
      </c>
      <c r="E90" s="21">
        <v>3.334463</v>
      </c>
      <c r="F90" s="21">
        <v>13.398269999999997</v>
      </c>
      <c r="G90" s="21">
        <v>157.76028400000001</v>
      </c>
      <c r="H90" s="10">
        <v>0.90783333333333316</v>
      </c>
      <c r="I90" s="7">
        <v>-0.10194848137432837</v>
      </c>
      <c r="J90" s="12">
        <v>36.700000000000003</v>
      </c>
      <c r="K90" s="12">
        <v>22.35</v>
      </c>
      <c r="L90" s="18">
        <v>6.94</v>
      </c>
      <c r="M90" s="12">
        <v>36.700000000000003</v>
      </c>
      <c r="N90" s="12">
        <v>22.35</v>
      </c>
      <c r="O90" s="18">
        <v>6.8</v>
      </c>
      <c r="P90">
        <v>8</v>
      </c>
    </row>
    <row r="91" spans="1:16">
      <c r="A91" s="21" t="s">
        <v>16</v>
      </c>
      <c r="B91" s="13">
        <v>36614</v>
      </c>
      <c r="C91" s="21">
        <v>13.13449</v>
      </c>
      <c r="D91" s="21">
        <v>4.8507619999999996</v>
      </c>
      <c r="E91" s="21">
        <v>4.2798049999999996</v>
      </c>
      <c r="F91" s="21">
        <v>16.313690000000001</v>
      </c>
      <c r="G91" s="21">
        <v>169.61016799999999</v>
      </c>
      <c r="H91" s="10">
        <v>0.82201249999999992</v>
      </c>
      <c r="I91" s="7">
        <v>-9.3184118271068733E-2</v>
      </c>
      <c r="J91" s="12">
        <v>36.69</v>
      </c>
      <c r="K91" s="12">
        <v>21.68</v>
      </c>
      <c r="L91" s="18">
        <v>7.2</v>
      </c>
      <c r="M91" s="12">
        <v>36.69</v>
      </c>
      <c r="N91" s="12">
        <v>21.68</v>
      </c>
      <c r="O91" s="18">
        <v>7.1</v>
      </c>
      <c r="P91">
        <v>9.5</v>
      </c>
    </row>
    <row r="92" spans="1:16">
      <c r="A92" s="21"/>
      <c r="B92" s="13"/>
      <c r="C92" s="21"/>
      <c r="D92" s="21"/>
      <c r="E92" s="21"/>
      <c r="F92" s="21"/>
      <c r="G92" s="21"/>
      <c r="H92" s="10"/>
      <c r="J92" s="12"/>
      <c r="K92" s="12"/>
      <c r="L92" s="18"/>
      <c r="M92" s="12"/>
      <c r="N92" s="12"/>
      <c r="O92" s="18"/>
    </row>
    <row r="93" spans="1:16">
      <c r="A93" s="29" t="s">
        <v>17</v>
      </c>
      <c r="B93" s="30">
        <v>36495</v>
      </c>
      <c r="C93" s="31">
        <v>8.0778470000000002</v>
      </c>
      <c r="D93" s="31">
        <v>5.0883039999999999</v>
      </c>
      <c r="E93" s="31">
        <v>7.3356079999999997</v>
      </c>
      <c r="F93" s="31">
        <v>14.419296000000003</v>
      </c>
      <c r="G93" s="31">
        <v>131.36937</v>
      </c>
      <c r="H93" s="32">
        <v>1.3117374999999998</v>
      </c>
      <c r="I93" s="7">
        <v>-0.11662026706936919</v>
      </c>
      <c r="J93" s="12">
        <v>35.32</v>
      </c>
      <c r="K93" s="12">
        <v>21.56</v>
      </c>
      <c r="L93" s="18">
        <v>7.27</v>
      </c>
      <c r="M93" s="12">
        <v>35.4</v>
      </c>
      <c r="N93" s="12">
        <v>21.11</v>
      </c>
      <c r="O93" s="18">
        <v>7.39</v>
      </c>
      <c r="P93">
        <v>6</v>
      </c>
    </row>
    <row r="94" spans="1:16">
      <c r="A94" s="29" t="s">
        <v>17</v>
      </c>
      <c r="B94" s="30">
        <v>36502</v>
      </c>
      <c r="C94" s="31">
        <v>6.7551690000000004</v>
      </c>
      <c r="D94" s="31">
        <v>4.576155</v>
      </c>
      <c r="E94" s="31">
        <v>4.5079219999999998</v>
      </c>
      <c r="F94" s="31">
        <v>20.209248000000002</v>
      </c>
      <c r="G94" s="31">
        <v>154.698624</v>
      </c>
      <c r="H94" s="32">
        <v>2.0053333333333332</v>
      </c>
      <c r="I94" s="7">
        <v>-0.14867930869991028</v>
      </c>
      <c r="J94" s="12">
        <v>35.44</v>
      </c>
      <c r="K94" s="12">
        <v>21.69</v>
      </c>
      <c r="L94" s="18">
        <v>7.52</v>
      </c>
      <c r="M94" s="12">
        <v>35.56</v>
      </c>
      <c r="N94" s="12">
        <v>21.48</v>
      </c>
      <c r="O94" s="18">
        <v>7.36</v>
      </c>
      <c r="P94">
        <v>3.2</v>
      </c>
    </row>
    <row r="95" spans="1:16">
      <c r="A95" s="29" t="s">
        <v>17</v>
      </c>
      <c r="B95" s="30">
        <v>36509</v>
      </c>
      <c r="C95" s="31">
        <v>8.6815440000000006</v>
      </c>
      <c r="D95" s="31">
        <v>3.8934690000000001</v>
      </c>
      <c r="E95" s="31">
        <v>5.5049340000000004</v>
      </c>
      <c r="F95" s="31">
        <v>12.420113000000001</v>
      </c>
      <c r="G95" s="31">
        <v>197.91868600000001</v>
      </c>
      <c r="H95" s="32">
        <v>2.0814999999999997</v>
      </c>
      <c r="I95" s="7">
        <v>-0.12199365336791834</v>
      </c>
      <c r="J95" s="12">
        <v>35.65</v>
      </c>
      <c r="K95" s="12">
        <v>21.96</v>
      </c>
      <c r="L95" s="18">
        <v>7.44</v>
      </c>
      <c r="M95" s="12">
        <v>35.659999999999997</v>
      </c>
      <c r="N95" s="12">
        <v>21.78</v>
      </c>
      <c r="O95" s="18">
        <v>7.43</v>
      </c>
      <c r="P95">
        <v>5.4</v>
      </c>
    </row>
    <row r="96" spans="1:16">
      <c r="A96" s="29" t="s">
        <v>17</v>
      </c>
      <c r="B96" s="30">
        <v>36516</v>
      </c>
      <c r="C96" s="31">
        <v>4.6921590000000002</v>
      </c>
      <c r="D96" s="31">
        <v>3.6341999999999999</v>
      </c>
      <c r="E96" s="31">
        <v>3.0586310000000001</v>
      </c>
      <c r="F96" s="31">
        <v>18.635185</v>
      </c>
      <c r="G96" s="31">
        <v>176.78881799999999</v>
      </c>
      <c r="H96" s="32">
        <v>2.6463750000000004</v>
      </c>
      <c r="I96" s="7">
        <v>-0.14867930869991028</v>
      </c>
      <c r="J96" s="12">
        <v>35.799999999999997</v>
      </c>
      <c r="K96" s="12">
        <v>22.29</v>
      </c>
      <c r="L96" s="18">
        <v>8.4</v>
      </c>
      <c r="M96" s="12">
        <v>35.799999999999997</v>
      </c>
      <c r="N96" s="12">
        <v>22.05</v>
      </c>
      <c r="O96" s="18">
        <v>8</v>
      </c>
      <c r="P96">
        <v>3.2</v>
      </c>
    </row>
    <row r="97" spans="1:16">
      <c r="A97" s="29" t="s">
        <v>17</v>
      </c>
      <c r="B97" s="30">
        <v>36532</v>
      </c>
      <c r="C97" s="31">
        <v>7.1182530000000002</v>
      </c>
      <c r="D97" s="31">
        <v>3.8742200000000002</v>
      </c>
      <c r="E97" s="31">
        <v>4.0704799999999999</v>
      </c>
      <c r="F97" s="31">
        <v>22.773429999999998</v>
      </c>
      <c r="G97" s="31">
        <v>222.64201399999999</v>
      </c>
      <c r="H97" s="32">
        <v>4.3220400000000003</v>
      </c>
      <c r="I97" s="7">
        <v>-0.13129205276441003</v>
      </c>
      <c r="J97" s="12">
        <v>36.04</v>
      </c>
      <c r="K97" s="12">
        <v>24.88</v>
      </c>
      <c r="L97" s="18">
        <v>7.6</v>
      </c>
      <c r="M97" s="12">
        <v>36.020000000000003</v>
      </c>
      <c r="N97" s="12">
        <v>24.24</v>
      </c>
      <c r="O97">
        <v>4.8</v>
      </c>
      <c r="P97">
        <v>4.5</v>
      </c>
    </row>
    <row r="98" spans="1:16">
      <c r="A98" s="29" t="s">
        <v>17</v>
      </c>
      <c r="B98" s="30">
        <v>36537</v>
      </c>
      <c r="C98" s="31">
        <v>8.9355410000000006</v>
      </c>
      <c r="D98" s="31">
        <v>5.2870109999999997</v>
      </c>
      <c r="E98" s="31">
        <v>4.6158099999999997</v>
      </c>
      <c r="F98" s="31">
        <v>19.178719000000001</v>
      </c>
      <c r="G98" s="31">
        <v>161.64009100000001</v>
      </c>
      <c r="H98" s="32">
        <v>1.8973666666666666</v>
      </c>
      <c r="I98" s="7">
        <v>-0.13729898758288556</v>
      </c>
      <c r="J98" s="12">
        <v>36.58</v>
      </c>
      <c r="K98" s="12">
        <v>24.58</v>
      </c>
      <c r="L98" s="18">
        <v>6.8</v>
      </c>
      <c r="M98" s="12">
        <v>36.590000000000003</v>
      </c>
      <c r="N98" s="12">
        <v>24.56</v>
      </c>
      <c r="O98">
        <v>6.7</v>
      </c>
      <c r="P98">
        <v>4</v>
      </c>
    </row>
    <row r="99" spans="1:16">
      <c r="A99" s="29" t="s">
        <v>17</v>
      </c>
      <c r="B99" s="30">
        <v>36544</v>
      </c>
      <c r="C99" s="31">
        <v>4.6067809999999998</v>
      </c>
      <c r="D99" s="31">
        <v>3.393669</v>
      </c>
      <c r="E99" s="31">
        <v>2.8821979999999998</v>
      </c>
      <c r="F99" s="31">
        <v>19.030895000000001</v>
      </c>
      <c r="G99" s="31">
        <v>198.807693</v>
      </c>
      <c r="H99" s="32">
        <v>3.3879499999999987</v>
      </c>
      <c r="I99" s="7">
        <v>-0.14410908860673621</v>
      </c>
      <c r="J99" s="12">
        <v>36.18</v>
      </c>
      <c r="K99" s="12">
        <v>23.92</v>
      </c>
      <c r="L99" s="18">
        <v>7.34</v>
      </c>
      <c r="M99" s="12">
        <v>36.19</v>
      </c>
      <c r="N99" s="12">
        <v>23.71</v>
      </c>
      <c r="O99" s="18">
        <v>7.05</v>
      </c>
      <c r="P99">
        <v>3.5</v>
      </c>
    </row>
    <row r="100" spans="1:16">
      <c r="A100" s="29" t="s">
        <v>17</v>
      </c>
      <c r="B100" s="30">
        <v>36551</v>
      </c>
      <c r="C100" s="31">
        <v>3.6560030000000001</v>
      </c>
      <c r="D100" s="31">
        <v>3.761333</v>
      </c>
      <c r="E100" s="31">
        <v>4.344462</v>
      </c>
      <c r="F100" s="31">
        <v>16.538414000000003</v>
      </c>
      <c r="G100" s="31">
        <v>230.43180799999999</v>
      </c>
      <c r="H100" s="32">
        <v>1.8028124999999999</v>
      </c>
      <c r="I100" s="7">
        <v>-0.13729898758288556</v>
      </c>
      <c r="J100" s="12">
        <v>36.29</v>
      </c>
      <c r="K100" s="12">
        <v>22.76</v>
      </c>
      <c r="L100" s="18">
        <v>7.25</v>
      </c>
      <c r="M100" s="12">
        <v>36.29</v>
      </c>
      <c r="N100" s="12">
        <v>22.76</v>
      </c>
      <c r="O100" s="18">
        <v>7.02</v>
      </c>
      <c r="P100">
        <v>4</v>
      </c>
    </row>
    <row r="101" spans="1:16">
      <c r="A101" s="29" t="s">
        <v>17</v>
      </c>
      <c r="B101" s="30">
        <v>36558</v>
      </c>
      <c r="C101" s="31">
        <v>12.423894000000001</v>
      </c>
      <c r="D101" s="31">
        <v>4.1651040000000004</v>
      </c>
      <c r="E101" s="31">
        <v>4.0592750000000004</v>
      </c>
      <c r="F101" s="31">
        <v>16.887653</v>
      </c>
      <c r="G101" s="31">
        <v>293.761414</v>
      </c>
      <c r="H101" s="32">
        <v>3.6139999999999999</v>
      </c>
      <c r="I101" s="7">
        <v>-0.12105784729584031</v>
      </c>
      <c r="J101" s="12">
        <v>36.46</v>
      </c>
      <c r="K101" s="12">
        <v>24.1</v>
      </c>
      <c r="L101" s="18">
        <v>7.58</v>
      </c>
      <c r="M101" s="12">
        <v>36.47</v>
      </c>
      <c r="N101" s="12">
        <v>23.53</v>
      </c>
      <c r="O101" s="18">
        <v>4.68</v>
      </c>
      <c r="P101">
        <v>5.5</v>
      </c>
    </row>
    <row r="102" spans="1:16">
      <c r="A102" s="29" t="s">
        <v>17</v>
      </c>
      <c r="B102" s="30">
        <v>36565</v>
      </c>
      <c r="C102" s="31">
        <v>5.6878200000000003</v>
      </c>
      <c r="D102" s="31">
        <v>3.4329239999999999</v>
      </c>
      <c r="E102" s="31">
        <v>4.655068</v>
      </c>
      <c r="F102" s="31">
        <v>13.961796</v>
      </c>
      <c r="G102" s="31">
        <v>227.39640800000001</v>
      </c>
      <c r="H102" s="32">
        <v>3.1471333333333331</v>
      </c>
      <c r="I102" s="7">
        <v>-0.13729898758288556</v>
      </c>
      <c r="J102" s="12">
        <v>36.42</v>
      </c>
      <c r="K102" s="12">
        <v>24.29</v>
      </c>
      <c r="L102" s="18">
        <v>7.22</v>
      </c>
      <c r="M102" s="12">
        <v>36.409999999999997</v>
      </c>
      <c r="N102" s="12">
        <v>23.89</v>
      </c>
      <c r="O102" s="18">
        <v>6.62</v>
      </c>
      <c r="P102">
        <v>4</v>
      </c>
    </row>
    <row r="103" spans="1:16">
      <c r="A103" s="29" t="s">
        <v>17</v>
      </c>
      <c r="B103" s="30">
        <v>36572</v>
      </c>
      <c r="C103" s="31">
        <v>6.4598230000000001</v>
      </c>
      <c r="D103" s="31">
        <v>5.2478759999999998</v>
      </c>
      <c r="E103" s="31">
        <v>3.445989</v>
      </c>
      <c r="F103" s="31">
        <v>11.632622000000001</v>
      </c>
      <c r="G103" s="31">
        <v>188.86734000000001</v>
      </c>
      <c r="H103" s="32">
        <v>1.4617500000000001</v>
      </c>
      <c r="I103" s="7">
        <v>-0.1052399459523445</v>
      </c>
      <c r="J103" s="12">
        <v>36.520000000000003</v>
      </c>
      <c r="K103" s="12">
        <v>24.74</v>
      </c>
      <c r="L103" s="18">
        <v>7.26</v>
      </c>
      <c r="M103" s="12">
        <v>36.49</v>
      </c>
      <c r="N103" s="12">
        <v>24.04</v>
      </c>
      <c r="O103" s="18">
        <v>6.75</v>
      </c>
      <c r="P103">
        <v>7.5</v>
      </c>
    </row>
    <row r="104" spans="1:16">
      <c r="A104" s="29" t="s">
        <v>17</v>
      </c>
      <c r="B104" s="30">
        <v>36579</v>
      </c>
      <c r="C104" s="31">
        <v>8</v>
      </c>
      <c r="D104" s="31">
        <v>20</v>
      </c>
      <c r="E104" s="31">
        <v>5</v>
      </c>
      <c r="F104" s="31">
        <v>14.459938000000001</v>
      </c>
      <c r="G104" s="31">
        <v>197.528549</v>
      </c>
      <c r="H104" s="32">
        <v>1.7841333333333331</v>
      </c>
      <c r="I104" s="7">
        <v>-0.12391841009504354</v>
      </c>
      <c r="J104" s="12">
        <v>36.43</v>
      </c>
      <c r="K104" s="12">
        <v>23.47</v>
      </c>
      <c r="L104" s="18">
        <v>6.96</v>
      </c>
      <c r="M104" s="12">
        <v>36.44</v>
      </c>
      <c r="N104" s="12">
        <v>23.37</v>
      </c>
      <c r="O104" s="18">
        <v>6.52</v>
      </c>
      <c r="P104">
        <v>5.2</v>
      </c>
    </row>
    <row r="105" spans="1:16">
      <c r="A105" s="29" t="s">
        <v>17</v>
      </c>
      <c r="B105" s="30">
        <v>36586</v>
      </c>
      <c r="C105" s="31">
        <v>5.8123639999999996</v>
      </c>
      <c r="D105" s="31">
        <v>3.5538129999999999</v>
      </c>
      <c r="E105" s="31">
        <v>3.753422</v>
      </c>
      <c r="F105" s="31">
        <v>16.398524999999999</v>
      </c>
      <c r="G105" s="31">
        <v>162.024902</v>
      </c>
      <c r="H105" s="32">
        <v>1.1265700000000001</v>
      </c>
      <c r="I105" s="7">
        <v>-0.10875858239817902</v>
      </c>
      <c r="J105" s="12">
        <v>36.630000000000003</v>
      </c>
      <c r="K105" s="12">
        <v>24.12</v>
      </c>
      <c r="L105" s="18">
        <v>7.26</v>
      </c>
      <c r="M105" s="12">
        <v>36.630000000000003</v>
      </c>
      <c r="N105" s="12">
        <v>24.08</v>
      </c>
      <c r="O105" s="18">
        <v>6.95</v>
      </c>
      <c r="P105">
        <v>7</v>
      </c>
    </row>
    <row r="106" spans="1:16">
      <c r="A106" s="29" t="s">
        <v>17</v>
      </c>
      <c r="B106" s="30">
        <v>36593</v>
      </c>
      <c r="C106" s="31">
        <v>8.4019340000000007</v>
      </c>
      <c r="D106" s="31">
        <v>3.1082960000000002</v>
      </c>
      <c r="E106" s="31">
        <v>3.5660319999999999</v>
      </c>
      <c r="F106" s="31">
        <v>13.178967</v>
      </c>
      <c r="G106" s="31">
        <v>198.180511</v>
      </c>
      <c r="H106" s="32">
        <v>2.1775500000000001</v>
      </c>
      <c r="I106" s="7">
        <v>-0.11253808897801884</v>
      </c>
      <c r="J106" s="12">
        <v>36.57</v>
      </c>
      <c r="K106" s="12">
        <v>23.51</v>
      </c>
      <c r="L106" s="18">
        <v>6.77</v>
      </c>
      <c r="M106" s="12">
        <v>36.57</v>
      </c>
      <c r="N106" s="12">
        <v>23.4</v>
      </c>
      <c r="O106" s="18">
        <v>6.42</v>
      </c>
      <c r="P106">
        <v>6.5</v>
      </c>
    </row>
    <row r="107" spans="1:16">
      <c r="A107" s="29" t="s">
        <v>17</v>
      </c>
      <c r="B107" s="30">
        <v>36601</v>
      </c>
      <c r="C107" s="31">
        <v>7.0327729999999997</v>
      </c>
      <c r="D107" s="31">
        <v>3.9658880000000001</v>
      </c>
      <c r="E107" s="31">
        <v>4.2632479999999999</v>
      </c>
      <c r="F107" s="31">
        <v>13.775700000000001</v>
      </c>
      <c r="G107" s="31">
        <v>188.982788</v>
      </c>
      <c r="H107" s="32">
        <v>3.0904500000000001</v>
      </c>
      <c r="I107" s="7">
        <v>-0.12105784729584031</v>
      </c>
      <c r="J107" s="12">
        <v>36.64</v>
      </c>
      <c r="K107" s="12">
        <v>23.07</v>
      </c>
      <c r="L107" s="18">
        <v>7.29</v>
      </c>
      <c r="M107" s="12">
        <v>36.61</v>
      </c>
      <c r="N107" s="12">
        <v>23.01</v>
      </c>
      <c r="O107" s="18">
        <v>6.96</v>
      </c>
      <c r="P107">
        <v>5.5</v>
      </c>
    </row>
    <row r="108" spans="1:16">
      <c r="A108" s="21" t="s">
        <v>17</v>
      </c>
      <c r="B108" s="13">
        <v>36607</v>
      </c>
      <c r="C108" s="21">
        <v>27.692467000000001</v>
      </c>
      <c r="D108" s="21">
        <v>5.9602339999999998</v>
      </c>
      <c r="E108" s="21">
        <v>6.2824590000000002</v>
      </c>
      <c r="F108" s="21">
        <v>17.309288000000002</v>
      </c>
      <c r="G108" s="21">
        <v>147.29984999999999</v>
      </c>
      <c r="H108" s="10">
        <v>2.0467249999999999</v>
      </c>
      <c r="I108" s="7">
        <v>-0.13729898758288556</v>
      </c>
      <c r="J108" s="12">
        <v>36.71</v>
      </c>
      <c r="K108" s="12">
        <v>22.24</v>
      </c>
      <c r="L108" s="18">
        <v>6.99</v>
      </c>
      <c r="M108" s="12">
        <v>36.68</v>
      </c>
      <c r="N108" s="12">
        <v>22.11</v>
      </c>
      <c r="O108" s="18">
        <v>6.68</v>
      </c>
      <c r="P108">
        <v>4</v>
      </c>
    </row>
    <row r="109" spans="1:16">
      <c r="A109" s="21" t="s">
        <v>17</v>
      </c>
      <c r="B109" s="13">
        <v>36614</v>
      </c>
      <c r="C109" s="21">
        <v>7.9118190000000004</v>
      </c>
      <c r="D109" s="21">
        <v>4.9398119999999999</v>
      </c>
      <c r="E109" s="21">
        <v>4.6787999999999998</v>
      </c>
      <c r="F109" s="21">
        <v>17.083984000000001</v>
      </c>
      <c r="G109" s="21">
        <v>189.43336500000001</v>
      </c>
      <c r="H109" s="10">
        <v>2.2144500000000003</v>
      </c>
      <c r="I109" s="7">
        <v>-0.11662026706936919</v>
      </c>
      <c r="J109" s="12">
        <v>36.67</v>
      </c>
      <c r="K109" s="12">
        <v>21.6</v>
      </c>
      <c r="L109" s="18">
        <v>7.4</v>
      </c>
      <c r="M109" s="12">
        <v>36.71</v>
      </c>
      <c r="N109" s="12">
        <v>21.47</v>
      </c>
      <c r="O109" s="18">
        <v>7.1</v>
      </c>
      <c r="P109">
        <v>6</v>
      </c>
    </row>
    <row r="110" spans="1:16">
      <c r="A110" s="21"/>
      <c r="B110" s="13"/>
      <c r="C110" s="21"/>
      <c r="D110" s="21"/>
      <c r="E110" s="21"/>
      <c r="F110" s="21"/>
      <c r="G110" s="21"/>
      <c r="H110" s="10"/>
      <c r="J110" s="12"/>
      <c r="K110" s="12"/>
      <c r="L110" s="18"/>
      <c r="M110" s="12"/>
      <c r="N110" s="12"/>
      <c r="O110" s="18"/>
    </row>
    <row r="111" spans="1:16">
      <c r="A111" s="29" t="s">
        <v>18</v>
      </c>
      <c r="B111" s="30">
        <v>36495</v>
      </c>
      <c r="C111" s="31">
        <v>7.098509</v>
      </c>
      <c r="D111" s="31">
        <v>6.0361010000000004</v>
      </c>
      <c r="E111" s="31">
        <v>4.8556080000000001</v>
      </c>
      <c r="F111" s="31">
        <v>9.5406879999999994</v>
      </c>
      <c r="G111" s="31">
        <v>134.76956200000001</v>
      </c>
      <c r="H111" s="32">
        <v>1.5594499999999998</v>
      </c>
      <c r="I111" s="7">
        <v>-0.11253808897801884</v>
      </c>
      <c r="J111" s="12">
        <v>35.380000000000003</v>
      </c>
      <c r="K111" s="12">
        <v>21.21</v>
      </c>
      <c r="L111" s="18">
        <v>7.5</v>
      </c>
      <c r="M111" s="12">
        <v>35.380000000000003</v>
      </c>
      <c r="N111" s="12">
        <v>20.78</v>
      </c>
      <c r="O111" s="18">
        <v>6.94</v>
      </c>
      <c r="P111">
        <v>6.5</v>
      </c>
    </row>
    <row r="112" spans="1:16">
      <c r="A112" s="29" t="s">
        <v>18</v>
      </c>
      <c r="B112" s="30">
        <v>36502</v>
      </c>
      <c r="C112" s="31">
        <v>5.804754</v>
      </c>
      <c r="D112" s="31">
        <v>4.2661949999999997</v>
      </c>
      <c r="E112" s="31">
        <v>3.4184939999999999</v>
      </c>
      <c r="F112" s="31">
        <v>20.126842000000003</v>
      </c>
      <c r="G112" s="31">
        <v>128.51606799999999</v>
      </c>
      <c r="H112" s="32">
        <v>1.75925</v>
      </c>
      <c r="I112" s="7">
        <v>-0.12694900453905436</v>
      </c>
      <c r="J112" s="12">
        <v>35.49</v>
      </c>
      <c r="K112" s="12">
        <v>21.73</v>
      </c>
      <c r="L112" s="18">
        <v>7.75</v>
      </c>
      <c r="M112" s="12">
        <v>35.590000000000003</v>
      </c>
      <c r="N112" s="12">
        <v>21.37</v>
      </c>
      <c r="O112" s="18">
        <v>7.02</v>
      </c>
      <c r="P112">
        <v>4.9000000000000004</v>
      </c>
    </row>
    <row r="113" spans="1:16">
      <c r="A113" s="29" t="s">
        <v>18</v>
      </c>
      <c r="B113" s="30">
        <v>36509</v>
      </c>
      <c r="C113" s="31">
        <v>6.5144960000000003</v>
      </c>
      <c r="D113" s="31">
        <v>4.800306</v>
      </c>
      <c r="E113" s="31">
        <v>4.8342640000000001</v>
      </c>
      <c r="F113" s="31">
        <v>11.739895000000001</v>
      </c>
      <c r="G113" s="31">
        <v>225.83833300000001</v>
      </c>
      <c r="H113" s="32">
        <v>1.2068125000000001</v>
      </c>
      <c r="I113" s="7">
        <v>-0.10875858239817902</v>
      </c>
      <c r="J113" s="12">
        <v>35.64</v>
      </c>
      <c r="K113" s="12">
        <v>21.66</v>
      </c>
      <c r="L113" s="18">
        <v>7.52</v>
      </c>
      <c r="M113" s="12">
        <v>35.67</v>
      </c>
      <c r="N113" s="12">
        <v>21.39</v>
      </c>
      <c r="O113" s="18">
        <v>7.04</v>
      </c>
      <c r="P113">
        <v>7</v>
      </c>
    </row>
    <row r="114" spans="1:16">
      <c r="A114" s="29" t="s">
        <v>18</v>
      </c>
      <c r="B114" s="30">
        <v>36516</v>
      </c>
      <c r="C114" s="31">
        <v>6.117489</v>
      </c>
      <c r="D114" s="31">
        <v>3.892245</v>
      </c>
      <c r="E114" s="31">
        <v>4.0220459999999996</v>
      </c>
      <c r="F114" s="31">
        <v>13.681891999999998</v>
      </c>
      <c r="G114" s="31">
        <v>178.97082499999999</v>
      </c>
      <c r="H114" s="32">
        <v>3.6703000000000006</v>
      </c>
      <c r="I114" s="7">
        <v>-0.13129205276441003</v>
      </c>
      <c r="J114" s="12">
        <v>35.81</v>
      </c>
      <c r="K114" s="12">
        <v>22</v>
      </c>
      <c r="L114" s="18">
        <v>8</v>
      </c>
      <c r="M114" s="12">
        <v>35.79</v>
      </c>
      <c r="N114" s="12">
        <v>21.71</v>
      </c>
      <c r="O114" s="18">
        <v>7.4</v>
      </c>
      <c r="P114">
        <v>4.5</v>
      </c>
    </row>
    <row r="115" spans="1:16">
      <c r="A115" s="29" t="s">
        <v>18</v>
      </c>
      <c r="B115" s="30">
        <v>36532</v>
      </c>
      <c r="C115" s="31">
        <v>16.423179999999999</v>
      </c>
      <c r="D115" s="31">
        <v>4.7221080000000004</v>
      </c>
      <c r="E115" s="31">
        <v>4.0426460000000004</v>
      </c>
      <c r="F115" s="31">
        <v>15.621864000000002</v>
      </c>
      <c r="G115" s="31">
        <v>208.00288399999999</v>
      </c>
      <c r="H115" s="32">
        <v>3.1890666666666667</v>
      </c>
      <c r="I115" s="7">
        <v>-0.11494798610539667</v>
      </c>
      <c r="J115" s="12">
        <v>36.04</v>
      </c>
      <c r="K115" s="12">
        <v>24.59</v>
      </c>
      <c r="L115" s="18">
        <v>7.2</v>
      </c>
      <c r="M115" s="12">
        <v>36.020000000000003</v>
      </c>
      <c r="N115" s="12">
        <v>24.1</v>
      </c>
      <c r="O115">
        <v>5.5</v>
      </c>
      <c r="P115">
        <v>6.2</v>
      </c>
    </row>
    <row r="116" spans="1:16">
      <c r="A116" s="29" t="s">
        <v>18</v>
      </c>
      <c r="B116" s="30">
        <v>36537</v>
      </c>
      <c r="C116" s="31">
        <v>9.5963069999999995</v>
      </c>
      <c r="D116" s="31">
        <v>5.9639639999999998</v>
      </c>
      <c r="E116" s="31">
        <v>3.4359980000000001</v>
      </c>
      <c r="F116" s="31">
        <v>19.080897999999998</v>
      </c>
      <c r="G116" s="31">
        <v>243.57334900000001</v>
      </c>
      <c r="H116" s="32">
        <v>1.8915875</v>
      </c>
      <c r="I116" s="7">
        <v>-0.10875858239817902</v>
      </c>
      <c r="J116" s="12">
        <v>36.61</v>
      </c>
      <c r="K116" s="12">
        <v>24.56</v>
      </c>
      <c r="L116" s="18">
        <v>6.6</v>
      </c>
      <c r="M116" s="12">
        <v>36.630000000000003</v>
      </c>
      <c r="N116" s="12">
        <v>24.38</v>
      </c>
      <c r="O116">
        <v>5.6</v>
      </c>
      <c r="P116">
        <v>7</v>
      </c>
    </row>
    <row r="117" spans="1:16">
      <c r="A117" s="29" t="s">
        <v>18</v>
      </c>
      <c r="B117" s="30">
        <v>36544</v>
      </c>
      <c r="C117" s="31">
        <v>9.7757249999999996</v>
      </c>
      <c r="D117" s="31">
        <v>4.7847600000000003</v>
      </c>
      <c r="E117" s="31">
        <v>3.9725290000000002</v>
      </c>
      <c r="F117" s="31">
        <v>14.645564999999998</v>
      </c>
      <c r="G117" s="31">
        <v>176.47524999999999</v>
      </c>
      <c r="H117" s="32">
        <v>2.2014624999999999</v>
      </c>
      <c r="I117" s="7">
        <v>-0.11253808897801884</v>
      </c>
      <c r="J117" s="12">
        <v>36.19</v>
      </c>
      <c r="K117" s="12">
        <v>23.66</v>
      </c>
      <c r="L117" s="18">
        <v>7.72</v>
      </c>
      <c r="M117" s="12">
        <v>36.21</v>
      </c>
      <c r="N117" s="12">
        <v>23.16</v>
      </c>
      <c r="O117" s="18">
        <v>5.53</v>
      </c>
      <c r="P117">
        <v>6.5</v>
      </c>
    </row>
    <row r="118" spans="1:16">
      <c r="A118" s="29" t="s">
        <v>18</v>
      </c>
      <c r="B118" s="30">
        <v>36551</v>
      </c>
      <c r="C118" s="31">
        <v>9.8582800000000006</v>
      </c>
      <c r="D118" s="31">
        <v>4.1734229999999997</v>
      </c>
      <c r="E118" s="31">
        <v>3.4071739999999999</v>
      </c>
      <c r="F118" s="31">
        <v>15.762774999999998</v>
      </c>
      <c r="G118" s="31">
        <v>190</v>
      </c>
      <c r="H118" s="32">
        <v>1.7454875000000001</v>
      </c>
      <c r="I118" s="7">
        <v>-9.8856625661690192E-2</v>
      </c>
      <c r="J118" s="12">
        <v>36.33</v>
      </c>
      <c r="K118" s="12">
        <v>22.8</v>
      </c>
      <c r="L118" s="18">
        <v>7.33</v>
      </c>
      <c r="M118" s="12">
        <v>36.35</v>
      </c>
      <c r="N118" s="12">
        <v>22.53</v>
      </c>
      <c r="O118" s="18">
        <v>6.44</v>
      </c>
      <c r="P118">
        <v>8.5</v>
      </c>
    </row>
    <row r="119" spans="1:16">
      <c r="A119" s="29" t="s">
        <v>18</v>
      </c>
      <c r="B119" s="30">
        <v>36558</v>
      </c>
      <c r="C119" s="31">
        <v>5.184596</v>
      </c>
      <c r="D119" s="31">
        <v>3.5188429999999999</v>
      </c>
      <c r="E119" s="31">
        <v>3.9312360000000002</v>
      </c>
      <c r="F119" s="31">
        <v>12.199066000000002</v>
      </c>
      <c r="G119" s="31">
        <v>231.179733</v>
      </c>
      <c r="H119" s="32">
        <v>1.6772999999999998</v>
      </c>
      <c r="I119" s="7">
        <v>-8.9558226265198507E-2</v>
      </c>
      <c r="J119" s="12">
        <v>36.46</v>
      </c>
      <c r="K119" s="12">
        <v>23.78</v>
      </c>
      <c r="L119" s="18">
        <v>7.2</v>
      </c>
      <c r="M119" s="12">
        <v>36.47</v>
      </c>
      <c r="N119" s="12">
        <v>23.05</v>
      </c>
      <c r="O119" s="18">
        <v>4.67</v>
      </c>
      <c r="P119">
        <v>10.199999999999999</v>
      </c>
    </row>
    <row r="120" spans="1:16">
      <c r="A120" s="29" t="s">
        <v>18</v>
      </c>
      <c r="B120" s="30">
        <v>36565</v>
      </c>
      <c r="C120" s="31">
        <v>5.4650689999999997</v>
      </c>
      <c r="D120" s="31">
        <v>5.0981209999999999</v>
      </c>
      <c r="E120" s="31">
        <v>4.8911769999999999</v>
      </c>
      <c r="F120" s="31">
        <v>14.968231000000003</v>
      </c>
      <c r="G120" s="31">
        <v>197.22079500000001</v>
      </c>
      <c r="H120" s="32">
        <v>2.7144624999999998</v>
      </c>
      <c r="I120" s="7">
        <v>-0.1052399459523445</v>
      </c>
      <c r="J120" s="12">
        <v>36.39</v>
      </c>
      <c r="K120" s="12">
        <v>23.8</v>
      </c>
      <c r="L120" s="18">
        <v>7.04</v>
      </c>
      <c r="M120" s="12">
        <v>36.42</v>
      </c>
      <c r="N120" s="12">
        <v>23.54</v>
      </c>
      <c r="O120" s="18">
        <v>5.27</v>
      </c>
      <c r="P120">
        <v>7.5</v>
      </c>
    </row>
    <row r="121" spans="1:16">
      <c r="A121" s="29" t="s">
        <v>18</v>
      </c>
      <c r="B121" s="30">
        <v>36572</v>
      </c>
      <c r="C121" s="31">
        <v>8.4378469999999997</v>
      </c>
      <c r="D121" s="31">
        <v>4.7063009999999998</v>
      </c>
      <c r="E121" s="31">
        <v>3.242486</v>
      </c>
      <c r="F121" s="31">
        <v>14.499797999999998</v>
      </c>
      <c r="G121" s="31">
        <v>199.60195899999999</v>
      </c>
      <c r="H121" s="32">
        <v>1.7642500000000003</v>
      </c>
      <c r="I121" s="7">
        <v>-0.10875858239817902</v>
      </c>
      <c r="J121" s="12">
        <v>36.49</v>
      </c>
      <c r="K121" s="12">
        <v>24.04</v>
      </c>
      <c r="L121" s="18">
        <v>7.24</v>
      </c>
      <c r="M121" s="12">
        <v>36.49</v>
      </c>
      <c r="N121" s="12">
        <v>23.63</v>
      </c>
      <c r="O121" s="18">
        <v>5.27</v>
      </c>
      <c r="P121">
        <v>7</v>
      </c>
    </row>
    <row r="122" spans="1:16">
      <c r="A122" s="29" t="s">
        <v>18</v>
      </c>
      <c r="B122" s="30">
        <v>36579</v>
      </c>
      <c r="C122" s="31">
        <v>11.663040000000001</v>
      </c>
      <c r="D122" s="31">
        <v>5.6065690000000004</v>
      </c>
      <c r="E122" s="31">
        <v>3.1437650000000001</v>
      </c>
      <c r="F122" s="31">
        <v>9.7179469999999988</v>
      </c>
      <c r="G122" s="31">
        <v>173.523346</v>
      </c>
      <c r="H122" s="32">
        <v>1.5078499999999997</v>
      </c>
      <c r="I122" s="7">
        <v>-0.10875858239817902</v>
      </c>
      <c r="J122" s="12">
        <v>36.43</v>
      </c>
      <c r="K122" s="12">
        <v>23.46</v>
      </c>
      <c r="L122" s="18">
        <v>6.93</v>
      </c>
      <c r="M122" s="12">
        <v>36.42</v>
      </c>
      <c r="N122" s="12">
        <v>23.29</v>
      </c>
      <c r="O122" s="18">
        <v>6.05</v>
      </c>
      <c r="P122">
        <v>7</v>
      </c>
    </row>
    <row r="123" spans="1:16">
      <c r="A123" s="29" t="s">
        <v>18</v>
      </c>
      <c r="B123" s="30">
        <v>36586</v>
      </c>
      <c r="C123" s="31">
        <v>22.325984999999999</v>
      </c>
      <c r="D123" s="31">
        <v>8.1656790000000008</v>
      </c>
      <c r="E123" s="31">
        <v>4.7931739999999996</v>
      </c>
      <c r="F123" s="31">
        <v>9.0231819999999985</v>
      </c>
      <c r="G123" s="31">
        <v>160.94354200000001</v>
      </c>
      <c r="H123" s="32">
        <v>2.2761666666666667</v>
      </c>
      <c r="I123" s="7">
        <v>-0.1052399459523445</v>
      </c>
      <c r="J123" s="12">
        <v>36.590000000000003</v>
      </c>
      <c r="K123" s="12">
        <v>23.65</v>
      </c>
      <c r="L123" s="18">
        <v>6.81</v>
      </c>
      <c r="M123" s="12">
        <v>36.590000000000003</v>
      </c>
      <c r="N123" s="12">
        <v>23.24</v>
      </c>
      <c r="O123" s="18">
        <v>5.2</v>
      </c>
      <c r="P123">
        <v>7.5</v>
      </c>
    </row>
    <row r="124" spans="1:16">
      <c r="A124" s="29" t="s">
        <v>18</v>
      </c>
      <c r="B124" s="30">
        <v>36593</v>
      </c>
      <c r="C124" s="31">
        <v>6.3187470000000001</v>
      </c>
      <c r="D124" s="31">
        <v>2.1914159999999998</v>
      </c>
      <c r="E124" s="31">
        <v>2.832684</v>
      </c>
      <c r="F124" s="31">
        <v>12.134163000000001</v>
      </c>
      <c r="G124" s="31">
        <v>143.760254</v>
      </c>
      <c r="H124" s="32">
        <v>1.07901</v>
      </c>
      <c r="I124" s="7">
        <v>-8.570734108728309E-2</v>
      </c>
      <c r="J124" s="12">
        <v>36.53</v>
      </c>
      <c r="K124" s="12">
        <v>23.33</v>
      </c>
      <c r="L124" s="18">
        <v>7.56</v>
      </c>
      <c r="M124" s="12">
        <v>36.53</v>
      </c>
      <c r="N124" s="12">
        <v>23.02</v>
      </c>
      <c r="O124" s="18">
        <v>5.95</v>
      </c>
      <c r="P124">
        <v>11</v>
      </c>
    </row>
    <row r="125" spans="1:16">
      <c r="A125" s="29" t="s">
        <v>18</v>
      </c>
      <c r="B125" s="30">
        <v>36601</v>
      </c>
      <c r="C125" s="31">
        <v>6.8930949999999998</v>
      </c>
      <c r="D125" s="31">
        <v>4.149896</v>
      </c>
      <c r="E125" s="31">
        <v>3.6605110000000001</v>
      </c>
      <c r="F125" s="31">
        <v>5.652785999999999</v>
      </c>
      <c r="G125" s="31">
        <v>165.10375999999999</v>
      </c>
      <c r="H125" s="32">
        <v>3.6048000000000009</v>
      </c>
      <c r="I125" s="7">
        <v>-0.11662026706936919</v>
      </c>
      <c r="J125" s="12">
        <v>36.619999999999997</v>
      </c>
      <c r="K125" s="12">
        <v>23.09</v>
      </c>
      <c r="L125" s="18">
        <v>6.92</v>
      </c>
      <c r="M125" s="12">
        <v>36.630000000000003</v>
      </c>
      <c r="N125" s="12">
        <v>22.72</v>
      </c>
      <c r="O125" s="18">
        <v>4.8</v>
      </c>
      <c r="P125">
        <v>6</v>
      </c>
    </row>
    <row r="126" spans="1:16">
      <c r="A126" s="21" t="s">
        <v>18</v>
      </c>
      <c r="B126" s="13">
        <v>36607</v>
      </c>
      <c r="C126" s="21">
        <v>33.67812</v>
      </c>
      <c r="D126" s="21">
        <v>5.8150880000000003</v>
      </c>
      <c r="E126" s="21">
        <v>5.3913589999999996</v>
      </c>
      <c r="F126" s="21">
        <v>14.123069999999998</v>
      </c>
      <c r="G126" s="21">
        <v>196.79359400000001</v>
      </c>
      <c r="H126" s="10">
        <v>1.7476124999999998</v>
      </c>
      <c r="I126" s="7">
        <v>-0.12105784729584031</v>
      </c>
      <c r="J126" s="12">
        <v>36.68</v>
      </c>
      <c r="K126" s="12">
        <v>22.22</v>
      </c>
      <c r="L126" s="18">
        <v>6.81</v>
      </c>
      <c r="M126" s="12">
        <v>36.659999999999997</v>
      </c>
      <c r="N126" s="12">
        <v>22.03</v>
      </c>
      <c r="O126" s="18">
        <v>6.16</v>
      </c>
      <c r="P126">
        <v>5.5</v>
      </c>
    </row>
    <row r="127" spans="1:16">
      <c r="A127" s="21" t="s">
        <v>18</v>
      </c>
      <c r="B127" s="13">
        <v>36614</v>
      </c>
      <c r="C127" s="21">
        <v>23.376932</v>
      </c>
      <c r="D127" s="21">
        <v>5.1106030000000002</v>
      </c>
      <c r="E127" s="21">
        <v>5.4856590000000001</v>
      </c>
      <c r="F127" s="21">
        <v>13.583488000000003</v>
      </c>
      <c r="G127" s="21">
        <v>183.55569499999999</v>
      </c>
      <c r="H127" s="10">
        <v>2.0840666666666663</v>
      </c>
      <c r="I127" s="7">
        <v>-0.11662026706936919</v>
      </c>
      <c r="J127" s="12">
        <v>36.76</v>
      </c>
      <c r="K127" s="12">
        <v>21.68</v>
      </c>
      <c r="L127" s="18">
        <v>7.3</v>
      </c>
      <c r="M127" s="12">
        <v>36.76</v>
      </c>
      <c r="N127" s="12">
        <v>21.39</v>
      </c>
      <c r="O127" s="18">
        <v>6.7</v>
      </c>
      <c r="P127">
        <v>6</v>
      </c>
    </row>
    <row r="128" spans="1:16">
      <c r="A128" s="21"/>
      <c r="B128" s="13"/>
      <c r="C128" s="21"/>
      <c r="D128" s="21"/>
      <c r="E128" s="21"/>
      <c r="F128" s="21"/>
      <c r="G128" s="21"/>
      <c r="H128" s="10"/>
      <c r="J128" s="12"/>
      <c r="K128" s="12"/>
      <c r="L128" s="18"/>
      <c r="M128" s="12"/>
      <c r="N128" s="12"/>
      <c r="O128" s="18"/>
    </row>
    <row r="129" spans="1:16">
      <c r="A129" s="29" t="s">
        <v>20</v>
      </c>
      <c r="B129" s="30">
        <v>36495</v>
      </c>
      <c r="C129" s="31">
        <v>7.3558320000000004</v>
      </c>
      <c r="D129" s="31">
        <v>6.5475260000000004</v>
      </c>
      <c r="E129" s="31">
        <v>4.713006</v>
      </c>
      <c r="F129" s="31">
        <v>16.467914999999998</v>
      </c>
      <c r="G129" s="31">
        <v>138.86419699999999</v>
      </c>
      <c r="H129" s="32">
        <v>2.0518124999999996</v>
      </c>
      <c r="I129" s="7">
        <v>-0.11494798610539667</v>
      </c>
      <c r="J129" s="12">
        <v>35.35</v>
      </c>
      <c r="K129" s="12">
        <v>20.82</v>
      </c>
      <c r="L129" s="18">
        <v>7.42</v>
      </c>
      <c r="M129" s="12">
        <v>35.369999999999997</v>
      </c>
      <c r="N129" s="12">
        <v>20.5</v>
      </c>
      <c r="O129" s="18">
        <v>6.8</v>
      </c>
      <c r="P129">
        <v>6.2</v>
      </c>
    </row>
    <row r="130" spans="1:16">
      <c r="A130" s="29" t="s">
        <v>20</v>
      </c>
      <c r="B130" s="30">
        <v>36502</v>
      </c>
      <c r="C130" s="31">
        <v>6.8582320000000001</v>
      </c>
      <c r="D130" s="31">
        <v>6.2014199999999997</v>
      </c>
      <c r="E130" s="31">
        <v>6.1656510000000004</v>
      </c>
      <c r="F130" s="31">
        <v>20.389277999999997</v>
      </c>
      <c r="G130" s="31">
        <v>148.349152</v>
      </c>
      <c r="H130" s="32">
        <v>2.1491111111111114</v>
      </c>
      <c r="I130" s="7">
        <v>-0.13129205276441003</v>
      </c>
      <c r="J130" s="12">
        <v>35.51</v>
      </c>
      <c r="K130" s="12">
        <v>21.2</v>
      </c>
      <c r="L130" s="18">
        <v>7.29</v>
      </c>
      <c r="M130" s="12">
        <v>35.6</v>
      </c>
      <c r="N130" s="12">
        <v>21.22</v>
      </c>
      <c r="O130" s="18">
        <v>7.19</v>
      </c>
      <c r="P130">
        <v>4.5</v>
      </c>
    </row>
    <row r="131" spans="1:16">
      <c r="A131" s="29" t="s">
        <v>20</v>
      </c>
      <c r="B131" s="30">
        <v>36509</v>
      </c>
      <c r="C131" s="31">
        <v>4.4942989999999998</v>
      </c>
      <c r="D131" s="31">
        <v>5.2647089999999999</v>
      </c>
      <c r="E131" s="31">
        <v>3.3388460000000002</v>
      </c>
      <c r="F131" s="31">
        <v>15.546078000000001</v>
      </c>
      <c r="G131" s="31">
        <v>240</v>
      </c>
      <c r="H131" s="32">
        <v>2.6327833333333328</v>
      </c>
      <c r="I131" s="7">
        <v>-0.11494798610539667</v>
      </c>
      <c r="J131" s="12">
        <v>35.6</v>
      </c>
      <c r="K131" s="12">
        <v>21.38</v>
      </c>
      <c r="L131" s="19">
        <v>7.3</v>
      </c>
      <c r="M131" s="12">
        <v>35.67</v>
      </c>
      <c r="N131" s="12">
        <v>21.28</v>
      </c>
      <c r="O131" s="18">
        <v>7.09</v>
      </c>
      <c r="P131">
        <v>6.2</v>
      </c>
    </row>
    <row r="132" spans="1:16">
      <c r="A132" s="29" t="s">
        <v>20</v>
      </c>
      <c r="B132" s="30">
        <v>36516</v>
      </c>
      <c r="C132" s="31">
        <v>8.3670349999999996</v>
      </c>
      <c r="D132" s="31">
        <v>3.232129</v>
      </c>
      <c r="E132" s="31">
        <v>3.8134899999999998</v>
      </c>
      <c r="F132" s="31">
        <v>16.387604000000003</v>
      </c>
      <c r="G132" s="31">
        <v>179.226181</v>
      </c>
      <c r="H132" s="32">
        <v>1.3260666666666665</v>
      </c>
      <c r="I132" s="7">
        <v>-0.10875858239817902</v>
      </c>
      <c r="J132" s="12">
        <v>35.85</v>
      </c>
      <c r="K132" s="12">
        <v>22.24</v>
      </c>
      <c r="L132" s="19">
        <v>8.3000000000000007</v>
      </c>
      <c r="M132" s="12">
        <v>35.83</v>
      </c>
      <c r="N132" s="12">
        <v>21.91</v>
      </c>
      <c r="O132" s="18">
        <v>7.8</v>
      </c>
      <c r="P132">
        <v>7</v>
      </c>
    </row>
    <row r="133" spans="1:16">
      <c r="A133" s="29" t="s">
        <v>20</v>
      </c>
      <c r="B133" s="30">
        <v>36532</v>
      </c>
      <c r="C133" s="31">
        <v>8.2638300000000005</v>
      </c>
      <c r="D133" s="31">
        <v>5.4860350000000002</v>
      </c>
      <c r="E133" s="31">
        <v>3.4589810000000001</v>
      </c>
      <c r="F133" s="31">
        <v>21.931159999999998</v>
      </c>
      <c r="G133" s="31">
        <v>235.450729</v>
      </c>
      <c r="H133" s="32">
        <v>4.4406999999999996</v>
      </c>
      <c r="I133" s="7">
        <v>-0.13603966434077663</v>
      </c>
      <c r="J133" s="12">
        <v>36.06</v>
      </c>
      <c r="K133" s="12">
        <v>24.59</v>
      </c>
      <c r="L133" s="18">
        <v>7.9</v>
      </c>
      <c r="M133" s="12">
        <v>36.04</v>
      </c>
      <c r="N133" s="12">
        <v>24</v>
      </c>
      <c r="O133">
        <v>5.6</v>
      </c>
      <c r="P133">
        <v>4.0999999999999996</v>
      </c>
    </row>
    <row r="134" spans="1:16">
      <c r="A134" s="29" t="s">
        <v>20</v>
      </c>
      <c r="B134" s="30">
        <v>36537</v>
      </c>
      <c r="C134" s="31">
        <v>11.734632</v>
      </c>
      <c r="D134" s="31">
        <v>6.4912400000000003</v>
      </c>
      <c r="E134" s="31">
        <v>4.6105450000000001</v>
      </c>
      <c r="F134" s="31">
        <v>19.556835</v>
      </c>
      <c r="G134" s="31">
        <v>238.741592</v>
      </c>
      <c r="H134" s="32">
        <v>1.2917374999999998</v>
      </c>
      <c r="I134" s="7">
        <v>-9.8856625661690192E-2</v>
      </c>
      <c r="J134" s="12">
        <v>36.549999999999997</v>
      </c>
      <c r="K134" s="12">
        <v>24.16</v>
      </c>
      <c r="L134" s="18">
        <v>6.5</v>
      </c>
      <c r="M134" s="12">
        <v>36.75</v>
      </c>
      <c r="N134" s="12">
        <v>24.33</v>
      </c>
      <c r="O134">
        <v>6.3</v>
      </c>
      <c r="P134">
        <v>8.5</v>
      </c>
    </row>
    <row r="135" spans="1:16">
      <c r="A135" s="29" t="s">
        <v>20</v>
      </c>
      <c r="B135" s="30">
        <v>36544</v>
      </c>
      <c r="C135" s="31">
        <v>5.6202360000000002</v>
      </c>
      <c r="D135" s="31">
        <v>4.7861700000000003</v>
      </c>
      <c r="E135" s="31">
        <v>3.5639509999999999</v>
      </c>
      <c r="F135" s="31">
        <v>19.970134999999999</v>
      </c>
      <c r="G135" s="31">
        <v>176.90202300000001</v>
      </c>
      <c r="H135" s="32">
        <v>1.4654374999999997</v>
      </c>
      <c r="I135" s="7">
        <v>-0.12591866646586086</v>
      </c>
      <c r="J135" s="12">
        <v>36.299999999999997</v>
      </c>
      <c r="K135" s="12">
        <v>23.46</v>
      </c>
      <c r="L135" s="18">
        <v>7.72</v>
      </c>
      <c r="M135" s="12">
        <v>36.31</v>
      </c>
      <c r="N135" s="12">
        <v>23.28</v>
      </c>
      <c r="O135" s="18">
        <v>7.18</v>
      </c>
      <c r="P135">
        <v>5</v>
      </c>
    </row>
    <row r="136" spans="1:16">
      <c r="A136" s="29" t="s">
        <v>20</v>
      </c>
      <c r="B136" s="30">
        <v>36551</v>
      </c>
      <c r="C136" s="31">
        <v>6.1497279999999996</v>
      </c>
      <c r="D136" s="31">
        <v>3.7741730000000002</v>
      </c>
      <c r="E136" s="31">
        <v>4.2610469999999996</v>
      </c>
      <c r="F136" s="31">
        <v>18.144511999999999</v>
      </c>
      <c r="G136" s="31">
        <v>199.75254799999999</v>
      </c>
      <c r="H136" s="32">
        <v>0.69077</v>
      </c>
      <c r="I136" s="7">
        <v>-0.10875858239817902</v>
      </c>
      <c r="J136" s="12">
        <v>36.36</v>
      </c>
      <c r="K136" s="12">
        <v>22.93</v>
      </c>
      <c r="L136" s="18">
        <v>7.5</v>
      </c>
      <c r="M136" s="12">
        <v>36.39</v>
      </c>
      <c r="N136" s="12">
        <v>22.14</v>
      </c>
      <c r="O136" s="18">
        <v>7.01</v>
      </c>
      <c r="P136">
        <v>7</v>
      </c>
    </row>
    <row r="137" spans="1:16">
      <c r="A137" s="29" t="s">
        <v>20</v>
      </c>
      <c r="B137" s="30">
        <v>36558</v>
      </c>
      <c r="C137" s="31">
        <v>6.8872289999999996</v>
      </c>
      <c r="D137" s="31">
        <v>3.7980909999999999</v>
      </c>
      <c r="E137" s="31">
        <v>3.0870839999999999</v>
      </c>
      <c r="F137" s="31">
        <v>21.951915999999997</v>
      </c>
      <c r="G137" s="31">
        <v>197.62391700000001</v>
      </c>
      <c r="H137" s="32">
        <v>1.1515124999999999</v>
      </c>
      <c r="I137" s="7">
        <v>-9.8856625661690192E-2</v>
      </c>
      <c r="J137" s="12">
        <v>36.32</v>
      </c>
      <c r="K137" s="12">
        <v>23.66</v>
      </c>
      <c r="L137" s="18">
        <v>6.8</v>
      </c>
      <c r="M137" s="12">
        <v>36.450000000000003</v>
      </c>
      <c r="N137" s="12">
        <v>23.07</v>
      </c>
      <c r="O137" s="18">
        <v>6.36</v>
      </c>
      <c r="P137">
        <v>8.5</v>
      </c>
    </row>
    <row r="138" spans="1:16">
      <c r="A138" s="29" t="s">
        <v>20</v>
      </c>
      <c r="B138" s="30">
        <v>36565</v>
      </c>
      <c r="C138" s="31">
        <v>7.1365970000000001</v>
      </c>
      <c r="D138" s="31">
        <v>5.3579319999999999</v>
      </c>
      <c r="E138" s="31">
        <v>5.793488</v>
      </c>
      <c r="F138" s="31">
        <v>18.479897000000001</v>
      </c>
      <c r="G138" s="31">
        <v>213.63484199999999</v>
      </c>
      <c r="H138" s="32">
        <v>2.1481875000000001</v>
      </c>
      <c r="I138" s="7">
        <v>-9.5941546555852797E-2</v>
      </c>
      <c r="J138" s="12">
        <v>36.44</v>
      </c>
      <c r="K138" s="12">
        <v>24.19</v>
      </c>
      <c r="L138" s="18">
        <v>7.28</v>
      </c>
      <c r="M138" s="12">
        <v>36.43</v>
      </c>
      <c r="N138" s="12">
        <v>23.63</v>
      </c>
      <c r="O138" s="18">
        <v>5.04</v>
      </c>
      <c r="P138">
        <v>9</v>
      </c>
    </row>
    <row r="139" spans="1:16">
      <c r="A139" s="29" t="s">
        <v>20</v>
      </c>
      <c r="B139" s="30">
        <v>36572</v>
      </c>
      <c r="C139" s="31">
        <v>6.5903359999999997</v>
      </c>
      <c r="D139" s="31">
        <v>3.1275970000000002</v>
      </c>
      <c r="E139" s="31">
        <v>3.5540060000000002</v>
      </c>
      <c r="F139" s="31">
        <v>18.622020999999997</v>
      </c>
      <c r="G139" s="31">
        <v>205.878601</v>
      </c>
      <c r="H139" s="32">
        <v>1.4248499999999997</v>
      </c>
      <c r="I139" s="7">
        <v>-0.1052399459523445</v>
      </c>
      <c r="J139" s="12">
        <v>36.54</v>
      </c>
      <c r="K139" s="12">
        <v>23.89</v>
      </c>
      <c r="L139" s="18">
        <v>7.16</v>
      </c>
      <c r="M139" s="12">
        <v>36.49</v>
      </c>
      <c r="N139" s="12">
        <v>23.54</v>
      </c>
      <c r="O139" s="18">
        <v>6.43</v>
      </c>
      <c r="P139">
        <v>7.5</v>
      </c>
    </row>
    <row r="140" spans="1:16">
      <c r="A140" s="29" t="s">
        <v>20</v>
      </c>
      <c r="B140" s="30">
        <v>36579</v>
      </c>
      <c r="C140" s="31">
        <v>7.3825690000000002</v>
      </c>
      <c r="D140" s="31">
        <v>4.2257899999999999</v>
      </c>
      <c r="E140" s="31">
        <v>4.5886110000000002</v>
      </c>
      <c r="F140" s="31">
        <v>35.788342</v>
      </c>
      <c r="G140" s="31">
        <v>166.984802</v>
      </c>
      <c r="H140" s="32">
        <v>1.1281899999999998</v>
      </c>
      <c r="I140" s="7">
        <v>-0.10194848137432837</v>
      </c>
      <c r="J140" s="12">
        <v>36.44</v>
      </c>
      <c r="K140" s="12">
        <v>23.21</v>
      </c>
      <c r="L140" s="18">
        <v>6.84</v>
      </c>
      <c r="M140" s="12">
        <v>36.44</v>
      </c>
      <c r="N140" s="12">
        <v>22.69</v>
      </c>
      <c r="O140" s="18">
        <v>6.18</v>
      </c>
      <c r="P140">
        <v>8</v>
      </c>
    </row>
    <row r="141" spans="1:16">
      <c r="A141" s="29" t="s">
        <v>20</v>
      </c>
      <c r="B141" s="30">
        <v>36586</v>
      </c>
      <c r="C141" s="31">
        <v>5.7970449999999998</v>
      </c>
      <c r="D141" s="31">
        <v>3.627383</v>
      </c>
      <c r="E141" s="31">
        <v>3.7042090000000001</v>
      </c>
      <c r="F141" s="31">
        <v>10.809615999999998</v>
      </c>
      <c r="G141" s="31">
        <v>158.88699299999999</v>
      </c>
      <c r="H141" s="32">
        <v>1.9765124999999997</v>
      </c>
      <c r="I141" s="7">
        <v>-0.11253808897801884</v>
      </c>
      <c r="J141" s="12">
        <v>36.57</v>
      </c>
      <c r="K141" s="12">
        <v>23.35</v>
      </c>
      <c r="L141" s="18">
        <v>6.82</v>
      </c>
      <c r="M141" s="12">
        <v>36.61</v>
      </c>
      <c r="N141" s="12">
        <v>23.19</v>
      </c>
      <c r="O141" s="18">
        <v>6.6</v>
      </c>
      <c r="P141">
        <v>6.5</v>
      </c>
    </row>
    <row r="142" spans="1:16">
      <c r="A142" s="29" t="s">
        <v>20</v>
      </c>
      <c r="B142" s="30">
        <v>36593</v>
      </c>
      <c r="C142" s="31">
        <v>5.4933550000000002</v>
      </c>
      <c r="D142" s="31">
        <v>2.893602</v>
      </c>
      <c r="E142" s="31">
        <v>3.1598920000000001</v>
      </c>
      <c r="F142" s="31">
        <v>17.772263000000002</v>
      </c>
      <c r="G142" s="31">
        <v>165.85064700000001</v>
      </c>
      <c r="H142" s="32">
        <v>1.166425</v>
      </c>
      <c r="I142" s="7">
        <v>-9.3184118271068733E-2</v>
      </c>
      <c r="J142" s="12">
        <v>36.549999999999997</v>
      </c>
      <c r="K142" s="12">
        <v>23.78</v>
      </c>
      <c r="L142" s="18">
        <v>7.48</v>
      </c>
      <c r="M142" s="12">
        <v>36.53</v>
      </c>
      <c r="N142" s="12">
        <v>23.32</v>
      </c>
      <c r="O142" s="18">
        <v>6.82</v>
      </c>
      <c r="P142">
        <v>9.5</v>
      </c>
    </row>
    <row r="143" spans="1:16">
      <c r="A143" s="29" t="s">
        <v>20</v>
      </c>
      <c r="B143" s="30">
        <v>36601</v>
      </c>
      <c r="C143" s="31">
        <v>17.281191</v>
      </c>
      <c r="D143" s="31">
        <v>4.2998180000000001</v>
      </c>
      <c r="E143" s="31">
        <v>4.1982559999999998</v>
      </c>
      <c r="F143" s="31">
        <v>18.730308999999998</v>
      </c>
      <c r="G143" s="31">
        <v>201.58819600000001</v>
      </c>
      <c r="H143" s="32">
        <v>4.1266249999999989</v>
      </c>
      <c r="I143" s="7">
        <v>-0.11662026706936919</v>
      </c>
      <c r="J143" s="12">
        <v>36.61</v>
      </c>
      <c r="K143" s="12">
        <v>22.81</v>
      </c>
      <c r="L143" s="18">
        <v>7.17</v>
      </c>
      <c r="M143" s="12">
        <v>36.64</v>
      </c>
      <c r="N143" s="12">
        <v>22.75</v>
      </c>
      <c r="O143" s="18">
        <v>6.27</v>
      </c>
      <c r="P143">
        <v>6</v>
      </c>
    </row>
    <row r="144" spans="1:16">
      <c r="A144" s="21" t="s">
        <v>20</v>
      </c>
      <c r="B144" s="13">
        <v>36607</v>
      </c>
      <c r="C144" s="21">
        <v>25.361439000000001</v>
      </c>
      <c r="D144" s="21">
        <v>5.7947009999999999</v>
      </c>
      <c r="E144" s="21">
        <v>6.0284399999999998</v>
      </c>
      <c r="F144" s="21">
        <v>13.847580000000001</v>
      </c>
      <c r="G144" s="21">
        <v>178.360443</v>
      </c>
      <c r="H144" s="10">
        <v>1.1920999999999999</v>
      </c>
      <c r="I144" s="7">
        <v>-0.1052399459523445</v>
      </c>
      <c r="J144" s="12">
        <v>36.57</v>
      </c>
      <c r="K144" s="12">
        <v>21.87</v>
      </c>
      <c r="L144" s="18">
        <v>6.62</v>
      </c>
      <c r="M144" s="12">
        <v>36.64</v>
      </c>
      <c r="N144" s="12">
        <v>21.72</v>
      </c>
      <c r="O144" s="18">
        <v>5.92</v>
      </c>
      <c r="P144">
        <v>7.5</v>
      </c>
    </row>
    <row r="145" spans="1:18">
      <c r="A145" s="21" t="s">
        <v>20</v>
      </c>
      <c r="B145" s="13">
        <v>36614</v>
      </c>
      <c r="C145" s="21">
        <v>8.323779</v>
      </c>
      <c r="D145" s="21">
        <v>4.6688210000000003</v>
      </c>
      <c r="E145" s="21">
        <v>4.6994369999999996</v>
      </c>
      <c r="F145" s="21">
        <v>18.296104</v>
      </c>
      <c r="G145" s="21">
        <v>160.444458</v>
      </c>
      <c r="H145" s="10">
        <v>1.4634124999999996</v>
      </c>
      <c r="I145" s="7">
        <v>-0.10194848137432837</v>
      </c>
      <c r="J145" s="12">
        <v>36.700000000000003</v>
      </c>
      <c r="K145" s="12">
        <v>21.22</v>
      </c>
      <c r="L145" s="18">
        <v>7.6</v>
      </c>
      <c r="M145" s="12">
        <v>36.69</v>
      </c>
      <c r="N145" s="12">
        <v>20.73</v>
      </c>
      <c r="O145" s="18">
        <v>6.8</v>
      </c>
      <c r="P145">
        <v>8</v>
      </c>
    </row>
    <row r="147" spans="1:18">
      <c r="A147" s="29" t="s">
        <v>70</v>
      </c>
      <c r="B147" s="33">
        <v>36495</v>
      </c>
      <c r="C147" s="31">
        <v>5.1725180000000002</v>
      </c>
      <c r="D147" s="31">
        <v>5.8636689999999998</v>
      </c>
      <c r="E147" s="31">
        <v>5.8847399999999999</v>
      </c>
      <c r="F147" s="31">
        <v>11.776623000000001</v>
      </c>
      <c r="G147" s="31">
        <v>114.357803</v>
      </c>
      <c r="H147" s="32">
        <v>0.55730833333333329</v>
      </c>
      <c r="I147" s="7">
        <v>-0.10875858239817902</v>
      </c>
      <c r="J147" s="12">
        <v>35.42</v>
      </c>
      <c r="K147" s="12">
        <v>21.1</v>
      </c>
      <c r="L147" s="18">
        <v>7.26</v>
      </c>
      <c r="M147" s="12">
        <v>35.47</v>
      </c>
      <c r="N147" s="12">
        <v>21.1</v>
      </c>
      <c r="O147" s="18">
        <v>7.29</v>
      </c>
      <c r="P147">
        <v>7</v>
      </c>
      <c r="Q147">
        <v>7.1</v>
      </c>
      <c r="R147">
        <v>7.2</v>
      </c>
    </row>
    <row r="148" spans="1:18">
      <c r="A148" s="29" t="s">
        <v>70</v>
      </c>
      <c r="B148" s="33">
        <v>36502</v>
      </c>
      <c r="C148" s="31">
        <v>5.9221769999999996</v>
      </c>
      <c r="D148" s="31">
        <v>6.5363490000000004</v>
      </c>
      <c r="E148" s="31">
        <v>9.5935880000000004</v>
      </c>
      <c r="F148" s="31">
        <v>14.088352</v>
      </c>
      <c r="G148" s="31">
        <v>106.066315</v>
      </c>
      <c r="H148" s="32">
        <v>0.40220624999999988</v>
      </c>
      <c r="I148" s="7">
        <v>-0.10323968958152714</v>
      </c>
      <c r="J148" s="12">
        <v>35.64</v>
      </c>
      <c r="K148" s="12">
        <v>21.18</v>
      </c>
      <c r="L148" s="18">
        <v>7.44</v>
      </c>
      <c r="M148" s="12">
        <v>35.700000000000003</v>
      </c>
      <c r="N148" s="12">
        <v>21.19</v>
      </c>
      <c r="O148" s="18">
        <v>7.39</v>
      </c>
      <c r="P148">
        <v>7.8</v>
      </c>
      <c r="Q148">
        <v>7.6</v>
      </c>
      <c r="R148">
        <v>7.5</v>
      </c>
    </row>
    <row r="149" spans="1:18">
      <c r="A149" s="29" t="s">
        <v>70</v>
      </c>
      <c r="B149" s="33">
        <v>36509</v>
      </c>
      <c r="C149" s="31">
        <v>6.0160299999999998</v>
      </c>
      <c r="D149" s="31">
        <v>5.7980590000000003</v>
      </c>
      <c r="E149" s="31">
        <v>7.9655959999999997</v>
      </c>
      <c r="F149" s="31">
        <v>10.793227999999999</v>
      </c>
      <c r="G149" s="31">
        <v>191</v>
      </c>
      <c r="H149" s="32">
        <v>0.5585916666666666</v>
      </c>
      <c r="I149" s="7">
        <v>-0.11099251615375705</v>
      </c>
      <c r="J149" s="12">
        <v>35.6</v>
      </c>
      <c r="K149" s="12">
        <v>21.45</v>
      </c>
      <c r="L149" s="18">
        <v>7.54</v>
      </c>
      <c r="M149" s="12">
        <v>35.700000000000003</v>
      </c>
      <c r="N149" s="12">
        <v>21.44</v>
      </c>
      <c r="O149" s="18">
        <v>7.48</v>
      </c>
      <c r="P149">
        <v>6.7</v>
      </c>
      <c r="Q149">
        <v>7.1</v>
      </c>
      <c r="R149">
        <v>7.3</v>
      </c>
    </row>
    <row r="150" spans="1:18">
      <c r="A150" s="29" t="s">
        <v>70</v>
      </c>
      <c r="B150" s="33">
        <v>36516</v>
      </c>
      <c r="C150" s="31">
        <v>4.03423</v>
      </c>
      <c r="D150" s="31">
        <v>5.1068319999999998</v>
      </c>
      <c r="E150" s="31">
        <v>4.1695570000000002</v>
      </c>
      <c r="F150" s="31">
        <v>14.232467999999997</v>
      </c>
      <c r="G150" s="31">
        <v>182.184631</v>
      </c>
      <c r="H150" s="32">
        <v>0.77761666666666673</v>
      </c>
      <c r="I150" s="7">
        <v>-0.12591866646586086</v>
      </c>
      <c r="J150" s="12">
        <v>35.81</v>
      </c>
      <c r="K150" s="12">
        <v>22.03</v>
      </c>
      <c r="L150" s="18">
        <v>8</v>
      </c>
      <c r="M150" s="12">
        <v>35.82</v>
      </c>
      <c r="N150" s="12">
        <v>22.03</v>
      </c>
      <c r="O150" s="18">
        <v>7.9</v>
      </c>
      <c r="P150">
        <v>5</v>
      </c>
      <c r="Q150">
        <v>7.3</v>
      </c>
      <c r="R150">
        <v>7.3</v>
      </c>
    </row>
    <row r="151" spans="1:18">
      <c r="A151" s="29" t="s">
        <v>70</v>
      </c>
      <c r="B151" s="33">
        <v>36532</v>
      </c>
      <c r="C151" s="31">
        <v>5.854031</v>
      </c>
      <c r="D151" s="31">
        <v>5.5517950000000003</v>
      </c>
      <c r="E151" s="31">
        <v>6.0719950000000003</v>
      </c>
      <c r="F151" s="31">
        <v>11.971337999999999</v>
      </c>
      <c r="G151" s="31">
        <v>172.177841</v>
      </c>
      <c r="H151" s="32">
        <v>0.44015000000000004</v>
      </c>
      <c r="I151" s="7">
        <v>-9.0568160257303659E-2</v>
      </c>
      <c r="J151" s="12">
        <v>35.950000000000003</v>
      </c>
      <c r="K151" s="12">
        <v>24.34</v>
      </c>
      <c r="L151" s="18">
        <v>6.9</v>
      </c>
      <c r="M151" s="12">
        <v>35.950000000000003</v>
      </c>
      <c r="N151" s="12">
        <v>24.33</v>
      </c>
      <c r="O151">
        <v>6.8</v>
      </c>
      <c r="P151" s="34">
        <v>10</v>
      </c>
      <c r="Q151">
        <v>7.6</v>
      </c>
      <c r="R151">
        <v>7.7</v>
      </c>
    </row>
    <row r="152" spans="1:18">
      <c r="A152" s="29" t="s">
        <v>70</v>
      </c>
      <c r="B152" s="33">
        <v>36537</v>
      </c>
      <c r="C152" s="31">
        <v>5.045763</v>
      </c>
      <c r="D152" s="31">
        <v>9.6948059999999998</v>
      </c>
      <c r="E152" s="31">
        <v>10.956749</v>
      </c>
      <c r="F152" s="31">
        <v>12.471660999999997</v>
      </c>
      <c r="G152" s="31">
        <v>193.65960699999999</v>
      </c>
      <c r="H152" s="32">
        <v>0.47674683544303798</v>
      </c>
      <c r="I152" s="7">
        <v>-9.8856625661690192E-2</v>
      </c>
      <c r="J152" s="12">
        <v>36.61</v>
      </c>
      <c r="K152" s="12">
        <v>24.22</v>
      </c>
      <c r="L152" s="18">
        <v>6.6</v>
      </c>
      <c r="M152" s="12">
        <v>36.61</v>
      </c>
      <c r="N152" s="12">
        <v>24.23</v>
      </c>
      <c r="O152">
        <v>6.6</v>
      </c>
      <c r="P152">
        <v>8.5</v>
      </c>
    </row>
    <row r="153" spans="1:18">
      <c r="A153" s="29" t="s">
        <v>70</v>
      </c>
      <c r="B153" s="33">
        <v>36544</v>
      </c>
      <c r="C153" s="31">
        <v>3.8134049999999999</v>
      </c>
      <c r="D153" s="31">
        <v>4.0318009999999997</v>
      </c>
      <c r="E153" s="31">
        <v>3.1658930000000001</v>
      </c>
      <c r="F153" s="31">
        <v>11.618728999999998</v>
      </c>
      <c r="G153" s="31">
        <v>138.060486</v>
      </c>
      <c r="H153" s="32">
        <v>0.81576666666666664</v>
      </c>
      <c r="I153" s="7">
        <v>-0.11253808897801884</v>
      </c>
      <c r="J153" s="12">
        <v>36.159999999999997</v>
      </c>
      <c r="K153" s="12">
        <v>23.27</v>
      </c>
      <c r="L153" s="18">
        <v>7.31</v>
      </c>
      <c r="M153" s="12">
        <v>36.159999999999997</v>
      </c>
      <c r="N153" s="12">
        <v>23.28</v>
      </c>
      <c r="O153" s="18">
        <v>7.2</v>
      </c>
      <c r="P153">
        <v>6.5</v>
      </c>
      <c r="Q153">
        <v>6.5</v>
      </c>
      <c r="R153">
        <v>6.5</v>
      </c>
    </row>
    <row r="154" spans="1:18">
      <c r="A154" s="29" t="s">
        <v>70</v>
      </c>
      <c r="B154" s="33">
        <v>36551</v>
      </c>
      <c r="C154" s="31">
        <v>5.2336470000000004</v>
      </c>
      <c r="D154" s="31">
        <v>5.1434939999999996</v>
      </c>
      <c r="E154" s="31">
        <v>4.403778</v>
      </c>
      <c r="F154" s="31">
        <v>11.118576000000001</v>
      </c>
      <c r="G154" s="31">
        <v>171.95962499999999</v>
      </c>
      <c r="H154" s="32">
        <v>0.36166874999999993</v>
      </c>
      <c r="I154" s="7">
        <v>-0.10194848137432837</v>
      </c>
      <c r="J154" s="12">
        <v>36.14</v>
      </c>
      <c r="K154" s="12">
        <v>22.46</v>
      </c>
      <c r="L154" s="18">
        <v>8.0500000000000007</v>
      </c>
      <c r="M154" s="12">
        <v>36.130000000000003</v>
      </c>
      <c r="N154" s="12">
        <v>22.42</v>
      </c>
      <c r="O154" s="18">
        <v>8.0299999999999994</v>
      </c>
      <c r="P154">
        <v>8</v>
      </c>
      <c r="Q154">
        <v>7</v>
      </c>
      <c r="R154">
        <v>6.9</v>
      </c>
    </row>
    <row r="155" spans="1:18">
      <c r="A155" s="29" t="s">
        <v>70</v>
      </c>
      <c r="B155" s="33">
        <v>36558</v>
      </c>
      <c r="C155" s="31">
        <v>7.1560189999999997</v>
      </c>
      <c r="D155" s="31">
        <v>5.5048240000000002</v>
      </c>
      <c r="E155" s="31">
        <v>7.9581759999999999</v>
      </c>
      <c r="F155" s="31">
        <v>16.687266999999999</v>
      </c>
      <c r="G155" s="31">
        <v>222.76295500000001</v>
      </c>
      <c r="H155" s="32">
        <v>1.5782625000000001</v>
      </c>
      <c r="I155" s="7">
        <v>-0.13361063384232463</v>
      </c>
      <c r="J155" s="12">
        <v>36.159999999999997</v>
      </c>
      <c r="K155" s="12">
        <v>23.76</v>
      </c>
      <c r="L155" s="18">
        <v>6.74</v>
      </c>
      <c r="M155" s="12">
        <v>36.159999999999997</v>
      </c>
      <c r="N155" s="12">
        <v>23.76</v>
      </c>
      <c r="O155" s="18">
        <v>6.6</v>
      </c>
      <c r="P155">
        <v>4.3</v>
      </c>
      <c r="Q155">
        <v>6.5</v>
      </c>
      <c r="R155">
        <v>6.5</v>
      </c>
    </row>
    <row r="156" spans="1:18">
      <c r="A156" s="29" t="s">
        <v>70</v>
      </c>
      <c r="B156" s="33">
        <v>36565</v>
      </c>
      <c r="C156" s="31">
        <v>6.7233840000000002</v>
      </c>
      <c r="D156" s="31">
        <v>4.1676070000000003</v>
      </c>
      <c r="E156" s="31">
        <v>9.5880720000000004</v>
      </c>
      <c r="F156" s="31">
        <v>12.059936999999998</v>
      </c>
      <c r="G156" s="31">
        <v>195.99809300000001</v>
      </c>
      <c r="H156" s="32">
        <v>0.79622857142857151</v>
      </c>
      <c r="I156" s="7">
        <v>-9.8856625661690192E-2</v>
      </c>
      <c r="J156" s="12">
        <v>36.04</v>
      </c>
      <c r="K156" s="12">
        <v>24.14</v>
      </c>
      <c r="L156" s="18">
        <v>7.34</v>
      </c>
      <c r="M156" s="12">
        <v>36.04</v>
      </c>
      <c r="N156" s="12">
        <v>24.15</v>
      </c>
      <c r="O156" s="18">
        <v>7.09</v>
      </c>
      <c r="P156">
        <v>8.5</v>
      </c>
      <c r="Q156">
        <v>6.6</v>
      </c>
      <c r="R156">
        <v>6.6</v>
      </c>
    </row>
    <row r="157" spans="1:18">
      <c r="A157" s="29" t="s">
        <v>70</v>
      </c>
      <c r="B157" s="33">
        <v>36572</v>
      </c>
      <c r="C157" s="31">
        <v>7.8615469999999998</v>
      </c>
      <c r="D157" s="31">
        <v>5.208272</v>
      </c>
      <c r="E157" s="31">
        <v>7.4300860000000002</v>
      </c>
      <c r="F157" s="31">
        <v>12.107196999999999</v>
      </c>
      <c r="G157" s="31">
        <v>135.384705</v>
      </c>
      <c r="H157" s="32">
        <v>0.56205624999999992</v>
      </c>
      <c r="I157" s="7">
        <v>-9.5941546555852797E-2</v>
      </c>
      <c r="J157" s="12">
        <v>36.11</v>
      </c>
      <c r="K157" s="12">
        <v>23.74</v>
      </c>
      <c r="L157" s="18">
        <v>7.08</v>
      </c>
      <c r="M157" s="12">
        <v>36.11</v>
      </c>
      <c r="N157" s="12">
        <v>23.74</v>
      </c>
      <c r="O157" s="18">
        <v>6.89</v>
      </c>
      <c r="P157">
        <v>9</v>
      </c>
      <c r="Q157">
        <v>6.3</v>
      </c>
      <c r="R157">
        <v>6.5</v>
      </c>
    </row>
    <row r="158" spans="1:18">
      <c r="A158" s="29" t="s">
        <v>70</v>
      </c>
      <c r="B158" s="33">
        <v>36579</v>
      </c>
      <c r="C158" s="31">
        <v>6.2590620000000001</v>
      </c>
      <c r="D158" s="31">
        <v>6.0452190000000003</v>
      </c>
      <c r="E158" s="31">
        <v>5.3097490000000001</v>
      </c>
      <c r="F158" s="31">
        <v>8.7653560000000006</v>
      </c>
      <c r="G158" s="31">
        <v>130.60179099999999</v>
      </c>
      <c r="H158" s="32">
        <v>0.74665714285714291</v>
      </c>
      <c r="I158" s="7">
        <v>-0.10875858239817902</v>
      </c>
      <c r="J158" s="12">
        <v>36.04</v>
      </c>
      <c r="K158" s="12">
        <v>23.02</v>
      </c>
      <c r="L158" s="18">
        <v>7.1</v>
      </c>
      <c r="M158" s="12">
        <v>36.04</v>
      </c>
      <c r="N158" s="12">
        <v>23.03</v>
      </c>
      <c r="O158" s="18">
        <v>6.97</v>
      </c>
      <c r="P158">
        <v>7</v>
      </c>
      <c r="Q158">
        <v>6.7</v>
      </c>
      <c r="R158">
        <v>6.8</v>
      </c>
    </row>
    <row r="159" spans="1:18">
      <c r="A159" s="29" t="s">
        <v>70</v>
      </c>
      <c r="B159" s="33">
        <v>36586</v>
      </c>
      <c r="C159" s="31">
        <v>8.0071309999999993</v>
      </c>
      <c r="D159" s="31">
        <v>4.639494</v>
      </c>
      <c r="E159" s="31">
        <v>8.5061180000000007</v>
      </c>
      <c r="F159" s="31">
        <v>8.6883389999999991</v>
      </c>
      <c r="G159" s="31">
        <v>135.46417199999999</v>
      </c>
      <c r="H159" s="32">
        <v>0.43918750000000001</v>
      </c>
      <c r="I159" s="7">
        <v>-9.5941546555852797E-2</v>
      </c>
      <c r="J159" s="12">
        <v>36.159999999999997</v>
      </c>
      <c r="K159" s="12">
        <v>23.8</v>
      </c>
      <c r="L159" s="18">
        <v>7.17</v>
      </c>
      <c r="M159" s="12">
        <v>36.159999999999997</v>
      </c>
      <c r="N159" s="12">
        <v>23.82</v>
      </c>
      <c r="O159" s="18">
        <v>6.99</v>
      </c>
      <c r="P159" s="34">
        <v>9</v>
      </c>
      <c r="Q159">
        <v>6.1</v>
      </c>
      <c r="R159">
        <v>6.1</v>
      </c>
    </row>
    <row r="160" spans="1:18">
      <c r="A160" s="29" t="s">
        <v>70</v>
      </c>
      <c r="B160" s="33">
        <v>36593</v>
      </c>
      <c r="C160" s="31">
        <v>4.2541000000000002</v>
      </c>
      <c r="D160" s="31">
        <v>4.2809220000000003</v>
      </c>
      <c r="E160" s="31">
        <v>4.1022030000000003</v>
      </c>
      <c r="F160" s="31">
        <v>7.9084739999999982</v>
      </c>
      <c r="G160" s="31">
        <v>137.35781900000001</v>
      </c>
      <c r="H160" s="32">
        <v>0.32569999999999999</v>
      </c>
      <c r="I160" s="7">
        <v>-9.5941546555852797E-2</v>
      </c>
      <c r="J160" s="12">
        <v>36.06</v>
      </c>
      <c r="K160" s="12">
        <v>23.27</v>
      </c>
      <c r="L160" s="18">
        <v>7.44</v>
      </c>
      <c r="M160" s="12">
        <v>36.07</v>
      </c>
      <c r="N160" s="12">
        <v>23.24</v>
      </c>
      <c r="O160" s="18">
        <v>7.13</v>
      </c>
      <c r="P160">
        <v>9</v>
      </c>
      <c r="Q160">
        <v>6.1</v>
      </c>
      <c r="R160">
        <v>6.2</v>
      </c>
    </row>
    <row r="161" spans="1:18">
      <c r="A161" s="29" t="s">
        <v>70</v>
      </c>
      <c r="B161" s="33">
        <v>36601</v>
      </c>
      <c r="C161" s="31">
        <v>8.2418399999999998</v>
      </c>
      <c r="D161" s="31">
        <v>5.9399430000000004</v>
      </c>
      <c r="E161" s="31">
        <v>8.8045039999999997</v>
      </c>
      <c r="F161" s="31">
        <v>11.363582999999998</v>
      </c>
      <c r="G161" s="31">
        <v>151.03308100000001</v>
      </c>
      <c r="H161" s="32">
        <v>0.7356166666666667</v>
      </c>
      <c r="I161" s="7">
        <v>-0.10875858239817902</v>
      </c>
      <c r="J161" s="12">
        <v>36.21</v>
      </c>
      <c r="K161" s="12">
        <v>22.73</v>
      </c>
      <c r="L161" s="18">
        <v>6.87</v>
      </c>
      <c r="M161" s="12">
        <v>36.21</v>
      </c>
      <c r="N161" s="12">
        <v>22.73</v>
      </c>
      <c r="O161" s="18">
        <v>6.82</v>
      </c>
      <c r="P161">
        <v>7</v>
      </c>
      <c r="Q161">
        <v>6.4</v>
      </c>
      <c r="R161">
        <v>6.6</v>
      </c>
    </row>
    <row r="162" spans="1:18">
      <c r="A162" s="29" t="s">
        <v>70</v>
      </c>
      <c r="B162" s="35">
        <v>36607</v>
      </c>
      <c r="C162" s="21">
        <v>13.286020000000001</v>
      </c>
      <c r="D162" s="21">
        <v>6.14818</v>
      </c>
      <c r="E162" s="21">
        <v>9.0688499999999994</v>
      </c>
      <c r="F162" s="31">
        <v>11.621099000000001</v>
      </c>
      <c r="G162" s="21">
        <v>140.361176</v>
      </c>
      <c r="H162" s="10">
        <v>0.76154861111111116</v>
      </c>
      <c r="I162" s="7">
        <v>-0.1052399459523445</v>
      </c>
      <c r="J162" s="12">
        <v>36.22</v>
      </c>
      <c r="K162" s="12">
        <v>22.05</v>
      </c>
      <c r="L162" s="18">
        <v>6.92</v>
      </c>
      <c r="M162" s="12">
        <v>36.22</v>
      </c>
      <c r="N162" s="12">
        <v>22.05</v>
      </c>
      <c r="O162" s="18">
        <v>6.89</v>
      </c>
      <c r="P162">
        <v>7.5</v>
      </c>
      <c r="Q162">
        <v>6.7</v>
      </c>
      <c r="R162">
        <v>6.6</v>
      </c>
    </row>
    <row r="163" spans="1:18">
      <c r="A163" s="29" t="s">
        <v>70</v>
      </c>
      <c r="B163" s="35">
        <v>36614</v>
      </c>
      <c r="C163" s="21">
        <v>8.8083799999999997</v>
      </c>
      <c r="D163" s="21">
        <v>5.0553629999999998</v>
      </c>
      <c r="E163" s="21">
        <v>8.8289790000000004</v>
      </c>
      <c r="F163" s="31">
        <v>11.248128999999999</v>
      </c>
      <c r="G163" s="21">
        <v>138.47483800000001</v>
      </c>
      <c r="H163" s="10">
        <v>0.55810624999999991</v>
      </c>
      <c r="I163" s="7">
        <v>-9.8856625661690192E-2</v>
      </c>
      <c r="J163" s="12">
        <v>36.299999999999997</v>
      </c>
      <c r="K163" s="12">
        <v>21.36</v>
      </c>
      <c r="L163" s="18">
        <v>7.2</v>
      </c>
      <c r="M163" s="12">
        <v>36.31</v>
      </c>
      <c r="N163" s="12">
        <v>21.36</v>
      </c>
      <c r="O163" s="18">
        <v>7.2</v>
      </c>
      <c r="P163">
        <v>8.5</v>
      </c>
      <c r="Q163">
        <v>7.6</v>
      </c>
      <c r="R163">
        <v>7.5</v>
      </c>
    </row>
    <row r="164" spans="1:18">
      <c r="A164" s="29"/>
      <c r="B164" s="35"/>
      <c r="C164" s="21"/>
      <c r="D164" s="21"/>
      <c r="E164" s="21"/>
      <c r="F164" s="21"/>
      <c r="G164" s="21"/>
      <c r="H164" s="10"/>
      <c r="J164" s="12"/>
      <c r="K164" s="12"/>
      <c r="L164" s="18"/>
      <c r="M164" s="12"/>
      <c r="N164" s="12"/>
      <c r="O164" s="18"/>
    </row>
    <row r="165" spans="1:18">
      <c r="A165" s="29" t="s">
        <v>71</v>
      </c>
      <c r="B165" s="33">
        <v>36495</v>
      </c>
      <c r="C165" s="31">
        <v>5.5058980000000002</v>
      </c>
      <c r="D165" s="31">
        <v>6.6562000000000001</v>
      </c>
      <c r="E165" s="31">
        <v>13.523106</v>
      </c>
      <c r="F165" s="31">
        <v>15.204143999999999</v>
      </c>
      <c r="G165" s="31">
        <v>146.90954600000001</v>
      </c>
      <c r="H165" s="32">
        <v>0.44295000000000001</v>
      </c>
      <c r="I165" s="7">
        <v>-0.12105784729584031</v>
      </c>
      <c r="J165" s="12">
        <v>35.450000000000003</v>
      </c>
      <c r="K165" s="12">
        <v>22.05</v>
      </c>
      <c r="L165" s="18">
        <v>6.93</v>
      </c>
      <c r="M165" s="12">
        <v>35.479999999999997</v>
      </c>
      <c r="N165" s="12">
        <v>21.87</v>
      </c>
      <c r="O165" s="18">
        <v>6.88</v>
      </c>
      <c r="P165">
        <v>5.5</v>
      </c>
    </row>
    <row r="166" spans="1:18">
      <c r="A166" s="29" t="s">
        <v>71</v>
      </c>
      <c r="B166" s="33">
        <v>36502</v>
      </c>
      <c r="C166" s="31">
        <v>4.630344</v>
      </c>
      <c r="D166" s="31">
        <v>6.4437470000000001</v>
      </c>
      <c r="E166" s="31">
        <v>13.846145</v>
      </c>
      <c r="F166" s="31">
        <v>18.346916</v>
      </c>
      <c r="G166" s="31">
        <v>119.96678199999999</v>
      </c>
      <c r="H166" s="32">
        <v>0.34068571428571426</v>
      </c>
      <c r="I166" s="7">
        <v>-0.10875858239817902</v>
      </c>
      <c r="J166" s="12">
        <v>35.51</v>
      </c>
      <c r="K166" s="12">
        <v>21.9</v>
      </c>
      <c r="L166" s="18">
        <v>7.22</v>
      </c>
      <c r="M166" s="12">
        <v>35.729999999999997</v>
      </c>
      <c r="N166" s="12">
        <v>21.83</v>
      </c>
      <c r="O166" s="18">
        <v>7.16</v>
      </c>
      <c r="P166">
        <v>7</v>
      </c>
    </row>
    <row r="167" spans="1:18">
      <c r="A167" s="29" t="s">
        <v>71</v>
      </c>
      <c r="B167" s="33">
        <v>36509</v>
      </c>
      <c r="C167" s="31">
        <v>6.3879510000000002</v>
      </c>
      <c r="D167" s="31">
        <v>6.8455750000000002</v>
      </c>
      <c r="E167" s="31">
        <v>12.373334</v>
      </c>
      <c r="F167" s="31">
        <v>11.921963000000002</v>
      </c>
      <c r="G167" s="31">
        <v>156</v>
      </c>
      <c r="H167" s="32">
        <v>0.42439166666666667</v>
      </c>
      <c r="I167" s="7">
        <v>-0.12105784729584031</v>
      </c>
      <c r="J167" s="12">
        <v>35.78</v>
      </c>
      <c r="K167" s="12">
        <v>21.95</v>
      </c>
      <c r="L167" s="19">
        <v>7.6</v>
      </c>
      <c r="M167" s="12">
        <v>35.79</v>
      </c>
      <c r="N167" s="12">
        <v>21.94</v>
      </c>
      <c r="O167" s="19">
        <v>7.5</v>
      </c>
      <c r="P167">
        <v>5.5</v>
      </c>
    </row>
    <row r="168" spans="1:18">
      <c r="A168" s="29" t="s">
        <v>71</v>
      </c>
      <c r="B168" s="33">
        <v>36516</v>
      </c>
      <c r="C168" s="31">
        <v>4.8218259999999997</v>
      </c>
      <c r="D168" s="31">
        <v>5.2695590000000001</v>
      </c>
      <c r="E168" s="31">
        <v>6.430256</v>
      </c>
      <c r="F168" s="31">
        <v>12.694740000000003</v>
      </c>
      <c r="G168" s="31">
        <v>149</v>
      </c>
      <c r="H168" s="32">
        <v>1.1368666666666665</v>
      </c>
      <c r="I168" s="7">
        <v>-0.11662026706936919</v>
      </c>
      <c r="J168" s="12">
        <v>35.85</v>
      </c>
      <c r="K168" s="12">
        <v>22.03</v>
      </c>
      <c r="L168" s="19">
        <v>8.1</v>
      </c>
      <c r="M168" s="12">
        <v>35.840000000000003</v>
      </c>
      <c r="N168" s="12">
        <v>22.01</v>
      </c>
      <c r="O168" s="19">
        <v>7.9</v>
      </c>
      <c r="P168">
        <v>6</v>
      </c>
    </row>
    <row r="169" spans="1:18">
      <c r="A169" s="29" t="s">
        <v>71</v>
      </c>
      <c r="B169" s="33">
        <v>36532</v>
      </c>
      <c r="C169" s="31">
        <v>4.9223020000000002</v>
      </c>
      <c r="D169" s="31">
        <v>2.9953509999999999</v>
      </c>
      <c r="E169" s="31">
        <v>3.175754</v>
      </c>
      <c r="F169" s="31">
        <v>17.103591999999999</v>
      </c>
      <c r="G169" s="31">
        <v>212.02162200000001</v>
      </c>
      <c r="H169" s="32">
        <v>2.3351500000000001</v>
      </c>
      <c r="I169" s="7">
        <v>-0.12391841009504354</v>
      </c>
      <c r="J169" s="12">
        <v>36.06</v>
      </c>
      <c r="K169" s="12">
        <v>24.55</v>
      </c>
      <c r="L169" s="18">
        <v>7.3</v>
      </c>
      <c r="M169" s="12">
        <v>36.090000000000003</v>
      </c>
      <c r="N169" s="12">
        <v>24.38</v>
      </c>
      <c r="O169">
        <v>7.2</v>
      </c>
      <c r="P169">
        <v>5.2</v>
      </c>
    </row>
    <row r="170" spans="1:18">
      <c r="A170" s="29" t="s">
        <v>71</v>
      </c>
      <c r="B170" s="33">
        <v>36537</v>
      </c>
      <c r="C170" s="31">
        <v>7.4429959999999999</v>
      </c>
      <c r="D170" s="31">
        <v>7.1516130000000002</v>
      </c>
      <c r="E170" s="31">
        <v>7.8519399999999999</v>
      </c>
      <c r="F170" s="31">
        <v>12.973579000000001</v>
      </c>
      <c r="G170" s="31">
        <v>151.684372</v>
      </c>
      <c r="H170" s="32">
        <v>1.1001333333333332</v>
      </c>
      <c r="I170" s="7">
        <v>-0.11662026706936919</v>
      </c>
      <c r="J170" s="12">
        <v>36.75</v>
      </c>
      <c r="K170" s="12">
        <v>24.48</v>
      </c>
      <c r="L170" s="18">
        <v>6.6</v>
      </c>
      <c r="M170" s="12">
        <v>36.75</v>
      </c>
      <c r="N170" s="12">
        <v>24.51</v>
      </c>
      <c r="O170">
        <v>6.5</v>
      </c>
      <c r="P170">
        <v>6</v>
      </c>
    </row>
    <row r="171" spans="1:18">
      <c r="A171" s="29" t="s">
        <v>71</v>
      </c>
      <c r="B171" s="33">
        <v>36544</v>
      </c>
      <c r="C171" s="31">
        <v>5.0333449999999997</v>
      </c>
      <c r="D171" s="31">
        <v>5.0261189999999996</v>
      </c>
      <c r="E171" s="31">
        <v>7.1758800000000003</v>
      </c>
      <c r="F171" s="31">
        <v>12.303272</v>
      </c>
      <c r="G171" s="31">
        <v>145.23185699999999</v>
      </c>
      <c r="H171" s="32">
        <v>0.87508333333333344</v>
      </c>
      <c r="L171" s="18"/>
    </row>
    <row r="172" spans="1:18">
      <c r="A172" s="29" t="s">
        <v>71</v>
      </c>
      <c r="B172" s="33">
        <v>36551</v>
      </c>
      <c r="C172" s="31">
        <v>8.2449899999999996</v>
      </c>
      <c r="D172" s="31">
        <v>5.0912730000000002</v>
      </c>
      <c r="E172" s="31">
        <v>5.9288239999999996</v>
      </c>
      <c r="F172" s="31">
        <v>9.2316059999999993</v>
      </c>
      <c r="G172" s="31">
        <v>134.12686199999999</v>
      </c>
      <c r="H172" s="32">
        <v>0.37634239130434788</v>
      </c>
      <c r="I172" s="7">
        <v>-9.6511384886357188E-2</v>
      </c>
      <c r="J172" s="12">
        <v>36.270000000000003</v>
      </c>
      <c r="K172" s="12">
        <v>22.35</v>
      </c>
      <c r="L172" s="18">
        <v>7.77</v>
      </c>
      <c r="M172" s="12">
        <v>36.270000000000003</v>
      </c>
      <c r="N172" s="12">
        <v>22.35</v>
      </c>
      <c r="O172" s="18">
        <v>7.77</v>
      </c>
      <c r="P172">
        <v>8.9</v>
      </c>
    </row>
    <row r="173" spans="1:18">
      <c r="A173" s="29" t="s">
        <v>71</v>
      </c>
      <c r="B173" s="33">
        <v>36558</v>
      </c>
      <c r="C173" s="31">
        <v>8.7190359999999991</v>
      </c>
      <c r="D173" s="31">
        <v>6.6946680000000001</v>
      </c>
      <c r="E173" s="31">
        <v>10.912591000000001</v>
      </c>
      <c r="F173" s="31">
        <v>20.441532000000002</v>
      </c>
      <c r="G173" s="31">
        <v>196.038284</v>
      </c>
      <c r="H173" s="32">
        <v>1.7906785714285713</v>
      </c>
      <c r="I173" s="7">
        <v>-0.15197077327792641</v>
      </c>
      <c r="J173" s="12">
        <v>36.29</v>
      </c>
      <c r="K173" s="12">
        <v>23.83</v>
      </c>
      <c r="L173" s="18">
        <v>6.57</v>
      </c>
      <c r="M173" s="12">
        <v>36.270000000000003</v>
      </c>
      <c r="N173" s="12">
        <v>23.78</v>
      </c>
      <c r="O173" s="18">
        <v>6.34</v>
      </c>
      <c r="P173">
        <v>3</v>
      </c>
    </row>
    <row r="174" spans="1:18">
      <c r="A174" s="29" t="s">
        <v>71</v>
      </c>
      <c r="B174" s="33">
        <v>36565</v>
      </c>
      <c r="C174" s="31">
        <v>7</v>
      </c>
      <c r="D174" s="31">
        <v>7.130528</v>
      </c>
      <c r="E174" s="31">
        <v>28.543139</v>
      </c>
      <c r="F174" s="31">
        <v>10.966763</v>
      </c>
      <c r="G174" s="31">
        <v>154.63261399999999</v>
      </c>
      <c r="H174" s="32">
        <v>0.45404999999999995</v>
      </c>
      <c r="I174" s="7">
        <v>-0.10875858239817902</v>
      </c>
      <c r="J174" s="12">
        <v>36.549999999999997</v>
      </c>
      <c r="K174" s="12">
        <v>24.65</v>
      </c>
      <c r="L174" s="18">
        <v>6.69</v>
      </c>
      <c r="M174" s="12">
        <v>36.53</v>
      </c>
      <c r="N174" s="12">
        <v>24.59</v>
      </c>
      <c r="O174" s="18">
        <v>6.61</v>
      </c>
      <c r="P174">
        <v>7</v>
      </c>
    </row>
    <row r="175" spans="1:18">
      <c r="A175" s="29" t="s">
        <v>71</v>
      </c>
      <c r="B175" s="33">
        <v>36572</v>
      </c>
      <c r="C175" s="31">
        <v>5.4045690000000004</v>
      </c>
      <c r="D175" s="31">
        <v>6.046036</v>
      </c>
      <c r="E175" s="31">
        <v>9.5412400000000002</v>
      </c>
      <c r="F175" s="31">
        <v>10.929027999999999</v>
      </c>
      <c r="G175" s="31">
        <v>161.88610800000001</v>
      </c>
      <c r="H175" s="32">
        <v>0.47616875000000003</v>
      </c>
      <c r="I175" s="7">
        <v>-9.5941546555852797E-2</v>
      </c>
      <c r="J175" s="12">
        <v>36.46</v>
      </c>
      <c r="K175" s="12">
        <v>24.12</v>
      </c>
      <c r="L175" s="18">
        <v>6.82</v>
      </c>
      <c r="M175" s="12">
        <v>36.47</v>
      </c>
      <c r="N175" s="12">
        <v>24.12</v>
      </c>
      <c r="O175" s="18">
        <v>6.58</v>
      </c>
      <c r="P175">
        <v>9</v>
      </c>
    </row>
    <row r="176" spans="1:18">
      <c r="A176" s="29" t="s">
        <v>71</v>
      </c>
      <c r="B176" s="33">
        <v>36579</v>
      </c>
      <c r="C176" s="31">
        <v>7</v>
      </c>
      <c r="D176" s="31">
        <v>5</v>
      </c>
      <c r="E176" s="31">
        <v>9</v>
      </c>
      <c r="F176" s="31">
        <v>7</v>
      </c>
      <c r="G176" s="31">
        <v>152.80000000000001</v>
      </c>
      <c r="H176" s="32">
        <v>0.50192857142857139</v>
      </c>
      <c r="I176" s="7">
        <v>-9.8856625661690192E-2</v>
      </c>
      <c r="J176" s="12">
        <v>36.299999999999997</v>
      </c>
      <c r="K176" s="12">
        <v>23.19</v>
      </c>
      <c r="L176" s="18">
        <v>6.84</v>
      </c>
      <c r="M176" s="12">
        <v>36.299999999999997</v>
      </c>
      <c r="N176" s="12">
        <v>23.19</v>
      </c>
      <c r="O176" s="18">
        <v>6.58</v>
      </c>
      <c r="P176">
        <v>8.5</v>
      </c>
    </row>
    <row r="177" spans="1:16">
      <c r="A177" s="29" t="s">
        <v>71</v>
      </c>
      <c r="B177" s="33">
        <v>36586</v>
      </c>
      <c r="C177" s="31">
        <v>5.8723089999999996</v>
      </c>
      <c r="D177" s="31">
        <v>3.2698550000000002</v>
      </c>
      <c r="E177" s="31">
        <v>5.595224</v>
      </c>
      <c r="F177" s="31">
        <v>9.6000000000000014</v>
      </c>
      <c r="G177" s="31">
        <v>135.44999999999999</v>
      </c>
      <c r="H177" s="32">
        <v>0.57570833333333338</v>
      </c>
      <c r="I177" s="7">
        <v>-0.11662026706936919</v>
      </c>
      <c r="J177" s="12">
        <v>36.340000000000003</v>
      </c>
      <c r="K177" s="12">
        <v>24.1</v>
      </c>
      <c r="L177" s="18">
        <v>7.05</v>
      </c>
      <c r="M177" s="12">
        <v>36.33</v>
      </c>
      <c r="N177" s="12">
        <v>24.09</v>
      </c>
      <c r="O177" s="18">
        <v>6.88</v>
      </c>
      <c r="P177">
        <v>6</v>
      </c>
    </row>
    <row r="178" spans="1:16">
      <c r="A178" s="29" t="s">
        <v>71</v>
      </c>
      <c r="B178" s="33">
        <v>36593</v>
      </c>
      <c r="C178" s="31">
        <v>5.9516179999999999</v>
      </c>
      <c r="D178" s="31">
        <v>3.7839749999999999</v>
      </c>
      <c r="E178" s="31">
        <v>4.4204480000000004</v>
      </c>
      <c r="F178" s="31">
        <v>9.6128849999999986</v>
      </c>
      <c r="G178" s="31">
        <v>152.756561</v>
      </c>
      <c r="H178" s="32">
        <v>0.55149999999999999</v>
      </c>
      <c r="I178" s="7">
        <v>-9.7087662204307784E-2</v>
      </c>
      <c r="J178" s="12">
        <v>36.54</v>
      </c>
      <c r="K178" s="12">
        <v>23.88</v>
      </c>
      <c r="L178" s="18">
        <v>7.19</v>
      </c>
      <c r="M178" s="12">
        <v>36.54</v>
      </c>
      <c r="N178" s="12">
        <v>23.8</v>
      </c>
      <c r="O178" s="18">
        <v>7.34</v>
      </c>
      <c r="P178">
        <v>8.8000000000000007</v>
      </c>
    </row>
    <row r="179" spans="1:16">
      <c r="A179" s="29" t="s">
        <v>71</v>
      </c>
      <c r="B179" s="33">
        <v>36601</v>
      </c>
      <c r="C179" s="31">
        <v>6.8031949999999997</v>
      </c>
      <c r="D179" s="31">
        <v>5.3965540000000001</v>
      </c>
      <c r="E179" s="31">
        <v>8.9154990000000005</v>
      </c>
      <c r="F179" s="31">
        <v>12.163142999999998</v>
      </c>
      <c r="G179" s="31">
        <v>149.33973700000001</v>
      </c>
      <c r="H179" s="32">
        <v>0.61276000000000008</v>
      </c>
      <c r="I179" s="7">
        <v>-0.11662026706936919</v>
      </c>
      <c r="J179" s="12">
        <v>36.409999999999997</v>
      </c>
      <c r="K179" s="12">
        <v>22.7</v>
      </c>
      <c r="L179" s="18">
        <v>6.8</v>
      </c>
      <c r="M179" s="12">
        <v>36.42</v>
      </c>
      <c r="N179" s="12">
        <v>22.69</v>
      </c>
      <c r="O179" s="18">
        <v>6.73</v>
      </c>
      <c r="P179">
        <v>6</v>
      </c>
    </row>
    <row r="180" spans="1:16">
      <c r="A180" s="29" t="s">
        <v>71</v>
      </c>
      <c r="B180" s="35">
        <v>36607</v>
      </c>
      <c r="C180" s="21">
        <v>10.335542</v>
      </c>
      <c r="D180" s="21">
        <v>7.6275719999999998</v>
      </c>
      <c r="E180" s="21">
        <v>17.282314</v>
      </c>
      <c r="F180" s="21">
        <v>14.32</v>
      </c>
      <c r="G180" s="21">
        <v>150.83000000000001</v>
      </c>
      <c r="H180" s="10">
        <v>0.51787499999999997</v>
      </c>
      <c r="I180" s="7">
        <v>-9.8856625661690192E-2</v>
      </c>
      <c r="J180" s="12">
        <v>36.409999999999997</v>
      </c>
      <c r="K180" s="12">
        <v>21.95</v>
      </c>
      <c r="L180" s="18">
        <v>6.7</v>
      </c>
      <c r="M180" s="12">
        <v>36.409999999999997</v>
      </c>
      <c r="N180" s="12">
        <v>21.96</v>
      </c>
      <c r="O180" s="18">
        <v>6.6</v>
      </c>
      <c r="P180">
        <v>8.5</v>
      </c>
    </row>
    <row r="181" spans="1:16">
      <c r="A181" s="29" t="s">
        <v>71</v>
      </c>
      <c r="B181" s="35">
        <v>36614</v>
      </c>
      <c r="C181" s="21">
        <v>7.6758360000000003</v>
      </c>
      <c r="D181" s="21">
        <v>5.1803169999999996</v>
      </c>
      <c r="E181" s="21">
        <v>10.003342999999999</v>
      </c>
      <c r="F181" s="21">
        <v>11.106112</v>
      </c>
      <c r="G181" s="21">
        <v>147.52975499999999</v>
      </c>
      <c r="H181" s="10">
        <v>0.28968124999999995</v>
      </c>
      <c r="I181" s="7">
        <v>-9.5941546555852797E-2</v>
      </c>
      <c r="J181" s="12">
        <v>36.49</v>
      </c>
      <c r="K181" s="12">
        <v>21.01</v>
      </c>
      <c r="L181" s="18">
        <v>7.2</v>
      </c>
      <c r="M181" s="12">
        <v>36.54</v>
      </c>
      <c r="N181" s="12">
        <v>20.98</v>
      </c>
      <c r="O181">
        <v>7.2</v>
      </c>
      <c r="P181">
        <v>9</v>
      </c>
    </row>
  </sheetData>
  <pageMargins left="0.75" right="0.75" top="1" bottom="1" header="0.5" footer="0.5"/>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Q181"/>
  <sheetViews>
    <sheetView workbookViewId="0">
      <selection activeCell="A2" sqref="A2:XFD2"/>
    </sheetView>
  </sheetViews>
  <sheetFormatPr defaultColWidth="11.42578125" defaultRowHeight="12"/>
  <cols>
    <col min="1" max="1" width="11.42578125" customWidth="1"/>
    <col min="2" max="2" width="10.85546875" style="1" customWidth="1"/>
    <col min="10" max="10" width="11.42578125" style="7"/>
  </cols>
  <sheetData>
    <row r="1" spans="1:16">
      <c r="A1" s="26"/>
      <c r="B1" s="27" t="s">
        <v>2</v>
      </c>
      <c r="C1" s="26" t="s">
        <v>4</v>
      </c>
      <c r="D1" s="26" t="s">
        <v>58</v>
      </c>
      <c r="E1" s="26" t="s">
        <v>59</v>
      </c>
      <c r="F1" s="26" t="s">
        <v>60</v>
      </c>
      <c r="G1" s="26" t="s">
        <v>73</v>
      </c>
      <c r="H1" s="26" t="s">
        <v>61</v>
      </c>
      <c r="I1" s="26" t="s">
        <v>62</v>
      </c>
      <c r="J1" s="28" t="s">
        <v>63</v>
      </c>
      <c r="K1" s="26" t="s">
        <v>64</v>
      </c>
      <c r="L1" s="26" t="s">
        <v>65</v>
      </c>
      <c r="M1" s="26" t="s">
        <v>66</v>
      </c>
      <c r="N1" s="26" t="s">
        <v>67</v>
      </c>
      <c r="O1" s="26" t="s">
        <v>68</v>
      </c>
      <c r="P1" s="26" t="s">
        <v>69</v>
      </c>
    </row>
    <row r="2" spans="1:16" s="600" customFormat="1">
      <c r="A2" s="26"/>
      <c r="B2" s="27"/>
      <c r="C2" s="26"/>
      <c r="D2" s="26"/>
      <c r="E2" s="26"/>
      <c r="F2" s="26"/>
      <c r="G2" s="26"/>
      <c r="H2" s="26"/>
      <c r="I2" s="26"/>
      <c r="J2" s="28"/>
      <c r="K2" s="26"/>
      <c r="L2" s="26"/>
      <c r="M2" s="26"/>
      <c r="N2" s="26"/>
      <c r="O2" s="26"/>
      <c r="P2" s="26"/>
    </row>
    <row r="3" spans="1:16">
      <c r="A3" s="29" t="s">
        <v>8</v>
      </c>
      <c r="B3" s="30">
        <v>36861</v>
      </c>
      <c r="C3" s="31">
        <v>4.1951879999999999</v>
      </c>
      <c r="D3" s="31">
        <v>5.9635309999999997</v>
      </c>
      <c r="E3" s="31">
        <v>2.516864</v>
      </c>
      <c r="F3" s="31">
        <v>37</v>
      </c>
      <c r="G3" s="31">
        <v>17</v>
      </c>
      <c r="H3" s="31">
        <v>149.77778599999999</v>
      </c>
      <c r="I3" s="32">
        <v>0.71323333333333316</v>
      </c>
      <c r="J3" s="7">
        <v>-9.9480519480519475E-2</v>
      </c>
      <c r="K3">
        <v>35.590000000000003</v>
      </c>
      <c r="L3">
        <v>21.51</v>
      </c>
      <c r="M3">
        <v>7.7</v>
      </c>
      <c r="N3">
        <v>35.590000000000003</v>
      </c>
      <c r="O3">
        <v>21.17</v>
      </c>
      <c r="P3">
        <v>7.4</v>
      </c>
    </row>
    <row r="4" spans="1:16">
      <c r="A4" s="29" t="s">
        <v>8</v>
      </c>
      <c r="B4" s="30">
        <v>36868</v>
      </c>
      <c r="C4" s="31">
        <v>5.5225840000000002</v>
      </c>
      <c r="D4" s="31">
        <v>5.9675209999999996</v>
      </c>
      <c r="E4" s="31">
        <v>3.6291069999999999</v>
      </c>
      <c r="F4" s="31">
        <v>33.127009999999999</v>
      </c>
      <c r="G4" s="31">
        <v>13.127009999999999</v>
      </c>
      <c r="H4" s="31">
        <v>138.55246</v>
      </c>
      <c r="I4" s="32">
        <v>0.50928333333333331</v>
      </c>
      <c r="J4" s="7">
        <v>-0.10602941176470589</v>
      </c>
      <c r="K4">
        <v>35.82</v>
      </c>
      <c r="L4">
        <v>21.77</v>
      </c>
      <c r="M4">
        <v>7.7</v>
      </c>
      <c r="N4">
        <v>35.82</v>
      </c>
      <c r="O4">
        <v>21.68</v>
      </c>
      <c r="P4">
        <v>7.4</v>
      </c>
    </row>
    <row r="5" spans="1:16">
      <c r="A5" s="29" t="s">
        <v>8</v>
      </c>
      <c r="B5" s="30">
        <v>36875</v>
      </c>
      <c r="C5" s="31">
        <v>9.0985820000000004</v>
      </c>
      <c r="D5" s="31">
        <v>5.8802770000000004</v>
      </c>
      <c r="E5" s="31">
        <v>4.4907180000000002</v>
      </c>
      <c r="F5" s="31">
        <v>35.127986999999997</v>
      </c>
      <c r="G5" s="31">
        <v>15.127986999999997</v>
      </c>
      <c r="H5" s="31">
        <v>137.345078</v>
      </c>
      <c r="I5" s="32">
        <v>0.48154999999999992</v>
      </c>
      <c r="J5" s="7">
        <v>-9.2333333333333337E-2</v>
      </c>
      <c r="K5">
        <v>36.04</v>
      </c>
      <c r="L5">
        <v>22.92</v>
      </c>
      <c r="M5">
        <v>7.8</v>
      </c>
      <c r="N5">
        <v>36.11</v>
      </c>
      <c r="O5">
        <v>22.58</v>
      </c>
      <c r="P5">
        <v>7</v>
      </c>
    </row>
    <row r="6" spans="1:16">
      <c r="A6" s="29" t="s">
        <v>8</v>
      </c>
      <c r="B6" s="30">
        <v>36882</v>
      </c>
      <c r="C6" s="31">
        <v>6.5346209999999996</v>
      </c>
      <c r="D6" s="31">
        <v>6.2768810000000004</v>
      </c>
      <c r="E6" s="31">
        <v>4.3204279999999997</v>
      </c>
      <c r="F6" s="31">
        <v>38.092917999999997</v>
      </c>
      <c r="G6" s="31">
        <v>18.092917999999997</v>
      </c>
      <c r="H6" s="31">
        <v>142.05841100000001</v>
      </c>
      <c r="I6" s="32">
        <v>0.60526666666666662</v>
      </c>
      <c r="J6" s="7">
        <v>-9.7037037037037033E-2</v>
      </c>
      <c r="K6">
        <v>35.89</v>
      </c>
      <c r="L6">
        <v>21.9</v>
      </c>
      <c r="M6">
        <v>78</v>
      </c>
      <c r="N6">
        <v>35.94</v>
      </c>
      <c r="O6">
        <v>21.59</v>
      </c>
      <c r="P6">
        <v>7.4</v>
      </c>
    </row>
    <row r="7" spans="1:16">
      <c r="A7" s="29" t="s">
        <v>8</v>
      </c>
      <c r="B7" s="30">
        <v>36899</v>
      </c>
      <c r="C7" s="31">
        <v>6.0915809999999997</v>
      </c>
      <c r="D7" s="31">
        <v>5.7355770000000001</v>
      </c>
      <c r="E7" s="31">
        <v>4.6327530000000001</v>
      </c>
      <c r="F7" s="31">
        <v>34.562634000000003</v>
      </c>
      <c r="G7" s="31">
        <v>14.562634000000003</v>
      </c>
      <c r="H7" s="31">
        <v>174.77508499999999</v>
      </c>
      <c r="I7" s="32">
        <v>0.56647499999999995</v>
      </c>
      <c r="J7" s="7">
        <v>-8.0479999999999996E-2</v>
      </c>
      <c r="K7" s="12">
        <v>35.74</v>
      </c>
      <c r="L7" s="12">
        <v>23.38</v>
      </c>
      <c r="M7" s="18">
        <v>7.43</v>
      </c>
      <c r="N7" s="12">
        <v>35.78</v>
      </c>
      <c r="O7" s="12">
        <v>23.09</v>
      </c>
      <c r="P7" s="18">
        <v>6.72</v>
      </c>
    </row>
    <row r="8" spans="1:16">
      <c r="A8" s="29" t="s">
        <v>8</v>
      </c>
      <c r="B8" s="30">
        <v>36903</v>
      </c>
      <c r="C8" s="31">
        <v>5.4966140000000001</v>
      </c>
      <c r="D8" s="31">
        <v>5.845294</v>
      </c>
      <c r="E8" s="31">
        <v>6.3347049999999996</v>
      </c>
      <c r="F8" s="31">
        <v>35.266243000000003</v>
      </c>
      <c r="G8" s="31">
        <v>15.266243000000003</v>
      </c>
      <c r="H8" s="31">
        <v>139.235016</v>
      </c>
      <c r="I8" s="32">
        <v>0.85067500000000007</v>
      </c>
      <c r="J8" s="7">
        <v>-9.2333333333333337E-2</v>
      </c>
      <c r="K8" s="12">
        <v>36.020000000000003</v>
      </c>
      <c r="L8" s="12">
        <v>23.64</v>
      </c>
      <c r="M8" s="18">
        <v>8.58</v>
      </c>
      <c r="N8" s="12">
        <v>36.19</v>
      </c>
      <c r="O8" s="12">
        <v>23.61</v>
      </c>
      <c r="P8" s="18">
        <v>7.27</v>
      </c>
    </row>
    <row r="9" spans="1:16">
      <c r="A9" s="29" t="s">
        <v>8</v>
      </c>
      <c r="B9" s="30">
        <v>36910</v>
      </c>
      <c r="C9" s="31">
        <v>3.100498</v>
      </c>
      <c r="D9" s="31">
        <v>5.3059329999999996</v>
      </c>
      <c r="E9" s="31">
        <v>2.8591639999999998</v>
      </c>
      <c r="F9" s="31">
        <v>34.316958999999997</v>
      </c>
      <c r="G9" s="31">
        <v>14.316958999999997</v>
      </c>
      <c r="H9" s="31">
        <v>140.815674</v>
      </c>
      <c r="I9" s="32">
        <v>0.62444999999999995</v>
      </c>
      <c r="J9" s="7">
        <v>-8.8100000000000012E-2</v>
      </c>
      <c r="K9" s="12">
        <v>36.56</v>
      </c>
      <c r="L9" s="12">
        <v>24.1</v>
      </c>
      <c r="M9" s="18">
        <v>7.62</v>
      </c>
      <c r="N9" s="12">
        <v>36.520000000000003</v>
      </c>
      <c r="O9" s="12">
        <v>23.86</v>
      </c>
      <c r="P9" s="18">
        <v>6.77</v>
      </c>
    </row>
    <row r="10" spans="1:16">
      <c r="A10" s="29" t="s">
        <v>8</v>
      </c>
      <c r="B10" s="30">
        <v>36916</v>
      </c>
      <c r="C10" s="31">
        <v>7.7839260000000001</v>
      </c>
      <c r="D10" s="31">
        <v>5.9861329999999997</v>
      </c>
      <c r="E10" s="31">
        <v>9.5083819999999992</v>
      </c>
      <c r="F10" s="31">
        <v>23.015751000000002</v>
      </c>
      <c r="G10" s="31">
        <v>3.0157510000000016</v>
      </c>
      <c r="H10" s="31">
        <v>86.105491999999998</v>
      </c>
      <c r="I10" s="32">
        <v>0.85260000000000002</v>
      </c>
      <c r="J10" s="7">
        <v>-0.1008</v>
      </c>
      <c r="K10" s="12">
        <v>36.57</v>
      </c>
      <c r="L10" s="12">
        <v>22.71</v>
      </c>
      <c r="M10" s="18">
        <v>6.86</v>
      </c>
      <c r="N10" s="12">
        <v>36.57</v>
      </c>
      <c r="O10" s="12">
        <v>22.71</v>
      </c>
      <c r="P10" s="18">
        <v>6.06</v>
      </c>
    </row>
    <row r="11" spans="1:16">
      <c r="A11" s="29" t="s">
        <v>8</v>
      </c>
      <c r="B11" s="30">
        <v>36923</v>
      </c>
      <c r="C11" s="31">
        <v>3.6975479999999998</v>
      </c>
      <c r="D11" s="31">
        <v>5.8305749999999996</v>
      </c>
      <c r="E11" s="31">
        <v>5.0370650000000001</v>
      </c>
      <c r="F11" s="31">
        <v>37.766387999999999</v>
      </c>
      <c r="G11" s="31">
        <v>17.766387999999999</v>
      </c>
      <c r="H11" s="31">
        <v>141.726776</v>
      </c>
      <c r="I11" s="32">
        <v>0.96714999999999984</v>
      </c>
      <c r="J11" s="7">
        <v>-0.1008</v>
      </c>
      <c r="K11" s="12">
        <v>36.229999999999997</v>
      </c>
      <c r="L11" s="12">
        <v>22.49</v>
      </c>
      <c r="M11">
        <v>7.44</v>
      </c>
      <c r="N11" s="12">
        <v>36.229999999999997</v>
      </c>
      <c r="O11" s="12">
        <v>22.49</v>
      </c>
      <c r="P11">
        <v>7.43</v>
      </c>
    </row>
    <row r="12" spans="1:16">
      <c r="A12" s="29" t="s">
        <v>8</v>
      </c>
      <c r="B12" s="30">
        <v>36931</v>
      </c>
      <c r="C12" s="31">
        <v>4.4299350000000004</v>
      </c>
      <c r="D12" s="31">
        <v>6.1915279999999999</v>
      </c>
      <c r="E12" s="31">
        <v>3.2046389999999998</v>
      </c>
      <c r="F12" s="31">
        <v>37.091118000000002</v>
      </c>
      <c r="G12" s="31">
        <v>17.091118000000002</v>
      </c>
      <c r="H12" s="31">
        <v>142.644745</v>
      </c>
      <c r="I12" s="32">
        <v>0.64348333333333319</v>
      </c>
      <c r="J12" s="7">
        <v>-8.8100000000000012E-2</v>
      </c>
      <c r="K12" s="12">
        <v>36.22</v>
      </c>
      <c r="L12" s="12">
        <v>23.11</v>
      </c>
      <c r="M12" s="18">
        <v>7.96</v>
      </c>
      <c r="N12" s="12">
        <v>36.22</v>
      </c>
      <c r="O12" s="12">
        <v>22.45</v>
      </c>
      <c r="P12" s="18">
        <v>7.61</v>
      </c>
    </row>
    <row r="13" spans="1:16">
      <c r="A13" s="29" t="s">
        <v>8</v>
      </c>
      <c r="B13" s="30">
        <v>36938</v>
      </c>
      <c r="C13" s="31">
        <v>4.9739209999999998</v>
      </c>
      <c r="D13" s="31">
        <v>7.5356199999999998</v>
      </c>
      <c r="E13" s="31">
        <v>5.0200870000000002</v>
      </c>
      <c r="F13" s="31">
        <v>40.482632000000002</v>
      </c>
      <c r="G13" s="31">
        <v>20.482632000000002</v>
      </c>
      <c r="H13" s="31">
        <v>147.66459699999999</v>
      </c>
      <c r="I13" s="32">
        <v>0.94469999999999976</v>
      </c>
      <c r="J13" s="7">
        <v>-0.1135</v>
      </c>
      <c r="K13" s="12">
        <v>36.130000000000003</v>
      </c>
      <c r="L13" s="12">
        <v>22.32</v>
      </c>
      <c r="M13" s="18">
        <v>7.94</v>
      </c>
      <c r="N13" s="12">
        <v>36.17</v>
      </c>
      <c r="O13" s="12">
        <v>22.32</v>
      </c>
      <c r="P13" s="18">
        <v>7.7</v>
      </c>
    </row>
    <row r="14" spans="1:16">
      <c r="A14" s="29" t="s">
        <v>8</v>
      </c>
      <c r="B14" s="30">
        <v>36945</v>
      </c>
      <c r="C14" s="31">
        <v>6.2402569999999997</v>
      </c>
      <c r="D14" s="31">
        <v>9.3414970000000004</v>
      </c>
      <c r="E14" s="31">
        <v>5.2215480000000003</v>
      </c>
      <c r="F14" s="31">
        <v>39.984932000000001</v>
      </c>
      <c r="G14" s="31">
        <v>19.984932000000001</v>
      </c>
      <c r="H14" s="31">
        <v>153.344345</v>
      </c>
      <c r="I14" s="32">
        <v>0.767675</v>
      </c>
      <c r="J14" s="7">
        <v>-9.7625000000000003E-2</v>
      </c>
      <c r="K14" s="12">
        <v>36.53</v>
      </c>
      <c r="L14" s="12">
        <v>22.44</v>
      </c>
      <c r="M14" s="18">
        <v>7.97</v>
      </c>
      <c r="N14" s="12">
        <v>36.479999999999997</v>
      </c>
      <c r="O14" s="12">
        <v>22.05</v>
      </c>
      <c r="P14" s="18">
        <v>7.04</v>
      </c>
    </row>
    <row r="15" spans="1:16">
      <c r="A15" s="29" t="s">
        <v>8</v>
      </c>
      <c r="B15" s="30">
        <v>36952</v>
      </c>
      <c r="C15" s="31">
        <v>4.9212999999999996</v>
      </c>
      <c r="D15" s="31">
        <v>7.0199129999999998</v>
      </c>
      <c r="E15" s="31">
        <v>5.1078510000000001</v>
      </c>
      <c r="F15" s="31">
        <v>40</v>
      </c>
      <c r="G15" s="31">
        <v>20</v>
      </c>
      <c r="H15" s="31">
        <v>160</v>
      </c>
      <c r="I15" s="32">
        <v>0.60985</v>
      </c>
      <c r="J15" s="7">
        <v>-8.6285714285714285E-2</v>
      </c>
      <c r="K15" s="12">
        <v>36.35</v>
      </c>
      <c r="L15" s="12">
        <v>23.18</v>
      </c>
      <c r="M15" s="18">
        <v>7.76</v>
      </c>
      <c r="N15" s="12">
        <v>36.65</v>
      </c>
      <c r="O15" s="12">
        <v>23.21</v>
      </c>
      <c r="P15" s="18">
        <v>7.28</v>
      </c>
    </row>
    <row r="16" spans="1:16">
      <c r="A16" s="29" t="s">
        <v>8</v>
      </c>
      <c r="B16" s="30">
        <v>36959</v>
      </c>
      <c r="C16" s="31">
        <v>6.0499539999999996</v>
      </c>
      <c r="D16" s="31">
        <v>7.9797529999999997</v>
      </c>
      <c r="E16" s="31">
        <v>5.4185549999999996</v>
      </c>
      <c r="F16" s="31">
        <v>38.654808000000003</v>
      </c>
      <c r="G16" s="31">
        <v>18.654808000000003</v>
      </c>
      <c r="H16" s="31">
        <v>134.504288</v>
      </c>
      <c r="I16" s="32">
        <v>0.85153750000000006</v>
      </c>
      <c r="J16" s="7">
        <v>-8.8100000000000012E-2</v>
      </c>
      <c r="K16" s="12">
        <v>36.380000000000003</v>
      </c>
      <c r="L16" s="12">
        <v>23.54</v>
      </c>
      <c r="M16" s="18">
        <v>7.56</v>
      </c>
      <c r="N16" s="12">
        <v>36.590000000000003</v>
      </c>
      <c r="O16" s="12">
        <v>23.48</v>
      </c>
      <c r="P16" s="18">
        <v>7.06</v>
      </c>
    </row>
    <row r="17" spans="1:16">
      <c r="A17" s="29" t="s">
        <v>8</v>
      </c>
      <c r="B17" s="1">
        <v>36966</v>
      </c>
      <c r="C17" s="31">
        <v>4.0669740000000001</v>
      </c>
      <c r="D17" s="31">
        <v>6.6632100000000003</v>
      </c>
      <c r="E17" s="31">
        <v>3.6309179999999999</v>
      </c>
      <c r="F17" s="31">
        <v>45.298285999999997</v>
      </c>
      <c r="G17" s="31">
        <v>25.298285999999997</v>
      </c>
      <c r="H17" s="31">
        <v>155.597015</v>
      </c>
      <c r="I17" s="32">
        <v>1.3655999999999999</v>
      </c>
      <c r="J17" s="7">
        <v>-0.10602941176470589</v>
      </c>
      <c r="K17" s="12">
        <v>36.76</v>
      </c>
      <c r="L17" s="12">
        <v>22.61</v>
      </c>
      <c r="M17" s="18">
        <v>8.49</v>
      </c>
      <c r="N17" s="12">
        <v>36.92</v>
      </c>
      <c r="O17" s="12">
        <v>22.45</v>
      </c>
      <c r="P17" s="18">
        <v>7.69</v>
      </c>
    </row>
    <row r="18" spans="1:16">
      <c r="A18" s="29" t="s">
        <v>8</v>
      </c>
      <c r="B18" s="30">
        <v>36973</v>
      </c>
      <c r="C18" s="31">
        <v>4.9212999999999996</v>
      </c>
      <c r="D18" s="31">
        <v>7.0199129999999998</v>
      </c>
      <c r="E18" s="31">
        <v>5.1078510000000001</v>
      </c>
      <c r="F18" s="31">
        <v>34.844341</v>
      </c>
      <c r="G18" s="31">
        <v>14.844341</v>
      </c>
      <c r="H18" s="31">
        <v>160</v>
      </c>
      <c r="I18" s="32">
        <v>0.60985</v>
      </c>
      <c r="J18" s="7">
        <v>-0.10442857142857143</v>
      </c>
      <c r="K18" s="12">
        <v>36.35</v>
      </c>
      <c r="L18" s="12">
        <v>23.18</v>
      </c>
      <c r="M18" s="18">
        <v>7.76</v>
      </c>
      <c r="N18" s="12">
        <v>36.65</v>
      </c>
      <c r="O18" s="12">
        <v>23.21</v>
      </c>
      <c r="P18" s="18">
        <v>7.28</v>
      </c>
    </row>
    <row r="19" spans="1:16">
      <c r="A19" s="29" t="s">
        <v>8</v>
      </c>
      <c r="B19" s="30">
        <v>36980</v>
      </c>
      <c r="C19" s="31">
        <v>6.0499539999999996</v>
      </c>
      <c r="D19" s="31">
        <v>7.9797529999999997</v>
      </c>
      <c r="E19" s="31">
        <v>5.4185549999999996</v>
      </c>
      <c r="F19" s="31">
        <v>34.616844</v>
      </c>
      <c r="G19" s="31">
        <v>14.616844</v>
      </c>
      <c r="H19" s="31">
        <v>134.504288</v>
      </c>
      <c r="I19" s="32">
        <v>0.85153750000000006</v>
      </c>
      <c r="J19" s="7">
        <v>-8.8100000000000012E-2</v>
      </c>
      <c r="K19" s="12">
        <v>36.380000000000003</v>
      </c>
      <c r="L19" s="12">
        <v>23.54</v>
      </c>
      <c r="M19" s="18">
        <v>7.56</v>
      </c>
      <c r="N19" s="12">
        <v>36.590000000000003</v>
      </c>
      <c r="O19" s="12">
        <v>23.48</v>
      </c>
      <c r="P19" s="18">
        <v>7.06</v>
      </c>
    </row>
    <row r="20" spans="1:16">
      <c r="A20" s="29"/>
      <c r="B20" s="30"/>
      <c r="C20" s="31"/>
      <c r="D20" s="31"/>
      <c r="E20" s="31"/>
      <c r="F20" s="31"/>
      <c r="G20" s="31"/>
      <c r="H20" s="31"/>
      <c r="I20" s="32"/>
      <c r="K20" s="12"/>
      <c r="L20" s="12"/>
      <c r="M20" s="18"/>
      <c r="N20" s="12"/>
      <c r="O20" s="12"/>
      <c r="P20" s="18"/>
    </row>
    <row r="21" spans="1:16">
      <c r="A21" s="29" t="s">
        <v>11</v>
      </c>
      <c r="B21" s="30">
        <v>36861</v>
      </c>
      <c r="C21" s="31">
        <v>5.8409000000000004</v>
      </c>
      <c r="D21" s="31">
        <v>5.5037929999999999</v>
      </c>
      <c r="E21" s="31">
        <v>4.4288129999999999</v>
      </c>
      <c r="F21" s="31">
        <v>36.876823000000002</v>
      </c>
      <c r="G21" s="31">
        <v>16.876823000000002</v>
      </c>
      <c r="H21" s="31">
        <v>171.51561000000001</v>
      </c>
      <c r="I21" s="32">
        <v>0.90415000000000001</v>
      </c>
      <c r="J21" s="7">
        <v>-0.11457627118644068</v>
      </c>
      <c r="K21">
        <v>35.56</v>
      </c>
      <c r="L21">
        <v>21.59</v>
      </c>
      <c r="M21">
        <v>7.6</v>
      </c>
      <c r="N21">
        <v>35.58</v>
      </c>
      <c r="O21">
        <v>21.15</v>
      </c>
      <c r="P21">
        <v>7.5</v>
      </c>
    </row>
    <row r="22" spans="1:16">
      <c r="A22" s="29" t="s">
        <v>11</v>
      </c>
      <c r="B22" s="30">
        <v>36868</v>
      </c>
      <c r="C22" s="31">
        <v>7.1715039999999997</v>
      </c>
      <c r="D22" s="31">
        <v>5.7678710000000004</v>
      </c>
      <c r="E22" s="31">
        <v>3.8228010000000001</v>
      </c>
      <c r="F22" s="31">
        <v>36.72916</v>
      </c>
      <c r="G22" s="31">
        <v>16.72916</v>
      </c>
      <c r="H22" s="31">
        <v>150.84982299999999</v>
      </c>
      <c r="I22" s="32">
        <v>0.84884999999999988</v>
      </c>
      <c r="J22" s="7">
        <v>-0.10602941176470589</v>
      </c>
      <c r="K22">
        <v>35.770000000000003</v>
      </c>
      <c r="L22">
        <v>21.64</v>
      </c>
      <c r="M22">
        <v>7.6</v>
      </c>
      <c r="N22">
        <v>35.82</v>
      </c>
      <c r="O22">
        <v>21.51</v>
      </c>
      <c r="P22">
        <v>7.1</v>
      </c>
    </row>
    <row r="23" spans="1:16">
      <c r="A23" s="29" t="s">
        <v>11</v>
      </c>
      <c r="B23" s="30">
        <v>36875</v>
      </c>
      <c r="C23" s="31">
        <v>8.2291120000000006</v>
      </c>
      <c r="D23" s="31">
        <v>6.0783490000000002</v>
      </c>
      <c r="E23" s="31">
        <v>5.7788589999999997</v>
      </c>
      <c r="F23" s="31">
        <v>33.772601999999999</v>
      </c>
      <c r="G23" s="31">
        <v>13.772601999999999</v>
      </c>
      <c r="H23" s="31">
        <v>171.34004200000001</v>
      </c>
      <c r="I23" s="32">
        <v>0.6513000000000001</v>
      </c>
      <c r="J23" s="7">
        <v>-0.10291666666666667</v>
      </c>
      <c r="K23">
        <v>36.049999999999997</v>
      </c>
      <c r="L23">
        <v>23.03</v>
      </c>
      <c r="M23">
        <v>7.6</v>
      </c>
      <c r="N23">
        <v>36.17</v>
      </c>
      <c r="O23">
        <v>22.63</v>
      </c>
      <c r="P23">
        <v>7.6</v>
      </c>
    </row>
    <row r="24" spans="1:16">
      <c r="A24" s="29" t="s">
        <v>11</v>
      </c>
      <c r="B24" s="30">
        <v>36882</v>
      </c>
      <c r="C24" s="31">
        <v>5.0653969999999999</v>
      </c>
      <c r="D24" s="31">
        <v>6.9059929999999996</v>
      </c>
      <c r="E24" s="31">
        <v>4.5797790000000003</v>
      </c>
      <c r="F24" s="31">
        <v>39.866928000000001</v>
      </c>
      <c r="G24" s="31">
        <v>19.866928000000001</v>
      </c>
      <c r="H24" s="31">
        <v>153.01776100000001</v>
      </c>
      <c r="I24" s="32">
        <v>0.74839999999999995</v>
      </c>
      <c r="J24" s="7">
        <v>-9.7037037037037033E-2</v>
      </c>
      <c r="K24" s="12">
        <v>35.799999999999997</v>
      </c>
      <c r="L24" s="12">
        <v>21.94</v>
      </c>
      <c r="M24" s="18">
        <v>7.62</v>
      </c>
      <c r="N24" s="12">
        <v>35.840000000000003</v>
      </c>
      <c r="O24" s="12">
        <v>21.9</v>
      </c>
      <c r="P24" s="18">
        <v>7.31</v>
      </c>
    </row>
    <row r="25" spans="1:16">
      <c r="A25" s="29" t="s">
        <v>11</v>
      </c>
      <c r="B25" s="30">
        <v>36899</v>
      </c>
      <c r="C25" s="31">
        <v>7.5383509999999996</v>
      </c>
      <c r="D25" s="31">
        <v>5.9605880000000004</v>
      </c>
      <c r="E25" s="31">
        <v>4.8777619999999997</v>
      </c>
      <c r="F25" s="31">
        <v>35.524559000000004</v>
      </c>
      <c r="G25" s="31">
        <v>15.524559000000004</v>
      </c>
      <c r="H25" s="31">
        <v>170.46945199999999</v>
      </c>
      <c r="I25" s="32">
        <v>0.99282499999999985</v>
      </c>
      <c r="J25" s="7">
        <v>-8.0479999999999996E-2</v>
      </c>
      <c r="K25" s="12">
        <v>35.86</v>
      </c>
      <c r="L25" s="12">
        <v>23.95</v>
      </c>
      <c r="M25" s="18">
        <v>7.15</v>
      </c>
      <c r="N25" s="12">
        <v>35.770000000000003</v>
      </c>
      <c r="O25" s="12">
        <v>23.16</v>
      </c>
      <c r="P25" s="18">
        <v>6.63</v>
      </c>
    </row>
    <row r="26" spans="1:16">
      <c r="A26" s="29" t="s">
        <v>11</v>
      </c>
      <c r="B26" s="30">
        <v>36903</v>
      </c>
      <c r="C26" s="31">
        <v>6.3575840000000001</v>
      </c>
      <c r="D26" s="31">
        <v>4.7679720000000003</v>
      </c>
      <c r="E26" s="31">
        <v>5.8211709999999997</v>
      </c>
      <c r="F26" s="31">
        <v>39.662064000000001</v>
      </c>
      <c r="G26" s="31">
        <v>19.662064000000001</v>
      </c>
      <c r="H26" s="31">
        <v>184.85943599999999</v>
      </c>
      <c r="I26" s="32">
        <v>1.048125</v>
      </c>
      <c r="J26" s="7">
        <v>-0.1008</v>
      </c>
      <c r="K26" s="12">
        <v>36.32</v>
      </c>
      <c r="L26" s="12">
        <v>24.56</v>
      </c>
      <c r="M26" s="18">
        <v>8.2799999999999994</v>
      </c>
      <c r="N26" s="12">
        <v>36.270000000000003</v>
      </c>
      <c r="O26" s="12">
        <v>24.04</v>
      </c>
      <c r="P26" s="18">
        <v>7.58</v>
      </c>
    </row>
    <row r="27" spans="1:16">
      <c r="A27" s="29" t="s">
        <v>11</v>
      </c>
      <c r="B27" s="30">
        <v>36910</v>
      </c>
      <c r="C27" s="31">
        <v>2.975228</v>
      </c>
      <c r="D27" s="31">
        <v>6.0319050000000001</v>
      </c>
      <c r="E27" s="31">
        <v>3.7494489999999998</v>
      </c>
      <c r="F27" s="31">
        <v>35.209442000000003</v>
      </c>
      <c r="G27" s="31">
        <v>15.209442000000003</v>
      </c>
      <c r="H27" s="31">
        <v>146.03274500000001</v>
      </c>
      <c r="I27" s="32">
        <v>0.71446999999999994</v>
      </c>
      <c r="J27" s="7">
        <v>-8.8100000000000012E-2</v>
      </c>
      <c r="K27" s="12">
        <v>36.630000000000003</v>
      </c>
      <c r="L27" s="12">
        <v>24.5</v>
      </c>
      <c r="M27" s="18">
        <v>7.5</v>
      </c>
      <c r="N27" s="12">
        <v>36.479999999999997</v>
      </c>
      <c r="O27" s="12">
        <v>23.85</v>
      </c>
      <c r="P27" s="18">
        <v>6.66</v>
      </c>
    </row>
    <row r="28" spans="1:16">
      <c r="A28" s="29" t="s">
        <v>11</v>
      </c>
      <c r="B28" s="30">
        <v>36916</v>
      </c>
      <c r="C28" s="31">
        <v>8.8666859999999996</v>
      </c>
      <c r="D28" s="31">
        <v>6.1625430000000003</v>
      </c>
      <c r="E28" s="31">
        <v>9.5058140000000009</v>
      </c>
      <c r="F28" s="31">
        <v>43.676014000000002</v>
      </c>
      <c r="G28" s="31">
        <v>23.676014000000002</v>
      </c>
      <c r="H28" s="31">
        <v>179.46182300000001</v>
      </c>
      <c r="I28" s="32">
        <v>1.3854499999999996</v>
      </c>
      <c r="J28" s="7">
        <v>-0.13466666666666666</v>
      </c>
      <c r="K28" s="12">
        <v>36.78</v>
      </c>
      <c r="L28" s="12">
        <v>23.12</v>
      </c>
      <c r="M28" s="18">
        <v>6.59</v>
      </c>
      <c r="N28" s="12">
        <v>36.81</v>
      </c>
      <c r="O28" s="12">
        <v>23</v>
      </c>
      <c r="P28" s="18">
        <v>6.19</v>
      </c>
    </row>
    <row r="29" spans="1:16">
      <c r="A29" s="29" t="s">
        <v>11</v>
      </c>
      <c r="B29" s="30">
        <v>36923</v>
      </c>
      <c r="C29" s="31">
        <v>3.659268</v>
      </c>
      <c r="D29" s="31">
        <v>5.3839110000000003</v>
      </c>
      <c r="E29" s="31">
        <v>5.3701119999999998</v>
      </c>
      <c r="F29" s="31">
        <v>38.629874999999998</v>
      </c>
      <c r="G29" s="31">
        <v>18.629874999999998</v>
      </c>
      <c r="H29" s="31">
        <v>139.87185700000001</v>
      </c>
      <c r="I29" s="32">
        <v>1.1395</v>
      </c>
      <c r="J29" s="7">
        <v>-0.1135</v>
      </c>
      <c r="K29" s="12">
        <v>36.28</v>
      </c>
      <c r="L29" s="12">
        <v>22.6</v>
      </c>
      <c r="M29" s="18">
        <v>7.43</v>
      </c>
      <c r="N29" s="12">
        <v>36.33</v>
      </c>
      <c r="O29" s="12">
        <v>22.56</v>
      </c>
      <c r="P29" s="18">
        <v>7.38</v>
      </c>
    </row>
    <row r="30" spans="1:16">
      <c r="A30" s="29" t="s">
        <v>11</v>
      </c>
      <c r="B30" s="30">
        <v>36931</v>
      </c>
      <c r="C30" s="31">
        <v>2.5780470000000002</v>
      </c>
      <c r="D30" s="31">
        <v>6.1133509999999998</v>
      </c>
      <c r="E30" s="31">
        <v>4.7918269999999996</v>
      </c>
      <c r="F30" s="31">
        <v>40.280372999999997</v>
      </c>
      <c r="G30" s="31">
        <v>20.280372999999997</v>
      </c>
      <c r="H30" s="31">
        <v>157.85237100000001</v>
      </c>
      <c r="I30" s="32">
        <v>0.88020000000000009</v>
      </c>
      <c r="J30" s="7">
        <v>-0.1008</v>
      </c>
      <c r="K30" s="12">
        <v>36.4</v>
      </c>
      <c r="L30" s="12">
        <v>23.45</v>
      </c>
      <c r="M30" s="18">
        <v>8</v>
      </c>
      <c r="N30" s="12">
        <v>36.39</v>
      </c>
      <c r="O30" s="12">
        <v>22.79</v>
      </c>
      <c r="P30" s="18">
        <v>7.63</v>
      </c>
    </row>
    <row r="31" spans="1:16">
      <c r="A31" s="29" t="s">
        <v>11</v>
      </c>
      <c r="B31" s="30">
        <v>36938</v>
      </c>
      <c r="C31" s="31">
        <v>5.131297</v>
      </c>
      <c r="D31" s="31">
        <v>8.4803420000000003</v>
      </c>
      <c r="E31" s="31">
        <v>4.0248860000000004</v>
      </c>
      <c r="F31" s="31">
        <v>41.107444999999998</v>
      </c>
      <c r="G31" s="31">
        <v>21.107444999999998</v>
      </c>
      <c r="H31" s="31">
        <v>158.92323300000001</v>
      </c>
      <c r="I31" s="32">
        <v>0.79466666666666663</v>
      </c>
      <c r="J31" s="7">
        <v>-0.1135</v>
      </c>
      <c r="K31" s="12">
        <v>36.159999999999997</v>
      </c>
      <c r="L31" s="12">
        <v>22.29</v>
      </c>
      <c r="M31" s="18">
        <v>7.74</v>
      </c>
      <c r="N31" s="12">
        <v>36.15</v>
      </c>
      <c r="O31" s="12">
        <v>22.26</v>
      </c>
      <c r="P31" s="18">
        <v>7.6</v>
      </c>
    </row>
    <row r="32" spans="1:16">
      <c r="A32" s="29" t="s">
        <v>11</v>
      </c>
      <c r="B32" s="30">
        <v>36945</v>
      </c>
      <c r="C32" s="31">
        <v>4.6406609999999997</v>
      </c>
      <c r="D32" s="31">
        <v>9.4935539999999996</v>
      </c>
      <c r="E32" s="31">
        <v>3.7396210000000001</v>
      </c>
      <c r="F32" s="31">
        <v>33.445762999999999</v>
      </c>
      <c r="G32" s="31">
        <v>13.445762999999999</v>
      </c>
      <c r="H32" s="31">
        <v>133.38215600000001</v>
      </c>
      <c r="I32" s="32">
        <v>1.0406166666666665</v>
      </c>
      <c r="J32" s="7">
        <v>-0.1008</v>
      </c>
      <c r="K32" s="12">
        <v>36.549999999999997</v>
      </c>
      <c r="L32" s="12">
        <v>22.44</v>
      </c>
      <c r="M32" s="18">
        <v>7.79</v>
      </c>
      <c r="N32" s="12">
        <v>36.56</v>
      </c>
      <c r="O32" s="12">
        <v>22.19</v>
      </c>
      <c r="P32" s="18">
        <v>7.23</v>
      </c>
    </row>
    <row r="33" spans="1:16">
      <c r="A33" s="29" t="s">
        <v>11</v>
      </c>
      <c r="B33" s="30">
        <v>36952</v>
      </c>
      <c r="C33" s="31">
        <v>8.6223089999999996</v>
      </c>
      <c r="D33" s="31">
        <v>8.8937030000000004</v>
      </c>
      <c r="E33" s="31">
        <v>3.594703</v>
      </c>
      <c r="F33" s="31">
        <v>40.636566000000002</v>
      </c>
      <c r="G33" s="31">
        <v>20.636566000000002</v>
      </c>
      <c r="H33" s="31">
        <v>163.87397799999999</v>
      </c>
      <c r="I33" s="32">
        <v>0.95315833333333322</v>
      </c>
      <c r="J33" s="7">
        <v>-9.2333333333333337E-2</v>
      </c>
      <c r="K33" s="12">
        <v>36.67</v>
      </c>
      <c r="L33" s="12">
        <v>23.75</v>
      </c>
      <c r="M33" s="18">
        <v>7.82</v>
      </c>
      <c r="N33" s="12">
        <v>36.659999999999997</v>
      </c>
      <c r="O33" s="12">
        <v>23.27</v>
      </c>
      <c r="P33" s="18">
        <v>7.28</v>
      </c>
    </row>
    <row r="34" spans="1:16">
      <c r="A34" s="29" t="s">
        <v>11</v>
      </c>
      <c r="B34" s="30">
        <v>36959</v>
      </c>
      <c r="C34" s="31">
        <v>9.3276920000000008</v>
      </c>
      <c r="D34" s="31">
        <v>9.1398919999999997</v>
      </c>
      <c r="E34" s="31">
        <v>4.3233490000000003</v>
      </c>
      <c r="F34" s="31">
        <v>44.643478000000002</v>
      </c>
      <c r="G34" s="31">
        <v>24.643478000000002</v>
      </c>
      <c r="H34" s="31">
        <v>159.46650700000001</v>
      </c>
      <c r="I34" s="32">
        <v>1.2088375</v>
      </c>
      <c r="J34" s="7">
        <v>-0.1008</v>
      </c>
      <c r="K34" s="12">
        <v>36.58</v>
      </c>
      <c r="L34" s="12">
        <v>23.8</v>
      </c>
      <c r="M34" s="18">
        <v>7.23</v>
      </c>
      <c r="N34" s="12">
        <v>36.61</v>
      </c>
      <c r="O34" s="12">
        <v>23.78</v>
      </c>
      <c r="P34" s="18">
        <v>7.09</v>
      </c>
    </row>
    <row r="35" spans="1:16">
      <c r="A35" s="29" t="s">
        <v>11</v>
      </c>
      <c r="B35" s="1">
        <v>36966</v>
      </c>
      <c r="C35" s="31">
        <v>4.7400580000000003</v>
      </c>
      <c r="D35" s="31">
        <v>7.9209589999999999</v>
      </c>
      <c r="E35" s="31">
        <v>3.5735139999999999</v>
      </c>
      <c r="F35" s="31">
        <v>47.830238000000001</v>
      </c>
      <c r="G35" s="31">
        <v>27.830238000000001</v>
      </c>
      <c r="H35" s="31">
        <v>179.28533899999999</v>
      </c>
      <c r="I35" s="32">
        <v>1.7075666666666667</v>
      </c>
      <c r="J35" s="7">
        <v>-0.12620000000000001</v>
      </c>
      <c r="K35" s="12">
        <v>36.93</v>
      </c>
      <c r="L35" s="12">
        <v>22.88</v>
      </c>
      <c r="M35" s="18">
        <v>8.11</v>
      </c>
      <c r="N35" s="12">
        <v>36.94</v>
      </c>
      <c r="O35" s="12">
        <v>22.33</v>
      </c>
      <c r="P35" s="18">
        <v>7.68</v>
      </c>
    </row>
    <row r="36" spans="1:16">
      <c r="A36" s="29" t="s">
        <v>11</v>
      </c>
      <c r="B36" s="30">
        <v>36973</v>
      </c>
      <c r="C36" s="31">
        <v>8.6223089999999996</v>
      </c>
      <c r="D36" s="31">
        <v>8.8937030000000004</v>
      </c>
      <c r="E36" s="31">
        <v>3.594703</v>
      </c>
      <c r="F36" s="31">
        <v>40.790024000000003</v>
      </c>
      <c r="G36" s="31">
        <v>20.790024000000003</v>
      </c>
      <c r="H36" s="31">
        <v>163.87397799999999</v>
      </c>
      <c r="I36" s="32">
        <v>0.95315833333333322</v>
      </c>
      <c r="J36" s="7">
        <v>-0.11927272727272728</v>
      </c>
      <c r="K36" s="12">
        <v>36.67</v>
      </c>
      <c r="L36" s="12">
        <v>23.75</v>
      </c>
      <c r="M36" s="18">
        <v>7.82</v>
      </c>
      <c r="N36" s="12">
        <v>36.659999999999997</v>
      </c>
      <c r="O36" s="12">
        <v>23.27</v>
      </c>
      <c r="P36" s="18">
        <v>7.28</v>
      </c>
    </row>
    <row r="37" spans="1:16">
      <c r="A37" s="29" t="s">
        <v>11</v>
      </c>
      <c r="B37" s="30">
        <v>36980</v>
      </c>
      <c r="C37" s="31">
        <v>9.3276920000000008</v>
      </c>
      <c r="D37" s="31">
        <v>9.1398919999999997</v>
      </c>
      <c r="E37" s="31">
        <v>4.3233490000000003</v>
      </c>
      <c r="F37" s="31">
        <v>38.148350000000001</v>
      </c>
      <c r="G37" s="31">
        <v>18.148350000000001</v>
      </c>
      <c r="H37" s="31">
        <v>159.46650700000001</v>
      </c>
      <c r="I37" s="32">
        <v>1.2088375</v>
      </c>
      <c r="J37" s="7">
        <v>-0.10861538461538461</v>
      </c>
      <c r="K37" s="12">
        <v>36.58</v>
      </c>
      <c r="L37" s="12">
        <v>23.8</v>
      </c>
      <c r="M37" s="18">
        <v>7.23</v>
      </c>
      <c r="N37" s="12">
        <v>36.61</v>
      </c>
      <c r="O37" s="12">
        <v>23.78</v>
      </c>
      <c r="P37" s="18">
        <v>7.09</v>
      </c>
    </row>
    <row r="38" spans="1:16">
      <c r="A38" s="29"/>
      <c r="B38" s="30"/>
      <c r="C38" s="31"/>
      <c r="D38" s="31"/>
      <c r="E38" s="31"/>
      <c r="F38" s="31"/>
      <c r="G38" s="31"/>
      <c r="H38" s="31"/>
      <c r="I38" s="32"/>
      <c r="K38" s="12"/>
      <c r="L38" s="12"/>
      <c r="M38" s="18"/>
      <c r="N38" s="12"/>
      <c r="O38" s="12"/>
      <c r="P38" s="18"/>
    </row>
    <row r="39" spans="1:16">
      <c r="A39" s="29" t="s">
        <v>56</v>
      </c>
      <c r="B39" s="30">
        <v>36861</v>
      </c>
      <c r="C39" s="31">
        <v>8.6161060000000003</v>
      </c>
      <c r="D39" s="31">
        <v>3.49281</v>
      </c>
      <c r="E39" s="31">
        <v>15.824166</v>
      </c>
      <c r="F39" s="31">
        <v>36.802360999999998</v>
      </c>
      <c r="G39" s="31">
        <v>16.802360999999998</v>
      </c>
      <c r="H39" s="31">
        <v>208.92752100000001</v>
      </c>
      <c r="I39" s="32">
        <v>3.083016666666667</v>
      </c>
      <c r="J39" s="7">
        <v>-0.12620000000000001</v>
      </c>
      <c r="K39">
        <v>35.520000000000003</v>
      </c>
      <c r="L39">
        <v>21.89</v>
      </c>
      <c r="M39">
        <v>7.2</v>
      </c>
      <c r="N39">
        <v>35.56</v>
      </c>
      <c r="O39">
        <v>21.79</v>
      </c>
      <c r="P39">
        <v>7.4</v>
      </c>
    </row>
    <row r="40" spans="1:16">
      <c r="A40" s="29" t="s">
        <v>56</v>
      </c>
      <c r="B40" s="30">
        <v>36868</v>
      </c>
      <c r="C40" s="31">
        <v>7.0496749999999997</v>
      </c>
      <c r="D40" s="31">
        <v>4.8510669999999996</v>
      </c>
      <c r="E40" s="31">
        <v>6.1114740000000003</v>
      </c>
      <c r="F40" s="31">
        <v>40.226897999999998</v>
      </c>
      <c r="G40" s="31">
        <v>20.226897999999998</v>
      </c>
      <c r="H40" s="31">
        <v>185.20568800000001</v>
      </c>
      <c r="I40" s="32">
        <v>1.3375124999999999</v>
      </c>
      <c r="J40" s="7">
        <v>-0.12620000000000001</v>
      </c>
      <c r="K40">
        <v>35.81</v>
      </c>
      <c r="L40">
        <v>22.33</v>
      </c>
      <c r="M40">
        <v>7.4</v>
      </c>
      <c r="N40">
        <v>35.799999999999997</v>
      </c>
      <c r="O40">
        <v>22.29</v>
      </c>
      <c r="P40">
        <v>7.3</v>
      </c>
    </row>
    <row r="41" spans="1:16">
      <c r="A41" s="29" t="s">
        <v>56</v>
      </c>
      <c r="B41" s="30">
        <v>36875</v>
      </c>
      <c r="C41" s="31">
        <v>10.720008</v>
      </c>
      <c r="D41" s="31">
        <v>5.4198959999999996</v>
      </c>
      <c r="E41" s="31">
        <v>7.7995799999999997</v>
      </c>
      <c r="F41" s="31">
        <v>40.194156999999997</v>
      </c>
      <c r="G41" s="31">
        <v>20.194156999999997</v>
      </c>
      <c r="H41" s="31">
        <v>206.07641599999999</v>
      </c>
      <c r="I41" s="32">
        <v>1.3038833333333331</v>
      </c>
      <c r="J41" s="7">
        <v>-0.10686567164179105</v>
      </c>
      <c r="K41">
        <v>36.07</v>
      </c>
      <c r="L41">
        <v>23.5</v>
      </c>
      <c r="M41">
        <v>7.4</v>
      </c>
      <c r="N41">
        <v>36.1</v>
      </c>
      <c r="O41">
        <v>22.91</v>
      </c>
      <c r="P41">
        <v>6.5</v>
      </c>
    </row>
    <row r="42" spans="1:16">
      <c r="A42" s="29" t="s">
        <v>56</v>
      </c>
      <c r="B42" s="30">
        <v>36882</v>
      </c>
      <c r="C42" s="31">
        <v>8.070881</v>
      </c>
      <c r="D42" s="31">
        <v>4.0185129999999996</v>
      </c>
      <c r="E42" s="31">
        <v>14.246981</v>
      </c>
      <c r="F42" s="31">
        <v>41.922179999999997</v>
      </c>
      <c r="G42" s="31">
        <v>21.922179999999997</v>
      </c>
      <c r="H42" s="31">
        <v>209.89584400000001</v>
      </c>
      <c r="I42" s="32">
        <v>3.0853166666666669</v>
      </c>
      <c r="J42" s="7">
        <v>-0.15583333333333332</v>
      </c>
      <c r="K42" s="12">
        <v>35.78</v>
      </c>
      <c r="L42" s="12">
        <v>22.03</v>
      </c>
      <c r="M42" s="18">
        <v>7.5</v>
      </c>
      <c r="N42" s="12">
        <v>35.81</v>
      </c>
      <c r="O42" s="12">
        <v>21.93</v>
      </c>
      <c r="P42" s="18">
        <v>7.35</v>
      </c>
    </row>
    <row r="43" spans="1:16">
      <c r="A43" s="29" t="s">
        <v>56</v>
      </c>
      <c r="B43" s="30">
        <v>36899</v>
      </c>
      <c r="C43" s="31">
        <v>12.425983</v>
      </c>
      <c r="D43" s="31">
        <v>5.67014</v>
      </c>
      <c r="E43" s="31">
        <v>8.0928699999999996</v>
      </c>
      <c r="F43" s="31">
        <v>35.360821000000001</v>
      </c>
      <c r="G43" s="31">
        <v>15.360821000000001</v>
      </c>
      <c r="H43" s="31">
        <v>177.26248200000001</v>
      </c>
      <c r="I43" s="32">
        <v>0.70269999999999999</v>
      </c>
      <c r="J43" s="7">
        <v>-8.8100000000000012E-2</v>
      </c>
      <c r="K43" s="12">
        <v>35.85</v>
      </c>
      <c r="L43" s="12">
        <v>24.36</v>
      </c>
      <c r="M43" s="18">
        <v>6.82</v>
      </c>
      <c r="N43" s="12">
        <v>35.840000000000003</v>
      </c>
      <c r="O43" s="12">
        <v>24.2</v>
      </c>
      <c r="P43" s="18">
        <v>6.27</v>
      </c>
    </row>
    <row r="44" spans="1:16">
      <c r="A44" s="29" t="s">
        <v>56</v>
      </c>
      <c r="B44" s="30">
        <v>36903</v>
      </c>
      <c r="C44" s="31">
        <v>7.2681699999999996</v>
      </c>
      <c r="D44" s="31">
        <v>5.0281719999999996</v>
      </c>
      <c r="E44" s="31">
        <v>8.2967980000000008</v>
      </c>
      <c r="F44" s="31">
        <v>35.982655000000001</v>
      </c>
      <c r="G44" s="31">
        <v>15.982655000000001</v>
      </c>
      <c r="H44" s="31">
        <v>162.033142</v>
      </c>
      <c r="I44" s="32">
        <v>0.8892374999999999</v>
      </c>
      <c r="J44" s="7">
        <v>-9.2333333333333337E-2</v>
      </c>
      <c r="K44" s="12">
        <v>36.35</v>
      </c>
      <c r="L44" s="12">
        <v>25.02</v>
      </c>
      <c r="M44" s="18">
        <v>7.52</v>
      </c>
      <c r="N44" s="12">
        <v>36.33</v>
      </c>
      <c r="O44" s="12">
        <v>24.83</v>
      </c>
      <c r="P44" s="18">
        <v>7.26</v>
      </c>
    </row>
    <row r="45" spans="1:16">
      <c r="A45" s="29" t="s">
        <v>56</v>
      </c>
      <c r="B45" s="30">
        <v>36910</v>
      </c>
      <c r="C45" s="31">
        <v>4.9253660000000004</v>
      </c>
      <c r="D45" s="31">
        <v>4.692259</v>
      </c>
      <c r="E45" s="31">
        <v>6.0263669999999996</v>
      </c>
      <c r="F45" s="31">
        <v>35.582382000000003</v>
      </c>
      <c r="G45" s="31">
        <v>15.582382000000003</v>
      </c>
      <c r="H45" s="31">
        <v>179.673462</v>
      </c>
      <c r="I45" s="32">
        <v>1.107275</v>
      </c>
      <c r="J45" s="7">
        <v>-0.11927272727272728</v>
      </c>
      <c r="K45" s="12">
        <v>36.6</v>
      </c>
      <c r="L45" s="12">
        <v>24.95</v>
      </c>
      <c r="M45" s="18">
        <v>7.74</v>
      </c>
      <c r="N45" s="12">
        <v>36.61</v>
      </c>
      <c r="O45" s="12">
        <v>24.86</v>
      </c>
      <c r="P45" s="18">
        <v>7.4</v>
      </c>
    </row>
    <row r="46" spans="1:16">
      <c r="A46" s="29" t="s">
        <v>56</v>
      </c>
      <c r="B46" s="30">
        <v>36916</v>
      </c>
      <c r="C46" s="31">
        <v>5.0483399999999996</v>
      </c>
      <c r="D46" s="31">
        <v>5.0339029999999996</v>
      </c>
      <c r="E46" s="31">
        <v>4.5654950000000003</v>
      </c>
      <c r="F46" s="31">
        <v>38.741275999999999</v>
      </c>
      <c r="G46" s="31">
        <v>18.741275999999999</v>
      </c>
      <c r="H46" s="31">
        <v>167.73281900000001</v>
      </c>
      <c r="I46" s="32">
        <v>1.15655</v>
      </c>
      <c r="J46" s="7">
        <v>-0.13466666666666666</v>
      </c>
      <c r="K46" s="12">
        <v>36.840000000000003</v>
      </c>
      <c r="L46" s="12">
        <v>22.92</v>
      </c>
      <c r="M46" s="18">
        <v>6.05</v>
      </c>
      <c r="N46" s="12">
        <v>36.86</v>
      </c>
      <c r="O46" s="12">
        <v>22.94</v>
      </c>
      <c r="P46" s="18">
        <v>5.8</v>
      </c>
    </row>
    <row r="47" spans="1:16">
      <c r="A47" s="29" t="s">
        <v>56</v>
      </c>
      <c r="B47" s="30">
        <v>36923</v>
      </c>
      <c r="C47" s="31">
        <v>8.2759599999999995</v>
      </c>
      <c r="D47" s="31">
        <v>6.6511209999999998</v>
      </c>
      <c r="E47" s="31">
        <v>9.6425830000000001</v>
      </c>
      <c r="F47" s="31">
        <v>40.198776000000002</v>
      </c>
      <c r="G47" s="31">
        <v>20.198776000000002</v>
      </c>
      <c r="H47" s="31">
        <v>164.65554800000001</v>
      </c>
      <c r="I47" s="32">
        <v>0.91693750000000007</v>
      </c>
      <c r="J47" s="7">
        <v>-0.13466666666666666</v>
      </c>
      <c r="K47" s="12">
        <v>36.39</v>
      </c>
      <c r="L47" s="12">
        <v>22.63</v>
      </c>
      <c r="M47" s="18">
        <v>7.1</v>
      </c>
      <c r="N47" s="12">
        <v>36.4</v>
      </c>
      <c r="O47" s="12">
        <v>22.6</v>
      </c>
      <c r="P47" s="18">
        <v>7.2</v>
      </c>
    </row>
    <row r="48" spans="1:16">
      <c r="A48" s="29" t="s">
        <v>56</v>
      </c>
      <c r="B48" s="30">
        <v>36931</v>
      </c>
      <c r="C48" s="31">
        <v>4.8464450000000001</v>
      </c>
      <c r="D48" s="31">
        <v>4.8569190000000004</v>
      </c>
      <c r="E48" s="31">
        <v>5.6586460000000001</v>
      </c>
      <c r="F48" s="31">
        <v>37.11739</v>
      </c>
      <c r="G48" s="31">
        <v>17.11739</v>
      </c>
      <c r="H48" s="31">
        <v>164.32255599999999</v>
      </c>
      <c r="I48" s="32">
        <v>0.94182999999999983</v>
      </c>
      <c r="J48" s="7">
        <v>-9.2333333333333337E-2</v>
      </c>
      <c r="K48" s="12">
        <v>36.450000000000003</v>
      </c>
      <c r="L48" s="12">
        <v>23.07</v>
      </c>
      <c r="M48" s="18">
        <v>7.49</v>
      </c>
      <c r="N48" s="12">
        <v>36.450000000000003</v>
      </c>
      <c r="O48" s="12">
        <v>23.08</v>
      </c>
      <c r="P48" s="18">
        <v>7.51</v>
      </c>
    </row>
    <row r="49" spans="1:16">
      <c r="A49" s="29" t="s">
        <v>56</v>
      </c>
      <c r="B49" s="30">
        <v>36938</v>
      </c>
      <c r="C49" s="31">
        <v>9.0870080000000009</v>
      </c>
      <c r="D49" s="31">
        <v>6.7202349999999997</v>
      </c>
      <c r="E49" s="31">
        <v>10.55405</v>
      </c>
      <c r="F49" s="31">
        <v>42.153830999999997</v>
      </c>
      <c r="G49" s="31">
        <v>22.153830999999997</v>
      </c>
      <c r="H49" s="31">
        <v>223.34355199999999</v>
      </c>
      <c r="I49" s="32">
        <v>1.1963166666666665</v>
      </c>
      <c r="J49" s="7">
        <v>-0.1277551020408163</v>
      </c>
      <c r="K49" s="12">
        <v>36.32</v>
      </c>
      <c r="L49" s="12">
        <v>22.21</v>
      </c>
      <c r="M49" s="18">
        <v>7.31</v>
      </c>
      <c r="N49" s="12">
        <v>36.32</v>
      </c>
      <c r="O49" s="12">
        <v>22.15</v>
      </c>
      <c r="P49" s="18">
        <v>7.31</v>
      </c>
    </row>
    <row r="50" spans="1:16">
      <c r="A50" s="29" t="s">
        <v>56</v>
      </c>
      <c r="B50" s="30">
        <v>36945</v>
      </c>
      <c r="C50" s="31">
        <v>7.8028199999999996</v>
      </c>
      <c r="D50" s="31">
        <v>8.5814769999999996</v>
      </c>
      <c r="E50" s="31">
        <v>8.8029949999999992</v>
      </c>
      <c r="F50" s="31">
        <v>48.043655000000001</v>
      </c>
      <c r="G50" s="31">
        <v>28.043655000000001</v>
      </c>
      <c r="H50" s="31">
        <v>196.883591</v>
      </c>
      <c r="I50" s="32">
        <v>0.89084999999999992</v>
      </c>
      <c r="J50" s="7">
        <v>-0.1218867924528302</v>
      </c>
      <c r="K50" s="12">
        <v>36.659999999999997</v>
      </c>
      <c r="L50" s="12">
        <v>22.63</v>
      </c>
      <c r="M50" s="18">
        <v>7.51</v>
      </c>
      <c r="N50" s="12">
        <v>36.65</v>
      </c>
      <c r="O50" s="12">
        <v>22.41</v>
      </c>
      <c r="P50" s="18">
        <v>6.87</v>
      </c>
    </row>
    <row r="51" spans="1:16">
      <c r="A51" s="29" t="s">
        <v>56</v>
      </c>
      <c r="B51" s="30">
        <v>36952</v>
      </c>
      <c r="C51" s="31">
        <v>5.2461539999999998</v>
      </c>
      <c r="D51" s="31">
        <v>8.5130859999999995</v>
      </c>
      <c r="E51" s="31">
        <v>7.7644299999999999</v>
      </c>
      <c r="F51" s="31">
        <v>41.068741000000003</v>
      </c>
      <c r="G51" s="31">
        <v>21.068741000000003</v>
      </c>
      <c r="H51" s="31">
        <v>211.923508</v>
      </c>
      <c r="I51" s="32">
        <v>1.4061874999999999</v>
      </c>
      <c r="J51" s="7">
        <v>-0.10861538461538461</v>
      </c>
      <c r="K51" s="12">
        <v>36.79</v>
      </c>
      <c r="L51" s="12">
        <v>23.51</v>
      </c>
      <c r="M51" s="18">
        <v>7.22</v>
      </c>
      <c r="N51" s="12">
        <v>36.770000000000003</v>
      </c>
      <c r="O51" s="12">
        <v>23.49</v>
      </c>
      <c r="P51" s="18">
        <v>7.16</v>
      </c>
    </row>
    <row r="52" spans="1:16">
      <c r="A52" s="29" t="s">
        <v>56</v>
      </c>
      <c r="B52" s="30">
        <v>36959</v>
      </c>
      <c r="C52" s="31">
        <v>4.3216140000000003</v>
      </c>
      <c r="D52" s="31">
        <v>6.4581439999999999</v>
      </c>
      <c r="E52" s="31">
        <v>4.3674759999999999</v>
      </c>
      <c r="F52" s="31">
        <v>39.525145999999999</v>
      </c>
      <c r="G52" s="31">
        <v>19.525145999999999</v>
      </c>
      <c r="H52" s="31">
        <v>151.652084</v>
      </c>
      <c r="I52" s="32">
        <v>1.4359125000000001</v>
      </c>
      <c r="J52" s="7">
        <v>-0.10442857142857143</v>
      </c>
      <c r="K52" s="12">
        <v>36.659999999999997</v>
      </c>
      <c r="L52" s="12">
        <v>23.97</v>
      </c>
      <c r="M52" s="18">
        <v>7.1</v>
      </c>
      <c r="N52" s="12">
        <v>36.659999999999997</v>
      </c>
      <c r="O52" s="12">
        <v>23.99</v>
      </c>
      <c r="P52" s="18">
        <v>7.14</v>
      </c>
    </row>
    <row r="53" spans="1:16">
      <c r="A53" s="29" t="s">
        <v>56</v>
      </c>
      <c r="B53" s="1">
        <v>36966</v>
      </c>
      <c r="C53" s="31">
        <v>4.3216140000000003</v>
      </c>
      <c r="D53" s="31">
        <v>6.4581439999999999</v>
      </c>
      <c r="E53" s="31">
        <v>4.3674759999999999</v>
      </c>
      <c r="F53" s="31">
        <v>44.022368999999998</v>
      </c>
      <c r="G53" s="31">
        <v>24.022368999999998</v>
      </c>
      <c r="H53" s="31">
        <v>151.652084</v>
      </c>
      <c r="I53" s="32">
        <v>1.4359125000000001</v>
      </c>
      <c r="J53" s="7">
        <v>-0.13466666666666666</v>
      </c>
      <c r="K53" s="12">
        <v>37</v>
      </c>
      <c r="L53" s="12">
        <v>22.6</v>
      </c>
      <c r="M53" s="18">
        <v>7.84</v>
      </c>
      <c r="N53" s="12">
        <v>36.979999999999997</v>
      </c>
      <c r="O53" s="12">
        <v>22.25</v>
      </c>
      <c r="P53" s="18">
        <v>8.0299999999999994</v>
      </c>
    </row>
    <row r="54" spans="1:16">
      <c r="A54" s="29" t="s">
        <v>56</v>
      </c>
      <c r="B54" s="30">
        <v>36973</v>
      </c>
      <c r="C54" s="31">
        <v>4.3885129999999997</v>
      </c>
      <c r="D54" s="31">
        <v>5.5787789999999999</v>
      </c>
      <c r="E54" s="31">
        <v>5.1284609999999997</v>
      </c>
      <c r="F54" s="31">
        <v>39</v>
      </c>
      <c r="G54" s="31">
        <v>19</v>
      </c>
      <c r="H54" s="31">
        <v>192</v>
      </c>
      <c r="I54" s="32">
        <v>2.1063833333333335</v>
      </c>
      <c r="J54" s="7">
        <v>-0.13466666666666666</v>
      </c>
      <c r="K54" s="12">
        <v>37.08</v>
      </c>
      <c r="L54" s="12">
        <v>20.89</v>
      </c>
      <c r="M54" s="18">
        <v>7.36</v>
      </c>
      <c r="N54" s="12">
        <v>37.08</v>
      </c>
      <c r="O54" s="12">
        <v>20.89</v>
      </c>
      <c r="P54" s="18">
        <v>7.36</v>
      </c>
    </row>
    <row r="55" spans="1:16">
      <c r="A55" s="29" t="s">
        <v>56</v>
      </c>
      <c r="B55" s="30">
        <v>36980</v>
      </c>
      <c r="C55" s="31">
        <v>4</v>
      </c>
      <c r="D55" s="31">
        <v>6</v>
      </c>
      <c r="E55" s="31">
        <v>4</v>
      </c>
      <c r="F55" s="31">
        <v>27.773174000000001</v>
      </c>
      <c r="G55" s="31">
        <v>7.7731740000000009</v>
      </c>
      <c r="H55" s="31">
        <v>146.664841</v>
      </c>
      <c r="I55" s="32">
        <v>1.079575</v>
      </c>
      <c r="J55" s="7">
        <v>-9.7625000000000003E-2</v>
      </c>
      <c r="K55" s="12">
        <v>36.76</v>
      </c>
      <c r="L55" s="12">
        <v>21.21</v>
      </c>
      <c r="M55" s="18">
        <v>7.64</v>
      </c>
      <c r="N55" s="12">
        <v>36.869999999999997</v>
      </c>
      <c r="O55" s="12">
        <v>21.25</v>
      </c>
      <c r="P55" s="18">
        <v>7.55</v>
      </c>
    </row>
    <row r="56" spans="1:16">
      <c r="A56" s="29"/>
      <c r="B56" s="30"/>
      <c r="C56" s="31"/>
      <c r="D56" s="31"/>
      <c r="E56" s="31"/>
      <c r="F56" s="31"/>
      <c r="G56" s="31"/>
      <c r="H56" s="31"/>
      <c r="I56" s="32"/>
      <c r="K56" s="12"/>
      <c r="L56" s="12"/>
      <c r="M56" s="18"/>
      <c r="N56" s="12"/>
      <c r="O56" s="12"/>
      <c r="P56" s="18"/>
    </row>
    <row r="57" spans="1:16">
      <c r="A57" s="29" t="s">
        <v>15</v>
      </c>
      <c r="B57" s="30">
        <v>36861</v>
      </c>
      <c r="C57" s="31">
        <v>4.0508990000000002</v>
      </c>
      <c r="D57" s="31">
        <v>5.1390890000000002</v>
      </c>
      <c r="E57" s="31">
        <v>4.098795</v>
      </c>
      <c r="F57" s="31">
        <v>36.880516</v>
      </c>
      <c r="G57" s="31">
        <v>16.880516</v>
      </c>
      <c r="H57" s="31">
        <v>165</v>
      </c>
      <c r="I57" s="32">
        <v>1.0847625000000001</v>
      </c>
      <c r="J57" s="7">
        <v>-0.12620000000000001</v>
      </c>
      <c r="K57">
        <v>35.549999999999997</v>
      </c>
      <c r="L57">
        <v>21.93</v>
      </c>
      <c r="M57">
        <v>7.7</v>
      </c>
      <c r="N57">
        <v>35.54</v>
      </c>
      <c r="O57">
        <v>21.81</v>
      </c>
      <c r="P57">
        <v>7.4</v>
      </c>
    </row>
    <row r="58" spans="1:16">
      <c r="A58" s="29" t="s">
        <v>15</v>
      </c>
      <c r="B58" s="30">
        <v>36868</v>
      </c>
      <c r="C58" s="31">
        <v>5.1816019999999998</v>
      </c>
      <c r="D58" s="31">
        <v>6.468019</v>
      </c>
      <c r="E58" s="31">
        <v>4.9024619999999999</v>
      </c>
      <c r="F58" s="31">
        <v>38.032127000000003</v>
      </c>
      <c r="G58" s="31">
        <v>18.032127000000003</v>
      </c>
      <c r="H58" s="31">
        <v>146.20929000000001</v>
      </c>
      <c r="I58" s="32">
        <v>0.77488749999999984</v>
      </c>
      <c r="J58" s="7">
        <v>-0.12055555555555555</v>
      </c>
      <c r="K58">
        <v>35.76</v>
      </c>
      <c r="L58">
        <v>22.48</v>
      </c>
      <c r="M58">
        <v>7.7</v>
      </c>
      <c r="N58">
        <v>35.78</v>
      </c>
      <c r="O58">
        <v>22.01</v>
      </c>
      <c r="P58">
        <v>7.5</v>
      </c>
    </row>
    <row r="59" spans="1:16">
      <c r="A59" s="29" t="s">
        <v>15</v>
      </c>
      <c r="B59" s="30">
        <v>36875</v>
      </c>
      <c r="C59" s="31">
        <v>4.0742630000000002</v>
      </c>
      <c r="D59" s="31">
        <v>5.59253</v>
      </c>
      <c r="E59" s="31">
        <v>4.7820369999999999</v>
      </c>
      <c r="F59" s="31">
        <v>35.978966</v>
      </c>
      <c r="G59" s="31">
        <v>15.978966</v>
      </c>
      <c r="H59" s="31">
        <v>143.826538</v>
      </c>
      <c r="I59" s="32">
        <v>0.85067500000000007</v>
      </c>
      <c r="J59" s="7">
        <v>-0.10686567164179105</v>
      </c>
      <c r="K59">
        <v>36.04</v>
      </c>
      <c r="L59">
        <v>24.17</v>
      </c>
      <c r="M59">
        <v>7.6</v>
      </c>
      <c r="N59">
        <v>36.03</v>
      </c>
      <c r="O59">
        <v>23.09</v>
      </c>
      <c r="P59">
        <v>7.2</v>
      </c>
    </row>
    <row r="60" spans="1:16">
      <c r="A60" s="29" t="s">
        <v>15</v>
      </c>
      <c r="B60" s="30">
        <v>36882</v>
      </c>
      <c r="C60" s="31">
        <v>4.7977879999999997</v>
      </c>
      <c r="D60" s="31">
        <v>6.2663000000000002</v>
      </c>
      <c r="E60" s="31">
        <v>4</v>
      </c>
      <c r="F60" s="31">
        <v>41.609665</v>
      </c>
      <c r="G60" s="31">
        <v>21.609665</v>
      </c>
      <c r="H60" s="31">
        <v>174.90545700000001</v>
      </c>
      <c r="I60" s="32">
        <v>1.6607625000000001</v>
      </c>
      <c r="J60" s="7">
        <v>-0.12620000000000001</v>
      </c>
      <c r="K60" s="12">
        <v>35.96</v>
      </c>
      <c r="L60" s="12">
        <v>22.19</v>
      </c>
      <c r="M60" s="18">
        <v>7.98</v>
      </c>
      <c r="N60" s="12">
        <v>35.950000000000003</v>
      </c>
      <c r="O60" s="12">
        <v>21.95</v>
      </c>
      <c r="P60" s="18">
        <v>7.61</v>
      </c>
    </row>
    <row r="61" spans="1:16">
      <c r="A61" s="29" t="s">
        <v>15</v>
      </c>
      <c r="B61" s="30">
        <v>36899</v>
      </c>
      <c r="C61" s="31">
        <v>8.1055240000000008</v>
      </c>
      <c r="D61" s="31">
        <v>5.8182330000000002</v>
      </c>
      <c r="E61" s="31">
        <v>7.0101680000000002</v>
      </c>
      <c r="F61" s="31">
        <v>34.707146000000002</v>
      </c>
      <c r="G61" s="31">
        <v>14.707146000000002</v>
      </c>
      <c r="H61" s="31">
        <v>153.12197900000001</v>
      </c>
      <c r="I61" s="32">
        <v>0.74911249999999996</v>
      </c>
      <c r="J61" s="7">
        <v>-0.10442857142857143</v>
      </c>
      <c r="K61" s="12">
        <v>35.99</v>
      </c>
      <c r="L61" s="12">
        <v>24.97</v>
      </c>
      <c r="M61" s="18">
        <v>6.54</v>
      </c>
      <c r="N61" s="12">
        <v>35.96</v>
      </c>
      <c r="O61" s="12">
        <v>23.98</v>
      </c>
      <c r="P61" s="18">
        <v>6.88</v>
      </c>
    </row>
    <row r="62" spans="1:16">
      <c r="A62" s="29" t="s">
        <v>15</v>
      </c>
      <c r="B62" s="30">
        <v>36903</v>
      </c>
      <c r="C62" s="31">
        <v>5.9782060000000001</v>
      </c>
      <c r="D62" s="31">
        <v>4.8094489999999999</v>
      </c>
      <c r="E62" s="31">
        <v>5.5769650000000004</v>
      </c>
      <c r="F62" s="31">
        <v>37.774635000000004</v>
      </c>
      <c r="G62" s="31">
        <v>17.774635000000004</v>
      </c>
      <c r="H62" s="31">
        <v>165.10320999999999</v>
      </c>
      <c r="I62" s="32">
        <v>1.1033249999999999</v>
      </c>
      <c r="J62" s="7">
        <v>-0.12620000000000001</v>
      </c>
      <c r="K62" s="12">
        <v>36.29</v>
      </c>
      <c r="L62" s="12">
        <v>24.9</v>
      </c>
      <c r="M62" s="18">
        <v>8.52</v>
      </c>
      <c r="N62" s="12">
        <v>36.25</v>
      </c>
      <c r="O62" s="12">
        <v>24.14</v>
      </c>
      <c r="P62" s="18">
        <v>8.06</v>
      </c>
    </row>
    <row r="63" spans="1:16">
      <c r="A63" s="29" t="s">
        <v>15</v>
      </c>
      <c r="B63" s="30">
        <v>36910</v>
      </c>
      <c r="C63" s="31">
        <v>5.3961360000000003</v>
      </c>
      <c r="D63" s="31">
        <v>4.5651910000000004</v>
      </c>
      <c r="E63" s="31">
        <v>4.9736969999999996</v>
      </c>
      <c r="F63" s="31">
        <v>38.484321999999999</v>
      </c>
      <c r="G63" s="31">
        <v>18.484321999999999</v>
      </c>
      <c r="H63" s="31">
        <v>151.37545800000001</v>
      </c>
      <c r="I63" s="32">
        <v>1.382883333333333</v>
      </c>
      <c r="J63" s="7">
        <v>-0.11927272727272728</v>
      </c>
      <c r="K63" s="12">
        <v>36.6</v>
      </c>
      <c r="L63" s="12">
        <v>24.95</v>
      </c>
      <c r="M63" s="18">
        <v>7.74</v>
      </c>
      <c r="N63" s="12">
        <v>36.61</v>
      </c>
      <c r="O63" s="12">
        <v>24.86</v>
      </c>
      <c r="P63" s="18">
        <v>7.4</v>
      </c>
    </row>
    <row r="64" spans="1:16">
      <c r="A64" s="29" t="s">
        <v>15</v>
      </c>
      <c r="B64" s="30">
        <v>36916</v>
      </c>
      <c r="C64" s="31">
        <v>4.2056709999999997</v>
      </c>
      <c r="D64" s="31">
        <v>5.395054</v>
      </c>
      <c r="E64" s="31">
        <v>5.5033149999999997</v>
      </c>
      <c r="F64" s="31">
        <v>39.947764999999997</v>
      </c>
      <c r="G64" s="31">
        <v>19.947764999999997</v>
      </c>
      <c r="H64" s="31">
        <v>157.80834999999999</v>
      </c>
      <c r="I64" s="32">
        <v>1.365833333333333</v>
      </c>
      <c r="J64" s="7">
        <v>-0.15885714285714286</v>
      </c>
      <c r="K64" s="12">
        <v>36.770000000000003</v>
      </c>
      <c r="L64" s="12">
        <v>23.01</v>
      </c>
      <c r="M64" s="18">
        <v>7.61</v>
      </c>
      <c r="N64" s="12">
        <v>36.76</v>
      </c>
      <c r="O64" s="12">
        <v>22.89</v>
      </c>
      <c r="P64" s="18">
        <v>6.6</v>
      </c>
    </row>
    <row r="65" spans="1:16">
      <c r="A65" s="29" t="s">
        <v>15</v>
      </c>
      <c r="B65" s="30">
        <v>36923</v>
      </c>
      <c r="C65" s="31">
        <v>4.0529979999999997</v>
      </c>
      <c r="D65" s="31">
        <v>5.7109220000000001</v>
      </c>
      <c r="E65" s="31">
        <v>4.6816319999999996</v>
      </c>
      <c r="F65" s="31">
        <v>40.195250999999999</v>
      </c>
      <c r="G65" s="31">
        <v>20.195250999999999</v>
      </c>
      <c r="H65" s="31">
        <v>140.84054599999999</v>
      </c>
      <c r="I65" s="32">
        <v>1.53305</v>
      </c>
      <c r="J65" s="7">
        <v>-0.11927272727272728</v>
      </c>
      <c r="K65" s="12">
        <v>36.299999999999997</v>
      </c>
      <c r="L65" s="12">
        <v>23.21</v>
      </c>
      <c r="M65" s="18">
        <v>7.34</v>
      </c>
      <c r="N65" s="12">
        <v>36.28</v>
      </c>
      <c r="O65" s="12">
        <v>22.53</v>
      </c>
      <c r="P65" s="18">
        <v>7.23</v>
      </c>
    </row>
    <row r="66" spans="1:16">
      <c r="A66" s="29" t="s">
        <v>15</v>
      </c>
      <c r="B66" s="30">
        <v>36931</v>
      </c>
      <c r="C66" s="31">
        <v>2.9636650000000002</v>
      </c>
      <c r="D66" s="31">
        <v>6.1442709999999998</v>
      </c>
      <c r="E66" s="31">
        <v>4.3370569999999997</v>
      </c>
      <c r="F66" s="31">
        <v>41.078400000000002</v>
      </c>
      <c r="G66" s="31">
        <v>21.078400000000002</v>
      </c>
      <c r="H66" s="31">
        <v>175</v>
      </c>
      <c r="I66" s="32">
        <v>1.1171833333333334</v>
      </c>
      <c r="J66" s="7">
        <v>-0.12620000000000001</v>
      </c>
      <c r="K66" s="12">
        <v>36.4</v>
      </c>
      <c r="L66" s="12">
        <v>22.86</v>
      </c>
      <c r="M66" s="18">
        <v>7.51</v>
      </c>
      <c r="N66" s="12">
        <v>36.409999999999997</v>
      </c>
      <c r="O66" s="12">
        <v>22.84</v>
      </c>
      <c r="P66" s="18">
        <v>7.42</v>
      </c>
    </row>
    <row r="67" spans="1:16">
      <c r="A67" s="29" t="s">
        <v>15</v>
      </c>
      <c r="B67" s="30">
        <v>36938</v>
      </c>
      <c r="C67" s="31">
        <v>2.9401220000000001</v>
      </c>
      <c r="D67" s="31">
        <v>8.3225979999999993</v>
      </c>
      <c r="E67" s="31">
        <v>4.0436740000000002</v>
      </c>
      <c r="F67" s="31">
        <v>41.774754000000001</v>
      </c>
      <c r="G67" s="31">
        <v>21.774754000000001</v>
      </c>
      <c r="H67" s="31">
        <v>166.18476899999999</v>
      </c>
      <c r="I67" s="32">
        <v>1.1685999999999999</v>
      </c>
      <c r="J67" s="7">
        <v>-0.14524999999999999</v>
      </c>
      <c r="K67" s="12">
        <v>36.18</v>
      </c>
      <c r="L67" s="12">
        <v>22.32</v>
      </c>
      <c r="M67" s="18">
        <v>8.06</v>
      </c>
      <c r="N67" s="12">
        <v>36.18</v>
      </c>
      <c r="O67" s="12">
        <v>22.18</v>
      </c>
      <c r="P67" s="18">
        <v>7.74</v>
      </c>
    </row>
    <row r="68" spans="1:16">
      <c r="A68" s="29" t="s">
        <v>15</v>
      </c>
      <c r="B68" s="30">
        <v>36945</v>
      </c>
      <c r="C68" s="31">
        <v>4.5849010000000003</v>
      </c>
      <c r="D68" s="31">
        <v>9.0379159999999992</v>
      </c>
      <c r="E68" s="31">
        <v>4.359076</v>
      </c>
      <c r="F68" s="31">
        <v>44.52037</v>
      </c>
      <c r="G68" s="31">
        <v>24.52037</v>
      </c>
      <c r="H68" s="31">
        <v>159.07295199999999</v>
      </c>
      <c r="I68" s="32">
        <v>1.1170500000000001</v>
      </c>
      <c r="J68" s="7">
        <v>-0.11927272727272728</v>
      </c>
      <c r="K68" s="12">
        <v>36.51</v>
      </c>
      <c r="L68" s="12">
        <v>22.87</v>
      </c>
      <c r="M68" s="18">
        <v>8.23</v>
      </c>
      <c r="N68" s="12">
        <v>36.6</v>
      </c>
      <c r="O68" s="12">
        <v>22.42</v>
      </c>
      <c r="P68" s="18">
        <v>6.9</v>
      </c>
    </row>
    <row r="69" spans="1:16">
      <c r="A69" s="29" t="s">
        <v>15</v>
      </c>
      <c r="B69" s="30">
        <v>36952</v>
      </c>
      <c r="C69" s="31">
        <v>4.1757239999999998</v>
      </c>
      <c r="D69" s="31">
        <v>6.8219919999999998</v>
      </c>
      <c r="E69" s="31">
        <v>5.007199</v>
      </c>
      <c r="F69" s="31">
        <v>42.745117</v>
      </c>
      <c r="G69" s="31">
        <v>22.745117</v>
      </c>
      <c r="H69" s="31">
        <v>173.61888099999999</v>
      </c>
      <c r="I69" s="32">
        <v>1.1199625</v>
      </c>
      <c r="J69" s="7">
        <v>-0.11927272727272728</v>
      </c>
      <c r="K69" s="12">
        <v>36.78</v>
      </c>
      <c r="L69" s="12">
        <v>23.54</v>
      </c>
      <c r="M69" s="18">
        <v>7.36</v>
      </c>
      <c r="N69" s="12">
        <v>36.79</v>
      </c>
      <c r="O69" s="12">
        <v>23.53</v>
      </c>
      <c r="P69" s="18">
        <v>7.18</v>
      </c>
    </row>
    <row r="70" spans="1:16">
      <c r="A70" s="29" t="s">
        <v>15</v>
      </c>
      <c r="B70" s="30">
        <v>36959</v>
      </c>
      <c r="C70" s="31">
        <v>3.5173589999999999</v>
      </c>
      <c r="D70" s="31">
        <v>6.3029229999999998</v>
      </c>
      <c r="E70" s="31">
        <v>3.6763479999999999</v>
      </c>
      <c r="F70" s="31">
        <v>43.260063000000002</v>
      </c>
      <c r="G70" s="31">
        <v>23.260063000000002</v>
      </c>
      <c r="H70" s="31">
        <v>176.09767199999999</v>
      </c>
      <c r="I70" s="32">
        <v>2.02095</v>
      </c>
      <c r="J70" s="7">
        <v>-0.13466666666666666</v>
      </c>
      <c r="K70" s="12">
        <v>36.64</v>
      </c>
      <c r="L70" s="12">
        <v>24.37</v>
      </c>
      <c r="M70" s="18">
        <v>7.54</v>
      </c>
      <c r="N70" s="12">
        <v>36.61</v>
      </c>
      <c r="O70" s="12">
        <v>23.83</v>
      </c>
      <c r="P70" s="18">
        <v>7.23</v>
      </c>
    </row>
    <row r="71" spans="1:16">
      <c r="A71" s="29" t="s">
        <v>15</v>
      </c>
      <c r="B71" s="1">
        <v>36966</v>
      </c>
      <c r="C71" s="31">
        <v>4.0583479999999996</v>
      </c>
      <c r="D71" s="31">
        <v>6.0215199999999998</v>
      </c>
      <c r="E71" s="31">
        <v>3.5462940000000001</v>
      </c>
      <c r="F71" s="31">
        <v>45.134148000000003</v>
      </c>
      <c r="G71" s="31">
        <v>25.134148000000003</v>
      </c>
      <c r="H71" s="31">
        <v>198.37429800000001</v>
      </c>
      <c r="I71" s="32">
        <v>2.4088833333333333</v>
      </c>
      <c r="J71" s="7">
        <v>-0.13466666666666666</v>
      </c>
      <c r="K71" s="12">
        <v>36.880000000000003</v>
      </c>
      <c r="L71" s="12">
        <v>22.84</v>
      </c>
      <c r="M71" s="18">
        <v>8.3699999999999992</v>
      </c>
      <c r="N71" s="12">
        <v>36.840000000000003</v>
      </c>
      <c r="O71" s="12">
        <v>22.28</v>
      </c>
      <c r="P71" s="18">
        <v>8.14</v>
      </c>
    </row>
    <row r="72" spans="1:16">
      <c r="A72" s="29" t="s">
        <v>15</v>
      </c>
      <c r="B72" s="30">
        <v>36973</v>
      </c>
      <c r="C72" s="31">
        <v>3.5001519999999999</v>
      </c>
      <c r="D72" s="31">
        <v>5.7984090000000004</v>
      </c>
      <c r="E72" s="31">
        <v>2.3022529999999999</v>
      </c>
      <c r="F72" s="31">
        <v>40.072024999999996</v>
      </c>
      <c r="G72" s="31">
        <v>20.072024999999996</v>
      </c>
      <c r="H72" s="31">
        <v>184.44972200000001</v>
      </c>
      <c r="I72" s="32">
        <v>1.7446333333333335</v>
      </c>
      <c r="J72" s="7">
        <v>-0.13466666666666666</v>
      </c>
      <c r="K72" s="12">
        <v>36.94</v>
      </c>
      <c r="L72" s="12">
        <v>20.92</v>
      </c>
      <c r="M72" s="18">
        <v>7.8</v>
      </c>
      <c r="N72" s="12">
        <v>36.94</v>
      </c>
      <c r="O72" s="12">
        <v>20.92</v>
      </c>
      <c r="P72" s="18">
        <v>7.71</v>
      </c>
    </row>
    <row r="73" spans="1:16">
      <c r="A73" s="29" t="s">
        <v>15</v>
      </c>
      <c r="B73" s="30">
        <v>36980</v>
      </c>
      <c r="C73" s="31">
        <v>4</v>
      </c>
      <c r="D73" s="31">
        <v>5</v>
      </c>
      <c r="E73" s="31">
        <v>3</v>
      </c>
      <c r="F73" s="31">
        <v>36.669899000000001</v>
      </c>
      <c r="G73" s="31">
        <v>16.669899000000001</v>
      </c>
      <c r="H73" s="31">
        <v>195.25798</v>
      </c>
      <c r="I73" s="32">
        <v>2.9946666666666659</v>
      </c>
      <c r="J73" s="7">
        <v>-0.14524999999999999</v>
      </c>
      <c r="K73" s="12">
        <v>36.89</v>
      </c>
      <c r="L73" s="12">
        <v>21.32</v>
      </c>
      <c r="M73" s="18">
        <v>8.09</v>
      </c>
      <c r="N73" s="12">
        <v>36.9</v>
      </c>
      <c r="O73" s="12">
        <v>21.21</v>
      </c>
      <c r="P73" s="18">
        <v>7.91</v>
      </c>
    </row>
    <row r="74" spans="1:16">
      <c r="A74" s="29"/>
      <c r="B74" s="30"/>
      <c r="C74" s="31"/>
      <c r="D74" s="31"/>
      <c r="E74" s="31"/>
      <c r="F74" s="31"/>
      <c r="G74" s="31"/>
      <c r="H74" s="31"/>
      <c r="I74" s="32"/>
      <c r="K74" s="12"/>
      <c r="L74" s="12"/>
      <c r="M74" s="18"/>
      <c r="N74" s="12"/>
      <c r="O74" s="12"/>
      <c r="P74" s="18"/>
    </row>
    <row r="75" spans="1:16">
      <c r="A75" s="29" t="s">
        <v>16</v>
      </c>
      <c r="B75" s="30">
        <v>36861</v>
      </c>
      <c r="C75" s="31">
        <v>3.8548330000000002</v>
      </c>
      <c r="D75" s="31">
        <v>5.2931210000000002</v>
      </c>
      <c r="E75" s="31">
        <v>2.6564909999999999</v>
      </c>
      <c r="F75" s="31">
        <v>38.110900999999998</v>
      </c>
      <c r="G75" s="31">
        <v>18.110900999999998</v>
      </c>
      <c r="H75" s="31">
        <v>186.90348800000001</v>
      </c>
      <c r="I75" s="32">
        <v>1.1695874999999998</v>
      </c>
      <c r="J75" s="7">
        <v>-0.11047619047619048</v>
      </c>
      <c r="K75">
        <v>35.549999999999997</v>
      </c>
      <c r="L75">
        <v>21.61</v>
      </c>
      <c r="M75">
        <v>7.5</v>
      </c>
      <c r="N75">
        <v>35.549999999999997</v>
      </c>
      <c r="O75">
        <v>21.38</v>
      </c>
      <c r="P75">
        <v>7.2</v>
      </c>
    </row>
    <row r="76" spans="1:16">
      <c r="A76" s="29" t="s">
        <v>16</v>
      </c>
      <c r="B76" s="30">
        <v>36868</v>
      </c>
      <c r="C76" s="31">
        <v>2.9644509999999999</v>
      </c>
      <c r="D76" s="31">
        <v>5.9887480000000002</v>
      </c>
      <c r="E76" s="31">
        <v>2.254483</v>
      </c>
      <c r="F76" s="31">
        <v>33.346806000000001</v>
      </c>
      <c r="G76" s="31">
        <v>13.346806000000001</v>
      </c>
      <c r="H76" s="31">
        <v>133.328979</v>
      </c>
      <c r="I76" s="32">
        <v>0.61129166666666668</v>
      </c>
      <c r="J76" s="7">
        <v>-0.10291666666666667</v>
      </c>
      <c r="K76">
        <v>35.76</v>
      </c>
      <c r="L76">
        <v>21.79</v>
      </c>
      <c r="M76">
        <v>7.6</v>
      </c>
      <c r="N76">
        <v>35.75</v>
      </c>
      <c r="O76">
        <v>21.47</v>
      </c>
      <c r="P76">
        <v>7.3</v>
      </c>
    </row>
    <row r="77" spans="1:16">
      <c r="A77" s="29" t="s">
        <v>16</v>
      </c>
      <c r="B77" s="30">
        <v>36875</v>
      </c>
      <c r="C77" s="31">
        <v>5.2010899999999998</v>
      </c>
      <c r="D77" s="31">
        <v>6.4311829999999999</v>
      </c>
      <c r="E77" s="31">
        <v>4.4250509999999998</v>
      </c>
      <c r="F77" s="31">
        <v>34.115181</v>
      </c>
      <c r="G77" s="31">
        <v>14.115181</v>
      </c>
      <c r="H77" s="31">
        <v>134.35807800000001</v>
      </c>
      <c r="I77" s="32">
        <v>0.53288999999999997</v>
      </c>
      <c r="J77" s="7">
        <v>-8.8484848484848486E-2</v>
      </c>
      <c r="K77">
        <v>35.97</v>
      </c>
      <c r="L77">
        <v>22.8</v>
      </c>
      <c r="M77">
        <v>7.7</v>
      </c>
      <c r="N77">
        <v>35.97</v>
      </c>
      <c r="O77">
        <v>22.44</v>
      </c>
      <c r="P77">
        <v>7.4</v>
      </c>
    </row>
    <row r="78" spans="1:16">
      <c r="A78" s="29" t="s">
        <v>16</v>
      </c>
      <c r="B78" s="30">
        <v>36882</v>
      </c>
      <c r="C78" s="31">
        <v>5.3698199999999998</v>
      </c>
      <c r="D78" s="31">
        <v>7.1443580000000004</v>
      </c>
      <c r="E78" s="31">
        <v>4.6261609999999997</v>
      </c>
      <c r="F78" s="31">
        <v>37.466392999999997</v>
      </c>
      <c r="G78" s="31">
        <v>17.466392999999997</v>
      </c>
      <c r="H78" s="31">
        <v>154.57250999999999</v>
      </c>
      <c r="I78" s="32">
        <v>0.80603000000000002</v>
      </c>
      <c r="J78" s="7">
        <v>-9.9480519480519475E-2</v>
      </c>
      <c r="K78" s="12">
        <v>35.799999999999997</v>
      </c>
      <c r="L78" s="12">
        <v>22.02</v>
      </c>
      <c r="M78" s="18">
        <v>7.64</v>
      </c>
      <c r="N78" s="12">
        <v>35.81</v>
      </c>
      <c r="O78" s="12">
        <v>21.95</v>
      </c>
      <c r="P78" s="18">
        <v>7.31</v>
      </c>
    </row>
    <row r="79" spans="1:16">
      <c r="A79" s="29" t="s">
        <v>16</v>
      </c>
      <c r="B79" s="30">
        <v>36899</v>
      </c>
      <c r="C79" s="31">
        <v>5.64297</v>
      </c>
      <c r="D79" s="31">
        <v>5.6003350000000003</v>
      </c>
      <c r="E79" s="31">
        <v>3.4573529999999999</v>
      </c>
      <c r="F79" s="31">
        <v>37</v>
      </c>
      <c r="G79" s="31">
        <v>17</v>
      </c>
      <c r="H79" s="31">
        <v>153.37176500000001</v>
      </c>
      <c r="I79" s="32">
        <v>1.5158666666666667</v>
      </c>
      <c r="J79" s="7">
        <v>-8.3130434782608703E-2</v>
      </c>
      <c r="K79" s="12">
        <v>35.869999999999997</v>
      </c>
      <c r="L79" s="12">
        <v>23.75</v>
      </c>
      <c r="M79" s="18">
        <v>7.55</v>
      </c>
      <c r="N79" s="12">
        <v>35.82</v>
      </c>
      <c r="O79" s="12">
        <v>23</v>
      </c>
      <c r="P79" s="18">
        <v>6.98</v>
      </c>
    </row>
    <row r="80" spans="1:16">
      <c r="A80" s="29" t="s">
        <v>16</v>
      </c>
      <c r="B80" s="30">
        <v>36903</v>
      </c>
      <c r="C80" s="31">
        <v>6.6560180000000004</v>
      </c>
      <c r="D80" s="31">
        <v>5.5740920000000003</v>
      </c>
      <c r="E80" s="31">
        <v>5.9326730000000003</v>
      </c>
      <c r="F80" s="31">
        <v>38.394539000000002</v>
      </c>
      <c r="G80" s="31">
        <v>18.394539000000002</v>
      </c>
      <c r="H80" s="31">
        <v>161.72088600000001</v>
      </c>
      <c r="I80" s="32">
        <v>0.94739999999999991</v>
      </c>
      <c r="J80" s="7">
        <v>-0.10861538461538461</v>
      </c>
      <c r="K80" s="12">
        <v>36.229999999999997</v>
      </c>
      <c r="L80" s="12">
        <v>24.19</v>
      </c>
      <c r="M80" s="18">
        <v>8.76</v>
      </c>
      <c r="N80" s="12">
        <v>36.24</v>
      </c>
      <c r="O80" s="12">
        <v>23.88</v>
      </c>
      <c r="P80" s="18">
        <v>8.0299999999999994</v>
      </c>
    </row>
    <row r="81" spans="1:16">
      <c r="A81" s="29" t="s">
        <v>16</v>
      </c>
      <c r="B81" s="30">
        <v>36910</v>
      </c>
      <c r="C81" s="31">
        <v>3.6995450000000001</v>
      </c>
      <c r="D81" s="31">
        <v>5.2373830000000003</v>
      </c>
      <c r="E81" s="31">
        <v>3.3260800000000001</v>
      </c>
      <c r="F81" s="31">
        <v>35.664893999999997</v>
      </c>
      <c r="G81" s="31">
        <v>15.664893999999997</v>
      </c>
      <c r="H81" s="31">
        <v>138.58639500000001</v>
      </c>
      <c r="I81" s="32">
        <v>1.1940249999999999</v>
      </c>
      <c r="J81" s="7">
        <v>-9.2333333333333337E-2</v>
      </c>
      <c r="K81" s="12">
        <v>36.58</v>
      </c>
      <c r="L81" s="12">
        <v>24.07</v>
      </c>
      <c r="M81" s="18">
        <v>7.74</v>
      </c>
      <c r="N81" s="12">
        <v>36.58</v>
      </c>
      <c r="O81" s="12">
        <v>24.03</v>
      </c>
      <c r="P81" s="18">
        <v>7.3</v>
      </c>
    </row>
    <row r="82" spans="1:16">
      <c r="A82" s="29" t="s">
        <v>16</v>
      </c>
      <c r="B82" s="30">
        <v>36916</v>
      </c>
      <c r="C82" s="31">
        <v>10.352964</v>
      </c>
      <c r="D82" s="31">
        <v>6.067456</v>
      </c>
      <c r="E82" s="31">
        <v>13.086392</v>
      </c>
      <c r="F82" s="31">
        <v>39.544155000000003</v>
      </c>
      <c r="G82" s="31">
        <v>19.544155000000003</v>
      </c>
      <c r="H82" s="31">
        <v>151.92666600000001</v>
      </c>
      <c r="I82" s="32">
        <v>1.4617500000000001</v>
      </c>
      <c r="J82" s="7">
        <v>-0.1135</v>
      </c>
      <c r="K82" s="12">
        <v>36.74</v>
      </c>
      <c r="L82" s="12">
        <v>23.31</v>
      </c>
      <c r="M82" s="18">
        <v>7.81</v>
      </c>
      <c r="N82" s="12">
        <v>36.74</v>
      </c>
      <c r="O82" s="12">
        <v>23.29</v>
      </c>
      <c r="P82" s="18">
        <v>6.45</v>
      </c>
    </row>
    <row r="83" spans="1:16">
      <c r="A83" s="29" t="s">
        <v>16</v>
      </c>
      <c r="B83" s="30">
        <v>36923</v>
      </c>
      <c r="C83" s="31">
        <v>4.0650870000000001</v>
      </c>
      <c r="D83" s="31">
        <v>7</v>
      </c>
      <c r="E83" s="31">
        <v>3.7587830000000002</v>
      </c>
      <c r="F83" s="31">
        <v>38.708542000000001</v>
      </c>
      <c r="G83" s="31">
        <v>18.708542000000001</v>
      </c>
      <c r="H83" s="31">
        <v>126.397774</v>
      </c>
      <c r="I83" s="32">
        <v>1.1959166666666667</v>
      </c>
      <c r="J83" s="7">
        <v>-0.10442857142857143</v>
      </c>
      <c r="K83" s="12">
        <v>36.21</v>
      </c>
      <c r="L83" s="12">
        <v>22.6</v>
      </c>
      <c r="M83" s="18">
        <v>7.53</v>
      </c>
      <c r="N83" s="12">
        <v>36.229999999999997</v>
      </c>
      <c r="O83" s="12">
        <v>22.57</v>
      </c>
      <c r="P83" s="18">
        <v>7.47</v>
      </c>
    </row>
    <row r="84" spans="1:16">
      <c r="A84" s="29" t="s">
        <v>16</v>
      </c>
      <c r="B84" s="30">
        <v>36931</v>
      </c>
      <c r="C84" s="31">
        <v>2.8983279999999998</v>
      </c>
      <c r="D84" s="31">
        <v>6.8070440000000003</v>
      </c>
      <c r="E84" s="31">
        <v>3.6762090000000001</v>
      </c>
      <c r="F84" s="31">
        <v>39.243191000000003</v>
      </c>
      <c r="G84" s="31">
        <v>19.243191000000003</v>
      </c>
      <c r="H84" s="31">
        <v>161.953171</v>
      </c>
      <c r="I84" s="32">
        <v>1.2526000000000002</v>
      </c>
      <c r="J84" s="7">
        <v>-0.11927272727272728</v>
      </c>
      <c r="K84" s="12">
        <v>36.36</v>
      </c>
      <c r="L84" s="12">
        <v>22.79</v>
      </c>
      <c r="M84" s="18">
        <v>7.76</v>
      </c>
      <c r="N84" s="12">
        <v>36.35</v>
      </c>
      <c r="O84" s="12">
        <v>22.61</v>
      </c>
      <c r="P84" s="18">
        <v>7.56</v>
      </c>
    </row>
    <row r="85" spans="1:16">
      <c r="A85" s="29" t="s">
        <v>16</v>
      </c>
      <c r="B85" s="30">
        <v>36938</v>
      </c>
      <c r="C85" s="31">
        <v>2.936833</v>
      </c>
      <c r="D85" s="31">
        <v>8.4699989999999996</v>
      </c>
      <c r="E85" s="31">
        <v>4.1205360000000004</v>
      </c>
      <c r="F85" s="31">
        <v>42.304957999999999</v>
      </c>
      <c r="G85" s="31">
        <v>22.304957999999999</v>
      </c>
      <c r="H85" s="31">
        <v>162.36012299999999</v>
      </c>
      <c r="I85" s="32">
        <v>0.8711000000000001</v>
      </c>
      <c r="J85" s="7">
        <v>-0.1277551020408163</v>
      </c>
      <c r="K85" s="12">
        <v>36.17</v>
      </c>
      <c r="L85" s="12">
        <v>22.53</v>
      </c>
      <c r="M85" s="18">
        <v>8.15</v>
      </c>
      <c r="N85" s="12">
        <v>36.159999999999997</v>
      </c>
      <c r="O85" s="12">
        <v>22.4</v>
      </c>
      <c r="P85" s="18">
        <v>7.94</v>
      </c>
    </row>
    <row r="86" spans="1:16">
      <c r="A86" s="29" t="s">
        <v>16</v>
      </c>
      <c r="B86" s="30">
        <v>36945</v>
      </c>
      <c r="C86" s="31">
        <v>3.0277059999999998</v>
      </c>
      <c r="D86" s="31">
        <v>9.4266199999999998</v>
      </c>
      <c r="E86" s="31">
        <v>3.2542409999999999</v>
      </c>
      <c r="F86" s="31">
        <v>41.678642000000004</v>
      </c>
      <c r="G86" s="31">
        <v>21.678642000000004</v>
      </c>
      <c r="H86" s="31">
        <v>143.80497700000001</v>
      </c>
      <c r="I86" s="32">
        <v>1.1368</v>
      </c>
      <c r="J86" s="7">
        <v>-0.1135</v>
      </c>
      <c r="K86" s="12">
        <v>36.56</v>
      </c>
      <c r="L86" s="12">
        <v>22.41</v>
      </c>
      <c r="M86" s="18">
        <v>8.08</v>
      </c>
      <c r="N86" s="12">
        <v>36.56</v>
      </c>
      <c r="O86" s="12">
        <v>22.28</v>
      </c>
      <c r="P86" s="18">
        <v>7.45</v>
      </c>
    </row>
    <row r="87" spans="1:16">
      <c r="A87" s="29" t="s">
        <v>16</v>
      </c>
      <c r="B87" s="30">
        <v>36952</v>
      </c>
      <c r="C87" s="31">
        <v>6.7353059999999996</v>
      </c>
      <c r="D87" s="31">
        <v>8.4587249999999994</v>
      </c>
      <c r="E87" s="31">
        <v>3.3338220000000001</v>
      </c>
      <c r="F87" s="31">
        <v>40.542496</v>
      </c>
      <c r="G87" s="31">
        <v>20.542496</v>
      </c>
      <c r="H87" s="31">
        <v>155.78694200000001</v>
      </c>
      <c r="I87" s="32">
        <v>0.68149999999999988</v>
      </c>
      <c r="J87" s="7">
        <v>-9.2333333333333337E-2</v>
      </c>
      <c r="K87" s="12">
        <v>36.68</v>
      </c>
      <c r="L87" s="12">
        <v>23.1</v>
      </c>
      <c r="M87" s="18">
        <v>7.61</v>
      </c>
      <c r="N87" s="12">
        <v>36.659999999999997</v>
      </c>
      <c r="O87" s="12">
        <v>23.02</v>
      </c>
      <c r="P87" s="18">
        <v>7.34</v>
      </c>
    </row>
    <row r="88" spans="1:16">
      <c r="A88" s="29" t="s">
        <v>16</v>
      </c>
      <c r="B88" s="30">
        <v>36959</v>
      </c>
      <c r="C88" s="31">
        <v>4.0319849999999997</v>
      </c>
      <c r="D88" s="31">
        <v>9.3545119999999997</v>
      </c>
      <c r="E88" s="31">
        <v>3.2825199999999999</v>
      </c>
      <c r="F88" s="31">
        <v>43.308014</v>
      </c>
      <c r="G88" s="31">
        <v>23.308014</v>
      </c>
      <c r="H88" s="31">
        <v>156.82777400000001</v>
      </c>
      <c r="I88" s="32">
        <v>1.9210125</v>
      </c>
      <c r="J88" s="7">
        <v>-0.1008</v>
      </c>
      <c r="K88" s="12">
        <v>36.619999999999997</v>
      </c>
      <c r="L88" s="12">
        <v>23.5</v>
      </c>
      <c r="M88" s="18">
        <v>7.45</v>
      </c>
      <c r="N88" s="12">
        <v>36.61</v>
      </c>
      <c r="O88" s="12">
        <v>23.49</v>
      </c>
      <c r="P88" s="18">
        <v>7.2</v>
      </c>
    </row>
    <row r="89" spans="1:16">
      <c r="A89" s="29" t="s">
        <v>16</v>
      </c>
      <c r="B89" s="1">
        <v>36966</v>
      </c>
      <c r="C89" s="31">
        <v>4.4849360000000003</v>
      </c>
      <c r="D89" s="31">
        <v>9.6673910000000003</v>
      </c>
      <c r="E89" s="31">
        <v>3.0756260000000002</v>
      </c>
      <c r="F89" s="31">
        <v>40.345641999999998</v>
      </c>
      <c r="G89" s="31">
        <v>20.345641999999998</v>
      </c>
      <c r="H89" s="31">
        <v>162.58819600000001</v>
      </c>
      <c r="I89" s="32">
        <v>1.51319</v>
      </c>
      <c r="J89" s="7">
        <v>-9.7625000000000003E-2</v>
      </c>
      <c r="K89" s="12">
        <v>36.81</v>
      </c>
      <c r="L89" s="12">
        <v>22.91</v>
      </c>
      <c r="M89" s="18">
        <v>8.15</v>
      </c>
      <c r="N89" s="12">
        <v>36.92</v>
      </c>
      <c r="O89" s="12">
        <v>22.55</v>
      </c>
      <c r="P89" s="18">
        <v>7.63</v>
      </c>
    </row>
    <row r="90" spans="1:16">
      <c r="A90" s="29" t="s">
        <v>16</v>
      </c>
      <c r="B90" s="30">
        <v>36973</v>
      </c>
      <c r="C90" s="31">
        <v>3.1492179999999999</v>
      </c>
      <c r="D90" s="31">
        <v>8.1913079999999994</v>
      </c>
      <c r="E90" s="31">
        <v>2.3355480000000002</v>
      </c>
      <c r="F90" s="31">
        <v>42.358845000000002</v>
      </c>
      <c r="G90" s="31">
        <v>22.358845000000002</v>
      </c>
      <c r="H90" s="31">
        <v>196.100784</v>
      </c>
      <c r="I90" s="32">
        <v>1.7366499999999998</v>
      </c>
      <c r="J90" s="7">
        <v>-0.11927272727272728</v>
      </c>
      <c r="K90" s="12">
        <v>36.96</v>
      </c>
      <c r="L90" s="12">
        <v>21.23</v>
      </c>
      <c r="M90" s="18">
        <v>7.38</v>
      </c>
      <c r="N90" s="12">
        <v>36.96</v>
      </c>
      <c r="O90" s="12">
        <v>21.23</v>
      </c>
      <c r="P90" s="18">
        <v>7.3</v>
      </c>
    </row>
    <row r="91" spans="1:16">
      <c r="A91" s="29" t="s">
        <v>16</v>
      </c>
      <c r="B91" s="30">
        <v>36980</v>
      </c>
      <c r="C91" s="31">
        <v>5</v>
      </c>
      <c r="D91" s="31">
        <v>9</v>
      </c>
      <c r="E91" s="31">
        <v>11</v>
      </c>
      <c r="F91" s="31">
        <v>40.324924000000003</v>
      </c>
      <c r="G91" s="31">
        <v>20.324924000000003</v>
      </c>
      <c r="H91" s="31">
        <v>175.76396199999999</v>
      </c>
      <c r="I91" s="32">
        <v>1.6349875000000003</v>
      </c>
      <c r="J91" s="7">
        <v>-9.2333333333333337E-2</v>
      </c>
      <c r="K91" s="12">
        <v>36.94</v>
      </c>
      <c r="L91" s="12">
        <v>20.8</v>
      </c>
      <c r="M91" s="18">
        <v>8.06</v>
      </c>
      <c r="N91" s="12">
        <v>36.89</v>
      </c>
      <c r="O91" s="12">
        <v>20.29</v>
      </c>
      <c r="P91" s="18">
        <v>7.21</v>
      </c>
    </row>
    <row r="92" spans="1:16">
      <c r="A92" s="29"/>
      <c r="B92" s="30"/>
      <c r="C92" s="31"/>
      <c r="D92" s="31"/>
      <c r="E92" s="31"/>
      <c r="F92" s="31"/>
      <c r="G92" s="31"/>
      <c r="H92" s="31"/>
      <c r="I92" s="32"/>
      <c r="K92" s="12"/>
      <c r="L92" s="12"/>
      <c r="M92" s="18"/>
      <c r="N92" s="12"/>
      <c r="O92" s="12"/>
      <c r="P92" s="18"/>
    </row>
    <row r="93" spans="1:16">
      <c r="A93" s="29" t="s">
        <v>17</v>
      </c>
      <c r="B93" s="30">
        <v>36861</v>
      </c>
      <c r="C93" s="31">
        <v>4.5283899999999999</v>
      </c>
      <c r="D93" s="31">
        <v>20.389241999999999</v>
      </c>
      <c r="E93" s="31">
        <v>3.263979</v>
      </c>
      <c r="F93" s="31">
        <v>61.520080999999998</v>
      </c>
      <c r="G93" s="31">
        <v>41.520080999999998</v>
      </c>
      <c r="H93" s="31">
        <v>217.955872</v>
      </c>
      <c r="I93" s="32">
        <v>2.3676249999999999</v>
      </c>
      <c r="J93" s="7">
        <v>-0.12620000000000001</v>
      </c>
      <c r="K93">
        <v>35.549999999999997</v>
      </c>
      <c r="L93">
        <v>21.79</v>
      </c>
      <c r="M93">
        <v>7.8</v>
      </c>
      <c r="N93">
        <v>35.549999999999997</v>
      </c>
      <c r="O93">
        <v>21.41</v>
      </c>
      <c r="P93">
        <v>7.4</v>
      </c>
    </row>
    <row r="94" spans="1:16">
      <c r="A94" s="29" t="s">
        <v>17</v>
      </c>
      <c r="B94" s="30">
        <v>36868</v>
      </c>
      <c r="C94" s="31">
        <v>6.0880450000000002</v>
      </c>
      <c r="D94" s="31">
        <v>6.2086300000000003</v>
      </c>
      <c r="E94" s="31">
        <v>3.5671529999999998</v>
      </c>
      <c r="F94" s="31">
        <v>36.719315000000002</v>
      </c>
      <c r="G94" s="31">
        <v>16.719315000000002</v>
      </c>
      <c r="H94" s="31">
        <v>142.302673</v>
      </c>
      <c r="I94" s="32">
        <v>1.2436499999999999</v>
      </c>
      <c r="J94" s="7">
        <v>-0.11457627118644068</v>
      </c>
      <c r="K94">
        <v>35.82</v>
      </c>
      <c r="L94">
        <v>22.22</v>
      </c>
      <c r="M94">
        <v>7.7</v>
      </c>
      <c r="N94">
        <v>35.83</v>
      </c>
      <c r="O94">
        <v>21.73</v>
      </c>
      <c r="P94">
        <v>7.4</v>
      </c>
    </row>
    <row r="95" spans="1:16">
      <c r="A95" s="29" t="s">
        <v>17</v>
      </c>
      <c r="B95" s="30">
        <v>36875</v>
      </c>
      <c r="C95" s="31">
        <v>4.4800899999999997</v>
      </c>
      <c r="D95" s="31">
        <v>5.7231209999999999</v>
      </c>
      <c r="E95" s="31">
        <v>4.3265390000000004</v>
      </c>
      <c r="F95" s="31">
        <v>37.830612000000002</v>
      </c>
      <c r="G95" s="31">
        <v>17.830612000000002</v>
      </c>
      <c r="H95" s="31">
        <v>159.36630199999999</v>
      </c>
      <c r="I95" s="32">
        <v>1.5921666666666663</v>
      </c>
      <c r="J95" s="7">
        <v>-0.11047619047619048</v>
      </c>
      <c r="K95">
        <v>36.04</v>
      </c>
      <c r="L95">
        <v>23.3</v>
      </c>
      <c r="M95">
        <v>7.9</v>
      </c>
      <c r="N95">
        <v>36.07</v>
      </c>
      <c r="O95">
        <v>22.78</v>
      </c>
      <c r="P95">
        <v>7.5</v>
      </c>
    </row>
    <row r="96" spans="1:16">
      <c r="A96" s="29" t="s">
        <v>17</v>
      </c>
      <c r="B96" s="30">
        <v>36882</v>
      </c>
      <c r="C96" s="31">
        <v>6.1091490000000004</v>
      </c>
      <c r="D96" s="31">
        <v>6.3059700000000003</v>
      </c>
      <c r="E96" s="31">
        <v>5.6349830000000001</v>
      </c>
      <c r="F96" s="31">
        <v>43.266739000000001</v>
      </c>
      <c r="G96" s="31">
        <v>23.266739000000001</v>
      </c>
      <c r="H96" s="31">
        <v>161.266693</v>
      </c>
      <c r="I96" s="32">
        <v>2.1335749999999996</v>
      </c>
      <c r="J96" s="7">
        <v>-0.12055555555555555</v>
      </c>
      <c r="K96" s="12">
        <v>35.92</v>
      </c>
      <c r="L96" s="12">
        <v>22.46</v>
      </c>
      <c r="M96" s="18">
        <v>7.87</v>
      </c>
      <c r="N96" s="12">
        <v>35.9</v>
      </c>
      <c r="O96" s="12">
        <v>21.9</v>
      </c>
      <c r="P96" s="18">
        <v>7.44</v>
      </c>
    </row>
    <row r="97" spans="1:16">
      <c r="A97" s="29" t="s">
        <v>17</v>
      </c>
      <c r="B97" s="30">
        <v>36899</v>
      </c>
      <c r="C97" s="31">
        <v>10.659433</v>
      </c>
      <c r="D97" s="31">
        <v>6.4585150000000002</v>
      </c>
      <c r="E97" s="31">
        <v>5.545795</v>
      </c>
      <c r="F97" s="31">
        <v>41.753849000000002</v>
      </c>
      <c r="G97" s="31">
        <v>21.753849000000002</v>
      </c>
      <c r="H97" s="31">
        <v>196.81546</v>
      </c>
      <c r="I97" s="32">
        <v>1.4540499999999998</v>
      </c>
      <c r="J97" s="7">
        <v>-9.4823529411764709E-2</v>
      </c>
      <c r="K97" s="12">
        <v>35.99</v>
      </c>
      <c r="L97" s="12">
        <v>24.78</v>
      </c>
      <c r="M97" s="18">
        <v>7.42</v>
      </c>
      <c r="N97" s="12">
        <v>35.93</v>
      </c>
      <c r="O97" s="12">
        <v>23.37</v>
      </c>
      <c r="P97" s="18">
        <v>6.37</v>
      </c>
    </row>
    <row r="98" spans="1:16">
      <c r="A98" s="29" t="s">
        <v>17</v>
      </c>
      <c r="B98" s="30">
        <v>36903</v>
      </c>
      <c r="C98" s="31">
        <v>4.7074850000000001</v>
      </c>
      <c r="D98" s="31">
        <v>4.6120570000000001</v>
      </c>
      <c r="E98" s="31">
        <v>4.8016909999999999</v>
      </c>
      <c r="F98" s="31">
        <v>39.155704</v>
      </c>
      <c r="G98" s="31">
        <v>19.155704</v>
      </c>
      <c r="H98" s="31">
        <v>163.314514</v>
      </c>
      <c r="I98" s="32">
        <v>1.2500333333333333</v>
      </c>
      <c r="J98" s="7">
        <v>-0.13466666666666666</v>
      </c>
      <c r="K98" s="12">
        <v>36.24</v>
      </c>
      <c r="L98" s="12">
        <v>24.79</v>
      </c>
      <c r="M98" s="18">
        <v>8.8800000000000008</v>
      </c>
      <c r="N98" s="12">
        <v>36.229999999999997</v>
      </c>
      <c r="O98" s="12">
        <v>23.86</v>
      </c>
      <c r="P98" s="18">
        <v>7.39</v>
      </c>
    </row>
    <row r="99" spans="1:16">
      <c r="A99" s="29" t="s">
        <v>17</v>
      </c>
      <c r="B99" s="30">
        <v>36910</v>
      </c>
      <c r="C99" s="31">
        <v>2.800767</v>
      </c>
      <c r="D99" s="31">
        <v>5.0969559999999996</v>
      </c>
      <c r="E99" s="31">
        <v>3.9769540000000001</v>
      </c>
      <c r="F99" s="31">
        <v>38.981022000000003</v>
      </c>
      <c r="G99" s="31">
        <v>18.981022000000003</v>
      </c>
      <c r="H99" s="31">
        <v>181.13235499999999</v>
      </c>
      <c r="I99" s="32">
        <v>2.445816666666667</v>
      </c>
      <c r="J99" s="7">
        <v>-0.10291666666666667</v>
      </c>
      <c r="K99" s="12">
        <v>36.590000000000003</v>
      </c>
      <c r="L99" s="12">
        <v>24.61</v>
      </c>
      <c r="M99" s="18">
        <v>7.74</v>
      </c>
      <c r="N99" s="12">
        <v>36.56</v>
      </c>
      <c r="O99" s="12">
        <v>24.15</v>
      </c>
      <c r="P99" s="18">
        <v>6.73</v>
      </c>
    </row>
    <row r="100" spans="1:16">
      <c r="A100" s="29" t="s">
        <v>17</v>
      </c>
      <c r="B100" s="30">
        <v>36916</v>
      </c>
      <c r="C100" s="31">
        <v>4.9554200000000002</v>
      </c>
      <c r="D100" s="31">
        <v>5.461036</v>
      </c>
      <c r="E100" s="31">
        <v>6.3987480000000003</v>
      </c>
      <c r="F100" s="31">
        <v>40.392119999999998</v>
      </c>
      <c r="G100" s="31">
        <v>20.392119999999998</v>
      </c>
      <c r="H100" s="31">
        <v>173.93795800000001</v>
      </c>
      <c r="I100" s="32">
        <v>2.9946666666666659</v>
      </c>
      <c r="J100" s="7">
        <v>-0.12620000000000001</v>
      </c>
      <c r="K100" s="12">
        <v>36.69</v>
      </c>
      <c r="L100" s="12">
        <v>23.66</v>
      </c>
      <c r="M100" s="18">
        <v>7.23</v>
      </c>
      <c r="N100" s="12">
        <v>36.729999999999997</v>
      </c>
      <c r="O100" s="12">
        <v>23.02</v>
      </c>
      <c r="P100" s="18">
        <v>6.35</v>
      </c>
    </row>
    <row r="101" spans="1:16">
      <c r="A101" s="29" t="s">
        <v>17</v>
      </c>
      <c r="B101" s="30">
        <v>36923</v>
      </c>
      <c r="C101" s="31">
        <v>2.7955610000000002</v>
      </c>
      <c r="D101" s="31">
        <v>5.3843940000000003</v>
      </c>
      <c r="E101" s="31">
        <v>5.3991300000000004</v>
      </c>
      <c r="F101" s="31">
        <v>41.619681999999997</v>
      </c>
      <c r="G101" s="31">
        <v>21.619681999999997</v>
      </c>
      <c r="H101" s="31">
        <v>144.68338</v>
      </c>
      <c r="I101" s="32">
        <v>2.0472666666666668</v>
      </c>
      <c r="J101" s="7">
        <v>-0.1135</v>
      </c>
      <c r="K101" s="12">
        <v>36.299999999999997</v>
      </c>
      <c r="L101" s="12">
        <v>22.79</v>
      </c>
      <c r="M101" s="18">
        <v>7.39</v>
      </c>
      <c r="N101" s="12">
        <v>36.29</v>
      </c>
      <c r="O101" s="12">
        <v>22.47</v>
      </c>
      <c r="P101" s="18">
        <v>7.19</v>
      </c>
    </row>
    <row r="102" spans="1:16">
      <c r="A102" s="29" t="s">
        <v>17</v>
      </c>
      <c r="B102" s="30">
        <v>36931</v>
      </c>
      <c r="C102" s="31">
        <v>5.9273020000000001</v>
      </c>
      <c r="D102" s="31">
        <v>6.406644</v>
      </c>
      <c r="E102" s="31">
        <v>8.7706549999999996</v>
      </c>
      <c r="F102" s="31">
        <v>42.051155000000001</v>
      </c>
      <c r="G102" s="31">
        <v>22.051155000000001</v>
      </c>
      <c r="H102" s="31">
        <v>176.47431900000001</v>
      </c>
      <c r="I102" s="32">
        <v>2.0501</v>
      </c>
      <c r="J102" s="7">
        <v>-0.12620000000000001</v>
      </c>
      <c r="K102" s="12">
        <v>36.39</v>
      </c>
      <c r="L102" s="12">
        <v>22.64</v>
      </c>
      <c r="M102" s="18">
        <v>7.54</v>
      </c>
      <c r="N102" s="12">
        <v>36.380000000000003</v>
      </c>
      <c r="O102" s="12">
        <v>22.59</v>
      </c>
      <c r="P102" s="18">
        <v>7.41</v>
      </c>
    </row>
    <row r="103" spans="1:16">
      <c r="A103" s="29" t="s">
        <v>17</v>
      </c>
      <c r="B103" s="30">
        <v>36938</v>
      </c>
      <c r="C103" s="31">
        <v>3.4463370000000002</v>
      </c>
      <c r="D103" s="31">
        <v>8.3303550000000008</v>
      </c>
      <c r="E103" s="31">
        <v>4.4712899999999998</v>
      </c>
      <c r="F103" s="31">
        <v>43.830920999999996</v>
      </c>
      <c r="G103" s="31">
        <v>23.830920999999996</v>
      </c>
      <c r="H103" s="31">
        <v>173.50199900000001</v>
      </c>
      <c r="I103" s="32">
        <v>1.53535</v>
      </c>
      <c r="J103" s="7">
        <v>-0.14524999999999999</v>
      </c>
      <c r="K103" s="12">
        <v>36.17</v>
      </c>
      <c r="L103" s="12">
        <v>22.54</v>
      </c>
      <c r="M103" s="18">
        <v>8.2200000000000006</v>
      </c>
      <c r="N103" s="12">
        <v>36.159999999999997</v>
      </c>
      <c r="O103" s="12">
        <v>22.27</v>
      </c>
      <c r="P103" s="18">
        <v>8.01</v>
      </c>
    </row>
    <row r="104" spans="1:16">
      <c r="A104" s="29" t="s">
        <v>17</v>
      </c>
      <c r="B104" s="30">
        <v>36945</v>
      </c>
      <c r="C104" s="31">
        <v>3.8361399999999999</v>
      </c>
      <c r="D104" s="31">
        <v>9.086805</v>
      </c>
      <c r="E104" s="31">
        <v>4.5773520000000003</v>
      </c>
      <c r="F104" s="31">
        <v>42.808517000000002</v>
      </c>
      <c r="G104" s="31">
        <v>22.808517000000002</v>
      </c>
      <c r="H104" s="31">
        <v>161.494461</v>
      </c>
      <c r="I104" s="32">
        <v>1.6261333333333334</v>
      </c>
      <c r="J104" s="7">
        <v>-0.11927272727272728</v>
      </c>
      <c r="K104" s="12">
        <v>36.51</v>
      </c>
      <c r="L104" s="12">
        <v>22.66</v>
      </c>
      <c r="M104" s="18">
        <v>8.19</v>
      </c>
      <c r="N104" s="12">
        <v>36.520000000000003</v>
      </c>
      <c r="O104" s="12">
        <v>22.26</v>
      </c>
      <c r="P104" s="18">
        <v>7.49</v>
      </c>
    </row>
    <row r="105" spans="1:16">
      <c r="A105" s="29" t="s">
        <v>17</v>
      </c>
      <c r="B105" s="30">
        <v>36952</v>
      </c>
      <c r="C105" s="31">
        <v>16.380856000000001</v>
      </c>
      <c r="D105" s="31">
        <v>8.2665780000000009</v>
      </c>
      <c r="E105" s="31">
        <v>7.015949</v>
      </c>
      <c r="F105" s="31">
        <v>42.491402000000001</v>
      </c>
      <c r="G105" s="31">
        <v>22.491402000000001</v>
      </c>
      <c r="H105" s="31">
        <v>170.72288499999999</v>
      </c>
      <c r="I105" s="32">
        <v>1.1792124999999998</v>
      </c>
      <c r="J105" s="7">
        <v>-0.10861538461538461</v>
      </c>
      <c r="K105" s="12">
        <v>36.74</v>
      </c>
      <c r="L105" s="12">
        <v>23.09</v>
      </c>
      <c r="M105" s="18">
        <v>7.36</v>
      </c>
      <c r="N105" s="12">
        <v>36.74</v>
      </c>
      <c r="O105" s="12">
        <v>23.1</v>
      </c>
      <c r="P105" s="18">
        <v>7.26</v>
      </c>
    </row>
    <row r="106" spans="1:16">
      <c r="A106" s="29" t="s">
        <v>17</v>
      </c>
      <c r="B106" s="30">
        <v>36959</v>
      </c>
      <c r="C106" s="31">
        <v>2.7615120000000002</v>
      </c>
      <c r="D106" s="31">
        <v>6.1706979999999998</v>
      </c>
      <c r="E106" s="31">
        <v>4.4866200000000003</v>
      </c>
      <c r="F106" s="31">
        <v>47.555847</v>
      </c>
      <c r="G106" s="31">
        <v>27.555847</v>
      </c>
      <c r="H106" s="31">
        <v>174.34934999999999</v>
      </c>
      <c r="I106" s="32">
        <v>3.6639374999999994</v>
      </c>
      <c r="J106" s="7">
        <v>-0.12620000000000001</v>
      </c>
      <c r="K106" s="12">
        <v>36.619999999999997</v>
      </c>
      <c r="L106" s="12">
        <v>23.87</v>
      </c>
      <c r="M106" s="18">
        <v>7.55</v>
      </c>
      <c r="N106" s="12">
        <v>36.61</v>
      </c>
      <c r="O106" s="12">
        <v>23.64</v>
      </c>
      <c r="P106" s="18">
        <v>7.24</v>
      </c>
    </row>
    <row r="107" spans="1:16">
      <c r="A107" s="29" t="s">
        <v>17</v>
      </c>
      <c r="B107" s="1">
        <v>36966</v>
      </c>
      <c r="C107" s="31">
        <v>5.1514309999999996</v>
      </c>
      <c r="D107" s="31">
        <v>7.1284359999999998</v>
      </c>
      <c r="E107" s="31">
        <v>3.6308150000000001</v>
      </c>
      <c r="F107" s="31">
        <v>46.130470000000003</v>
      </c>
      <c r="G107" s="31">
        <v>26.130470000000003</v>
      </c>
      <c r="H107" s="31">
        <v>184.52993799999999</v>
      </c>
      <c r="I107" s="32">
        <v>3.2483166666666663</v>
      </c>
      <c r="J107" s="7">
        <v>-0.12620000000000001</v>
      </c>
      <c r="K107" s="12">
        <v>36.83</v>
      </c>
      <c r="L107" s="12">
        <v>22.71</v>
      </c>
      <c r="M107" s="18">
        <v>8.4700000000000006</v>
      </c>
      <c r="N107" s="12">
        <v>36.83</v>
      </c>
      <c r="O107" s="12">
        <v>22.12</v>
      </c>
      <c r="P107" s="18">
        <v>7.9</v>
      </c>
    </row>
    <row r="108" spans="1:16">
      <c r="A108" s="29" t="s">
        <v>17</v>
      </c>
      <c r="B108" s="30">
        <v>36973</v>
      </c>
      <c r="C108" s="31">
        <v>17.061205000000001</v>
      </c>
      <c r="D108" s="31">
        <v>13.919339000000001</v>
      </c>
      <c r="E108" s="31">
        <v>4.2572960000000002</v>
      </c>
      <c r="F108" s="31">
        <v>57.017493999999999</v>
      </c>
      <c r="G108" s="31">
        <v>37.017493999999999</v>
      </c>
      <c r="H108" s="31">
        <v>200.709</v>
      </c>
      <c r="I108" s="32">
        <v>3.4182333333333337</v>
      </c>
      <c r="J108" s="7">
        <v>-0.13466666666666666</v>
      </c>
      <c r="K108" s="12">
        <v>36.92</v>
      </c>
      <c r="L108" s="12">
        <v>21.09</v>
      </c>
      <c r="M108" s="18">
        <v>7.73</v>
      </c>
      <c r="N108" s="12">
        <v>36.909999999999997</v>
      </c>
      <c r="O108" s="12">
        <v>20.98</v>
      </c>
      <c r="P108" s="18">
        <v>7.64</v>
      </c>
    </row>
    <row r="109" spans="1:16">
      <c r="A109" s="29" t="s">
        <v>17</v>
      </c>
      <c r="B109" s="30">
        <v>36980</v>
      </c>
      <c r="C109" s="31">
        <v>12</v>
      </c>
      <c r="D109" s="31">
        <v>8</v>
      </c>
      <c r="E109" s="31">
        <v>3</v>
      </c>
      <c r="F109" s="31">
        <v>40.372334000000002</v>
      </c>
      <c r="G109" s="31">
        <v>20.372334000000002</v>
      </c>
      <c r="H109" s="31">
        <v>187.18873600000001</v>
      </c>
      <c r="I109" s="32">
        <v>2.2392333333333334</v>
      </c>
      <c r="J109" s="7">
        <v>-0.1135</v>
      </c>
      <c r="K109" s="12">
        <v>36.92</v>
      </c>
      <c r="L109" s="12">
        <v>20.88</v>
      </c>
      <c r="M109" s="18">
        <v>7.82</v>
      </c>
      <c r="N109" s="12">
        <v>36.9</v>
      </c>
      <c r="O109" s="12">
        <v>20.75</v>
      </c>
      <c r="P109" s="18">
        <v>7.7</v>
      </c>
    </row>
    <row r="110" spans="1:16">
      <c r="A110" s="29"/>
      <c r="B110" s="30"/>
      <c r="C110" s="31"/>
      <c r="D110" s="31"/>
      <c r="E110" s="31"/>
      <c r="F110" s="31"/>
      <c r="G110" s="31"/>
      <c r="H110" s="31"/>
      <c r="I110" s="32"/>
      <c r="K110" s="12"/>
      <c r="L110" s="12"/>
      <c r="M110" s="18"/>
      <c r="N110" s="12"/>
      <c r="O110" s="12"/>
      <c r="P110" s="18"/>
    </row>
    <row r="111" spans="1:16">
      <c r="A111" s="29" t="s">
        <v>18</v>
      </c>
      <c r="B111" s="30">
        <v>36861</v>
      </c>
      <c r="C111" s="31">
        <v>13.866573000000001</v>
      </c>
      <c r="D111" s="31">
        <v>9.2192889999999998</v>
      </c>
      <c r="E111" s="31">
        <v>4.1899410000000001</v>
      </c>
      <c r="F111" s="31">
        <v>45.119995000000003</v>
      </c>
      <c r="G111" s="31">
        <v>25.119995000000003</v>
      </c>
      <c r="H111" s="31">
        <v>175</v>
      </c>
      <c r="I111" s="32">
        <v>1.82785</v>
      </c>
      <c r="J111" s="7">
        <v>-0.12620000000000001</v>
      </c>
      <c r="K111">
        <v>35.56</v>
      </c>
      <c r="L111">
        <v>21.55</v>
      </c>
      <c r="M111">
        <v>7.7</v>
      </c>
      <c r="N111">
        <v>35.619999999999997</v>
      </c>
      <c r="O111">
        <v>20.94</v>
      </c>
      <c r="P111">
        <v>6</v>
      </c>
    </row>
    <row r="112" spans="1:16">
      <c r="A112" s="29" t="s">
        <v>18</v>
      </c>
      <c r="B112" s="30">
        <v>36868</v>
      </c>
      <c r="C112" s="31">
        <v>8.9358509999999995</v>
      </c>
      <c r="D112" s="31">
        <v>7.388833</v>
      </c>
      <c r="E112" s="31">
        <v>4.1597580000000001</v>
      </c>
      <c r="F112" s="31">
        <v>40.503093999999997</v>
      </c>
      <c r="G112" s="31">
        <v>20.503093999999997</v>
      </c>
      <c r="H112" s="31">
        <v>157.521759</v>
      </c>
      <c r="I112" s="32">
        <v>1.4576374999999997</v>
      </c>
      <c r="J112" s="7">
        <v>-0.10602941176470589</v>
      </c>
      <c r="K112">
        <v>35.79</v>
      </c>
      <c r="L112">
        <v>22.27</v>
      </c>
      <c r="M112">
        <v>7.7</v>
      </c>
      <c r="N112">
        <v>35.799999999999997</v>
      </c>
      <c r="O112">
        <v>21.16</v>
      </c>
      <c r="P112">
        <v>6</v>
      </c>
    </row>
    <row r="113" spans="1:16">
      <c r="A113" s="29" t="s">
        <v>18</v>
      </c>
      <c r="B113" s="30">
        <v>36875</v>
      </c>
      <c r="C113" s="31">
        <v>5.0556910000000004</v>
      </c>
      <c r="D113" s="31">
        <v>6.683109</v>
      </c>
      <c r="E113" s="31">
        <v>5.2731459999999997</v>
      </c>
      <c r="F113" s="31">
        <v>35.074115999999997</v>
      </c>
      <c r="G113" s="31">
        <v>15.074115999999997</v>
      </c>
      <c r="H113" s="31">
        <v>144.40490700000001</v>
      </c>
      <c r="I113" s="32">
        <v>1.3637750000000002</v>
      </c>
      <c r="J113" s="7">
        <v>-9.2333333333333337E-2</v>
      </c>
      <c r="K113">
        <v>36.11</v>
      </c>
      <c r="L113">
        <v>23.37</v>
      </c>
      <c r="M113">
        <v>7.9</v>
      </c>
      <c r="N113">
        <v>36.1</v>
      </c>
      <c r="O113">
        <v>22.6</v>
      </c>
      <c r="P113">
        <v>7</v>
      </c>
    </row>
    <row r="114" spans="1:16">
      <c r="A114" s="29" t="s">
        <v>18</v>
      </c>
      <c r="B114" s="30">
        <v>36882</v>
      </c>
      <c r="C114" s="31">
        <v>8.6967569999999998</v>
      </c>
      <c r="D114" s="31">
        <v>7.9544360000000003</v>
      </c>
      <c r="E114" s="31">
        <v>4.9646210000000002</v>
      </c>
      <c r="F114" s="31">
        <v>45.849739</v>
      </c>
      <c r="G114" s="31">
        <v>25.849739</v>
      </c>
      <c r="H114" s="31">
        <v>180.59600800000001</v>
      </c>
      <c r="I114" s="32">
        <v>3.2063833333333327</v>
      </c>
      <c r="J114" s="7">
        <v>-0.12620000000000001</v>
      </c>
      <c r="K114" s="12">
        <v>35.94</v>
      </c>
      <c r="L114" s="12">
        <v>22.28</v>
      </c>
      <c r="M114" s="18">
        <v>7.91</v>
      </c>
      <c r="N114" s="12">
        <v>36.06</v>
      </c>
      <c r="O114" s="12">
        <v>21.61</v>
      </c>
      <c r="P114" s="18">
        <v>7.17</v>
      </c>
    </row>
    <row r="115" spans="1:16">
      <c r="A115" s="29" t="s">
        <v>18</v>
      </c>
      <c r="B115" s="30">
        <v>36899</v>
      </c>
      <c r="C115" s="31">
        <v>23.769355999999998</v>
      </c>
      <c r="D115" s="31">
        <v>8.4806919999999995</v>
      </c>
      <c r="E115" s="31">
        <v>11.770061</v>
      </c>
      <c r="F115" s="31">
        <v>41.085808</v>
      </c>
      <c r="G115" s="31">
        <v>21.085808</v>
      </c>
      <c r="H115" s="31">
        <v>219.78042600000001</v>
      </c>
      <c r="I115" s="32">
        <v>3.0855833333333336</v>
      </c>
      <c r="J115" s="7">
        <v>-9.7625000000000003E-2</v>
      </c>
      <c r="K115" s="12">
        <v>35.950000000000003</v>
      </c>
      <c r="L115" s="12">
        <v>24.26</v>
      </c>
      <c r="M115" s="18">
        <v>7.78</v>
      </c>
      <c r="N115" s="12">
        <v>36</v>
      </c>
      <c r="O115" s="12">
        <v>22.71</v>
      </c>
      <c r="P115" s="18">
        <v>5.6</v>
      </c>
    </row>
    <row r="116" spans="1:16">
      <c r="A116" s="29" t="s">
        <v>18</v>
      </c>
      <c r="B116" s="30">
        <v>36903</v>
      </c>
      <c r="C116" s="31">
        <v>7.4515399999999996</v>
      </c>
      <c r="D116" s="31">
        <v>6.3454009999999998</v>
      </c>
      <c r="E116" s="31">
        <v>5.9991469999999998</v>
      </c>
      <c r="F116" s="31">
        <v>44.100079000000001</v>
      </c>
      <c r="G116" s="31">
        <v>24.100079000000001</v>
      </c>
      <c r="H116" s="31">
        <v>174.55770899999999</v>
      </c>
      <c r="I116" s="32">
        <v>3.4657999999999998</v>
      </c>
      <c r="J116" s="7">
        <v>-0.1218867924528302</v>
      </c>
      <c r="K116" s="12">
        <v>36.26</v>
      </c>
      <c r="L116" s="12">
        <v>24.25</v>
      </c>
      <c r="M116" s="18">
        <v>9.1199999999999992</v>
      </c>
      <c r="N116" s="12">
        <v>36.28</v>
      </c>
      <c r="O116" s="12">
        <v>23.19</v>
      </c>
      <c r="P116" s="18">
        <v>5.87</v>
      </c>
    </row>
    <row r="117" spans="1:16">
      <c r="A117" s="29" t="s">
        <v>18</v>
      </c>
      <c r="B117" s="30">
        <v>36910</v>
      </c>
      <c r="C117" s="31">
        <v>9.8406979999999997</v>
      </c>
      <c r="D117" s="31">
        <v>7.8569009999999997</v>
      </c>
      <c r="E117" s="31">
        <v>4.163951</v>
      </c>
      <c r="F117" s="31">
        <v>41.656844999999997</v>
      </c>
      <c r="G117" s="31">
        <v>21.656844999999997</v>
      </c>
      <c r="H117" s="31">
        <v>173.43182400000001</v>
      </c>
      <c r="I117" s="32">
        <v>3.6589166666666664</v>
      </c>
      <c r="J117" s="7">
        <v>-9.7625000000000003E-2</v>
      </c>
      <c r="K117" s="12">
        <v>36.450000000000003</v>
      </c>
      <c r="L117" s="12">
        <v>24.4</v>
      </c>
      <c r="M117" s="18">
        <v>7.89</v>
      </c>
      <c r="N117" s="12">
        <v>36.64</v>
      </c>
      <c r="O117" s="12">
        <v>23.2</v>
      </c>
      <c r="P117" s="18">
        <v>3.71</v>
      </c>
    </row>
    <row r="118" spans="1:16">
      <c r="A118" s="29" t="s">
        <v>18</v>
      </c>
      <c r="B118" s="30">
        <v>36916</v>
      </c>
      <c r="C118" s="31">
        <v>7.8890390000000004</v>
      </c>
      <c r="D118" s="31">
        <v>6.7894829999999997</v>
      </c>
      <c r="E118" s="31">
        <v>7.5389999999999997</v>
      </c>
      <c r="F118" s="31">
        <v>42.515835000000003</v>
      </c>
      <c r="G118" s="31">
        <v>22.515835000000003</v>
      </c>
      <c r="H118" s="31">
        <v>158.83706699999999</v>
      </c>
      <c r="I118" s="32">
        <v>2.7313999999999998</v>
      </c>
      <c r="J118" s="7">
        <v>-0.13466666666666666</v>
      </c>
      <c r="K118" s="12">
        <v>36.74</v>
      </c>
      <c r="L118" s="12">
        <v>23.16</v>
      </c>
      <c r="M118" s="18">
        <v>7.01</v>
      </c>
      <c r="N118" s="12">
        <v>36.82</v>
      </c>
      <c r="O118" s="12">
        <v>22.53</v>
      </c>
      <c r="P118" s="18">
        <v>5.79</v>
      </c>
    </row>
    <row r="119" spans="1:16">
      <c r="A119" s="29" t="s">
        <v>18</v>
      </c>
      <c r="B119" s="30">
        <v>36923</v>
      </c>
      <c r="C119" s="31">
        <v>3.0026920000000001</v>
      </c>
      <c r="D119" s="31">
        <v>6.25589</v>
      </c>
      <c r="E119" s="31">
        <v>3.656609</v>
      </c>
      <c r="F119" s="31">
        <v>40.865295000000003</v>
      </c>
      <c r="G119" s="31">
        <v>20.865295000000003</v>
      </c>
      <c r="H119" s="31">
        <v>139.00277700000001</v>
      </c>
      <c r="I119" s="32">
        <v>2.0302166666666666</v>
      </c>
      <c r="J119" s="7">
        <v>-0.1135</v>
      </c>
      <c r="K119" s="12">
        <v>36.31</v>
      </c>
      <c r="L119" s="12">
        <v>22.9</v>
      </c>
      <c r="M119" s="18">
        <v>7.57</v>
      </c>
      <c r="N119" s="12">
        <v>36.29</v>
      </c>
      <c r="O119" s="12">
        <v>22.46</v>
      </c>
      <c r="P119" s="18">
        <v>6.71</v>
      </c>
    </row>
    <row r="120" spans="1:16">
      <c r="A120" s="29" t="s">
        <v>18</v>
      </c>
      <c r="B120" s="30">
        <v>36931</v>
      </c>
      <c r="C120" s="31">
        <v>4.0941229999999997</v>
      </c>
      <c r="D120" s="31">
        <v>9</v>
      </c>
      <c r="E120" s="31">
        <v>4.1215109999999999</v>
      </c>
      <c r="F120" s="31">
        <v>45.888514999999998</v>
      </c>
      <c r="G120" s="31">
        <v>25.888514999999998</v>
      </c>
      <c r="H120" s="31">
        <v>181.40181000000001</v>
      </c>
      <c r="I120" s="32">
        <v>2.6181666666666663</v>
      </c>
      <c r="J120" s="7">
        <v>-0.14524999999999999</v>
      </c>
      <c r="K120" s="12">
        <v>36.380000000000003</v>
      </c>
      <c r="L120" s="12">
        <v>22.63</v>
      </c>
      <c r="M120" s="18">
        <v>7.68</v>
      </c>
      <c r="N120" s="12">
        <v>36.380000000000003</v>
      </c>
      <c r="O120" s="12">
        <v>22.5</v>
      </c>
      <c r="P120" s="18">
        <v>7.27</v>
      </c>
    </row>
    <row r="121" spans="1:16">
      <c r="A121" s="29" t="s">
        <v>18</v>
      </c>
      <c r="B121" s="30">
        <v>36938</v>
      </c>
      <c r="C121" s="31">
        <v>3.3542450000000001</v>
      </c>
      <c r="D121" s="31">
        <v>8.4727320000000006</v>
      </c>
      <c r="E121" s="31">
        <v>3.1382720000000002</v>
      </c>
      <c r="F121" s="31">
        <v>43.606887999999998</v>
      </c>
      <c r="G121" s="31">
        <v>23.606887999999998</v>
      </c>
      <c r="H121" s="31">
        <v>158.211319</v>
      </c>
      <c r="I121" s="32">
        <v>1.7346250000000003</v>
      </c>
      <c r="J121" s="7">
        <v>-0.13466666666666666</v>
      </c>
      <c r="K121" s="12">
        <v>36.17</v>
      </c>
      <c r="L121" s="12">
        <v>22.49</v>
      </c>
      <c r="M121" s="18">
        <v>8.39</v>
      </c>
      <c r="N121" s="12">
        <v>36.159999999999997</v>
      </c>
      <c r="O121" s="12">
        <v>21.92</v>
      </c>
      <c r="P121" s="18">
        <v>7.31</v>
      </c>
    </row>
    <row r="122" spans="1:16">
      <c r="A122" s="29" t="s">
        <v>18</v>
      </c>
      <c r="B122" s="30">
        <v>36945</v>
      </c>
      <c r="C122" s="31">
        <v>5.956461</v>
      </c>
      <c r="D122" s="31">
        <v>10.049849999999999</v>
      </c>
      <c r="E122" s="31">
        <v>4.8834439999999999</v>
      </c>
      <c r="F122" s="31">
        <v>42.901572999999999</v>
      </c>
      <c r="G122" s="31">
        <v>22.901572999999999</v>
      </c>
      <c r="H122" s="31">
        <v>156.22267199999999</v>
      </c>
      <c r="I122" s="32">
        <v>2.4090166666666666</v>
      </c>
      <c r="J122" s="7">
        <v>-0.11927272727272728</v>
      </c>
      <c r="K122" s="12">
        <v>36.5</v>
      </c>
      <c r="L122" s="12">
        <v>22.56</v>
      </c>
      <c r="M122" s="18">
        <v>8.32</v>
      </c>
      <c r="N122" s="12">
        <v>36.549999999999997</v>
      </c>
      <c r="O122" s="12">
        <v>21.57</v>
      </c>
      <c r="P122" s="18">
        <v>6.45</v>
      </c>
    </row>
    <row r="123" spans="1:16">
      <c r="A123" s="29" t="s">
        <v>18</v>
      </c>
      <c r="B123" s="30">
        <v>36952</v>
      </c>
      <c r="C123" s="31">
        <v>17.196161</v>
      </c>
      <c r="D123" s="31">
        <v>12.013099</v>
      </c>
      <c r="E123" s="31">
        <v>4.873119</v>
      </c>
      <c r="F123" s="31">
        <v>47.284782</v>
      </c>
      <c r="G123" s="31">
        <v>27.284782</v>
      </c>
      <c r="H123" s="31">
        <v>172.553787</v>
      </c>
      <c r="I123" s="32">
        <v>1.2787500000000001</v>
      </c>
      <c r="J123" s="7">
        <v>-0.1008</v>
      </c>
      <c r="K123" s="12">
        <v>36.729999999999997</v>
      </c>
      <c r="L123" s="12">
        <v>22.88</v>
      </c>
      <c r="M123" s="18">
        <v>7.3</v>
      </c>
      <c r="N123" s="12">
        <v>36.71</v>
      </c>
      <c r="O123" s="12">
        <v>22.31</v>
      </c>
      <c r="P123" s="18">
        <v>5.22</v>
      </c>
    </row>
    <row r="124" spans="1:16">
      <c r="A124" s="29" t="s">
        <v>18</v>
      </c>
      <c r="B124" s="30">
        <v>36959</v>
      </c>
      <c r="C124" s="31">
        <v>11.067066000000001</v>
      </c>
      <c r="D124" s="31">
        <v>11.373279</v>
      </c>
      <c r="E124" s="31">
        <v>3.9556170000000002</v>
      </c>
      <c r="F124" s="31">
        <v>48.847526999999999</v>
      </c>
      <c r="G124" s="31">
        <v>28.847526999999999</v>
      </c>
      <c r="H124" s="31">
        <v>189.94880699999999</v>
      </c>
      <c r="I124" s="32">
        <v>3.2039124999999995</v>
      </c>
      <c r="J124" s="7">
        <v>-0.11927272727272728</v>
      </c>
      <c r="K124" s="12">
        <v>36.619999999999997</v>
      </c>
      <c r="L124" s="12">
        <v>23.99</v>
      </c>
      <c r="M124" s="18">
        <v>7.49</v>
      </c>
      <c r="N124" s="12">
        <v>36.57</v>
      </c>
      <c r="O124" s="12">
        <v>23.42</v>
      </c>
      <c r="P124" s="18">
        <v>5.67</v>
      </c>
    </row>
    <row r="125" spans="1:16">
      <c r="A125" s="29" t="s">
        <v>18</v>
      </c>
      <c r="B125" s="1">
        <v>36966</v>
      </c>
      <c r="C125" s="31">
        <v>8.1931650000000005</v>
      </c>
      <c r="D125" s="31">
        <v>11.987378</v>
      </c>
      <c r="E125" s="31">
        <v>3.5310389999999998</v>
      </c>
      <c r="F125" s="31">
        <v>50.31147</v>
      </c>
      <c r="G125" s="31">
        <v>30.31147</v>
      </c>
      <c r="H125" s="31">
        <v>177.65209999999999</v>
      </c>
      <c r="I125" s="32">
        <v>2.8693833333333334</v>
      </c>
      <c r="J125" s="7">
        <v>-0.13466666666666666</v>
      </c>
      <c r="K125" s="12">
        <v>36.86</v>
      </c>
      <c r="L125" s="12">
        <v>22.73</v>
      </c>
      <c r="M125" s="18">
        <v>8.61</v>
      </c>
      <c r="N125" s="12">
        <v>36.85</v>
      </c>
      <c r="O125" s="12">
        <v>22.04</v>
      </c>
      <c r="P125" s="18">
        <v>7.38</v>
      </c>
    </row>
    <row r="126" spans="1:16">
      <c r="A126" s="29" t="s">
        <v>18</v>
      </c>
      <c r="B126" s="30">
        <v>36973</v>
      </c>
      <c r="C126" s="31">
        <v>4.2320279999999997</v>
      </c>
      <c r="D126" s="31">
        <v>7.0273529999999997</v>
      </c>
      <c r="E126" s="31">
        <v>3.106341</v>
      </c>
      <c r="F126" s="31">
        <v>37.644393999999998</v>
      </c>
      <c r="G126" s="31">
        <v>17.644393999999998</v>
      </c>
      <c r="H126" s="31">
        <v>198.10533100000001</v>
      </c>
      <c r="I126" s="32">
        <v>2.7115166666666659</v>
      </c>
      <c r="J126" s="7">
        <v>-0.15885714285714286</v>
      </c>
      <c r="K126" s="12">
        <v>36.93</v>
      </c>
      <c r="L126" s="12">
        <v>21.09</v>
      </c>
      <c r="M126" s="18">
        <v>7.5</v>
      </c>
      <c r="N126" s="12">
        <v>36.93</v>
      </c>
      <c r="O126" s="12">
        <v>20.88</v>
      </c>
      <c r="P126" s="18">
        <v>7</v>
      </c>
    </row>
    <row r="127" spans="1:16">
      <c r="A127" s="29" t="s">
        <v>18</v>
      </c>
      <c r="B127" s="30">
        <v>36980</v>
      </c>
      <c r="C127" s="31">
        <v>5</v>
      </c>
      <c r="D127" s="31">
        <v>9</v>
      </c>
      <c r="E127" s="31">
        <v>3</v>
      </c>
      <c r="F127" s="31">
        <v>43.118706000000003</v>
      </c>
      <c r="G127" s="31">
        <v>23.118706000000003</v>
      </c>
      <c r="H127" s="31">
        <v>188.29551699999999</v>
      </c>
      <c r="I127" s="32">
        <v>3.3391000000000002</v>
      </c>
      <c r="J127" s="7">
        <v>-0.12326923076923077</v>
      </c>
      <c r="K127" s="12">
        <v>36.89</v>
      </c>
      <c r="L127" s="12">
        <v>20.58</v>
      </c>
      <c r="M127" s="18">
        <v>8.09</v>
      </c>
      <c r="N127" s="12">
        <v>36.869999999999997</v>
      </c>
      <c r="O127" s="12">
        <v>20.239999999999998</v>
      </c>
      <c r="P127" s="18">
        <v>6.97</v>
      </c>
    </row>
    <row r="128" spans="1:16">
      <c r="A128" s="29"/>
      <c r="B128" s="30"/>
      <c r="C128" s="31"/>
      <c r="D128" s="31"/>
      <c r="E128" s="31"/>
      <c r="F128" s="31"/>
      <c r="G128" s="31"/>
      <c r="H128" s="31"/>
      <c r="I128" s="32"/>
      <c r="K128" s="12"/>
      <c r="L128" s="12"/>
      <c r="M128" s="18"/>
      <c r="N128" s="12"/>
      <c r="O128" s="12"/>
      <c r="P128" s="18"/>
    </row>
    <row r="129" spans="1:16">
      <c r="A129" s="29" t="s">
        <v>20</v>
      </c>
      <c r="B129" s="30">
        <v>36861</v>
      </c>
      <c r="C129" s="31">
        <v>7.0612269999999997</v>
      </c>
      <c r="D129" s="31">
        <v>7.4173419999999997</v>
      </c>
      <c r="E129" s="31">
        <v>6.2071449999999997</v>
      </c>
      <c r="F129" s="31">
        <v>37.335487000000001</v>
      </c>
      <c r="G129" s="31">
        <v>17.335487000000001</v>
      </c>
      <c r="H129" s="31">
        <v>128.46134900000001</v>
      </c>
      <c r="I129" s="32">
        <v>0.8725099999999999</v>
      </c>
      <c r="J129" s="7">
        <v>-0.11047619047619048</v>
      </c>
      <c r="K129">
        <v>35.6</v>
      </c>
      <c r="L129">
        <v>21.43</v>
      </c>
      <c r="M129">
        <v>7.9</v>
      </c>
      <c r="N129">
        <v>35.69</v>
      </c>
      <c r="O129">
        <v>21.1</v>
      </c>
      <c r="P129">
        <v>6.9</v>
      </c>
    </row>
    <row r="130" spans="1:16">
      <c r="A130" s="29" t="s">
        <v>20</v>
      </c>
      <c r="B130" s="30">
        <v>36868</v>
      </c>
      <c r="C130" s="31">
        <v>5.7765849999999999</v>
      </c>
      <c r="D130" s="31">
        <v>7.037312</v>
      </c>
      <c r="E130" s="31">
        <v>2.9599039999999999</v>
      </c>
      <c r="F130" s="31">
        <v>39.541702000000001</v>
      </c>
      <c r="G130" s="31">
        <v>19.541702000000001</v>
      </c>
      <c r="H130" s="31">
        <v>162.62167400000001</v>
      </c>
      <c r="I130" s="32">
        <v>1.9540999999999997</v>
      </c>
      <c r="J130" s="7">
        <v>-0.10602941176470589</v>
      </c>
      <c r="K130">
        <v>35.93</v>
      </c>
      <c r="L130">
        <v>22.19</v>
      </c>
      <c r="M130">
        <v>7.5</v>
      </c>
      <c r="N130">
        <v>35.9</v>
      </c>
      <c r="O130">
        <v>21.45</v>
      </c>
      <c r="P130">
        <v>6.6</v>
      </c>
    </row>
    <row r="131" spans="1:16">
      <c r="A131" s="29" t="s">
        <v>20</v>
      </c>
      <c r="B131" s="30">
        <v>36875</v>
      </c>
      <c r="C131" s="31">
        <v>4.9506459999999999</v>
      </c>
      <c r="D131" s="31">
        <v>8.2483730000000008</v>
      </c>
      <c r="E131" s="31">
        <v>4.459365</v>
      </c>
      <c r="F131" s="31">
        <v>44.32</v>
      </c>
      <c r="G131" s="31">
        <v>24.32</v>
      </c>
      <c r="H131" s="31">
        <v>186.56</v>
      </c>
      <c r="I131" s="32">
        <v>3.0747500000000008</v>
      </c>
      <c r="J131" s="7">
        <v>-9.7037037037037033E-2</v>
      </c>
      <c r="K131">
        <v>36.130000000000003</v>
      </c>
      <c r="L131">
        <v>23.3</v>
      </c>
      <c r="M131">
        <v>7.9</v>
      </c>
      <c r="N131">
        <v>36.049999999999997</v>
      </c>
      <c r="O131">
        <v>22.17</v>
      </c>
      <c r="P131">
        <v>6.8</v>
      </c>
    </row>
    <row r="132" spans="1:16">
      <c r="A132" s="29" t="s">
        <v>20</v>
      </c>
      <c r="B132" s="30">
        <v>36882</v>
      </c>
      <c r="C132" s="31">
        <v>6.4331829999999997</v>
      </c>
      <c r="D132" s="31">
        <v>6.9941250000000004</v>
      </c>
      <c r="E132" s="31">
        <v>4.576301</v>
      </c>
      <c r="F132" s="31">
        <v>43</v>
      </c>
      <c r="G132" s="31">
        <v>23</v>
      </c>
      <c r="H132" s="31">
        <v>159.82702599999999</v>
      </c>
      <c r="I132" s="32">
        <v>2.0741249999999996</v>
      </c>
      <c r="J132" s="7">
        <v>-0.11457627118644068</v>
      </c>
      <c r="K132" s="12">
        <v>35.950000000000003</v>
      </c>
      <c r="L132" s="12">
        <v>22.02</v>
      </c>
      <c r="M132" s="18">
        <v>7.92</v>
      </c>
      <c r="N132" s="12">
        <v>36.07</v>
      </c>
      <c r="O132" s="12">
        <v>21.05</v>
      </c>
      <c r="P132" s="18">
        <v>6.97</v>
      </c>
    </row>
    <row r="133" spans="1:16">
      <c r="A133" s="29" t="s">
        <v>20</v>
      </c>
      <c r="B133" s="30">
        <v>36899</v>
      </c>
      <c r="C133" s="31">
        <v>5.1646890000000001</v>
      </c>
      <c r="D133" s="31">
        <v>5.5049409999999996</v>
      </c>
      <c r="E133" s="31">
        <v>3.5303770000000001</v>
      </c>
      <c r="F133" s="31">
        <v>37.123809999999999</v>
      </c>
      <c r="G133" s="31">
        <v>17.123809999999999</v>
      </c>
      <c r="H133" s="31">
        <v>180.556061</v>
      </c>
      <c r="I133" s="32">
        <v>1.3194375</v>
      </c>
      <c r="J133" s="7">
        <v>-9.7625000000000003E-2</v>
      </c>
      <c r="K133" s="12">
        <v>36.020000000000003</v>
      </c>
      <c r="L133" s="12">
        <v>23.81</v>
      </c>
      <c r="M133" s="18">
        <v>7.58</v>
      </c>
      <c r="N133" s="12">
        <v>35.979999999999997</v>
      </c>
      <c r="O133" s="12">
        <v>23.06</v>
      </c>
      <c r="P133" s="18">
        <v>7.11</v>
      </c>
    </row>
    <row r="134" spans="1:16">
      <c r="A134" s="29" t="s">
        <v>20</v>
      </c>
      <c r="B134" s="30">
        <v>36903</v>
      </c>
      <c r="C134" s="31">
        <v>8.2314640000000008</v>
      </c>
      <c r="D134" s="31">
        <v>5.7831729999999997</v>
      </c>
      <c r="E134" s="31">
        <v>5.406142</v>
      </c>
      <c r="F134" s="31">
        <v>43.624324999999999</v>
      </c>
      <c r="G134" s="31">
        <v>23.624324999999999</v>
      </c>
      <c r="H134" s="31">
        <v>176.225098</v>
      </c>
      <c r="I134" s="32">
        <v>2.9268249999999991</v>
      </c>
      <c r="J134" s="7">
        <v>-0.1135</v>
      </c>
      <c r="K134" s="12">
        <v>36.299999999999997</v>
      </c>
      <c r="L134" s="12">
        <v>23.96</v>
      </c>
      <c r="M134" s="18">
        <v>8.9600000000000009</v>
      </c>
      <c r="N134" s="12">
        <v>36.270000000000003</v>
      </c>
      <c r="O134" s="12">
        <v>23.33</v>
      </c>
      <c r="P134" s="18">
        <v>7.37</v>
      </c>
    </row>
    <row r="135" spans="1:16">
      <c r="A135" s="29" t="s">
        <v>20</v>
      </c>
      <c r="B135" s="30">
        <v>36910</v>
      </c>
      <c r="C135" s="31">
        <v>5.1791429999999998</v>
      </c>
      <c r="D135" s="31">
        <v>6.0020040000000003</v>
      </c>
      <c r="E135" s="31">
        <v>3.0461960000000001</v>
      </c>
      <c r="F135" s="31">
        <v>41.254227</v>
      </c>
      <c r="G135" s="31">
        <v>21.254227</v>
      </c>
      <c r="H135" s="31">
        <v>170</v>
      </c>
      <c r="I135" s="32">
        <v>2.4853166666666673</v>
      </c>
      <c r="J135" s="7">
        <v>-9.2333333333333337E-2</v>
      </c>
      <c r="K135" s="12">
        <v>36.64</v>
      </c>
      <c r="L135" s="12">
        <v>24.04</v>
      </c>
      <c r="M135" s="18">
        <v>8.1199999999999992</v>
      </c>
      <c r="N135" s="12">
        <v>36.619999999999997</v>
      </c>
      <c r="O135" s="12">
        <v>23.71</v>
      </c>
      <c r="P135" s="18">
        <v>6.94</v>
      </c>
    </row>
    <row r="136" spans="1:16">
      <c r="A136" s="29" t="s">
        <v>20</v>
      </c>
      <c r="B136" s="30">
        <v>36916</v>
      </c>
      <c r="C136" s="31">
        <v>6.3871190000000002</v>
      </c>
      <c r="D136" s="31">
        <v>7.4408669999999999</v>
      </c>
      <c r="E136" s="31">
        <v>5.9883129999999998</v>
      </c>
      <c r="F136" s="31">
        <v>40.638587999999999</v>
      </c>
      <c r="G136" s="31">
        <v>20.638587999999999</v>
      </c>
      <c r="H136" s="31">
        <v>154.876801</v>
      </c>
      <c r="I136" s="32">
        <v>2.4067124999999994</v>
      </c>
      <c r="J136" s="7">
        <v>-0.12620000000000001</v>
      </c>
      <c r="K136" s="12">
        <v>36.78</v>
      </c>
      <c r="L136" s="12">
        <v>22.95</v>
      </c>
      <c r="M136" s="18">
        <v>7.97</v>
      </c>
      <c r="N136" s="12">
        <v>36.81</v>
      </c>
      <c r="O136" s="12">
        <v>21.93</v>
      </c>
      <c r="P136" s="18">
        <v>6.06</v>
      </c>
    </row>
    <row r="137" spans="1:16">
      <c r="A137" s="29" t="s">
        <v>20</v>
      </c>
      <c r="B137" s="30">
        <v>36923</v>
      </c>
      <c r="C137" s="31">
        <v>5</v>
      </c>
      <c r="D137" s="31">
        <v>6.3990770000000001</v>
      </c>
      <c r="E137" s="31">
        <v>5.1096839999999997</v>
      </c>
      <c r="F137" s="31">
        <v>36.740966999999998</v>
      </c>
      <c r="G137" s="31">
        <v>16.740966999999998</v>
      </c>
      <c r="H137" s="31">
        <v>134.04809599999999</v>
      </c>
      <c r="I137" s="32">
        <v>1.7220374999999997</v>
      </c>
      <c r="J137" s="7">
        <v>-0.10442857142857143</v>
      </c>
      <c r="K137" s="12">
        <v>36.33</v>
      </c>
      <c r="L137" s="12">
        <v>22.6</v>
      </c>
      <c r="M137" s="18">
        <v>7.61</v>
      </c>
      <c r="N137" s="12">
        <v>36.35</v>
      </c>
      <c r="O137" s="12">
        <v>21.81</v>
      </c>
      <c r="P137" s="18">
        <v>9.6</v>
      </c>
    </row>
    <row r="138" spans="1:16">
      <c r="A138" s="29" t="s">
        <v>20</v>
      </c>
      <c r="B138" s="30">
        <v>36931</v>
      </c>
      <c r="C138" s="31">
        <v>3.570519</v>
      </c>
      <c r="D138" s="31">
        <v>8.4790259999999993</v>
      </c>
      <c r="E138" s="31">
        <v>4.7440829999999998</v>
      </c>
      <c r="F138" s="31">
        <v>37.609130999999998</v>
      </c>
      <c r="G138" s="31">
        <v>17.609130999999998</v>
      </c>
      <c r="H138" s="31">
        <v>148.71182300000001</v>
      </c>
      <c r="I138" s="32">
        <v>2.711783333333333</v>
      </c>
      <c r="J138" s="7">
        <v>-0.12620000000000001</v>
      </c>
      <c r="K138" s="12">
        <v>36.369999999999997</v>
      </c>
      <c r="L138" s="12">
        <v>22.44</v>
      </c>
      <c r="M138" s="18">
        <v>7.67</v>
      </c>
      <c r="N138" s="12">
        <v>36.39</v>
      </c>
      <c r="O138" s="12">
        <v>22</v>
      </c>
      <c r="P138" s="18">
        <v>7.2</v>
      </c>
    </row>
    <row r="139" spans="1:16">
      <c r="A139" s="29" t="s">
        <v>20</v>
      </c>
      <c r="B139" s="30">
        <v>36938</v>
      </c>
      <c r="C139" s="31">
        <v>8.3898829999999993</v>
      </c>
      <c r="D139" s="31">
        <v>9.6939150000000005</v>
      </c>
      <c r="E139" s="31">
        <v>5.8086929999999999</v>
      </c>
      <c r="F139" s="31">
        <v>43.425719999999998</v>
      </c>
      <c r="G139" s="31">
        <v>23.425719999999998</v>
      </c>
      <c r="H139" s="31">
        <v>169.74861100000001</v>
      </c>
      <c r="I139" s="32">
        <v>1.6497999999999999</v>
      </c>
      <c r="J139" s="7">
        <v>-0.14524999999999999</v>
      </c>
      <c r="K139" s="12">
        <v>36.200000000000003</v>
      </c>
      <c r="L139" s="12">
        <v>22.56</v>
      </c>
      <c r="M139" s="18">
        <v>8.49</v>
      </c>
      <c r="N139" s="12">
        <v>36.159999999999997</v>
      </c>
      <c r="O139" s="12">
        <v>22.32</v>
      </c>
      <c r="P139" s="18">
        <v>7.85</v>
      </c>
    </row>
    <row r="140" spans="1:16">
      <c r="A140" s="29" t="s">
        <v>20</v>
      </c>
      <c r="B140" s="30">
        <v>36945</v>
      </c>
      <c r="C140" s="31">
        <v>4.8171939999999998</v>
      </c>
      <c r="D140" s="31">
        <v>9.0876370000000009</v>
      </c>
      <c r="E140" s="31">
        <v>4.5616960000000004</v>
      </c>
      <c r="F140" s="31">
        <v>39.970032000000003</v>
      </c>
      <c r="G140" s="31">
        <v>19.970032000000003</v>
      </c>
      <c r="H140" s="31">
        <v>143.40947</v>
      </c>
      <c r="I140" s="32">
        <v>1.4506250000000001</v>
      </c>
      <c r="J140" s="7">
        <v>-0.10442857142857143</v>
      </c>
      <c r="K140" s="12">
        <v>36.53</v>
      </c>
      <c r="L140" s="12">
        <v>22.36</v>
      </c>
      <c r="M140" s="18">
        <v>8.31</v>
      </c>
      <c r="N140" s="12">
        <v>36.54</v>
      </c>
      <c r="O140" s="12">
        <v>22.06</v>
      </c>
      <c r="P140" s="18">
        <v>7.42</v>
      </c>
    </row>
    <row r="141" spans="1:16">
      <c r="A141" s="29" t="s">
        <v>20</v>
      </c>
      <c r="B141" s="30">
        <v>36952</v>
      </c>
      <c r="C141" s="31">
        <v>12.190517</v>
      </c>
      <c r="D141" s="31">
        <v>10.704103</v>
      </c>
      <c r="E141" s="31">
        <v>5.0586250000000001</v>
      </c>
      <c r="F141" s="31">
        <v>44.158180000000002</v>
      </c>
      <c r="G141" s="31">
        <v>24.158180000000002</v>
      </c>
      <c r="H141" s="31">
        <v>172.171097</v>
      </c>
      <c r="I141" s="32">
        <v>0.9077666666666665</v>
      </c>
      <c r="J141" s="7">
        <v>-9.0105263157894744E-2</v>
      </c>
      <c r="K141" s="12">
        <v>36.72</v>
      </c>
      <c r="L141" s="12">
        <v>22.92</v>
      </c>
      <c r="M141" s="18">
        <v>7.57</v>
      </c>
      <c r="N141" s="12">
        <v>36.700000000000003</v>
      </c>
      <c r="O141" s="12">
        <v>22.61</v>
      </c>
      <c r="P141" s="18">
        <v>6.69</v>
      </c>
    </row>
    <row r="142" spans="1:16">
      <c r="A142" s="29" t="s">
        <v>20</v>
      </c>
      <c r="B142" s="30">
        <v>36959</v>
      </c>
      <c r="C142" s="31">
        <v>8.9079979999999992</v>
      </c>
      <c r="D142" s="31">
        <v>9.1689260000000008</v>
      </c>
      <c r="E142" s="31">
        <v>13.88143</v>
      </c>
      <c r="F142" s="31">
        <v>42.570357999999999</v>
      </c>
      <c r="G142" s="31">
        <v>22.570357999999999</v>
      </c>
      <c r="H142" s="31">
        <v>163.86882</v>
      </c>
      <c r="I142" s="32">
        <v>1.2962199999999997</v>
      </c>
      <c r="J142" s="7">
        <v>-9.4823529411764709E-2</v>
      </c>
      <c r="K142" s="12">
        <v>36.5</v>
      </c>
      <c r="L142" s="12">
        <v>23.41</v>
      </c>
      <c r="M142" s="18">
        <v>7.01</v>
      </c>
      <c r="N142" s="12">
        <v>36.630000000000003</v>
      </c>
      <c r="O142" s="12">
        <v>23.05</v>
      </c>
      <c r="P142" s="18">
        <v>6.51</v>
      </c>
    </row>
    <row r="143" spans="1:16">
      <c r="A143" s="29" t="s">
        <v>20</v>
      </c>
      <c r="B143" s="1">
        <v>36966</v>
      </c>
      <c r="C143" s="31">
        <v>3.8518270000000001</v>
      </c>
      <c r="D143" s="31">
        <v>7.4305329999999996</v>
      </c>
      <c r="E143" s="31">
        <v>3.1665770000000002</v>
      </c>
      <c r="F143" s="31">
        <v>42.802230999999999</v>
      </c>
      <c r="G143" s="31">
        <v>22.802230999999999</v>
      </c>
      <c r="H143" s="31">
        <v>168.46579</v>
      </c>
      <c r="I143" s="32">
        <v>1.9636249999999997</v>
      </c>
      <c r="J143" s="7">
        <v>-9.7625000000000003E-2</v>
      </c>
      <c r="K143" s="12">
        <v>36.89</v>
      </c>
      <c r="L143" s="12">
        <v>22.71</v>
      </c>
      <c r="M143" s="18">
        <v>8.52</v>
      </c>
      <c r="N143" s="12">
        <v>36.85</v>
      </c>
      <c r="O143" s="12">
        <v>21.69</v>
      </c>
      <c r="P143" s="18">
        <v>7.85</v>
      </c>
    </row>
    <row r="144" spans="1:16">
      <c r="A144" s="29" t="s">
        <v>20</v>
      </c>
      <c r="B144" s="30">
        <v>36973</v>
      </c>
      <c r="C144" s="31">
        <v>4.1720879999999996</v>
      </c>
      <c r="D144" s="31">
        <v>8.2755899999999993</v>
      </c>
      <c r="E144" s="31">
        <v>4.2984470000000004</v>
      </c>
      <c r="F144" s="31">
        <v>37.294361000000002</v>
      </c>
      <c r="G144" s="31">
        <v>17.294361000000002</v>
      </c>
      <c r="H144" s="31">
        <v>176.81193500000001</v>
      </c>
      <c r="I144" s="32">
        <v>2.0503749999999998</v>
      </c>
      <c r="J144" s="7">
        <v>-0.11927272727272728</v>
      </c>
      <c r="K144" s="12">
        <v>36.950000000000003</v>
      </c>
      <c r="L144" s="12">
        <v>20.69</v>
      </c>
      <c r="M144" s="18">
        <v>7.4</v>
      </c>
      <c r="N144" s="12">
        <v>36.89</v>
      </c>
      <c r="O144" s="12">
        <v>19.79</v>
      </c>
      <c r="P144" s="18">
        <v>7</v>
      </c>
    </row>
    <row r="145" spans="1:17">
      <c r="A145" s="29" t="s">
        <v>20</v>
      </c>
      <c r="B145" s="30">
        <v>36980</v>
      </c>
      <c r="C145" s="31">
        <v>4</v>
      </c>
      <c r="D145" s="31">
        <v>7</v>
      </c>
      <c r="E145" s="31">
        <v>3</v>
      </c>
      <c r="F145" s="31">
        <v>38.447487000000002</v>
      </c>
      <c r="G145" s="31">
        <v>18.447487000000002</v>
      </c>
      <c r="H145" s="31">
        <v>174.62089499999999</v>
      </c>
      <c r="I145" s="32">
        <v>1.9932833333333331</v>
      </c>
      <c r="J145" s="7">
        <v>-0.12620000000000001</v>
      </c>
      <c r="K145" s="12">
        <v>36.89</v>
      </c>
      <c r="L145" s="12">
        <v>20.309999999999999</v>
      </c>
      <c r="M145" s="18">
        <v>7.93</v>
      </c>
      <c r="N145" s="12">
        <v>36.909999999999997</v>
      </c>
      <c r="O145" s="12">
        <v>20.14</v>
      </c>
      <c r="P145" s="18">
        <v>7.57</v>
      </c>
    </row>
    <row r="147" spans="1:17">
      <c r="A147" s="29" t="s">
        <v>70</v>
      </c>
      <c r="B147" s="33">
        <v>36861</v>
      </c>
      <c r="C147" s="31">
        <v>4.8494789999999997</v>
      </c>
      <c r="D147" s="31">
        <v>6.5704909999999996</v>
      </c>
      <c r="E147" s="31">
        <v>7.0493059999999996</v>
      </c>
      <c r="F147" s="31">
        <v>31.429925999999998</v>
      </c>
      <c r="G147" s="31">
        <f t="shared" ref="G147:G181" si="0">F147-20</f>
        <v>11.429925999999998</v>
      </c>
      <c r="H147" s="31">
        <v>169.24612400000001</v>
      </c>
      <c r="I147" s="32">
        <v>0.39677499999999988</v>
      </c>
      <c r="J147" s="7">
        <f t="shared" ref="J147:J181" si="1">-0.381*(1/Q147)-0.05</f>
        <v>-9.9480519480519475E-2</v>
      </c>
      <c r="K147" s="32">
        <v>35.58</v>
      </c>
      <c r="L147">
        <v>20.89</v>
      </c>
      <c r="M147">
        <v>7.7</v>
      </c>
      <c r="N147">
        <v>35.58</v>
      </c>
      <c r="O147">
        <v>20.85</v>
      </c>
      <c r="P147">
        <v>7.6</v>
      </c>
      <c r="Q147">
        <v>7.7</v>
      </c>
    </row>
    <row r="148" spans="1:17">
      <c r="A148" s="29" t="s">
        <v>70</v>
      </c>
      <c r="B148" s="33">
        <v>36868</v>
      </c>
      <c r="C148" s="31">
        <v>6.125515</v>
      </c>
      <c r="D148" s="31">
        <v>6.5986390000000004</v>
      </c>
      <c r="E148" s="31">
        <v>4.2443629999999999</v>
      </c>
      <c r="F148" s="31">
        <v>34.07058</v>
      </c>
      <c r="G148" s="31">
        <f t="shared" si="0"/>
        <v>14.07058</v>
      </c>
      <c r="H148" s="31">
        <v>116.14685799999999</v>
      </c>
      <c r="I148" s="32">
        <v>0.52035000000000009</v>
      </c>
      <c r="J148" s="7">
        <f t="shared" si="1"/>
        <v>-9.9480519480519475E-2</v>
      </c>
      <c r="K148" s="32">
        <v>35.840000000000003</v>
      </c>
      <c r="L148">
        <v>21.26</v>
      </c>
      <c r="M148">
        <v>8</v>
      </c>
      <c r="N148">
        <v>35.840000000000003</v>
      </c>
      <c r="O148">
        <v>21.24</v>
      </c>
      <c r="P148">
        <v>7.9</v>
      </c>
      <c r="Q148">
        <v>7.7</v>
      </c>
    </row>
    <row r="149" spans="1:17">
      <c r="A149" s="29" t="s">
        <v>70</v>
      </c>
      <c r="B149" s="33">
        <v>36875</v>
      </c>
      <c r="C149" s="31">
        <v>7.3098460000000003</v>
      </c>
      <c r="D149" s="31">
        <v>6.4014819999999997</v>
      </c>
      <c r="E149" s="31">
        <v>7.613836</v>
      </c>
      <c r="F149" s="31">
        <v>33.917267000000002</v>
      </c>
      <c r="G149" s="31">
        <f t="shared" si="0"/>
        <v>13.917267000000002</v>
      </c>
      <c r="H149" s="31">
        <v>127.635406</v>
      </c>
      <c r="I149" s="32">
        <v>0.38466111111111112</v>
      </c>
      <c r="J149" s="7">
        <f t="shared" si="1"/>
        <v>-9.0105263157894744E-2</v>
      </c>
      <c r="K149" s="32">
        <v>36.1</v>
      </c>
      <c r="L149">
        <v>22.64</v>
      </c>
      <c r="M149">
        <v>7.9</v>
      </c>
      <c r="N149">
        <v>36.17</v>
      </c>
      <c r="O149">
        <v>22.48</v>
      </c>
      <c r="P149">
        <v>7.6</v>
      </c>
      <c r="Q149">
        <v>9.5</v>
      </c>
    </row>
    <row r="150" spans="1:17">
      <c r="A150" s="29" t="s">
        <v>70</v>
      </c>
      <c r="B150" s="33">
        <v>36882</v>
      </c>
      <c r="C150" s="31">
        <v>5.297472</v>
      </c>
      <c r="D150" s="31">
        <v>6.0237280000000002</v>
      </c>
      <c r="E150" s="31">
        <v>5.1072740000000003</v>
      </c>
      <c r="F150" s="31">
        <v>34.259979000000001</v>
      </c>
      <c r="G150" s="31">
        <f t="shared" si="0"/>
        <v>14.259979000000001</v>
      </c>
      <c r="H150" s="31">
        <v>121.232246</v>
      </c>
      <c r="I150" s="32">
        <v>0.48261249999999989</v>
      </c>
      <c r="J150" s="7">
        <f t="shared" si="1"/>
        <v>-0.10602941176470589</v>
      </c>
      <c r="K150">
        <v>35.68</v>
      </c>
      <c r="L150">
        <v>20.99</v>
      </c>
      <c r="M150" s="18">
        <v>8.02</v>
      </c>
      <c r="N150">
        <v>35.69</v>
      </c>
      <c r="O150">
        <v>20.99</v>
      </c>
      <c r="P150" s="18">
        <v>7.76</v>
      </c>
      <c r="Q150">
        <v>6.8</v>
      </c>
    </row>
    <row r="151" spans="1:17">
      <c r="A151" s="29" t="s">
        <v>70</v>
      </c>
      <c r="B151" s="33">
        <v>36899</v>
      </c>
      <c r="C151" s="31">
        <v>7.5008169999999996</v>
      </c>
      <c r="D151" s="31">
        <v>7.4079220000000001</v>
      </c>
      <c r="E151" s="31">
        <v>14.644867</v>
      </c>
      <c r="F151" s="31">
        <v>33.148086999999997</v>
      </c>
      <c r="G151" s="31">
        <f t="shared" si="0"/>
        <v>13.148086999999997</v>
      </c>
      <c r="H151" s="31">
        <v>146.64489699999999</v>
      </c>
      <c r="I151" s="32">
        <v>0.37135937499999994</v>
      </c>
      <c r="J151" s="7">
        <f t="shared" si="1"/>
        <v>-9.7625000000000003E-2</v>
      </c>
      <c r="K151" s="12">
        <v>35.54</v>
      </c>
      <c r="L151" s="12">
        <v>22.96</v>
      </c>
      <c r="M151" s="18">
        <v>7.35</v>
      </c>
      <c r="N151" s="12">
        <v>35.520000000000003</v>
      </c>
      <c r="O151" s="12">
        <v>22.68</v>
      </c>
      <c r="P151" s="18">
        <v>6.85</v>
      </c>
      <c r="Q151">
        <v>8</v>
      </c>
    </row>
    <row r="152" spans="1:17">
      <c r="A152" s="29" t="s">
        <v>70</v>
      </c>
      <c r="B152" s="33">
        <v>36903</v>
      </c>
      <c r="C152" s="31">
        <v>5.0596519999999998</v>
      </c>
      <c r="D152" s="31">
        <v>6.1611320000000003</v>
      </c>
      <c r="E152" s="31">
        <v>5.7016900000000001</v>
      </c>
      <c r="F152" s="31">
        <v>34.869937999999998</v>
      </c>
      <c r="G152" s="31">
        <f t="shared" si="0"/>
        <v>14.869937999999998</v>
      </c>
      <c r="H152" s="31">
        <v>125.366249</v>
      </c>
      <c r="I152" s="32">
        <v>0.54481999999999997</v>
      </c>
      <c r="J152" s="7">
        <f t="shared" si="1"/>
        <v>-0.10442857142857143</v>
      </c>
      <c r="K152" s="12">
        <v>36.090000000000003</v>
      </c>
      <c r="L152" s="12">
        <v>23.6</v>
      </c>
      <c r="M152" s="18">
        <v>8.7899999999999991</v>
      </c>
      <c r="N152" s="12">
        <v>36</v>
      </c>
      <c r="O152" s="12">
        <v>23.26</v>
      </c>
      <c r="P152" s="18">
        <v>8.3800000000000008</v>
      </c>
      <c r="Q152">
        <v>7</v>
      </c>
    </row>
    <row r="153" spans="1:17">
      <c r="A153" s="29" t="s">
        <v>70</v>
      </c>
      <c r="B153" s="33">
        <v>36910</v>
      </c>
      <c r="C153" s="31">
        <v>5.0077449999999999</v>
      </c>
      <c r="D153" s="31">
        <v>6.8183470000000002</v>
      </c>
      <c r="E153" s="31">
        <v>10.869135999999999</v>
      </c>
      <c r="F153" s="31">
        <v>32.994670999999997</v>
      </c>
      <c r="G153" s="31">
        <f t="shared" si="0"/>
        <v>12.994670999999997</v>
      </c>
      <c r="H153" s="31">
        <v>141.84530599999999</v>
      </c>
      <c r="I153" s="32">
        <v>0.41793124999999998</v>
      </c>
      <c r="J153" s="7">
        <f t="shared" si="1"/>
        <v>-9.7625000000000003E-2</v>
      </c>
      <c r="K153" s="12">
        <v>36.21</v>
      </c>
      <c r="L153" s="12">
        <v>23.23</v>
      </c>
      <c r="M153" s="18">
        <v>7.87</v>
      </c>
      <c r="N153" s="12">
        <v>36.21</v>
      </c>
      <c r="O153" s="12">
        <v>23.21</v>
      </c>
      <c r="P153" s="18">
        <v>7.82</v>
      </c>
      <c r="Q153">
        <v>8</v>
      </c>
    </row>
    <row r="154" spans="1:17">
      <c r="A154" s="29" t="s">
        <v>70</v>
      </c>
      <c r="B154" s="33">
        <v>36916</v>
      </c>
      <c r="C154" s="31">
        <v>5.8950240000000003</v>
      </c>
      <c r="D154" s="31">
        <v>5.9383010000000001</v>
      </c>
      <c r="E154" s="31">
        <v>8.8585469999999997</v>
      </c>
      <c r="F154" s="31">
        <v>34.743037999999999</v>
      </c>
      <c r="G154" s="31">
        <f t="shared" si="0"/>
        <v>14.743037999999999</v>
      </c>
      <c r="H154" s="31">
        <v>124.56081399999999</v>
      </c>
      <c r="I154" s="32">
        <v>0.67304166666666665</v>
      </c>
      <c r="J154" s="7">
        <f t="shared" si="1"/>
        <v>-0.10861538461538461</v>
      </c>
      <c r="K154" s="12">
        <v>36.450000000000003</v>
      </c>
      <c r="L154" s="12">
        <v>22.51</v>
      </c>
      <c r="M154" s="18">
        <v>7.08</v>
      </c>
      <c r="N154" s="12">
        <v>36.450000000000003</v>
      </c>
      <c r="O154" s="12">
        <v>22.51</v>
      </c>
      <c r="P154" s="18">
        <v>6.5</v>
      </c>
      <c r="Q154">
        <v>6.5</v>
      </c>
    </row>
    <row r="155" spans="1:17">
      <c r="A155" s="29" t="s">
        <v>70</v>
      </c>
      <c r="B155" s="33">
        <v>36923</v>
      </c>
      <c r="C155" s="31">
        <v>6.0956910000000004</v>
      </c>
      <c r="D155" s="31">
        <v>6.1804119999999996</v>
      </c>
      <c r="E155" s="31">
        <v>6.0070949999999996</v>
      </c>
      <c r="F155" s="31">
        <v>36.030692999999999</v>
      </c>
      <c r="G155" s="31">
        <f t="shared" si="0"/>
        <v>16.030692999999999</v>
      </c>
      <c r="H155" s="31">
        <v>129.862122</v>
      </c>
      <c r="I155" s="32">
        <v>0.78614166666666652</v>
      </c>
      <c r="J155" s="7">
        <f t="shared" si="1"/>
        <v>-0.1008</v>
      </c>
      <c r="K155" s="12">
        <v>35.93</v>
      </c>
      <c r="L155" s="12">
        <v>22.1</v>
      </c>
      <c r="M155" s="18">
        <v>7.61</v>
      </c>
      <c r="N155" s="12">
        <v>35.94</v>
      </c>
      <c r="O155" s="12">
        <v>22.11</v>
      </c>
      <c r="P155" s="18">
        <v>7.61</v>
      </c>
      <c r="Q155">
        <v>7.5</v>
      </c>
    </row>
    <row r="156" spans="1:17">
      <c r="A156" s="29" t="s">
        <v>70</v>
      </c>
      <c r="B156" s="33">
        <v>36931</v>
      </c>
      <c r="C156" s="31">
        <v>7.1283289999999999</v>
      </c>
      <c r="D156" s="31">
        <v>7.1006340000000003</v>
      </c>
      <c r="E156" s="31">
        <v>6.6324449999999997</v>
      </c>
      <c r="F156" s="31">
        <v>38.305256</v>
      </c>
      <c r="G156" s="31">
        <f t="shared" si="0"/>
        <v>18.305256</v>
      </c>
      <c r="H156" s="31">
        <v>145.69828799999999</v>
      </c>
      <c r="I156" s="32">
        <v>1.1383399999999999</v>
      </c>
      <c r="J156" s="7">
        <f t="shared" si="1"/>
        <v>-9.7625000000000003E-2</v>
      </c>
      <c r="K156" s="12">
        <v>35.979999999999997</v>
      </c>
      <c r="L156" s="12">
        <v>22.54</v>
      </c>
      <c r="M156" s="18">
        <v>8.08</v>
      </c>
      <c r="N156" s="12">
        <v>35.99</v>
      </c>
      <c r="O156" s="12">
        <v>22.49</v>
      </c>
      <c r="P156" s="18">
        <v>8.1</v>
      </c>
      <c r="Q156">
        <v>8</v>
      </c>
    </row>
    <row r="157" spans="1:17">
      <c r="A157" s="29" t="s">
        <v>70</v>
      </c>
      <c r="B157" s="33">
        <v>36938</v>
      </c>
      <c r="C157" s="31">
        <v>5.0770439999999999</v>
      </c>
      <c r="D157" s="31">
        <v>7.5885009999999999</v>
      </c>
      <c r="E157" s="31">
        <v>4.0601969999999996</v>
      </c>
      <c r="F157" s="31">
        <v>38.893211000000001</v>
      </c>
      <c r="G157" s="31">
        <f t="shared" si="0"/>
        <v>18.893211000000001</v>
      </c>
      <c r="H157" s="31">
        <v>154.03660600000001</v>
      </c>
      <c r="I157" s="32">
        <v>0.54079999999999995</v>
      </c>
      <c r="J157" s="7">
        <f t="shared" si="1"/>
        <v>-9.2808988764044947E-2</v>
      </c>
      <c r="K157" s="12">
        <v>36.130000000000003</v>
      </c>
      <c r="L157" s="12">
        <v>22.55</v>
      </c>
      <c r="M157" s="18">
        <v>8.08</v>
      </c>
      <c r="N157" s="12">
        <v>36.159999999999997</v>
      </c>
      <c r="O157" s="12">
        <v>22.45</v>
      </c>
      <c r="P157" s="18">
        <v>8.23</v>
      </c>
      <c r="Q157">
        <v>8.9</v>
      </c>
    </row>
    <row r="158" spans="1:17">
      <c r="A158" s="29" t="s">
        <v>70</v>
      </c>
      <c r="B158" s="33">
        <v>36945</v>
      </c>
      <c r="C158" s="31">
        <v>7.1125870000000004</v>
      </c>
      <c r="D158" s="31">
        <v>7.369281</v>
      </c>
      <c r="E158" s="31">
        <v>7.0886199999999997</v>
      </c>
      <c r="F158" s="31">
        <v>32.968231000000003</v>
      </c>
      <c r="G158" s="31">
        <f t="shared" si="0"/>
        <v>12.968231000000003</v>
      </c>
      <c r="H158" s="31">
        <v>128.04054300000001</v>
      </c>
      <c r="I158" s="32">
        <v>0.60148124999999997</v>
      </c>
      <c r="J158" s="7">
        <f t="shared" si="1"/>
        <v>-9.7625000000000003E-2</v>
      </c>
      <c r="K158" s="12">
        <v>36.1</v>
      </c>
      <c r="L158" s="12">
        <v>21.97</v>
      </c>
      <c r="M158" s="18">
        <v>8.15</v>
      </c>
      <c r="N158" s="12">
        <v>36.11</v>
      </c>
      <c r="O158" s="12">
        <v>21.95</v>
      </c>
      <c r="P158" s="18">
        <v>7.87</v>
      </c>
      <c r="Q158">
        <v>8</v>
      </c>
    </row>
    <row r="159" spans="1:17">
      <c r="A159" s="29" t="s">
        <v>70</v>
      </c>
      <c r="B159" s="33">
        <v>36952</v>
      </c>
      <c r="C159" s="31">
        <v>6.5302179999999996</v>
      </c>
      <c r="D159" s="31">
        <v>7.4256330000000004</v>
      </c>
      <c r="E159" s="31">
        <v>13.158728999999999</v>
      </c>
      <c r="F159" s="31">
        <v>36.046486000000002</v>
      </c>
      <c r="G159" s="31">
        <f t="shared" si="0"/>
        <v>16.046486000000002</v>
      </c>
      <c r="H159" s="31">
        <v>134.89769000000001</v>
      </c>
      <c r="I159" s="32">
        <v>0.29064374999999998</v>
      </c>
      <c r="J159" s="7">
        <f t="shared" si="1"/>
        <v>-9.3793103448275877E-2</v>
      </c>
      <c r="K159" s="12">
        <v>36.200000000000003</v>
      </c>
      <c r="L159" s="12">
        <v>22.82</v>
      </c>
      <c r="M159" s="18">
        <v>8.01</v>
      </c>
      <c r="N159" s="12">
        <v>36.22</v>
      </c>
      <c r="O159" s="12">
        <v>22.74</v>
      </c>
      <c r="P159" s="18">
        <v>7.5</v>
      </c>
      <c r="Q159">
        <v>8.6999999999999993</v>
      </c>
    </row>
    <row r="160" spans="1:17">
      <c r="A160" s="29" t="s">
        <v>70</v>
      </c>
      <c r="B160" s="33">
        <v>36959</v>
      </c>
      <c r="C160" s="31">
        <v>5.4804769999999996</v>
      </c>
      <c r="D160" s="31">
        <v>6.894469</v>
      </c>
      <c r="E160" s="31">
        <v>8.7841360000000002</v>
      </c>
      <c r="F160" s="31">
        <v>35.948585999999999</v>
      </c>
      <c r="G160" s="31">
        <f t="shared" si="0"/>
        <v>15.948585999999999</v>
      </c>
      <c r="H160" s="31">
        <v>126.985001</v>
      </c>
      <c r="I160" s="32">
        <v>0.65546052631578944</v>
      </c>
      <c r="J160" s="7">
        <f t="shared" si="1"/>
        <v>-0.10442857142857143</v>
      </c>
      <c r="K160" s="12">
        <v>36.229999999999997</v>
      </c>
      <c r="L160" s="12">
        <v>23.45</v>
      </c>
      <c r="M160" s="18">
        <v>7.58</v>
      </c>
      <c r="N160" s="12">
        <v>36.229999999999997</v>
      </c>
      <c r="O160" s="12">
        <v>23.46</v>
      </c>
      <c r="P160" s="18">
        <v>7.44</v>
      </c>
      <c r="Q160">
        <v>7</v>
      </c>
    </row>
    <row r="161" spans="1:17">
      <c r="A161" s="29" t="s">
        <v>70</v>
      </c>
      <c r="B161" s="33">
        <v>36966</v>
      </c>
      <c r="C161" s="31">
        <v>9.7217380000000002</v>
      </c>
      <c r="D161" s="31">
        <v>7.1993520000000002</v>
      </c>
      <c r="E161" s="31">
        <v>8.1348610000000008</v>
      </c>
      <c r="F161" s="31">
        <v>37.330399</v>
      </c>
      <c r="G161" s="31">
        <f t="shared" si="0"/>
        <v>17.330399</v>
      </c>
      <c r="H161" s="31">
        <v>136.305939</v>
      </c>
      <c r="I161" s="32">
        <v>0.40509374999999992</v>
      </c>
      <c r="J161" s="7">
        <f t="shared" si="1"/>
        <v>-9.2808988764044947E-2</v>
      </c>
      <c r="K161" s="12">
        <v>36.369999999999997</v>
      </c>
      <c r="L161" s="12">
        <v>22.11</v>
      </c>
      <c r="M161" s="18">
        <v>8.4600000000000009</v>
      </c>
      <c r="N161" s="12">
        <v>36.380000000000003</v>
      </c>
      <c r="O161" s="12">
        <v>21.95</v>
      </c>
      <c r="P161" s="18">
        <v>8.4</v>
      </c>
      <c r="Q161">
        <v>8.9</v>
      </c>
    </row>
    <row r="162" spans="1:17">
      <c r="A162" s="29" t="s">
        <v>70</v>
      </c>
      <c r="B162" s="33">
        <v>36981</v>
      </c>
      <c r="C162" s="31">
        <v>4</v>
      </c>
      <c r="D162" s="31">
        <v>6</v>
      </c>
      <c r="E162" s="31">
        <v>5</v>
      </c>
      <c r="F162" s="31">
        <v>30.872302999999999</v>
      </c>
      <c r="G162" s="31">
        <f t="shared" si="0"/>
        <v>10.872302999999999</v>
      </c>
      <c r="H162" s="31">
        <v>137.95100400000001</v>
      </c>
      <c r="I162" s="32">
        <v>0.57498026315789486</v>
      </c>
      <c r="J162" s="7">
        <f t="shared" si="1"/>
        <v>-0.10861538461538461</v>
      </c>
      <c r="K162">
        <v>36.47</v>
      </c>
      <c r="L162">
        <v>20.52</v>
      </c>
      <c r="M162">
        <v>7.63</v>
      </c>
      <c r="N162">
        <v>36.44</v>
      </c>
      <c r="O162">
        <v>20.58</v>
      </c>
      <c r="P162">
        <v>7.48</v>
      </c>
      <c r="Q162">
        <v>6.5</v>
      </c>
    </row>
    <row r="163" spans="1:17">
      <c r="A163" s="29" t="s">
        <v>70</v>
      </c>
      <c r="B163" s="33">
        <v>36973</v>
      </c>
      <c r="C163" s="31">
        <v>4.08636</v>
      </c>
      <c r="D163" s="31">
        <v>5.9132740000000004</v>
      </c>
      <c r="E163" s="31">
        <v>5.185854</v>
      </c>
      <c r="F163" s="31">
        <v>30.165133999999998</v>
      </c>
      <c r="G163" s="31">
        <f t="shared" si="0"/>
        <v>10.165133999999998</v>
      </c>
      <c r="H163" s="31">
        <v>153.49774199999999</v>
      </c>
      <c r="I163" s="32">
        <v>0.59771428571428575</v>
      </c>
      <c r="J163" s="7">
        <f t="shared" si="1"/>
        <v>-9.7625000000000003E-2</v>
      </c>
      <c r="K163">
        <v>36.409999999999997</v>
      </c>
      <c r="L163">
        <v>20.76</v>
      </c>
      <c r="M163">
        <v>7.93</v>
      </c>
      <c r="N163">
        <v>36.409999999999997</v>
      </c>
      <c r="O163">
        <v>20.76</v>
      </c>
      <c r="P163">
        <v>7.84</v>
      </c>
      <c r="Q163">
        <v>8</v>
      </c>
    </row>
    <row r="164" spans="1:17">
      <c r="G164" s="31"/>
    </row>
    <row r="165" spans="1:17" ht="17.100000000000001" customHeight="1">
      <c r="A165" s="29" t="s">
        <v>71</v>
      </c>
      <c r="B165" s="33">
        <v>36861</v>
      </c>
      <c r="C165" s="31">
        <v>5.1653010000000004</v>
      </c>
      <c r="D165" s="31">
        <v>6.867718</v>
      </c>
      <c r="E165" s="31">
        <v>12.286534</v>
      </c>
      <c r="F165" s="31">
        <v>33.235703000000001</v>
      </c>
      <c r="G165" s="31">
        <f t="shared" si="0"/>
        <v>13.235703000000001</v>
      </c>
      <c r="H165" s="31">
        <v>158</v>
      </c>
      <c r="I165" s="32">
        <v>0.49216666666666681</v>
      </c>
      <c r="J165" s="7">
        <f t="shared" si="1"/>
        <v>-0.11047619047619048</v>
      </c>
      <c r="K165">
        <v>35.6</v>
      </c>
      <c r="L165">
        <v>21.32</v>
      </c>
      <c r="M165">
        <v>7.7</v>
      </c>
      <c r="N165">
        <v>35.590000000000003</v>
      </c>
      <c r="O165">
        <v>21.21</v>
      </c>
      <c r="P165">
        <v>7.6</v>
      </c>
      <c r="Q165">
        <v>6.3</v>
      </c>
    </row>
    <row r="166" spans="1:17">
      <c r="A166" s="29" t="s">
        <v>71</v>
      </c>
      <c r="B166" s="33">
        <v>36868</v>
      </c>
      <c r="C166" s="31">
        <v>6.3679969999999999</v>
      </c>
      <c r="D166" s="31">
        <v>6.9806759999999999</v>
      </c>
      <c r="E166" s="31">
        <v>11.342605000000001</v>
      </c>
      <c r="F166" s="31">
        <v>39.978054</v>
      </c>
      <c r="G166" s="31">
        <f t="shared" si="0"/>
        <v>19.978054</v>
      </c>
      <c r="H166" s="31">
        <v>154.91982999999999</v>
      </c>
      <c r="I166" s="32">
        <v>0.36811249999999995</v>
      </c>
      <c r="J166" s="7">
        <f t="shared" si="1"/>
        <v>-9.9480519480519475E-2</v>
      </c>
      <c r="K166">
        <v>35.93</v>
      </c>
      <c r="L166">
        <v>21.89</v>
      </c>
      <c r="M166">
        <v>7.6</v>
      </c>
      <c r="N166">
        <v>35.93</v>
      </c>
      <c r="O166">
        <v>21.7</v>
      </c>
      <c r="P166">
        <v>7.7</v>
      </c>
      <c r="Q166">
        <v>7.7</v>
      </c>
    </row>
    <row r="167" spans="1:17">
      <c r="A167" s="29" t="s">
        <v>71</v>
      </c>
      <c r="B167" s="33">
        <v>36875</v>
      </c>
      <c r="C167" s="31">
        <v>6.085693</v>
      </c>
      <c r="D167" s="31">
        <v>7.0186719999999996</v>
      </c>
      <c r="E167" s="31">
        <v>12.862287</v>
      </c>
      <c r="F167" s="31">
        <v>36.606071</v>
      </c>
      <c r="G167" s="31">
        <f t="shared" si="0"/>
        <v>16.606071</v>
      </c>
      <c r="H167" s="31">
        <v>123.146164</v>
      </c>
      <c r="I167" s="32">
        <v>0.31925625000000002</v>
      </c>
      <c r="J167" s="7">
        <f t="shared" si="1"/>
        <v>-0.10291666666666667</v>
      </c>
      <c r="K167">
        <v>36.19</v>
      </c>
      <c r="L167">
        <v>23.11</v>
      </c>
      <c r="M167">
        <v>7.3</v>
      </c>
      <c r="N167">
        <v>36.18</v>
      </c>
      <c r="O167">
        <v>22.79</v>
      </c>
      <c r="P167">
        <v>7.7</v>
      </c>
      <c r="Q167">
        <v>7.2</v>
      </c>
    </row>
    <row r="168" spans="1:17">
      <c r="A168" s="29" t="s">
        <v>71</v>
      </c>
      <c r="B168" s="33">
        <v>36882</v>
      </c>
      <c r="C168" s="31">
        <v>4.9410030000000003</v>
      </c>
      <c r="D168" s="31">
        <v>7.4708920000000001</v>
      </c>
      <c r="E168" s="31">
        <v>11.660861000000001</v>
      </c>
      <c r="F168" s="31">
        <v>41.390892000000001</v>
      </c>
      <c r="G168" s="31">
        <f t="shared" si="0"/>
        <v>21.390892000000001</v>
      </c>
      <c r="H168" s="31">
        <v>167.49078399999999</v>
      </c>
      <c r="I168" s="32">
        <v>0.63483999999999985</v>
      </c>
      <c r="J168" s="7">
        <f t="shared" si="1"/>
        <v>-0.11457627118644068</v>
      </c>
      <c r="K168" s="12">
        <v>36.11</v>
      </c>
      <c r="L168" s="12">
        <v>21.71</v>
      </c>
      <c r="M168" s="18">
        <v>7.79</v>
      </c>
      <c r="N168" s="12">
        <v>36.119999999999997</v>
      </c>
      <c r="O168" s="12">
        <v>21.69</v>
      </c>
      <c r="P168" s="18">
        <v>7.49</v>
      </c>
      <c r="Q168">
        <v>5.9</v>
      </c>
    </row>
    <row r="169" spans="1:17">
      <c r="A169" s="29" t="s">
        <v>71</v>
      </c>
      <c r="B169" s="33">
        <v>36899</v>
      </c>
      <c r="C169" s="31">
        <v>6.1545120000000004</v>
      </c>
      <c r="D169" s="31">
        <v>6.4392040000000001</v>
      </c>
      <c r="E169" s="31">
        <v>10.753234000000001</v>
      </c>
      <c r="F169" s="31">
        <v>35</v>
      </c>
      <c r="G169" s="31">
        <f t="shared" si="0"/>
        <v>15</v>
      </c>
      <c r="H169" s="31">
        <v>167</v>
      </c>
      <c r="I169" s="32">
        <v>0.83301666666666663</v>
      </c>
      <c r="J169" s="7">
        <f t="shared" si="1"/>
        <v>-0.1008</v>
      </c>
      <c r="K169" s="12">
        <v>35.97</v>
      </c>
      <c r="L169" s="12">
        <v>24.15</v>
      </c>
      <c r="M169" s="18">
        <v>6.99</v>
      </c>
      <c r="N169" s="12">
        <v>35.92</v>
      </c>
      <c r="O169" s="12">
        <v>23.74</v>
      </c>
      <c r="P169" s="18">
        <v>7.08</v>
      </c>
      <c r="Q169">
        <v>7.5</v>
      </c>
    </row>
    <row r="170" spans="1:17">
      <c r="A170" s="29" t="s">
        <v>71</v>
      </c>
      <c r="B170" s="33">
        <v>36903</v>
      </c>
      <c r="C170" s="31">
        <v>7.076708</v>
      </c>
      <c r="D170" s="31">
        <v>6.7828169999999997</v>
      </c>
      <c r="E170" s="31">
        <v>14.077847999999999</v>
      </c>
      <c r="F170" s="31">
        <v>37.574677000000001</v>
      </c>
      <c r="G170" s="31">
        <f t="shared" si="0"/>
        <v>17.574677000000001</v>
      </c>
      <c r="H170" s="31">
        <v>149.62777700000001</v>
      </c>
      <c r="I170" s="32">
        <v>0.60668333333333335</v>
      </c>
      <c r="J170" s="7">
        <f t="shared" si="1"/>
        <v>-0.1135</v>
      </c>
      <c r="K170" s="12">
        <v>36.17</v>
      </c>
      <c r="L170" s="12">
        <v>23.84</v>
      </c>
      <c r="M170" s="18">
        <v>8.23</v>
      </c>
      <c r="N170" s="12">
        <v>36.130000000000003</v>
      </c>
      <c r="O170" s="12">
        <v>23.61</v>
      </c>
      <c r="P170" s="18">
        <v>8.27</v>
      </c>
      <c r="Q170">
        <v>6</v>
      </c>
    </row>
    <row r="171" spans="1:17">
      <c r="A171" s="29" t="s">
        <v>71</v>
      </c>
      <c r="B171" s="33">
        <v>36910</v>
      </c>
      <c r="C171" s="31">
        <v>3.465166</v>
      </c>
      <c r="D171" s="31">
        <v>7.6757650000000002</v>
      </c>
      <c r="E171" s="31">
        <v>19.181255</v>
      </c>
      <c r="F171" s="31">
        <v>34.996361</v>
      </c>
      <c r="G171" s="31">
        <f t="shared" si="0"/>
        <v>14.996361</v>
      </c>
      <c r="H171" s="31">
        <v>147.92352299999999</v>
      </c>
      <c r="I171" s="32">
        <v>0.54871666666666663</v>
      </c>
      <c r="J171" s="7">
        <f t="shared" si="1"/>
        <v>-0.1135</v>
      </c>
      <c r="K171" s="12">
        <v>36.5</v>
      </c>
      <c r="L171" s="12">
        <v>24.26</v>
      </c>
      <c r="M171" s="18">
        <v>7.33</v>
      </c>
      <c r="N171" s="12">
        <v>36.49</v>
      </c>
      <c r="O171" s="12">
        <v>24.17</v>
      </c>
      <c r="P171" s="18">
        <v>7.05</v>
      </c>
      <c r="Q171">
        <v>6</v>
      </c>
    </row>
    <row r="172" spans="1:17">
      <c r="A172" s="29" t="s">
        <v>71</v>
      </c>
      <c r="B172" s="33">
        <v>36916</v>
      </c>
      <c r="C172" s="31">
        <v>5.8526069999999999</v>
      </c>
      <c r="D172" s="31">
        <v>6.8135950000000003</v>
      </c>
      <c r="E172" s="31">
        <v>14.684106999999999</v>
      </c>
      <c r="F172" s="31">
        <v>36.804431999999998</v>
      </c>
      <c r="G172" s="31">
        <f t="shared" si="0"/>
        <v>16.804431999999998</v>
      </c>
      <c r="H172" s="31">
        <v>134</v>
      </c>
      <c r="I172" s="32">
        <v>0.59214</v>
      </c>
      <c r="J172" s="7">
        <f t="shared" si="1"/>
        <v>-0.11927272727272728</v>
      </c>
      <c r="K172" s="12">
        <v>36.71</v>
      </c>
      <c r="L172" s="12">
        <v>22.41</v>
      </c>
      <c r="M172" s="18">
        <v>8.0399999999999991</v>
      </c>
      <c r="N172" s="12">
        <v>36.71</v>
      </c>
      <c r="O172" s="12">
        <v>22.42</v>
      </c>
      <c r="P172" s="18">
        <v>7.35</v>
      </c>
      <c r="Q172">
        <v>5.5</v>
      </c>
    </row>
    <row r="173" spans="1:17">
      <c r="A173" s="29" t="s">
        <v>71</v>
      </c>
      <c r="B173" s="33">
        <v>36923</v>
      </c>
      <c r="C173" s="31">
        <v>3.8144999999999998</v>
      </c>
      <c r="D173" s="31">
        <v>6.431603</v>
      </c>
      <c r="E173" s="31">
        <v>13.456227</v>
      </c>
      <c r="F173" s="31">
        <v>37.939597999999997</v>
      </c>
      <c r="G173" s="31">
        <f t="shared" si="0"/>
        <v>17.939597999999997</v>
      </c>
      <c r="H173" s="31">
        <v>147.685394</v>
      </c>
      <c r="I173" s="32">
        <v>0.76349000000000011</v>
      </c>
      <c r="J173" s="7">
        <f t="shared" si="1"/>
        <v>-0.10861538461538461</v>
      </c>
      <c r="K173" s="12">
        <v>36.03</v>
      </c>
      <c r="L173" s="12">
        <v>22.02</v>
      </c>
      <c r="M173" s="18">
        <v>7.43</v>
      </c>
      <c r="N173" s="12">
        <v>36.11</v>
      </c>
      <c r="O173" s="12">
        <v>22.08</v>
      </c>
      <c r="P173" s="18">
        <v>7.4</v>
      </c>
      <c r="Q173">
        <v>6.5</v>
      </c>
    </row>
    <row r="174" spans="1:17">
      <c r="A174" s="29" t="s">
        <v>71</v>
      </c>
      <c r="B174" s="33">
        <v>36931</v>
      </c>
      <c r="C174" s="31">
        <v>3.3872659999999999</v>
      </c>
      <c r="D174" s="31">
        <v>7.3049619999999997</v>
      </c>
      <c r="E174" s="31">
        <v>11.308341</v>
      </c>
      <c r="F174" s="31">
        <v>35.729691000000003</v>
      </c>
      <c r="G174" s="31">
        <f t="shared" si="0"/>
        <v>15.729691000000003</v>
      </c>
      <c r="H174" s="31">
        <v>130.718872</v>
      </c>
      <c r="I174" s="32">
        <v>0.33406874999999997</v>
      </c>
      <c r="J174" s="7">
        <f t="shared" si="1"/>
        <v>-0.10219178082191781</v>
      </c>
      <c r="K174" s="12">
        <v>36.29</v>
      </c>
      <c r="L174" s="12">
        <v>22.56</v>
      </c>
      <c r="M174" s="18">
        <v>7.63</v>
      </c>
      <c r="N174" s="12">
        <v>36.299999999999997</v>
      </c>
      <c r="O174" s="12">
        <v>22.49</v>
      </c>
      <c r="P174" s="18">
        <v>7.69</v>
      </c>
      <c r="Q174">
        <v>7.3</v>
      </c>
    </row>
    <row r="175" spans="1:17">
      <c r="A175" s="29" t="s">
        <v>71</v>
      </c>
      <c r="B175" s="33">
        <v>36938</v>
      </c>
      <c r="C175" s="31">
        <v>5.3261640000000003</v>
      </c>
      <c r="D175" s="31">
        <v>7.9367400000000004</v>
      </c>
      <c r="E175" s="31">
        <v>5.048527</v>
      </c>
      <c r="F175" s="31">
        <v>38.855530000000002</v>
      </c>
      <c r="G175" s="31">
        <f t="shared" si="0"/>
        <v>18.855530000000002</v>
      </c>
      <c r="H175" s="31">
        <v>142.613876</v>
      </c>
      <c r="I175" s="32">
        <v>0.91046666666666665</v>
      </c>
      <c r="J175" s="7">
        <f t="shared" si="1"/>
        <v>-0.12620000000000001</v>
      </c>
      <c r="K175" s="12">
        <v>36.17</v>
      </c>
      <c r="L175" s="12">
        <v>22.6</v>
      </c>
      <c r="M175" s="18">
        <v>8.0500000000000007</v>
      </c>
      <c r="N175" s="12">
        <v>36.17</v>
      </c>
      <c r="O175" s="12">
        <v>22.5</v>
      </c>
      <c r="P175" s="18">
        <v>7.99</v>
      </c>
      <c r="Q175">
        <v>5</v>
      </c>
    </row>
    <row r="176" spans="1:17">
      <c r="A176" s="29" t="s">
        <v>71</v>
      </c>
      <c r="B176" s="33">
        <v>36945</v>
      </c>
      <c r="C176" s="31">
        <v>3.7630180000000002</v>
      </c>
      <c r="D176" s="31">
        <v>6.8960229999999996</v>
      </c>
      <c r="E176" s="31">
        <v>7.8475440000000001</v>
      </c>
      <c r="F176" s="31">
        <v>34.064208999999998</v>
      </c>
      <c r="G176" s="31">
        <f t="shared" si="0"/>
        <v>14.064208999999998</v>
      </c>
      <c r="H176" s="31">
        <v>121.38938899999999</v>
      </c>
      <c r="I176" s="32">
        <v>0.62600555555555559</v>
      </c>
      <c r="J176" s="7">
        <f t="shared" si="1"/>
        <v>-9.7625000000000003E-2</v>
      </c>
      <c r="K176" s="12">
        <v>36.369999999999997</v>
      </c>
      <c r="L176" s="12">
        <v>22.29</v>
      </c>
      <c r="M176" s="18">
        <v>8.3000000000000007</v>
      </c>
      <c r="N176" s="12">
        <v>36.369999999999997</v>
      </c>
      <c r="O176" s="12">
        <v>22.19</v>
      </c>
      <c r="P176" s="18">
        <v>8.02</v>
      </c>
      <c r="Q176">
        <v>8</v>
      </c>
    </row>
    <row r="177" spans="1:17">
      <c r="A177" s="29" t="s">
        <v>71</v>
      </c>
      <c r="B177" s="33">
        <v>36952</v>
      </c>
      <c r="C177" s="31">
        <v>3.7482679999999999</v>
      </c>
      <c r="D177" s="31">
        <v>6.8747999999999996</v>
      </c>
      <c r="E177" s="31">
        <v>13.787845000000001</v>
      </c>
      <c r="F177" s="31">
        <v>35.648826999999997</v>
      </c>
      <c r="G177" s="31">
        <f t="shared" si="0"/>
        <v>15.648826999999997</v>
      </c>
      <c r="H177" s="31">
        <v>131.657242</v>
      </c>
      <c r="I177" s="32">
        <v>0.36811249999999995</v>
      </c>
      <c r="J177" s="7">
        <f t="shared" si="1"/>
        <v>-0.10442857142857143</v>
      </c>
      <c r="K177" s="12">
        <v>36.549999999999997</v>
      </c>
      <c r="L177" s="12">
        <v>23.16</v>
      </c>
      <c r="M177" s="18">
        <v>7.43</v>
      </c>
      <c r="N177" s="12">
        <v>36.61</v>
      </c>
      <c r="O177" s="12">
        <v>23.17</v>
      </c>
      <c r="P177" s="18">
        <v>7.26</v>
      </c>
      <c r="Q177">
        <v>7</v>
      </c>
    </row>
    <row r="178" spans="1:17">
      <c r="A178" s="29" t="s">
        <v>71</v>
      </c>
      <c r="B178" s="33">
        <v>36959</v>
      </c>
      <c r="C178" s="31">
        <v>4.1585190000000001</v>
      </c>
      <c r="D178" s="31">
        <v>7.139405</v>
      </c>
      <c r="E178" s="31">
        <v>17.535067000000002</v>
      </c>
      <c r="F178" s="31">
        <v>35.580604999999998</v>
      </c>
      <c r="G178" s="31">
        <f t="shared" si="0"/>
        <v>15.580604999999998</v>
      </c>
      <c r="H178" s="31">
        <v>146.96339399999999</v>
      </c>
      <c r="I178" s="32">
        <v>0.43178125000000001</v>
      </c>
      <c r="J178" s="7">
        <f t="shared" si="1"/>
        <v>-0.11927272727272728</v>
      </c>
      <c r="K178" s="12">
        <v>36.479999999999997</v>
      </c>
      <c r="L178" s="12">
        <v>23.46</v>
      </c>
      <c r="M178" s="18">
        <v>7.37</v>
      </c>
      <c r="N178" s="12">
        <v>36.479999999999997</v>
      </c>
      <c r="O178" s="12">
        <v>23.46</v>
      </c>
      <c r="P178" s="18">
        <v>7.33</v>
      </c>
      <c r="Q178">
        <v>5.5</v>
      </c>
    </row>
    <row r="179" spans="1:17">
      <c r="A179" s="29" t="s">
        <v>71</v>
      </c>
      <c r="B179" s="33">
        <v>36966</v>
      </c>
      <c r="C179" s="31">
        <v>5.3520599999999998</v>
      </c>
      <c r="D179" s="31">
        <v>5.8856840000000004</v>
      </c>
      <c r="E179" s="31">
        <v>8.2396969999999996</v>
      </c>
      <c r="F179" s="31">
        <v>36.524895000000001</v>
      </c>
      <c r="G179" s="31">
        <f t="shared" si="0"/>
        <v>16.524895000000001</v>
      </c>
      <c r="H179" s="31">
        <v>157.87771599999999</v>
      </c>
      <c r="I179" s="32">
        <v>0.39868333333333328</v>
      </c>
      <c r="J179" s="7">
        <f t="shared" si="1"/>
        <v>-0.1008</v>
      </c>
      <c r="K179" s="12">
        <v>36.58</v>
      </c>
      <c r="L179" s="12">
        <v>22.18</v>
      </c>
      <c r="M179" s="18">
        <v>8.32</v>
      </c>
      <c r="N179" s="12">
        <v>36.700000000000003</v>
      </c>
      <c r="O179" s="12">
        <v>21.95</v>
      </c>
      <c r="P179" s="18">
        <v>8.1199999999999992</v>
      </c>
      <c r="Q179">
        <v>7.5</v>
      </c>
    </row>
    <row r="180" spans="1:17">
      <c r="A180" s="29" t="s">
        <v>71</v>
      </c>
      <c r="B180" s="33">
        <v>36981</v>
      </c>
      <c r="C180" s="31">
        <v>6</v>
      </c>
      <c r="D180" s="31">
        <v>7</v>
      </c>
      <c r="E180" s="31">
        <v>11</v>
      </c>
      <c r="F180" s="31">
        <v>33.942917000000001</v>
      </c>
      <c r="G180" s="31">
        <f t="shared" si="0"/>
        <v>13.942917000000001</v>
      </c>
      <c r="H180" s="31">
        <v>139.366592</v>
      </c>
      <c r="I180" s="32">
        <v>0.3637071428571429</v>
      </c>
      <c r="J180" s="7">
        <f t="shared" si="1"/>
        <v>-0.1135</v>
      </c>
      <c r="K180">
        <v>36.909999999999997</v>
      </c>
      <c r="L180">
        <v>20.38</v>
      </c>
      <c r="M180">
        <v>7.41</v>
      </c>
      <c r="N180">
        <v>36.909999999999997</v>
      </c>
      <c r="O180">
        <v>20.38</v>
      </c>
      <c r="P180">
        <v>7.41</v>
      </c>
      <c r="Q180">
        <v>6</v>
      </c>
    </row>
    <row r="181" spans="1:17">
      <c r="A181" s="29" t="s">
        <v>71</v>
      </c>
      <c r="B181" s="33">
        <v>36973</v>
      </c>
      <c r="C181" s="31">
        <v>3.881132</v>
      </c>
      <c r="D181" s="31">
        <v>6.3938249999999996</v>
      </c>
      <c r="E181" s="31">
        <v>9.7180949999999999</v>
      </c>
      <c r="F181" s="31">
        <v>30.65287</v>
      </c>
      <c r="G181" s="31">
        <f t="shared" si="0"/>
        <v>10.65287</v>
      </c>
      <c r="H181" s="31">
        <v>172.126541</v>
      </c>
      <c r="I181" s="32">
        <v>0.44542499999999996</v>
      </c>
      <c r="J181" s="7">
        <f t="shared" si="1"/>
        <v>-9.7625000000000003E-2</v>
      </c>
      <c r="K181">
        <v>36.51</v>
      </c>
      <c r="L181">
        <v>20.86</v>
      </c>
      <c r="M181">
        <v>7.9</v>
      </c>
      <c r="N181">
        <v>36.51</v>
      </c>
      <c r="O181">
        <v>20.86</v>
      </c>
      <c r="P181">
        <v>7.58</v>
      </c>
      <c r="Q181">
        <v>8</v>
      </c>
    </row>
  </sheetData>
  <pageMargins left="0.75" right="0.75" top="1" bottom="1" header="0.5" footer="0.5"/>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Q320"/>
  <sheetViews>
    <sheetView topLeftCell="A280" workbookViewId="0">
      <selection activeCell="A2" sqref="A2:XFD2"/>
    </sheetView>
  </sheetViews>
  <sheetFormatPr defaultColWidth="11.42578125" defaultRowHeight="12"/>
  <sheetData>
    <row r="1" spans="1:17">
      <c r="A1" s="26"/>
      <c r="B1" s="27" t="s">
        <v>2</v>
      </c>
      <c r="C1" s="26" t="s">
        <v>4</v>
      </c>
      <c r="D1" s="26" t="s">
        <v>58</v>
      </c>
      <c r="E1" s="26" t="s">
        <v>59</v>
      </c>
      <c r="F1" s="26" t="s">
        <v>60</v>
      </c>
      <c r="G1" s="26" t="s">
        <v>73</v>
      </c>
      <c r="H1" s="26" t="s">
        <v>61</v>
      </c>
      <c r="I1" s="26" t="s">
        <v>62</v>
      </c>
      <c r="J1" s="36" t="s">
        <v>63</v>
      </c>
      <c r="K1" s="37" t="s">
        <v>64</v>
      </c>
      <c r="L1" s="37" t="s">
        <v>65</v>
      </c>
      <c r="M1" s="38" t="s">
        <v>66</v>
      </c>
      <c r="N1" s="37" t="s">
        <v>67</v>
      </c>
      <c r="O1" s="37" t="s">
        <v>68</v>
      </c>
      <c r="P1" s="38" t="s">
        <v>69</v>
      </c>
      <c r="Q1" s="26" t="s">
        <v>74</v>
      </c>
    </row>
    <row r="2" spans="1:17" s="600" customFormat="1">
      <c r="A2" s="26"/>
      <c r="B2" s="27"/>
      <c r="C2" s="26"/>
      <c r="D2" s="26"/>
      <c r="E2" s="26"/>
      <c r="F2" s="26"/>
      <c r="G2" s="26"/>
      <c r="H2" s="26"/>
      <c r="I2" s="26"/>
      <c r="J2" s="36"/>
      <c r="K2" s="37"/>
      <c r="L2" s="37"/>
      <c r="M2" s="38"/>
      <c r="N2" s="37"/>
      <c r="O2" s="37"/>
      <c r="P2" s="38"/>
      <c r="Q2" s="26"/>
    </row>
    <row r="3" spans="1:17">
      <c r="A3" s="29" t="s">
        <v>8</v>
      </c>
      <c r="B3" s="33">
        <v>37230</v>
      </c>
      <c r="C3" s="9">
        <v>4</v>
      </c>
      <c r="D3" s="9">
        <v>6</v>
      </c>
      <c r="E3" s="9">
        <v>4</v>
      </c>
      <c r="F3" s="31">
        <f t="shared" ref="F3:F66" si="0">G3+20</f>
        <v>38</v>
      </c>
      <c r="G3" s="9">
        <v>18</v>
      </c>
      <c r="H3" s="9">
        <v>180</v>
      </c>
      <c r="I3" s="9">
        <v>0.8</v>
      </c>
      <c r="J3" s="15"/>
      <c r="K3" s="12">
        <v>35.4</v>
      </c>
      <c r="L3" s="12">
        <v>19.89</v>
      </c>
      <c r="M3" s="18">
        <v>7.96</v>
      </c>
      <c r="N3" s="12">
        <v>35.4</v>
      </c>
      <c r="O3" s="12">
        <v>19.7</v>
      </c>
      <c r="P3" s="18">
        <v>7.67</v>
      </c>
      <c r="Q3">
        <v>6</v>
      </c>
    </row>
    <row r="4" spans="1:17">
      <c r="A4" s="29" t="s">
        <v>8</v>
      </c>
      <c r="B4" s="33">
        <v>37237</v>
      </c>
      <c r="C4" s="9">
        <v>5</v>
      </c>
      <c r="D4" s="9">
        <v>6</v>
      </c>
      <c r="E4" s="9">
        <v>4</v>
      </c>
      <c r="F4" s="31">
        <f t="shared" si="0"/>
        <v>34</v>
      </c>
      <c r="G4" s="9">
        <v>14</v>
      </c>
      <c r="H4" s="9">
        <v>140</v>
      </c>
      <c r="I4" s="9">
        <v>0.5</v>
      </c>
      <c r="J4" s="15"/>
      <c r="K4" s="12">
        <v>35.64</v>
      </c>
      <c r="L4" s="12">
        <v>20.75</v>
      </c>
      <c r="M4" s="18">
        <v>8.3000000000000007</v>
      </c>
      <c r="N4" s="12">
        <v>35.6</v>
      </c>
      <c r="O4" s="12">
        <v>20.02</v>
      </c>
      <c r="P4" s="18">
        <v>8.24</v>
      </c>
      <c r="Q4">
        <v>8</v>
      </c>
    </row>
    <row r="5" spans="1:17">
      <c r="A5" s="29" t="s">
        <v>8</v>
      </c>
      <c r="B5" s="33">
        <v>37244</v>
      </c>
      <c r="C5" s="9">
        <v>3</v>
      </c>
      <c r="D5" s="9">
        <v>5</v>
      </c>
      <c r="E5" s="9">
        <v>4</v>
      </c>
      <c r="F5" s="31">
        <f t="shared" si="0"/>
        <v>34</v>
      </c>
      <c r="G5" s="9">
        <v>14</v>
      </c>
      <c r="H5" s="9">
        <v>120</v>
      </c>
      <c r="I5" s="9">
        <v>0.5</v>
      </c>
      <c r="J5" s="15"/>
      <c r="K5" s="12">
        <v>35.82</v>
      </c>
      <c r="L5" s="12">
        <v>21.26</v>
      </c>
      <c r="M5" s="18">
        <v>7.96</v>
      </c>
      <c r="N5" s="12">
        <v>35.78</v>
      </c>
      <c r="O5" s="12">
        <v>21.19</v>
      </c>
      <c r="P5" s="18">
        <v>7.95</v>
      </c>
      <c r="Q5">
        <v>9.5</v>
      </c>
    </row>
    <row r="6" spans="1:17">
      <c r="A6" s="29" t="s">
        <v>8</v>
      </c>
      <c r="B6" s="33">
        <v>37251</v>
      </c>
      <c r="C6" s="9">
        <v>5</v>
      </c>
      <c r="D6" s="9">
        <v>5</v>
      </c>
      <c r="E6" s="9">
        <v>4</v>
      </c>
      <c r="F6" s="31">
        <f t="shared" si="0"/>
        <v>35</v>
      </c>
      <c r="G6" s="9">
        <v>15</v>
      </c>
      <c r="H6" s="9">
        <v>150</v>
      </c>
      <c r="I6" s="9">
        <v>0.6</v>
      </c>
      <c r="J6" s="15">
        <v>7.2549277676517213E-2</v>
      </c>
      <c r="K6" s="12">
        <v>35.99</v>
      </c>
      <c r="L6" s="12">
        <v>22.05</v>
      </c>
      <c r="M6" s="18">
        <v>8.4499999999999993</v>
      </c>
      <c r="N6" s="12">
        <v>36.01</v>
      </c>
      <c r="O6" s="12">
        <v>21.12</v>
      </c>
      <c r="P6" s="18">
        <v>8.1300000000000008</v>
      </c>
      <c r="Q6">
        <v>8</v>
      </c>
    </row>
    <row r="7" spans="1:17">
      <c r="A7" s="29" t="s">
        <v>8</v>
      </c>
      <c r="B7" s="33">
        <v>37258</v>
      </c>
      <c r="C7" s="9">
        <v>4</v>
      </c>
      <c r="D7" s="9">
        <v>4</v>
      </c>
      <c r="E7" s="9">
        <v>3</v>
      </c>
      <c r="F7" s="31">
        <f t="shared" si="0"/>
        <v>33</v>
      </c>
      <c r="G7" s="9">
        <v>13</v>
      </c>
      <c r="H7" s="9">
        <v>130</v>
      </c>
      <c r="I7" s="9">
        <v>0.7</v>
      </c>
      <c r="J7" s="15">
        <v>7.5154872404524925E-2</v>
      </c>
      <c r="K7" s="12">
        <v>35.9</v>
      </c>
      <c r="L7" s="12">
        <v>22.08</v>
      </c>
      <c r="M7" s="18">
        <v>8.75</v>
      </c>
      <c r="N7" s="12">
        <v>35.99</v>
      </c>
      <c r="O7" s="12">
        <v>21.37</v>
      </c>
      <c r="P7" s="18">
        <v>7.77</v>
      </c>
      <c r="Q7">
        <v>7</v>
      </c>
    </row>
    <row r="8" spans="1:17">
      <c r="A8" s="29" t="s">
        <v>8</v>
      </c>
      <c r="B8" s="33">
        <v>37265</v>
      </c>
      <c r="C8" s="9">
        <v>4</v>
      </c>
      <c r="D8" s="9">
        <v>5</v>
      </c>
      <c r="E8" s="9">
        <v>4</v>
      </c>
      <c r="F8" s="31">
        <f t="shared" si="0"/>
        <v>30</v>
      </c>
      <c r="G8" s="9">
        <v>10</v>
      </c>
      <c r="H8" s="9">
        <v>120</v>
      </c>
      <c r="I8" s="9">
        <v>0.4</v>
      </c>
      <c r="J8" s="15"/>
      <c r="K8" s="12">
        <v>36.24</v>
      </c>
      <c r="L8" s="12">
        <v>21.9</v>
      </c>
      <c r="M8" s="18">
        <v>7.39</v>
      </c>
      <c r="N8" s="12">
        <v>36.22</v>
      </c>
      <c r="O8" s="12">
        <v>21.81</v>
      </c>
      <c r="P8" s="18">
        <v>7.33</v>
      </c>
      <c r="Q8">
        <v>8</v>
      </c>
    </row>
    <row r="9" spans="1:17">
      <c r="A9" s="29" t="s">
        <v>8</v>
      </c>
      <c r="B9" s="33">
        <v>37272</v>
      </c>
      <c r="C9" s="9">
        <v>3</v>
      </c>
      <c r="D9" s="9">
        <v>4</v>
      </c>
      <c r="E9" s="9">
        <v>3</v>
      </c>
      <c r="F9" s="31">
        <f t="shared" si="0"/>
        <v>34</v>
      </c>
      <c r="G9" s="9">
        <v>14</v>
      </c>
      <c r="H9" s="9">
        <v>170</v>
      </c>
      <c r="I9" s="9">
        <v>1</v>
      </c>
      <c r="J9" s="15">
        <v>7.2278218539791689E-2</v>
      </c>
      <c r="K9" s="12">
        <v>36.270000000000003</v>
      </c>
      <c r="L9" s="12">
        <v>22.56</v>
      </c>
      <c r="M9" s="18">
        <v>8.33</v>
      </c>
      <c r="N9" s="12">
        <v>36.26</v>
      </c>
      <c r="O9" s="12">
        <v>22.1</v>
      </c>
      <c r="P9" s="18">
        <v>7.97</v>
      </c>
      <c r="Q9">
        <v>6</v>
      </c>
    </row>
    <row r="10" spans="1:17">
      <c r="A10" s="29" t="s">
        <v>8</v>
      </c>
      <c r="B10" s="33">
        <v>37279</v>
      </c>
      <c r="C10" s="9">
        <v>6</v>
      </c>
      <c r="D10" s="9">
        <v>5</v>
      </c>
      <c r="E10" s="9">
        <v>7</v>
      </c>
      <c r="F10" s="31">
        <f t="shared" si="0"/>
        <v>32</v>
      </c>
      <c r="G10" s="9">
        <v>12</v>
      </c>
      <c r="H10" s="9">
        <v>120</v>
      </c>
      <c r="I10" s="9">
        <v>0.8</v>
      </c>
      <c r="J10" s="15">
        <v>6.4141149283046359E-2</v>
      </c>
      <c r="K10" s="12">
        <v>36.380000000000003</v>
      </c>
      <c r="L10" s="12">
        <v>22.89</v>
      </c>
      <c r="M10" s="18">
        <v>7.57</v>
      </c>
      <c r="N10" s="12">
        <v>36.39</v>
      </c>
      <c r="O10" s="12">
        <v>22.59</v>
      </c>
      <c r="P10" s="18">
        <v>7.07</v>
      </c>
      <c r="Q10">
        <v>11</v>
      </c>
    </row>
    <row r="11" spans="1:17">
      <c r="A11" s="29" t="s">
        <v>8</v>
      </c>
      <c r="B11" s="33">
        <v>37286</v>
      </c>
      <c r="C11" s="9">
        <v>3</v>
      </c>
      <c r="D11" s="9">
        <v>5</v>
      </c>
      <c r="E11" s="9">
        <v>4</v>
      </c>
      <c r="F11" s="31">
        <f t="shared" si="0"/>
        <v>31</v>
      </c>
      <c r="G11" s="9">
        <v>11</v>
      </c>
      <c r="H11" s="9">
        <v>120</v>
      </c>
      <c r="I11" s="9">
        <v>0.7</v>
      </c>
      <c r="J11" s="15">
        <v>6.7382605519578753E-2</v>
      </c>
      <c r="K11" s="12">
        <v>36.4</v>
      </c>
      <c r="L11" s="12">
        <v>23.51</v>
      </c>
      <c r="M11" s="18">
        <v>7.03</v>
      </c>
      <c r="N11" s="12">
        <v>36.51</v>
      </c>
      <c r="O11" s="12">
        <v>22.84</v>
      </c>
      <c r="P11" s="18">
        <v>6.15</v>
      </c>
      <c r="Q11">
        <v>10.5</v>
      </c>
    </row>
    <row r="12" spans="1:17">
      <c r="A12" s="29" t="s">
        <v>8</v>
      </c>
      <c r="B12" s="33">
        <v>37293</v>
      </c>
      <c r="C12" s="9">
        <v>4</v>
      </c>
      <c r="D12" s="9">
        <v>5</v>
      </c>
      <c r="E12" s="9">
        <v>4</v>
      </c>
      <c r="F12" s="31">
        <f t="shared" si="0"/>
        <v>32</v>
      </c>
      <c r="G12" s="9">
        <v>12</v>
      </c>
      <c r="H12" s="9">
        <v>120</v>
      </c>
      <c r="I12" s="9">
        <v>1</v>
      </c>
      <c r="J12" s="15">
        <v>6.9151198375133532E-2</v>
      </c>
      <c r="K12" s="12">
        <v>36.47</v>
      </c>
      <c r="L12" s="12">
        <v>23.6</v>
      </c>
      <c r="M12" s="18">
        <v>7.82</v>
      </c>
      <c r="N12" s="12">
        <v>36.76</v>
      </c>
      <c r="O12" s="12">
        <v>23.23</v>
      </c>
      <c r="P12" s="18">
        <v>6.9</v>
      </c>
      <c r="Q12">
        <v>9</v>
      </c>
    </row>
    <row r="13" spans="1:17">
      <c r="A13" s="29" t="s">
        <v>8</v>
      </c>
      <c r="B13" s="33">
        <v>37300</v>
      </c>
      <c r="C13" s="9">
        <v>4</v>
      </c>
      <c r="D13" s="9">
        <v>5</v>
      </c>
      <c r="E13" s="9">
        <v>4</v>
      </c>
      <c r="F13" s="31">
        <f t="shared" si="0"/>
        <v>32</v>
      </c>
      <c r="G13" s="9">
        <v>12</v>
      </c>
      <c r="H13" s="9">
        <v>130</v>
      </c>
      <c r="I13" s="9">
        <v>0.7</v>
      </c>
      <c r="J13" s="15">
        <v>8.2667613830191694E-2</v>
      </c>
      <c r="K13" s="12">
        <v>36.18</v>
      </c>
      <c r="L13" s="12">
        <v>23.33</v>
      </c>
      <c r="M13" s="18">
        <v>6.9</v>
      </c>
      <c r="N13" s="12">
        <v>36.42</v>
      </c>
      <c r="O13" s="12">
        <v>23.36</v>
      </c>
      <c r="P13" s="18">
        <v>6.63</v>
      </c>
      <c r="Q13">
        <v>10.5</v>
      </c>
    </row>
    <row r="14" spans="1:17">
      <c r="A14" s="29" t="s">
        <v>8</v>
      </c>
      <c r="B14" s="33">
        <v>37307</v>
      </c>
      <c r="C14" s="31">
        <v>5</v>
      </c>
      <c r="D14" s="31">
        <v>5</v>
      </c>
      <c r="E14" s="31">
        <v>3</v>
      </c>
      <c r="F14" s="31">
        <f t="shared" si="0"/>
        <v>31</v>
      </c>
      <c r="G14" s="31">
        <v>11</v>
      </c>
      <c r="H14" s="31">
        <v>120</v>
      </c>
      <c r="I14" s="32">
        <v>0.8</v>
      </c>
      <c r="J14" s="15">
        <v>0.10770648469378567</v>
      </c>
      <c r="K14" s="9"/>
      <c r="Q14">
        <v>6.5</v>
      </c>
    </row>
    <row r="15" spans="1:17">
      <c r="A15" s="29" t="s">
        <v>8</v>
      </c>
      <c r="B15" s="33">
        <v>37314</v>
      </c>
      <c r="C15" s="31">
        <v>1.5</v>
      </c>
      <c r="D15" s="31">
        <v>4</v>
      </c>
      <c r="E15" s="31">
        <v>3</v>
      </c>
      <c r="F15" s="31">
        <f t="shared" si="0"/>
        <v>35</v>
      </c>
      <c r="G15" s="31">
        <v>15</v>
      </c>
      <c r="H15" s="31">
        <v>160</v>
      </c>
      <c r="I15" s="32">
        <v>0.7</v>
      </c>
      <c r="J15" s="15">
        <v>7.2167170633866545E-2</v>
      </c>
      <c r="K15" s="12">
        <v>36.15</v>
      </c>
      <c r="L15" s="12">
        <v>22.58</v>
      </c>
      <c r="M15" s="18">
        <v>7.08</v>
      </c>
      <c r="N15" s="12">
        <v>36.57</v>
      </c>
      <c r="O15" s="12">
        <v>22.48</v>
      </c>
      <c r="P15" s="18">
        <v>6.49</v>
      </c>
      <c r="Q15">
        <v>8</v>
      </c>
    </row>
    <row r="16" spans="1:17">
      <c r="A16" s="29" t="s">
        <v>8</v>
      </c>
      <c r="B16" s="33">
        <v>37321</v>
      </c>
      <c r="C16" s="31">
        <v>6</v>
      </c>
      <c r="D16" s="31">
        <v>5</v>
      </c>
      <c r="E16" s="31">
        <v>3</v>
      </c>
      <c r="F16" s="31">
        <f t="shared" si="0"/>
        <v>37</v>
      </c>
      <c r="G16" s="31">
        <v>17</v>
      </c>
      <c r="H16" s="31">
        <v>160</v>
      </c>
      <c r="I16" s="32">
        <v>1</v>
      </c>
      <c r="J16" s="15">
        <v>9.0222422364456045E-2</v>
      </c>
      <c r="K16" s="12">
        <v>37.01</v>
      </c>
      <c r="L16" s="12">
        <v>22.32</v>
      </c>
      <c r="M16" s="18">
        <v>6.98</v>
      </c>
      <c r="N16" s="12">
        <v>37.119999999999997</v>
      </c>
      <c r="O16" s="12">
        <v>22.3</v>
      </c>
      <c r="P16" s="18">
        <v>6.89</v>
      </c>
      <c r="Q16">
        <v>8</v>
      </c>
    </row>
    <row r="17" spans="1:17">
      <c r="A17" s="29" t="s">
        <v>8</v>
      </c>
      <c r="B17" s="33">
        <v>37328</v>
      </c>
      <c r="C17" s="31">
        <v>4</v>
      </c>
      <c r="D17" s="31">
        <v>5</v>
      </c>
      <c r="E17" s="31">
        <v>4</v>
      </c>
      <c r="F17" s="31">
        <f t="shared" si="0"/>
        <v>38</v>
      </c>
      <c r="G17" s="31">
        <v>18</v>
      </c>
      <c r="H17" s="31">
        <v>150</v>
      </c>
      <c r="I17" s="32">
        <v>0.4</v>
      </c>
      <c r="J17" s="15">
        <v>7.1334103579878738E-2</v>
      </c>
      <c r="K17" s="12">
        <v>37.03</v>
      </c>
      <c r="L17" s="12">
        <v>22.07</v>
      </c>
      <c r="M17" s="18">
        <v>7.54</v>
      </c>
      <c r="N17" s="12">
        <v>37.229999999999997</v>
      </c>
      <c r="O17" s="12">
        <v>21.98</v>
      </c>
      <c r="P17" s="18">
        <v>6.89</v>
      </c>
      <c r="Q17">
        <v>7</v>
      </c>
    </row>
    <row r="18" spans="1:17">
      <c r="A18" s="29" t="s">
        <v>8</v>
      </c>
      <c r="B18" s="33">
        <v>37335</v>
      </c>
      <c r="C18" s="31">
        <v>5</v>
      </c>
      <c r="D18" s="31">
        <v>5</v>
      </c>
      <c r="E18" s="31">
        <v>4</v>
      </c>
      <c r="F18" s="31">
        <f t="shared" si="0"/>
        <v>34</v>
      </c>
      <c r="G18" s="31">
        <v>14</v>
      </c>
      <c r="H18" s="31">
        <v>140</v>
      </c>
      <c r="I18" s="32">
        <v>0.8</v>
      </c>
      <c r="J18" s="15">
        <v>7.6139174939402421E-2</v>
      </c>
      <c r="K18" s="12">
        <v>36.78</v>
      </c>
      <c r="L18" s="12">
        <v>22.12</v>
      </c>
      <c r="M18" s="18">
        <v>7.3</v>
      </c>
      <c r="N18" s="12">
        <v>37.07</v>
      </c>
      <c r="O18" s="12">
        <v>22.08</v>
      </c>
      <c r="P18" s="18">
        <v>6.97</v>
      </c>
      <c r="Q18">
        <v>8</v>
      </c>
    </row>
    <row r="19" spans="1:17">
      <c r="A19" s="29" t="s">
        <v>8</v>
      </c>
      <c r="B19" s="33">
        <v>37342</v>
      </c>
      <c r="C19" s="31">
        <v>4</v>
      </c>
      <c r="D19" s="31">
        <v>4</v>
      </c>
      <c r="E19" s="31">
        <v>1</v>
      </c>
      <c r="F19" s="31">
        <f t="shared" si="0"/>
        <v>34</v>
      </c>
      <c r="G19" s="31">
        <v>14</v>
      </c>
      <c r="H19" s="31">
        <v>150</v>
      </c>
      <c r="I19" s="32">
        <v>1.2</v>
      </c>
      <c r="J19" s="15">
        <v>8.5881928963819562E-2</v>
      </c>
      <c r="K19" s="12">
        <v>36.96</v>
      </c>
      <c r="L19" s="12">
        <v>21.86</v>
      </c>
      <c r="M19" s="18">
        <v>7.96</v>
      </c>
      <c r="N19" s="12">
        <v>37.08</v>
      </c>
      <c r="O19" s="12">
        <v>21.77</v>
      </c>
      <c r="P19" s="18">
        <v>7.07</v>
      </c>
      <c r="Q19">
        <v>8.5</v>
      </c>
    </row>
    <row r="20" spans="1:17">
      <c r="A20" s="29"/>
      <c r="B20" s="33"/>
      <c r="C20" s="31"/>
      <c r="D20" s="31"/>
      <c r="E20" s="31"/>
      <c r="F20" s="31"/>
      <c r="G20" s="31"/>
      <c r="H20" s="31"/>
      <c r="I20" s="32"/>
      <c r="J20" s="15"/>
      <c r="K20" s="12"/>
      <c r="L20" s="12"/>
      <c r="M20" s="18"/>
      <c r="N20" s="12"/>
      <c r="O20" s="12"/>
      <c r="P20" s="18"/>
    </row>
    <row r="21" spans="1:17">
      <c r="A21" s="29" t="s">
        <v>11</v>
      </c>
      <c r="B21" s="33">
        <v>37230</v>
      </c>
      <c r="C21" s="9">
        <v>5</v>
      </c>
      <c r="D21" s="9">
        <v>7</v>
      </c>
      <c r="E21" s="9">
        <v>3</v>
      </c>
      <c r="F21" s="31">
        <f t="shared" si="0"/>
        <v>46</v>
      </c>
      <c r="G21" s="9">
        <v>26</v>
      </c>
      <c r="H21" s="9">
        <v>180</v>
      </c>
      <c r="I21" s="9">
        <v>0.9</v>
      </c>
      <c r="J21" s="15">
        <v>0.10376376340405774</v>
      </c>
      <c r="K21" s="12">
        <v>35.369999999999997</v>
      </c>
      <c r="L21" s="12">
        <v>19.97</v>
      </c>
      <c r="M21" s="18">
        <v>7.93</v>
      </c>
      <c r="N21" s="12">
        <v>35.380000000000003</v>
      </c>
      <c r="O21" s="12">
        <v>19.89</v>
      </c>
      <c r="P21" s="18">
        <v>7.89</v>
      </c>
      <c r="Q21">
        <v>4.5</v>
      </c>
    </row>
    <row r="22" spans="1:17">
      <c r="A22" s="29" t="s">
        <v>11</v>
      </c>
      <c r="B22" s="33">
        <v>37237</v>
      </c>
      <c r="C22" s="9">
        <v>4</v>
      </c>
      <c r="D22" s="9">
        <v>6</v>
      </c>
      <c r="E22" s="9">
        <v>3</v>
      </c>
      <c r="F22" s="31">
        <f t="shared" si="0"/>
        <v>33</v>
      </c>
      <c r="G22" s="9">
        <v>13</v>
      </c>
      <c r="H22" s="9">
        <v>180</v>
      </c>
      <c r="I22" s="9">
        <v>0.7</v>
      </c>
      <c r="J22" s="15"/>
      <c r="K22" s="12">
        <v>35.61</v>
      </c>
      <c r="L22" s="12">
        <v>20.79</v>
      </c>
      <c r="M22" s="18">
        <v>8.31</v>
      </c>
      <c r="N22" s="12">
        <v>35.56</v>
      </c>
      <c r="O22" s="12">
        <v>19.829999999999998</v>
      </c>
      <c r="P22" s="18">
        <v>8.2200000000000006</v>
      </c>
      <c r="Q22">
        <v>7</v>
      </c>
    </row>
    <row r="23" spans="1:17">
      <c r="A23" s="29" t="s">
        <v>11</v>
      </c>
      <c r="B23" s="33">
        <v>37244</v>
      </c>
      <c r="C23" s="9">
        <v>4</v>
      </c>
      <c r="D23" s="9">
        <v>5</v>
      </c>
      <c r="E23" s="9">
        <v>3</v>
      </c>
      <c r="F23" s="31">
        <f t="shared" si="0"/>
        <v>34</v>
      </c>
      <c r="G23" s="9">
        <v>14</v>
      </c>
      <c r="H23" s="9">
        <v>140</v>
      </c>
      <c r="I23" s="9">
        <v>0.6</v>
      </c>
      <c r="J23" s="15"/>
      <c r="K23" s="12">
        <v>35.83</v>
      </c>
      <c r="L23" s="12">
        <v>21.45</v>
      </c>
      <c r="M23" s="18">
        <v>7.91</v>
      </c>
      <c r="N23" s="12">
        <v>35.86</v>
      </c>
      <c r="O23" s="12">
        <v>21.24</v>
      </c>
      <c r="P23" s="18">
        <v>8.01</v>
      </c>
      <c r="Q23">
        <v>7</v>
      </c>
    </row>
    <row r="24" spans="1:17">
      <c r="A24" s="29" t="s">
        <v>11</v>
      </c>
      <c r="B24" s="33">
        <v>37251</v>
      </c>
      <c r="C24" s="9">
        <v>4</v>
      </c>
      <c r="D24" s="9">
        <v>4</v>
      </c>
      <c r="E24" s="9">
        <v>3</v>
      </c>
      <c r="F24" s="31">
        <f t="shared" si="0"/>
        <v>33</v>
      </c>
      <c r="G24" s="9">
        <v>13</v>
      </c>
      <c r="H24" s="9">
        <v>190</v>
      </c>
      <c r="I24" s="9">
        <v>0.7</v>
      </c>
      <c r="J24" s="15">
        <v>8.0682101107993967E-2</v>
      </c>
      <c r="K24" s="12">
        <v>35.96</v>
      </c>
      <c r="L24" s="12">
        <v>22.2</v>
      </c>
      <c r="M24" s="18">
        <v>8.2100000000000009</v>
      </c>
      <c r="N24" s="12">
        <v>36</v>
      </c>
      <c r="O24" s="12">
        <v>21.3</v>
      </c>
      <c r="P24" s="18">
        <v>8.0500000000000007</v>
      </c>
      <c r="Q24">
        <v>6</v>
      </c>
    </row>
    <row r="25" spans="1:17">
      <c r="A25" s="29" t="s">
        <v>11</v>
      </c>
      <c r="B25" s="33">
        <v>37258</v>
      </c>
      <c r="C25" s="9">
        <v>3</v>
      </c>
      <c r="D25" s="9">
        <v>4</v>
      </c>
      <c r="E25" s="9">
        <v>3</v>
      </c>
      <c r="F25" s="31">
        <f t="shared" si="0"/>
        <v>35</v>
      </c>
      <c r="G25" s="9">
        <v>15</v>
      </c>
      <c r="H25" s="9">
        <v>120</v>
      </c>
      <c r="I25" s="9">
        <v>0.8</v>
      </c>
      <c r="J25" s="15">
        <v>8.1261593322589643E-2</v>
      </c>
      <c r="K25" s="12">
        <v>36.04</v>
      </c>
      <c r="L25" s="12">
        <v>22.33</v>
      </c>
      <c r="M25" s="18">
        <v>8.14</v>
      </c>
      <c r="N25" s="12">
        <v>36.06</v>
      </c>
      <c r="O25" s="12">
        <v>21.66</v>
      </c>
      <c r="P25" s="18">
        <v>7.62</v>
      </c>
      <c r="Q25">
        <v>7</v>
      </c>
    </row>
    <row r="26" spans="1:17">
      <c r="A26" s="29" t="s">
        <v>11</v>
      </c>
      <c r="B26" s="33">
        <v>37265</v>
      </c>
      <c r="C26" s="9">
        <v>3</v>
      </c>
      <c r="D26" s="9">
        <v>5</v>
      </c>
      <c r="E26" s="9">
        <v>3</v>
      </c>
      <c r="F26" s="31">
        <f t="shared" si="0"/>
        <v>39</v>
      </c>
      <c r="G26" s="9">
        <v>19</v>
      </c>
      <c r="H26" s="9">
        <v>190</v>
      </c>
      <c r="I26" s="9">
        <v>0.7</v>
      </c>
      <c r="J26" s="15">
        <v>9.9680841647519267E-2</v>
      </c>
      <c r="K26" s="12">
        <v>36.270000000000003</v>
      </c>
      <c r="L26" s="12">
        <v>22.05</v>
      </c>
      <c r="M26" s="18">
        <v>7.28</v>
      </c>
      <c r="N26" s="12">
        <v>36.26</v>
      </c>
      <c r="O26" s="12">
        <v>21.97</v>
      </c>
      <c r="P26" s="18">
        <v>7.13</v>
      </c>
      <c r="Q26">
        <v>6.2</v>
      </c>
    </row>
    <row r="27" spans="1:17">
      <c r="A27" s="29" t="s">
        <v>11</v>
      </c>
      <c r="B27" s="33">
        <v>37272</v>
      </c>
      <c r="C27" s="9">
        <v>4</v>
      </c>
      <c r="D27" s="9">
        <v>5</v>
      </c>
      <c r="E27" s="9">
        <v>4</v>
      </c>
      <c r="F27" s="31">
        <f t="shared" si="0"/>
        <v>35</v>
      </c>
      <c r="G27" s="9">
        <v>15</v>
      </c>
      <c r="H27" s="9">
        <v>150</v>
      </c>
      <c r="I27" s="9">
        <v>1.5</v>
      </c>
      <c r="J27" s="15">
        <v>7.5943731535072528E-2</v>
      </c>
      <c r="K27" s="12">
        <v>36.29</v>
      </c>
      <c r="L27" s="12">
        <v>22.61</v>
      </c>
      <c r="M27" s="18">
        <v>8.41</v>
      </c>
      <c r="N27" s="12">
        <v>36.270000000000003</v>
      </c>
      <c r="O27" s="12">
        <v>22.02</v>
      </c>
      <c r="P27" s="18">
        <v>7.82</v>
      </c>
      <c r="Q27">
        <v>6</v>
      </c>
    </row>
    <row r="28" spans="1:17">
      <c r="A28" s="29" t="s">
        <v>11</v>
      </c>
      <c r="B28" s="33">
        <v>37279</v>
      </c>
      <c r="C28" s="9">
        <v>4</v>
      </c>
      <c r="D28" s="9">
        <v>5</v>
      </c>
      <c r="E28" s="9">
        <v>3</v>
      </c>
      <c r="F28" s="31">
        <f t="shared" si="0"/>
        <v>35</v>
      </c>
      <c r="G28" s="9">
        <v>15</v>
      </c>
      <c r="H28" s="9">
        <v>150</v>
      </c>
      <c r="I28" s="9">
        <v>0.6</v>
      </c>
      <c r="J28" s="15">
        <v>8.4076618174230885E-2</v>
      </c>
      <c r="K28" s="12">
        <v>36.520000000000003</v>
      </c>
      <c r="L28" s="12">
        <v>23.08</v>
      </c>
      <c r="M28" s="18">
        <v>8.01</v>
      </c>
      <c r="N28" s="12">
        <v>36.29</v>
      </c>
      <c r="O28" s="12">
        <v>22.61</v>
      </c>
      <c r="P28" s="18">
        <v>8.0399999999999991</v>
      </c>
      <c r="Q28">
        <v>8</v>
      </c>
    </row>
    <row r="29" spans="1:17">
      <c r="A29" s="29" t="s">
        <v>11</v>
      </c>
      <c r="B29" s="33">
        <v>37286</v>
      </c>
      <c r="C29" s="9">
        <v>4</v>
      </c>
      <c r="D29" s="9">
        <v>5</v>
      </c>
      <c r="E29" s="9">
        <v>3</v>
      </c>
      <c r="F29" s="31">
        <f t="shared" si="0"/>
        <v>30</v>
      </c>
      <c r="G29" s="9">
        <v>10</v>
      </c>
      <c r="H29" s="9">
        <v>120</v>
      </c>
      <c r="I29" s="9">
        <v>0.7</v>
      </c>
      <c r="J29" s="15">
        <v>7.1567122094759239E-2</v>
      </c>
      <c r="K29" s="12">
        <v>36.46</v>
      </c>
      <c r="L29" s="12">
        <v>23.98</v>
      </c>
      <c r="M29" s="18">
        <v>6.41</v>
      </c>
      <c r="N29" s="12">
        <v>36.549999999999997</v>
      </c>
      <c r="O29" s="12">
        <v>23.01</v>
      </c>
      <c r="P29" s="18">
        <v>6.05</v>
      </c>
      <c r="Q29">
        <v>10</v>
      </c>
    </row>
    <row r="30" spans="1:17">
      <c r="A30" s="29" t="s">
        <v>11</v>
      </c>
      <c r="B30" s="33">
        <v>37293</v>
      </c>
      <c r="C30" s="9">
        <v>3</v>
      </c>
      <c r="D30" s="9">
        <v>9</v>
      </c>
      <c r="E30" s="9">
        <v>3</v>
      </c>
      <c r="F30" s="31">
        <f t="shared" si="0"/>
        <v>36</v>
      </c>
      <c r="G30" s="9">
        <v>16</v>
      </c>
      <c r="H30" s="9">
        <v>140</v>
      </c>
      <c r="I30" s="9">
        <v>1.2</v>
      </c>
      <c r="J30" s="15">
        <v>6.9215938417628659E-2</v>
      </c>
      <c r="K30" s="12">
        <v>36.78</v>
      </c>
      <c r="L30" s="12">
        <v>24.28</v>
      </c>
      <c r="M30" s="18">
        <v>7.71</v>
      </c>
      <c r="N30" s="12">
        <v>36.799999999999997</v>
      </c>
      <c r="O30" s="12">
        <v>23.28</v>
      </c>
      <c r="P30" s="18">
        <v>6.96</v>
      </c>
      <c r="Q30">
        <v>9</v>
      </c>
    </row>
    <row r="31" spans="1:17">
      <c r="A31" s="29" t="s">
        <v>11</v>
      </c>
      <c r="B31" s="33">
        <v>37300</v>
      </c>
      <c r="C31" s="9">
        <v>5</v>
      </c>
      <c r="D31" s="9">
        <v>4</v>
      </c>
      <c r="E31" s="9">
        <v>4</v>
      </c>
      <c r="F31" s="31">
        <f t="shared" si="0"/>
        <v>36</v>
      </c>
      <c r="G31" s="9">
        <v>16</v>
      </c>
      <c r="H31" s="9">
        <v>140</v>
      </c>
      <c r="I31" s="9">
        <v>1</v>
      </c>
      <c r="J31" s="15">
        <v>0.10695954154868437</v>
      </c>
      <c r="K31" s="12">
        <v>36.630000000000003</v>
      </c>
      <c r="L31" s="12">
        <v>24.16</v>
      </c>
      <c r="M31">
        <v>6.5</v>
      </c>
      <c r="N31" s="12">
        <v>36.590000000000003</v>
      </c>
      <c r="O31" s="12">
        <v>23.92</v>
      </c>
      <c r="P31" s="18">
        <v>6.6</v>
      </c>
      <c r="Q31">
        <v>6.5</v>
      </c>
    </row>
    <row r="32" spans="1:17">
      <c r="A32" s="29" t="s">
        <v>11</v>
      </c>
      <c r="B32" s="33">
        <v>37307</v>
      </c>
      <c r="C32" s="31">
        <v>4</v>
      </c>
      <c r="D32" s="31">
        <v>4</v>
      </c>
      <c r="E32" s="31">
        <v>3</v>
      </c>
      <c r="F32" s="31">
        <f t="shared" si="0"/>
        <v>36</v>
      </c>
      <c r="G32" s="31">
        <v>16</v>
      </c>
      <c r="H32" s="31">
        <v>130</v>
      </c>
      <c r="I32" s="32">
        <v>1.1000000000000001</v>
      </c>
      <c r="J32" s="15">
        <v>0.13764310623404158</v>
      </c>
      <c r="K32" s="9"/>
      <c r="Q32">
        <v>5.5</v>
      </c>
    </row>
    <row r="33" spans="1:17">
      <c r="A33" s="29" t="s">
        <v>11</v>
      </c>
      <c r="B33" s="33">
        <v>37314</v>
      </c>
      <c r="C33" s="31">
        <v>1.5</v>
      </c>
      <c r="D33" s="31">
        <v>4</v>
      </c>
      <c r="E33" s="31">
        <v>2</v>
      </c>
      <c r="F33" s="31">
        <f t="shared" si="0"/>
        <v>39</v>
      </c>
      <c r="G33" s="31">
        <v>19</v>
      </c>
      <c r="H33" s="31">
        <v>160</v>
      </c>
      <c r="I33" s="32">
        <v>1.4</v>
      </c>
      <c r="J33" s="15">
        <v>8.7515957197753555E-2</v>
      </c>
      <c r="K33" s="12">
        <v>35.89</v>
      </c>
      <c r="L33" s="12">
        <v>22.86</v>
      </c>
      <c r="M33" s="18">
        <v>7.04</v>
      </c>
      <c r="N33" s="12">
        <v>35.89</v>
      </c>
      <c r="O33" s="12">
        <v>22.45</v>
      </c>
      <c r="P33" s="18">
        <v>6.35</v>
      </c>
      <c r="Q33">
        <v>6</v>
      </c>
    </row>
    <row r="34" spans="1:17">
      <c r="A34" s="29" t="s">
        <v>11</v>
      </c>
      <c r="B34" s="33">
        <v>37321</v>
      </c>
      <c r="C34" s="31">
        <v>3</v>
      </c>
      <c r="D34" s="31">
        <v>4</v>
      </c>
      <c r="E34" s="31">
        <v>3</v>
      </c>
      <c r="F34" s="31">
        <f t="shared" si="0"/>
        <v>35</v>
      </c>
      <c r="G34" s="31">
        <v>15</v>
      </c>
      <c r="H34" s="31">
        <v>150</v>
      </c>
      <c r="I34" s="32">
        <v>0.8</v>
      </c>
      <c r="J34" s="15">
        <v>0.10167313292932083</v>
      </c>
      <c r="K34" s="12">
        <v>37.14</v>
      </c>
      <c r="L34" s="12">
        <v>22.3</v>
      </c>
      <c r="M34" s="18">
        <v>7.08</v>
      </c>
      <c r="N34" s="12">
        <v>37.18</v>
      </c>
      <c r="O34" s="12">
        <v>22.33</v>
      </c>
      <c r="P34" s="18">
        <v>7.07</v>
      </c>
      <c r="Q34">
        <v>6</v>
      </c>
    </row>
    <row r="35" spans="1:17">
      <c r="A35" s="29" t="s">
        <v>11</v>
      </c>
      <c r="B35" s="33">
        <v>37328</v>
      </c>
      <c r="C35" s="31">
        <v>3</v>
      </c>
      <c r="D35" s="31">
        <v>5</v>
      </c>
      <c r="E35" s="31">
        <v>3</v>
      </c>
      <c r="F35" s="31">
        <f t="shared" si="0"/>
        <v>38</v>
      </c>
      <c r="G35" s="31">
        <v>18</v>
      </c>
      <c r="H35" s="31">
        <v>160</v>
      </c>
      <c r="I35" s="32">
        <v>0.8</v>
      </c>
      <c r="J35" s="15">
        <v>7.0879229374319064E-2</v>
      </c>
      <c r="K35" s="12">
        <v>36.880000000000003</v>
      </c>
      <c r="L35" s="12">
        <v>21.94</v>
      </c>
      <c r="M35" s="18">
        <v>7.33</v>
      </c>
      <c r="N35" s="12">
        <v>37.21</v>
      </c>
      <c r="O35" s="12">
        <v>21.93</v>
      </c>
      <c r="P35" s="18">
        <v>6.88</v>
      </c>
      <c r="Q35">
        <v>7</v>
      </c>
    </row>
    <row r="36" spans="1:17">
      <c r="A36" s="29" t="s">
        <v>11</v>
      </c>
      <c r="B36" s="33">
        <v>37335</v>
      </c>
      <c r="C36" s="31">
        <v>1.5</v>
      </c>
      <c r="D36" s="31">
        <v>5</v>
      </c>
      <c r="E36" s="31">
        <v>3</v>
      </c>
      <c r="F36" s="31">
        <f t="shared" si="0"/>
        <v>39</v>
      </c>
      <c r="G36" s="31">
        <v>19</v>
      </c>
      <c r="H36" s="31">
        <v>160</v>
      </c>
      <c r="I36" s="32">
        <v>1.3</v>
      </c>
      <c r="J36" s="15">
        <v>7.62278382337125E-2</v>
      </c>
      <c r="K36" s="12">
        <v>37.020000000000003</v>
      </c>
      <c r="L36" s="12">
        <v>22.49</v>
      </c>
      <c r="M36" s="18">
        <v>7.56</v>
      </c>
      <c r="N36" s="12">
        <v>37.130000000000003</v>
      </c>
      <c r="O36" s="12">
        <v>22.01</v>
      </c>
      <c r="P36" s="18">
        <v>7.11</v>
      </c>
      <c r="Q36">
        <v>7.5</v>
      </c>
    </row>
    <row r="37" spans="1:17">
      <c r="A37" s="29" t="s">
        <v>11</v>
      </c>
      <c r="B37" s="33">
        <v>37342</v>
      </c>
      <c r="C37" s="31">
        <v>4</v>
      </c>
      <c r="D37" s="31">
        <v>5</v>
      </c>
      <c r="E37" s="31">
        <v>2</v>
      </c>
      <c r="F37" s="31">
        <f t="shared" si="0"/>
        <v>34</v>
      </c>
      <c r="G37" s="31">
        <v>14</v>
      </c>
      <c r="H37" s="31">
        <v>120</v>
      </c>
      <c r="I37" s="32">
        <v>1</v>
      </c>
      <c r="J37" s="15">
        <v>7.0843898292214783E-2</v>
      </c>
      <c r="K37" s="12">
        <v>37.04</v>
      </c>
      <c r="L37" s="12">
        <v>21.97</v>
      </c>
      <c r="M37" s="18">
        <v>7.74</v>
      </c>
      <c r="N37" s="12">
        <v>37.049999999999997</v>
      </c>
      <c r="O37" s="12">
        <v>21.87</v>
      </c>
      <c r="P37" s="18">
        <v>6.95</v>
      </c>
      <c r="Q37">
        <v>9.5</v>
      </c>
    </row>
    <row r="38" spans="1:17">
      <c r="A38" s="29"/>
      <c r="B38" s="33"/>
      <c r="C38" s="31"/>
      <c r="D38" s="31"/>
      <c r="E38" s="31"/>
      <c r="F38" s="31"/>
      <c r="G38" s="31"/>
      <c r="H38" s="31"/>
      <c r="I38" s="32"/>
      <c r="J38" s="15"/>
      <c r="K38" s="12"/>
      <c r="L38" s="12"/>
      <c r="M38" s="18"/>
      <c r="N38" s="12"/>
      <c r="O38" s="12"/>
      <c r="P38" s="18"/>
    </row>
    <row r="39" spans="1:17">
      <c r="A39" s="29" t="s">
        <v>56</v>
      </c>
      <c r="B39" s="33">
        <v>37230</v>
      </c>
      <c r="C39" s="9">
        <v>6</v>
      </c>
      <c r="D39" s="9">
        <v>5</v>
      </c>
      <c r="E39" s="9">
        <v>6</v>
      </c>
      <c r="F39" s="31">
        <f t="shared" si="0"/>
        <v>39</v>
      </c>
      <c r="G39" s="9">
        <v>19</v>
      </c>
      <c r="H39" s="9">
        <v>210</v>
      </c>
      <c r="I39" s="9">
        <v>2.5</v>
      </c>
      <c r="J39" s="15">
        <v>0.16908321294508125</v>
      </c>
      <c r="K39" s="12">
        <v>35.31</v>
      </c>
      <c r="L39" s="12">
        <v>19.920000000000002</v>
      </c>
      <c r="M39" s="18">
        <v>7.93</v>
      </c>
      <c r="N39" s="12">
        <v>35.32</v>
      </c>
      <c r="O39" s="12">
        <v>19.91</v>
      </c>
      <c r="P39" s="18">
        <v>7.95</v>
      </c>
      <c r="Q39">
        <v>2.5</v>
      </c>
    </row>
    <row r="40" spans="1:17">
      <c r="A40" s="29" t="s">
        <v>56</v>
      </c>
      <c r="B40" s="33">
        <v>37237</v>
      </c>
      <c r="C40" s="9">
        <v>4</v>
      </c>
      <c r="D40" s="9">
        <v>5</v>
      </c>
      <c r="E40" s="9">
        <v>4</v>
      </c>
      <c r="F40" s="31">
        <f t="shared" si="0"/>
        <v>33</v>
      </c>
      <c r="G40" s="9">
        <v>13</v>
      </c>
      <c r="H40" s="9">
        <v>210</v>
      </c>
      <c r="I40" s="9">
        <v>1</v>
      </c>
      <c r="J40" s="15"/>
      <c r="K40" s="12">
        <v>35.85</v>
      </c>
      <c r="L40" s="12">
        <v>19.54</v>
      </c>
      <c r="M40" s="18">
        <v>7.94</v>
      </c>
      <c r="N40" s="12">
        <v>35.58</v>
      </c>
      <c r="O40" s="12">
        <v>19.86</v>
      </c>
      <c r="P40" s="18">
        <v>7.86</v>
      </c>
      <c r="Q40">
        <v>3.7</v>
      </c>
    </row>
    <row r="41" spans="1:17">
      <c r="A41" s="29" t="s">
        <v>56</v>
      </c>
      <c r="B41" s="33">
        <v>37244</v>
      </c>
      <c r="C41" s="9">
        <v>4</v>
      </c>
      <c r="D41" s="9">
        <v>4</v>
      </c>
      <c r="E41" s="9">
        <v>5</v>
      </c>
      <c r="F41" s="31">
        <f t="shared" si="0"/>
        <v>35</v>
      </c>
      <c r="G41" s="9">
        <v>15</v>
      </c>
      <c r="H41" s="9">
        <v>160</v>
      </c>
      <c r="I41" s="9">
        <v>0.7</v>
      </c>
      <c r="J41" s="15"/>
      <c r="K41" s="12">
        <v>35.86</v>
      </c>
      <c r="L41" s="12">
        <v>22.44</v>
      </c>
      <c r="M41" s="18">
        <v>7.42</v>
      </c>
      <c r="N41" s="12">
        <v>35.85</v>
      </c>
      <c r="O41" s="12">
        <v>22.09</v>
      </c>
      <c r="P41" s="18">
        <v>7.55</v>
      </c>
      <c r="Q41">
        <v>6.4</v>
      </c>
    </row>
    <row r="42" spans="1:17">
      <c r="A42" s="29" t="s">
        <v>56</v>
      </c>
      <c r="B42" s="33">
        <v>37251</v>
      </c>
      <c r="C42" s="9">
        <v>5</v>
      </c>
      <c r="D42" s="9">
        <v>4</v>
      </c>
      <c r="E42" s="9">
        <v>7</v>
      </c>
      <c r="F42" s="31">
        <f t="shared" si="0"/>
        <v>38</v>
      </c>
      <c r="G42" s="9">
        <v>18</v>
      </c>
      <c r="H42" s="9">
        <v>170</v>
      </c>
      <c r="I42" s="9">
        <v>1.6</v>
      </c>
      <c r="J42" s="15">
        <v>0.13852884969521498</v>
      </c>
      <c r="K42" s="12">
        <v>36.03</v>
      </c>
      <c r="L42" s="12">
        <v>21.66</v>
      </c>
      <c r="M42" s="18">
        <v>7.79</v>
      </c>
      <c r="N42" s="12">
        <v>36.03</v>
      </c>
      <c r="O42" s="12">
        <v>21.66</v>
      </c>
      <c r="P42" s="18">
        <v>7.82</v>
      </c>
      <c r="Q42">
        <v>4</v>
      </c>
    </row>
    <row r="43" spans="1:17">
      <c r="A43" s="29" t="s">
        <v>56</v>
      </c>
      <c r="B43" s="33">
        <v>37258</v>
      </c>
      <c r="C43" s="9">
        <v>4</v>
      </c>
      <c r="D43" s="9">
        <v>4</v>
      </c>
      <c r="E43" s="9">
        <v>5</v>
      </c>
      <c r="F43" s="31">
        <f t="shared" si="0"/>
        <v>34</v>
      </c>
      <c r="G43" s="9">
        <v>14</v>
      </c>
      <c r="H43" s="9">
        <v>130</v>
      </c>
      <c r="I43" s="9">
        <v>0.9</v>
      </c>
      <c r="J43" s="15">
        <v>0.12574877121279038</v>
      </c>
      <c r="K43" s="12">
        <v>36.08</v>
      </c>
      <c r="L43" s="12">
        <v>22.05</v>
      </c>
      <c r="M43" s="18">
        <v>7.24</v>
      </c>
      <c r="N43" s="12">
        <v>36.1</v>
      </c>
      <c r="O43" s="12">
        <v>22.08</v>
      </c>
      <c r="P43" s="18">
        <v>7.12</v>
      </c>
      <c r="Q43">
        <v>3</v>
      </c>
    </row>
    <row r="44" spans="1:17">
      <c r="A44" s="29" t="s">
        <v>56</v>
      </c>
      <c r="B44" s="33">
        <v>37265</v>
      </c>
      <c r="C44" s="9">
        <v>5</v>
      </c>
      <c r="D44" s="9">
        <v>4</v>
      </c>
      <c r="E44" s="9">
        <v>10</v>
      </c>
      <c r="F44" s="31">
        <f t="shared" si="0"/>
        <v>44</v>
      </c>
      <c r="G44" s="9">
        <v>24</v>
      </c>
      <c r="H44" s="9">
        <v>210</v>
      </c>
      <c r="I44" s="9">
        <v>1.5</v>
      </c>
      <c r="J44" s="15">
        <v>0.12649924622585701</v>
      </c>
      <c r="K44" s="12">
        <v>36.28</v>
      </c>
      <c r="L44" s="12">
        <v>22.33</v>
      </c>
      <c r="M44" s="18">
        <v>6.93</v>
      </c>
      <c r="N44" s="12">
        <v>36.31</v>
      </c>
      <c r="O44" s="12">
        <v>22.33</v>
      </c>
      <c r="P44" s="18">
        <v>6.91</v>
      </c>
      <c r="Q44">
        <v>4</v>
      </c>
    </row>
    <row r="45" spans="1:17">
      <c r="A45" s="29" t="s">
        <v>56</v>
      </c>
      <c r="B45" s="33">
        <v>37272</v>
      </c>
      <c r="C45" s="9">
        <v>5</v>
      </c>
      <c r="D45" s="9">
        <v>4</v>
      </c>
      <c r="E45" s="9">
        <v>7</v>
      </c>
      <c r="F45" s="31">
        <f t="shared" si="0"/>
        <v>39</v>
      </c>
      <c r="G45" s="9">
        <v>19</v>
      </c>
      <c r="H45" s="9">
        <v>170</v>
      </c>
      <c r="I45" s="9">
        <v>1.2</v>
      </c>
      <c r="J45" s="15">
        <v>0.1192529465438394</v>
      </c>
      <c r="K45" s="12">
        <v>36.369999999999997</v>
      </c>
      <c r="L45" s="12">
        <v>22.59</v>
      </c>
      <c r="M45" s="18">
        <v>7.48</v>
      </c>
      <c r="N45" s="12">
        <v>36.369999999999997</v>
      </c>
      <c r="O45" s="12">
        <v>22.59</v>
      </c>
      <c r="P45" s="18">
        <v>7.52</v>
      </c>
      <c r="Q45">
        <v>4</v>
      </c>
    </row>
    <row r="46" spans="1:17">
      <c r="A46" s="29" t="s">
        <v>56</v>
      </c>
      <c r="B46" s="33">
        <v>37279</v>
      </c>
      <c r="C46" s="9">
        <v>10</v>
      </c>
      <c r="D46" s="9">
        <v>5</v>
      </c>
      <c r="E46" s="9">
        <v>8</v>
      </c>
      <c r="F46" s="31">
        <f t="shared" si="0"/>
        <v>35</v>
      </c>
      <c r="G46" s="9">
        <v>15</v>
      </c>
      <c r="H46" s="9">
        <v>140</v>
      </c>
      <c r="I46" s="9">
        <v>0.4</v>
      </c>
      <c r="J46" s="15">
        <v>8.6646954045683705E-2</v>
      </c>
      <c r="K46" s="12">
        <v>36.61</v>
      </c>
      <c r="L46" s="12">
        <v>23.62</v>
      </c>
      <c r="M46" s="18">
        <v>7.66</v>
      </c>
      <c r="N46" s="12">
        <v>36.549999999999997</v>
      </c>
      <c r="O46" s="12">
        <v>23.35</v>
      </c>
      <c r="P46" s="18">
        <v>8.0299999999999994</v>
      </c>
      <c r="Q46">
        <v>10.5</v>
      </c>
    </row>
    <row r="47" spans="1:17">
      <c r="A47" s="29" t="s">
        <v>56</v>
      </c>
      <c r="B47" s="33">
        <v>37286</v>
      </c>
      <c r="C47" s="9">
        <v>5</v>
      </c>
      <c r="D47" s="9">
        <v>4</v>
      </c>
      <c r="E47" s="9">
        <v>5</v>
      </c>
      <c r="F47" s="31">
        <f t="shared" si="0"/>
        <v>41</v>
      </c>
      <c r="G47" s="9">
        <v>21</v>
      </c>
      <c r="H47" s="9">
        <v>160</v>
      </c>
      <c r="I47" s="9">
        <v>0.7</v>
      </c>
      <c r="J47" s="15">
        <v>8.3345005490064988E-2</v>
      </c>
      <c r="K47" s="12">
        <v>36.69</v>
      </c>
      <c r="L47" s="12">
        <v>23.47</v>
      </c>
      <c r="M47" s="18">
        <v>6.89</v>
      </c>
      <c r="N47" s="12">
        <v>36.65</v>
      </c>
      <c r="O47" s="12">
        <v>23.19</v>
      </c>
      <c r="P47" s="18">
        <v>6.7</v>
      </c>
      <c r="Q47">
        <v>6.5</v>
      </c>
    </row>
    <row r="48" spans="1:17">
      <c r="A48" s="29" t="s">
        <v>56</v>
      </c>
      <c r="B48" s="33">
        <v>37293</v>
      </c>
      <c r="C48" s="9">
        <v>4</v>
      </c>
      <c r="D48" s="9">
        <v>4</v>
      </c>
      <c r="E48" s="9">
        <v>5</v>
      </c>
      <c r="F48" s="31">
        <f t="shared" si="0"/>
        <v>34</v>
      </c>
      <c r="G48" s="9">
        <v>14</v>
      </c>
      <c r="H48" s="9">
        <v>150</v>
      </c>
      <c r="I48" s="9">
        <v>1.2</v>
      </c>
      <c r="J48" s="15">
        <v>0.10212137310304162</v>
      </c>
      <c r="K48" s="12">
        <v>36.880000000000003</v>
      </c>
      <c r="L48" s="12">
        <v>23.96</v>
      </c>
      <c r="M48" s="18">
        <v>7.14</v>
      </c>
      <c r="N48" s="12">
        <v>36.78</v>
      </c>
      <c r="O48" s="12">
        <v>23.75</v>
      </c>
      <c r="P48" s="18">
        <v>7.12</v>
      </c>
      <c r="Q48">
        <v>6.2</v>
      </c>
    </row>
    <row r="49" spans="1:17">
      <c r="A49" s="29" t="s">
        <v>56</v>
      </c>
      <c r="B49" s="33">
        <v>37300</v>
      </c>
      <c r="C49" s="9">
        <v>3</v>
      </c>
      <c r="D49" s="9">
        <v>4</v>
      </c>
      <c r="E49" s="9">
        <v>5</v>
      </c>
      <c r="F49" s="31">
        <f t="shared" si="0"/>
        <v>34</v>
      </c>
      <c r="G49" s="9">
        <v>14</v>
      </c>
      <c r="H49" s="9">
        <v>170</v>
      </c>
      <c r="I49" s="9">
        <v>2</v>
      </c>
      <c r="J49" s="15">
        <v>0.14003084408067423</v>
      </c>
      <c r="K49" s="12">
        <v>36.369999999999997</v>
      </c>
      <c r="L49" s="12">
        <v>24.11</v>
      </c>
      <c r="M49" s="18">
        <v>6.74</v>
      </c>
      <c r="N49" s="12">
        <v>36.46</v>
      </c>
      <c r="O49" s="12">
        <v>24.13</v>
      </c>
      <c r="P49" s="18">
        <v>6.72</v>
      </c>
      <c r="Q49">
        <v>4.5</v>
      </c>
    </row>
    <row r="50" spans="1:17">
      <c r="A50" s="29" t="s">
        <v>56</v>
      </c>
      <c r="B50" s="33">
        <v>37307</v>
      </c>
      <c r="C50" s="31">
        <v>4</v>
      </c>
      <c r="D50" s="31">
        <v>4</v>
      </c>
      <c r="E50" s="31">
        <v>6</v>
      </c>
      <c r="F50" s="31">
        <f t="shared" si="0"/>
        <v>36</v>
      </c>
      <c r="G50" s="31">
        <v>16</v>
      </c>
      <c r="H50" s="31">
        <v>140</v>
      </c>
      <c r="I50" s="32">
        <v>2</v>
      </c>
      <c r="J50" s="15">
        <v>0.15827981558280077</v>
      </c>
      <c r="K50" s="12">
        <v>36.89</v>
      </c>
      <c r="L50" s="12">
        <v>22.33</v>
      </c>
      <c r="N50" s="12">
        <v>36.950000000000003</v>
      </c>
      <c r="O50" s="12">
        <v>22.42</v>
      </c>
      <c r="Q50">
        <v>4</v>
      </c>
    </row>
    <row r="51" spans="1:17">
      <c r="A51" s="29" t="s">
        <v>56</v>
      </c>
      <c r="B51" s="33">
        <v>37314</v>
      </c>
      <c r="C51" s="31">
        <v>1.5</v>
      </c>
      <c r="D51" s="31">
        <v>4</v>
      </c>
      <c r="E51" s="31">
        <v>22</v>
      </c>
      <c r="F51" s="31">
        <f t="shared" si="0"/>
        <v>38</v>
      </c>
      <c r="G51" s="31">
        <v>18</v>
      </c>
      <c r="H51" s="31">
        <v>220</v>
      </c>
      <c r="I51" s="32">
        <v>2</v>
      </c>
      <c r="J51" s="15">
        <v>0.11995329713954031</v>
      </c>
      <c r="K51" s="12">
        <v>35.94</v>
      </c>
      <c r="L51" s="12">
        <v>22.75</v>
      </c>
      <c r="M51" s="18">
        <v>6.91</v>
      </c>
      <c r="N51" s="12">
        <v>35.68</v>
      </c>
      <c r="O51" s="12">
        <v>22.78</v>
      </c>
      <c r="P51" s="18">
        <v>6.76</v>
      </c>
      <c r="Q51">
        <v>4.5</v>
      </c>
    </row>
    <row r="52" spans="1:17">
      <c r="A52" s="29" t="s">
        <v>56</v>
      </c>
      <c r="B52" s="33">
        <v>37321</v>
      </c>
      <c r="C52" s="31">
        <v>4</v>
      </c>
      <c r="D52" s="31">
        <v>5</v>
      </c>
      <c r="E52" s="31">
        <v>4</v>
      </c>
      <c r="F52" s="31">
        <f t="shared" si="0"/>
        <v>38</v>
      </c>
      <c r="G52" s="31">
        <v>18</v>
      </c>
      <c r="H52" s="31">
        <v>170</v>
      </c>
      <c r="I52" s="32">
        <v>0.9</v>
      </c>
      <c r="J52" s="15">
        <v>9.8865356962793874E-2</v>
      </c>
      <c r="K52" s="12">
        <v>37.07</v>
      </c>
      <c r="L52" s="12">
        <v>22.48</v>
      </c>
      <c r="M52" s="18">
        <v>7.01</v>
      </c>
      <c r="N52" s="12">
        <v>37.19</v>
      </c>
      <c r="O52" s="12">
        <v>22.55</v>
      </c>
      <c r="P52" s="18">
        <v>7.13</v>
      </c>
      <c r="Q52">
        <v>6</v>
      </c>
    </row>
    <row r="53" spans="1:17">
      <c r="A53" s="29" t="s">
        <v>56</v>
      </c>
      <c r="B53" s="33">
        <v>37328</v>
      </c>
      <c r="C53" s="31">
        <v>3</v>
      </c>
      <c r="D53" s="31">
        <v>4</v>
      </c>
      <c r="E53" s="31">
        <v>5</v>
      </c>
      <c r="F53" s="31">
        <f t="shared" si="0"/>
        <v>37</v>
      </c>
      <c r="G53" s="31">
        <v>17</v>
      </c>
      <c r="H53" s="31">
        <v>170</v>
      </c>
      <c r="I53" s="32">
        <v>0.9</v>
      </c>
      <c r="J53" s="15">
        <v>8.6662776547790865E-2</v>
      </c>
      <c r="K53" s="12">
        <v>37.1</v>
      </c>
      <c r="L53" s="12">
        <v>22.21</v>
      </c>
      <c r="M53" s="18">
        <v>6.87</v>
      </c>
      <c r="N53" s="12">
        <v>37.21</v>
      </c>
      <c r="O53" s="12">
        <v>22.24</v>
      </c>
      <c r="P53" s="18">
        <v>6.77</v>
      </c>
      <c r="Q53">
        <v>6</v>
      </c>
    </row>
    <row r="54" spans="1:17">
      <c r="A54" s="29" t="s">
        <v>56</v>
      </c>
      <c r="B54" s="33">
        <v>37335</v>
      </c>
      <c r="C54" s="31">
        <v>4</v>
      </c>
      <c r="D54" s="31">
        <v>4</v>
      </c>
      <c r="E54" s="31">
        <v>4</v>
      </c>
      <c r="F54" s="31">
        <f t="shared" si="0"/>
        <v>34</v>
      </c>
      <c r="G54" s="31">
        <v>14</v>
      </c>
      <c r="H54" s="31">
        <v>160</v>
      </c>
      <c r="I54" s="32">
        <v>0.7</v>
      </c>
      <c r="J54" s="15">
        <v>8.5555077934488452E-2</v>
      </c>
      <c r="K54" s="12">
        <v>36.72</v>
      </c>
      <c r="L54" s="12">
        <v>22.59</v>
      </c>
      <c r="M54" s="18">
        <v>7.01</v>
      </c>
      <c r="N54" s="12">
        <v>36.950000000000003</v>
      </c>
      <c r="O54" s="12">
        <v>22.15</v>
      </c>
      <c r="P54" s="18">
        <v>6.85</v>
      </c>
      <c r="Q54">
        <v>7</v>
      </c>
    </row>
    <row r="55" spans="1:17">
      <c r="A55" s="29" t="s">
        <v>56</v>
      </c>
      <c r="B55" s="33">
        <v>37342</v>
      </c>
      <c r="C55" s="31">
        <v>5</v>
      </c>
      <c r="D55" s="31">
        <v>4</v>
      </c>
      <c r="E55" s="31">
        <v>4</v>
      </c>
      <c r="F55" s="31">
        <f t="shared" si="0"/>
        <v>56</v>
      </c>
      <c r="G55" s="31">
        <v>36</v>
      </c>
      <c r="H55" s="31">
        <v>200</v>
      </c>
      <c r="I55" s="32">
        <v>1.7</v>
      </c>
      <c r="J55" s="15">
        <v>0.12030517039492809</v>
      </c>
      <c r="K55" s="12">
        <v>36.86</v>
      </c>
      <c r="L55" s="12">
        <v>21.79</v>
      </c>
      <c r="M55" s="18">
        <v>7.57</v>
      </c>
      <c r="N55" s="12">
        <v>37.119999999999997</v>
      </c>
      <c r="O55" s="12">
        <v>21.79</v>
      </c>
      <c r="P55" s="18">
        <v>6.97</v>
      </c>
      <c r="Q55">
        <v>5.5</v>
      </c>
    </row>
    <row r="56" spans="1:17">
      <c r="A56" s="29"/>
      <c r="B56" s="33"/>
      <c r="C56" s="31"/>
      <c r="D56" s="31"/>
      <c r="E56" s="31"/>
      <c r="F56" s="31"/>
      <c r="G56" s="31"/>
      <c r="H56" s="31"/>
      <c r="I56" s="32"/>
      <c r="J56" s="15"/>
      <c r="K56" s="12"/>
      <c r="L56" s="12"/>
      <c r="M56" s="18"/>
      <c r="N56" s="12"/>
      <c r="O56" s="12"/>
      <c r="P56" s="18"/>
    </row>
    <row r="57" spans="1:17">
      <c r="A57" s="29" t="s">
        <v>15</v>
      </c>
      <c r="B57" s="33">
        <v>37230</v>
      </c>
      <c r="C57" s="9">
        <v>1.5</v>
      </c>
      <c r="D57" s="9">
        <v>5</v>
      </c>
      <c r="E57" s="9">
        <v>5</v>
      </c>
      <c r="F57" s="31">
        <f t="shared" si="0"/>
        <v>40</v>
      </c>
      <c r="G57" s="9">
        <v>20</v>
      </c>
      <c r="H57" s="9">
        <v>180</v>
      </c>
      <c r="I57" s="9">
        <v>1.4</v>
      </c>
      <c r="J57" s="15">
        <v>0.11410418870957688</v>
      </c>
      <c r="K57" s="12">
        <v>35.409999999999997</v>
      </c>
      <c r="L57" s="12">
        <v>20.25</v>
      </c>
      <c r="M57" s="18">
        <v>8.31</v>
      </c>
      <c r="N57" s="12">
        <v>35.409999999999997</v>
      </c>
      <c r="O57" s="12">
        <v>20.100000000000001</v>
      </c>
      <c r="P57" s="18">
        <v>8.26</v>
      </c>
      <c r="Q57">
        <v>3</v>
      </c>
    </row>
    <row r="58" spans="1:17">
      <c r="A58" s="29" t="s">
        <v>15</v>
      </c>
      <c r="B58" s="33">
        <v>37237</v>
      </c>
      <c r="C58" s="9">
        <v>3</v>
      </c>
      <c r="D58" s="9">
        <v>5</v>
      </c>
      <c r="E58" s="9">
        <v>3</v>
      </c>
      <c r="F58" s="31">
        <f t="shared" si="0"/>
        <v>35</v>
      </c>
      <c r="G58" s="9">
        <v>15</v>
      </c>
      <c r="H58" s="9">
        <v>150</v>
      </c>
      <c r="I58" s="9">
        <v>0.9</v>
      </c>
      <c r="J58" s="15"/>
      <c r="K58" s="12">
        <v>36.17</v>
      </c>
      <c r="L58" s="12">
        <v>19.440000000000001</v>
      </c>
      <c r="M58" s="18">
        <v>7.72</v>
      </c>
      <c r="N58" s="12">
        <v>35.619999999999997</v>
      </c>
      <c r="O58" s="12">
        <v>20.03</v>
      </c>
      <c r="P58" s="18">
        <v>7.93</v>
      </c>
      <c r="Q58">
        <v>3.5</v>
      </c>
    </row>
    <row r="59" spans="1:17">
      <c r="A59" s="29" t="s">
        <v>15</v>
      </c>
      <c r="B59" s="33">
        <v>37244</v>
      </c>
      <c r="C59" s="9">
        <v>1.5</v>
      </c>
      <c r="D59" s="9">
        <v>4</v>
      </c>
      <c r="E59" s="9">
        <v>3</v>
      </c>
      <c r="F59" s="31">
        <f t="shared" si="0"/>
        <v>39</v>
      </c>
      <c r="G59" s="9">
        <v>19</v>
      </c>
      <c r="H59" s="9">
        <v>150</v>
      </c>
      <c r="I59" s="9">
        <v>1.1000000000000001</v>
      </c>
      <c r="J59" s="15"/>
      <c r="K59" s="12">
        <v>35.85</v>
      </c>
      <c r="L59" s="12">
        <v>22.21</v>
      </c>
      <c r="M59" s="18">
        <v>8.02</v>
      </c>
      <c r="N59" s="12">
        <v>35.86</v>
      </c>
      <c r="O59" s="12">
        <v>21.42</v>
      </c>
      <c r="P59" s="18">
        <v>8.09</v>
      </c>
      <c r="Q59">
        <v>3.5</v>
      </c>
    </row>
    <row r="60" spans="1:17">
      <c r="A60" s="29" t="s">
        <v>15</v>
      </c>
      <c r="B60" s="33">
        <v>37251</v>
      </c>
      <c r="C60" s="9">
        <v>1.5</v>
      </c>
      <c r="D60" s="9">
        <v>4</v>
      </c>
      <c r="E60" s="9">
        <v>3</v>
      </c>
      <c r="F60" s="31">
        <f t="shared" si="0"/>
        <v>34</v>
      </c>
      <c r="G60" s="9">
        <v>14</v>
      </c>
      <c r="H60" s="9">
        <v>190</v>
      </c>
      <c r="I60" s="9">
        <v>1.3</v>
      </c>
      <c r="J60" s="15">
        <v>0.12964495301711823</v>
      </c>
      <c r="K60" s="12">
        <v>36.07</v>
      </c>
      <c r="L60" s="12">
        <v>21.56</v>
      </c>
      <c r="M60" s="18">
        <v>8.1199999999999992</v>
      </c>
      <c r="N60" s="12">
        <v>36.090000000000003</v>
      </c>
      <c r="O60" s="12">
        <v>21.55</v>
      </c>
      <c r="P60" s="18">
        <v>8.09</v>
      </c>
      <c r="Q60">
        <v>3</v>
      </c>
    </row>
    <row r="61" spans="1:17">
      <c r="A61" s="29" t="s">
        <v>15</v>
      </c>
      <c r="B61" s="33">
        <v>37258</v>
      </c>
      <c r="C61" s="9">
        <v>1.5</v>
      </c>
      <c r="D61" s="9">
        <v>4</v>
      </c>
      <c r="E61" s="9">
        <v>4</v>
      </c>
      <c r="F61" s="31">
        <f t="shared" si="0"/>
        <v>35</v>
      </c>
      <c r="G61" s="9">
        <v>15</v>
      </c>
      <c r="H61" s="9">
        <v>130</v>
      </c>
      <c r="I61" s="9">
        <v>1.2</v>
      </c>
      <c r="J61" s="15">
        <v>0.15130842961023044</v>
      </c>
      <c r="K61" s="12">
        <v>36.08</v>
      </c>
      <c r="L61" s="12">
        <v>21.9</v>
      </c>
      <c r="M61" s="18">
        <v>6.77</v>
      </c>
      <c r="N61" s="12">
        <v>36.08</v>
      </c>
      <c r="O61" s="12">
        <v>21.9</v>
      </c>
      <c r="P61" s="18">
        <v>6.79</v>
      </c>
      <c r="Q61">
        <v>2.6</v>
      </c>
    </row>
    <row r="62" spans="1:17">
      <c r="A62" s="29" t="s">
        <v>15</v>
      </c>
      <c r="B62" s="33">
        <v>37265</v>
      </c>
      <c r="C62" s="9">
        <v>1.5</v>
      </c>
      <c r="D62" s="9">
        <v>4</v>
      </c>
      <c r="E62" s="9">
        <v>3</v>
      </c>
      <c r="F62" s="31">
        <f t="shared" si="0"/>
        <v>25</v>
      </c>
      <c r="G62" s="9">
        <v>5</v>
      </c>
      <c r="H62" s="9">
        <v>120</v>
      </c>
      <c r="I62" s="9">
        <v>1</v>
      </c>
      <c r="J62" s="15"/>
      <c r="K62" s="12">
        <v>36.26</v>
      </c>
      <c r="L62" s="12">
        <v>22.38</v>
      </c>
      <c r="M62" s="18">
        <v>7.41</v>
      </c>
      <c r="N62" s="12">
        <v>36.26</v>
      </c>
      <c r="O62" s="12">
        <v>22.33</v>
      </c>
      <c r="P62" s="18">
        <v>7.34</v>
      </c>
      <c r="Q62">
        <v>3</v>
      </c>
    </row>
    <row r="63" spans="1:17">
      <c r="A63" s="29" t="s">
        <v>15</v>
      </c>
      <c r="B63" s="33">
        <v>37272</v>
      </c>
      <c r="C63" s="9">
        <v>4</v>
      </c>
      <c r="D63" s="9">
        <v>4</v>
      </c>
      <c r="E63" s="9">
        <v>4</v>
      </c>
      <c r="F63" s="31">
        <f t="shared" si="0"/>
        <v>35</v>
      </c>
      <c r="G63" s="9">
        <v>15</v>
      </c>
      <c r="H63" s="9">
        <v>160</v>
      </c>
      <c r="I63" s="9">
        <v>1.2</v>
      </c>
      <c r="J63" s="15">
        <v>0.13552960981039153</v>
      </c>
      <c r="K63" s="12">
        <v>36.35</v>
      </c>
      <c r="L63" s="12">
        <v>22.44</v>
      </c>
      <c r="M63" s="18">
        <v>7.57</v>
      </c>
      <c r="N63" s="12">
        <v>36.36</v>
      </c>
      <c r="O63" s="12">
        <v>22.43</v>
      </c>
      <c r="P63" s="18">
        <v>7.61</v>
      </c>
      <c r="Q63">
        <v>4</v>
      </c>
    </row>
    <row r="64" spans="1:17">
      <c r="A64" s="29" t="s">
        <v>15</v>
      </c>
      <c r="B64" s="33">
        <v>37279</v>
      </c>
      <c r="C64" s="9">
        <v>5</v>
      </c>
      <c r="D64" s="9">
        <v>5</v>
      </c>
      <c r="E64" s="9">
        <v>7</v>
      </c>
      <c r="F64" s="31">
        <f t="shared" si="0"/>
        <v>35</v>
      </c>
      <c r="G64" s="9">
        <v>15</v>
      </c>
      <c r="H64" s="9">
        <v>170</v>
      </c>
      <c r="I64" s="9">
        <v>1</v>
      </c>
      <c r="J64" s="15">
        <v>9.7775209977003022E-2</v>
      </c>
      <c r="K64" s="12">
        <v>36.39</v>
      </c>
      <c r="L64" s="12">
        <v>24.01</v>
      </c>
      <c r="M64" s="18">
        <v>8.24</v>
      </c>
      <c r="N64" s="12">
        <v>36.35</v>
      </c>
      <c r="O64" s="12">
        <v>23.24</v>
      </c>
      <c r="P64" s="18">
        <v>8.2899999999999991</v>
      </c>
      <c r="Q64">
        <v>6</v>
      </c>
    </row>
    <row r="65" spans="1:17">
      <c r="A65" s="29" t="s">
        <v>15</v>
      </c>
      <c r="B65" s="33">
        <v>37286</v>
      </c>
      <c r="C65" s="9">
        <v>6</v>
      </c>
      <c r="D65" s="9">
        <v>5</v>
      </c>
      <c r="E65" s="9">
        <v>4</v>
      </c>
      <c r="F65" s="31">
        <f t="shared" si="0"/>
        <v>40</v>
      </c>
      <c r="G65" s="9">
        <v>20</v>
      </c>
      <c r="H65" s="9">
        <v>170</v>
      </c>
      <c r="I65" s="9">
        <v>1.2</v>
      </c>
      <c r="J65" s="15">
        <v>0.11238944727693598</v>
      </c>
      <c r="K65" s="12">
        <v>36.68</v>
      </c>
      <c r="L65" s="12">
        <v>23.26</v>
      </c>
      <c r="M65" s="18">
        <v>7.06</v>
      </c>
      <c r="N65" s="12">
        <v>36.65</v>
      </c>
      <c r="O65" s="12">
        <v>23.27</v>
      </c>
      <c r="P65" s="18">
        <v>6.96</v>
      </c>
      <c r="Q65">
        <v>4.5</v>
      </c>
    </row>
    <row r="66" spans="1:17">
      <c r="A66" s="29" t="s">
        <v>15</v>
      </c>
      <c r="B66" s="33">
        <v>37293</v>
      </c>
      <c r="C66" s="9">
        <v>3</v>
      </c>
      <c r="D66" s="9">
        <v>4</v>
      </c>
      <c r="E66" s="9">
        <v>4</v>
      </c>
      <c r="F66" s="31">
        <f t="shared" si="0"/>
        <v>39</v>
      </c>
      <c r="G66" s="29">
        <v>19</v>
      </c>
      <c r="H66" s="29">
        <v>160</v>
      </c>
      <c r="I66" s="9">
        <v>1.6</v>
      </c>
      <c r="J66" s="15">
        <v>0.12492110966125228</v>
      </c>
      <c r="K66" s="12">
        <v>36.86</v>
      </c>
      <c r="L66" s="12">
        <v>23.9</v>
      </c>
      <c r="M66" s="18">
        <v>7.13</v>
      </c>
      <c r="N66" s="12">
        <v>36.83</v>
      </c>
      <c r="O66" s="12">
        <v>23.5</v>
      </c>
      <c r="P66" s="18">
        <v>6.56</v>
      </c>
      <c r="Q66">
        <v>5.5</v>
      </c>
    </row>
    <row r="67" spans="1:17">
      <c r="A67" s="29" t="s">
        <v>15</v>
      </c>
      <c r="B67" s="33">
        <v>37300</v>
      </c>
      <c r="C67" s="9">
        <v>4</v>
      </c>
      <c r="D67" s="9">
        <v>5</v>
      </c>
      <c r="E67" s="9">
        <v>4</v>
      </c>
      <c r="F67" s="31">
        <f t="shared" ref="F67:F130" si="1">G67+20</f>
        <v>38</v>
      </c>
      <c r="G67" s="9">
        <v>18</v>
      </c>
      <c r="H67" s="9">
        <v>150</v>
      </c>
      <c r="I67" s="9">
        <v>1</v>
      </c>
      <c r="J67" s="15">
        <v>0.11032415688531558</v>
      </c>
      <c r="K67">
        <v>36.65</v>
      </c>
      <c r="L67">
        <v>24.21</v>
      </c>
      <c r="M67" s="18">
        <v>6.81</v>
      </c>
      <c r="N67">
        <v>36.64</v>
      </c>
      <c r="O67">
        <v>24.21</v>
      </c>
      <c r="P67" s="18">
        <v>6.79</v>
      </c>
      <c r="Q67">
        <v>3.5</v>
      </c>
    </row>
    <row r="68" spans="1:17">
      <c r="A68" s="29" t="s">
        <v>15</v>
      </c>
      <c r="B68" s="33">
        <v>37307</v>
      </c>
      <c r="C68" s="31">
        <v>4</v>
      </c>
      <c r="D68" s="31">
        <v>4</v>
      </c>
      <c r="E68" s="31">
        <v>3</v>
      </c>
      <c r="F68" s="31">
        <f t="shared" si="1"/>
        <v>35</v>
      </c>
      <c r="G68" s="31">
        <v>15</v>
      </c>
      <c r="H68" s="31">
        <v>120</v>
      </c>
      <c r="I68" s="32">
        <v>1.4</v>
      </c>
      <c r="J68" s="15">
        <v>0.124193026899776</v>
      </c>
      <c r="Q68">
        <v>4</v>
      </c>
    </row>
    <row r="69" spans="1:17">
      <c r="A69" s="29" t="s">
        <v>15</v>
      </c>
      <c r="B69" s="33">
        <v>37314</v>
      </c>
      <c r="C69" s="31">
        <v>1.5</v>
      </c>
      <c r="D69" s="31">
        <v>4</v>
      </c>
      <c r="E69" s="31">
        <v>4</v>
      </c>
      <c r="F69" s="31">
        <f t="shared" si="1"/>
        <v>37</v>
      </c>
      <c r="G69" s="31">
        <v>17</v>
      </c>
      <c r="H69" s="31">
        <v>180</v>
      </c>
      <c r="I69" s="32">
        <v>1.5</v>
      </c>
      <c r="J69" s="15">
        <v>0.13639581201085874</v>
      </c>
      <c r="K69" s="12">
        <v>35.799999999999997</v>
      </c>
      <c r="L69" s="12">
        <v>22.46</v>
      </c>
      <c r="M69" s="18">
        <v>7.14</v>
      </c>
      <c r="N69" s="12">
        <v>35.94</v>
      </c>
      <c r="O69" s="12">
        <v>22.53</v>
      </c>
      <c r="P69" s="18">
        <v>6.86</v>
      </c>
      <c r="Q69">
        <v>4</v>
      </c>
    </row>
    <row r="70" spans="1:17">
      <c r="A70" s="29" t="s">
        <v>15</v>
      </c>
      <c r="B70" s="33">
        <v>37321</v>
      </c>
      <c r="C70" s="31">
        <v>3</v>
      </c>
      <c r="D70" s="31">
        <v>4</v>
      </c>
      <c r="E70" s="31">
        <v>3</v>
      </c>
      <c r="F70" s="31">
        <f t="shared" si="1"/>
        <v>39</v>
      </c>
      <c r="G70" s="31">
        <v>19</v>
      </c>
      <c r="H70" s="31">
        <v>160</v>
      </c>
      <c r="I70" s="32">
        <v>1.1000000000000001</v>
      </c>
      <c r="J70" s="15">
        <v>7.6365238425263077E-2</v>
      </c>
      <c r="K70" s="12">
        <v>37.26</v>
      </c>
      <c r="L70" s="12">
        <v>22.77</v>
      </c>
      <c r="M70">
        <v>6</v>
      </c>
      <c r="N70" s="12">
        <v>37.24</v>
      </c>
      <c r="O70" s="12">
        <v>22.42</v>
      </c>
      <c r="P70" s="18">
        <v>5.88</v>
      </c>
      <c r="Q70">
        <v>6</v>
      </c>
    </row>
    <row r="71" spans="1:17">
      <c r="A71" s="29" t="s">
        <v>15</v>
      </c>
      <c r="B71" s="33">
        <v>37328</v>
      </c>
      <c r="C71" s="31">
        <v>7</v>
      </c>
      <c r="D71" s="31">
        <v>4</v>
      </c>
      <c r="E71" s="31">
        <v>3</v>
      </c>
      <c r="F71" s="31">
        <f t="shared" si="1"/>
        <v>40</v>
      </c>
      <c r="G71" s="31">
        <v>20</v>
      </c>
      <c r="H71" s="31">
        <v>180</v>
      </c>
      <c r="I71" s="32">
        <v>1.4</v>
      </c>
      <c r="J71" s="15">
        <v>8.4816007079442896E-2</v>
      </c>
      <c r="K71" s="12">
        <v>37.1</v>
      </c>
      <c r="L71" s="12">
        <v>22.37</v>
      </c>
      <c r="M71" s="18">
        <v>7.49</v>
      </c>
      <c r="N71" s="12">
        <v>37.22</v>
      </c>
      <c r="O71" s="12">
        <v>22.35</v>
      </c>
      <c r="P71" s="18">
        <v>7.25</v>
      </c>
      <c r="Q71">
        <v>6</v>
      </c>
    </row>
    <row r="72" spans="1:17">
      <c r="A72" s="29" t="s">
        <v>15</v>
      </c>
      <c r="B72" s="33">
        <v>37335</v>
      </c>
      <c r="C72" s="31">
        <v>4</v>
      </c>
      <c r="D72" s="31">
        <v>4</v>
      </c>
      <c r="E72" s="31">
        <v>3</v>
      </c>
      <c r="F72" s="31">
        <f t="shared" si="1"/>
        <v>37</v>
      </c>
      <c r="G72" s="31">
        <v>17</v>
      </c>
      <c r="H72" s="31">
        <v>180</v>
      </c>
      <c r="I72" s="32">
        <v>1.8</v>
      </c>
      <c r="J72" s="15">
        <v>0.12308723318509739</v>
      </c>
      <c r="K72" s="12">
        <v>37.21</v>
      </c>
      <c r="L72" s="12">
        <v>22.66</v>
      </c>
      <c r="M72" s="18">
        <v>7.65</v>
      </c>
      <c r="N72" s="12">
        <v>37.14</v>
      </c>
      <c r="O72" s="12">
        <v>22.35</v>
      </c>
      <c r="P72" s="18">
        <v>7.54</v>
      </c>
      <c r="Q72">
        <v>3.5</v>
      </c>
    </row>
    <row r="73" spans="1:17">
      <c r="A73" s="29" t="s">
        <v>15</v>
      </c>
      <c r="B73" s="33">
        <v>37342</v>
      </c>
      <c r="C73" s="31">
        <v>4</v>
      </c>
      <c r="D73" s="31">
        <v>4</v>
      </c>
      <c r="E73" s="31">
        <v>3</v>
      </c>
      <c r="F73" s="31">
        <f t="shared" si="1"/>
        <v>39</v>
      </c>
      <c r="G73" s="31">
        <v>19</v>
      </c>
      <c r="H73" s="31">
        <v>190</v>
      </c>
      <c r="I73" s="32">
        <v>1.3</v>
      </c>
      <c r="J73" s="15">
        <v>0.11571306893225466</v>
      </c>
      <c r="K73" s="12">
        <v>36.86</v>
      </c>
      <c r="L73" s="12">
        <v>21.77</v>
      </c>
      <c r="M73" s="18">
        <v>6.83</v>
      </c>
      <c r="N73" s="12">
        <v>36.97</v>
      </c>
      <c r="O73" s="12">
        <v>21.79</v>
      </c>
      <c r="P73" s="18">
        <v>6.72</v>
      </c>
      <c r="Q73">
        <v>5</v>
      </c>
    </row>
    <row r="74" spans="1:17">
      <c r="A74" s="29"/>
      <c r="B74" s="33"/>
      <c r="C74" s="31"/>
      <c r="D74" s="31"/>
      <c r="E74" s="31"/>
      <c r="F74" s="31"/>
      <c r="G74" s="31"/>
      <c r="H74" s="31"/>
      <c r="I74" s="32"/>
      <c r="J74" s="15"/>
      <c r="K74" s="12"/>
      <c r="L74" s="12"/>
      <c r="M74" s="18"/>
      <c r="N74" s="12"/>
      <c r="O74" s="12"/>
      <c r="P74" s="18"/>
    </row>
    <row r="75" spans="1:17">
      <c r="A75" s="29" t="s">
        <v>16</v>
      </c>
      <c r="B75" s="33">
        <v>37230</v>
      </c>
      <c r="C75" s="9">
        <v>5</v>
      </c>
      <c r="D75" s="9">
        <v>6</v>
      </c>
      <c r="E75" s="9">
        <v>6</v>
      </c>
      <c r="F75" s="31">
        <f t="shared" si="1"/>
        <v>43</v>
      </c>
      <c r="G75" s="9">
        <v>23</v>
      </c>
      <c r="H75" s="9">
        <v>150</v>
      </c>
      <c r="I75" s="9">
        <v>0.9</v>
      </c>
      <c r="J75" s="15">
        <v>8.4950797741985815E-2</v>
      </c>
      <c r="K75" s="12">
        <v>35.409999999999997</v>
      </c>
      <c r="L75" s="12">
        <v>19.95</v>
      </c>
      <c r="M75" s="18">
        <v>8.0399999999999991</v>
      </c>
      <c r="N75" s="12">
        <v>35.43</v>
      </c>
      <c r="O75" s="12">
        <v>19.850000000000001</v>
      </c>
      <c r="P75" s="18">
        <v>7.84</v>
      </c>
      <c r="Q75">
        <v>6.5</v>
      </c>
    </row>
    <row r="76" spans="1:17">
      <c r="A76" s="29" t="s">
        <v>16</v>
      </c>
      <c r="B76" s="33">
        <v>37237</v>
      </c>
      <c r="C76" s="9">
        <v>3</v>
      </c>
      <c r="D76" s="9">
        <v>6</v>
      </c>
      <c r="E76" s="9">
        <v>3</v>
      </c>
      <c r="F76" s="31">
        <f t="shared" si="1"/>
        <v>33</v>
      </c>
      <c r="G76" s="9">
        <v>13</v>
      </c>
      <c r="H76" s="9">
        <v>150</v>
      </c>
      <c r="I76" s="9">
        <v>0.5</v>
      </c>
      <c r="J76" s="15"/>
      <c r="K76" s="12">
        <v>35.58</v>
      </c>
      <c r="L76" s="12">
        <v>20.420000000000002</v>
      </c>
      <c r="M76" s="18">
        <v>8.11</v>
      </c>
      <c r="N76" s="12">
        <v>35.56</v>
      </c>
      <c r="O76" s="12">
        <v>19.95</v>
      </c>
      <c r="P76" s="18">
        <v>8.0399999999999991</v>
      </c>
      <c r="Q76">
        <v>8.5</v>
      </c>
    </row>
    <row r="77" spans="1:17">
      <c r="A77" s="29" t="s">
        <v>16</v>
      </c>
      <c r="B77" s="33">
        <v>37244</v>
      </c>
      <c r="C77" s="9">
        <v>1.5</v>
      </c>
      <c r="D77" s="9">
        <v>5</v>
      </c>
      <c r="E77" s="9">
        <v>3</v>
      </c>
      <c r="F77" s="31">
        <f t="shared" si="1"/>
        <v>35</v>
      </c>
      <c r="G77" s="9">
        <v>15</v>
      </c>
      <c r="H77" s="9">
        <v>130</v>
      </c>
      <c r="I77" s="9">
        <v>0.4</v>
      </c>
      <c r="J77" s="15"/>
      <c r="K77" s="12">
        <v>35.82</v>
      </c>
      <c r="L77" s="12">
        <v>21.12</v>
      </c>
      <c r="M77" s="18">
        <v>7.83</v>
      </c>
      <c r="N77" s="12">
        <v>35.83</v>
      </c>
      <c r="O77" s="12">
        <v>21.09</v>
      </c>
      <c r="P77" s="18">
        <v>7.79</v>
      </c>
      <c r="Q77">
        <v>10</v>
      </c>
    </row>
    <row r="78" spans="1:17">
      <c r="A78" s="29" t="s">
        <v>16</v>
      </c>
      <c r="B78" s="33">
        <v>37251</v>
      </c>
      <c r="C78" s="9">
        <v>4</v>
      </c>
      <c r="D78" s="9">
        <v>4</v>
      </c>
      <c r="E78" s="9">
        <v>4</v>
      </c>
      <c r="F78" s="31">
        <f t="shared" si="1"/>
        <v>35</v>
      </c>
      <c r="G78" s="9">
        <v>15</v>
      </c>
      <c r="H78" s="9">
        <v>140</v>
      </c>
      <c r="I78" s="9">
        <v>0.7</v>
      </c>
      <c r="J78" s="15">
        <v>8.2564257893714854E-2</v>
      </c>
      <c r="K78" s="12">
        <v>35.94</v>
      </c>
      <c r="L78" s="12">
        <v>21.38</v>
      </c>
      <c r="M78" s="18">
        <v>8.33</v>
      </c>
      <c r="N78" s="12">
        <v>35.97</v>
      </c>
      <c r="O78" s="12">
        <v>21.21</v>
      </c>
      <c r="P78" s="18">
        <v>8</v>
      </c>
      <c r="Q78">
        <v>8</v>
      </c>
    </row>
    <row r="79" spans="1:17">
      <c r="A79" s="29" t="s">
        <v>16</v>
      </c>
      <c r="B79" s="33">
        <v>37258</v>
      </c>
      <c r="C79" s="9">
        <v>3</v>
      </c>
      <c r="D79" s="9">
        <v>4</v>
      </c>
      <c r="E79" s="9">
        <v>3</v>
      </c>
      <c r="F79" s="31">
        <f t="shared" si="1"/>
        <v>36</v>
      </c>
      <c r="G79" s="9">
        <v>16</v>
      </c>
      <c r="H79" s="9">
        <v>120</v>
      </c>
      <c r="I79" s="9">
        <v>0.8</v>
      </c>
      <c r="J79" s="15">
        <v>7.6941335900600136E-2</v>
      </c>
      <c r="K79" s="12">
        <v>35.979999999999997</v>
      </c>
      <c r="L79" s="12">
        <v>21.9</v>
      </c>
      <c r="M79" s="18">
        <v>8.51</v>
      </c>
      <c r="N79" s="12">
        <v>35.99</v>
      </c>
      <c r="O79" s="12">
        <v>21.38</v>
      </c>
      <c r="P79" s="18">
        <v>7.81</v>
      </c>
      <c r="Q79">
        <v>6</v>
      </c>
    </row>
    <row r="80" spans="1:17">
      <c r="A80" s="29" t="s">
        <v>16</v>
      </c>
      <c r="B80" s="33">
        <v>37265</v>
      </c>
      <c r="C80" s="9">
        <v>4</v>
      </c>
      <c r="D80" s="9">
        <v>4</v>
      </c>
      <c r="E80" s="9">
        <v>3</v>
      </c>
      <c r="F80" s="31">
        <f t="shared" si="1"/>
        <v>34</v>
      </c>
      <c r="G80" s="9">
        <v>14</v>
      </c>
      <c r="H80" s="9">
        <v>130</v>
      </c>
      <c r="I80" s="9">
        <v>0.8</v>
      </c>
      <c r="J80" s="15"/>
      <c r="K80" s="12">
        <v>36.22</v>
      </c>
      <c r="L80" s="12">
        <v>21.75</v>
      </c>
      <c r="M80" s="18">
        <v>7.79</v>
      </c>
      <c r="N80" s="12">
        <v>36.22</v>
      </c>
      <c r="O80" s="12">
        <v>21.72</v>
      </c>
      <c r="P80" s="18">
        <v>7.33</v>
      </c>
      <c r="Q80">
        <v>7</v>
      </c>
    </row>
    <row r="81" spans="1:17">
      <c r="A81" s="29" t="s">
        <v>16</v>
      </c>
      <c r="B81" s="33">
        <v>37272</v>
      </c>
      <c r="C81" s="9">
        <v>3</v>
      </c>
      <c r="D81" s="9">
        <v>4</v>
      </c>
      <c r="E81" s="9">
        <v>3</v>
      </c>
      <c r="F81" s="31">
        <f t="shared" si="1"/>
        <v>33</v>
      </c>
      <c r="G81" s="9">
        <v>13</v>
      </c>
      <c r="H81" s="9">
        <v>150</v>
      </c>
      <c r="I81" s="9">
        <v>1.5</v>
      </c>
      <c r="J81" s="15">
        <v>8.8507283116860222E-2</v>
      </c>
      <c r="K81" s="12">
        <v>36.299999999999997</v>
      </c>
      <c r="L81" s="12">
        <v>22.08</v>
      </c>
      <c r="M81" s="18">
        <v>8.26</v>
      </c>
      <c r="N81" s="12">
        <v>36.299999999999997</v>
      </c>
      <c r="O81" s="12">
        <v>21.86</v>
      </c>
      <c r="P81" s="18">
        <v>7.75</v>
      </c>
      <c r="Q81">
        <v>5.2</v>
      </c>
    </row>
    <row r="82" spans="1:17">
      <c r="A82" s="29" t="s">
        <v>16</v>
      </c>
      <c r="B82" s="33">
        <v>37279</v>
      </c>
      <c r="C82" s="9">
        <v>12</v>
      </c>
      <c r="D82" s="9">
        <v>5</v>
      </c>
      <c r="E82" s="9">
        <v>3</v>
      </c>
      <c r="F82" s="31">
        <f t="shared" si="1"/>
        <v>32</v>
      </c>
      <c r="G82" s="9">
        <v>12</v>
      </c>
      <c r="H82" s="9">
        <v>130</v>
      </c>
      <c r="I82" s="9">
        <v>0.6</v>
      </c>
      <c r="J82" s="15">
        <v>8.5751688147990252E-2</v>
      </c>
      <c r="K82" s="12">
        <v>36.39</v>
      </c>
      <c r="L82" s="12">
        <v>22.75</v>
      </c>
      <c r="M82" s="18">
        <v>7.13</v>
      </c>
      <c r="N82" s="12">
        <v>36.43</v>
      </c>
      <c r="O82" s="12">
        <v>22.69</v>
      </c>
      <c r="P82" s="18">
        <v>7.01</v>
      </c>
      <c r="Q82">
        <v>9.5</v>
      </c>
    </row>
    <row r="83" spans="1:17">
      <c r="A83" s="29" t="s">
        <v>16</v>
      </c>
      <c r="B83" s="33">
        <v>37286</v>
      </c>
      <c r="C83" s="9">
        <v>3</v>
      </c>
      <c r="D83" s="9">
        <v>5</v>
      </c>
      <c r="E83" s="9">
        <v>3</v>
      </c>
      <c r="F83" s="31">
        <f t="shared" si="1"/>
        <v>32</v>
      </c>
      <c r="G83" s="9">
        <v>12</v>
      </c>
      <c r="H83" s="9">
        <v>110</v>
      </c>
      <c r="I83" s="9">
        <v>0.7</v>
      </c>
      <c r="J83" s="15">
        <v>8.2687903206183619E-2</v>
      </c>
      <c r="K83" s="12">
        <v>36.549999999999997</v>
      </c>
      <c r="L83" s="12">
        <v>23.39</v>
      </c>
      <c r="M83" s="18">
        <v>6.91</v>
      </c>
      <c r="N83" s="12">
        <v>36.54</v>
      </c>
      <c r="O83" s="12">
        <v>22.92</v>
      </c>
      <c r="P83" s="18">
        <v>6.24</v>
      </c>
      <c r="Q83">
        <v>8.5</v>
      </c>
    </row>
    <row r="84" spans="1:17">
      <c r="A84" s="29" t="s">
        <v>16</v>
      </c>
      <c r="B84" s="33">
        <v>37293</v>
      </c>
      <c r="C84" s="9">
        <v>3</v>
      </c>
      <c r="D84" s="9">
        <v>4</v>
      </c>
      <c r="E84" s="9">
        <v>3</v>
      </c>
      <c r="F84" s="31">
        <f t="shared" si="1"/>
        <v>32</v>
      </c>
      <c r="G84" s="9">
        <v>12</v>
      </c>
      <c r="H84" s="9">
        <v>140</v>
      </c>
      <c r="I84" s="9">
        <v>1.3</v>
      </c>
      <c r="J84" s="15">
        <v>8.4018216931875375E-2</v>
      </c>
      <c r="K84" s="12">
        <v>36.840000000000003</v>
      </c>
      <c r="L84" s="12">
        <v>23.91</v>
      </c>
      <c r="M84" s="18">
        <v>7.33</v>
      </c>
      <c r="N84" s="12">
        <v>36.82</v>
      </c>
      <c r="O84" s="12">
        <v>23.12</v>
      </c>
      <c r="P84" s="18">
        <v>6.79</v>
      </c>
      <c r="Q84">
        <v>9</v>
      </c>
    </row>
    <row r="85" spans="1:17">
      <c r="A85" s="29" t="s">
        <v>16</v>
      </c>
      <c r="B85" s="33">
        <v>37300</v>
      </c>
      <c r="C85" s="9">
        <v>4</v>
      </c>
      <c r="D85" s="9">
        <v>4</v>
      </c>
      <c r="E85" s="9">
        <v>4</v>
      </c>
      <c r="F85" s="31">
        <f t="shared" si="1"/>
        <v>37</v>
      </c>
      <c r="G85" s="9">
        <v>17</v>
      </c>
      <c r="H85" s="9">
        <v>150</v>
      </c>
      <c r="I85" s="9">
        <v>1.2</v>
      </c>
      <c r="J85" s="15">
        <v>8.3238203040557235E-2</v>
      </c>
      <c r="K85" s="12">
        <v>36.6</v>
      </c>
      <c r="L85" s="12">
        <v>23.71</v>
      </c>
      <c r="M85" s="18">
        <v>6.81</v>
      </c>
      <c r="N85" s="12">
        <v>36.590000000000003</v>
      </c>
      <c r="O85" s="12">
        <v>23.63</v>
      </c>
      <c r="P85" s="18">
        <v>6.74</v>
      </c>
      <c r="Q85">
        <v>6.5</v>
      </c>
    </row>
    <row r="86" spans="1:17">
      <c r="A86" s="29" t="s">
        <v>16</v>
      </c>
      <c r="B86" s="33">
        <v>37307</v>
      </c>
      <c r="C86" s="31">
        <v>5</v>
      </c>
      <c r="D86" s="31">
        <v>5</v>
      </c>
      <c r="E86" s="31">
        <v>3</v>
      </c>
      <c r="F86" s="31">
        <f t="shared" si="1"/>
        <v>33</v>
      </c>
      <c r="G86" s="31">
        <v>13</v>
      </c>
      <c r="H86" s="31">
        <v>120</v>
      </c>
      <c r="I86" s="32">
        <v>1.3</v>
      </c>
      <c r="J86" s="15">
        <v>0.11307485645721156</v>
      </c>
      <c r="K86" s="9"/>
      <c r="Q86">
        <v>5.5</v>
      </c>
    </row>
    <row r="87" spans="1:17">
      <c r="A87" s="29" t="s">
        <v>16</v>
      </c>
      <c r="B87" s="33">
        <v>37314</v>
      </c>
      <c r="C87" s="31">
        <v>4</v>
      </c>
      <c r="D87" s="31">
        <v>4</v>
      </c>
      <c r="E87" s="31">
        <v>4</v>
      </c>
      <c r="F87" s="31">
        <f t="shared" si="1"/>
        <v>38</v>
      </c>
      <c r="G87" s="31">
        <v>18</v>
      </c>
      <c r="H87" s="31">
        <v>160</v>
      </c>
      <c r="I87" s="32">
        <v>1.6</v>
      </c>
      <c r="J87" s="15">
        <v>0.11950026354563212</v>
      </c>
      <c r="K87" s="12">
        <v>35.630000000000003</v>
      </c>
      <c r="L87" s="12">
        <v>22.45</v>
      </c>
      <c r="M87" s="18">
        <v>7.18</v>
      </c>
      <c r="N87" s="12">
        <v>36.04</v>
      </c>
      <c r="O87" s="12">
        <v>22.43</v>
      </c>
      <c r="P87" s="18">
        <v>6.85</v>
      </c>
      <c r="Q87">
        <v>6</v>
      </c>
    </row>
    <row r="88" spans="1:17">
      <c r="A88" s="29" t="s">
        <v>16</v>
      </c>
      <c r="B88" s="33">
        <v>37321</v>
      </c>
      <c r="C88" s="31">
        <v>4</v>
      </c>
      <c r="D88" s="31">
        <v>5</v>
      </c>
      <c r="E88" s="31">
        <v>4</v>
      </c>
      <c r="F88" s="31">
        <f t="shared" si="1"/>
        <v>36</v>
      </c>
      <c r="G88" s="31">
        <v>16</v>
      </c>
      <c r="H88" s="31">
        <v>150</v>
      </c>
      <c r="I88" s="32">
        <v>1.1000000000000001</v>
      </c>
      <c r="J88" s="15">
        <v>9.5956690114912049E-2</v>
      </c>
      <c r="K88" s="12">
        <v>37.22</v>
      </c>
      <c r="L88" s="12">
        <v>22.3</v>
      </c>
      <c r="M88" s="18">
        <v>7.09</v>
      </c>
      <c r="N88" s="12">
        <v>37.24</v>
      </c>
      <c r="O88" s="12">
        <v>22.29</v>
      </c>
      <c r="P88" s="18">
        <v>7.01</v>
      </c>
      <c r="Q88">
        <v>8</v>
      </c>
    </row>
    <row r="89" spans="1:17">
      <c r="A89" s="29" t="s">
        <v>16</v>
      </c>
      <c r="B89" s="33">
        <v>37328</v>
      </c>
      <c r="C89" s="31">
        <v>4</v>
      </c>
      <c r="D89" s="31">
        <v>5</v>
      </c>
      <c r="E89" s="31">
        <v>4</v>
      </c>
      <c r="F89" s="31">
        <f t="shared" si="1"/>
        <v>37</v>
      </c>
      <c r="G89" s="31">
        <v>17</v>
      </c>
      <c r="H89" s="31">
        <v>180</v>
      </c>
      <c r="I89" s="32">
        <v>0.9</v>
      </c>
      <c r="J89" s="15">
        <v>8.3385082634789331E-2</v>
      </c>
      <c r="K89" s="12">
        <v>37.22</v>
      </c>
      <c r="L89" s="12">
        <v>22.05</v>
      </c>
      <c r="M89" s="18">
        <v>7.38</v>
      </c>
      <c r="N89" s="12">
        <v>37.17</v>
      </c>
      <c r="O89" s="12">
        <v>22.06</v>
      </c>
      <c r="P89" s="18">
        <v>7.01</v>
      </c>
      <c r="Q89">
        <v>7.5</v>
      </c>
    </row>
    <row r="90" spans="1:17">
      <c r="A90" s="29" t="s">
        <v>16</v>
      </c>
      <c r="B90" s="33">
        <v>37335</v>
      </c>
      <c r="C90" s="31">
        <v>1.5</v>
      </c>
      <c r="D90" s="31">
        <v>5</v>
      </c>
      <c r="E90" s="31">
        <v>3</v>
      </c>
      <c r="F90" s="31">
        <f t="shared" si="1"/>
        <v>35</v>
      </c>
      <c r="G90" s="31">
        <v>15</v>
      </c>
      <c r="H90" s="31">
        <v>170</v>
      </c>
      <c r="I90" s="32">
        <v>1</v>
      </c>
      <c r="J90" s="15">
        <v>7.950241547997533E-2</v>
      </c>
      <c r="K90" s="12">
        <v>37.18</v>
      </c>
      <c r="L90" s="12">
        <v>22.61</v>
      </c>
      <c r="M90" s="18">
        <v>7.74</v>
      </c>
      <c r="N90" s="12">
        <v>37.159999999999997</v>
      </c>
      <c r="O90" s="12">
        <v>21.99</v>
      </c>
      <c r="P90" s="18">
        <v>7.67</v>
      </c>
      <c r="Q90">
        <v>7</v>
      </c>
    </row>
    <row r="91" spans="1:17">
      <c r="A91" s="29" t="s">
        <v>16</v>
      </c>
      <c r="B91" s="33">
        <v>37342</v>
      </c>
      <c r="C91" s="31">
        <v>4</v>
      </c>
      <c r="D91" s="31">
        <v>4</v>
      </c>
      <c r="E91" s="31">
        <v>3</v>
      </c>
      <c r="F91" s="31">
        <f t="shared" si="1"/>
        <v>38</v>
      </c>
      <c r="G91" s="31">
        <v>18</v>
      </c>
      <c r="H91" s="31">
        <v>160</v>
      </c>
      <c r="I91" s="32">
        <v>1.5</v>
      </c>
      <c r="J91" s="15">
        <v>9.0684576414538948E-2</v>
      </c>
      <c r="K91" s="12">
        <v>37.049999999999997</v>
      </c>
      <c r="L91" s="12">
        <v>21.9</v>
      </c>
      <c r="M91" s="18">
        <v>7.99</v>
      </c>
      <c r="N91" s="12">
        <v>37.03</v>
      </c>
      <c r="O91" s="12">
        <v>21.8</v>
      </c>
      <c r="P91" s="18">
        <v>7.33</v>
      </c>
      <c r="Q91">
        <v>8</v>
      </c>
    </row>
    <row r="92" spans="1:17">
      <c r="A92" s="29"/>
      <c r="B92" s="33"/>
      <c r="C92" s="31"/>
      <c r="D92" s="31"/>
      <c r="E92" s="31"/>
      <c r="F92" s="31"/>
      <c r="G92" s="31"/>
      <c r="H92" s="31"/>
      <c r="I92" s="32"/>
      <c r="J92" s="15"/>
      <c r="K92" s="12"/>
      <c r="L92" s="12"/>
      <c r="M92" s="18"/>
      <c r="N92" s="12"/>
      <c r="O92" s="12"/>
      <c r="P92" s="18"/>
    </row>
    <row r="93" spans="1:17">
      <c r="A93" s="29" t="s">
        <v>17</v>
      </c>
      <c r="B93" s="33">
        <v>37230</v>
      </c>
      <c r="C93" s="9">
        <v>13</v>
      </c>
      <c r="D93" s="9">
        <v>6</v>
      </c>
      <c r="E93" s="9">
        <v>8</v>
      </c>
      <c r="F93" s="31">
        <f t="shared" si="1"/>
        <v>41</v>
      </c>
      <c r="G93" s="9">
        <v>21</v>
      </c>
      <c r="H93" s="9">
        <v>220</v>
      </c>
      <c r="I93" s="9">
        <v>2.1</v>
      </c>
      <c r="J93" s="15">
        <v>0.1085</v>
      </c>
      <c r="K93" s="12">
        <v>35.4</v>
      </c>
      <c r="L93" s="12">
        <v>20.29</v>
      </c>
      <c r="M93" s="18">
        <v>8.26</v>
      </c>
      <c r="N93" s="12">
        <v>35.409999999999997</v>
      </c>
      <c r="O93" s="12">
        <v>20.03</v>
      </c>
      <c r="P93" s="18">
        <v>8.15</v>
      </c>
      <c r="Q93">
        <v>3.5</v>
      </c>
    </row>
    <row r="94" spans="1:17">
      <c r="A94" s="29" t="s">
        <v>17</v>
      </c>
      <c r="B94" s="33">
        <v>37237</v>
      </c>
      <c r="C94" s="9">
        <v>4</v>
      </c>
      <c r="D94" s="9">
        <v>6</v>
      </c>
      <c r="E94" s="9">
        <v>4</v>
      </c>
      <c r="F94" s="31">
        <f t="shared" si="1"/>
        <v>38</v>
      </c>
      <c r="G94" s="9">
        <v>18</v>
      </c>
      <c r="H94" s="9">
        <v>190</v>
      </c>
      <c r="I94" s="9">
        <v>1.3</v>
      </c>
      <c r="J94" s="15"/>
      <c r="K94" s="12">
        <v>35.630000000000003</v>
      </c>
      <c r="L94" s="12">
        <v>19.920000000000002</v>
      </c>
      <c r="M94" s="18">
        <v>7.86</v>
      </c>
      <c r="N94" s="12">
        <v>35.630000000000003</v>
      </c>
      <c r="O94" s="12">
        <v>19.88</v>
      </c>
      <c r="P94" s="18">
        <v>7.92</v>
      </c>
      <c r="Q94">
        <v>3.5</v>
      </c>
    </row>
    <row r="95" spans="1:17">
      <c r="A95" s="29" t="s">
        <v>17</v>
      </c>
      <c r="B95" s="33">
        <v>37244</v>
      </c>
      <c r="C95" s="9">
        <v>3</v>
      </c>
      <c r="D95" s="9">
        <v>5</v>
      </c>
      <c r="E95" s="9">
        <v>4</v>
      </c>
      <c r="F95" s="31">
        <f t="shared" si="1"/>
        <v>34</v>
      </c>
      <c r="G95" s="9">
        <v>14</v>
      </c>
      <c r="H95" s="9">
        <v>180</v>
      </c>
      <c r="I95" s="9">
        <v>1.4</v>
      </c>
      <c r="J95" s="15"/>
      <c r="K95" s="12">
        <v>35.85</v>
      </c>
      <c r="L95" s="12">
        <v>21.9</v>
      </c>
      <c r="M95" s="18">
        <v>8.18</v>
      </c>
      <c r="N95" s="12">
        <v>35.869999999999997</v>
      </c>
      <c r="O95" s="12">
        <v>21.27</v>
      </c>
      <c r="P95" s="18">
        <v>8.0299999999999994</v>
      </c>
      <c r="Q95">
        <v>4</v>
      </c>
    </row>
    <row r="96" spans="1:17">
      <c r="A96" s="29" t="s">
        <v>17</v>
      </c>
      <c r="B96" s="33">
        <v>37251</v>
      </c>
      <c r="C96" s="9">
        <v>1.5</v>
      </c>
      <c r="D96" s="9">
        <v>4</v>
      </c>
      <c r="E96" s="9">
        <v>4</v>
      </c>
      <c r="F96" s="31">
        <f t="shared" si="1"/>
        <v>36</v>
      </c>
      <c r="G96" s="9">
        <v>16</v>
      </c>
      <c r="H96" s="9">
        <v>170</v>
      </c>
      <c r="I96" s="9">
        <v>1.5</v>
      </c>
      <c r="J96" s="15">
        <v>0.10822753819503095</v>
      </c>
      <c r="K96" s="12">
        <v>36.08</v>
      </c>
      <c r="L96" s="12">
        <v>21.29</v>
      </c>
      <c r="M96" s="18">
        <v>8.01</v>
      </c>
      <c r="N96" s="12">
        <v>36.090000000000003</v>
      </c>
      <c r="O96" s="12">
        <v>21.27</v>
      </c>
      <c r="P96" s="18">
        <v>7.92</v>
      </c>
      <c r="Q96">
        <v>5.8</v>
      </c>
    </row>
    <row r="97" spans="1:17">
      <c r="A97" s="29" t="s">
        <v>17</v>
      </c>
      <c r="B97" s="33">
        <v>37258</v>
      </c>
      <c r="C97" s="9">
        <v>1.5</v>
      </c>
      <c r="D97" s="9">
        <v>4</v>
      </c>
      <c r="E97" s="9">
        <v>3</v>
      </c>
      <c r="F97" s="31">
        <f t="shared" si="1"/>
        <v>35</v>
      </c>
      <c r="G97" s="9">
        <v>15</v>
      </c>
      <c r="H97" s="9">
        <v>130</v>
      </c>
      <c r="I97" s="9">
        <v>2.2000000000000002</v>
      </c>
      <c r="J97" s="15">
        <v>0.11404745042849479</v>
      </c>
      <c r="K97" s="12">
        <v>36.07</v>
      </c>
      <c r="L97" s="12">
        <v>21.6</v>
      </c>
      <c r="M97" s="18">
        <v>7.52</v>
      </c>
      <c r="N97" s="12">
        <v>36.07</v>
      </c>
      <c r="O97" s="12">
        <v>21.56</v>
      </c>
      <c r="P97" s="18">
        <v>7.26</v>
      </c>
      <c r="Q97">
        <v>4.5</v>
      </c>
    </row>
    <row r="98" spans="1:17">
      <c r="A98" s="29" t="s">
        <v>17</v>
      </c>
      <c r="B98" s="33">
        <v>37265</v>
      </c>
      <c r="C98" s="9">
        <v>5</v>
      </c>
      <c r="D98" s="9">
        <v>4</v>
      </c>
      <c r="E98" s="9">
        <v>6</v>
      </c>
      <c r="F98" s="31">
        <f t="shared" si="1"/>
        <v>34</v>
      </c>
      <c r="G98" s="9">
        <v>14</v>
      </c>
      <c r="H98" s="9">
        <v>160</v>
      </c>
      <c r="I98" s="9">
        <v>2.6</v>
      </c>
      <c r="J98" s="15"/>
      <c r="K98" s="12">
        <v>36.26</v>
      </c>
      <c r="L98" s="12">
        <v>21.97</v>
      </c>
      <c r="M98" s="18">
        <v>7.96</v>
      </c>
      <c r="N98" s="12">
        <v>36.24</v>
      </c>
      <c r="O98" s="12">
        <v>21.89</v>
      </c>
      <c r="P98" s="18">
        <v>7.35</v>
      </c>
      <c r="Q98">
        <v>3.5</v>
      </c>
    </row>
    <row r="99" spans="1:17">
      <c r="A99" s="29" t="s">
        <v>17</v>
      </c>
      <c r="B99" s="33">
        <v>37272</v>
      </c>
      <c r="C99" s="9">
        <v>4</v>
      </c>
      <c r="D99" s="9">
        <v>4</v>
      </c>
      <c r="E99" s="9">
        <v>4</v>
      </c>
      <c r="F99" s="31">
        <f t="shared" si="1"/>
        <v>36</v>
      </c>
      <c r="G99" s="9">
        <v>16</v>
      </c>
      <c r="H99" s="9">
        <v>170</v>
      </c>
      <c r="I99" s="9">
        <v>3.3</v>
      </c>
      <c r="J99" s="15">
        <v>0.11042549011725143</v>
      </c>
      <c r="K99" s="12">
        <v>36.380000000000003</v>
      </c>
      <c r="L99" s="12">
        <v>22</v>
      </c>
      <c r="M99" s="18">
        <v>8.1199999999999992</v>
      </c>
      <c r="N99" s="12">
        <v>36.380000000000003</v>
      </c>
      <c r="O99" s="12">
        <v>21.96</v>
      </c>
      <c r="P99" s="18">
        <v>7.9</v>
      </c>
      <c r="Q99">
        <v>4</v>
      </c>
    </row>
    <row r="100" spans="1:17">
      <c r="A100" s="29" t="s">
        <v>17</v>
      </c>
      <c r="B100" s="33">
        <v>37279</v>
      </c>
      <c r="C100" s="9">
        <v>5</v>
      </c>
      <c r="D100" s="9">
        <v>5</v>
      </c>
      <c r="E100" s="9">
        <v>4</v>
      </c>
      <c r="F100" s="31">
        <f t="shared" si="1"/>
        <v>36</v>
      </c>
      <c r="G100" s="9">
        <v>16</v>
      </c>
      <c r="H100" s="9">
        <v>150</v>
      </c>
      <c r="I100" s="9">
        <v>1.3</v>
      </c>
      <c r="J100" s="15">
        <v>0.11531163680903106</v>
      </c>
      <c r="K100" s="12">
        <v>36.44</v>
      </c>
      <c r="L100" s="12">
        <v>23.35</v>
      </c>
      <c r="M100" s="18">
        <v>6.96</v>
      </c>
      <c r="N100" s="12">
        <v>36.43</v>
      </c>
      <c r="O100" s="12">
        <v>22.75</v>
      </c>
      <c r="P100" s="18">
        <v>6.59</v>
      </c>
      <c r="Q100">
        <v>7</v>
      </c>
    </row>
    <row r="101" spans="1:17">
      <c r="A101" s="29" t="s">
        <v>17</v>
      </c>
      <c r="B101" s="33">
        <v>37286</v>
      </c>
      <c r="C101" s="9">
        <v>5</v>
      </c>
      <c r="D101" s="9">
        <v>5</v>
      </c>
      <c r="E101" s="9">
        <v>4</v>
      </c>
      <c r="F101" s="31">
        <f t="shared" si="1"/>
        <v>38</v>
      </c>
      <c r="G101" s="9">
        <v>18</v>
      </c>
      <c r="H101" s="9">
        <v>150</v>
      </c>
      <c r="I101" s="9">
        <v>1.7</v>
      </c>
      <c r="J101" s="15">
        <v>9.6016470789228869E-2</v>
      </c>
      <c r="K101" s="12">
        <v>36.619999999999997</v>
      </c>
      <c r="L101" s="12">
        <v>23.15</v>
      </c>
      <c r="M101" s="18">
        <v>7.11</v>
      </c>
      <c r="N101" s="12">
        <v>36.61</v>
      </c>
      <c r="O101" s="12">
        <v>22.99</v>
      </c>
      <c r="P101" s="18">
        <v>6.72</v>
      </c>
      <c r="Q101">
        <v>6</v>
      </c>
    </row>
    <row r="102" spans="1:17">
      <c r="A102" s="29" t="s">
        <v>17</v>
      </c>
      <c r="B102" s="33">
        <v>37293</v>
      </c>
      <c r="C102" s="9">
        <v>6</v>
      </c>
      <c r="D102" s="9">
        <v>5</v>
      </c>
      <c r="E102" s="9">
        <v>5</v>
      </c>
      <c r="F102" s="31">
        <f t="shared" si="1"/>
        <v>37</v>
      </c>
      <c r="G102" s="9">
        <v>17</v>
      </c>
      <c r="H102" s="9">
        <v>150</v>
      </c>
      <c r="I102" s="9">
        <v>1.3</v>
      </c>
      <c r="J102" s="15">
        <v>9.7373597468019116E-2</v>
      </c>
      <c r="K102" s="12">
        <v>36.85</v>
      </c>
      <c r="L102" s="12">
        <v>23.98</v>
      </c>
      <c r="M102" s="18">
        <v>7.22</v>
      </c>
      <c r="N102" s="12">
        <v>36.78</v>
      </c>
      <c r="O102" s="12">
        <v>23.26</v>
      </c>
      <c r="P102" s="18">
        <v>6.57</v>
      </c>
      <c r="Q102">
        <v>6.6</v>
      </c>
    </row>
    <row r="103" spans="1:17">
      <c r="A103" s="29" t="s">
        <v>17</v>
      </c>
      <c r="B103" s="33">
        <v>37300</v>
      </c>
      <c r="C103" s="9">
        <v>4</v>
      </c>
      <c r="D103" s="9">
        <v>6</v>
      </c>
      <c r="E103" s="9">
        <v>4</v>
      </c>
      <c r="F103" s="31">
        <f t="shared" si="1"/>
        <v>47</v>
      </c>
      <c r="G103" s="9">
        <v>27</v>
      </c>
      <c r="H103" s="9">
        <v>150</v>
      </c>
      <c r="I103" s="9">
        <v>2.9</v>
      </c>
      <c r="J103" s="15">
        <v>0.13424676725434201</v>
      </c>
      <c r="K103" s="12">
        <v>36.6</v>
      </c>
      <c r="L103" s="12">
        <v>23.96</v>
      </c>
      <c r="M103" s="18">
        <v>7.05</v>
      </c>
      <c r="N103" s="12">
        <v>36.590000000000003</v>
      </c>
      <c r="O103" s="12">
        <v>23.59</v>
      </c>
      <c r="P103" s="18">
        <v>6.75</v>
      </c>
      <c r="Q103">
        <v>4</v>
      </c>
    </row>
    <row r="104" spans="1:17">
      <c r="A104" s="29" t="s">
        <v>17</v>
      </c>
      <c r="B104" s="33">
        <v>37307</v>
      </c>
      <c r="C104" s="31">
        <v>6</v>
      </c>
      <c r="D104" s="31">
        <v>4</v>
      </c>
      <c r="E104" s="31">
        <v>5</v>
      </c>
      <c r="F104" s="31">
        <f t="shared" si="1"/>
        <v>35</v>
      </c>
      <c r="G104" s="31">
        <v>15</v>
      </c>
      <c r="H104" s="31">
        <v>140</v>
      </c>
      <c r="I104" s="32">
        <v>3.2</v>
      </c>
      <c r="J104" s="15">
        <v>0.13987361951862823</v>
      </c>
      <c r="K104" s="9"/>
      <c r="Q104">
        <v>3.5</v>
      </c>
    </row>
    <row r="105" spans="1:17">
      <c r="A105" s="29" t="s">
        <v>17</v>
      </c>
      <c r="B105" s="33">
        <v>37314</v>
      </c>
      <c r="C105" s="31">
        <v>5</v>
      </c>
      <c r="D105" s="31">
        <v>4</v>
      </c>
      <c r="E105" s="31">
        <v>3</v>
      </c>
      <c r="F105" s="31">
        <f t="shared" si="1"/>
        <v>29</v>
      </c>
      <c r="G105" s="31">
        <v>9</v>
      </c>
      <c r="H105" s="31">
        <v>150</v>
      </c>
      <c r="I105" s="32">
        <v>2.4</v>
      </c>
      <c r="J105" s="15">
        <v>0.14139011954115005</v>
      </c>
      <c r="K105" s="12">
        <v>35.5</v>
      </c>
      <c r="L105" s="12">
        <v>22.26</v>
      </c>
      <c r="M105" s="18">
        <v>7.16</v>
      </c>
      <c r="N105" s="12">
        <v>35.74</v>
      </c>
      <c r="O105" s="12">
        <v>22.28</v>
      </c>
      <c r="P105" s="18">
        <v>6.88</v>
      </c>
      <c r="Q105">
        <v>4</v>
      </c>
    </row>
    <row r="106" spans="1:17">
      <c r="A106" s="29" t="s">
        <v>17</v>
      </c>
      <c r="B106" s="33">
        <v>37321</v>
      </c>
      <c r="C106" s="31">
        <v>5</v>
      </c>
      <c r="D106" s="31">
        <v>5</v>
      </c>
      <c r="E106" s="31">
        <v>5</v>
      </c>
      <c r="F106" s="31">
        <f t="shared" si="1"/>
        <v>39</v>
      </c>
      <c r="G106" s="31">
        <v>19</v>
      </c>
      <c r="H106" s="31">
        <v>170</v>
      </c>
      <c r="I106" s="32">
        <v>1.9</v>
      </c>
      <c r="J106" s="15">
        <v>0.10703777889184943</v>
      </c>
      <c r="K106" s="12">
        <v>37.229999999999997</v>
      </c>
      <c r="L106" s="12">
        <v>22.11</v>
      </c>
      <c r="M106" s="18">
        <v>6.59</v>
      </c>
      <c r="N106" s="12">
        <v>37.24</v>
      </c>
      <c r="O106" s="12">
        <v>22.05</v>
      </c>
      <c r="P106" s="18">
        <v>6.55</v>
      </c>
      <c r="Q106">
        <v>5.5</v>
      </c>
    </row>
    <row r="107" spans="1:17">
      <c r="A107" s="29" t="s">
        <v>17</v>
      </c>
      <c r="B107" s="33">
        <v>37328</v>
      </c>
      <c r="C107" s="31">
        <v>5</v>
      </c>
      <c r="D107" s="31">
        <v>5</v>
      </c>
      <c r="E107" s="31">
        <v>4</v>
      </c>
      <c r="F107" s="31">
        <f t="shared" si="1"/>
        <v>38</v>
      </c>
      <c r="G107" s="31">
        <v>18</v>
      </c>
      <c r="H107" s="31">
        <v>170</v>
      </c>
      <c r="I107" s="32">
        <v>1.9</v>
      </c>
      <c r="J107" s="15">
        <v>0.10351918819463818</v>
      </c>
      <c r="K107" s="12">
        <v>37.15</v>
      </c>
      <c r="L107" s="12">
        <v>22</v>
      </c>
      <c r="M107" s="18">
        <v>7.43</v>
      </c>
      <c r="N107" s="12">
        <v>37.11</v>
      </c>
      <c r="O107" s="12">
        <v>21.99</v>
      </c>
      <c r="P107" s="18">
        <v>7.12</v>
      </c>
      <c r="Q107">
        <v>5.5</v>
      </c>
    </row>
    <row r="108" spans="1:17">
      <c r="A108" s="29" t="s">
        <v>17</v>
      </c>
      <c r="B108" s="33">
        <v>37335</v>
      </c>
      <c r="C108" s="31">
        <v>5</v>
      </c>
      <c r="D108" s="31">
        <v>4</v>
      </c>
      <c r="E108" s="31">
        <v>3</v>
      </c>
      <c r="F108" s="31">
        <f t="shared" si="1"/>
        <v>45</v>
      </c>
      <c r="G108" s="31">
        <v>25</v>
      </c>
      <c r="H108" s="31">
        <v>190</v>
      </c>
      <c r="I108" s="32">
        <v>3.8</v>
      </c>
      <c r="J108" s="15">
        <v>0.14294923899667811</v>
      </c>
      <c r="K108" s="12">
        <v>37.14</v>
      </c>
      <c r="L108" s="12">
        <v>22.6</v>
      </c>
      <c r="M108" s="18">
        <v>7.81</v>
      </c>
      <c r="N108" s="12">
        <v>37.17</v>
      </c>
      <c r="O108" s="12">
        <v>21.94</v>
      </c>
      <c r="P108" s="18">
        <v>7.86</v>
      </c>
      <c r="Q108">
        <v>3.5</v>
      </c>
    </row>
    <row r="109" spans="1:17">
      <c r="A109" s="29" t="s">
        <v>17</v>
      </c>
      <c r="B109" s="33">
        <v>37342</v>
      </c>
      <c r="C109" s="31">
        <v>5</v>
      </c>
      <c r="D109" s="31">
        <v>5</v>
      </c>
      <c r="E109" s="31">
        <v>4</v>
      </c>
      <c r="F109" s="31">
        <f t="shared" si="1"/>
        <v>43</v>
      </c>
      <c r="G109" s="31">
        <v>23</v>
      </c>
      <c r="H109" s="31">
        <v>190</v>
      </c>
      <c r="I109" s="32">
        <v>2.1</v>
      </c>
      <c r="J109" s="15">
        <v>0.23159471896938369</v>
      </c>
      <c r="K109" s="12">
        <v>36.86</v>
      </c>
      <c r="L109" s="12">
        <v>21.7</v>
      </c>
      <c r="M109" s="18">
        <v>7.51</v>
      </c>
      <c r="N109" s="12">
        <v>36.96</v>
      </c>
      <c r="O109" s="12">
        <v>21.71</v>
      </c>
      <c r="P109" s="18">
        <v>7.04</v>
      </c>
      <c r="Q109">
        <v>2</v>
      </c>
    </row>
    <row r="110" spans="1:17">
      <c r="A110" s="29"/>
      <c r="B110" s="33"/>
      <c r="C110" s="31"/>
      <c r="D110" s="31"/>
      <c r="E110" s="31"/>
      <c r="F110" s="31"/>
      <c r="G110" s="31"/>
      <c r="H110" s="31"/>
      <c r="I110" s="32"/>
      <c r="J110" s="15"/>
      <c r="K110" s="12"/>
      <c r="L110" s="12"/>
      <c r="M110" s="18"/>
      <c r="N110" s="12"/>
      <c r="O110" s="12"/>
      <c r="P110" s="18"/>
    </row>
    <row r="111" spans="1:17">
      <c r="A111" s="29" t="s">
        <v>18</v>
      </c>
      <c r="B111" s="33">
        <v>37230</v>
      </c>
      <c r="C111" s="9">
        <v>7</v>
      </c>
      <c r="D111" s="9">
        <v>7</v>
      </c>
      <c r="E111" s="9">
        <v>4</v>
      </c>
      <c r="F111" s="31">
        <f t="shared" si="1"/>
        <v>39</v>
      </c>
      <c r="G111" s="9">
        <v>19</v>
      </c>
      <c r="H111" s="9">
        <v>180</v>
      </c>
      <c r="I111" s="9">
        <v>1.2</v>
      </c>
      <c r="J111" s="15">
        <v>9.316150416118707E-2</v>
      </c>
      <c r="K111" s="12">
        <v>35.42</v>
      </c>
      <c r="L111" s="12">
        <v>20.13</v>
      </c>
      <c r="M111" s="18">
        <v>8.27</v>
      </c>
      <c r="N111" s="12">
        <v>35.42</v>
      </c>
      <c r="O111" s="12">
        <v>19.89</v>
      </c>
      <c r="P111" s="18">
        <v>7.89</v>
      </c>
      <c r="Q111">
        <v>5</v>
      </c>
    </row>
    <row r="112" spans="1:17">
      <c r="A112" s="29" t="s">
        <v>18</v>
      </c>
      <c r="B112" s="33">
        <v>37237</v>
      </c>
      <c r="C112" s="9">
        <v>7</v>
      </c>
      <c r="D112" s="9">
        <v>7</v>
      </c>
      <c r="E112" s="9">
        <v>3</v>
      </c>
      <c r="F112" s="31">
        <f t="shared" si="1"/>
        <v>38</v>
      </c>
      <c r="G112" s="9">
        <v>18</v>
      </c>
      <c r="H112" s="9">
        <v>160</v>
      </c>
      <c r="I112" s="9">
        <v>1.6</v>
      </c>
      <c r="J112" s="15"/>
      <c r="K112" s="12">
        <v>35.64</v>
      </c>
      <c r="L112" s="12">
        <v>19.899999999999999</v>
      </c>
      <c r="M112" s="18">
        <v>7.91</v>
      </c>
      <c r="N112" s="12">
        <v>35.619999999999997</v>
      </c>
      <c r="O112" s="12">
        <v>19.600000000000001</v>
      </c>
      <c r="P112" s="18">
        <v>7.57</v>
      </c>
      <c r="Q112">
        <v>8</v>
      </c>
    </row>
    <row r="113" spans="1:17">
      <c r="A113" s="29" t="s">
        <v>18</v>
      </c>
      <c r="B113" s="33">
        <v>37244</v>
      </c>
      <c r="C113" s="9">
        <v>1.5</v>
      </c>
      <c r="D113" s="9">
        <v>6</v>
      </c>
      <c r="E113" s="9">
        <v>3</v>
      </c>
      <c r="F113" s="31">
        <f t="shared" si="1"/>
        <v>44</v>
      </c>
      <c r="G113" s="9">
        <v>24</v>
      </c>
      <c r="H113" s="9">
        <v>180</v>
      </c>
      <c r="I113" s="9">
        <v>1.4</v>
      </c>
      <c r="J113" s="15"/>
      <c r="K113" s="12">
        <v>35.85</v>
      </c>
      <c r="L113" s="12">
        <v>21.25</v>
      </c>
      <c r="M113" s="18">
        <v>8.16</v>
      </c>
      <c r="N113" s="12">
        <v>35.82</v>
      </c>
      <c r="O113" s="12">
        <v>20.51</v>
      </c>
      <c r="P113" s="18">
        <v>7.47</v>
      </c>
      <c r="Q113">
        <v>6</v>
      </c>
    </row>
    <row r="114" spans="1:17">
      <c r="A114" s="29" t="s">
        <v>18</v>
      </c>
      <c r="B114" s="33">
        <v>37251</v>
      </c>
      <c r="C114" s="9">
        <v>4</v>
      </c>
      <c r="D114" s="9">
        <v>4</v>
      </c>
      <c r="E114" s="9">
        <v>3</v>
      </c>
      <c r="F114" s="31">
        <f t="shared" si="1"/>
        <v>37</v>
      </c>
      <c r="G114" s="9">
        <v>17</v>
      </c>
      <c r="H114" s="9">
        <v>160</v>
      </c>
      <c r="I114" s="9">
        <v>1.9</v>
      </c>
      <c r="J114" s="15">
        <v>0.10414924167949358</v>
      </c>
      <c r="K114" s="12">
        <v>36.08</v>
      </c>
      <c r="L114" s="12">
        <v>21.36</v>
      </c>
      <c r="M114" s="18">
        <v>8.11</v>
      </c>
      <c r="N114" s="12">
        <v>36.130000000000003</v>
      </c>
      <c r="O114" s="12">
        <v>21.26</v>
      </c>
      <c r="P114" s="18">
        <v>7.22</v>
      </c>
      <c r="Q114">
        <v>5.8</v>
      </c>
    </row>
    <row r="115" spans="1:17">
      <c r="A115" s="29" t="s">
        <v>18</v>
      </c>
      <c r="B115" s="33">
        <v>37258</v>
      </c>
      <c r="C115" s="9">
        <v>4</v>
      </c>
      <c r="D115" s="9">
        <v>5</v>
      </c>
      <c r="E115" s="9">
        <v>4</v>
      </c>
      <c r="F115" s="31">
        <f t="shared" si="1"/>
        <v>41</v>
      </c>
      <c r="G115" s="9">
        <v>21</v>
      </c>
      <c r="H115" s="9">
        <v>150</v>
      </c>
      <c r="I115" s="9">
        <v>1.4</v>
      </c>
      <c r="J115" s="15">
        <v>0.10052163954042558</v>
      </c>
      <c r="K115" s="12">
        <v>36.11</v>
      </c>
      <c r="L115" s="12">
        <v>21.51</v>
      </c>
      <c r="M115" s="18">
        <v>7.42</v>
      </c>
      <c r="N115" s="12">
        <v>36.07</v>
      </c>
      <c r="O115" s="12">
        <v>21.34</v>
      </c>
      <c r="P115" s="18">
        <v>6.71</v>
      </c>
      <c r="Q115">
        <v>7.8</v>
      </c>
    </row>
    <row r="116" spans="1:17">
      <c r="A116" s="29" t="s">
        <v>18</v>
      </c>
      <c r="B116" s="33">
        <v>37265</v>
      </c>
      <c r="C116" s="9">
        <v>6</v>
      </c>
      <c r="D116" s="9">
        <v>5</v>
      </c>
      <c r="E116" s="9">
        <v>4</v>
      </c>
      <c r="F116" s="31">
        <f t="shared" si="1"/>
        <v>30</v>
      </c>
      <c r="G116" s="9">
        <v>10</v>
      </c>
      <c r="H116" s="9">
        <v>140</v>
      </c>
      <c r="I116" s="9">
        <v>1.4</v>
      </c>
      <c r="J116" s="15"/>
      <c r="K116" s="12">
        <v>36.29</v>
      </c>
      <c r="L116" s="12">
        <v>21.79</v>
      </c>
      <c r="M116" s="18">
        <v>7.51</v>
      </c>
      <c r="N116" s="12">
        <v>36.24</v>
      </c>
      <c r="O116" s="12">
        <v>21.64</v>
      </c>
      <c r="P116" s="18">
        <v>7.25</v>
      </c>
      <c r="Q116">
        <v>6</v>
      </c>
    </row>
    <row r="117" spans="1:17">
      <c r="A117" s="29" t="s">
        <v>18</v>
      </c>
      <c r="B117" s="33">
        <v>37272</v>
      </c>
      <c r="C117" s="9">
        <v>4</v>
      </c>
      <c r="D117" s="9">
        <v>5</v>
      </c>
      <c r="E117" s="9">
        <v>3</v>
      </c>
      <c r="F117" s="31">
        <f t="shared" si="1"/>
        <v>36</v>
      </c>
      <c r="G117" s="9">
        <v>16</v>
      </c>
      <c r="H117" s="9">
        <v>190</v>
      </c>
      <c r="I117" s="9">
        <v>2.8</v>
      </c>
      <c r="J117" s="15">
        <v>9.0598122285307586E-2</v>
      </c>
      <c r="K117" s="12">
        <v>36.4</v>
      </c>
      <c r="L117" s="12">
        <v>21.84</v>
      </c>
      <c r="M117" s="18">
        <v>8.1999999999999993</v>
      </c>
      <c r="N117" s="12">
        <v>36.42</v>
      </c>
      <c r="O117" s="12">
        <v>21.53</v>
      </c>
      <c r="P117" s="18">
        <v>7.13</v>
      </c>
      <c r="Q117">
        <v>5.2</v>
      </c>
    </row>
    <row r="118" spans="1:17">
      <c r="A118" s="29" t="s">
        <v>18</v>
      </c>
      <c r="B118" s="33">
        <v>37279</v>
      </c>
      <c r="C118" s="9">
        <v>18</v>
      </c>
      <c r="D118" s="9">
        <v>9</v>
      </c>
      <c r="E118" s="9">
        <v>4</v>
      </c>
      <c r="F118" s="31">
        <f t="shared" si="1"/>
        <v>39</v>
      </c>
      <c r="G118" s="9">
        <v>19</v>
      </c>
      <c r="H118" s="9">
        <v>190</v>
      </c>
      <c r="I118" s="9">
        <v>1.3</v>
      </c>
      <c r="J118" s="15">
        <v>0.11137618136881546</v>
      </c>
      <c r="K118" s="12">
        <v>36.43</v>
      </c>
      <c r="L118" s="12">
        <v>22.89</v>
      </c>
      <c r="M118" s="18">
        <v>6.72</v>
      </c>
      <c r="N118" s="12">
        <v>36.340000000000003</v>
      </c>
      <c r="O118" s="12">
        <v>22.29</v>
      </c>
      <c r="P118" s="18">
        <v>5.82</v>
      </c>
      <c r="Q118">
        <v>9</v>
      </c>
    </row>
    <row r="119" spans="1:17">
      <c r="A119" s="29" t="s">
        <v>18</v>
      </c>
      <c r="B119" s="33">
        <v>37286</v>
      </c>
      <c r="C119" s="9">
        <v>14</v>
      </c>
      <c r="D119" s="9">
        <v>8</v>
      </c>
      <c r="E119" s="9">
        <v>4</v>
      </c>
      <c r="F119" s="31">
        <f t="shared" si="1"/>
        <v>42</v>
      </c>
      <c r="G119" s="9">
        <v>22</v>
      </c>
      <c r="H119" s="9">
        <v>150</v>
      </c>
      <c r="I119" s="9">
        <v>1.6</v>
      </c>
      <c r="J119" s="15">
        <v>9.8492758589719551E-2</v>
      </c>
      <c r="K119" s="12">
        <v>36.619999999999997</v>
      </c>
      <c r="L119" s="12">
        <v>22.87</v>
      </c>
      <c r="M119" s="18">
        <v>5.56</v>
      </c>
      <c r="N119" s="12">
        <v>36.659999999999997</v>
      </c>
      <c r="O119" s="12">
        <v>22.42</v>
      </c>
      <c r="P119" s="18">
        <v>4.33</v>
      </c>
      <c r="Q119">
        <v>8.1999999999999993</v>
      </c>
    </row>
    <row r="120" spans="1:17">
      <c r="A120" s="29" t="s">
        <v>18</v>
      </c>
      <c r="B120" s="33">
        <v>37293</v>
      </c>
      <c r="C120" s="9">
        <v>8</v>
      </c>
      <c r="D120" s="9">
        <v>5</v>
      </c>
      <c r="E120" s="9">
        <v>4</v>
      </c>
      <c r="F120" s="31">
        <f t="shared" si="1"/>
        <v>34</v>
      </c>
      <c r="G120" s="9">
        <v>14</v>
      </c>
      <c r="H120" s="9">
        <v>160</v>
      </c>
      <c r="I120" s="9">
        <v>1.7</v>
      </c>
      <c r="J120" s="15">
        <v>8.6836353222538146E-2</v>
      </c>
      <c r="K120" s="12">
        <v>36.840000000000003</v>
      </c>
      <c r="L120" s="12">
        <v>23.79</v>
      </c>
      <c r="M120" s="18">
        <v>7.41</v>
      </c>
      <c r="N120" s="12">
        <v>36.840000000000003</v>
      </c>
      <c r="O120" s="12">
        <v>22.95</v>
      </c>
      <c r="P120" s="18">
        <v>7</v>
      </c>
      <c r="Q120">
        <v>8</v>
      </c>
    </row>
    <row r="121" spans="1:17">
      <c r="A121" s="29" t="s">
        <v>18</v>
      </c>
      <c r="B121" s="33">
        <v>37300</v>
      </c>
      <c r="C121" s="9">
        <v>3</v>
      </c>
      <c r="D121" s="9">
        <v>4</v>
      </c>
      <c r="E121" s="9">
        <v>4</v>
      </c>
      <c r="F121" s="31">
        <f t="shared" si="1"/>
        <v>41</v>
      </c>
      <c r="G121" s="9">
        <v>21</v>
      </c>
      <c r="H121" s="9">
        <v>160</v>
      </c>
      <c r="I121" s="9">
        <v>2.2000000000000002</v>
      </c>
      <c r="J121" s="15">
        <v>0.10142453392261774</v>
      </c>
      <c r="K121" s="12">
        <v>36.61</v>
      </c>
      <c r="L121" s="12">
        <v>23.69</v>
      </c>
      <c r="M121" s="18">
        <v>7.07</v>
      </c>
      <c r="N121" s="12">
        <v>36.46</v>
      </c>
      <c r="O121" s="12">
        <v>23.32</v>
      </c>
      <c r="P121" s="18">
        <v>6.79</v>
      </c>
      <c r="Q121">
        <v>4.5</v>
      </c>
    </row>
    <row r="122" spans="1:17">
      <c r="A122" s="29" t="s">
        <v>18</v>
      </c>
      <c r="B122" s="33">
        <v>37307</v>
      </c>
      <c r="C122" s="31">
        <v>5</v>
      </c>
      <c r="D122" s="31">
        <v>5</v>
      </c>
      <c r="E122" s="31">
        <v>3</v>
      </c>
      <c r="F122" s="31">
        <f t="shared" si="1"/>
        <v>35</v>
      </c>
      <c r="G122" s="31">
        <v>15</v>
      </c>
      <c r="H122" s="31">
        <v>130</v>
      </c>
      <c r="I122" s="32">
        <v>2.1</v>
      </c>
      <c r="J122" s="15">
        <v>0.11272366526950103</v>
      </c>
      <c r="K122" s="9"/>
      <c r="Q122">
        <v>5</v>
      </c>
    </row>
    <row r="123" spans="1:17">
      <c r="A123" s="29" t="s">
        <v>18</v>
      </c>
      <c r="B123" s="33">
        <v>37314</v>
      </c>
      <c r="C123" s="31">
        <v>5</v>
      </c>
      <c r="D123" s="31">
        <v>4</v>
      </c>
      <c r="E123" s="31">
        <v>3</v>
      </c>
      <c r="F123" s="31">
        <f t="shared" si="1"/>
        <v>30</v>
      </c>
      <c r="G123" s="31">
        <v>10</v>
      </c>
      <c r="H123" s="31">
        <v>140</v>
      </c>
      <c r="I123" s="32">
        <v>2.7</v>
      </c>
      <c r="J123" s="15">
        <v>0.14093168780244081</v>
      </c>
      <c r="K123" s="12">
        <v>35.75</v>
      </c>
      <c r="L123" s="12">
        <v>22.35</v>
      </c>
      <c r="M123" s="18">
        <v>7.21</v>
      </c>
      <c r="N123" s="12">
        <v>35.96</v>
      </c>
      <c r="O123" s="12">
        <v>22.04</v>
      </c>
      <c r="P123" s="18">
        <v>6.57</v>
      </c>
      <c r="Q123">
        <v>5</v>
      </c>
    </row>
    <row r="124" spans="1:17">
      <c r="A124" s="29" t="s">
        <v>18</v>
      </c>
      <c r="B124" s="33">
        <v>37321</v>
      </c>
      <c r="C124" s="31">
        <v>16</v>
      </c>
      <c r="D124" s="31">
        <v>6</v>
      </c>
      <c r="E124" s="31">
        <v>5</v>
      </c>
      <c r="F124" s="31">
        <f t="shared" si="1"/>
        <v>40</v>
      </c>
      <c r="G124" s="31">
        <v>20</v>
      </c>
      <c r="H124" s="31">
        <v>180</v>
      </c>
      <c r="I124" s="32">
        <v>1.6</v>
      </c>
      <c r="J124" s="15">
        <v>9.09488725137413E-2</v>
      </c>
      <c r="K124" s="12">
        <v>37.18</v>
      </c>
      <c r="L124" s="12">
        <v>22.3</v>
      </c>
      <c r="M124" s="18">
        <v>6.74</v>
      </c>
      <c r="N124" s="12">
        <v>37.200000000000003</v>
      </c>
      <c r="O124" s="12">
        <v>21.96</v>
      </c>
      <c r="P124" s="18">
        <v>6.6</v>
      </c>
      <c r="Q124">
        <v>6.5</v>
      </c>
    </row>
    <row r="125" spans="1:17">
      <c r="A125" s="29" t="s">
        <v>18</v>
      </c>
      <c r="B125" s="33">
        <v>37328</v>
      </c>
      <c r="C125" s="31">
        <v>17</v>
      </c>
      <c r="D125" s="31">
        <v>6</v>
      </c>
      <c r="E125" s="31">
        <v>4</v>
      </c>
      <c r="F125" s="31">
        <f t="shared" si="1"/>
        <v>42</v>
      </c>
      <c r="G125" s="31">
        <v>22</v>
      </c>
      <c r="H125" s="31">
        <v>210</v>
      </c>
      <c r="I125" s="32">
        <v>2.2000000000000002</v>
      </c>
      <c r="J125" s="15">
        <v>0.10568730795670232</v>
      </c>
      <c r="K125" s="12">
        <v>37.22</v>
      </c>
      <c r="L125" s="12">
        <v>22.14</v>
      </c>
      <c r="M125" s="18">
        <v>7.33</v>
      </c>
      <c r="N125" s="12">
        <v>37.159999999999997</v>
      </c>
      <c r="O125" s="12">
        <v>22.11</v>
      </c>
      <c r="P125" s="18">
        <v>6.79</v>
      </c>
      <c r="Q125">
        <v>5.5</v>
      </c>
    </row>
    <row r="126" spans="1:17">
      <c r="A126" s="29" t="s">
        <v>18</v>
      </c>
      <c r="B126" s="33">
        <v>37335</v>
      </c>
      <c r="C126" s="31">
        <v>9</v>
      </c>
      <c r="D126" s="31">
        <v>5</v>
      </c>
      <c r="E126" s="31">
        <v>4</v>
      </c>
      <c r="F126" s="31">
        <f t="shared" si="1"/>
        <v>38</v>
      </c>
      <c r="G126" s="31">
        <v>18</v>
      </c>
      <c r="H126" s="31">
        <v>180</v>
      </c>
      <c r="I126" s="32">
        <v>3.4</v>
      </c>
      <c r="J126" s="15">
        <v>0.11624867205954312</v>
      </c>
      <c r="K126" s="12">
        <v>37.22</v>
      </c>
      <c r="L126" s="12">
        <v>22.37</v>
      </c>
      <c r="M126" s="18">
        <v>7.81</v>
      </c>
      <c r="N126" s="12">
        <v>37.19</v>
      </c>
      <c r="O126" s="12">
        <v>21.8</v>
      </c>
      <c r="P126" s="18">
        <v>7.17</v>
      </c>
      <c r="Q126">
        <v>4.5</v>
      </c>
    </row>
    <row r="127" spans="1:17">
      <c r="A127" s="29" t="s">
        <v>18</v>
      </c>
      <c r="B127" s="33">
        <v>37342</v>
      </c>
      <c r="C127" s="31">
        <v>9</v>
      </c>
      <c r="D127" s="31">
        <v>6</v>
      </c>
      <c r="E127" s="31">
        <v>3</v>
      </c>
      <c r="F127" s="31">
        <f t="shared" si="1"/>
        <v>44</v>
      </c>
      <c r="G127" s="31">
        <v>24</v>
      </c>
      <c r="H127" s="31">
        <v>190</v>
      </c>
      <c r="I127" s="32">
        <v>3.9</v>
      </c>
      <c r="J127" s="15">
        <v>0.12783196338197786</v>
      </c>
      <c r="K127" s="12">
        <v>37</v>
      </c>
      <c r="L127" s="12">
        <v>21.56</v>
      </c>
      <c r="M127" s="18">
        <v>6.23</v>
      </c>
      <c r="N127" s="12">
        <v>37.04</v>
      </c>
      <c r="O127" s="12">
        <v>21.38</v>
      </c>
      <c r="P127" s="18">
        <v>5.43</v>
      </c>
      <c r="Q127">
        <v>6</v>
      </c>
    </row>
    <row r="128" spans="1:17">
      <c r="A128" s="29"/>
      <c r="B128" s="33"/>
      <c r="C128" s="31"/>
      <c r="D128" s="31"/>
      <c r="E128" s="31"/>
      <c r="F128" s="31"/>
      <c r="G128" s="31"/>
      <c r="H128" s="31"/>
      <c r="I128" s="32"/>
      <c r="J128" s="15"/>
      <c r="K128" s="12"/>
      <c r="L128" s="12"/>
      <c r="M128" s="18"/>
      <c r="N128" s="12"/>
      <c r="O128" s="12"/>
      <c r="P128" s="18"/>
    </row>
    <row r="129" spans="1:17">
      <c r="A129" s="29" t="s">
        <v>20</v>
      </c>
      <c r="B129" s="33">
        <v>37230</v>
      </c>
      <c r="C129" s="9">
        <v>5</v>
      </c>
      <c r="D129" s="9">
        <v>7</v>
      </c>
      <c r="E129" s="9">
        <v>3</v>
      </c>
      <c r="F129" s="31">
        <f t="shared" si="1"/>
        <v>47</v>
      </c>
      <c r="G129" s="9">
        <v>27</v>
      </c>
      <c r="H129" s="9">
        <v>170</v>
      </c>
      <c r="I129" s="9">
        <v>2</v>
      </c>
      <c r="J129" s="15">
        <v>0.10416449382851956</v>
      </c>
      <c r="K129" s="12">
        <v>35.43</v>
      </c>
      <c r="L129" s="12">
        <v>20.059999999999999</v>
      </c>
      <c r="M129" s="18">
        <v>8.17</v>
      </c>
      <c r="N129" s="12">
        <v>35.43</v>
      </c>
      <c r="O129" s="12">
        <v>19.71</v>
      </c>
      <c r="P129" s="18">
        <v>7.68</v>
      </c>
      <c r="Q129">
        <v>4</v>
      </c>
    </row>
    <row r="130" spans="1:17">
      <c r="A130" s="29" t="s">
        <v>20</v>
      </c>
      <c r="B130" s="33">
        <v>37237</v>
      </c>
      <c r="C130" s="9">
        <v>4</v>
      </c>
      <c r="D130" s="9">
        <v>6</v>
      </c>
      <c r="E130" s="9">
        <v>3</v>
      </c>
      <c r="F130" s="31">
        <f t="shared" si="1"/>
        <v>38</v>
      </c>
      <c r="G130" s="9">
        <v>18</v>
      </c>
      <c r="H130" s="9">
        <v>170</v>
      </c>
      <c r="I130" s="9">
        <v>0.9</v>
      </c>
      <c r="J130" s="15"/>
      <c r="K130" s="12">
        <v>35.659999999999997</v>
      </c>
      <c r="L130" s="12">
        <v>20.07</v>
      </c>
      <c r="M130" s="18">
        <v>8.0500000000000007</v>
      </c>
      <c r="N130" s="12">
        <v>35.630000000000003</v>
      </c>
      <c r="O130" s="12">
        <v>19.510000000000002</v>
      </c>
      <c r="P130" s="18">
        <v>7.91</v>
      </c>
      <c r="Q130">
        <v>7.5</v>
      </c>
    </row>
    <row r="131" spans="1:17">
      <c r="A131" s="29" t="s">
        <v>20</v>
      </c>
      <c r="B131" s="33">
        <v>37244</v>
      </c>
      <c r="C131" s="9">
        <v>3</v>
      </c>
      <c r="D131" s="9">
        <v>6</v>
      </c>
      <c r="E131" s="9">
        <v>3</v>
      </c>
      <c r="F131" s="31">
        <f t="shared" ref="F131:F145" si="2">G131+20</f>
        <v>37</v>
      </c>
      <c r="G131" s="9">
        <v>17</v>
      </c>
      <c r="H131" s="9">
        <v>140</v>
      </c>
      <c r="I131" s="9">
        <v>1</v>
      </c>
      <c r="J131" s="15"/>
      <c r="K131" s="12">
        <v>35.86</v>
      </c>
      <c r="L131" s="12">
        <v>21.08</v>
      </c>
      <c r="M131" s="18">
        <v>8.2200000000000006</v>
      </c>
      <c r="N131" s="12">
        <v>35.840000000000003</v>
      </c>
      <c r="O131" s="12">
        <v>20.73</v>
      </c>
      <c r="P131" s="18">
        <v>8.01</v>
      </c>
      <c r="Q131">
        <v>7</v>
      </c>
    </row>
    <row r="132" spans="1:17">
      <c r="A132" s="29" t="s">
        <v>20</v>
      </c>
      <c r="B132" s="33">
        <v>37251</v>
      </c>
      <c r="C132" s="9">
        <v>3</v>
      </c>
      <c r="D132" s="9">
        <v>4</v>
      </c>
      <c r="E132" s="9">
        <v>3</v>
      </c>
      <c r="F132" s="31">
        <f t="shared" si="2"/>
        <v>34</v>
      </c>
      <c r="G132" s="9">
        <v>14</v>
      </c>
      <c r="H132" s="9">
        <v>150</v>
      </c>
      <c r="I132" s="9">
        <v>1.5</v>
      </c>
      <c r="J132" s="15">
        <v>0.10842971175256991</v>
      </c>
      <c r="K132" s="12">
        <v>36.119999999999997</v>
      </c>
      <c r="L132" s="12">
        <v>21.23</v>
      </c>
      <c r="M132" s="18">
        <v>8.41</v>
      </c>
      <c r="N132" s="12">
        <v>36.159999999999997</v>
      </c>
      <c r="O132" s="12">
        <v>20.75</v>
      </c>
      <c r="P132" s="18">
        <v>7.72</v>
      </c>
      <c r="Q132">
        <v>6</v>
      </c>
    </row>
    <row r="133" spans="1:17">
      <c r="A133" s="29" t="s">
        <v>20</v>
      </c>
      <c r="B133" s="33">
        <v>37258</v>
      </c>
      <c r="C133" s="9">
        <v>3</v>
      </c>
      <c r="D133" s="9">
        <v>6</v>
      </c>
      <c r="E133" s="9">
        <v>4</v>
      </c>
      <c r="F133" s="31">
        <f t="shared" si="2"/>
        <v>35</v>
      </c>
      <c r="G133" s="9">
        <v>15</v>
      </c>
      <c r="H133" s="9">
        <v>120</v>
      </c>
      <c r="I133" s="9">
        <v>0.8</v>
      </c>
      <c r="J133" s="15">
        <v>0.10780072216529409</v>
      </c>
      <c r="K133" s="12">
        <v>36.130000000000003</v>
      </c>
      <c r="L133" s="12">
        <v>21.46</v>
      </c>
      <c r="M133" s="18">
        <v>7.44</v>
      </c>
      <c r="N133" s="12">
        <v>36.159999999999997</v>
      </c>
      <c r="O133" s="12">
        <v>21.15</v>
      </c>
      <c r="P133" s="18">
        <v>6.99</v>
      </c>
      <c r="Q133">
        <v>7.5</v>
      </c>
    </row>
    <row r="134" spans="1:17">
      <c r="A134" s="29" t="s">
        <v>20</v>
      </c>
      <c r="B134" s="33">
        <v>37265</v>
      </c>
      <c r="C134" s="9">
        <v>5</v>
      </c>
      <c r="D134" s="9">
        <v>6</v>
      </c>
      <c r="E134" s="9">
        <v>3</v>
      </c>
      <c r="F134" s="31">
        <f t="shared" si="2"/>
        <v>32</v>
      </c>
      <c r="G134" s="9">
        <v>12</v>
      </c>
      <c r="H134" s="9">
        <v>160</v>
      </c>
      <c r="I134" s="9">
        <v>2.2999999999999998</v>
      </c>
      <c r="J134" s="15"/>
      <c r="K134" s="12">
        <v>36.31</v>
      </c>
      <c r="L134" s="12">
        <v>21.58</v>
      </c>
      <c r="M134" s="18">
        <v>7.49</v>
      </c>
      <c r="N134" s="12">
        <v>36.28</v>
      </c>
      <c r="O134" s="12">
        <v>21.33</v>
      </c>
      <c r="P134" s="18">
        <v>6.82</v>
      </c>
      <c r="Q134">
        <v>5.5</v>
      </c>
    </row>
    <row r="135" spans="1:17">
      <c r="A135" s="29" t="s">
        <v>20</v>
      </c>
      <c r="B135" s="33">
        <v>37272</v>
      </c>
      <c r="C135" s="9">
        <v>3</v>
      </c>
      <c r="D135" s="9">
        <v>4</v>
      </c>
      <c r="E135" s="9">
        <v>4</v>
      </c>
      <c r="F135" s="31">
        <f t="shared" si="2"/>
        <v>35</v>
      </c>
      <c r="G135" s="9">
        <v>15</v>
      </c>
      <c r="H135" s="9">
        <v>180</v>
      </c>
      <c r="I135" s="9">
        <v>2</v>
      </c>
      <c r="J135" s="15">
        <v>0.10281029059996979</v>
      </c>
      <c r="K135" s="12">
        <v>36.42</v>
      </c>
      <c r="L135" s="12">
        <v>21.64</v>
      </c>
      <c r="M135" s="18">
        <v>8.16</v>
      </c>
      <c r="N135" s="12">
        <v>36.380000000000003</v>
      </c>
      <c r="O135" s="12">
        <v>21.43</v>
      </c>
      <c r="P135" s="18">
        <v>7.87</v>
      </c>
      <c r="Q135">
        <v>5.2</v>
      </c>
    </row>
    <row r="136" spans="1:17">
      <c r="A136" s="29" t="s">
        <v>20</v>
      </c>
      <c r="B136" s="33">
        <v>37279</v>
      </c>
      <c r="C136" s="9">
        <v>11</v>
      </c>
      <c r="D136" s="9">
        <v>7</v>
      </c>
      <c r="E136" s="9">
        <v>5</v>
      </c>
      <c r="F136" s="31">
        <f t="shared" si="2"/>
        <v>38</v>
      </c>
      <c r="G136" s="9">
        <v>18</v>
      </c>
      <c r="H136" s="9">
        <v>150</v>
      </c>
      <c r="I136" s="9">
        <v>0.8</v>
      </c>
      <c r="J136" s="15">
        <v>9.4440479092268798E-2</v>
      </c>
      <c r="K136" s="12">
        <v>36.4</v>
      </c>
      <c r="L136" s="12">
        <v>22.74</v>
      </c>
      <c r="M136" s="18">
        <v>6.72</v>
      </c>
      <c r="N136" s="12">
        <v>36.409999999999997</v>
      </c>
      <c r="O136" s="12">
        <v>22.34</v>
      </c>
      <c r="P136" s="18">
        <v>6.12</v>
      </c>
      <c r="Q136">
        <v>11.5</v>
      </c>
    </row>
    <row r="137" spans="1:17">
      <c r="A137" s="29" t="s">
        <v>20</v>
      </c>
      <c r="B137" s="33">
        <v>37286</v>
      </c>
      <c r="C137" s="9">
        <v>4</v>
      </c>
      <c r="D137" s="9">
        <v>5</v>
      </c>
      <c r="E137" s="9">
        <v>4</v>
      </c>
      <c r="F137" s="31">
        <f t="shared" si="2"/>
        <v>36</v>
      </c>
      <c r="G137" s="9">
        <v>16</v>
      </c>
      <c r="H137" s="9">
        <v>150</v>
      </c>
      <c r="I137" s="9">
        <v>1</v>
      </c>
      <c r="J137" s="15">
        <v>8.4227307647945046E-2</v>
      </c>
      <c r="K137" s="12">
        <v>36.69</v>
      </c>
      <c r="L137" s="12">
        <v>22.91</v>
      </c>
      <c r="M137" s="18">
        <v>5.43</v>
      </c>
      <c r="N137" s="12">
        <v>36.6</v>
      </c>
      <c r="O137" s="12">
        <v>22.84</v>
      </c>
      <c r="P137" s="18">
        <v>5.42</v>
      </c>
      <c r="Q137">
        <v>8</v>
      </c>
    </row>
    <row r="138" spans="1:17">
      <c r="A138" s="29" t="s">
        <v>20</v>
      </c>
      <c r="B138" s="33">
        <v>37293</v>
      </c>
      <c r="C138" s="9">
        <v>4</v>
      </c>
      <c r="D138" s="9">
        <v>4</v>
      </c>
      <c r="E138" s="9">
        <v>4</v>
      </c>
      <c r="F138" s="31">
        <f t="shared" si="2"/>
        <v>35</v>
      </c>
      <c r="G138" s="9">
        <v>15</v>
      </c>
      <c r="H138" s="9">
        <v>150</v>
      </c>
      <c r="I138" s="9">
        <v>1.8</v>
      </c>
      <c r="J138" s="15">
        <v>9.4773901098261837E-2</v>
      </c>
      <c r="K138" s="12">
        <v>36.880000000000003</v>
      </c>
      <c r="L138" s="12">
        <v>23.48</v>
      </c>
      <c r="M138" s="18">
        <v>7.45</v>
      </c>
      <c r="N138" s="12">
        <v>36.79</v>
      </c>
      <c r="O138" s="12">
        <v>23.18</v>
      </c>
      <c r="P138" s="18">
        <v>7.2</v>
      </c>
      <c r="Q138">
        <v>7.5</v>
      </c>
    </row>
    <row r="139" spans="1:17">
      <c r="A139" s="29" t="s">
        <v>20</v>
      </c>
      <c r="B139" s="33">
        <v>37300</v>
      </c>
      <c r="C139" s="9">
        <v>1.5</v>
      </c>
      <c r="D139" s="9">
        <v>4</v>
      </c>
      <c r="E139" s="9">
        <v>3</v>
      </c>
      <c r="F139" s="31">
        <f t="shared" si="2"/>
        <v>41</v>
      </c>
      <c r="G139" s="9">
        <v>21</v>
      </c>
      <c r="H139" s="9">
        <v>150</v>
      </c>
      <c r="I139" s="9">
        <v>2.9</v>
      </c>
      <c r="J139" s="15">
        <v>9.1548601695977019E-2</v>
      </c>
      <c r="K139" s="12">
        <v>36.6</v>
      </c>
      <c r="L139" s="12">
        <v>23.45</v>
      </c>
      <c r="M139" s="18">
        <v>6.92</v>
      </c>
      <c r="N139" s="12">
        <v>35.229999999999997</v>
      </c>
      <c r="O139" s="12">
        <v>23.09</v>
      </c>
      <c r="P139" s="18">
        <v>6.37</v>
      </c>
      <c r="Q139">
        <v>4.5</v>
      </c>
    </row>
    <row r="140" spans="1:17">
      <c r="A140" s="29" t="s">
        <v>20</v>
      </c>
      <c r="B140" s="33">
        <v>37307</v>
      </c>
      <c r="C140" s="31">
        <v>5</v>
      </c>
      <c r="D140" s="31">
        <v>6</v>
      </c>
      <c r="E140" s="31">
        <v>5</v>
      </c>
      <c r="F140" s="31">
        <f t="shared" si="2"/>
        <v>42</v>
      </c>
      <c r="G140" s="31">
        <v>22</v>
      </c>
      <c r="H140" s="31">
        <v>150</v>
      </c>
      <c r="I140" s="32">
        <v>2.1</v>
      </c>
      <c r="J140" s="15">
        <v>0.11195152686332198</v>
      </c>
      <c r="K140" s="9"/>
      <c r="Q140">
        <v>6</v>
      </c>
    </row>
    <row r="141" spans="1:17">
      <c r="A141" s="29" t="s">
        <v>20</v>
      </c>
      <c r="B141" s="33">
        <v>37314</v>
      </c>
      <c r="C141" s="31">
        <v>4</v>
      </c>
      <c r="D141" s="31">
        <v>6</v>
      </c>
      <c r="E141" s="31">
        <v>4</v>
      </c>
      <c r="F141" s="31">
        <f t="shared" si="2"/>
        <v>39</v>
      </c>
      <c r="G141" s="31">
        <v>19</v>
      </c>
      <c r="H141" s="31">
        <v>170</v>
      </c>
      <c r="I141" s="32">
        <v>0.9</v>
      </c>
      <c r="J141" s="15">
        <v>0.11023394729404426</v>
      </c>
      <c r="K141" s="12">
        <v>35.86</v>
      </c>
      <c r="L141" s="12">
        <v>22.43</v>
      </c>
      <c r="M141" s="18">
        <v>7.01</v>
      </c>
      <c r="N141" s="12">
        <v>35.93</v>
      </c>
      <c r="O141" s="12">
        <v>22.27</v>
      </c>
      <c r="P141" s="18">
        <v>6.45</v>
      </c>
      <c r="Q141">
        <v>6.5</v>
      </c>
    </row>
    <row r="142" spans="1:17">
      <c r="A142" s="29" t="s">
        <v>20</v>
      </c>
      <c r="B142" s="33">
        <v>37321</v>
      </c>
      <c r="C142" s="31">
        <v>10</v>
      </c>
      <c r="D142" s="31">
        <v>7</v>
      </c>
      <c r="E142" s="31">
        <v>5</v>
      </c>
      <c r="F142" s="31">
        <f t="shared" si="2"/>
        <v>40</v>
      </c>
      <c r="G142" s="31">
        <v>20</v>
      </c>
      <c r="H142" s="31">
        <v>180</v>
      </c>
      <c r="I142" s="32">
        <v>1.8</v>
      </c>
      <c r="J142" s="15">
        <v>9.8887561071343943E-2</v>
      </c>
      <c r="K142" s="12">
        <v>37.200000000000003</v>
      </c>
      <c r="L142" s="12">
        <v>21.92</v>
      </c>
      <c r="M142" s="18">
        <v>6.39</v>
      </c>
      <c r="N142" s="12">
        <v>37.200000000000003</v>
      </c>
      <c r="O142" s="12">
        <v>21.52</v>
      </c>
      <c r="P142" s="18">
        <v>6.11</v>
      </c>
      <c r="Q142">
        <v>8</v>
      </c>
    </row>
    <row r="143" spans="1:17">
      <c r="A143" s="29" t="s">
        <v>20</v>
      </c>
      <c r="B143" s="33">
        <v>37328</v>
      </c>
      <c r="C143" s="31">
        <v>7</v>
      </c>
      <c r="D143" s="31">
        <v>6</v>
      </c>
      <c r="E143" s="31">
        <v>3</v>
      </c>
      <c r="F143" s="31">
        <f t="shared" si="2"/>
        <v>38</v>
      </c>
      <c r="G143" s="31">
        <v>18</v>
      </c>
      <c r="H143" s="31">
        <v>150</v>
      </c>
      <c r="I143" s="32">
        <v>2.6</v>
      </c>
      <c r="J143" s="15">
        <v>0.10435452667359991</v>
      </c>
      <c r="K143" s="12">
        <v>37.18</v>
      </c>
      <c r="L143" s="12">
        <v>21.79</v>
      </c>
      <c r="M143" s="18">
        <v>7.33</v>
      </c>
      <c r="N143" s="12">
        <v>37.11</v>
      </c>
      <c r="O143" s="12">
        <v>21.7</v>
      </c>
      <c r="P143" s="18">
        <v>7.02</v>
      </c>
      <c r="Q143">
        <v>6</v>
      </c>
    </row>
    <row r="144" spans="1:17">
      <c r="A144" s="29" t="s">
        <v>20</v>
      </c>
      <c r="B144" s="33">
        <v>37335</v>
      </c>
      <c r="C144" s="31">
        <v>8</v>
      </c>
      <c r="D144" s="31">
        <v>6</v>
      </c>
      <c r="E144" s="31">
        <v>6</v>
      </c>
      <c r="F144" s="31">
        <f t="shared" si="2"/>
        <v>38</v>
      </c>
      <c r="G144" s="31">
        <v>18</v>
      </c>
      <c r="H144" s="31">
        <v>180</v>
      </c>
      <c r="I144" s="32">
        <v>3.4</v>
      </c>
      <c r="J144" s="15">
        <v>0.11504175823776672</v>
      </c>
      <c r="K144" s="12">
        <v>37.15</v>
      </c>
      <c r="L144" s="12">
        <v>21.93</v>
      </c>
      <c r="M144" s="18">
        <v>7.57</v>
      </c>
      <c r="N144" s="12">
        <v>37.200000000000003</v>
      </c>
      <c r="O144" s="12">
        <v>21.59</v>
      </c>
      <c r="P144" s="18">
        <v>7.18</v>
      </c>
      <c r="Q144">
        <v>6</v>
      </c>
    </row>
    <row r="145" spans="1:17">
      <c r="A145" s="29" t="s">
        <v>20</v>
      </c>
      <c r="B145" s="33">
        <v>37342</v>
      </c>
      <c r="C145" s="31">
        <v>5</v>
      </c>
      <c r="D145" s="31">
        <v>4</v>
      </c>
      <c r="E145" s="31">
        <v>3</v>
      </c>
      <c r="F145" s="31">
        <f t="shared" si="2"/>
        <v>39</v>
      </c>
      <c r="G145" s="31">
        <v>19</v>
      </c>
      <c r="H145" s="31">
        <v>180</v>
      </c>
      <c r="I145" s="32">
        <v>2.1</v>
      </c>
      <c r="J145" s="15">
        <v>0.12753925117366396</v>
      </c>
      <c r="K145" s="12">
        <v>36.979999999999997</v>
      </c>
      <c r="L145" s="12">
        <v>21.7</v>
      </c>
      <c r="M145" s="18">
        <v>5.95</v>
      </c>
      <c r="N145" s="12">
        <v>36.97</v>
      </c>
      <c r="O145" s="12">
        <v>21.3</v>
      </c>
      <c r="P145" s="18">
        <v>5.57</v>
      </c>
      <c r="Q145">
        <v>5.5</v>
      </c>
    </row>
    <row r="147" spans="1:17">
      <c r="A147" s="29" t="s">
        <v>75</v>
      </c>
      <c r="B147" s="33">
        <v>37244</v>
      </c>
      <c r="C147" s="9">
        <v>3</v>
      </c>
      <c r="D147" s="9">
        <v>6</v>
      </c>
      <c r="E147" s="9">
        <v>3</v>
      </c>
      <c r="F147" s="9">
        <v>57</v>
      </c>
      <c r="G147" s="9">
        <f t="shared" ref="G147:G210" si="3">F147-20</f>
        <v>37</v>
      </c>
      <c r="H147" s="9">
        <v>160</v>
      </c>
      <c r="I147" s="9">
        <v>1.3</v>
      </c>
      <c r="J147" s="15"/>
      <c r="K147" s="12">
        <v>35.869999999999997</v>
      </c>
      <c r="L147" s="12">
        <v>21.45</v>
      </c>
      <c r="M147" s="18">
        <v>8.11</v>
      </c>
      <c r="N147" s="12">
        <v>35.869999999999997</v>
      </c>
      <c r="O147" s="12">
        <v>21.09</v>
      </c>
      <c r="P147" s="18">
        <v>7.97</v>
      </c>
      <c r="Q147">
        <v>5.5</v>
      </c>
    </row>
    <row r="148" spans="1:17">
      <c r="A148" s="29" t="s">
        <v>75</v>
      </c>
      <c r="B148" s="33">
        <v>37251</v>
      </c>
      <c r="C148" s="9">
        <v>3</v>
      </c>
      <c r="D148" s="9">
        <v>4</v>
      </c>
      <c r="E148" s="9">
        <v>4</v>
      </c>
      <c r="F148" s="9">
        <v>36</v>
      </c>
      <c r="G148" s="9">
        <f t="shared" si="3"/>
        <v>16</v>
      </c>
      <c r="H148" s="9">
        <v>140</v>
      </c>
      <c r="I148" s="9">
        <v>1.6</v>
      </c>
      <c r="J148" s="15">
        <v>0.11295569436984555</v>
      </c>
      <c r="K148" s="12">
        <v>36.07</v>
      </c>
      <c r="L148" s="12">
        <v>21.46</v>
      </c>
      <c r="M148" s="18">
        <v>8.41</v>
      </c>
      <c r="N148" s="12">
        <v>36.08</v>
      </c>
      <c r="O148" s="12">
        <v>21.43</v>
      </c>
      <c r="P148" s="18">
        <v>8.26</v>
      </c>
      <c r="Q148">
        <v>5</v>
      </c>
    </row>
    <row r="149" spans="1:17">
      <c r="A149" s="29" t="s">
        <v>75</v>
      </c>
      <c r="B149" s="33">
        <v>37258</v>
      </c>
      <c r="C149" s="9">
        <v>4</v>
      </c>
      <c r="D149" s="9">
        <v>4</v>
      </c>
      <c r="E149" s="9">
        <v>4</v>
      </c>
      <c r="F149" s="9">
        <v>38</v>
      </c>
      <c r="G149" s="9">
        <f t="shared" si="3"/>
        <v>18</v>
      </c>
      <c r="H149" s="9">
        <v>130</v>
      </c>
      <c r="I149" s="9">
        <v>1.9</v>
      </c>
      <c r="J149" s="15">
        <v>0.10346580028977799</v>
      </c>
      <c r="K149" s="12">
        <v>36.07</v>
      </c>
      <c r="L149" s="12">
        <v>21.61</v>
      </c>
      <c r="M149" s="18">
        <v>7.66</v>
      </c>
      <c r="N149" s="12">
        <v>36.06</v>
      </c>
      <c r="O149" s="12">
        <v>21.51</v>
      </c>
      <c r="P149" s="18">
        <v>7.16</v>
      </c>
      <c r="Q149">
        <v>4</v>
      </c>
    </row>
    <row r="150" spans="1:17">
      <c r="A150" s="29" t="s">
        <v>75</v>
      </c>
      <c r="B150" s="33">
        <v>37265</v>
      </c>
      <c r="C150" s="9">
        <v>4</v>
      </c>
      <c r="D150" s="9">
        <v>4</v>
      </c>
      <c r="E150" s="9">
        <v>4</v>
      </c>
      <c r="F150" s="9">
        <v>32</v>
      </c>
      <c r="G150" s="9">
        <f t="shared" si="3"/>
        <v>12</v>
      </c>
      <c r="H150" s="9">
        <v>150</v>
      </c>
      <c r="I150" s="9">
        <v>1.9</v>
      </c>
      <c r="J150" s="15"/>
      <c r="K150" s="12">
        <v>36.270000000000003</v>
      </c>
      <c r="L150" s="12">
        <v>21.9</v>
      </c>
      <c r="M150" s="18">
        <v>7.67</v>
      </c>
      <c r="N150" s="12">
        <v>36.22</v>
      </c>
      <c r="O150" s="12">
        <v>21.77</v>
      </c>
      <c r="P150" s="18">
        <v>7.45</v>
      </c>
      <c r="Q150">
        <v>4.5</v>
      </c>
    </row>
    <row r="151" spans="1:17">
      <c r="A151" s="29" t="s">
        <v>75</v>
      </c>
      <c r="B151" s="33">
        <v>37272</v>
      </c>
      <c r="C151" s="9">
        <v>5</v>
      </c>
      <c r="D151" s="9">
        <v>5</v>
      </c>
      <c r="E151" s="9">
        <v>5</v>
      </c>
      <c r="F151" s="9">
        <v>37</v>
      </c>
      <c r="G151" s="9">
        <f t="shared" si="3"/>
        <v>17</v>
      </c>
      <c r="H151" s="9">
        <v>160</v>
      </c>
      <c r="I151" s="9">
        <v>4.0999999999999996</v>
      </c>
      <c r="J151" s="15">
        <v>0.13216193458476935</v>
      </c>
      <c r="K151" s="12">
        <v>36.380000000000003</v>
      </c>
      <c r="L151" s="12">
        <v>21.88</v>
      </c>
      <c r="M151" s="18">
        <v>8.0299999999999994</v>
      </c>
      <c r="N151" s="12">
        <v>36.39</v>
      </c>
      <c r="O151" s="12">
        <v>21.73</v>
      </c>
      <c r="P151" s="18">
        <v>7.28</v>
      </c>
      <c r="Q151">
        <v>4</v>
      </c>
    </row>
    <row r="152" spans="1:17">
      <c r="A152" s="29" t="s">
        <v>75</v>
      </c>
      <c r="B152" s="33">
        <v>37279</v>
      </c>
      <c r="C152" s="9">
        <v>11</v>
      </c>
      <c r="D152" s="9">
        <v>7</v>
      </c>
      <c r="E152" s="9">
        <v>5</v>
      </c>
      <c r="F152" s="9">
        <v>42</v>
      </c>
      <c r="G152" s="9">
        <f t="shared" si="3"/>
        <v>22</v>
      </c>
      <c r="H152" s="9">
        <v>160</v>
      </c>
      <c r="I152" s="9">
        <v>1.6</v>
      </c>
      <c r="J152" s="15">
        <v>0.12617148979981954</v>
      </c>
      <c r="K152" s="12">
        <v>36.409999999999997</v>
      </c>
      <c r="L152" s="12">
        <v>22.75</v>
      </c>
      <c r="M152" s="18">
        <v>6.52</v>
      </c>
      <c r="N152" s="12">
        <v>36.39</v>
      </c>
      <c r="O152" s="12">
        <v>22.55</v>
      </c>
      <c r="P152" s="18">
        <v>6.22</v>
      </c>
      <c r="Q152">
        <v>6</v>
      </c>
    </row>
    <row r="153" spans="1:17">
      <c r="A153" s="29" t="s">
        <v>75</v>
      </c>
      <c r="B153" s="33">
        <v>37286</v>
      </c>
      <c r="C153" s="9">
        <v>8</v>
      </c>
      <c r="D153" s="9">
        <v>7</v>
      </c>
      <c r="E153" s="9">
        <v>5</v>
      </c>
      <c r="F153" s="9">
        <v>42</v>
      </c>
      <c r="G153" s="9">
        <f t="shared" si="3"/>
        <v>22</v>
      </c>
      <c r="H153" s="9">
        <v>170</v>
      </c>
      <c r="I153" s="9">
        <v>2.5</v>
      </c>
      <c r="J153" s="15">
        <v>9.5106411787936426E-2</v>
      </c>
      <c r="K153" s="12">
        <v>36.61</v>
      </c>
      <c r="L153" s="12">
        <v>22.81</v>
      </c>
      <c r="M153" s="18">
        <v>5.9</v>
      </c>
      <c r="N153" s="12">
        <v>36.6</v>
      </c>
      <c r="O153" s="12">
        <v>22.8</v>
      </c>
      <c r="P153" s="18">
        <v>5.64</v>
      </c>
      <c r="Q153">
        <v>6</v>
      </c>
    </row>
    <row r="154" spans="1:17">
      <c r="A154" s="29" t="s">
        <v>75</v>
      </c>
      <c r="B154" s="33">
        <v>37293</v>
      </c>
      <c r="C154" s="9">
        <v>10</v>
      </c>
      <c r="D154" s="9">
        <v>5</v>
      </c>
      <c r="E154" s="9">
        <v>5</v>
      </c>
      <c r="F154" s="9">
        <v>37</v>
      </c>
      <c r="G154" s="9">
        <f t="shared" si="3"/>
        <v>17</v>
      </c>
      <c r="H154" s="9">
        <v>150</v>
      </c>
      <c r="I154" s="9">
        <v>2.4</v>
      </c>
      <c r="J154" s="15">
        <v>9.951945228312245E-2</v>
      </c>
      <c r="K154" s="12">
        <v>36.83</v>
      </c>
      <c r="L154" s="12">
        <v>23.59</v>
      </c>
      <c r="M154" s="18">
        <v>7.29</v>
      </c>
      <c r="N154" s="12">
        <v>36.799999999999997</v>
      </c>
      <c r="O154" s="12">
        <v>22.96</v>
      </c>
      <c r="P154" s="18">
        <v>7.22</v>
      </c>
      <c r="Q154">
        <v>7</v>
      </c>
    </row>
    <row r="155" spans="1:17">
      <c r="A155" s="29" t="s">
        <v>75</v>
      </c>
      <c r="B155" s="33">
        <v>37300</v>
      </c>
      <c r="C155" s="9">
        <v>3</v>
      </c>
      <c r="D155" s="9">
        <v>4</v>
      </c>
      <c r="E155" s="9">
        <v>4</v>
      </c>
      <c r="F155" s="9">
        <v>40</v>
      </c>
      <c r="G155" s="9">
        <f t="shared" si="3"/>
        <v>20</v>
      </c>
      <c r="H155" s="9">
        <v>150</v>
      </c>
      <c r="I155" s="9">
        <v>2.2000000000000002</v>
      </c>
      <c r="J155" s="15">
        <v>0.1085902026035523</v>
      </c>
      <c r="K155" s="12">
        <v>36.61</v>
      </c>
      <c r="L155" s="12">
        <v>23.83</v>
      </c>
      <c r="M155" s="18">
        <v>7.11</v>
      </c>
      <c r="N155" s="12">
        <v>36.42</v>
      </c>
      <c r="O155" s="12">
        <v>23.6</v>
      </c>
      <c r="P155" s="18">
        <v>6.77</v>
      </c>
      <c r="Q155">
        <v>4</v>
      </c>
    </row>
    <row r="156" spans="1:17">
      <c r="A156" s="29" t="s">
        <v>75</v>
      </c>
      <c r="B156" s="33">
        <v>37307</v>
      </c>
      <c r="C156" s="31">
        <v>12</v>
      </c>
      <c r="D156" s="31">
        <v>5</v>
      </c>
      <c r="E156" s="31">
        <v>5</v>
      </c>
      <c r="F156" s="31">
        <v>34</v>
      </c>
      <c r="G156" s="9">
        <f t="shared" si="3"/>
        <v>14</v>
      </c>
      <c r="H156" s="31">
        <v>140</v>
      </c>
      <c r="I156" s="32">
        <v>2.4</v>
      </c>
      <c r="J156" s="15">
        <v>0.11708011999972504</v>
      </c>
      <c r="K156" s="9"/>
      <c r="M156" s="18"/>
      <c r="Q156">
        <v>5</v>
      </c>
    </row>
    <row r="157" spans="1:17">
      <c r="A157" s="29" t="s">
        <v>75</v>
      </c>
      <c r="B157" s="33">
        <v>37314</v>
      </c>
      <c r="C157" s="31">
        <v>6</v>
      </c>
      <c r="D157" s="31">
        <v>6</v>
      </c>
      <c r="E157" s="31">
        <v>3</v>
      </c>
      <c r="F157" s="31">
        <v>44</v>
      </c>
      <c r="G157" s="9">
        <f t="shared" si="3"/>
        <v>24</v>
      </c>
      <c r="H157" s="31">
        <v>170</v>
      </c>
      <c r="I157" s="32">
        <v>3.6</v>
      </c>
      <c r="J157" s="15">
        <v>0.153573757276495</v>
      </c>
      <c r="K157" s="12">
        <v>35.880000000000003</v>
      </c>
      <c r="L157" s="12">
        <v>22.05</v>
      </c>
      <c r="M157" s="18">
        <v>7.02</v>
      </c>
      <c r="N157" s="12">
        <v>34.1</v>
      </c>
      <c r="O157" s="12">
        <v>22.04</v>
      </c>
      <c r="P157" s="18">
        <v>6.09</v>
      </c>
      <c r="Q157">
        <v>3.5</v>
      </c>
    </row>
    <row r="158" spans="1:17">
      <c r="A158" s="29" t="s">
        <v>75</v>
      </c>
      <c r="B158" s="33">
        <v>37321</v>
      </c>
      <c r="C158" s="31">
        <v>59</v>
      </c>
      <c r="D158" s="31">
        <v>66</v>
      </c>
      <c r="E158" s="31">
        <v>12</v>
      </c>
      <c r="F158" s="31">
        <v>120</v>
      </c>
      <c r="G158" s="9">
        <f t="shared" si="3"/>
        <v>100</v>
      </c>
      <c r="H158" s="31">
        <v>240</v>
      </c>
      <c r="I158" s="32">
        <v>2.2000000000000002</v>
      </c>
      <c r="J158" s="15">
        <v>0.1141929085858078</v>
      </c>
      <c r="K158" s="12">
        <v>37.25</v>
      </c>
      <c r="L158" s="12">
        <v>22.23</v>
      </c>
      <c r="M158" s="18">
        <v>6.89</v>
      </c>
      <c r="N158" s="12">
        <v>37.22</v>
      </c>
      <c r="O158" s="12">
        <v>22.07</v>
      </c>
      <c r="P158" s="18">
        <v>6.69</v>
      </c>
      <c r="Q158">
        <v>6.5</v>
      </c>
    </row>
    <row r="159" spans="1:17">
      <c r="A159" s="29" t="s">
        <v>75</v>
      </c>
      <c r="B159" s="33">
        <v>37328</v>
      </c>
      <c r="C159" s="31">
        <v>7</v>
      </c>
      <c r="D159" s="31">
        <v>5</v>
      </c>
      <c r="E159" s="31">
        <v>4</v>
      </c>
      <c r="F159" s="31">
        <v>39</v>
      </c>
      <c r="G159" s="9">
        <f t="shared" si="3"/>
        <v>19</v>
      </c>
      <c r="H159" s="31">
        <v>170</v>
      </c>
      <c r="I159" s="32">
        <v>2.2999999999999998</v>
      </c>
      <c r="J159" s="15">
        <v>0.11059294999610053</v>
      </c>
      <c r="K159" s="12">
        <v>37.15</v>
      </c>
      <c r="L159" s="12">
        <v>21.93</v>
      </c>
      <c r="M159" s="18">
        <v>7.44</v>
      </c>
      <c r="N159" s="12">
        <v>37.11</v>
      </c>
      <c r="O159" s="12">
        <v>21.93</v>
      </c>
      <c r="P159" s="18">
        <v>7.12</v>
      </c>
      <c r="Q159">
        <v>5</v>
      </c>
    </row>
    <row r="160" spans="1:17">
      <c r="A160" s="29" t="s">
        <v>75</v>
      </c>
      <c r="B160" s="33">
        <v>37335</v>
      </c>
      <c r="C160" s="31">
        <v>4</v>
      </c>
      <c r="D160" s="31">
        <v>5</v>
      </c>
      <c r="E160" s="31">
        <v>3</v>
      </c>
      <c r="F160" s="31">
        <v>39</v>
      </c>
      <c r="G160" s="9">
        <f t="shared" si="3"/>
        <v>19</v>
      </c>
      <c r="H160" s="31">
        <v>180</v>
      </c>
      <c r="I160" s="32">
        <v>2.7</v>
      </c>
      <c r="J160" s="15">
        <v>0.1119345095471052</v>
      </c>
      <c r="K160" s="12">
        <v>37.200000000000003</v>
      </c>
      <c r="L160" s="12">
        <v>22.47</v>
      </c>
      <c r="M160" s="18">
        <v>7.89</v>
      </c>
      <c r="N160" s="12">
        <v>37.15</v>
      </c>
      <c r="O160" s="12">
        <v>21.88</v>
      </c>
      <c r="P160" s="18">
        <v>7.05</v>
      </c>
      <c r="Q160">
        <v>4.8</v>
      </c>
    </row>
    <row r="161" spans="1:17">
      <c r="A161" s="29" t="s">
        <v>75</v>
      </c>
      <c r="B161" s="33">
        <v>37342</v>
      </c>
      <c r="C161" s="31">
        <v>5</v>
      </c>
      <c r="D161" s="31">
        <v>5</v>
      </c>
      <c r="E161" s="31">
        <v>4</v>
      </c>
      <c r="F161" s="31">
        <v>40</v>
      </c>
      <c r="G161" s="9">
        <f t="shared" si="3"/>
        <v>20</v>
      </c>
      <c r="H161" s="31">
        <v>180</v>
      </c>
      <c r="I161" s="32">
        <v>4.3</v>
      </c>
      <c r="J161" s="15">
        <v>0.13840088883463866</v>
      </c>
      <c r="K161" s="12">
        <v>36.92</v>
      </c>
      <c r="L161" s="12">
        <v>21.61</v>
      </c>
      <c r="M161" s="18">
        <v>7.02</v>
      </c>
      <c r="N161" s="12">
        <v>37.020000000000003</v>
      </c>
      <c r="O161" s="12">
        <v>21.59</v>
      </c>
      <c r="P161" s="18">
        <v>6.39</v>
      </c>
      <c r="Q161">
        <v>4.5</v>
      </c>
    </row>
    <row r="162" spans="1:17">
      <c r="G162" s="9"/>
    </row>
    <row r="163" spans="1:17">
      <c r="A163" s="29" t="s">
        <v>76</v>
      </c>
      <c r="B163" s="33">
        <v>37230</v>
      </c>
      <c r="C163" s="9">
        <v>3</v>
      </c>
      <c r="D163" s="9">
        <v>6</v>
      </c>
      <c r="E163" s="9">
        <v>2</v>
      </c>
      <c r="F163" s="9">
        <v>45</v>
      </c>
      <c r="G163" s="9">
        <f t="shared" si="3"/>
        <v>25</v>
      </c>
      <c r="H163" s="9">
        <v>160</v>
      </c>
      <c r="I163" s="9">
        <v>1.1000000000000001</v>
      </c>
      <c r="J163" s="15">
        <v>7.8226397756762364E-2</v>
      </c>
      <c r="K163" s="12">
        <v>35.43</v>
      </c>
      <c r="L163" s="12">
        <v>20.07</v>
      </c>
      <c r="M163" s="18">
        <v>8.0500000000000007</v>
      </c>
      <c r="N163" s="12">
        <v>35.44</v>
      </c>
      <c r="O163" s="12">
        <v>19.91</v>
      </c>
      <c r="P163" s="18">
        <v>7.98</v>
      </c>
      <c r="Q163">
        <v>5</v>
      </c>
    </row>
    <row r="164" spans="1:17">
      <c r="A164" s="29" t="s">
        <v>76</v>
      </c>
      <c r="B164" s="33">
        <v>37237</v>
      </c>
      <c r="C164" s="9">
        <v>5</v>
      </c>
      <c r="D164" s="9">
        <v>6</v>
      </c>
      <c r="E164" s="9">
        <v>5</v>
      </c>
      <c r="F164" s="9">
        <v>34</v>
      </c>
      <c r="G164" s="9">
        <f t="shared" si="3"/>
        <v>14</v>
      </c>
      <c r="H164" s="9">
        <v>150</v>
      </c>
      <c r="I164" s="9">
        <v>0.8</v>
      </c>
      <c r="J164" s="15">
        <v>7.8E-2</v>
      </c>
      <c r="K164" s="12">
        <v>35.729999999999997</v>
      </c>
      <c r="L164" s="12">
        <v>20.7</v>
      </c>
      <c r="M164" s="18">
        <v>8.24</v>
      </c>
      <c r="N164" s="12">
        <v>35.68</v>
      </c>
      <c r="O164" s="12">
        <v>20.079999999999998</v>
      </c>
      <c r="P164" s="18">
        <v>8.32</v>
      </c>
      <c r="Q164">
        <v>7.5</v>
      </c>
    </row>
    <row r="165" spans="1:17">
      <c r="A165" s="29" t="s">
        <v>76</v>
      </c>
      <c r="B165" s="33">
        <v>37244</v>
      </c>
      <c r="C165" s="9">
        <v>4</v>
      </c>
      <c r="D165" s="9">
        <v>5</v>
      </c>
      <c r="E165" s="9">
        <v>3</v>
      </c>
      <c r="F165" s="9">
        <v>40</v>
      </c>
      <c r="G165" s="9">
        <f t="shared" si="3"/>
        <v>20</v>
      </c>
      <c r="H165" s="9">
        <v>150</v>
      </c>
      <c r="I165" s="9">
        <v>0.8</v>
      </c>
      <c r="J165" s="15"/>
      <c r="K165" s="12">
        <v>35.85</v>
      </c>
      <c r="L165" s="12">
        <v>21.14</v>
      </c>
      <c r="M165" s="18">
        <v>8.24</v>
      </c>
      <c r="N165" s="12">
        <v>35.880000000000003</v>
      </c>
      <c r="O165" s="12">
        <v>20.98</v>
      </c>
      <c r="P165" s="18">
        <v>8.18</v>
      </c>
      <c r="Q165">
        <v>7</v>
      </c>
    </row>
    <row r="166" spans="1:17">
      <c r="A166" s="29" t="s">
        <v>76</v>
      </c>
      <c r="B166" s="33">
        <v>37251</v>
      </c>
      <c r="C166" s="9">
        <v>3</v>
      </c>
      <c r="D166" s="9">
        <v>4</v>
      </c>
      <c r="E166" s="9">
        <v>3</v>
      </c>
      <c r="F166" s="9">
        <v>35</v>
      </c>
      <c r="G166" s="9">
        <f t="shared" si="3"/>
        <v>15</v>
      </c>
      <c r="H166" s="9">
        <v>140</v>
      </c>
      <c r="I166" s="9">
        <v>1.3</v>
      </c>
      <c r="J166" s="15">
        <v>0.10621775948132042</v>
      </c>
      <c r="K166" s="12">
        <v>36.04</v>
      </c>
      <c r="L166" s="12">
        <v>21.26</v>
      </c>
      <c r="M166" s="18">
        <v>8.7200000000000006</v>
      </c>
      <c r="N166" s="12">
        <v>36.06</v>
      </c>
      <c r="O166" s="12">
        <v>21.09</v>
      </c>
      <c r="P166" s="18">
        <v>8.24</v>
      </c>
      <c r="Q166">
        <v>5</v>
      </c>
    </row>
    <row r="167" spans="1:17">
      <c r="A167" s="29" t="s">
        <v>76</v>
      </c>
      <c r="B167" s="33">
        <v>37258</v>
      </c>
      <c r="C167" s="9">
        <v>1.5</v>
      </c>
      <c r="D167" s="9">
        <v>4</v>
      </c>
      <c r="E167" s="9">
        <v>3</v>
      </c>
      <c r="F167" s="9">
        <v>35</v>
      </c>
      <c r="G167" s="9">
        <f t="shared" si="3"/>
        <v>15</v>
      </c>
      <c r="H167" s="9">
        <v>120</v>
      </c>
      <c r="I167" s="9">
        <v>1.1000000000000001</v>
      </c>
      <c r="J167" s="15">
        <v>9.1220244515108961E-2</v>
      </c>
      <c r="K167" s="12">
        <v>36.03</v>
      </c>
      <c r="L167" s="12">
        <v>21.74</v>
      </c>
      <c r="M167" s="18">
        <v>8.44</v>
      </c>
      <c r="N167" s="12">
        <v>36.01</v>
      </c>
      <c r="O167" s="12">
        <v>21.13</v>
      </c>
      <c r="P167" s="18">
        <v>8.07</v>
      </c>
      <c r="Q167">
        <v>4.5</v>
      </c>
    </row>
    <row r="168" spans="1:17">
      <c r="A168" s="29" t="s">
        <v>76</v>
      </c>
      <c r="B168" s="33">
        <v>37265</v>
      </c>
      <c r="C168" s="9">
        <v>1.5</v>
      </c>
      <c r="D168" s="9">
        <v>4</v>
      </c>
      <c r="E168" s="9">
        <v>3</v>
      </c>
      <c r="F168" s="9">
        <v>33</v>
      </c>
      <c r="G168" s="9">
        <f t="shared" si="3"/>
        <v>13</v>
      </c>
      <c r="H168" s="9">
        <v>130</v>
      </c>
      <c r="I168" s="9">
        <v>0.9</v>
      </c>
      <c r="J168" s="15"/>
      <c r="K168" s="12">
        <v>36.36</v>
      </c>
      <c r="L168" s="12">
        <v>21.7</v>
      </c>
      <c r="M168" s="18">
        <v>7.37</v>
      </c>
      <c r="N168" s="12">
        <v>36.270000000000003</v>
      </c>
      <c r="O168" s="12">
        <v>21.5</v>
      </c>
      <c r="P168" s="18">
        <v>7.17</v>
      </c>
      <c r="Q168">
        <v>6</v>
      </c>
    </row>
    <row r="169" spans="1:17">
      <c r="A169" s="29" t="s">
        <v>76</v>
      </c>
      <c r="B169" s="33">
        <v>37272</v>
      </c>
      <c r="C169" s="9">
        <v>1.5</v>
      </c>
      <c r="D169" s="9">
        <v>4</v>
      </c>
      <c r="E169" s="9">
        <v>4</v>
      </c>
      <c r="F169" s="9">
        <v>33</v>
      </c>
      <c r="G169" s="9">
        <f t="shared" si="3"/>
        <v>13</v>
      </c>
      <c r="H169" s="9">
        <v>140</v>
      </c>
      <c r="I169" s="9">
        <v>1.5</v>
      </c>
      <c r="J169" s="15">
        <v>9.774138018384286E-2</v>
      </c>
      <c r="K169" s="12">
        <v>36.44</v>
      </c>
      <c r="L169" s="12">
        <v>22.32</v>
      </c>
      <c r="M169" s="18">
        <v>8.59</v>
      </c>
      <c r="N169" s="12">
        <v>36.4</v>
      </c>
      <c r="O169" s="12">
        <v>21.96</v>
      </c>
      <c r="P169" s="18">
        <v>8.25</v>
      </c>
      <c r="Q169">
        <v>5</v>
      </c>
    </row>
    <row r="170" spans="1:17">
      <c r="A170" s="29" t="s">
        <v>76</v>
      </c>
      <c r="B170" s="33">
        <v>37279</v>
      </c>
      <c r="C170" s="9">
        <v>3</v>
      </c>
      <c r="D170" s="9">
        <v>5</v>
      </c>
      <c r="E170" s="9">
        <v>4</v>
      </c>
      <c r="F170" s="9">
        <v>35</v>
      </c>
      <c r="G170" s="9">
        <f t="shared" si="3"/>
        <v>15</v>
      </c>
      <c r="H170" s="9">
        <v>110</v>
      </c>
      <c r="I170" s="9">
        <v>0.8</v>
      </c>
      <c r="J170" s="15">
        <v>8.6078945917116151E-2</v>
      </c>
      <c r="K170" s="12">
        <v>36.380000000000003</v>
      </c>
      <c r="L170" s="12">
        <v>23.38</v>
      </c>
      <c r="M170" s="18">
        <v>8.39</v>
      </c>
      <c r="N170" s="12">
        <v>36.35</v>
      </c>
      <c r="O170" s="12">
        <v>22.68</v>
      </c>
      <c r="P170" s="18">
        <v>8.09</v>
      </c>
      <c r="Q170">
        <v>8</v>
      </c>
    </row>
    <row r="171" spans="1:17">
      <c r="A171" s="29" t="s">
        <v>76</v>
      </c>
      <c r="B171" s="33">
        <v>37286</v>
      </c>
      <c r="C171" s="9">
        <v>4</v>
      </c>
      <c r="D171" s="9">
        <v>5</v>
      </c>
      <c r="E171" s="9">
        <v>5</v>
      </c>
      <c r="F171" s="9">
        <v>35</v>
      </c>
      <c r="G171" s="9">
        <f t="shared" si="3"/>
        <v>15</v>
      </c>
      <c r="H171" s="9">
        <v>130</v>
      </c>
      <c r="I171" s="9">
        <v>0.8</v>
      </c>
      <c r="J171" s="15">
        <v>9.4691769156529562E-2</v>
      </c>
      <c r="K171" s="12">
        <v>36.56</v>
      </c>
      <c r="L171" s="12">
        <v>23.11</v>
      </c>
      <c r="M171" s="18">
        <v>6.53</v>
      </c>
      <c r="N171" s="12">
        <v>36.57</v>
      </c>
      <c r="O171" s="12">
        <v>22.81</v>
      </c>
      <c r="P171" s="18">
        <v>6.37</v>
      </c>
      <c r="Q171">
        <v>8</v>
      </c>
    </row>
    <row r="172" spans="1:17">
      <c r="A172" s="29" t="s">
        <v>76</v>
      </c>
      <c r="B172" s="33">
        <v>37293</v>
      </c>
      <c r="C172" s="9">
        <v>10</v>
      </c>
      <c r="D172" s="9">
        <v>6</v>
      </c>
      <c r="E172" s="9">
        <v>5</v>
      </c>
      <c r="F172" s="9">
        <v>33</v>
      </c>
      <c r="G172" s="9">
        <f t="shared" si="3"/>
        <v>13</v>
      </c>
      <c r="H172" s="9">
        <v>180</v>
      </c>
      <c r="I172" s="9">
        <v>2.1</v>
      </c>
      <c r="J172" s="15">
        <v>0.1043998784364453</v>
      </c>
      <c r="K172" s="12">
        <v>36.86</v>
      </c>
      <c r="L172" s="12">
        <v>23.48</v>
      </c>
      <c r="M172" s="18">
        <v>7.46</v>
      </c>
      <c r="N172" s="12">
        <v>36.83</v>
      </c>
      <c r="O172" s="12">
        <v>23.04</v>
      </c>
      <c r="P172" s="18">
        <v>6.36</v>
      </c>
      <c r="Q172">
        <v>7.2</v>
      </c>
    </row>
    <row r="173" spans="1:17">
      <c r="A173" s="29" t="s">
        <v>76</v>
      </c>
      <c r="B173" s="33">
        <v>37300</v>
      </c>
      <c r="C173" s="9">
        <v>3</v>
      </c>
      <c r="D173" s="9">
        <v>4</v>
      </c>
      <c r="E173" s="9">
        <v>4</v>
      </c>
      <c r="F173" s="9">
        <v>35</v>
      </c>
      <c r="G173" s="9">
        <f t="shared" si="3"/>
        <v>15</v>
      </c>
      <c r="H173" s="9">
        <v>140</v>
      </c>
      <c r="I173" s="9">
        <v>1.7</v>
      </c>
      <c r="J173" s="15">
        <v>0.10729880702826672</v>
      </c>
      <c r="K173" s="12">
        <v>36.56</v>
      </c>
      <c r="L173" s="12">
        <v>23.54</v>
      </c>
      <c r="M173" s="18">
        <v>6.74</v>
      </c>
      <c r="N173" s="12">
        <v>36.56</v>
      </c>
      <c r="O173" s="12">
        <v>23.41</v>
      </c>
      <c r="P173" s="18">
        <v>6.62</v>
      </c>
      <c r="Q173">
        <v>5</v>
      </c>
    </row>
    <row r="174" spans="1:17">
      <c r="A174" s="29" t="s">
        <v>76</v>
      </c>
      <c r="B174" s="33">
        <v>37307</v>
      </c>
      <c r="C174" s="31">
        <v>5</v>
      </c>
      <c r="D174" s="31">
        <v>5</v>
      </c>
      <c r="E174" s="31">
        <v>4</v>
      </c>
      <c r="F174" s="31">
        <v>33</v>
      </c>
      <c r="G174" s="9">
        <f t="shared" si="3"/>
        <v>13</v>
      </c>
      <c r="H174" s="31">
        <v>130</v>
      </c>
      <c r="I174" s="32">
        <v>1.7</v>
      </c>
      <c r="J174" s="15">
        <v>0.12384628823041974</v>
      </c>
      <c r="K174" s="9"/>
      <c r="Q174">
        <v>5.5</v>
      </c>
    </row>
    <row r="175" spans="1:17">
      <c r="A175" s="29" t="s">
        <v>76</v>
      </c>
      <c r="B175" s="33">
        <v>37314</v>
      </c>
      <c r="C175" s="31">
        <v>3</v>
      </c>
      <c r="D175" s="31">
        <v>4</v>
      </c>
      <c r="E175" s="31">
        <v>3</v>
      </c>
      <c r="F175" s="31">
        <v>37</v>
      </c>
      <c r="G175" s="9">
        <f t="shared" si="3"/>
        <v>17</v>
      </c>
      <c r="H175" s="31">
        <v>160</v>
      </c>
      <c r="I175" s="32">
        <v>1.2</v>
      </c>
      <c r="J175" s="15">
        <v>0.13718433910206618</v>
      </c>
      <c r="K175" s="12">
        <v>36.299999999999997</v>
      </c>
      <c r="L175" s="12">
        <v>22.58</v>
      </c>
      <c r="M175" s="18">
        <v>7.64</v>
      </c>
      <c r="N175" s="12">
        <v>36.450000000000003</v>
      </c>
      <c r="O175" s="12">
        <v>22.6</v>
      </c>
      <c r="P175" s="18">
        <v>6.85</v>
      </c>
      <c r="Q175">
        <v>3</v>
      </c>
    </row>
    <row r="176" spans="1:17">
      <c r="A176" s="29" t="s">
        <v>76</v>
      </c>
      <c r="B176" s="33">
        <v>37321</v>
      </c>
      <c r="C176" s="31">
        <v>4</v>
      </c>
      <c r="D176" s="31">
        <v>5</v>
      </c>
      <c r="E176" s="31">
        <v>4</v>
      </c>
      <c r="F176" s="31">
        <v>37</v>
      </c>
      <c r="G176" s="9">
        <f t="shared" si="3"/>
        <v>17</v>
      </c>
      <c r="H176" s="31">
        <v>170</v>
      </c>
      <c r="I176" s="32">
        <v>1.4</v>
      </c>
      <c r="J176" s="15">
        <v>8.433261547936606E-2</v>
      </c>
      <c r="K176" s="12">
        <v>37.17</v>
      </c>
      <c r="L176" s="12">
        <v>22.16</v>
      </c>
      <c r="M176" s="18">
        <v>6.97</v>
      </c>
      <c r="N176" s="12">
        <v>37.18</v>
      </c>
      <c r="O176" s="12">
        <v>21.95</v>
      </c>
      <c r="P176" s="18">
        <v>6.78</v>
      </c>
      <c r="Q176">
        <v>6</v>
      </c>
    </row>
    <row r="177" spans="1:17">
      <c r="A177" s="29" t="s">
        <v>76</v>
      </c>
      <c r="B177" s="33">
        <v>37328</v>
      </c>
      <c r="C177" s="31">
        <v>8</v>
      </c>
      <c r="D177" s="31">
        <v>6</v>
      </c>
      <c r="E177" s="31">
        <v>4</v>
      </c>
      <c r="F177" s="31">
        <v>40</v>
      </c>
      <c r="G177" s="9">
        <f t="shared" si="3"/>
        <v>20</v>
      </c>
      <c r="H177" s="31">
        <v>170</v>
      </c>
      <c r="I177" s="32">
        <v>2.1</v>
      </c>
      <c r="J177" s="15">
        <v>9.8229609067667256E-2</v>
      </c>
      <c r="K177" s="12">
        <v>37.04</v>
      </c>
      <c r="L177" s="12">
        <v>21.62</v>
      </c>
      <c r="M177" s="18">
        <v>7.18</v>
      </c>
      <c r="N177" s="12">
        <v>37.119999999999997</v>
      </c>
      <c r="O177" s="12">
        <v>21.68</v>
      </c>
      <c r="P177" s="18">
        <v>6.59</v>
      </c>
      <c r="Q177">
        <v>5</v>
      </c>
    </row>
    <row r="178" spans="1:17">
      <c r="A178" s="29" t="s">
        <v>76</v>
      </c>
      <c r="B178" s="33">
        <v>37335</v>
      </c>
      <c r="C178" s="31">
        <v>5</v>
      </c>
      <c r="D178" s="31">
        <v>5</v>
      </c>
      <c r="E178" s="31">
        <v>4</v>
      </c>
      <c r="F178" s="31">
        <v>38</v>
      </c>
      <c r="G178" s="9">
        <f t="shared" si="3"/>
        <v>18</v>
      </c>
      <c r="H178" s="31">
        <v>180</v>
      </c>
      <c r="I178" s="32">
        <v>1.9</v>
      </c>
      <c r="J178" s="15">
        <v>7.3682873370494228E-2</v>
      </c>
      <c r="K178" s="12">
        <v>37.08</v>
      </c>
      <c r="L178" s="12">
        <v>22.27</v>
      </c>
      <c r="M178" s="18">
        <v>8.23</v>
      </c>
      <c r="N178" s="12">
        <v>37.049999999999997</v>
      </c>
      <c r="O178" s="12">
        <v>21.71</v>
      </c>
      <c r="P178" s="18">
        <v>7.42</v>
      </c>
      <c r="Q178">
        <v>6.8</v>
      </c>
    </row>
    <row r="179" spans="1:17">
      <c r="A179" s="29" t="s">
        <v>76</v>
      </c>
      <c r="B179" s="33">
        <v>37342</v>
      </c>
      <c r="C179" s="31">
        <v>5</v>
      </c>
      <c r="D179" s="31">
        <v>4</v>
      </c>
      <c r="E179" s="31">
        <v>5</v>
      </c>
      <c r="F179" s="31">
        <v>36</v>
      </c>
      <c r="G179" s="9">
        <f t="shared" si="3"/>
        <v>16</v>
      </c>
      <c r="H179" s="31">
        <v>140</v>
      </c>
      <c r="I179" s="32">
        <v>2.2000000000000002</v>
      </c>
      <c r="J179" s="15">
        <v>8.89500831195085E-2</v>
      </c>
      <c r="K179" s="12">
        <v>36.9</v>
      </c>
      <c r="L179" s="12">
        <v>21.8</v>
      </c>
      <c r="M179" s="18">
        <v>7.97</v>
      </c>
      <c r="N179" s="12">
        <v>36.97</v>
      </c>
      <c r="O179" s="12">
        <v>21.64</v>
      </c>
      <c r="P179" s="18">
        <v>6.95</v>
      </c>
      <c r="Q179">
        <v>7.5</v>
      </c>
    </row>
    <row r="180" spans="1:17">
      <c r="G180" s="9"/>
    </row>
    <row r="181" spans="1:17">
      <c r="A181" s="29" t="s">
        <v>77</v>
      </c>
      <c r="B181" s="33">
        <v>37230</v>
      </c>
      <c r="C181" s="9">
        <v>3</v>
      </c>
      <c r="D181" s="9">
        <v>7</v>
      </c>
      <c r="E181" s="9">
        <v>3</v>
      </c>
      <c r="F181" s="9">
        <v>38</v>
      </c>
      <c r="G181" s="9">
        <f t="shared" si="3"/>
        <v>18</v>
      </c>
      <c r="H181" s="9">
        <v>170</v>
      </c>
      <c r="I181" s="9">
        <v>0.9</v>
      </c>
      <c r="J181" s="15">
        <v>7.2457900519292073E-2</v>
      </c>
      <c r="K181" s="12">
        <v>35.409999999999997</v>
      </c>
      <c r="L181" s="12">
        <v>19.95</v>
      </c>
      <c r="M181" s="18">
        <v>8.01</v>
      </c>
      <c r="N181" s="12">
        <v>35.42</v>
      </c>
      <c r="O181" s="12">
        <v>19.940000000000001</v>
      </c>
      <c r="P181" s="18">
        <v>7.97</v>
      </c>
      <c r="Q181">
        <v>6.5</v>
      </c>
    </row>
    <row r="182" spans="1:17">
      <c r="A182" s="29" t="s">
        <v>77</v>
      </c>
      <c r="B182" s="33">
        <v>37237</v>
      </c>
      <c r="C182" s="9">
        <v>4</v>
      </c>
      <c r="D182" s="9">
        <v>6</v>
      </c>
      <c r="E182" s="9">
        <v>3</v>
      </c>
      <c r="F182" s="9">
        <v>34</v>
      </c>
      <c r="G182" s="9">
        <f t="shared" si="3"/>
        <v>14</v>
      </c>
      <c r="H182" s="9">
        <v>150</v>
      </c>
      <c r="I182" s="9">
        <v>0.4</v>
      </c>
      <c r="J182" s="15"/>
      <c r="K182" s="12">
        <v>35.57</v>
      </c>
      <c r="L182" s="12">
        <v>21.03</v>
      </c>
      <c r="M182" s="18">
        <v>8.08</v>
      </c>
      <c r="N182" s="12">
        <v>35.58</v>
      </c>
      <c r="O182" s="12">
        <v>20.46</v>
      </c>
      <c r="P182" s="18">
        <v>8.34</v>
      </c>
      <c r="Q182" t="s">
        <v>78</v>
      </c>
    </row>
    <row r="183" spans="1:17">
      <c r="A183" s="29" t="s">
        <v>77</v>
      </c>
      <c r="B183" s="33">
        <v>37244</v>
      </c>
      <c r="C183" s="9">
        <v>1.5</v>
      </c>
      <c r="D183" s="9">
        <v>5</v>
      </c>
      <c r="E183" s="9">
        <v>3</v>
      </c>
      <c r="F183" s="9">
        <v>33</v>
      </c>
      <c r="G183" s="9">
        <f t="shared" si="3"/>
        <v>13</v>
      </c>
      <c r="H183" s="9">
        <v>190</v>
      </c>
      <c r="I183" s="9">
        <v>0.6</v>
      </c>
      <c r="J183" s="15"/>
      <c r="K183" s="12">
        <v>35.81</v>
      </c>
      <c r="L183" s="12">
        <v>21.18</v>
      </c>
      <c r="M183" s="18">
        <v>8.0500000000000007</v>
      </c>
      <c r="N183" s="12">
        <v>35.83</v>
      </c>
      <c r="O183" s="12">
        <v>21.12</v>
      </c>
      <c r="P183" s="18">
        <v>8.01</v>
      </c>
      <c r="Q183">
        <v>8.5</v>
      </c>
    </row>
    <row r="184" spans="1:17">
      <c r="A184" s="29" t="s">
        <v>77</v>
      </c>
      <c r="B184" s="33">
        <v>37251</v>
      </c>
      <c r="C184" s="9">
        <v>4</v>
      </c>
      <c r="D184" s="9">
        <v>4</v>
      </c>
      <c r="E184" s="9">
        <v>3</v>
      </c>
      <c r="F184" s="9">
        <v>33</v>
      </c>
      <c r="G184" s="9">
        <f t="shared" si="3"/>
        <v>13</v>
      </c>
      <c r="H184" s="9">
        <v>150</v>
      </c>
      <c r="I184" s="9">
        <v>0.6</v>
      </c>
      <c r="J184" s="15">
        <v>9.3806381789210996E-2</v>
      </c>
      <c r="K184" s="12">
        <v>35.96</v>
      </c>
      <c r="L184" s="12">
        <v>21.31</v>
      </c>
      <c r="M184" s="18">
        <v>8.2899999999999991</v>
      </c>
      <c r="N184" s="12">
        <v>35.979999999999997</v>
      </c>
      <c r="O184" s="12">
        <v>21.24</v>
      </c>
      <c r="P184" s="18">
        <v>7.99</v>
      </c>
      <c r="Q184">
        <v>8.5</v>
      </c>
    </row>
    <row r="185" spans="1:17">
      <c r="A185" s="29" t="s">
        <v>77</v>
      </c>
      <c r="B185" s="33">
        <v>37258</v>
      </c>
      <c r="C185" s="9">
        <v>3</v>
      </c>
      <c r="D185" s="9">
        <v>4</v>
      </c>
      <c r="E185" s="9">
        <v>3</v>
      </c>
      <c r="F185" s="9">
        <v>35</v>
      </c>
      <c r="G185" s="9">
        <f t="shared" si="3"/>
        <v>15</v>
      </c>
      <c r="H185" s="9">
        <v>110</v>
      </c>
      <c r="I185" s="9">
        <v>0.9</v>
      </c>
      <c r="J185" s="15">
        <v>8.9072375818206609E-2</v>
      </c>
      <c r="K185" s="12">
        <v>36.020000000000003</v>
      </c>
      <c r="L185" s="12">
        <v>21.96</v>
      </c>
      <c r="M185" s="18">
        <v>8.23</v>
      </c>
      <c r="N185" s="12">
        <v>36</v>
      </c>
      <c r="O185" s="12">
        <v>21.54</v>
      </c>
      <c r="P185" s="18">
        <v>7.94</v>
      </c>
      <c r="Q185">
        <v>6</v>
      </c>
    </row>
    <row r="186" spans="1:17">
      <c r="A186" s="29" t="s">
        <v>77</v>
      </c>
      <c r="B186" s="33">
        <v>37265</v>
      </c>
      <c r="C186" s="9">
        <v>5</v>
      </c>
      <c r="D186" s="9">
        <v>4</v>
      </c>
      <c r="E186" s="9">
        <v>3</v>
      </c>
      <c r="F186" s="9">
        <v>35</v>
      </c>
      <c r="G186" s="9">
        <f t="shared" si="3"/>
        <v>15</v>
      </c>
      <c r="H186" s="9">
        <v>150</v>
      </c>
      <c r="I186" s="9">
        <v>1</v>
      </c>
      <c r="J186" s="15"/>
      <c r="K186" s="12">
        <v>36.29</v>
      </c>
      <c r="L186" s="12">
        <v>21.7</v>
      </c>
      <c r="M186" s="18">
        <v>7.66</v>
      </c>
      <c r="N186" s="12">
        <v>36.22</v>
      </c>
      <c r="O186" s="12">
        <v>21.61</v>
      </c>
      <c r="P186" s="18">
        <v>7.46</v>
      </c>
      <c r="Q186">
        <v>6</v>
      </c>
    </row>
    <row r="187" spans="1:17">
      <c r="A187" s="29" t="s">
        <v>77</v>
      </c>
      <c r="B187" s="33">
        <v>37272</v>
      </c>
      <c r="C187" s="9">
        <v>1.5</v>
      </c>
      <c r="D187" s="9">
        <v>4</v>
      </c>
      <c r="E187" s="9">
        <v>3</v>
      </c>
      <c r="F187" s="9">
        <v>35</v>
      </c>
      <c r="G187" s="9">
        <f t="shared" si="3"/>
        <v>15</v>
      </c>
      <c r="H187" s="9">
        <v>130</v>
      </c>
      <c r="I187" s="9">
        <v>1.3</v>
      </c>
      <c r="J187" s="15">
        <v>0.1050515812643332</v>
      </c>
      <c r="K187" s="12">
        <v>36.44</v>
      </c>
      <c r="L187" s="12">
        <v>22.42</v>
      </c>
      <c r="M187" s="18">
        <v>8.56</v>
      </c>
      <c r="N187" s="12">
        <v>36.450000000000003</v>
      </c>
      <c r="O187" s="12">
        <v>22.3</v>
      </c>
      <c r="P187" s="18">
        <v>8.41</v>
      </c>
      <c r="Q187">
        <v>5</v>
      </c>
    </row>
    <row r="188" spans="1:17">
      <c r="A188" s="29" t="s">
        <v>77</v>
      </c>
      <c r="B188" s="33">
        <v>37279</v>
      </c>
      <c r="C188" s="9">
        <v>4</v>
      </c>
      <c r="D188" s="9">
        <v>5</v>
      </c>
      <c r="E188" s="9">
        <v>4</v>
      </c>
      <c r="F188" s="9">
        <v>32</v>
      </c>
      <c r="G188" s="9">
        <f t="shared" si="3"/>
        <v>12</v>
      </c>
      <c r="H188" s="9">
        <v>130</v>
      </c>
      <c r="I188" s="9">
        <v>0.4</v>
      </c>
      <c r="J188" s="15">
        <v>7.2119950985147396E-2</v>
      </c>
      <c r="K188" s="12">
        <v>36.380000000000003</v>
      </c>
      <c r="L188" s="12">
        <v>23.31</v>
      </c>
      <c r="M188" s="18">
        <v>8.2899999999999991</v>
      </c>
      <c r="N188" s="12">
        <v>36.32</v>
      </c>
      <c r="O188" s="12">
        <v>22.72</v>
      </c>
      <c r="P188" s="18">
        <v>8.26</v>
      </c>
      <c r="Q188" t="s">
        <v>79</v>
      </c>
    </row>
    <row r="189" spans="1:17">
      <c r="A189" s="29" t="s">
        <v>77</v>
      </c>
      <c r="B189" s="33">
        <v>37286</v>
      </c>
      <c r="C189" s="9">
        <v>4</v>
      </c>
      <c r="D189" s="9">
        <v>5</v>
      </c>
      <c r="E189" s="9">
        <v>4</v>
      </c>
      <c r="F189" s="9">
        <v>33</v>
      </c>
      <c r="G189" s="9">
        <f t="shared" si="3"/>
        <v>13</v>
      </c>
      <c r="H189" s="9">
        <v>120</v>
      </c>
      <c r="I189" s="9">
        <v>0.5</v>
      </c>
      <c r="J189" s="15">
        <v>7.348223098104685E-2</v>
      </c>
      <c r="K189" s="12">
        <v>36.54</v>
      </c>
      <c r="L189" s="12">
        <v>23.22</v>
      </c>
      <c r="M189" s="18">
        <v>6.99</v>
      </c>
      <c r="N189" s="12">
        <v>36.54</v>
      </c>
      <c r="O189" s="12">
        <v>22.9</v>
      </c>
      <c r="P189" s="18">
        <v>6.27</v>
      </c>
      <c r="Q189">
        <v>9</v>
      </c>
    </row>
    <row r="190" spans="1:17">
      <c r="A190" s="29" t="s">
        <v>77</v>
      </c>
      <c r="B190" s="33">
        <v>37293</v>
      </c>
      <c r="C190" s="9">
        <v>3</v>
      </c>
      <c r="D190" s="9">
        <v>4</v>
      </c>
      <c r="E190" s="9">
        <v>4</v>
      </c>
      <c r="F190" s="9">
        <v>30</v>
      </c>
      <c r="G190" s="9">
        <f t="shared" si="3"/>
        <v>10</v>
      </c>
      <c r="H190" s="9">
        <v>160</v>
      </c>
      <c r="I190" s="9">
        <v>0.5</v>
      </c>
      <c r="J190" s="15">
        <v>6.7053418303519352E-2</v>
      </c>
      <c r="K190" s="12">
        <v>36.85</v>
      </c>
      <c r="L190" s="12">
        <v>23.85</v>
      </c>
      <c r="M190" s="18">
        <v>7.37</v>
      </c>
      <c r="N190" s="12">
        <v>36.840000000000003</v>
      </c>
      <c r="O190" s="12">
        <v>23.63</v>
      </c>
      <c r="P190" s="18">
        <v>7.46</v>
      </c>
      <c r="Q190">
        <v>8</v>
      </c>
    </row>
    <row r="191" spans="1:17">
      <c r="A191" s="29" t="s">
        <v>77</v>
      </c>
      <c r="B191" s="33">
        <v>37300</v>
      </c>
      <c r="C191" s="9">
        <v>3</v>
      </c>
      <c r="D191" s="9">
        <v>4</v>
      </c>
      <c r="E191" s="9">
        <v>4</v>
      </c>
      <c r="F191" s="9">
        <v>36</v>
      </c>
      <c r="G191" s="9">
        <f t="shared" si="3"/>
        <v>16</v>
      </c>
      <c r="H191" s="9">
        <v>170</v>
      </c>
      <c r="I191" s="9">
        <v>1.3</v>
      </c>
      <c r="J191" s="15">
        <v>9.9315244693432142E-2</v>
      </c>
      <c r="K191" s="12">
        <v>36.57</v>
      </c>
      <c r="L191" s="12">
        <v>23.51</v>
      </c>
      <c r="M191" s="18">
        <v>6.87</v>
      </c>
      <c r="N191" s="12">
        <v>36.56</v>
      </c>
      <c r="O191" s="12">
        <v>23.37</v>
      </c>
      <c r="P191" s="18">
        <v>6.77</v>
      </c>
      <c r="Q191">
        <v>6</v>
      </c>
    </row>
    <row r="192" spans="1:17">
      <c r="A192" s="29" t="s">
        <v>77</v>
      </c>
      <c r="B192" s="33">
        <v>37307</v>
      </c>
      <c r="C192" s="31">
        <v>3</v>
      </c>
      <c r="D192" s="31">
        <v>4</v>
      </c>
      <c r="E192" s="31">
        <v>3</v>
      </c>
      <c r="F192" s="31">
        <v>33</v>
      </c>
      <c r="G192" s="9">
        <f t="shared" si="3"/>
        <v>13</v>
      </c>
      <c r="H192" s="31">
        <v>130</v>
      </c>
      <c r="I192" s="32">
        <v>1.1000000000000001</v>
      </c>
      <c r="J192" s="15">
        <v>9.42944443395764E-2</v>
      </c>
      <c r="K192" s="9"/>
      <c r="Q192">
        <v>6.5</v>
      </c>
    </row>
    <row r="193" spans="1:17">
      <c r="A193" s="29" t="s">
        <v>77</v>
      </c>
      <c r="B193" s="33">
        <v>37314</v>
      </c>
      <c r="C193" s="31">
        <v>1.5</v>
      </c>
      <c r="D193" s="31">
        <v>4</v>
      </c>
      <c r="E193" s="31">
        <v>2</v>
      </c>
      <c r="F193" s="31">
        <v>37</v>
      </c>
      <c r="G193" s="9">
        <f t="shared" si="3"/>
        <v>17</v>
      </c>
      <c r="H193" s="31">
        <v>150</v>
      </c>
      <c r="I193" s="32">
        <v>1.1000000000000001</v>
      </c>
      <c r="J193" s="15">
        <v>8.3370903003131297E-2</v>
      </c>
      <c r="K193" s="12">
        <v>35.450000000000003</v>
      </c>
      <c r="L193" s="12">
        <v>22.74</v>
      </c>
      <c r="M193" s="18">
        <v>7.13</v>
      </c>
      <c r="N193" s="12">
        <v>35.86</v>
      </c>
      <c r="O193" s="12">
        <v>22.63</v>
      </c>
      <c r="P193" s="18">
        <v>6.88</v>
      </c>
      <c r="Q193">
        <v>5.5</v>
      </c>
    </row>
    <row r="194" spans="1:17">
      <c r="A194" s="29" t="s">
        <v>77</v>
      </c>
      <c r="B194" s="33">
        <v>37321</v>
      </c>
      <c r="C194" s="31">
        <v>3</v>
      </c>
      <c r="D194" s="31">
        <v>4</v>
      </c>
      <c r="E194" s="31">
        <v>4</v>
      </c>
      <c r="F194" s="31">
        <v>37</v>
      </c>
      <c r="G194" s="9">
        <f t="shared" si="3"/>
        <v>17</v>
      </c>
      <c r="H194" s="31">
        <v>160</v>
      </c>
      <c r="I194" s="32">
        <v>0.9</v>
      </c>
      <c r="J194" s="15">
        <v>8.0126783058623738E-2</v>
      </c>
      <c r="K194" s="12">
        <v>37.25</v>
      </c>
      <c r="L194" s="12">
        <v>22.45</v>
      </c>
      <c r="M194" s="18">
        <v>7.03</v>
      </c>
      <c r="N194" s="12">
        <v>37.229999999999997</v>
      </c>
      <c r="O194" s="12">
        <v>22.28</v>
      </c>
      <c r="P194" s="18">
        <v>6.98</v>
      </c>
      <c r="Q194">
        <v>7</v>
      </c>
    </row>
    <row r="195" spans="1:17">
      <c r="A195" s="29" t="s">
        <v>77</v>
      </c>
      <c r="B195" s="33">
        <v>37328</v>
      </c>
      <c r="C195" s="31">
        <v>3</v>
      </c>
      <c r="D195" s="31">
        <v>4</v>
      </c>
      <c r="E195" s="31">
        <v>2</v>
      </c>
      <c r="F195" s="31">
        <v>39</v>
      </c>
      <c r="G195" s="9">
        <f t="shared" si="3"/>
        <v>19</v>
      </c>
      <c r="H195" s="31">
        <v>160</v>
      </c>
      <c r="I195" s="32">
        <v>1.3</v>
      </c>
      <c r="J195" s="15">
        <v>9.8189375816304769E-2</v>
      </c>
      <c r="K195" s="12">
        <v>37.159999999999997</v>
      </c>
      <c r="L195" s="12">
        <v>22.17</v>
      </c>
      <c r="M195" s="18">
        <v>7.9</v>
      </c>
      <c r="N195" s="12">
        <v>37.090000000000003</v>
      </c>
      <c r="O195" s="12">
        <v>21.83</v>
      </c>
      <c r="P195" s="18">
        <v>6.97</v>
      </c>
      <c r="Q195">
        <v>5</v>
      </c>
    </row>
    <row r="196" spans="1:17">
      <c r="A196" s="29" t="s">
        <v>77</v>
      </c>
      <c r="B196" s="33">
        <v>37335</v>
      </c>
      <c r="C196" s="31">
        <v>5</v>
      </c>
      <c r="D196" s="31">
        <v>5</v>
      </c>
      <c r="E196" s="31">
        <v>4</v>
      </c>
      <c r="F196" s="31">
        <v>37</v>
      </c>
      <c r="G196" s="9">
        <f t="shared" si="3"/>
        <v>17</v>
      </c>
      <c r="H196" s="31">
        <v>140</v>
      </c>
      <c r="I196" s="32">
        <v>1.1000000000000001</v>
      </c>
      <c r="J196" s="15">
        <v>8.4772154762134622E-2</v>
      </c>
      <c r="K196" s="12">
        <v>37.04</v>
      </c>
      <c r="L196" s="12">
        <v>22.07</v>
      </c>
      <c r="M196" s="18">
        <v>6.91</v>
      </c>
      <c r="N196" s="12">
        <v>37.049999999999997</v>
      </c>
      <c r="O196" s="12">
        <v>21.95</v>
      </c>
      <c r="P196" s="18">
        <v>6.74</v>
      </c>
      <c r="Q196">
        <v>7</v>
      </c>
    </row>
    <row r="197" spans="1:17">
      <c r="A197" s="29" t="s">
        <v>77</v>
      </c>
      <c r="B197" s="33">
        <v>37342</v>
      </c>
      <c r="C197" s="31">
        <v>4</v>
      </c>
      <c r="D197" s="31">
        <v>4</v>
      </c>
      <c r="E197" s="31">
        <v>3</v>
      </c>
      <c r="F197" s="31">
        <v>33</v>
      </c>
      <c r="G197" s="9">
        <f t="shared" si="3"/>
        <v>13</v>
      </c>
      <c r="H197" s="31">
        <v>130</v>
      </c>
      <c r="I197" s="32">
        <v>1</v>
      </c>
      <c r="J197" s="15">
        <v>9.5117300881479516E-2</v>
      </c>
      <c r="K197" s="12">
        <v>37.08</v>
      </c>
      <c r="L197" s="12">
        <v>22.07</v>
      </c>
      <c r="M197" s="18">
        <v>7.84</v>
      </c>
      <c r="N197" s="12">
        <v>37.07</v>
      </c>
      <c r="O197" s="12">
        <v>22.03</v>
      </c>
      <c r="P197" s="18">
        <v>7.42</v>
      </c>
      <c r="Q197">
        <v>6.5</v>
      </c>
    </row>
    <row r="198" spans="1:17">
      <c r="G198" s="9"/>
    </row>
    <row r="199" spans="1:17">
      <c r="A199" s="29" t="s">
        <v>80</v>
      </c>
      <c r="B199" s="33">
        <v>37230</v>
      </c>
      <c r="C199" s="9">
        <v>3</v>
      </c>
      <c r="D199" s="9">
        <v>7</v>
      </c>
      <c r="E199" s="9">
        <v>5</v>
      </c>
      <c r="F199" s="9">
        <v>42</v>
      </c>
      <c r="G199" s="9">
        <f t="shared" si="3"/>
        <v>22</v>
      </c>
      <c r="H199" s="9">
        <v>180</v>
      </c>
      <c r="I199" s="9">
        <v>0.6</v>
      </c>
      <c r="J199" s="15">
        <v>8.6895558333510245E-2</v>
      </c>
      <c r="K199" s="12">
        <v>35.42</v>
      </c>
      <c r="L199" s="12">
        <v>20.04</v>
      </c>
      <c r="M199" s="18">
        <v>8.17</v>
      </c>
      <c r="N199" s="12">
        <v>35.42</v>
      </c>
      <c r="O199" s="12">
        <v>19.95</v>
      </c>
      <c r="P199" s="18">
        <v>7.96</v>
      </c>
      <c r="Q199">
        <v>6.5</v>
      </c>
    </row>
    <row r="200" spans="1:17">
      <c r="A200" s="29" t="s">
        <v>80</v>
      </c>
      <c r="B200" s="33">
        <v>37237</v>
      </c>
      <c r="C200" s="9">
        <v>4</v>
      </c>
      <c r="D200" s="9">
        <v>6</v>
      </c>
      <c r="E200" s="9">
        <v>3</v>
      </c>
      <c r="F200" s="9">
        <v>34</v>
      </c>
      <c r="G200" s="9">
        <f t="shared" si="3"/>
        <v>14</v>
      </c>
      <c r="H200" s="9">
        <v>170</v>
      </c>
      <c r="I200" s="9">
        <v>0.3</v>
      </c>
      <c r="J200" s="15"/>
      <c r="K200" s="12">
        <v>35.61</v>
      </c>
      <c r="L200" s="12">
        <v>21.11</v>
      </c>
      <c r="M200" s="18">
        <v>8.06</v>
      </c>
      <c r="N200" s="12">
        <v>35.590000000000003</v>
      </c>
      <c r="O200" s="12">
        <v>20.440000000000001</v>
      </c>
      <c r="P200" s="18">
        <v>8.24</v>
      </c>
      <c r="Q200">
        <v>8</v>
      </c>
    </row>
    <row r="201" spans="1:17">
      <c r="A201" s="29" t="s">
        <v>80</v>
      </c>
      <c r="B201" s="33">
        <v>37244</v>
      </c>
      <c r="C201" s="9">
        <v>1.5</v>
      </c>
      <c r="D201" s="9">
        <v>6</v>
      </c>
      <c r="E201" s="9">
        <v>3</v>
      </c>
      <c r="F201" s="9">
        <v>34</v>
      </c>
      <c r="G201" s="9">
        <f t="shared" si="3"/>
        <v>14</v>
      </c>
      <c r="H201" s="9">
        <v>170</v>
      </c>
      <c r="I201" s="9">
        <v>0.5</v>
      </c>
      <c r="J201" s="15"/>
      <c r="K201" s="12">
        <v>35.83</v>
      </c>
      <c r="L201" s="12">
        <v>21.22</v>
      </c>
      <c r="M201" s="18">
        <v>8.1</v>
      </c>
      <c r="N201" s="12">
        <v>35.840000000000003</v>
      </c>
      <c r="O201" s="12">
        <v>21.11</v>
      </c>
      <c r="P201" s="18">
        <v>8.15</v>
      </c>
      <c r="Q201">
        <v>8</v>
      </c>
    </row>
    <row r="202" spans="1:17">
      <c r="A202" s="29" t="s">
        <v>80</v>
      </c>
      <c r="B202" s="33">
        <v>37251</v>
      </c>
      <c r="C202" s="9">
        <v>3</v>
      </c>
      <c r="D202" s="9">
        <v>4</v>
      </c>
      <c r="E202" s="9">
        <v>3</v>
      </c>
      <c r="F202" s="9">
        <v>36</v>
      </c>
      <c r="G202" s="9">
        <f t="shared" si="3"/>
        <v>16</v>
      </c>
      <c r="H202" s="9">
        <v>140</v>
      </c>
      <c r="I202" s="9">
        <v>0.7</v>
      </c>
      <c r="J202" s="15">
        <v>9.4771670193233265E-2</v>
      </c>
      <c r="K202" s="12">
        <v>35.97</v>
      </c>
      <c r="L202" s="12">
        <v>21.29</v>
      </c>
      <c r="M202" s="18">
        <v>8.3699999999999992</v>
      </c>
      <c r="N202" s="12">
        <v>36.01</v>
      </c>
      <c r="O202" s="12">
        <v>21.13</v>
      </c>
      <c r="P202" s="18">
        <v>8.4600000000000009</v>
      </c>
      <c r="Q202">
        <v>6.5</v>
      </c>
    </row>
    <row r="203" spans="1:17">
      <c r="A203" s="29" t="s">
        <v>80</v>
      </c>
      <c r="B203" s="33">
        <v>37258</v>
      </c>
      <c r="C203" s="9">
        <v>1.5</v>
      </c>
      <c r="D203" s="9">
        <v>4</v>
      </c>
      <c r="E203" s="9">
        <v>3</v>
      </c>
      <c r="F203" s="9">
        <v>36</v>
      </c>
      <c r="G203" s="9">
        <f t="shared" si="3"/>
        <v>16</v>
      </c>
      <c r="H203" s="9">
        <v>100</v>
      </c>
      <c r="I203" s="9">
        <v>0.8</v>
      </c>
      <c r="J203" s="15">
        <v>8.1946676642241451E-2</v>
      </c>
      <c r="K203" s="12">
        <v>36.020000000000003</v>
      </c>
      <c r="L203" s="12">
        <v>21.83</v>
      </c>
      <c r="M203" s="18">
        <v>8.18</v>
      </c>
      <c r="N203" s="12">
        <v>36.03</v>
      </c>
      <c r="O203" s="12">
        <v>21.61</v>
      </c>
      <c r="P203" s="18">
        <v>7.97</v>
      </c>
      <c r="Q203">
        <v>6</v>
      </c>
    </row>
    <row r="204" spans="1:17">
      <c r="A204" s="29" t="s">
        <v>80</v>
      </c>
      <c r="B204" s="33">
        <v>37265</v>
      </c>
      <c r="C204" s="9">
        <v>1.5</v>
      </c>
      <c r="D204" s="9">
        <v>4</v>
      </c>
      <c r="E204" s="9">
        <v>3</v>
      </c>
      <c r="F204" s="9">
        <v>34</v>
      </c>
      <c r="G204" s="9">
        <f t="shared" si="3"/>
        <v>14</v>
      </c>
      <c r="H204" s="9">
        <v>130</v>
      </c>
      <c r="I204" s="9">
        <v>1</v>
      </c>
      <c r="J204" s="15"/>
      <c r="K204" s="12">
        <v>36.22</v>
      </c>
      <c r="L204" s="12">
        <v>21.76</v>
      </c>
      <c r="M204" s="18">
        <v>7.47</v>
      </c>
      <c r="N204" s="12">
        <v>36.21</v>
      </c>
      <c r="O204" s="12">
        <v>21.67</v>
      </c>
      <c r="P204" s="18">
        <v>7.26</v>
      </c>
      <c r="Q204">
        <v>7.5</v>
      </c>
    </row>
    <row r="205" spans="1:17">
      <c r="A205" s="29" t="s">
        <v>80</v>
      </c>
      <c r="B205" s="33">
        <v>37272</v>
      </c>
      <c r="C205" s="9">
        <v>1.5</v>
      </c>
      <c r="D205" s="9">
        <v>4</v>
      </c>
      <c r="E205" s="9">
        <v>3</v>
      </c>
      <c r="F205" s="9">
        <v>29</v>
      </c>
      <c r="G205" s="9">
        <f t="shared" si="3"/>
        <v>9</v>
      </c>
      <c r="H205" s="9">
        <v>130</v>
      </c>
      <c r="I205" s="9">
        <v>1.1000000000000001</v>
      </c>
      <c r="J205" s="15">
        <v>0.10903954683091097</v>
      </c>
      <c r="K205" s="12">
        <v>36.36</v>
      </c>
      <c r="L205" s="12">
        <v>22.2</v>
      </c>
      <c r="M205" s="18">
        <v>8.6999999999999993</v>
      </c>
      <c r="N205" s="12">
        <v>36.44</v>
      </c>
      <c r="O205" s="12">
        <v>22.32</v>
      </c>
      <c r="P205" s="18">
        <v>8.39</v>
      </c>
      <c r="Q205">
        <v>5</v>
      </c>
    </row>
    <row r="206" spans="1:17">
      <c r="A206" s="29" t="s">
        <v>80</v>
      </c>
      <c r="B206" s="33">
        <v>37279</v>
      </c>
      <c r="C206" s="9">
        <v>5</v>
      </c>
      <c r="D206" s="9">
        <v>5</v>
      </c>
      <c r="E206" s="9">
        <v>4</v>
      </c>
      <c r="F206" s="9">
        <v>30</v>
      </c>
      <c r="G206" s="9">
        <f t="shared" si="3"/>
        <v>10</v>
      </c>
      <c r="H206" s="9">
        <v>120</v>
      </c>
      <c r="I206" s="9">
        <v>0.4</v>
      </c>
      <c r="J206" s="15">
        <v>7.1727458591745397E-2</v>
      </c>
      <c r="K206" s="12">
        <v>36.340000000000003</v>
      </c>
      <c r="L206" s="12">
        <v>22.87</v>
      </c>
      <c r="M206" s="18">
        <v>8.0500000000000007</v>
      </c>
      <c r="N206" s="12">
        <v>36.31</v>
      </c>
      <c r="O206" s="12">
        <v>22.7</v>
      </c>
      <c r="P206" s="18">
        <v>8.15</v>
      </c>
      <c r="Q206" t="s">
        <v>81</v>
      </c>
    </row>
    <row r="207" spans="1:17">
      <c r="A207" s="29" t="s">
        <v>80</v>
      </c>
      <c r="B207" s="33">
        <v>37286</v>
      </c>
      <c r="C207" s="9">
        <v>3</v>
      </c>
      <c r="D207" s="9">
        <v>5</v>
      </c>
      <c r="E207" s="9">
        <v>4</v>
      </c>
      <c r="F207" s="9">
        <v>34</v>
      </c>
      <c r="G207" s="9">
        <f t="shared" si="3"/>
        <v>14</v>
      </c>
      <c r="H207" s="9">
        <v>120</v>
      </c>
      <c r="I207" s="9">
        <v>0.4</v>
      </c>
      <c r="J207" s="15">
        <v>7.3249504581057764E-2</v>
      </c>
      <c r="K207" s="12">
        <v>36.619999999999997</v>
      </c>
      <c r="L207" s="12">
        <v>23.3</v>
      </c>
      <c r="M207" s="18">
        <v>6.5</v>
      </c>
      <c r="N207" s="12">
        <v>36.549999999999997</v>
      </c>
      <c r="O207" s="12">
        <v>23.11</v>
      </c>
      <c r="P207" s="18">
        <v>6.29</v>
      </c>
      <c r="Q207">
        <v>10</v>
      </c>
    </row>
    <row r="208" spans="1:17">
      <c r="A208" s="29" t="s">
        <v>80</v>
      </c>
      <c r="B208" s="33">
        <v>37293</v>
      </c>
      <c r="C208" s="9">
        <v>3</v>
      </c>
      <c r="D208" s="9">
        <v>5</v>
      </c>
      <c r="E208" s="9">
        <v>4</v>
      </c>
      <c r="F208" s="9">
        <v>31</v>
      </c>
      <c r="G208" s="9">
        <f t="shared" si="3"/>
        <v>11</v>
      </c>
      <c r="H208" s="9">
        <v>160</v>
      </c>
      <c r="I208" s="9">
        <v>0.6</v>
      </c>
      <c r="J208" s="15">
        <v>7.1151649904558287E-2</v>
      </c>
      <c r="K208" s="12">
        <v>36.83</v>
      </c>
      <c r="L208" s="12">
        <v>24.13</v>
      </c>
      <c r="M208" s="18">
        <v>7.38</v>
      </c>
      <c r="N208" s="12">
        <v>36.840000000000003</v>
      </c>
      <c r="O208" s="12">
        <v>23.4</v>
      </c>
      <c r="P208" s="18">
        <v>7.24</v>
      </c>
      <c r="Q208" t="s">
        <v>82</v>
      </c>
    </row>
    <row r="209" spans="1:17">
      <c r="A209" s="29" t="s">
        <v>80</v>
      </c>
      <c r="B209" s="33">
        <v>37300</v>
      </c>
      <c r="C209" s="9">
        <v>3</v>
      </c>
      <c r="D209" s="9">
        <v>4</v>
      </c>
      <c r="E209" s="9">
        <v>4</v>
      </c>
      <c r="F209" s="9">
        <v>34</v>
      </c>
      <c r="G209" s="9">
        <f t="shared" si="3"/>
        <v>14</v>
      </c>
      <c r="H209" s="9">
        <v>140</v>
      </c>
      <c r="I209" s="9">
        <v>0.9</v>
      </c>
      <c r="J209" s="15">
        <v>8.5995101770395904E-2</v>
      </c>
      <c r="K209" s="12">
        <v>36.53</v>
      </c>
      <c r="L209" s="12">
        <v>23.46</v>
      </c>
      <c r="M209" s="18">
        <v>6.85</v>
      </c>
      <c r="N209" s="12">
        <v>36.51</v>
      </c>
      <c r="O209" s="12">
        <v>23.02</v>
      </c>
      <c r="P209" s="18">
        <v>6.86</v>
      </c>
      <c r="Q209">
        <v>9</v>
      </c>
    </row>
    <row r="210" spans="1:17">
      <c r="A210" s="29" t="s">
        <v>80</v>
      </c>
      <c r="B210" s="33">
        <v>37307</v>
      </c>
      <c r="C210" s="31">
        <v>3</v>
      </c>
      <c r="D210" s="31">
        <v>5</v>
      </c>
      <c r="E210" s="31">
        <v>4</v>
      </c>
      <c r="F210" s="31">
        <v>33</v>
      </c>
      <c r="G210" s="9">
        <f t="shared" si="3"/>
        <v>13</v>
      </c>
      <c r="H210" s="31">
        <v>130</v>
      </c>
      <c r="I210" s="32">
        <v>1</v>
      </c>
      <c r="J210" s="15">
        <v>9.1654818095111071E-2</v>
      </c>
      <c r="K210" s="9"/>
      <c r="Q210">
        <v>7</v>
      </c>
    </row>
    <row r="211" spans="1:17">
      <c r="A211" s="29" t="s">
        <v>80</v>
      </c>
      <c r="B211" s="33">
        <v>37314</v>
      </c>
      <c r="C211" s="31">
        <v>3</v>
      </c>
      <c r="D211" s="31">
        <v>4</v>
      </c>
      <c r="E211" s="31">
        <v>3</v>
      </c>
      <c r="F211" s="31">
        <v>33</v>
      </c>
      <c r="G211" s="9">
        <f t="shared" ref="G211:G274" si="4">F211-20</f>
        <v>13</v>
      </c>
      <c r="H211" s="31">
        <v>140</v>
      </c>
      <c r="I211" s="32">
        <v>1</v>
      </c>
      <c r="J211" s="15">
        <v>9.6268688578985323E-2</v>
      </c>
      <c r="K211" s="12">
        <v>35.71</v>
      </c>
      <c r="L211" s="12">
        <v>22.93</v>
      </c>
      <c r="M211" s="18">
        <v>7.61</v>
      </c>
      <c r="N211" s="12">
        <v>35.71</v>
      </c>
      <c r="O211" s="12">
        <v>22.68</v>
      </c>
      <c r="P211" s="18">
        <v>6.97</v>
      </c>
      <c r="Q211">
        <v>5</v>
      </c>
    </row>
    <row r="212" spans="1:17">
      <c r="A212" s="29" t="s">
        <v>80</v>
      </c>
      <c r="B212" s="33">
        <v>37321</v>
      </c>
      <c r="C212" s="31">
        <v>4</v>
      </c>
      <c r="D212" s="31">
        <v>5</v>
      </c>
      <c r="E212" s="31">
        <v>3</v>
      </c>
      <c r="F212" s="31">
        <v>35</v>
      </c>
      <c r="G212" s="9">
        <f t="shared" si="4"/>
        <v>15</v>
      </c>
      <c r="H212" s="31">
        <v>140</v>
      </c>
      <c r="I212" s="32">
        <v>0.7</v>
      </c>
      <c r="J212" s="15">
        <v>7.9785357846261423E-2</v>
      </c>
      <c r="K212" s="12">
        <v>37.14</v>
      </c>
      <c r="L212" s="12">
        <v>22.52</v>
      </c>
      <c r="M212" s="18">
        <v>6.29</v>
      </c>
      <c r="N212" s="12">
        <v>37.020000000000003</v>
      </c>
      <c r="O212" s="12">
        <v>22.19</v>
      </c>
      <c r="P212" s="18">
        <v>6.32</v>
      </c>
      <c r="Q212">
        <v>8</v>
      </c>
    </row>
    <row r="213" spans="1:17">
      <c r="A213" s="29" t="s">
        <v>80</v>
      </c>
      <c r="B213" s="33">
        <v>37328</v>
      </c>
      <c r="C213" s="31">
        <v>4</v>
      </c>
      <c r="D213" s="31">
        <v>5</v>
      </c>
      <c r="E213" s="31">
        <v>3</v>
      </c>
      <c r="F213" s="31">
        <v>41</v>
      </c>
      <c r="G213" s="9">
        <f t="shared" si="4"/>
        <v>21</v>
      </c>
      <c r="H213" s="31">
        <v>160</v>
      </c>
      <c r="I213" s="32">
        <v>1.4</v>
      </c>
      <c r="J213" s="15">
        <v>8.4795487496055713E-2</v>
      </c>
      <c r="K213" s="12">
        <v>37.26</v>
      </c>
      <c r="L213" s="12">
        <v>22.27</v>
      </c>
      <c r="M213" s="18">
        <v>7.72</v>
      </c>
      <c r="N213" s="12">
        <v>37.119999999999997</v>
      </c>
      <c r="O213" s="12">
        <v>21.9</v>
      </c>
      <c r="P213" s="18">
        <v>7.16</v>
      </c>
      <c r="Q213">
        <v>6</v>
      </c>
    </row>
    <row r="214" spans="1:17">
      <c r="A214" s="29" t="s">
        <v>80</v>
      </c>
      <c r="B214" s="33">
        <v>37335</v>
      </c>
      <c r="C214" s="31">
        <v>5</v>
      </c>
      <c r="D214" s="31">
        <v>5</v>
      </c>
      <c r="E214" s="31">
        <v>4</v>
      </c>
      <c r="F214" s="31">
        <v>36</v>
      </c>
      <c r="G214" s="9">
        <f t="shared" si="4"/>
        <v>16</v>
      </c>
      <c r="H214" s="31">
        <v>150</v>
      </c>
      <c r="I214" s="32">
        <v>1.1000000000000001</v>
      </c>
      <c r="J214" s="15">
        <v>8.4840342045676018E-2</v>
      </c>
      <c r="K214" s="12">
        <v>37.1</v>
      </c>
      <c r="L214" s="12">
        <v>22.31</v>
      </c>
      <c r="M214" s="18">
        <v>7.81</v>
      </c>
      <c r="N214" s="12">
        <v>37.119999999999997</v>
      </c>
      <c r="O214" s="12">
        <v>21.97</v>
      </c>
      <c r="P214" s="18">
        <v>7.26</v>
      </c>
      <c r="Q214">
        <v>6.5</v>
      </c>
    </row>
    <row r="215" spans="1:17">
      <c r="A215" s="29" t="s">
        <v>80</v>
      </c>
      <c r="B215" s="33">
        <v>37342</v>
      </c>
      <c r="C215" s="31">
        <v>4</v>
      </c>
      <c r="D215" s="31">
        <v>5</v>
      </c>
      <c r="E215" s="31">
        <v>1</v>
      </c>
      <c r="F215" s="31">
        <v>35</v>
      </c>
      <c r="G215" s="9">
        <f t="shared" si="4"/>
        <v>15</v>
      </c>
      <c r="H215" s="31">
        <v>160</v>
      </c>
      <c r="I215" s="32">
        <v>0.8</v>
      </c>
      <c r="J215" s="15">
        <v>8.8179107429409431E-2</v>
      </c>
      <c r="K215" s="12">
        <v>37.11</v>
      </c>
      <c r="L215" s="12">
        <v>22.28</v>
      </c>
      <c r="M215" s="18">
        <v>8.09</v>
      </c>
      <c r="N215" s="12">
        <v>37.090000000000003</v>
      </c>
      <c r="O215" s="12">
        <v>22.27</v>
      </c>
      <c r="P215" s="18">
        <v>7.95</v>
      </c>
      <c r="Q215">
        <v>7</v>
      </c>
    </row>
    <row r="216" spans="1:17">
      <c r="G216" s="9"/>
    </row>
    <row r="217" spans="1:17">
      <c r="A217" s="29" t="s">
        <v>83</v>
      </c>
      <c r="B217" s="33">
        <v>37231</v>
      </c>
      <c r="C217" s="9">
        <v>5</v>
      </c>
      <c r="D217" s="9">
        <v>5</v>
      </c>
      <c r="E217" s="9">
        <v>2</v>
      </c>
      <c r="F217" s="9">
        <v>42</v>
      </c>
      <c r="G217" s="9">
        <f t="shared" si="4"/>
        <v>22</v>
      </c>
      <c r="H217" s="9">
        <v>170</v>
      </c>
      <c r="I217" s="9">
        <v>0.3</v>
      </c>
      <c r="J217" s="15"/>
      <c r="K217" s="12">
        <v>35.5</v>
      </c>
      <c r="L217" s="12">
        <v>20.399999999999999</v>
      </c>
      <c r="M217" s="18">
        <v>8.0500000000000007</v>
      </c>
      <c r="N217" s="12">
        <v>35.67</v>
      </c>
      <c r="O217" s="12">
        <v>19.93</v>
      </c>
      <c r="P217" s="18">
        <v>8.06</v>
      </c>
      <c r="Q217">
        <v>8.5</v>
      </c>
    </row>
    <row r="218" spans="1:17">
      <c r="A218" s="29" t="s">
        <v>83</v>
      </c>
      <c r="B218" s="33">
        <v>37237</v>
      </c>
      <c r="C218" s="9">
        <v>4</v>
      </c>
      <c r="D218" s="9">
        <v>5</v>
      </c>
      <c r="E218" s="9">
        <v>3</v>
      </c>
      <c r="F218" s="9">
        <v>30</v>
      </c>
      <c r="G218" s="9">
        <f t="shared" si="4"/>
        <v>10</v>
      </c>
      <c r="H218" s="9">
        <v>150</v>
      </c>
      <c r="I218" s="9">
        <v>0.3</v>
      </c>
      <c r="J218" s="15"/>
      <c r="K218" s="12">
        <v>35.75</v>
      </c>
      <c r="L218" s="12">
        <v>20.2</v>
      </c>
      <c r="M218" s="18">
        <v>8.02</v>
      </c>
      <c r="N218" s="12">
        <v>35.76</v>
      </c>
      <c r="O218" s="12">
        <v>19.98</v>
      </c>
      <c r="P218" s="18">
        <v>8.0299999999999994</v>
      </c>
      <c r="Q218">
        <v>12.5</v>
      </c>
    </row>
    <row r="219" spans="1:17">
      <c r="A219" s="29" t="s">
        <v>83</v>
      </c>
      <c r="B219" s="33">
        <v>37245</v>
      </c>
      <c r="C219" s="9">
        <v>4</v>
      </c>
      <c r="D219" s="9">
        <v>5</v>
      </c>
      <c r="E219" s="9">
        <v>3</v>
      </c>
      <c r="F219" s="9">
        <v>40</v>
      </c>
      <c r="G219" s="9">
        <f t="shared" si="4"/>
        <v>20</v>
      </c>
      <c r="H219" s="9">
        <v>150</v>
      </c>
      <c r="I219" s="9">
        <v>0.3</v>
      </c>
      <c r="J219" s="15"/>
      <c r="K219" s="12">
        <v>35.97</v>
      </c>
      <c r="L219" s="12">
        <v>21.8</v>
      </c>
      <c r="M219" s="18">
        <v>8.35</v>
      </c>
      <c r="N219">
        <v>35.97</v>
      </c>
      <c r="O219" s="12">
        <v>21.63</v>
      </c>
      <c r="P219" s="18">
        <v>8.16</v>
      </c>
      <c r="Q219">
        <v>12</v>
      </c>
    </row>
    <row r="220" spans="1:17">
      <c r="A220" s="29" t="s">
        <v>83</v>
      </c>
      <c r="B220" s="33">
        <v>37252</v>
      </c>
      <c r="C220" s="9">
        <v>5</v>
      </c>
      <c r="D220" s="9">
        <v>5</v>
      </c>
      <c r="E220" s="9">
        <v>4</v>
      </c>
      <c r="F220" s="9">
        <v>32</v>
      </c>
      <c r="G220" s="9">
        <f t="shared" si="4"/>
        <v>12</v>
      </c>
      <c r="H220" s="9">
        <v>170</v>
      </c>
      <c r="I220" s="9">
        <v>0.3</v>
      </c>
      <c r="J220" s="15">
        <v>6.7576840956648093E-2</v>
      </c>
      <c r="K220" s="12">
        <v>36.049999999999997</v>
      </c>
      <c r="L220" s="12">
        <v>21.79</v>
      </c>
      <c r="M220" s="18">
        <v>8.02</v>
      </c>
      <c r="N220" s="12">
        <v>35.97</v>
      </c>
      <c r="O220" s="12">
        <v>21.55</v>
      </c>
      <c r="P220" s="18">
        <v>7.74</v>
      </c>
      <c r="Q220">
        <v>10</v>
      </c>
    </row>
    <row r="221" spans="1:17">
      <c r="A221" s="29" t="s">
        <v>83</v>
      </c>
      <c r="B221" s="33">
        <v>37258</v>
      </c>
      <c r="C221" s="9">
        <v>4</v>
      </c>
      <c r="D221" s="9">
        <v>5</v>
      </c>
      <c r="E221" s="9">
        <v>3</v>
      </c>
      <c r="F221" s="9">
        <v>36</v>
      </c>
      <c r="G221" s="9">
        <f t="shared" si="4"/>
        <v>16</v>
      </c>
      <c r="H221" s="9">
        <v>130</v>
      </c>
      <c r="I221" s="9">
        <v>0.2</v>
      </c>
      <c r="J221" s="15">
        <v>7.4666574591936666E-2</v>
      </c>
      <c r="K221" s="12">
        <v>36.11</v>
      </c>
      <c r="L221" s="12">
        <v>21.99</v>
      </c>
      <c r="M221" s="18">
        <v>7.97</v>
      </c>
      <c r="N221" s="12">
        <v>36.11</v>
      </c>
      <c r="O221" s="12">
        <v>21.74</v>
      </c>
      <c r="P221" s="18">
        <v>7.53</v>
      </c>
      <c r="Q221">
        <v>15.5</v>
      </c>
    </row>
    <row r="222" spans="1:17">
      <c r="A222" s="29" t="s">
        <v>83</v>
      </c>
      <c r="B222" s="33">
        <v>37267</v>
      </c>
      <c r="C222" s="9">
        <v>1.5</v>
      </c>
      <c r="D222" s="9">
        <v>5</v>
      </c>
      <c r="E222" s="9">
        <v>3</v>
      </c>
      <c r="F222" s="9">
        <v>32</v>
      </c>
      <c r="G222" s="9">
        <f t="shared" si="4"/>
        <v>12</v>
      </c>
      <c r="H222" s="9">
        <v>180</v>
      </c>
      <c r="I222" s="9">
        <v>0.4</v>
      </c>
      <c r="J222" s="15">
        <v>7.9212160076174085E-2</v>
      </c>
      <c r="K222" s="12">
        <v>36.380000000000003</v>
      </c>
      <c r="L222" s="12">
        <v>22.04</v>
      </c>
      <c r="M222" s="18">
        <v>7.68</v>
      </c>
      <c r="N222" s="12">
        <v>36.380000000000003</v>
      </c>
      <c r="O222" s="12">
        <v>21.6</v>
      </c>
      <c r="P222" s="18">
        <v>7.37</v>
      </c>
      <c r="Q222">
        <v>8</v>
      </c>
    </row>
    <row r="223" spans="1:17">
      <c r="A223" s="29" t="s">
        <v>83</v>
      </c>
      <c r="B223" s="33">
        <v>37272</v>
      </c>
      <c r="C223" s="9">
        <v>4</v>
      </c>
      <c r="D223" s="9">
        <v>5</v>
      </c>
      <c r="E223" s="9">
        <v>3</v>
      </c>
      <c r="F223" s="9">
        <v>31</v>
      </c>
      <c r="G223" s="9">
        <f t="shared" si="4"/>
        <v>11</v>
      </c>
      <c r="H223" s="9">
        <v>140</v>
      </c>
      <c r="I223" s="9">
        <v>0.4</v>
      </c>
      <c r="J223" s="15">
        <v>7.9595885539427008E-2</v>
      </c>
      <c r="K223" s="12">
        <v>36.450000000000003</v>
      </c>
      <c r="L223" s="12">
        <v>22.25</v>
      </c>
      <c r="M223" s="18">
        <v>8.07</v>
      </c>
      <c r="N223" s="12">
        <v>36.450000000000003</v>
      </c>
      <c r="O223" s="12">
        <v>22.15</v>
      </c>
      <c r="P223" s="18">
        <v>7.93</v>
      </c>
      <c r="Q223">
        <v>11</v>
      </c>
    </row>
    <row r="224" spans="1:17">
      <c r="A224" s="29" t="s">
        <v>83</v>
      </c>
      <c r="B224" s="33">
        <v>37279</v>
      </c>
      <c r="C224" s="9">
        <v>4</v>
      </c>
      <c r="D224" s="9">
        <v>4</v>
      </c>
      <c r="E224" s="9">
        <v>4</v>
      </c>
      <c r="F224" s="9">
        <v>32</v>
      </c>
      <c r="G224" s="9">
        <f t="shared" si="4"/>
        <v>12</v>
      </c>
      <c r="H224" s="9">
        <v>150</v>
      </c>
      <c r="I224" s="9">
        <v>0.7</v>
      </c>
      <c r="J224" s="15">
        <v>6.309199951762158E-2</v>
      </c>
      <c r="K224" s="12">
        <v>36.450000000000003</v>
      </c>
      <c r="L224" s="12">
        <v>23.57</v>
      </c>
      <c r="M224" s="18">
        <v>8.15</v>
      </c>
      <c r="N224" s="12">
        <v>36.43</v>
      </c>
      <c r="O224" s="12">
        <v>22.95</v>
      </c>
      <c r="P224" s="18">
        <v>7.93</v>
      </c>
      <c r="Q224">
        <v>12</v>
      </c>
    </row>
    <row r="225" spans="1:17">
      <c r="A225" s="29" t="s">
        <v>83</v>
      </c>
      <c r="B225" s="33">
        <v>37286</v>
      </c>
      <c r="C225" s="9">
        <v>5</v>
      </c>
      <c r="D225" s="9">
        <v>5</v>
      </c>
      <c r="E225" s="9">
        <v>5</v>
      </c>
      <c r="F225" s="9">
        <v>34</v>
      </c>
      <c r="G225" s="9">
        <f t="shared" si="4"/>
        <v>14</v>
      </c>
      <c r="H225" s="9">
        <v>130</v>
      </c>
      <c r="I225" s="9">
        <v>0.6</v>
      </c>
      <c r="J225" s="15">
        <v>9.7208218342001634E-2</v>
      </c>
      <c r="K225" s="12">
        <v>36.67</v>
      </c>
      <c r="L225" s="12">
        <v>23.59</v>
      </c>
      <c r="M225" s="18">
        <v>6.51</v>
      </c>
      <c r="N225" s="12">
        <v>36.65</v>
      </c>
      <c r="O225" s="12">
        <v>23.28</v>
      </c>
      <c r="P225" s="18">
        <v>6.11</v>
      </c>
      <c r="Q225">
        <v>14</v>
      </c>
    </row>
    <row r="226" spans="1:17">
      <c r="A226" s="29" t="s">
        <v>83</v>
      </c>
      <c r="B226" s="33">
        <v>37293</v>
      </c>
      <c r="C226" s="9">
        <v>3</v>
      </c>
      <c r="D226" s="9">
        <v>5</v>
      </c>
      <c r="E226" s="9">
        <v>3</v>
      </c>
      <c r="F226" s="9">
        <v>32</v>
      </c>
      <c r="G226" s="9">
        <f t="shared" si="4"/>
        <v>12</v>
      </c>
      <c r="H226" s="9">
        <v>140</v>
      </c>
      <c r="I226" s="9">
        <v>1.2</v>
      </c>
      <c r="J226" s="15">
        <v>8.2033853001631823E-2</v>
      </c>
      <c r="K226" s="12">
        <v>36.9</v>
      </c>
      <c r="L226" s="12">
        <v>23.86</v>
      </c>
      <c r="M226" s="18">
        <v>7.69</v>
      </c>
      <c r="N226" s="12">
        <v>36.840000000000003</v>
      </c>
      <c r="O226" s="12">
        <v>23.18</v>
      </c>
      <c r="P226" s="18">
        <v>7.27</v>
      </c>
      <c r="Q226">
        <v>8</v>
      </c>
    </row>
    <row r="227" spans="1:17">
      <c r="A227" s="29" t="s">
        <v>83</v>
      </c>
      <c r="B227" s="33">
        <v>37300</v>
      </c>
      <c r="C227" s="9">
        <v>4</v>
      </c>
      <c r="D227" s="9">
        <v>4</v>
      </c>
      <c r="E227" s="9">
        <v>3</v>
      </c>
      <c r="F227" s="9">
        <v>37</v>
      </c>
      <c r="G227" s="9">
        <f t="shared" si="4"/>
        <v>17</v>
      </c>
      <c r="H227" s="9">
        <v>170</v>
      </c>
      <c r="I227" s="9">
        <v>0.6</v>
      </c>
      <c r="J227" s="15">
        <v>4.5499999999999999E-2</v>
      </c>
      <c r="K227" s="12">
        <v>36.64</v>
      </c>
      <c r="L227" s="12">
        <v>24.05</v>
      </c>
      <c r="M227" s="18">
        <v>6.61</v>
      </c>
      <c r="N227" s="12">
        <v>36.58</v>
      </c>
      <c r="O227" s="12">
        <v>23.72</v>
      </c>
      <c r="P227" s="18">
        <v>6.17</v>
      </c>
      <c r="Q227">
        <v>5</v>
      </c>
    </row>
    <row r="228" spans="1:17">
      <c r="A228" s="29" t="s">
        <v>83</v>
      </c>
      <c r="B228" s="33">
        <v>37307</v>
      </c>
      <c r="C228" s="31">
        <v>12</v>
      </c>
      <c r="D228" s="31">
        <v>5</v>
      </c>
      <c r="E228" s="31">
        <v>4</v>
      </c>
      <c r="F228" s="31">
        <v>31</v>
      </c>
      <c r="G228" s="9">
        <f t="shared" si="4"/>
        <v>11</v>
      </c>
      <c r="H228" s="31">
        <v>120</v>
      </c>
      <c r="I228" s="32">
        <v>0.5</v>
      </c>
      <c r="J228" s="15">
        <v>6.0947583025039512E-2</v>
      </c>
      <c r="K228" s="9"/>
      <c r="Q228">
        <v>11</v>
      </c>
    </row>
    <row r="229" spans="1:17">
      <c r="A229" s="29" t="s">
        <v>83</v>
      </c>
      <c r="B229" s="33">
        <v>37314</v>
      </c>
      <c r="C229" s="31">
        <v>4</v>
      </c>
      <c r="D229" s="31">
        <v>4</v>
      </c>
      <c r="E229" s="31">
        <v>3</v>
      </c>
      <c r="F229" s="31">
        <v>34</v>
      </c>
      <c r="G229" s="9">
        <f t="shared" si="4"/>
        <v>14</v>
      </c>
      <c r="H229" s="31">
        <v>140</v>
      </c>
      <c r="I229" s="32">
        <v>0.6</v>
      </c>
      <c r="J229" s="15">
        <v>7.003218331572425E-2</v>
      </c>
      <c r="K229" s="12">
        <v>35.65</v>
      </c>
      <c r="L229" s="12">
        <v>22.63</v>
      </c>
      <c r="M229" s="18">
        <v>7.1</v>
      </c>
      <c r="N229" s="12">
        <v>36.01</v>
      </c>
      <c r="O229" s="12">
        <v>22.56</v>
      </c>
      <c r="P229" s="18">
        <v>6.73</v>
      </c>
      <c r="Q229">
        <v>9</v>
      </c>
    </row>
    <row r="230" spans="1:17">
      <c r="A230" s="29" t="s">
        <v>83</v>
      </c>
      <c r="B230" s="33">
        <v>37321</v>
      </c>
      <c r="C230" s="31">
        <v>4</v>
      </c>
      <c r="D230" s="31">
        <v>4</v>
      </c>
      <c r="E230" s="31">
        <v>3</v>
      </c>
      <c r="F230" s="31">
        <v>34</v>
      </c>
      <c r="G230" s="9">
        <f t="shared" si="4"/>
        <v>14</v>
      </c>
      <c r="H230" s="31">
        <v>140</v>
      </c>
      <c r="I230" s="32">
        <v>0.5</v>
      </c>
      <c r="J230" s="15">
        <v>7.0496145770982954E-2</v>
      </c>
      <c r="K230" s="12">
        <v>37.14</v>
      </c>
      <c r="L230" s="12">
        <v>22.53</v>
      </c>
      <c r="M230" s="18">
        <v>6.69</v>
      </c>
      <c r="N230" s="12">
        <v>37.17</v>
      </c>
      <c r="O230" s="12">
        <v>22.31</v>
      </c>
      <c r="P230" s="18">
        <v>6.59</v>
      </c>
      <c r="Q230">
        <v>10.5</v>
      </c>
    </row>
    <row r="231" spans="1:17">
      <c r="A231" s="29" t="s">
        <v>83</v>
      </c>
      <c r="B231" s="33">
        <v>37328</v>
      </c>
      <c r="C231" s="31">
        <v>4</v>
      </c>
      <c r="D231" s="31">
        <v>4</v>
      </c>
      <c r="E231" s="31">
        <v>4</v>
      </c>
      <c r="F231" s="31">
        <v>33</v>
      </c>
      <c r="G231" s="9">
        <f t="shared" si="4"/>
        <v>13</v>
      </c>
      <c r="H231" s="31">
        <v>150</v>
      </c>
      <c r="I231" s="32">
        <v>1.3</v>
      </c>
      <c r="J231" s="15">
        <v>6.9309849225135139E-2</v>
      </c>
      <c r="K231" s="12">
        <v>37.07</v>
      </c>
      <c r="L231" s="12">
        <v>22.28</v>
      </c>
      <c r="M231" s="18">
        <v>7.13</v>
      </c>
      <c r="N231" s="12">
        <v>36.97</v>
      </c>
      <c r="O231" s="12">
        <v>22.03</v>
      </c>
      <c r="P231" s="18">
        <v>7</v>
      </c>
      <c r="Q231">
        <v>9</v>
      </c>
    </row>
    <row r="232" spans="1:17">
      <c r="A232" s="29" t="s">
        <v>83</v>
      </c>
      <c r="B232" s="33">
        <v>37335</v>
      </c>
      <c r="C232" s="31">
        <v>4</v>
      </c>
      <c r="D232" s="31">
        <v>4</v>
      </c>
      <c r="E232" s="31">
        <v>3</v>
      </c>
      <c r="F232" s="31">
        <v>33</v>
      </c>
      <c r="G232" s="9">
        <f t="shared" si="4"/>
        <v>13</v>
      </c>
      <c r="H232" s="31">
        <v>160</v>
      </c>
      <c r="I232" s="32">
        <v>1</v>
      </c>
      <c r="J232" s="15">
        <v>6.4249879638770171E-2</v>
      </c>
      <c r="K232" s="12">
        <v>36.86</v>
      </c>
      <c r="L232" s="12">
        <v>22.23</v>
      </c>
      <c r="M232" s="18">
        <v>7.69</v>
      </c>
      <c r="N232" s="12">
        <v>36.92</v>
      </c>
      <c r="O232" s="12">
        <v>21.82</v>
      </c>
      <c r="P232" s="18">
        <v>7.05</v>
      </c>
      <c r="Q232">
        <v>9.5</v>
      </c>
    </row>
    <row r="233" spans="1:17">
      <c r="A233" s="29" t="s">
        <v>83</v>
      </c>
      <c r="B233" s="33">
        <v>37342</v>
      </c>
      <c r="C233" s="31">
        <v>5</v>
      </c>
      <c r="D233" s="31">
        <v>5</v>
      </c>
      <c r="E233" s="31">
        <v>2</v>
      </c>
      <c r="F233" s="31">
        <v>35</v>
      </c>
      <c r="G233" s="9">
        <f t="shared" si="4"/>
        <v>15</v>
      </c>
      <c r="H233" s="31">
        <v>160</v>
      </c>
      <c r="I233" s="32">
        <v>1.1000000000000001</v>
      </c>
      <c r="J233" s="15"/>
      <c r="K233" s="12">
        <v>36.89</v>
      </c>
      <c r="L233" s="12">
        <v>21.68</v>
      </c>
      <c r="M233" s="18">
        <v>7.72</v>
      </c>
      <c r="N233" s="12">
        <v>36.909999999999997</v>
      </c>
      <c r="O233" s="12">
        <v>21.66</v>
      </c>
      <c r="P233" s="18">
        <v>7.11</v>
      </c>
      <c r="Q233">
        <v>7.5</v>
      </c>
    </row>
    <row r="234" spans="1:17">
      <c r="G234" s="9"/>
    </row>
    <row r="235" spans="1:17">
      <c r="A235" s="29" t="s">
        <v>84</v>
      </c>
      <c r="B235" s="33">
        <v>37231</v>
      </c>
      <c r="C235" s="9">
        <v>6</v>
      </c>
      <c r="D235" s="9">
        <v>6</v>
      </c>
      <c r="E235" s="9">
        <v>4</v>
      </c>
      <c r="F235" s="9">
        <v>45</v>
      </c>
      <c r="G235" s="9">
        <f t="shared" si="4"/>
        <v>25</v>
      </c>
      <c r="H235" s="9">
        <v>130</v>
      </c>
      <c r="I235" s="9">
        <v>0.3</v>
      </c>
      <c r="J235" s="9"/>
      <c r="K235" s="12">
        <v>35.44</v>
      </c>
      <c r="L235" s="12">
        <v>19.68</v>
      </c>
      <c r="M235" s="18">
        <v>7.85</v>
      </c>
      <c r="N235" s="12">
        <v>35.49</v>
      </c>
      <c r="O235" s="12">
        <v>19.649999999999999</v>
      </c>
      <c r="P235" s="18">
        <v>8.1199999999999992</v>
      </c>
      <c r="Q235" t="s">
        <v>85</v>
      </c>
    </row>
    <row r="236" spans="1:17">
      <c r="A236" s="29" t="s">
        <v>84</v>
      </c>
      <c r="B236" s="33">
        <v>37237</v>
      </c>
      <c r="C236" s="9">
        <v>10</v>
      </c>
      <c r="D236" s="9">
        <v>7</v>
      </c>
      <c r="E236" s="9">
        <v>3</v>
      </c>
      <c r="F236" s="9">
        <v>38</v>
      </c>
      <c r="G236" s="9">
        <f t="shared" si="4"/>
        <v>18</v>
      </c>
      <c r="H236" s="9">
        <v>160</v>
      </c>
      <c r="I236" s="9">
        <v>0.4</v>
      </c>
      <c r="J236" s="9"/>
      <c r="K236" s="12">
        <v>35.89</v>
      </c>
      <c r="L236" s="12">
        <v>19.91</v>
      </c>
      <c r="M236" s="18">
        <v>7.72</v>
      </c>
      <c r="N236" s="12">
        <v>35.89</v>
      </c>
      <c r="O236" s="12">
        <v>19.850000000000001</v>
      </c>
      <c r="P236" s="18">
        <v>7.69</v>
      </c>
      <c r="Q236" t="s">
        <v>86</v>
      </c>
    </row>
    <row r="237" spans="1:17">
      <c r="A237" s="29" t="s">
        <v>84</v>
      </c>
      <c r="B237" s="33">
        <v>37245</v>
      </c>
      <c r="C237" s="9">
        <v>6</v>
      </c>
      <c r="D237" s="9">
        <v>6</v>
      </c>
      <c r="E237" s="9">
        <v>3</v>
      </c>
      <c r="F237" s="9">
        <v>38</v>
      </c>
      <c r="G237" s="9">
        <f t="shared" si="4"/>
        <v>18</v>
      </c>
      <c r="H237" s="9">
        <v>140</v>
      </c>
      <c r="I237" s="9">
        <v>0.3</v>
      </c>
      <c r="J237" s="9"/>
      <c r="K237" s="12">
        <v>36.020000000000003</v>
      </c>
      <c r="L237" s="12">
        <v>20.77</v>
      </c>
      <c r="M237" s="18">
        <v>8.23</v>
      </c>
      <c r="N237" s="12">
        <v>36.04</v>
      </c>
      <c r="O237" s="12">
        <v>20.77</v>
      </c>
      <c r="P237" s="18">
        <v>8.27</v>
      </c>
      <c r="Q237" t="s">
        <v>87</v>
      </c>
    </row>
    <row r="238" spans="1:17">
      <c r="A238" s="29" t="s">
        <v>84</v>
      </c>
      <c r="B238" s="33">
        <v>37252</v>
      </c>
      <c r="C238" s="9">
        <v>9</v>
      </c>
      <c r="D238" s="9">
        <v>6</v>
      </c>
      <c r="E238" s="9">
        <v>5</v>
      </c>
      <c r="F238" s="9">
        <v>38</v>
      </c>
      <c r="G238" s="9">
        <f t="shared" si="4"/>
        <v>18</v>
      </c>
      <c r="H238" s="9">
        <v>170</v>
      </c>
      <c r="I238" s="9">
        <v>0.5</v>
      </c>
      <c r="J238" s="9"/>
      <c r="K238" s="12">
        <v>36.299999999999997</v>
      </c>
      <c r="L238" s="12">
        <v>20.59</v>
      </c>
      <c r="M238" s="18">
        <v>8.1199999999999992</v>
      </c>
      <c r="N238" s="12">
        <v>36.200000000000003</v>
      </c>
      <c r="O238" s="12">
        <v>20.61</v>
      </c>
      <c r="P238" s="18">
        <v>8.01</v>
      </c>
      <c r="Q238" t="s">
        <v>86</v>
      </c>
    </row>
    <row r="239" spans="1:17">
      <c r="A239" s="29" t="s">
        <v>84</v>
      </c>
      <c r="B239" s="33">
        <v>37258</v>
      </c>
      <c r="C239" s="9">
        <v>5</v>
      </c>
      <c r="D239" s="9">
        <v>6</v>
      </c>
      <c r="E239" s="9">
        <v>3</v>
      </c>
      <c r="F239" s="9">
        <v>36</v>
      </c>
      <c r="G239" s="9">
        <f t="shared" si="4"/>
        <v>16</v>
      </c>
      <c r="H239" s="9">
        <v>140</v>
      </c>
      <c r="I239" s="9">
        <v>0.3</v>
      </c>
      <c r="J239" s="9"/>
      <c r="K239" s="12">
        <v>36.28</v>
      </c>
      <c r="L239" s="12">
        <v>21.83</v>
      </c>
      <c r="M239" s="18">
        <v>7.61</v>
      </c>
      <c r="N239" s="12">
        <v>36.33</v>
      </c>
      <c r="O239" s="12">
        <v>21.77</v>
      </c>
      <c r="P239" s="18">
        <v>7.43</v>
      </c>
      <c r="Q239" t="s">
        <v>88</v>
      </c>
    </row>
    <row r="240" spans="1:17">
      <c r="A240" s="29" t="s">
        <v>84</v>
      </c>
      <c r="B240" s="33">
        <v>37267</v>
      </c>
      <c r="C240" s="9">
        <v>1.5</v>
      </c>
      <c r="D240" s="9">
        <v>5</v>
      </c>
      <c r="E240" s="9">
        <v>3</v>
      </c>
      <c r="F240" s="9">
        <v>32</v>
      </c>
      <c r="G240" s="9">
        <f t="shared" si="4"/>
        <v>12</v>
      </c>
      <c r="H240" s="9">
        <v>150</v>
      </c>
      <c r="I240" s="9">
        <v>0.4</v>
      </c>
      <c r="J240" s="31"/>
      <c r="K240" s="12">
        <v>36.5</v>
      </c>
      <c r="L240" s="12">
        <v>20.98</v>
      </c>
      <c r="M240" s="18">
        <v>7.65</v>
      </c>
      <c r="N240" s="12">
        <v>36.57</v>
      </c>
      <c r="O240" s="12">
        <v>20.2</v>
      </c>
      <c r="P240" s="18">
        <v>7.69</v>
      </c>
      <c r="Q240" t="s">
        <v>89</v>
      </c>
    </row>
    <row r="241" spans="1:17">
      <c r="A241" s="29" t="s">
        <v>84</v>
      </c>
      <c r="B241" s="33">
        <v>37272</v>
      </c>
      <c r="C241" s="9">
        <v>7</v>
      </c>
      <c r="D241" s="9">
        <v>7</v>
      </c>
      <c r="E241" s="9">
        <v>4</v>
      </c>
      <c r="F241" s="9">
        <v>33</v>
      </c>
      <c r="G241" s="9">
        <f t="shared" si="4"/>
        <v>13</v>
      </c>
      <c r="H241" s="9">
        <v>160</v>
      </c>
      <c r="I241" s="9">
        <v>0.4</v>
      </c>
      <c r="J241" s="9"/>
      <c r="K241" s="12">
        <v>36.53</v>
      </c>
      <c r="L241" s="12">
        <v>22.73</v>
      </c>
      <c r="M241" s="18">
        <v>6.93</v>
      </c>
      <c r="N241" s="12">
        <v>36.53</v>
      </c>
      <c r="O241" s="12">
        <v>22.73</v>
      </c>
      <c r="P241" s="18">
        <v>6.85</v>
      </c>
      <c r="Q241" t="s">
        <v>90</v>
      </c>
    </row>
    <row r="242" spans="1:17">
      <c r="A242" s="29" t="s">
        <v>84</v>
      </c>
      <c r="B242" s="33">
        <v>37279</v>
      </c>
      <c r="C242" s="9">
        <v>5</v>
      </c>
      <c r="D242" s="9">
        <v>6</v>
      </c>
      <c r="E242" s="9">
        <v>3</v>
      </c>
      <c r="F242" s="9">
        <v>36</v>
      </c>
      <c r="G242" s="9">
        <f t="shared" si="4"/>
        <v>16</v>
      </c>
      <c r="H242" s="9">
        <v>150</v>
      </c>
      <c r="I242" s="9">
        <v>1</v>
      </c>
      <c r="J242" s="9"/>
      <c r="K242" s="12">
        <v>36.590000000000003</v>
      </c>
      <c r="L242" s="12">
        <v>23.61</v>
      </c>
      <c r="M242" s="18">
        <v>6.42</v>
      </c>
      <c r="N242" s="12">
        <v>36.549999999999997</v>
      </c>
      <c r="O242" s="12">
        <v>23.42</v>
      </c>
      <c r="P242" s="18">
        <v>6.47</v>
      </c>
      <c r="Q242" t="s">
        <v>90</v>
      </c>
    </row>
    <row r="243" spans="1:17">
      <c r="A243" s="29" t="s">
        <v>84</v>
      </c>
      <c r="B243" s="33">
        <v>37286</v>
      </c>
      <c r="C243" s="9">
        <v>4</v>
      </c>
      <c r="D243" s="9">
        <v>5</v>
      </c>
      <c r="E243" s="9">
        <v>4</v>
      </c>
      <c r="F243" s="9">
        <v>36</v>
      </c>
      <c r="G243" s="9">
        <f t="shared" si="4"/>
        <v>16</v>
      </c>
      <c r="H243" s="9">
        <v>170</v>
      </c>
      <c r="I243" s="9">
        <v>3.3</v>
      </c>
      <c r="J243" s="9"/>
      <c r="K243" s="12">
        <v>36.93</v>
      </c>
      <c r="L243" s="12">
        <v>23.48</v>
      </c>
      <c r="M243" s="18">
        <v>5.64</v>
      </c>
      <c r="N243" s="12">
        <v>36.92</v>
      </c>
      <c r="O243" s="12">
        <v>23.51</v>
      </c>
      <c r="P243" s="18">
        <v>5.72</v>
      </c>
      <c r="Q243" t="s">
        <v>89</v>
      </c>
    </row>
    <row r="244" spans="1:17">
      <c r="A244" s="29" t="s">
        <v>84</v>
      </c>
      <c r="B244" s="33">
        <v>37293</v>
      </c>
      <c r="C244" s="9">
        <v>3</v>
      </c>
      <c r="D244" s="9">
        <v>4</v>
      </c>
      <c r="E244" s="9">
        <v>4</v>
      </c>
      <c r="F244" s="9">
        <v>36</v>
      </c>
      <c r="G244" s="9">
        <f t="shared" si="4"/>
        <v>16</v>
      </c>
      <c r="H244" s="9">
        <v>160</v>
      </c>
      <c r="I244" s="9">
        <v>2.7</v>
      </c>
      <c r="J244" s="9"/>
      <c r="K244" s="12">
        <v>37.08</v>
      </c>
      <c r="L244" s="12">
        <v>24.39</v>
      </c>
      <c r="M244" s="18">
        <v>6.94</v>
      </c>
      <c r="N244" s="12">
        <v>37.06</v>
      </c>
      <c r="O244" s="12">
        <v>24.39</v>
      </c>
      <c r="P244" s="18">
        <v>6.94</v>
      </c>
      <c r="Q244" t="s">
        <v>91</v>
      </c>
    </row>
    <row r="245" spans="1:17">
      <c r="A245" s="29" t="s">
        <v>84</v>
      </c>
      <c r="B245" s="33">
        <v>37300</v>
      </c>
      <c r="C245" s="9">
        <v>5</v>
      </c>
      <c r="D245" s="9">
        <v>5</v>
      </c>
      <c r="E245" s="9">
        <v>5</v>
      </c>
      <c r="F245" s="9">
        <v>35</v>
      </c>
      <c r="G245" s="9">
        <f t="shared" si="4"/>
        <v>15</v>
      </c>
      <c r="H245" s="9">
        <v>170</v>
      </c>
      <c r="I245" s="9">
        <v>0.7</v>
      </c>
      <c r="J245" s="9"/>
      <c r="K245" s="12">
        <v>36.71</v>
      </c>
      <c r="L245" s="12">
        <v>22.94</v>
      </c>
      <c r="M245" s="18">
        <v>7.11</v>
      </c>
      <c r="N245" s="12">
        <v>36.71</v>
      </c>
      <c r="O245" s="12">
        <v>22.89</v>
      </c>
      <c r="P245" s="18">
        <v>7.2</v>
      </c>
      <c r="Q245">
        <v>2</v>
      </c>
    </row>
    <row r="246" spans="1:17">
      <c r="A246" s="29" t="s">
        <v>84</v>
      </c>
      <c r="B246" s="33">
        <v>37307</v>
      </c>
      <c r="C246" s="31">
        <v>5</v>
      </c>
      <c r="D246" s="31">
        <v>4</v>
      </c>
      <c r="E246" s="31">
        <v>3</v>
      </c>
      <c r="F246" s="31">
        <v>31</v>
      </c>
      <c r="G246" s="9">
        <f t="shared" si="4"/>
        <v>11</v>
      </c>
      <c r="H246" s="31">
        <v>140</v>
      </c>
      <c r="I246" s="32">
        <v>0.4</v>
      </c>
      <c r="J246" s="9"/>
      <c r="K246" s="9"/>
      <c r="Q246" t="s">
        <v>92</v>
      </c>
    </row>
    <row r="247" spans="1:17">
      <c r="A247" s="29" t="s">
        <v>84</v>
      </c>
      <c r="B247" s="33">
        <v>37314</v>
      </c>
      <c r="C247" s="31">
        <v>4</v>
      </c>
      <c r="D247" s="31">
        <v>5</v>
      </c>
      <c r="E247" s="31">
        <v>3</v>
      </c>
      <c r="F247" s="31">
        <v>30</v>
      </c>
      <c r="G247" s="9">
        <f t="shared" si="4"/>
        <v>10</v>
      </c>
      <c r="H247" s="31">
        <v>140</v>
      </c>
      <c r="I247" s="32">
        <v>0.4</v>
      </c>
      <c r="J247" s="9"/>
      <c r="K247" s="12">
        <v>36.1</v>
      </c>
      <c r="L247" s="12">
        <v>21.77</v>
      </c>
      <c r="M247" s="18">
        <v>6.84</v>
      </c>
      <c r="N247" s="12">
        <v>35.72</v>
      </c>
      <c r="O247" s="12">
        <v>21.78</v>
      </c>
      <c r="P247" s="18">
        <v>6.88</v>
      </c>
      <c r="Q247" t="s">
        <v>90</v>
      </c>
    </row>
    <row r="248" spans="1:17">
      <c r="A248" s="29" t="s">
        <v>84</v>
      </c>
      <c r="B248" s="33">
        <v>37321</v>
      </c>
      <c r="C248" s="31">
        <v>4</v>
      </c>
      <c r="D248" s="31">
        <v>5</v>
      </c>
      <c r="E248" s="31">
        <v>3</v>
      </c>
      <c r="F248" s="31">
        <v>35</v>
      </c>
      <c r="G248" s="9">
        <f t="shared" si="4"/>
        <v>15</v>
      </c>
      <c r="H248" s="31">
        <v>140</v>
      </c>
      <c r="I248" s="32">
        <v>0.4</v>
      </c>
      <c r="J248" s="9"/>
      <c r="K248" s="12">
        <v>37.22</v>
      </c>
      <c r="L248" s="12">
        <v>21.25</v>
      </c>
      <c r="M248" s="18">
        <v>6.43</v>
      </c>
      <c r="N248" s="12">
        <v>37.11</v>
      </c>
      <c r="O248" s="12">
        <v>21.11</v>
      </c>
      <c r="P248" s="18">
        <v>6.43</v>
      </c>
      <c r="Q248" t="s">
        <v>93</v>
      </c>
    </row>
    <row r="249" spans="1:17">
      <c r="A249" s="29" t="s">
        <v>84</v>
      </c>
      <c r="B249" s="33">
        <v>37328</v>
      </c>
      <c r="C249" s="31">
        <v>4</v>
      </c>
      <c r="D249" s="31">
        <v>5</v>
      </c>
      <c r="E249" s="31">
        <v>3</v>
      </c>
      <c r="F249" s="31">
        <v>34</v>
      </c>
      <c r="G249" s="9">
        <f t="shared" si="4"/>
        <v>14</v>
      </c>
      <c r="H249" s="31">
        <v>160</v>
      </c>
      <c r="I249" s="32">
        <v>0.5</v>
      </c>
      <c r="J249" s="9"/>
      <c r="K249" s="12">
        <v>37.14</v>
      </c>
      <c r="L249" s="12">
        <v>21.92</v>
      </c>
      <c r="M249" s="18">
        <v>6.56</v>
      </c>
      <c r="N249" s="12">
        <v>37.130000000000003</v>
      </c>
      <c r="O249" s="12">
        <v>21.9</v>
      </c>
      <c r="P249" s="18">
        <v>6.56</v>
      </c>
      <c r="Q249" t="s">
        <v>85</v>
      </c>
    </row>
    <row r="250" spans="1:17">
      <c r="A250" s="29" t="s">
        <v>84</v>
      </c>
      <c r="B250" s="33">
        <v>37335</v>
      </c>
      <c r="C250" s="31">
        <v>5</v>
      </c>
      <c r="D250" s="31">
        <v>5</v>
      </c>
      <c r="E250" s="31">
        <v>5</v>
      </c>
      <c r="F250" s="31">
        <v>35</v>
      </c>
      <c r="G250" s="9">
        <f t="shared" si="4"/>
        <v>15</v>
      </c>
      <c r="H250" s="31">
        <v>170</v>
      </c>
      <c r="I250" s="32">
        <v>0.6</v>
      </c>
      <c r="J250" s="9"/>
      <c r="K250" s="12">
        <v>36.74</v>
      </c>
      <c r="L250" s="12">
        <v>21.82</v>
      </c>
      <c r="M250" s="18">
        <v>6.51</v>
      </c>
      <c r="N250" s="12">
        <v>36.76</v>
      </c>
      <c r="O250" s="12">
        <v>21.81</v>
      </c>
      <c r="P250" s="18">
        <v>6.26</v>
      </c>
      <c r="Q250" t="s">
        <v>91</v>
      </c>
    </row>
    <row r="251" spans="1:17">
      <c r="A251" s="29" t="s">
        <v>84</v>
      </c>
      <c r="B251" s="33">
        <v>37342</v>
      </c>
      <c r="C251" s="31">
        <v>11</v>
      </c>
      <c r="D251" s="31">
        <v>6</v>
      </c>
      <c r="E251" s="31">
        <v>6</v>
      </c>
      <c r="F251" s="31">
        <v>36</v>
      </c>
      <c r="G251" s="9">
        <f t="shared" si="4"/>
        <v>16</v>
      </c>
      <c r="H251" s="31">
        <v>180</v>
      </c>
      <c r="I251" s="32">
        <v>0.7</v>
      </c>
      <c r="J251" s="9"/>
      <c r="K251" s="12">
        <v>37.06</v>
      </c>
      <c r="L251" s="12">
        <v>20.71</v>
      </c>
      <c r="M251" s="18">
        <v>7.2</v>
      </c>
      <c r="N251" s="12">
        <v>37.04</v>
      </c>
      <c r="O251" s="12">
        <v>20.72</v>
      </c>
      <c r="P251" s="18">
        <v>6.88</v>
      </c>
      <c r="Q251" t="s">
        <v>94</v>
      </c>
    </row>
    <row r="252" spans="1:17">
      <c r="G252" s="9"/>
    </row>
    <row r="253" spans="1:17" ht="14.1" customHeight="1">
      <c r="A253" s="29" t="s">
        <v>95</v>
      </c>
      <c r="B253" s="33">
        <v>37244</v>
      </c>
      <c r="C253" s="9">
        <v>38</v>
      </c>
      <c r="D253" s="9">
        <v>4</v>
      </c>
      <c r="E253" s="9">
        <v>88</v>
      </c>
      <c r="F253" s="9">
        <v>43</v>
      </c>
      <c r="G253" s="9">
        <f t="shared" si="4"/>
        <v>23</v>
      </c>
      <c r="H253" s="9">
        <v>340</v>
      </c>
      <c r="I253" s="9">
        <v>2.6</v>
      </c>
      <c r="J253" s="15"/>
      <c r="K253" s="12">
        <v>35.6</v>
      </c>
      <c r="L253" s="12">
        <v>22.95</v>
      </c>
      <c r="M253" s="18">
        <v>7.39</v>
      </c>
      <c r="N253" s="12">
        <v>35.61</v>
      </c>
      <c r="O253" s="12">
        <v>21.98</v>
      </c>
      <c r="P253" s="18">
        <v>7.17</v>
      </c>
      <c r="Q253">
        <v>5</v>
      </c>
    </row>
    <row r="254" spans="1:17">
      <c r="A254" s="29" t="s">
        <v>95</v>
      </c>
      <c r="B254" s="33">
        <v>37251</v>
      </c>
      <c r="C254" s="9">
        <v>17</v>
      </c>
      <c r="D254" s="9">
        <v>3</v>
      </c>
      <c r="E254" s="9">
        <v>65</v>
      </c>
      <c r="F254" s="9">
        <v>32</v>
      </c>
      <c r="G254" s="9">
        <f t="shared" si="4"/>
        <v>12</v>
      </c>
      <c r="H254" s="9">
        <v>300</v>
      </c>
      <c r="I254" s="9">
        <v>2.8</v>
      </c>
      <c r="J254" s="15">
        <v>0.1243736952436884</v>
      </c>
      <c r="K254" s="12">
        <v>35.83</v>
      </c>
      <c r="L254" s="12">
        <v>22.34</v>
      </c>
      <c r="M254" s="18">
        <v>8.0500000000000007</v>
      </c>
      <c r="N254" s="12">
        <v>35.85</v>
      </c>
      <c r="O254" s="12">
        <v>21.76</v>
      </c>
      <c r="P254" s="18">
        <v>7.73</v>
      </c>
      <c r="Q254">
        <v>4.5999999999999996</v>
      </c>
    </row>
    <row r="255" spans="1:17">
      <c r="A255" s="29" t="s">
        <v>95</v>
      </c>
      <c r="B255" s="33">
        <v>37258</v>
      </c>
      <c r="C255" s="9">
        <v>11</v>
      </c>
      <c r="D255" s="9">
        <v>3</v>
      </c>
      <c r="E255" s="9">
        <v>47</v>
      </c>
      <c r="F255" s="9">
        <v>36</v>
      </c>
      <c r="G255" s="9">
        <f t="shared" si="4"/>
        <v>16</v>
      </c>
      <c r="H255" s="9">
        <v>220</v>
      </c>
      <c r="I255" s="9">
        <v>3</v>
      </c>
      <c r="J255" s="15">
        <v>0.12628666988166373</v>
      </c>
      <c r="K255" s="12">
        <v>35.94</v>
      </c>
      <c r="L255" s="12">
        <v>23.04</v>
      </c>
      <c r="M255" s="18">
        <v>8.24</v>
      </c>
      <c r="N255" s="12">
        <v>35.979999999999997</v>
      </c>
      <c r="O255" s="12">
        <v>22.31</v>
      </c>
      <c r="P255" s="18">
        <v>7.71</v>
      </c>
      <c r="Q255">
        <v>4.5</v>
      </c>
    </row>
    <row r="256" spans="1:17">
      <c r="A256" s="29" t="s">
        <v>95</v>
      </c>
      <c r="B256" s="33">
        <v>37265</v>
      </c>
      <c r="C256" s="9">
        <v>27</v>
      </c>
      <c r="D256" s="9">
        <v>3</v>
      </c>
      <c r="E256" s="9">
        <v>84</v>
      </c>
      <c r="F256" s="9">
        <v>34</v>
      </c>
      <c r="G256" s="9">
        <f t="shared" si="4"/>
        <v>14</v>
      </c>
      <c r="H256" s="9">
        <v>330</v>
      </c>
      <c r="I256" s="9">
        <v>2.9</v>
      </c>
      <c r="J256" s="15"/>
      <c r="K256" s="12">
        <v>36.19</v>
      </c>
      <c r="L256" s="12">
        <v>22.78</v>
      </c>
      <c r="M256" s="18">
        <v>7.69</v>
      </c>
      <c r="N256" s="12">
        <v>36.19</v>
      </c>
      <c r="O256" s="12">
        <v>22.57</v>
      </c>
      <c r="P256" s="18">
        <v>7.48</v>
      </c>
      <c r="Q256">
        <v>4.5</v>
      </c>
    </row>
    <row r="257" spans="1:17">
      <c r="A257" s="29" t="s">
        <v>95</v>
      </c>
      <c r="B257" s="33">
        <v>37272</v>
      </c>
      <c r="C257" s="9">
        <v>25</v>
      </c>
      <c r="D257" s="9">
        <v>5</v>
      </c>
      <c r="E257" s="9">
        <v>56</v>
      </c>
      <c r="F257" s="9">
        <v>33</v>
      </c>
      <c r="G257" s="9">
        <f t="shared" si="4"/>
        <v>13</v>
      </c>
      <c r="H257" s="9">
        <v>230</v>
      </c>
      <c r="I257" s="9">
        <v>2.2000000000000002</v>
      </c>
      <c r="J257" s="15">
        <v>0.10868579921032639</v>
      </c>
      <c r="K257" s="12">
        <v>36.270000000000003</v>
      </c>
      <c r="L257" s="12">
        <v>23.59</v>
      </c>
      <c r="M257" s="18">
        <v>8.19</v>
      </c>
      <c r="N257" s="12">
        <v>36.29</v>
      </c>
      <c r="O257" s="12">
        <v>22.76</v>
      </c>
      <c r="P257" s="18">
        <v>7.42</v>
      </c>
      <c r="Q257">
        <v>5</v>
      </c>
    </row>
    <row r="258" spans="1:17">
      <c r="A258" s="29" t="s">
        <v>95</v>
      </c>
      <c r="B258" s="33">
        <v>37279</v>
      </c>
      <c r="C258" s="9">
        <v>36</v>
      </c>
      <c r="D258" s="9">
        <v>5</v>
      </c>
      <c r="E258" s="9">
        <v>63</v>
      </c>
      <c r="F258" s="9">
        <v>36</v>
      </c>
      <c r="G258" s="9">
        <f t="shared" si="4"/>
        <v>16</v>
      </c>
      <c r="H258" s="9">
        <v>270</v>
      </c>
      <c r="I258" s="9">
        <v>1.6</v>
      </c>
      <c r="J258" s="15">
        <v>0.10893281316551677</v>
      </c>
      <c r="K258" s="12">
        <v>36.26</v>
      </c>
      <c r="L258" s="12">
        <v>24.23</v>
      </c>
      <c r="M258" s="18">
        <v>6.98</v>
      </c>
      <c r="N258" s="12">
        <v>36.28</v>
      </c>
      <c r="O258" s="12">
        <v>23.67</v>
      </c>
      <c r="P258" s="18">
        <v>7.04</v>
      </c>
      <c r="Q258">
        <v>6</v>
      </c>
    </row>
    <row r="259" spans="1:17">
      <c r="A259" s="29" t="s">
        <v>95</v>
      </c>
      <c r="B259" s="33">
        <v>37286</v>
      </c>
      <c r="C259" s="9">
        <v>16</v>
      </c>
      <c r="D259" s="9">
        <v>5</v>
      </c>
      <c r="E259" s="9">
        <v>37</v>
      </c>
      <c r="F259" s="9">
        <v>37</v>
      </c>
      <c r="G259" s="9">
        <f t="shared" si="4"/>
        <v>17</v>
      </c>
      <c r="H259" s="9">
        <v>250</v>
      </c>
      <c r="I259" s="9">
        <v>3.6</v>
      </c>
      <c r="J259" s="15">
        <v>0.11605792027556343</v>
      </c>
      <c r="K259" s="12">
        <v>36.93</v>
      </c>
      <c r="L259" s="12">
        <v>23.48</v>
      </c>
      <c r="M259" s="18">
        <v>5.64</v>
      </c>
      <c r="N259" s="12">
        <v>36.92</v>
      </c>
      <c r="O259" s="12">
        <v>23.51</v>
      </c>
      <c r="P259" s="18">
        <v>5.72</v>
      </c>
      <c r="Q259" t="s">
        <v>89</v>
      </c>
    </row>
    <row r="260" spans="1:17">
      <c r="A260" s="29" t="s">
        <v>95</v>
      </c>
      <c r="B260" s="33">
        <v>37293</v>
      </c>
      <c r="C260" s="9">
        <v>14</v>
      </c>
      <c r="D260" s="9">
        <v>4</v>
      </c>
      <c r="E260" s="9">
        <v>40</v>
      </c>
      <c r="F260" s="9">
        <v>35</v>
      </c>
      <c r="G260" s="9">
        <f t="shared" si="4"/>
        <v>15</v>
      </c>
      <c r="H260" s="9">
        <v>250</v>
      </c>
      <c r="I260" s="9">
        <v>4.0999999999999996</v>
      </c>
      <c r="J260" s="15">
        <v>0.13935558908394713</v>
      </c>
      <c r="K260" s="12">
        <v>36.840000000000003</v>
      </c>
      <c r="L260" s="12">
        <v>24.55</v>
      </c>
      <c r="M260" s="18">
        <v>7.58</v>
      </c>
      <c r="N260" s="12">
        <v>36.83</v>
      </c>
      <c r="O260" s="12">
        <v>23.78</v>
      </c>
      <c r="P260" s="18">
        <v>6.8</v>
      </c>
      <c r="Q260">
        <v>3</v>
      </c>
    </row>
    <row r="261" spans="1:17">
      <c r="A261" s="29" t="s">
        <v>95</v>
      </c>
      <c r="B261" s="33">
        <v>37300</v>
      </c>
      <c r="C261" s="9">
        <v>4</v>
      </c>
      <c r="D261" s="9">
        <v>4</v>
      </c>
      <c r="E261" s="9">
        <v>9</v>
      </c>
      <c r="F261" s="9">
        <v>38</v>
      </c>
      <c r="G261" s="9">
        <f t="shared" si="4"/>
        <v>18</v>
      </c>
      <c r="H261" s="9">
        <v>200</v>
      </c>
      <c r="I261" s="9">
        <v>7.5</v>
      </c>
      <c r="J261" s="15">
        <v>0.16534227993253198</v>
      </c>
      <c r="K261" s="12">
        <v>36.4</v>
      </c>
      <c r="L261" s="12">
        <v>24.68</v>
      </c>
      <c r="M261" s="18">
        <v>7.85</v>
      </c>
      <c r="N261" s="12">
        <v>36.369999999999997</v>
      </c>
      <c r="O261" s="12">
        <v>24.1</v>
      </c>
      <c r="P261" s="18">
        <v>7.39</v>
      </c>
      <c r="Q261">
        <v>2.5</v>
      </c>
    </row>
    <row r="262" spans="1:17">
      <c r="A262" s="29" t="s">
        <v>95</v>
      </c>
      <c r="B262" s="33">
        <v>37307</v>
      </c>
      <c r="C262" s="31" t="s">
        <v>96</v>
      </c>
      <c r="D262" s="31" t="s">
        <v>97</v>
      </c>
      <c r="E262" s="31" t="s">
        <v>98</v>
      </c>
      <c r="F262" s="31" t="s">
        <v>99</v>
      </c>
      <c r="G262" s="9">
        <f t="shared" si="4"/>
        <v>14</v>
      </c>
      <c r="H262" s="31" t="s">
        <v>100</v>
      </c>
      <c r="I262" s="32" t="s">
        <v>101</v>
      </c>
      <c r="J262" s="15">
        <v>0.14331290770389965</v>
      </c>
      <c r="K262" s="9"/>
      <c r="Q262">
        <v>4</v>
      </c>
    </row>
    <row r="263" spans="1:17">
      <c r="A263" s="29" t="s">
        <v>95</v>
      </c>
      <c r="B263" s="33">
        <v>37314</v>
      </c>
      <c r="C263" s="31" t="s">
        <v>102</v>
      </c>
      <c r="D263" s="31" t="s">
        <v>97</v>
      </c>
      <c r="E263" s="31" t="s">
        <v>103</v>
      </c>
      <c r="F263" s="31" t="s">
        <v>104</v>
      </c>
      <c r="G263" s="9">
        <f t="shared" si="4"/>
        <v>21</v>
      </c>
      <c r="H263" s="31" t="s">
        <v>105</v>
      </c>
      <c r="I263" s="32" t="s">
        <v>106</v>
      </c>
      <c r="J263" s="15">
        <v>0.15542601199192863</v>
      </c>
      <c r="K263" s="12">
        <v>35.86</v>
      </c>
      <c r="L263" s="12">
        <v>23.61</v>
      </c>
      <c r="M263" s="18">
        <v>7.18</v>
      </c>
      <c r="N263" s="12">
        <v>35.83</v>
      </c>
      <c r="O263" s="12">
        <v>22.8</v>
      </c>
      <c r="P263" s="18">
        <v>6.42</v>
      </c>
      <c r="Q263">
        <v>3.5</v>
      </c>
    </row>
    <row r="264" spans="1:17">
      <c r="A264" s="29" t="s">
        <v>95</v>
      </c>
      <c r="B264" s="33">
        <v>37321</v>
      </c>
      <c r="C264" s="31" t="s">
        <v>107</v>
      </c>
      <c r="D264" s="31" t="s">
        <v>108</v>
      </c>
      <c r="E264" s="31" t="s">
        <v>109</v>
      </c>
      <c r="F264" s="31" t="s">
        <v>103</v>
      </c>
      <c r="G264" s="9">
        <f t="shared" si="4"/>
        <v>19</v>
      </c>
      <c r="H264" s="31" t="s">
        <v>110</v>
      </c>
      <c r="I264" s="32" t="s">
        <v>111</v>
      </c>
      <c r="J264" s="15">
        <v>9.5364760821554997E-2</v>
      </c>
      <c r="K264" s="12">
        <v>37.18</v>
      </c>
      <c r="L264" s="12">
        <v>22.93</v>
      </c>
      <c r="M264" s="18">
        <v>5.54</v>
      </c>
      <c r="N264" s="12">
        <v>37.14</v>
      </c>
      <c r="O264" s="12">
        <v>22.29</v>
      </c>
      <c r="P264" s="18">
        <v>5.38</v>
      </c>
      <c r="Q264">
        <v>6.5</v>
      </c>
    </row>
    <row r="265" spans="1:17">
      <c r="A265" s="29" t="s">
        <v>95</v>
      </c>
      <c r="B265" s="33">
        <v>37328</v>
      </c>
      <c r="C265" s="31" t="s">
        <v>112</v>
      </c>
      <c r="D265" s="31" t="s">
        <v>97</v>
      </c>
      <c r="E265" s="31" t="s">
        <v>113</v>
      </c>
      <c r="F265" s="31" t="s">
        <v>112</v>
      </c>
      <c r="G265" s="9">
        <f t="shared" si="4"/>
        <v>13</v>
      </c>
      <c r="H265" s="31" t="s">
        <v>114</v>
      </c>
      <c r="I265" s="32" t="s">
        <v>115</v>
      </c>
      <c r="J265" s="15">
        <v>0.1324888281006503</v>
      </c>
    </row>
    <row r="266" spans="1:17">
      <c r="A266" s="29" t="s">
        <v>95</v>
      </c>
      <c r="B266" s="33">
        <v>37335</v>
      </c>
      <c r="C266" s="31" t="s">
        <v>116</v>
      </c>
      <c r="D266" s="31" t="s">
        <v>108</v>
      </c>
      <c r="E266" s="31" t="s">
        <v>117</v>
      </c>
      <c r="F266" s="31" t="s">
        <v>104</v>
      </c>
      <c r="G266" s="9">
        <f t="shared" si="4"/>
        <v>21</v>
      </c>
      <c r="H266" s="31" t="s">
        <v>100</v>
      </c>
      <c r="I266" s="32" t="s">
        <v>118</v>
      </c>
      <c r="J266" s="15">
        <v>0.16854296972819699</v>
      </c>
      <c r="K266" s="12">
        <v>37.090000000000003</v>
      </c>
      <c r="L266" s="12">
        <v>23.23</v>
      </c>
      <c r="M266" s="18">
        <v>8.2799999999999994</v>
      </c>
      <c r="N266" s="12">
        <v>36.99</v>
      </c>
      <c r="O266" s="12">
        <v>22.03</v>
      </c>
      <c r="P266" s="18">
        <v>7.42</v>
      </c>
      <c r="Q266">
        <v>4</v>
      </c>
    </row>
    <row r="267" spans="1:17">
      <c r="A267" s="29" t="s">
        <v>95</v>
      </c>
      <c r="B267" s="33">
        <v>37342</v>
      </c>
      <c r="C267" s="31" t="s">
        <v>119</v>
      </c>
      <c r="D267" s="31" t="s">
        <v>108</v>
      </c>
      <c r="E267" s="31" t="s">
        <v>117</v>
      </c>
      <c r="F267" s="31" t="s">
        <v>120</v>
      </c>
      <c r="G267" s="9">
        <f t="shared" si="4"/>
        <v>20</v>
      </c>
      <c r="H267" s="31" t="s">
        <v>100</v>
      </c>
      <c r="I267" s="32">
        <v>4.9000000000000004</v>
      </c>
      <c r="J267" s="15">
        <v>0.16207067891479085</v>
      </c>
      <c r="K267" s="12">
        <v>37.04</v>
      </c>
      <c r="L267" s="12">
        <v>22.21</v>
      </c>
      <c r="M267" s="18">
        <v>7.89</v>
      </c>
      <c r="N267" s="12">
        <v>36.979999999999997</v>
      </c>
      <c r="O267" s="12">
        <v>21.78</v>
      </c>
      <c r="P267" s="18">
        <v>7.3</v>
      </c>
      <c r="Q267">
        <v>3</v>
      </c>
    </row>
    <row r="268" spans="1:17">
      <c r="G268" s="9"/>
    </row>
    <row r="269" spans="1:17">
      <c r="A269" s="29" t="s">
        <v>121</v>
      </c>
      <c r="B269" s="33">
        <v>37244</v>
      </c>
      <c r="C269" s="9">
        <v>1.5</v>
      </c>
      <c r="D269" s="9">
        <v>5</v>
      </c>
      <c r="E269" s="9">
        <v>3</v>
      </c>
      <c r="F269" s="9">
        <v>36</v>
      </c>
      <c r="G269" s="9">
        <f t="shared" si="4"/>
        <v>16</v>
      </c>
      <c r="H269" s="9">
        <v>130</v>
      </c>
      <c r="I269" s="9">
        <v>0.4</v>
      </c>
      <c r="J269" s="31"/>
      <c r="K269" s="12">
        <v>35.97</v>
      </c>
      <c r="L269" s="12">
        <v>21.52</v>
      </c>
      <c r="M269" s="18">
        <v>8.4499999999999993</v>
      </c>
      <c r="N269" s="12">
        <v>35.979999999999997</v>
      </c>
      <c r="O269" s="12">
        <v>21.52</v>
      </c>
      <c r="P269" s="18">
        <v>8.4600000000000009</v>
      </c>
      <c r="Q269" t="s">
        <v>122</v>
      </c>
    </row>
    <row r="270" spans="1:17">
      <c r="A270" s="29" t="s">
        <v>121</v>
      </c>
      <c r="B270" s="33">
        <v>37251</v>
      </c>
      <c r="C270" s="9">
        <v>1.5</v>
      </c>
      <c r="D270" s="9">
        <v>4</v>
      </c>
      <c r="E270" s="9">
        <v>4</v>
      </c>
      <c r="F270" s="9">
        <v>33</v>
      </c>
      <c r="G270" s="9">
        <f t="shared" si="4"/>
        <v>13</v>
      </c>
      <c r="H270" s="9">
        <v>180</v>
      </c>
      <c r="I270" s="9">
        <v>1.1000000000000001</v>
      </c>
      <c r="J270" s="31"/>
      <c r="K270" s="12">
        <v>36.08</v>
      </c>
      <c r="L270" s="12">
        <v>21.1</v>
      </c>
      <c r="M270" s="18">
        <v>8.35</v>
      </c>
      <c r="N270" s="12">
        <v>36.06</v>
      </c>
      <c r="O270" s="12">
        <v>21.07</v>
      </c>
      <c r="P270" s="18">
        <v>8.33</v>
      </c>
      <c r="Q270" t="s">
        <v>122</v>
      </c>
    </row>
    <row r="271" spans="1:17">
      <c r="A271" s="29" t="s">
        <v>121</v>
      </c>
      <c r="B271" s="33">
        <v>37258</v>
      </c>
      <c r="C271" s="9">
        <v>4</v>
      </c>
      <c r="D271" s="9">
        <v>6</v>
      </c>
      <c r="E271" s="9">
        <v>4</v>
      </c>
      <c r="F271" s="9">
        <v>35</v>
      </c>
      <c r="G271" s="9">
        <f t="shared" si="4"/>
        <v>15</v>
      </c>
      <c r="H271" s="9">
        <v>110</v>
      </c>
      <c r="I271" s="9">
        <v>0.5</v>
      </c>
      <c r="J271" s="9"/>
      <c r="K271" s="12">
        <v>36.15</v>
      </c>
      <c r="L271" s="12">
        <v>21.15</v>
      </c>
      <c r="M271" s="18">
        <v>7.49</v>
      </c>
      <c r="N271" s="12">
        <v>36.15</v>
      </c>
      <c r="O271" s="12">
        <v>21.16</v>
      </c>
      <c r="P271" s="18">
        <v>7.29</v>
      </c>
      <c r="Q271" t="s">
        <v>123</v>
      </c>
    </row>
    <row r="272" spans="1:17">
      <c r="A272" s="29" t="s">
        <v>121</v>
      </c>
      <c r="B272" s="33">
        <v>37265</v>
      </c>
      <c r="C272" s="9">
        <v>3</v>
      </c>
      <c r="D272" s="9">
        <v>6</v>
      </c>
      <c r="E272" s="9">
        <v>3</v>
      </c>
      <c r="F272" s="9">
        <v>32</v>
      </c>
      <c r="G272" s="9">
        <f t="shared" si="4"/>
        <v>12</v>
      </c>
      <c r="H272" s="9">
        <v>160</v>
      </c>
      <c r="I272" s="9">
        <v>0.7</v>
      </c>
      <c r="J272" s="9"/>
      <c r="K272" s="12">
        <v>36.4</v>
      </c>
      <c r="L272" s="12">
        <v>21.95</v>
      </c>
      <c r="M272" s="18">
        <v>8.0399999999999991</v>
      </c>
      <c r="N272" s="12">
        <v>36.4</v>
      </c>
      <c r="O272" s="12">
        <v>21.95</v>
      </c>
      <c r="P272" s="18">
        <v>7.96</v>
      </c>
      <c r="Q272" t="s">
        <v>122</v>
      </c>
    </row>
    <row r="273" spans="1:17">
      <c r="A273" s="29" t="s">
        <v>121</v>
      </c>
      <c r="B273" s="33">
        <v>37272</v>
      </c>
      <c r="C273" s="9">
        <v>3</v>
      </c>
      <c r="D273" s="9">
        <v>4</v>
      </c>
      <c r="E273" s="9">
        <v>4</v>
      </c>
      <c r="F273" s="9">
        <v>32</v>
      </c>
      <c r="G273" s="9">
        <f t="shared" si="4"/>
        <v>12</v>
      </c>
      <c r="H273" s="9">
        <v>140</v>
      </c>
      <c r="I273" s="9">
        <v>1.9</v>
      </c>
      <c r="J273" s="9"/>
      <c r="K273" s="12">
        <v>36.450000000000003</v>
      </c>
      <c r="L273" s="12">
        <v>21.86</v>
      </c>
      <c r="M273" s="18">
        <v>8.08</v>
      </c>
      <c r="N273" s="12">
        <v>36.450000000000003</v>
      </c>
      <c r="O273" s="12">
        <v>21.85</v>
      </c>
      <c r="P273" s="18">
        <v>8.14</v>
      </c>
      <c r="Q273" t="s">
        <v>122</v>
      </c>
    </row>
    <row r="274" spans="1:17">
      <c r="A274" s="29" t="s">
        <v>121</v>
      </c>
      <c r="B274" s="33">
        <v>37279</v>
      </c>
      <c r="C274" s="9">
        <v>5</v>
      </c>
      <c r="D274" s="9">
        <v>7</v>
      </c>
      <c r="E274" s="9">
        <v>5</v>
      </c>
      <c r="F274" s="9">
        <v>36</v>
      </c>
      <c r="G274" s="9">
        <f t="shared" si="4"/>
        <v>16</v>
      </c>
      <c r="H274" s="9">
        <v>130</v>
      </c>
      <c r="I274" s="9">
        <v>0.6</v>
      </c>
      <c r="J274" s="9"/>
      <c r="K274" s="12">
        <v>36.44</v>
      </c>
      <c r="L274" s="12">
        <v>22.97</v>
      </c>
      <c r="M274" s="18">
        <v>6.61</v>
      </c>
      <c r="N274" s="12">
        <v>36.44</v>
      </c>
      <c r="O274" s="12">
        <v>22.84</v>
      </c>
      <c r="P274" s="18">
        <v>6.7</v>
      </c>
      <c r="Q274" t="s">
        <v>124</v>
      </c>
    </row>
    <row r="275" spans="1:17">
      <c r="A275" s="29" t="s">
        <v>121</v>
      </c>
      <c r="B275" s="33">
        <v>37286</v>
      </c>
      <c r="C275" s="9">
        <v>7</v>
      </c>
      <c r="D275" s="9">
        <v>5</v>
      </c>
      <c r="E275" s="9">
        <v>5</v>
      </c>
      <c r="F275" s="9">
        <v>35</v>
      </c>
      <c r="G275" s="9">
        <f t="shared" ref="G275:G319" si="5">F275-20</f>
        <v>15</v>
      </c>
      <c r="H275" s="9">
        <v>150</v>
      </c>
      <c r="I275" s="9">
        <v>0.8</v>
      </c>
      <c r="J275" s="9"/>
      <c r="K275" s="12">
        <v>36.6</v>
      </c>
      <c r="L275" s="12">
        <v>22.86</v>
      </c>
      <c r="M275" s="18">
        <v>5.86</v>
      </c>
      <c r="N275" s="12">
        <v>36.619999999999997</v>
      </c>
      <c r="O275" s="12">
        <v>22.86</v>
      </c>
      <c r="P275" s="18">
        <v>5.98</v>
      </c>
      <c r="Q275" t="s">
        <v>122</v>
      </c>
    </row>
    <row r="276" spans="1:17">
      <c r="A276" s="29" t="s">
        <v>121</v>
      </c>
      <c r="B276" s="33">
        <v>37293</v>
      </c>
      <c r="C276" s="9">
        <v>3</v>
      </c>
      <c r="D276" s="9">
        <v>4</v>
      </c>
      <c r="E276" s="9">
        <v>4</v>
      </c>
      <c r="F276" s="9">
        <v>33</v>
      </c>
      <c r="G276" s="9">
        <f t="shared" si="5"/>
        <v>13</v>
      </c>
      <c r="H276" s="9">
        <v>120</v>
      </c>
      <c r="I276" s="9">
        <v>0.9</v>
      </c>
      <c r="J276" s="9"/>
      <c r="K276" s="12">
        <v>36.9</v>
      </c>
      <c r="L276" s="12">
        <v>23.6</v>
      </c>
      <c r="M276" s="18">
        <v>7.39</v>
      </c>
      <c r="N276" s="12">
        <v>36.869999999999997</v>
      </c>
      <c r="O276" s="12">
        <v>23.61</v>
      </c>
      <c r="P276" s="18">
        <v>7.32</v>
      </c>
      <c r="Q276" t="s">
        <v>125</v>
      </c>
    </row>
    <row r="277" spans="1:17">
      <c r="A277" s="29" t="s">
        <v>121</v>
      </c>
      <c r="B277" s="33">
        <v>37300</v>
      </c>
      <c r="C277" s="9">
        <v>3</v>
      </c>
      <c r="D277" s="9">
        <v>7</v>
      </c>
      <c r="E277" s="9">
        <v>9</v>
      </c>
      <c r="F277" s="9">
        <v>35</v>
      </c>
      <c r="G277" s="9">
        <f t="shared" si="5"/>
        <v>15</v>
      </c>
      <c r="H277" s="9">
        <v>130</v>
      </c>
      <c r="I277" s="9">
        <v>0.7</v>
      </c>
      <c r="J277" s="9"/>
      <c r="K277" s="12">
        <v>36.630000000000003</v>
      </c>
      <c r="L277" s="12">
        <v>24.19</v>
      </c>
      <c r="M277" s="18">
        <v>6.81</v>
      </c>
      <c r="N277" s="12">
        <v>36.630000000000003</v>
      </c>
      <c r="O277" s="12">
        <v>24.17</v>
      </c>
      <c r="P277" s="18">
        <v>6.97</v>
      </c>
      <c r="Q277" t="s">
        <v>122</v>
      </c>
    </row>
    <row r="278" spans="1:17">
      <c r="A278" s="29" t="s">
        <v>121</v>
      </c>
      <c r="B278" s="33">
        <v>37307</v>
      </c>
      <c r="C278" s="31">
        <v>5</v>
      </c>
      <c r="D278" s="31">
        <v>6</v>
      </c>
      <c r="E278" s="31">
        <v>7</v>
      </c>
      <c r="F278" s="31">
        <v>31</v>
      </c>
      <c r="G278" s="9">
        <f t="shared" si="5"/>
        <v>11</v>
      </c>
      <c r="H278" s="31">
        <v>120</v>
      </c>
      <c r="I278" s="32">
        <v>0.3</v>
      </c>
      <c r="J278" s="9"/>
      <c r="K278" s="9"/>
      <c r="Q278" t="s">
        <v>92</v>
      </c>
    </row>
    <row r="279" spans="1:17">
      <c r="A279" s="29" t="s">
        <v>121</v>
      </c>
      <c r="B279" s="33">
        <v>37314</v>
      </c>
      <c r="C279" s="31">
        <v>5</v>
      </c>
      <c r="D279" s="31">
        <v>6</v>
      </c>
      <c r="E279" s="31">
        <v>7</v>
      </c>
      <c r="F279" s="31">
        <v>40</v>
      </c>
      <c r="G279" s="9">
        <f t="shared" si="5"/>
        <v>20</v>
      </c>
      <c r="H279" s="31">
        <v>160</v>
      </c>
      <c r="I279" s="32">
        <v>0.8</v>
      </c>
      <c r="J279" s="9"/>
      <c r="K279" s="12">
        <v>36.17</v>
      </c>
      <c r="L279" s="12">
        <v>22.51</v>
      </c>
      <c r="M279" s="18">
        <v>6.78</v>
      </c>
      <c r="N279" s="12">
        <v>36.28</v>
      </c>
      <c r="O279" s="12">
        <v>22.58</v>
      </c>
      <c r="P279" s="18">
        <v>6.77</v>
      </c>
      <c r="Q279" t="s">
        <v>85</v>
      </c>
    </row>
    <row r="280" spans="1:17">
      <c r="A280" s="29" t="s">
        <v>121</v>
      </c>
      <c r="B280" s="33">
        <v>37321</v>
      </c>
      <c r="C280" s="31">
        <v>5</v>
      </c>
      <c r="D280" s="31">
        <v>6</v>
      </c>
      <c r="E280" s="31">
        <v>7</v>
      </c>
      <c r="F280" s="31">
        <v>35</v>
      </c>
      <c r="G280" s="9">
        <f t="shared" si="5"/>
        <v>15</v>
      </c>
      <c r="H280" s="31">
        <v>140</v>
      </c>
      <c r="I280" s="32">
        <v>0.4</v>
      </c>
      <c r="J280" s="9"/>
      <c r="K280" s="12">
        <v>37.11</v>
      </c>
      <c r="L280" s="12">
        <v>21.95</v>
      </c>
      <c r="M280" s="18">
        <v>6.6</v>
      </c>
      <c r="N280" s="12">
        <v>37.119999999999997</v>
      </c>
      <c r="O280" s="12">
        <v>21.99</v>
      </c>
      <c r="P280" s="18">
        <v>6.51</v>
      </c>
      <c r="Q280" t="s">
        <v>125</v>
      </c>
    </row>
    <row r="281" spans="1:17">
      <c r="A281" s="29" t="s">
        <v>121</v>
      </c>
      <c r="B281" s="33">
        <v>37328</v>
      </c>
      <c r="C281" s="31">
        <v>5</v>
      </c>
      <c r="D281" s="31">
        <v>5</v>
      </c>
      <c r="E281" s="31">
        <v>3</v>
      </c>
      <c r="F281" s="31">
        <v>37</v>
      </c>
      <c r="G281" s="9">
        <f t="shared" si="5"/>
        <v>17</v>
      </c>
      <c r="H281" s="31">
        <v>160</v>
      </c>
      <c r="I281" s="32">
        <v>1.8</v>
      </c>
      <c r="J281" s="9"/>
      <c r="K281" s="12">
        <v>37.01</v>
      </c>
      <c r="L281" s="12">
        <v>21.86</v>
      </c>
      <c r="M281" s="18">
        <v>7.07</v>
      </c>
      <c r="N281" s="12">
        <v>36.99</v>
      </c>
      <c r="O281" s="12">
        <v>21.91</v>
      </c>
      <c r="P281" s="18">
        <v>6.93</v>
      </c>
      <c r="Q281">
        <v>3.4</v>
      </c>
    </row>
    <row r="282" spans="1:17">
      <c r="A282" s="29" t="s">
        <v>121</v>
      </c>
      <c r="B282" s="33">
        <v>37335</v>
      </c>
      <c r="C282" s="31">
        <v>5</v>
      </c>
      <c r="D282" s="31">
        <v>6</v>
      </c>
      <c r="E282" s="31">
        <v>5</v>
      </c>
      <c r="F282" s="31">
        <v>35</v>
      </c>
      <c r="G282" s="9">
        <f t="shared" si="5"/>
        <v>15</v>
      </c>
      <c r="H282" s="31">
        <v>160</v>
      </c>
      <c r="I282" s="32">
        <v>0.9</v>
      </c>
      <c r="J282" s="9"/>
      <c r="K282" s="12">
        <v>37.08</v>
      </c>
      <c r="L282" s="12">
        <v>22.15</v>
      </c>
      <c r="M282" s="18">
        <v>7.69</v>
      </c>
      <c r="N282" s="12">
        <v>37.049999999999997</v>
      </c>
      <c r="O282" s="12">
        <v>22.05</v>
      </c>
      <c r="P282" s="18">
        <v>7.51</v>
      </c>
      <c r="Q282" t="s">
        <v>126</v>
      </c>
    </row>
    <row r="283" spans="1:17">
      <c r="A283" s="29" t="s">
        <v>121</v>
      </c>
      <c r="B283" s="33">
        <v>37342</v>
      </c>
      <c r="C283" s="31">
        <v>6</v>
      </c>
      <c r="D283" s="31">
        <v>5</v>
      </c>
      <c r="E283" s="31">
        <v>4</v>
      </c>
      <c r="F283" s="31">
        <v>37</v>
      </c>
      <c r="G283" s="9">
        <f t="shared" si="5"/>
        <v>17</v>
      </c>
      <c r="H283" s="31">
        <v>140</v>
      </c>
      <c r="I283" s="32">
        <v>1</v>
      </c>
      <c r="J283" s="9"/>
      <c r="K283" s="12">
        <v>36.770000000000003</v>
      </c>
      <c r="L283" s="12">
        <v>21.26</v>
      </c>
      <c r="M283" s="18">
        <v>5.6</v>
      </c>
      <c r="N283" s="12">
        <v>36.79</v>
      </c>
      <c r="O283" s="12">
        <v>21.26</v>
      </c>
      <c r="P283" s="18">
        <v>5.54</v>
      </c>
      <c r="Q283" t="s">
        <v>127</v>
      </c>
    </row>
    <row r="284" spans="1:17">
      <c r="G284" s="9"/>
    </row>
    <row r="285" spans="1:17">
      <c r="A285" s="29" t="s">
        <v>128</v>
      </c>
      <c r="B285" s="33">
        <v>37230</v>
      </c>
      <c r="C285" s="9">
        <v>4</v>
      </c>
      <c r="D285" s="9">
        <v>7</v>
      </c>
      <c r="E285" s="9">
        <v>8</v>
      </c>
      <c r="F285" s="9">
        <v>37</v>
      </c>
      <c r="G285" s="9">
        <f t="shared" si="5"/>
        <v>17</v>
      </c>
      <c r="H285" s="9">
        <v>160</v>
      </c>
      <c r="I285" s="9">
        <v>0.4</v>
      </c>
      <c r="J285" s="15">
        <v>9.8118677066389631E-2</v>
      </c>
      <c r="K285" s="12">
        <v>35.520000000000003</v>
      </c>
      <c r="L285" s="12">
        <v>19.739999999999998</v>
      </c>
      <c r="M285" s="18">
        <v>8</v>
      </c>
      <c r="N285" s="12">
        <v>35.56</v>
      </c>
      <c r="O285" s="12">
        <v>19.45</v>
      </c>
      <c r="P285" s="18">
        <v>7.82</v>
      </c>
      <c r="Q285">
        <v>6.5</v>
      </c>
    </row>
    <row r="286" spans="1:17">
      <c r="A286" s="29" t="s">
        <v>128</v>
      </c>
      <c r="B286" s="33">
        <v>37237</v>
      </c>
      <c r="C286" s="9">
        <v>4</v>
      </c>
      <c r="D286" s="9">
        <v>6</v>
      </c>
      <c r="E286" s="9">
        <v>5</v>
      </c>
      <c r="F286" s="9">
        <v>33</v>
      </c>
      <c r="G286" s="9">
        <f t="shared" si="5"/>
        <v>13</v>
      </c>
      <c r="H286" s="9">
        <v>130</v>
      </c>
      <c r="I286" s="9">
        <v>0.3</v>
      </c>
      <c r="J286" s="15"/>
      <c r="K286" s="12">
        <v>35.67</v>
      </c>
      <c r="L286" s="12">
        <v>20.55</v>
      </c>
      <c r="M286" s="18">
        <v>8.24</v>
      </c>
      <c r="N286" s="12">
        <v>35.67</v>
      </c>
      <c r="O286" s="12">
        <v>20.09</v>
      </c>
      <c r="P286" s="18">
        <v>8.48</v>
      </c>
      <c r="Q286">
        <v>6.5</v>
      </c>
    </row>
    <row r="287" spans="1:17">
      <c r="A287" s="29" t="s">
        <v>128</v>
      </c>
      <c r="B287" s="33">
        <v>37244</v>
      </c>
      <c r="C287" s="9">
        <v>4</v>
      </c>
      <c r="D287" s="9">
        <v>5</v>
      </c>
      <c r="E287" s="9">
        <v>5</v>
      </c>
      <c r="F287" s="9">
        <v>34</v>
      </c>
      <c r="G287" s="9">
        <f t="shared" si="5"/>
        <v>14</v>
      </c>
      <c r="H287" s="9">
        <v>110</v>
      </c>
      <c r="I287" s="9">
        <v>0.3</v>
      </c>
      <c r="J287" s="15"/>
      <c r="K287" s="12">
        <v>35.93</v>
      </c>
      <c r="L287" s="12">
        <v>21.02</v>
      </c>
      <c r="M287" s="18">
        <v>7.87</v>
      </c>
      <c r="N287" s="12">
        <v>35.93</v>
      </c>
      <c r="O287" s="12">
        <v>21.01</v>
      </c>
      <c r="P287" s="18">
        <v>7.84</v>
      </c>
      <c r="Q287" t="s">
        <v>129</v>
      </c>
    </row>
    <row r="288" spans="1:17">
      <c r="A288" s="29" t="s">
        <v>128</v>
      </c>
      <c r="B288" s="33">
        <v>37251</v>
      </c>
      <c r="C288" s="9">
        <v>4</v>
      </c>
      <c r="D288" s="9">
        <v>5</v>
      </c>
      <c r="E288" s="9">
        <v>5</v>
      </c>
      <c r="F288" s="9">
        <v>31</v>
      </c>
      <c r="G288" s="9">
        <f t="shared" si="5"/>
        <v>11</v>
      </c>
      <c r="H288" s="9">
        <v>120</v>
      </c>
      <c r="I288" s="9">
        <v>0.3</v>
      </c>
      <c r="J288" s="15">
        <v>9.4839737352986411E-2</v>
      </c>
      <c r="K288" s="12">
        <v>35.92</v>
      </c>
      <c r="L288" s="12">
        <v>21.27</v>
      </c>
      <c r="M288" s="18">
        <v>8.3000000000000007</v>
      </c>
      <c r="N288" s="12">
        <v>35.93</v>
      </c>
      <c r="O288" s="12">
        <v>21</v>
      </c>
      <c r="P288" s="18">
        <v>8.3699999999999992</v>
      </c>
      <c r="Q288" t="s">
        <v>130</v>
      </c>
    </row>
    <row r="289" spans="1:17">
      <c r="A289" s="29" t="s">
        <v>128</v>
      </c>
      <c r="B289" s="33">
        <v>37258</v>
      </c>
      <c r="C289" s="9">
        <v>3</v>
      </c>
      <c r="D289" s="9">
        <v>5</v>
      </c>
      <c r="E289" s="9">
        <v>4</v>
      </c>
      <c r="F289" s="9">
        <v>33</v>
      </c>
      <c r="G289" s="9">
        <f t="shared" si="5"/>
        <v>13</v>
      </c>
      <c r="H289" s="9">
        <v>100</v>
      </c>
      <c r="I289" s="9">
        <v>0.3</v>
      </c>
      <c r="J289" s="15">
        <v>6.9165874586480977E-2</v>
      </c>
      <c r="K289" s="12">
        <v>35.799999999999997</v>
      </c>
      <c r="L289" s="12">
        <v>21.15</v>
      </c>
      <c r="M289" s="18">
        <v>8.39</v>
      </c>
      <c r="N289" s="12">
        <v>35.799999999999997</v>
      </c>
      <c r="O289" s="12">
        <v>21.11</v>
      </c>
      <c r="P289" s="18">
        <v>8.0500000000000007</v>
      </c>
      <c r="Q289">
        <v>7.5</v>
      </c>
    </row>
    <row r="290" spans="1:17">
      <c r="A290" s="29" t="s">
        <v>128</v>
      </c>
      <c r="B290" s="33">
        <v>37265</v>
      </c>
      <c r="C290" s="9">
        <v>8</v>
      </c>
      <c r="D290" s="9">
        <v>5</v>
      </c>
      <c r="E290" s="9">
        <v>8</v>
      </c>
      <c r="F290" s="9">
        <v>30</v>
      </c>
      <c r="G290" s="9">
        <f t="shared" si="5"/>
        <v>10</v>
      </c>
      <c r="H290" s="9">
        <v>140</v>
      </c>
      <c r="I290" s="9">
        <v>0.3</v>
      </c>
      <c r="J290" s="15"/>
      <c r="K290" s="12">
        <v>36.17</v>
      </c>
      <c r="L290" s="12">
        <v>21.44</v>
      </c>
      <c r="M290" s="18">
        <v>8.1</v>
      </c>
      <c r="N290" s="12">
        <v>36.18</v>
      </c>
      <c r="O290" s="12">
        <v>21.41</v>
      </c>
      <c r="P290" s="18">
        <v>7.5</v>
      </c>
      <c r="Q290" t="s">
        <v>131</v>
      </c>
    </row>
    <row r="291" spans="1:17">
      <c r="A291" s="29" t="s">
        <v>128</v>
      </c>
      <c r="B291" s="33">
        <v>37272</v>
      </c>
      <c r="C291" s="9">
        <v>3</v>
      </c>
      <c r="D291" s="9">
        <v>5</v>
      </c>
      <c r="E291" s="9">
        <v>4</v>
      </c>
      <c r="F291" s="9">
        <v>32</v>
      </c>
      <c r="G291" s="9">
        <f t="shared" si="5"/>
        <v>12</v>
      </c>
      <c r="H291" s="9">
        <v>130</v>
      </c>
      <c r="I291" s="9">
        <v>0.7</v>
      </c>
      <c r="J291" s="15">
        <v>7.7434407328183852E-2</v>
      </c>
      <c r="K291" s="12">
        <v>36.31</v>
      </c>
      <c r="L291" s="12">
        <v>22.36</v>
      </c>
      <c r="M291" s="18">
        <v>8.32</v>
      </c>
      <c r="N291" s="12">
        <v>36.31</v>
      </c>
      <c r="O291" s="12">
        <v>22.3</v>
      </c>
      <c r="P291" s="18">
        <v>8.1999999999999993</v>
      </c>
      <c r="Q291">
        <v>5.5</v>
      </c>
    </row>
    <row r="292" spans="1:17">
      <c r="A292" s="29" t="s">
        <v>128</v>
      </c>
      <c r="B292" s="33">
        <v>37279</v>
      </c>
      <c r="C292" s="9">
        <v>4</v>
      </c>
      <c r="D292" s="9">
        <v>5</v>
      </c>
      <c r="E292" s="9">
        <v>7</v>
      </c>
      <c r="F292" s="9">
        <v>30</v>
      </c>
      <c r="G292" s="9">
        <f t="shared" si="5"/>
        <v>10</v>
      </c>
      <c r="H292" s="9">
        <v>110</v>
      </c>
      <c r="I292" s="9">
        <v>0.3</v>
      </c>
      <c r="J292" s="15">
        <v>6.4845982157026305E-2</v>
      </c>
      <c r="K292" s="12">
        <v>36.21</v>
      </c>
      <c r="L292" s="12">
        <v>22.52</v>
      </c>
      <c r="M292" s="18">
        <v>8.0399999999999991</v>
      </c>
      <c r="N292" s="12">
        <v>36.22</v>
      </c>
      <c r="O292" s="12">
        <v>22.52</v>
      </c>
      <c r="P292" s="18">
        <v>8.0399999999999991</v>
      </c>
      <c r="Q292">
        <v>8.3000000000000007</v>
      </c>
    </row>
    <row r="293" spans="1:17">
      <c r="A293" s="29" t="s">
        <v>128</v>
      </c>
      <c r="B293" s="33">
        <v>37286</v>
      </c>
      <c r="C293" s="9">
        <v>4</v>
      </c>
      <c r="D293" s="9">
        <v>5</v>
      </c>
      <c r="E293" s="9">
        <v>5</v>
      </c>
      <c r="F293" s="9">
        <v>33</v>
      </c>
      <c r="G293" s="9">
        <f t="shared" si="5"/>
        <v>13</v>
      </c>
      <c r="H293" s="9">
        <v>130</v>
      </c>
      <c r="I293" s="9">
        <v>0.7</v>
      </c>
      <c r="J293" s="15">
        <v>7.2744652805322663E-2</v>
      </c>
      <c r="K293" s="12">
        <v>36.49</v>
      </c>
      <c r="L293" s="12">
        <v>23.62</v>
      </c>
      <c r="M293" s="18">
        <v>6.65</v>
      </c>
      <c r="N293" s="12">
        <v>36.49</v>
      </c>
      <c r="O293" s="12">
        <v>22.98</v>
      </c>
      <c r="P293" s="18">
        <v>6.56</v>
      </c>
      <c r="Q293" t="s">
        <v>78</v>
      </c>
    </row>
    <row r="294" spans="1:17">
      <c r="A294" s="29" t="s">
        <v>128</v>
      </c>
      <c r="B294" s="33">
        <v>37293</v>
      </c>
      <c r="C294" s="9">
        <v>3</v>
      </c>
      <c r="D294" s="9">
        <v>6</v>
      </c>
      <c r="E294" s="9">
        <v>5</v>
      </c>
      <c r="F294" s="9">
        <v>31</v>
      </c>
      <c r="G294" s="9">
        <f t="shared" si="5"/>
        <v>11</v>
      </c>
      <c r="H294" s="9">
        <v>130</v>
      </c>
      <c r="I294" s="9">
        <v>0.3</v>
      </c>
      <c r="J294" s="15">
        <v>7.7447759594552051E-2</v>
      </c>
      <c r="K294" s="12">
        <v>36.4</v>
      </c>
      <c r="L294" s="12">
        <v>24.1</v>
      </c>
      <c r="M294" s="18">
        <v>7.47</v>
      </c>
      <c r="N294" s="12">
        <v>36.44</v>
      </c>
      <c r="O294" s="12">
        <v>22.91</v>
      </c>
      <c r="P294" s="18">
        <v>8.06</v>
      </c>
      <c r="Q294" t="s">
        <v>132</v>
      </c>
    </row>
    <row r="295" spans="1:17">
      <c r="A295" s="29" t="s">
        <v>128</v>
      </c>
      <c r="B295" s="33">
        <v>37300</v>
      </c>
      <c r="C295" s="9">
        <v>4</v>
      </c>
      <c r="D295" s="9">
        <v>6</v>
      </c>
      <c r="E295" s="9">
        <v>6</v>
      </c>
      <c r="F295" s="9">
        <v>34</v>
      </c>
      <c r="G295" s="9">
        <f t="shared" si="5"/>
        <v>14</v>
      </c>
      <c r="H295" s="9">
        <v>110</v>
      </c>
      <c r="I295" s="9">
        <v>0.7</v>
      </c>
      <c r="J295" s="15">
        <v>8.305972276660914E-2</v>
      </c>
      <c r="K295" s="12">
        <v>36.35</v>
      </c>
      <c r="L295" s="12">
        <v>23.77</v>
      </c>
      <c r="M295" s="18">
        <v>6.72</v>
      </c>
      <c r="N295" s="12">
        <v>36.35</v>
      </c>
      <c r="O295" s="12">
        <v>23.79</v>
      </c>
      <c r="P295" s="18">
        <v>6.72</v>
      </c>
      <c r="Q295">
        <v>7.5</v>
      </c>
    </row>
    <row r="296" spans="1:17">
      <c r="A296" s="29" t="s">
        <v>128</v>
      </c>
      <c r="B296" s="33">
        <v>37307</v>
      </c>
      <c r="C296" s="31">
        <v>4</v>
      </c>
      <c r="D296" s="31">
        <v>4</v>
      </c>
      <c r="E296" s="31">
        <v>6</v>
      </c>
      <c r="F296" s="31">
        <v>31</v>
      </c>
      <c r="G296" s="9">
        <f t="shared" si="5"/>
        <v>11</v>
      </c>
      <c r="H296" s="31">
        <v>110</v>
      </c>
      <c r="I296" s="32">
        <v>0.4</v>
      </c>
      <c r="J296" s="15"/>
      <c r="K296" s="9"/>
      <c r="Q296">
        <v>7</v>
      </c>
    </row>
    <row r="297" spans="1:17">
      <c r="A297" s="29" t="s">
        <v>128</v>
      </c>
      <c r="B297" s="33">
        <v>37314</v>
      </c>
      <c r="C297" s="31">
        <v>3</v>
      </c>
      <c r="D297" s="31">
        <v>6</v>
      </c>
      <c r="E297" s="31">
        <v>4</v>
      </c>
      <c r="F297" s="31">
        <v>34</v>
      </c>
      <c r="G297" s="9">
        <f t="shared" si="5"/>
        <v>14</v>
      </c>
      <c r="H297" s="31">
        <v>120</v>
      </c>
      <c r="I297" s="32">
        <v>0.5</v>
      </c>
      <c r="J297" s="15">
        <v>7.1091299122550827E-2</v>
      </c>
      <c r="K297" s="12">
        <v>35.159999999999997</v>
      </c>
      <c r="L297" s="12">
        <v>22.35</v>
      </c>
      <c r="M297" s="18">
        <v>7.32</v>
      </c>
      <c r="N297" s="12">
        <v>35.1</v>
      </c>
      <c r="O297" s="12">
        <v>22.3</v>
      </c>
      <c r="P297" s="18">
        <v>6.99</v>
      </c>
      <c r="Q297">
        <v>7.2</v>
      </c>
    </row>
    <row r="298" spans="1:17">
      <c r="A298" s="29" t="s">
        <v>128</v>
      </c>
      <c r="B298" s="33">
        <v>37321</v>
      </c>
      <c r="C298" s="31">
        <v>5</v>
      </c>
      <c r="D298" s="31">
        <v>6</v>
      </c>
      <c r="E298" s="31">
        <v>6</v>
      </c>
      <c r="F298" s="31">
        <v>39</v>
      </c>
      <c r="G298" s="9">
        <f t="shared" si="5"/>
        <v>19</v>
      </c>
      <c r="H298" s="31">
        <v>150</v>
      </c>
      <c r="I298" s="32">
        <v>0.5</v>
      </c>
      <c r="J298" s="15">
        <v>8.9085867528296975E-2</v>
      </c>
      <c r="K298" s="12">
        <v>36.74</v>
      </c>
      <c r="L298" s="12">
        <v>21.9</v>
      </c>
      <c r="M298" s="18">
        <v>7.07</v>
      </c>
      <c r="N298" s="12">
        <v>36.770000000000003</v>
      </c>
      <c r="O298" s="12">
        <v>21.9</v>
      </c>
      <c r="P298" s="18">
        <v>7.05</v>
      </c>
      <c r="Q298">
        <v>8</v>
      </c>
    </row>
    <row r="299" spans="1:17">
      <c r="A299" s="29" t="s">
        <v>128</v>
      </c>
      <c r="B299" s="33">
        <v>37328</v>
      </c>
      <c r="C299" s="31">
        <v>4</v>
      </c>
      <c r="D299" s="31">
        <v>5</v>
      </c>
      <c r="E299" s="31">
        <v>4</v>
      </c>
      <c r="F299" s="31">
        <v>37</v>
      </c>
      <c r="G299" s="9">
        <f t="shared" si="5"/>
        <v>17</v>
      </c>
      <c r="H299" s="31">
        <v>150</v>
      </c>
      <c r="I299" s="32">
        <v>0.7</v>
      </c>
      <c r="J299" s="15">
        <v>8.5923471400289372E-2</v>
      </c>
      <c r="K299" s="12">
        <v>36.880000000000003</v>
      </c>
      <c r="L299" s="12">
        <v>21.91</v>
      </c>
      <c r="M299" s="18">
        <v>7.36</v>
      </c>
      <c r="N299" s="12">
        <v>36.76</v>
      </c>
      <c r="O299" s="12">
        <v>21.91</v>
      </c>
      <c r="P299" s="18">
        <v>7.2</v>
      </c>
      <c r="Q299">
        <v>5</v>
      </c>
    </row>
    <row r="300" spans="1:17">
      <c r="A300" s="29" t="s">
        <v>128</v>
      </c>
      <c r="B300" s="33">
        <v>37335</v>
      </c>
      <c r="C300" s="31">
        <v>4</v>
      </c>
      <c r="D300" s="31">
        <v>7</v>
      </c>
      <c r="E300" s="31">
        <v>6</v>
      </c>
      <c r="F300" s="31">
        <v>33</v>
      </c>
      <c r="G300" s="9">
        <f t="shared" si="5"/>
        <v>13</v>
      </c>
      <c r="H300" s="31">
        <v>120</v>
      </c>
      <c r="I300" s="32">
        <v>0.5</v>
      </c>
      <c r="J300" s="15">
        <v>7.4566864894543755E-2</v>
      </c>
      <c r="K300" s="12">
        <v>36.729999999999997</v>
      </c>
      <c r="L300" s="12">
        <v>22.06</v>
      </c>
      <c r="M300" s="18">
        <v>7.5</v>
      </c>
      <c r="N300" s="12">
        <v>36.71</v>
      </c>
      <c r="O300" s="12">
        <v>21.82</v>
      </c>
      <c r="P300" s="18">
        <v>7.26</v>
      </c>
      <c r="Q300">
        <v>7</v>
      </c>
    </row>
    <row r="301" spans="1:17">
      <c r="A301" s="29" t="s">
        <v>128</v>
      </c>
      <c r="B301" s="33">
        <v>37342</v>
      </c>
      <c r="C301" s="31">
        <v>4</v>
      </c>
      <c r="D301" s="31">
        <v>6</v>
      </c>
      <c r="E301" s="31">
        <v>6</v>
      </c>
      <c r="F301" s="31">
        <v>33</v>
      </c>
      <c r="G301" s="9">
        <f t="shared" si="5"/>
        <v>13</v>
      </c>
      <c r="H301" s="31">
        <v>110</v>
      </c>
      <c r="I301" s="32">
        <v>0.5</v>
      </c>
      <c r="J301" s="15">
        <v>8.2713077722592704E-2</v>
      </c>
      <c r="K301" s="12">
        <v>36.57</v>
      </c>
      <c r="L301" s="12">
        <v>21.62</v>
      </c>
      <c r="M301" s="18">
        <v>7.93</v>
      </c>
      <c r="N301" s="12">
        <v>36.54</v>
      </c>
      <c r="O301" s="12">
        <v>21.56</v>
      </c>
      <c r="P301" s="18">
        <v>7.79</v>
      </c>
      <c r="Q301" t="s">
        <v>133</v>
      </c>
    </row>
    <row r="302" spans="1:17">
      <c r="G302" s="9"/>
    </row>
    <row r="303" spans="1:17">
      <c r="A303" s="29" t="s">
        <v>134</v>
      </c>
      <c r="B303" s="33">
        <v>37230</v>
      </c>
      <c r="C303" s="9">
        <v>4</v>
      </c>
      <c r="D303" s="9">
        <v>7</v>
      </c>
      <c r="E303" s="9">
        <v>9</v>
      </c>
      <c r="F303" s="9">
        <v>37</v>
      </c>
      <c r="G303" s="9">
        <f t="shared" si="5"/>
        <v>17</v>
      </c>
      <c r="H303" s="9">
        <v>150</v>
      </c>
      <c r="I303" s="9">
        <v>0.3</v>
      </c>
      <c r="J303" s="15">
        <v>9.1529181146704358E-2</v>
      </c>
      <c r="K303" s="12">
        <v>35.619999999999997</v>
      </c>
      <c r="L303" s="12">
        <v>19.670000000000002</v>
      </c>
      <c r="M303" s="18">
        <v>8.2899999999999991</v>
      </c>
      <c r="N303" s="12">
        <v>35.619999999999997</v>
      </c>
      <c r="O303" s="12">
        <v>19.53</v>
      </c>
      <c r="P303" s="18">
        <v>8.19</v>
      </c>
      <c r="Q303">
        <v>5.5</v>
      </c>
    </row>
    <row r="304" spans="1:17">
      <c r="A304" s="29" t="s">
        <v>134</v>
      </c>
      <c r="B304" s="33">
        <v>37237</v>
      </c>
      <c r="C304" s="9">
        <v>5</v>
      </c>
      <c r="D304" s="9">
        <v>6</v>
      </c>
      <c r="E304" s="9">
        <v>5</v>
      </c>
      <c r="F304" s="9">
        <v>36</v>
      </c>
      <c r="G304" s="9">
        <f t="shared" si="5"/>
        <v>16</v>
      </c>
      <c r="H304" s="9">
        <v>160</v>
      </c>
      <c r="I304" s="9">
        <v>0.5</v>
      </c>
      <c r="J304" s="15"/>
      <c r="K304" s="12">
        <v>35.79</v>
      </c>
      <c r="L304" s="12">
        <v>20.05</v>
      </c>
      <c r="M304" s="18">
        <v>8.1300000000000008</v>
      </c>
      <c r="N304" s="12">
        <v>35.85</v>
      </c>
      <c r="O304" s="12">
        <v>19.96</v>
      </c>
      <c r="P304" s="18">
        <v>8.2200000000000006</v>
      </c>
      <c r="Q304">
        <v>7.5</v>
      </c>
    </row>
    <row r="305" spans="1:17">
      <c r="A305" s="29" t="s">
        <v>134</v>
      </c>
      <c r="B305" s="33">
        <v>37244</v>
      </c>
      <c r="C305" s="9">
        <v>1.5</v>
      </c>
      <c r="D305" s="9">
        <v>6</v>
      </c>
      <c r="E305" s="9">
        <v>7</v>
      </c>
      <c r="F305" s="9">
        <v>37</v>
      </c>
      <c r="G305" s="9">
        <f t="shared" si="5"/>
        <v>17</v>
      </c>
      <c r="H305" s="9">
        <v>130</v>
      </c>
      <c r="I305" s="9">
        <v>0.3</v>
      </c>
      <c r="J305" s="15"/>
      <c r="K305" s="12">
        <v>35.96</v>
      </c>
      <c r="L305" s="12">
        <v>21.44</v>
      </c>
      <c r="M305" s="18">
        <v>8.25</v>
      </c>
      <c r="N305" s="12">
        <v>35.97</v>
      </c>
      <c r="O305" s="12">
        <v>21.43</v>
      </c>
      <c r="P305" s="18">
        <v>8.25</v>
      </c>
      <c r="Q305" t="s">
        <v>135</v>
      </c>
    </row>
    <row r="306" spans="1:17">
      <c r="A306" s="29" t="s">
        <v>134</v>
      </c>
      <c r="B306" s="33">
        <v>37251</v>
      </c>
      <c r="C306" s="9">
        <v>4</v>
      </c>
      <c r="D306" s="9">
        <v>6</v>
      </c>
      <c r="E306" s="9">
        <v>10</v>
      </c>
      <c r="F306" s="9">
        <v>34</v>
      </c>
      <c r="G306" s="9">
        <f t="shared" si="5"/>
        <v>14</v>
      </c>
      <c r="H306" s="9">
        <v>140</v>
      </c>
      <c r="I306" s="9">
        <v>0.2</v>
      </c>
      <c r="J306" s="15">
        <v>0.10519080680633831</v>
      </c>
      <c r="K306" s="12">
        <v>36.17</v>
      </c>
      <c r="L306" s="12">
        <v>21.27</v>
      </c>
      <c r="M306" s="18">
        <v>8.18</v>
      </c>
      <c r="N306" s="12">
        <v>36.21</v>
      </c>
      <c r="O306" s="12">
        <v>21.25</v>
      </c>
      <c r="P306" s="18">
        <v>8.02</v>
      </c>
      <c r="Q306" t="s">
        <v>130</v>
      </c>
    </row>
    <row r="307" spans="1:17">
      <c r="A307" s="29" t="s">
        <v>134</v>
      </c>
      <c r="B307" s="33">
        <v>37258</v>
      </c>
      <c r="C307" s="9">
        <v>4</v>
      </c>
      <c r="D307" s="9">
        <v>6</v>
      </c>
      <c r="E307" s="9">
        <v>9</v>
      </c>
      <c r="F307" s="9">
        <v>34</v>
      </c>
      <c r="G307" s="9">
        <f t="shared" si="5"/>
        <v>14</v>
      </c>
      <c r="H307" s="9">
        <v>120</v>
      </c>
      <c r="I307" s="9">
        <v>0.2</v>
      </c>
      <c r="J307" s="15">
        <v>8.5964011368900958E-2</v>
      </c>
      <c r="K307" s="12">
        <v>36.090000000000003</v>
      </c>
      <c r="L307" s="12">
        <v>21.68</v>
      </c>
      <c r="M307" s="18">
        <v>7.58</v>
      </c>
      <c r="N307" s="12">
        <v>36.119999999999997</v>
      </c>
      <c r="O307" s="12">
        <v>21.66</v>
      </c>
      <c r="P307" s="18">
        <v>7.36</v>
      </c>
      <c r="Q307" t="s">
        <v>78</v>
      </c>
    </row>
    <row r="308" spans="1:17">
      <c r="A308" s="29" t="s">
        <v>134</v>
      </c>
      <c r="B308" s="33">
        <v>37265</v>
      </c>
      <c r="C308" s="9">
        <v>5</v>
      </c>
      <c r="D308" s="9">
        <v>6</v>
      </c>
      <c r="E308" s="9">
        <v>7</v>
      </c>
      <c r="F308" s="9">
        <v>32</v>
      </c>
      <c r="G308" s="9">
        <f t="shared" si="5"/>
        <v>12</v>
      </c>
      <c r="H308" s="9">
        <v>150</v>
      </c>
      <c r="I308" s="9">
        <v>0.4</v>
      </c>
      <c r="J308" s="15"/>
      <c r="K308" s="12">
        <v>36.340000000000003</v>
      </c>
      <c r="L308" s="12">
        <v>22.06</v>
      </c>
      <c r="M308" s="18">
        <v>7.73</v>
      </c>
      <c r="N308" s="12">
        <v>36.35</v>
      </c>
      <c r="O308" s="12">
        <v>22.03</v>
      </c>
      <c r="P308" s="18">
        <v>8.1300000000000008</v>
      </c>
      <c r="Q308">
        <v>7</v>
      </c>
    </row>
    <row r="309" spans="1:17">
      <c r="A309" s="29" t="s">
        <v>134</v>
      </c>
      <c r="B309" s="33">
        <v>37272</v>
      </c>
      <c r="C309" s="9">
        <v>4</v>
      </c>
      <c r="D309" s="9">
        <v>6</v>
      </c>
      <c r="E309" s="9">
        <v>6</v>
      </c>
      <c r="F309" s="9">
        <v>33</v>
      </c>
      <c r="G309" s="9">
        <f t="shared" si="5"/>
        <v>13</v>
      </c>
      <c r="H309" s="9">
        <v>140</v>
      </c>
      <c r="I309" s="9">
        <v>1.1000000000000001</v>
      </c>
      <c r="J309" s="15">
        <v>0.10783524173495851</v>
      </c>
      <c r="K309" s="12">
        <v>36.53</v>
      </c>
      <c r="L309" s="12">
        <v>22.23</v>
      </c>
      <c r="M309" s="18">
        <v>8.0299999999999994</v>
      </c>
      <c r="N309" s="12">
        <v>36.520000000000003</v>
      </c>
      <c r="O309" s="12">
        <v>22.17</v>
      </c>
      <c r="P309" s="18">
        <v>7.9</v>
      </c>
      <c r="Q309">
        <v>5.5</v>
      </c>
    </row>
    <row r="310" spans="1:17">
      <c r="A310" s="29" t="s">
        <v>134</v>
      </c>
      <c r="B310" s="33">
        <v>37279</v>
      </c>
      <c r="C310" s="9">
        <v>4</v>
      </c>
      <c r="D310" s="9">
        <v>6</v>
      </c>
      <c r="E310" s="9">
        <v>9</v>
      </c>
      <c r="F310" s="9">
        <v>32</v>
      </c>
      <c r="G310" s="9">
        <f t="shared" si="5"/>
        <v>12</v>
      </c>
      <c r="H310" s="9">
        <v>130</v>
      </c>
      <c r="I310" s="9">
        <v>0.5</v>
      </c>
      <c r="J310" s="15">
        <v>7.1848627601164616E-2</v>
      </c>
      <c r="K310" s="12">
        <v>36.43</v>
      </c>
      <c r="L310" s="12">
        <v>23.2</v>
      </c>
      <c r="M310" s="18">
        <v>7.34</v>
      </c>
      <c r="N310" s="12">
        <v>36.42</v>
      </c>
      <c r="O310" s="12">
        <v>23.05</v>
      </c>
      <c r="P310" s="18">
        <v>7.33</v>
      </c>
      <c r="Q310" t="s">
        <v>78</v>
      </c>
    </row>
    <row r="311" spans="1:17">
      <c r="A311" s="29" t="s">
        <v>134</v>
      </c>
      <c r="B311" s="33">
        <v>37286</v>
      </c>
      <c r="C311" s="9">
        <v>6</v>
      </c>
      <c r="D311" s="9">
        <v>6</v>
      </c>
      <c r="E311" s="9">
        <v>5</v>
      </c>
      <c r="F311" s="9">
        <v>36</v>
      </c>
      <c r="G311" s="9">
        <f t="shared" si="5"/>
        <v>16</v>
      </c>
      <c r="H311" s="9">
        <v>130</v>
      </c>
      <c r="I311" s="9">
        <v>0.7</v>
      </c>
      <c r="J311" s="15">
        <v>8.8197937066547355E-2</v>
      </c>
      <c r="K311" s="12">
        <v>36.630000000000003</v>
      </c>
      <c r="L311" s="12">
        <v>22.93</v>
      </c>
      <c r="M311" s="18">
        <v>5.78</v>
      </c>
      <c r="N311" s="12">
        <v>36.619999999999997</v>
      </c>
      <c r="O311" s="12">
        <v>22.88</v>
      </c>
      <c r="P311" s="18">
        <v>5.9</v>
      </c>
      <c r="Q311">
        <v>7</v>
      </c>
    </row>
    <row r="312" spans="1:17">
      <c r="A312" s="29" t="s">
        <v>134</v>
      </c>
      <c r="B312" s="33">
        <v>37293</v>
      </c>
      <c r="C312" s="9">
        <v>3</v>
      </c>
      <c r="D312" s="9">
        <v>5</v>
      </c>
      <c r="E312" s="9">
        <v>4</v>
      </c>
      <c r="F312" s="9">
        <v>30</v>
      </c>
      <c r="G312" s="9">
        <f t="shared" si="5"/>
        <v>10</v>
      </c>
      <c r="H312" s="9">
        <v>140</v>
      </c>
      <c r="I312" s="9">
        <v>0.9</v>
      </c>
      <c r="J312" s="15">
        <v>8.6411000746268063E-2</v>
      </c>
      <c r="K312" s="12">
        <v>36.89</v>
      </c>
      <c r="L312" s="12">
        <v>23.85</v>
      </c>
      <c r="M312" s="18">
        <v>7.54</v>
      </c>
      <c r="N312" s="12">
        <v>36.89</v>
      </c>
      <c r="O312" s="12">
        <v>23.81</v>
      </c>
      <c r="P312" s="18">
        <v>7.96</v>
      </c>
      <c r="Q312">
        <v>7.9</v>
      </c>
    </row>
    <row r="313" spans="1:17">
      <c r="A313" s="29" t="s">
        <v>134</v>
      </c>
      <c r="B313" s="33">
        <v>37300</v>
      </c>
      <c r="C313" s="9">
        <v>3</v>
      </c>
      <c r="D313" s="9">
        <v>6</v>
      </c>
      <c r="E313" s="9">
        <v>11</v>
      </c>
      <c r="F313" s="9">
        <v>34</v>
      </c>
      <c r="G313" s="9">
        <f t="shared" si="5"/>
        <v>14</v>
      </c>
      <c r="H313" s="9">
        <v>120</v>
      </c>
      <c r="I313" s="9">
        <v>0.5</v>
      </c>
      <c r="J313" s="15">
        <v>9.6585380859508477E-2</v>
      </c>
      <c r="K313" s="12">
        <v>36.6</v>
      </c>
      <c r="L313" s="12">
        <v>24</v>
      </c>
      <c r="M313" s="18">
        <v>6.39</v>
      </c>
      <c r="N313" s="12">
        <v>36.58</v>
      </c>
      <c r="O313" s="12">
        <v>23.99</v>
      </c>
      <c r="P313" s="18">
        <v>6.51</v>
      </c>
      <c r="Q313">
        <v>5.5</v>
      </c>
    </row>
    <row r="314" spans="1:17">
      <c r="A314" s="29" t="s">
        <v>134</v>
      </c>
      <c r="B314" s="33">
        <v>37307</v>
      </c>
      <c r="C314" s="31">
        <v>5</v>
      </c>
      <c r="D314" s="31">
        <v>6</v>
      </c>
      <c r="E314" s="31">
        <v>10</v>
      </c>
      <c r="F314" s="31">
        <v>30</v>
      </c>
      <c r="G314" s="9">
        <f t="shared" si="5"/>
        <v>10</v>
      </c>
      <c r="H314" s="31">
        <v>110</v>
      </c>
      <c r="I314" s="32">
        <v>0.4</v>
      </c>
      <c r="J314" s="15">
        <v>8.1422765712127865E-2</v>
      </c>
      <c r="K314" s="9"/>
      <c r="Q314">
        <v>7</v>
      </c>
    </row>
    <row r="315" spans="1:17">
      <c r="A315" s="29" t="s">
        <v>134</v>
      </c>
      <c r="B315" s="33">
        <v>37314</v>
      </c>
      <c r="C315" s="31">
        <v>4</v>
      </c>
      <c r="D315" s="31">
        <v>5</v>
      </c>
      <c r="E315" s="31">
        <v>8</v>
      </c>
      <c r="F315" s="31">
        <v>33</v>
      </c>
      <c r="G315" s="9">
        <f t="shared" si="5"/>
        <v>13</v>
      </c>
      <c r="H315" s="31">
        <v>130</v>
      </c>
      <c r="I315" s="32">
        <v>0.3</v>
      </c>
      <c r="J315" s="15">
        <v>7.4502739824822722E-2</v>
      </c>
      <c r="K315" s="12">
        <v>36.130000000000003</v>
      </c>
      <c r="L315" s="12">
        <v>22.43</v>
      </c>
      <c r="M315" s="18">
        <v>7.13</v>
      </c>
      <c r="N315" s="12">
        <v>36.28</v>
      </c>
      <c r="O315" s="12">
        <v>22.4</v>
      </c>
      <c r="P315" s="18">
        <v>6.8</v>
      </c>
      <c r="Q315" t="s">
        <v>136</v>
      </c>
    </row>
    <row r="316" spans="1:17">
      <c r="A316" s="29" t="s">
        <v>134</v>
      </c>
      <c r="B316" s="33">
        <v>37321</v>
      </c>
      <c r="C316" s="31">
        <v>5</v>
      </c>
      <c r="D316" s="31">
        <v>6</v>
      </c>
      <c r="E316" s="31">
        <v>10</v>
      </c>
      <c r="F316" s="31">
        <v>32</v>
      </c>
      <c r="G316" s="9">
        <f t="shared" si="5"/>
        <v>12</v>
      </c>
      <c r="H316" s="31">
        <v>120</v>
      </c>
      <c r="I316" s="32">
        <v>0.3</v>
      </c>
      <c r="J316" s="15">
        <v>6.6907424585324574E-2</v>
      </c>
      <c r="K316" s="12">
        <v>36.950000000000003</v>
      </c>
      <c r="L316" s="12">
        <v>22.14</v>
      </c>
      <c r="M316" s="18">
        <v>6.64</v>
      </c>
      <c r="N316" s="12">
        <v>36.96</v>
      </c>
      <c r="O316" s="12">
        <v>22.1</v>
      </c>
      <c r="P316" s="18">
        <v>6.58</v>
      </c>
      <c r="Q316" t="s">
        <v>79</v>
      </c>
    </row>
    <row r="317" spans="1:17">
      <c r="A317" s="29" t="s">
        <v>134</v>
      </c>
      <c r="B317" s="33">
        <v>37328</v>
      </c>
      <c r="C317" s="31">
        <v>1.5</v>
      </c>
      <c r="D317" s="31">
        <v>5</v>
      </c>
      <c r="E317" s="31">
        <v>4</v>
      </c>
      <c r="F317" s="31">
        <v>41</v>
      </c>
      <c r="G317" s="9">
        <f t="shared" si="5"/>
        <v>21</v>
      </c>
      <c r="H317" s="31">
        <v>180</v>
      </c>
      <c r="I317" s="32">
        <v>1.4</v>
      </c>
      <c r="J317" s="15">
        <v>0.13650942328854265</v>
      </c>
      <c r="K317" s="12">
        <v>37.020000000000003</v>
      </c>
      <c r="L317" s="12">
        <v>21.86</v>
      </c>
      <c r="M317" s="18">
        <v>7.17</v>
      </c>
      <c r="N317" s="12">
        <v>36.979999999999997</v>
      </c>
      <c r="O317" s="12">
        <v>21.85</v>
      </c>
      <c r="P317" s="18">
        <v>7</v>
      </c>
      <c r="Q317">
        <v>4</v>
      </c>
    </row>
    <row r="318" spans="1:17">
      <c r="A318" s="29" t="s">
        <v>134</v>
      </c>
      <c r="B318" s="33">
        <v>37335</v>
      </c>
      <c r="C318" s="31">
        <v>5</v>
      </c>
      <c r="D318" s="31">
        <v>6</v>
      </c>
      <c r="E318" s="31">
        <v>11</v>
      </c>
      <c r="F318" s="31">
        <v>34</v>
      </c>
      <c r="G318" s="9">
        <f t="shared" si="5"/>
        <v>14</v>
      </c>
      <c r="H318" s="31">
        <v>140</v>
      </c>
      <c r="I318" s="32">
        <v>0.7</v>
      </c>
      <c r="J318" s="15">
        <v>7.8088242574767847E-2</v>
      </c>
      <c r="K318" s="12">
        <v>36.729999999999997</v>
      </c>
      <c r="L318" s="12">
        <v>21.98</v>
      </c>
      <c r="M318" s="18">
        <v>6.33</v>
      </c>
      <c r="N318" s="12">
        <v>36.79</v>
      </c>
      <c r="O318" s="12">
        <v>21.86</v>
      </c>
      <c r="P318" s="18">
        <v>6.17</v>
      </c>
      <c r="Q318">
        <v>8</v>
      </c>
    </row>
    <row r="319" spans="1:17">
      <c r="A319" s="29" t="s">
        <v>134</v>
      </c>
      <c r="B319" s="33">
        <v>37342</v>
      </c>
      <c r="C319" s="31">
        <v>6</v>
      </c>
      <c r="D319" s="31">
        <v>5</v>
      </c>
      <c r="E319" s="31">
        <v>8</v>
      </c>
      <c r="F319" s="31">
        <v>32</v>
      </c>
      <c r="G319" s="9">
        <f t="shared" si="5"/>
        <v>12</v>
      </c>
      <c r="H319" s="31">
        <v>130</v>
      </c>
      <c r="I319" s="32">
        <v>0.4</v>
      </c>
      <c r="J319" s="15">
        <v>8.6315282624217948E-2</v>
      </c>
      <c r="K319" s="12">
        <v>36.659999999999997</v>
      </c>
      <c r="L319" s="12">
        <v>21.47</v>
      </c>
      <c r="M319" s="18">
        <v>6.34</v>
      </c>
      <c r="N319" s="12">
        <v>36.700000000000003</v>
      </c>
      <c r="O319" s="12">
        <v>21.47</v>
      </c>
      <c r="P319" s="18">
        <v>5.96</v>
      </c>
      <c r="Q319" t="s">
        <v>137</v>
      </c>
    </row>
    <row r="320" spans="1:17">
      <c r="G320" s="9"/>
    </row>
  </sheetData>
  <pageMargins left="0.75" right="0.75" top="1" bottom="1" header="0.5" footer="0.5"/>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Q343"/>
  <sheetViews>
    <sheetView topLeftCell="A136" workbookViewId="0">
      <selection activeCell="A2" sqref="A2:XFD2"/>
    </sheetView>
  </sheetViews>
  <sheetFormatPr defaultColWidth="11.42578125" defaultRowHeight="12"/>
  <cols>
    <col min="7" max="7" width="11.42578125" style="9"/>
  </cols>
  <sheetData>
    <row r="1" spans="1:17">
      <c r="A1" s="26"/>
      <c r="B1" s="26" t="s">
        <v>2</v>
      </c>
      <c r="C1" s="26" t="s">
        <v>4</v>
      </c>
      <c r="D1" s="26" t="s">
        <v>58</v>
      </c>
      <c r="E1" s="26" t="s">
        <v>59</v>
      </c>
      <c r="F1" s="26" t="s">
        <v>60</v>
      </c>
      <c r="G1" s="26" t="s">
        <v>73</v>
      </c>
      <c r="H1" s="26" t="s">
        <v>61</v>
      </c>
      <c r="I1" s="26" t="s">
        <v>62</v>
      </c>
      <c r="J1" s="26" t="s">
        <v>63</v>
      </c>
      <c r="K1" s="26" t="s">
        <v>64</v>
      </c>
      <c r="L1" s="26" t="s">
        <v>65</v>
      </c>
      <c r="M1" s="26" t="s">
        <v>66</v>
      </c>
      <c r="N1" s="26" t="s">
        <v>67</v>
      </c>
      <c r="O1" s="26" t="s">
        <v>68</v>
      </c>
      <c r="P1" s="26" t="s">
        <v>69</v>
      </c>
      <c r="Q1" t="s">
        <v>72</v>
      </c>
    </row>
    <row r="2" spans="1:17" s="600" customFormat="1">
      <c r="A2" s="26"/>
      <c r="B2" s="26"/>
      <c r="C2" s="26"/>
      <c r="D2" s="26"/>
      <c r="E2" s="26"/>
      <c r="F2" s="26"/>
      <c r="G2" s="26"/>
      <c r="H2" s="26"/>
      <c r="I2" s="26"/>
      <c r="J2" s="26"/>
      <c r="K2" s="26"/>
      <c r="L2" s="26"/>
      <c r="M2" s="26"/>
      <c r="N2" s="26"/>
      <c r="O2" s="26"/>
      <c r="P2" s="26"/>
    </row>
    <row r="3" spans="1:17">
      <c r="A3" s="29" t="s">
        <v>8</v>
      </c>
      <c r="B3" s="39">
        <v>37592</v>
      </c>
      <c r="C3" s="31">
        <v>4</v>
      </c>
      <c r="D3" s="31">
        <v>6</v>
      </c>
      <c r="E3" s="31">
        <v>5</v>
      </c>
      <c r="F3" s="21">
        <v>30</v>
      </c>
      <c r="G3" s="21">
        <v>7</v>
      </c>
      <c r="H3" s="31">
        <v>150</v>
      </c>
      <c r="I3" s="32">
        <v>0.5</v>
      </c>
      <c r="J3" s="40">
        <v>8.6117360000000004E-2</v>
      </c>
      <c r="K3" s="12">
        <v>35.979999999999997</v>
      </c>
      <c r="L3" s="12">
        <v>19.809999999999999</v>
      </c>
      <c r="M3" s="18">
        <v>8</v>
      </c>
      <c r="N3" s="12">
        <v>35.979999999999997</v>
      </c>
      <c r="O3" s="12">
        <v>19.79</v>
      </c>
      <c r="P3" s="18">
        <v>7.79</v>
      </c>
      <c r="Q3" s="18">
        <v>8</v>
      </c>
    </row>
    <row r="4" spans="1:17">
      <c r="A4" s="29" t="s">
        <v>8</v>
      </c>
      <c r="B4" s="39">
        <v>37599</v>
      </c>
      <c r="C4" s="31">
        <v>7</v>
      </c>
      <c r="D4" s="31">
        <v>7</v>
      </c>
      <c r="E4" s="31">
        <v>5</v>
      </c>
      <c r="F4" s="21">
        <v>34</v>
      </c>
      <c r="G4" s="21">
        <v>11</v>
      </c>
      <c r="H4" s="31">
        <v>160</v>
      </c>
      <c r="I4" s="32">
        <v>0.8</v>
      </c>
      <c r="J4" s="40">
        <v>7.996360000000001E-2</v>
      </c>
      <c r="K4" s="12">
        <v>35.86</v>
      </c>
      <c r="L4" s="12">
        <v>20.239999999999998</v>
      </c>
      <c r="M4" s="18">
        <v>8.0399999999999991</v>
      </c>
      <c r="N4" s="12">
        <v>35.950000000000003</v>
      </c>
      <c r="O4" s="12">
        <v>19.89</v>
      </c>
      <c r="P4" s="18">
        <v>8.06</v>
      </c>
      <c r="Q4" s="18">
        <v>6</v>
      </c>
    </row>
    <row r="5" spans="1:17">
      <c r="A5" s="29" t="s">
        <v>8</v>
      </c>
      <c r="B5" s="39" t="s">
        <v>138</v>
      </c>
      <c r="C5" s="31">
        <v>6</v>
      </c>
      <c r="D5" s="31">
        <v>6</v>
      </c>
      <c r="E5" s="31">
        <v>5</v>
      </c>
      <c r="F5" s="21">
        <v>34</v>
      </c>
      <c r="G5" s="21">
        <v>11</v>
      </c>
      <c r="H5" s="31">
        <v>150</v>
      </c>
      <c r="I5" s="32">
        <v>0.4</v>
      </c>
      <c r="J5" s="40">
        <v>7.0561799999999994E-2</v>
      </c>
      <c r="K5" s="12">
        <v>36.340000000000003</v>
      </c>
      <c r="L5" s="12">
        <v>21.41</v>
      </c>
      <c r="M5" s="18">
        <v>8.27</v>
      </c>
      <c r="N5" s="12">
        <v>36.32</v>
      </c>
      <c r="O5" s="12">
        <v>20.37</v>
      </c>
      <c r="P5" s="18">
        <v>8.24</v>
      </c>
      <c r="Q5" s="18">
        <v>8</v>
      </c>
    </row>
    <row r="6" spans="1:17">
      <c r="A6" s="29" t="s">
        <v>8</v>
      </c>
      <c r="B6" s="39" t="s">
        <v>139</v>
      </c>
      <c r="C6" s="31">
        <v>14</v>
      </c>
      <c r="D6" s="31">
        <v>6</v>
      </c>
      <c r="E6" s="31">
        <v>7</v>
      </c>
      <c r="F6" s="21">
        <v>35</v>
      </c>
      <c r="G6" s="21">
        <v>12</v>
      </c>
      <c r="H6" s="31">
        <v>120</v>
      </c>
      <c r="I6" s="32">
        <v>0.5</v>
      </c>
      <c r="J6" s="40">
        <v>7.1748889999999996E-2</v>
      </c>
      <c r="K6" s="12">
        <v>36.24</v>
      </c>
      <c r="L6" s="12">
        <v>21.81</v>
      </c>
      <c r="M6" s="18">
        <v>8.09</v>
      </c>
      <c r="N6" s="12">
        <v>36.18</v>
      </c>
      <c r="O6" s="12">
        <v>21.44</v>
      </c>
      <c r="P6" s="18">
        <v>7.98</v>
      </c>
      <c r="Q6" s="18">
        <v>10.5</v>
      </c>
    </row>
    <row r="7" spans="1:17">
      <c r="A7" s="29" t="s">
        <v>8</v>
      </c>
      <c r="B7" s="39" t="s">
        <v>140</v>
      </c>
      <c r="C7" s="31">
        <v>4</v>
      </c>
      <c r="D7" s="31">
        <v>7</v>
      </c>
      <c r="E7" s="31">
        <v>5</v>
      </c>
      <c r="F7" s="21">
        <v>32</v>
      </c>
      <c r="G7" s="21">
        <v>9</v>
      </c>
      <c r="H7" s="31">
        <v>140</v>
      </c>
      <c r="I7" s="32">
        <v>0.7</v>
      </c>
      <c r="J7" s="40">
        <v>8.4555630000000007E-2</v>
      </c>
      <c r="K7" s="12">
        <v>36.15</v>
      </c>
      <c r="L7" s="12">
        <v>22.56</v>
      </c>
      <c r="M7" s="18">
        <v>8.07</v>
      </c>
      <c r="N7" s="12">
        <v>36.21</v>
      </c>
      <c r="O7" s="12">
        <v>22.69</v>
      </c>
      <c r="P7" s="18">
        <v>7.45</v>
      </c>
      <c r="Q7" s="18">
        <v>6</v>
      </c>
    </row>
    <row r="8" spans="1:17">
      <c r="A8" s="29" t="s">
        <v>8</v>
      </c>
      <c r="B8" s="39">
        <v>37627</v>
      </c>
      <c r="C8" s="31">
        <v>5</v>
      </c>
      <c r="D8" s="31">
        <v>7</v>
      </c>
      <c r="E8" s="31">
        <v>5</v>
      </c>
      <c r="F8" s="21">
        <v>38</v>
      </c>
      <c r="G8" s="21">
        <v>15</v>
      </c>
      <c r="H8" s="31">
        <v>160</v>
      </c>
      <c r="I8" s="32">
        <v>0.7</v>
      </c>
      <c r="J8" s="40">
        <v>9.2586520000000005E-2</v>
      </c>
      <c r="K8" s="12">
        <v>36.36</v>
      </c>
      <c r="L8" s="12">
        <v>22.63</v>
      </c>
      <c r="M8" s="18">
        <v>8.39</v>
      </c>
      <c r="N8" s="12">
        <v>36.36</v>
      </c>
      <c r="O8" s="12">
        <v>22.63</v>
      </c>
      <c r="P8" s="18">
        <v>8</v>
      </c>
      <c r="Q8" s="18">
        <v>9</v>
      </c>
    </row>
    <row r="9" spans="1:17">
      <c r="A9" s="29" t="s">
        <v>8</v>
      </c>
      <c r="B9" s="39" t="s">
        <v>141</v>
      </c>
      <c r="C9" s="31">
        <v>4</v>
      </c>
      <c r="D9" s="31">
        <v>5</v>
      </c>
      <c r="E9" s="31">
        <v>4</v>
      </c>
      <c r="F9" s="21">
        <v>41</v>
      </c>
      <c r="G9" s="21">
        <v>18</v>
      </c>
      <c r="H9" s="31">
        <v>190</v>
      </c>
      <c r="I9" s="32">
        <v>1.1000000000000001</v>
      </c>
      <c r="J9" s="40">
        <v>0.12707599999999999</v>
      </c>
      <c r="K9" s="12">
        <v>36.299999999999997</v>
      </c>
      <c r="L9" s="12">
        <v>22.47</v>
      </c>
      <c r="M9" s="18">
        <v>8.51</v>
      </c>
      <c r="N9" s="12">
        <v>36.29</v>
      </c>
      <c r="O9" s="12">
        <v>22.48</v>
      </c>
      <c r="P9" s="18">
        <v>8.0399999999999991</v>
      </c>
      <c r="Q9" s="18">
        <v>4.5</v>
      </c>
    </row>
    <row r="10" spans="1:17">
      <c r="A10" s="29" t="s">
        <v>8</v>
      </c>
      <c r="B10" s="39" t="s">
        <v>142</v>
      </c>
      <c r="C10" s="31">
        <v>5</v>
      </c>
      <c r="D10" s="31">
        <v>4</v>
      </c>
      <c r="E10" s="31">
        <v>6</v>
      </c>
      <c r="F10" s="21">
        <v>37</v>
      </c>
      <c r="G10" s="21">
        <v>14</v>
      </c>
      <c r="H10" s="31">
        <v>150</v>
      </c>
      <c r="I10" s="32">
        <v>1.3</v>
      </c>
      <c r="J10" s="40">
        <v>0.14560480000000001</v>
      </c>
      <c r="K10" s="12">
        <v>36.6</v>
      </c>
      <c r="L10" s="12">
        <v>22.67</v>
      </c>
      <c r="M10" s="18">
        <v>7.2</v>
      </c>
      <c r="N10" s="12">
        <v>36.61</v>
      </c>
      <c r="O10" s="12">
        <v>22.67</v>
      </c>
      <c r="P10" s="18">
        <v>6.65</v>
      </c>
      <c r="Q10" s="18">
        <v>5</v>
      </c>
    </row>
    <row r="11" spans="1:17">
      <c r="A11" s="29" t="s">
        <v>8</v>
      </c>
      <c r="B11" s="39" t="s">
        <v>143</v>
      </c>
      <c r="C11" s="31">
        <v>4</v>
      </c>
      <c r="D11" s="31">
        <v>5</v>
      </c>
      <c r="E11" s="31">
        <v>3</v>
      </c>
      <c r="F11" s="21">
        <v>34</v>
      </c>
      <c r="G11" s="21">
        <v>11</v>
      </c>
      <c r="H11" s="31">
        <v>140</v>
      </c>
      <c r="I11" s="32">
        <v>1</v>
      </c>
      <c r="J11" s="40"/>
      <c r="K11" s="12">
        <v>36.770000000000003</v>
      </c>
      <c r="L11" s="12">
        <v>22.61</v>
      </c>
      <c r="M11" s="18">
        <v>7.95</v>
      </c>
      <c r="N11" s="12">
        <v>36.770000000000003</v>
      </c>
      <c r="O11" s="12">
        <v>22.61</v>
      </c>
      <c r="P11" s="18">
        <v>7.73</v>
      </c>
      <c r="Q11" s="18">
        <v>3.5</v>
      </c>
    </row>
    <row r="12" spans="1:17">
      <c r="A12" s="29" t="s">
        <v>8</v>
      </c>
      <c r="B12" s="39">
        <v>37655</v>
      </c>
      <c r="C12" s="31">
        <v>1.5</v>
      </c>
      <c r="D12" s="31">
        <v>5</v>
      </c>
      <c r="E12" s="31">
        <v>5</v>
      </c>
      <c r="F12" s="21">
        <v>40</v>
      </c>
      <c r="G12" s="21">
        <v>17</v>
      </c>
      <c r="H12" s="31">
        <v>160</v>
      </c>
      <c r="I12" s="32">
        <v>1</v>
      </c>
      <c r="J12" s="40">
        <v>0.109373</v>
      </c>
      <c r="K12" s="12">
        <v>36.89</v>
      </c>
      <c r="L12" s="12">
        <v>22.01</v>
      </c>
      <c r="M12" s="18">
        <v>7.35</v>
      </c>
      <c r="N12" s="12">
        <v>36.909999999999997</v>
      </c>
      <c r="O12" s="12">
        <v>22.03</v>
      </c>
      <c r="P12" s="18">
        <v>7.23</v>
      </c>
      <c r="Q12" s="18">
        <v>7</v>
      </c>
    </row>
    <row r="13" spans="1:17">
      <c r="A13" s="29" t="s">
        <v>8</v>
      </c>
      <c r="B13" s="39">
        <v>37662</v>
      </c>
      <c r="C13" s="31">
        <v>5</v>
      </c>
      <c r="D13" s="31">
        <v>6</v>
      </c>
      <c r="E13" s="31">
        <v>5</v>
      </c>
      <c r="F13" s="21">
        <v>32</v>
      </c>
      <c r="G13" s="21">
        <v>9</v>
      </c>
      <c r="H13" s="31">
        <v>130</v>
      </c>
      <c r="I13" s="32">
        <v>1.2</v>
      </c>
      <c r="J13" s="40">
        <v>7.5151999999999997E-2</v>
      </c>
      <c r="K13" s="12">
        <v>36.700000000000003</v>
      </c>
      <c r="L13" s="12">
        <v>22.66</v>
      </c>
      <c r="M13" s="18">
        <v>7.56</v>
      </c>
      <c r="N13" s="12">
        <v>36.92</v>
      </c>
      <c r="O13" s="12">
        <v>22.16</v>
      </c>
      <c r="P13" s="18">
        <v>6.68</v>
      </c>
      <c r="Q13" s="18">
        <v>8</v>
      </c>
    </row>
    <row r="14" spans="1:17">
      <c r="A14" s="29" t="s">
        <v>8</v>
      </c>
      <c r="B14" s="39" t="s">
        <v>144</v>
      </c>
      <c r="C14" s="31">
        <v>6</v>
      </c>
      <c r="D14" s="31">
        <v>6</v>
      </c>
      <c r="E14" s="31">
        <v>5</v>
      </c>
      <c r="F14" s="21">
        <v>32</v>
      </c>
      <c r="G14" s="21">
        <v>9</v>
      </c>
      <c r="H14" s="31">
        <v>160</v>
      </c>
      <c r="I14" s="32">
        <v>0.9</v>
      </c>
      <c r="J14" s="40">
        <v>7.4682999999999999E-2</v>
      </c>
      <c r="K14" s="12">
        <v>36.36</v>
      </c>
      <c r="L14" s="12">
        <v>23.26</v>
      </c>
      <c r="M14" s="18">
        <v>7.5</v>
      </c>
      <c r="N14" s="12">
        <v>36.43</v>
      </c>
      <c r="O14" s="12">
        <v>23.17</v>
      </c>
      <c r="P14" s="18">
        <v>7.1</v>
      </c>
      <c r="Q14" s="18">
        <v>7.5</v>
      </c>
    </row>
    <row r="15" spans="1:17">
      <c r="A15" s="29" t="s">
        <v>8</v>
      </c>
      <c r="B15" s="39" t="s">
        <v>145</v>
      </c>
      <c r="C15" s="31">
        <v>5</v>
      </c>
      <c r="D15" s="31">
        <v>7</v>
      </c>
      <c r="E15" s="31">
        <v>5</v>
      </c>
      <c r="F15" s="21">
        <v>38</v>
      </c>
      <c r="G15" s="21">
        <v>15</v>
      </c>
      <c r="H15" s="31">
        <v>130</v>
      </c>
      <c r="I15" s="32">
        <v>1.4</v>
      </c>
      <c r="J15" s="40">
        <v>0.13147</v>
      </c>
      <c r="K15" s="12">
        <v>36.68</v>
      </c>
      <c r="L15" s="12">
        <v>23.18</v>
      </c>
      <c r="M15" s="18">
        <v>8.5</v>
      </c>
      <c r="N15" s="12">
        <v>36.76</v>
      </c>
      <c r="O15" s="12">
        <v>23.18</v>
      </c>
      <c r="P15" s="18">
        <v>8</v>
      </c>
      <c r="Q15" s="18">
        <v>6.5</v>
      </c>
    </row>
    <row r="16" spans="1:17">
      <c r="A16" s="29" t="s">
        <v>8</v>
      </c>
      <c r="B16" s="39">
        <v>37683</v>
      </c>
      <c r="C16" s="31">
        <v>5</v>
      </c>
      <c r="D16" s="31">
        <v>5</v>
      </c>
      <c r="E16" s="31">
        <v>3</v>
      </c>
      <c r="F16" s="21">
        <v>38</v>
      </c>
      <c r="G16" s="21">
        <v>15</v>
      </c>
      <c r="H16" s="31">
        <v>140</v>
      </c>
      <c r="I16" s="32">
        <v>0.8</v>
      </c>
      <c r="J16" s="40"/>
      <c r="K16" s="12">
        <v>37.25</v>
      </c>
      <c r="L16" s="12">
        <v>22.54</v>
      </c>
      <c r="M16" s="18">
        <v>8.1999999999999993</v>
      </c>
      <c r="N16" s="12">
        <v>37.26</v>
      </c>
      <c r="O16" s="12">
        <v>22.55</v>
      </c>
      <c r="P16" s="18">
        <v>8</v>
      </c>
      <c r="Q16" s="18">
        <v>6</v>
      </c>
    </row>
    <row r="17" spans="1:17">
      <c r="A17" s="29" t="s">
        <v>8</v>
      </c>
      <c r="B17" s="39">
        <v>37690</v>
      </c>
      <c r="C17" s="31">
        <v>4</v>
      </c>
      <c r="D17" s="31">
        <v>5</v>
      </c>
      <c r="E17" s="31">
        <v>4</v>
      </c>
      <c r="F17" s="21">
        <v>34</v>
      </c>
      <c r="G17" s="21">
        <v>11</v>
      </c>
      <c r="H17" s="31">
        <v>150</v>
      </c>
      <c r="I17" s="32">
        <v>1.1000000000000001</v>
      </c>
      <c r="J17" s="40">
        <v>8.0920000000000006E-2</v>
      </c>
      <c r="K17" s="12">
        <v>36.25</v>
      </c>
      <c r="L17" s="12">
        <v>23.17</v>
      </c>
      <c r="M17" s="18">
        <v>7.8</v>
      </c>
      <c r="N17" s="12">
        <v>37.03</v>
      </c>
      <c r="O17" s="12">
        <v>23.35</v>
      </c>
      <c r="P17" s="18">
        <v>6.3</v>
      </c>
      <c r="Q17" s="18">
        <v>11.5</v>
      </c>
    </row>
    <row r="18" spans="1:17">
      <c r="A18" s="29" t="s">
        <v>8</v>
      </c>
      <c r="B18" s="39" t="s">
        <v>146</v>
      </c>
      <c r="C18" s="31">
        <v>5</v>
      </c>
      <c r="D18" s="31">
        <v>5</v>
      </c>
      <c r="E18" s="31">
        <v>4</v>
      </c>
      <c r="F18" s="21">
        <v>34</v>
      </c>
      <c r="G18" s="21">
        <v>11</v>
      </c>
      <c r="H18" s="31">
        <v>140</v>
      </c>
      <c r="I18" s="32">
        <v>0.7</v>
      </c>
      <c r="J18" s="40">
        <v>9.0430999999999997E-2</v>
      </c>
      <c r="K18" s="12">
        <v>36.76</v>
      </c>
      <c r="L18" s="12">
        <v>23.79</v>
      </c>
      <c r="M18" s="18">
        <v>7.2</v>
      </c>
      <c r="N18" s="12">
        <v>36.83</v>
      </c>
      <c r="O18" s="12">
        <v>23.78</v>
      </c>
      <c r="P18" s="18">
        <v>6.6</v>
      </c>
      <c r="Q18" s="18">
        <v>8.5</v>
      </c>
    </row>
    <row r="19" spans="1:17">
      <c r="A19" s="29" t="s">
        <v>8</v>
      </c>
      <c r="B19" s="39" t="s">
        <v>147</v>
      </c>
      <c r="C19" s="31">
        <v>5</v>
      </c>
      <c r="D19" s="31">
        <v>6</v>
      </c>
      <c r="E19" s="31">
        <v>5</v>
      </c>
      <c r="F19" s="21">
        <v>35</v>
      </c>
      <c r="G19" s="21">
        <v>12</v>
      </c>
      <c r="H19" s="31">
        <v>140</v>
      </c>
      <c r="I19" s="32">
        <v>0.9</v>
      </c>
      <c r="K19" s="12">
        <v>36.97</v>
      </c>
      <c r="L19" s="12">
        <v>22.83</v>
      </c>
      <c r="M19" s="18">
        <v>8</v>
      </c>
      <c r="N19" s="12">
        <v>37</v>
      </c>
      <c r="O19" s="12">
        <v>22.84</v>
      </c>
      <c r="P19" s="18">
        <v>7.7</v>
      </c>
      <c r="Q19" s="18">
        <v>7.5</v>
      </c>
    </row>
    <row r="20" spans="1:17">
      <c r="A20" s="29" t="s">
        <v>8</v>
      </c>
      <c r="B20" s="39" t="s">
        <v>148</v>
      </c>
      <c r="C20" s="31">
        <v>13</v>
      </c>
      <c r="D20" s="31">
        <v>7</v>
      </c>
      <c r="E20" s="31">
        <v>5</v>
      </c>
      <c r="F20" s="21">
        <v>36</v>
      </c>
      <c r="G20" s="21">
        <v>13</v>
      </c>
      <c r="H20" s="31">
        <v>140</v>
      </c>
      <c r="I20" s="32">
        <v>0.6</v>
      </c>
      <c r="J20" s="40"/>
      <c r="K20" s="12">
        <v>36.69</v>
      </c>
      <c r="L20" s="12">
        <v>22.2</v>
      </c>
      <c r="M20">
        <v>8.1</v>
      </c>
      <c r="N20" s="12">
        <v>37.130000000000003</v>
      </c>
      <c r="O20" s="12">
        <v>22.61</v>
      </c>
      <c r="P20" s="18">
        <v>6.8</v>
      </c>
      <c r="Q20" s="18">
        <v>12</v>
      </c>
    </row>
    <row r="21" spans="1:17">
      <c r="A21" s="29"/>
      <c r="B21" s="39"/>
      <c r="C21" s="31"/>
      <c r="D21" s="31"/>
      <c r="E21" s="31"/>
      <c r="F21" s="21"/>
      <c r="G21" s="21"/>
      <c r="H21" s="31"/>
      <c r="I21" s="32"/>
      <c r="J21" s="40"/>
      <c r="K21" s="12"/>
      <c r="L21" s="12"/>
      <c r="N21" s="12"/>
      <c r="O21" s="12"/>
      <c r="P21" s="18"/>
      <c r="Q21" s="18"/>
    </row>
    <row r="22" spans="1:17">
      <c r="A22" s="29" t="s">
        <v>11</v>
      </c>
      <c r="B22" s="39">
        <v>37592</v>
      </c>
      <c r="C22" s="9">
        <v>3</v>
      </c>
      <c r="D22" s="9">
        <v>6</v>
      </c>
      <c r="E22" s="9">
        <v>4</v>
      </c>
      <c r="F22" s="21">
        <v>33</v>
      </c>
      <c r="G22" s="21">
        <v>10</v>
      </c>
      <c r="H22" s="9">
        <v>160</v>
      </c>
      <c r="I22" s="9">
        <v>0.5</v>
      </c>
      <c r="J22" s="40">
        <v>8.0401340000000002E-2</v>
      </c>
      <c r="K22" s="12">
        <v>35.83</v>
      </c>
      <c r="L22" s="12">
        <v>19.88</v>
      </c>
      <c r="M22" s="18">
        <v>7.7</v>
      </c>
      <c r="N22" s="12">
        <v>35.83</v>
      </c>
      <c r="O22" s="12">
        <v>19.88</v>
      </c>
      <c r="P22" s="18">
        <v>7.57</v>
      </c>
      <c r="Q22" s="18">
        <v>7</v>
      </c>
    </row>
    <row r="23" spans="1:17">
      <c r="A23" s="29" t="s">
        <v>11</v>
      </c>
      <c r="B23" s="39">
        <v>37599</v>
      </c>
      <c r="C23" s="31">
        <v>4</v>
      </c>
      <c r="D23" s="31">
        <v>7</v>
      </c>
      <c r="E23" s="31">
        <v>3</v>
      </c>
      <c r="F23" s="21">
        <v>42</v>
      </c>
      <c r="G23" s="21">
        <v>19</v>
      </c>
      <c r="H23" s="31">
        <v>170</v>
      </c>
      <c r="I23" s="32">
        <v>1.1000000000000001</v>
      </c>
      <c r="J23" s="40">
        <v>7.7467521739130421E-2</v>
      </c>
      <c r="K23" s="12">
        <v>35.85</v>
      </c>
      <c r="L23" s="12">
        <v>20.29</v>
      </c>
      <c r="M23" s="18">
        <v>8.2100000000000009</v>
      </c>
      <c r="N23" s="12">
        <v>35.85</v>
      </c>
      <c r="O23" s="12">
        <v>20.16</v>
      </c>
      <c r="P23" s="18">
        <v>8</v>
      </c>
      <c r="Q23" s="18">
        <v>7</v>
      </c>
    </row>
    <row r="24" spans="1:17">
      <c r="A24" s="29" t="s">
        <v>11</v>
      </c>
      <c r="B24" s="39" t="s">
        <v>138</v>
      </c>
      <c r="C24" s="31">
        <v>12</v>
      </c>
      <c r="D24" s="31">
        <v>6</v>
      </c>
      <c r="E24" s="31">
        <v>5</v>
      </c>
      <c r="F24" s="21">
        <v>37</v>
      </c>
      <c r="G24" s="21">
        <v>14</v>
      </c>
      <c r="H24" s="31">
        <v>160</v>
      </c>
      <c r="I24" s="32">
        <v>1</v>
      </c>
      <c r="J24" s="40">
        <v>0.11572499999999999</v>
      </c>
      <c r="K24" s="12">
        <v>36.33</v>
      </c>
      <c r="L24" s="12">
        <v>21.72</v>
      </c>
      <c r="M24">
        <v>8.5</v>
      </c>
      <c r="N24" s="12">
        <v>36.28</v>
      </c>
      <c r="O24" s="12">
        <v>20.51</v>
      </c>
      <c r="P24" s="18">
        <v>8.0399999999999991</v>
      </c>
      <c r="Q24" s="18">
        <v>6.5</v>
      </c>
    </row>
    <row r="25" spans="1:17">
      <c r="A25" s="29" t="s">
        <v>11</v>
      </c>
      <c r="B25" s="39" t="s">
        <v>139</v>
      </c>
      <c r="C25" s="31">
        <v>8</v>
      </c>
      <c r="D25" s="31">
        <v>7</v>
      </c>
      <c r="E25" s="31">
        <v>7</v>
      </c>
      <c r="F25" s="21">
        <v>37</v>
      </c>
      <c r="G25" s="21">
        <v>14</v>
      </c>
      <c r="H25" s="31">
        <v>140</v>
      </c>
      <c r="I25" s="32">
        <v>0.8</v>
      </c>
      <c r="J25" s="40">
        <v>7.4400519999999998E-2</v>
      </c>
      <c r="K25" s="12">
        <v>36.22</v>
      </c>
      <c r="L25" s="12">
        <v>21.97</v>
      </c>
      <c r="M25" s="18">
        <v>8.01</v>
      </c>
      <c r="N25" s="12">
        <v>36.17</v>
      </c>
      <c r="O25" s="12">
        <v>21.55</v>
      </c>
      <c r="P25" s="18">
        <v>7.78</v>
      </c>
      <c r="Q25" s="18">
        <v>9</v>
      </c>
    </row>
    <row r="26" spans="1:17">
      <c r="A26" s="29" t="s">
        <v>11</v>
      </c>
      <c r="B26" s="39" t="s">
        <v>140</v>
      </c>
      <c r="C26" s="31">
        <v>5</v>
      </c>
      <c r="D26" s="31">
        <v>6</v>
      </c>
      <c r="E26" s="31">
        <v>5</v>
      </c>
      <c r="F26" s="21">
        <v>31</v>
      </c>
      <c r="G26" s="21">
        <v>8</v>
      </c>
      <c r="H26" s="31">
        <v>140</v>
      </c>
      <c r="I26" s="32">
        <v>0.6</v>
      </c>
      <c r="J26" s="40">
        <v>8.7564310000000006E-2</v>
      </c>
      <c r="K26" s="12">
        <v>36.229999999999997</v>
      </c>
      <c r="L26" s="12">
        <v>22.65</v>
      </c>
      <c r="M26" s="18">
        <v>8.07</v>
      </c>
      <c r="N26" s="12">
        <v>36.229999999999997</v>
      </c>
      <c r="O26" s="12">
        <v>22.66</v>
      </c>
      <c r="P26" s="18">
        <v>7.78</v>
      </c>
      <c r="Q26" s="18">
        <v>7.5</v>
      </c>
    </row>
    <row r="27" spans="1:17">
      <c r="A27" s="29" t="s">
        <v>11</v>
      </c>
      <c r="B27" s="39">
        <v>37627</v>
      </c>
      <c r="C27" s="31">
        <v>4</v>
      </c>
      <c r="D27" s="31">
        <v>6</v>
      </c>
      <c r="E27" s="31">
        <v>4</v>
      </c>
      <c r="F27" s="21">
        <v>38</v>
      </c>
      <c r="G27" s="21">
        <v>15</v>
      </c>
      <c r="H27" s="31">
        <v>170</v>
      </c>
      <c r="I27" s="32">
        <v>0.9</v>
      </c>
      <c r="J27" s="40">
        <v>0.10699504</v>
      </c>
      <c r="K27" s="12">
        <v>36.36</v>
      </c>
      <c r="L27" s="12">
        <v>22.72</v>
      </c>
      <c r="M27" s="18">
        <v>8.49</v>
      </c>
      <c r="N27" s="12">
        <v>36.36</v>
      </c>
      <c r="O27" s="12">
        <v>22.65</v>
      </c>
      <c r="P27" s="18">
        <v>8.08</v>
      </c>
      <c r="Q27" s="18">
        <v>6.2</v>
      </c>
    </row>
    <row r="28" spans="1:17">
      <c r="A28" s="29" t="s">
        <v>11</v>
      </c>
      <c r="B28" s="39" t="s">
        <v>141</v>
      </c>
      <c r="C28" s="31">
        <v>4</v>
      </c>
      <c r="D28" s="31">
        <v>4</v>
      </c>
      <c r="E28" s="31">
        <v>4</v>
      </c>
      <c r="F28" s="21">
        <v>36</v>
      </c>
      <c r="G28" s="21">
        <v>13</v>
      </c>
      <c r="H28" s="31">
        <v>140</v>
      </c>
      <c r="I28" s="32">
        <v>1.1000000000000001</v>
      </c>
      <c r="J28" s="40">
        <v>0.134379</v>
      </c>
      <c r="K28" s="12">
        <v>36.26</v>
      </c>
      <c r="L28" s="12">
        <v>22.66</v>
      </c>
      <c r="M28" s="18">
        <v>8.35</v>
      </c>
      <c r="N28" s="12">
        <v>36.270000000000003</v>
      </c>
      <c r="O28" s="12">
        <v>22.68</v>
      </c>
      <c r="P28" s="18">
        <v>8.07</v>
      </c>
      <c r="Q28" s="18">
        <v>4</v>
      </c>
    </row>
    <row r="29" spans="1:17">
      <c r="A29" s="29" t="s">
        <v>11</v>
      </c>
      <c r="B29" s="39" t="s">
        <v>142</v>
      </c>
      <c r="C29" s="31">
        <v>5</v>
      </c>
      <c r="D29" s="31">
        <v>4</v>
      </c>
      <c r="E29" s="31">
        <v>4</v>
      </c>
      <c r="F29" s="21">
        <v>40</v>
      </c>
      <c r="G29" s="21">
        <v>17</v>
      </c>
      <c r="H29" s="31">
        <v>200</v>
      </c>
      <c r="I29" s="32">
        <v>1.2</v>
      </c>
      <c r="J29" s="40">
        <v>0.16152957000000001</v>
      </c>
      <c r="K29" s="12">
        <v>36.6</v>
      </c>
      <c r="L29" s="12">
        <v>22.71</v>
      </c>
      <c r="M29" s="18">
        <v>7.02</v>
      </c>
      <c r="N29" s="12">
        <v>36.590000000000003</v>
      </c>
      <c r="O29" s="12">
        <v>22.71</v>
      </c>
      <c r="P29" s="18">
        <v>6.75</v>
      </c>
      <c r="Q29" s="18">
        <v>4.5</v>
      </c>
    </row>
    <row r="30" spans="1:17">
      <c r="A30" s="29" t="s">
        <v>11</v>
      </c>
      <c r="B30" s="39" t="s">
        <v>143</v>
      </c>
      <c r="C30" s="31">
        <v>4</v>
      </c>
      <c r="D30" s="31">
        <v>4</v>
      </c>
      <c r="E30" s="31">
        <v>4</v>
      </c>
      <c r="F30" s="21">
        <v>38</v>
      </c>
      <c r="G30" s="21">
        <v>15</v>
      </c>
      <c r="H30" s="31">
        <v>150</v>
      </c>
      <c r="I30" s="32">
        <v>1.3</v>
      </c>
      <c r="J30" s="40"/>
      <c r="K30" s="12">
        <v>36.78</v>
      </c>
      <c r="L30" s="12">
        <v>22.66</v>
      </c>
      <c r="M30" s="18">
        <v>8.06</v>
      </c>
      <c r="N30" s="12">
        <v>36.78</v>
      </c>
      <c r="O30" s="12">
        <v>22.66</v>
      </c>
      <c r="P30" s="18">
        <v>7.86</v>
      </c>
      <c r="Q30" s="18">
        <v>3</v>
      </c>
    </row>
    <row r="31" spans="1:17">
      <c r="A31" s="29" t="s">
        <v>11</v>
      </c>
      <c r="B31" s="39">
        <v>37655</v>
      </c>
      <c r="C31" s="31">
        <v>4</v>
      </c>
      <c r="D31" s="31">
        <v>5</v>
      </c>
      <c r="E31" s="31">
        <v>5</v>
      </c>
      <c r="F31" s="21">
        <v>36</v>
      </c>
      <c r="G31" s="21">
        <v>13</v>
      </c>
      <c r="H31" s="31">
        <v>130</v>
      </c>
      <c r="I31" s="32">
        <v>0.8</v>
      </c>
      <c r="J31" s="40">
        <v>0.116437</v>
      </c>
      <c r="K31" s="12">
        <v>36.9</v>
      </c>
      <c r="L31" s="12">
        <v>22.15</v>
      </c>
      <c r="M31" s="18">
        <v>7.54</v>
      </c>
      <c r="N31" s="12">
        <v>36.9</v>
      </c>
      <c r="O31" s="12">
        <v>22.15</v>
      </c>
      <c r="P31" s="18">
        <v>7.28</v>
      </c>
      <c r="Q31" s="18">
        <v>5.5</v>
      </c>
    </row>
    <row r="32" spans="1:17">
      <c r="A32" s="29" t="s">
        <v>11</v>
      </c>
      <c r="B32" s="39">
        <v>37662</v>
      </c>
      <c r="C32" s="31">
        <v>6</v>
      </c>
      <c r="D32" s="31">
        <v>5</v>
      </c>
      <c r="E32" s="31">
        <v>12</v>
      </c>
      <c r="F32" s="21">
        <v>32</v>
      </c>
      <c r="G32" s="21">
        <v>9</v>
      </c>
      <c r="H32" s="31">
        <v>150</v>
      </c>
      <c r="I32" s="32">
        <v>0.8</v>
      </c>
      <c r="J32" s="40">
        <v>7.7327192307692305E-2</v>
      </c>
      <c r="K32" s="12">
        <v>36.770000000000003</v>
      </c>
      <c r="L32" s="12">
        <v>22.94</v>
      </c>
      <c r="M32" s="18">
        <v>6.84</v>
      </c>
      <c r="N32" s="12">
        <v>36.9</v>
      </c>
      <c r="O32" s="12">
        <v>22.16</v>
      </c>
      <c r="P32" s="18">
        <v>7.03</v>
      </c>
      <c r="Q32" s="18">
        <v>9</v>
      </c>
    </row>
    <row r="33" spans="1:17">
      <c r="A33" s="29" t="s">
        <v>11</v>
      </c>
      <c r="B33" s="39" t="s">
        <v>144</v>
      </c>
      <c r="C33" s="31">
        <v>9</v>
      </c>
      <c r="D33" s="31">
        <v>5</v>
      </c>
      <c r="E33" s="31">
        <v>11</v>
      </c>
      <c r="F33" s="21">
        <v>31</v>
      </c>
      <c r="G33" s="21">
        <v>8</v>
      </c>
      <c r="H33" s="31">
        <v>150</v>
      </c>
      <c r="I33" s="32">
        <v>1.3</v>
      </c>
      <c r="J33" s="40">
        <v>0.108457</v>
      </c>
      <c r="K33" s="12">
        <v>36.46</v>
      </c>
      <c r="L33" s="12">
        <v>23.57</v>
      </c>
      <c r="M33" s="18">
        <v>7.5</v>
      </c>
      <c r="N33" s="12">
        <v>36.47</v>
      </c>
      <c r="O33" s="12">
        <v>22.34</v>
      </c>
      <c r="P33" s="18">
        <v>7.3</v>
      </c>
      <c r="Q33" s="18">
        <v>6.5</v>
      </c>
    </row>
    <row r="34" spans="1:17">
      <c r="A34" s="29" t="s">
        <v>11</v>
      </c>
      <c r="B34" s="39" t="s">
        <v>145</v>
      </c>
      <c r="C34" s="31">
        <v>4</v>
      </c>
      <c r="D34" s="31">
        <v>6</v>
      </c>
      <c r="E34" s="31">
        <v>6</v>
      </c>
      <c r="F34" s="21">
        <v>37</v>
      </c>
      <c r="G34" s="21">
        <v>14</v>
      </c>
      <c r="H34" s="31">
        <v>140</v>
      </c>
      <c r="I34" s="32">
        <v>1.3</v>
      </c>
      <c r="J34" s="40">
        <v>0.14053599999999999</v>
      </c>
      <c r="K34" s="12">
        <v>36.89</v>
      </c>
      <c r="L34" s="12">
        <v>23.74</v>
      </c>
      <c r="M34" s="18">
        <v>8.3000000000000007</v>
      </c>
      <c r="N34" s="12">
        <v>36.89</v>
      </c>
      <c r="O34" s="12">
        <v>23.74</v>
      </c>
      <c r="P34" s="18">
        <v>8.1</v>
      </c>
      <c r="Q34" s="18">
        <v>6</v>
      </c>
    </row>
    <row r="35" spans="1:17">
      <c r="A35" s="29" t="s">
        <v>11</v>
      </c>
      <c r="B35" s="39">
        <v>37683</v>
      </c>
      <c r="C35" s="31">
        <v>5</v>
      </c>
      <c r="D35" s="31">
        <v>5</v>
      </c>
      <c r="E35" s="31">
        <v>2</v>
      </c>
      <c r="F35" s="21">
        <v>35</v>
      </c>
      <c r="G35" s="21">
        <v>12</v>
      </c>
      <c r="H35" s="31">
        <v>140</v>
      </c>
      <c r="I35" s="32">
        <v>0.6</v>
      </c>
      <c r="J35" s="40">
        <v>0.10091090476190476</v>
      </c>
      <c r="K35" s="12">
        <v>37.17</v>
      </c>
      <c r="L35" s="12">
        <v>22.42</v>
      </c>
      <c r="M35" s="18">
        <v>8.1</v>
      </c>
      <c r="N35" s="12">
        <v>37.21</v>
      </c>
      <c r="O35" s="12">
        <v>22.43</v>
      </c>
      <c r="P35" s="18">
        <v>8</v>
      </c>
      <c r="Q35" s="18">
        <v>6</v>
      </c>
    </row>
    <row r="36" spans="1:17">
      <c r="A36" s="29" t="s">
        <v>11</v>
      </c>
      <c r="B36" s="39">
        <v>37690</v>
      </c>
      <c r="C36" s="31">
        <v>4</v>
      </c>
      <c r="D36" s="31">
        <v>5</v>
      </c>
      <c r="E36" s="31">
        <v>4</v>
      </c>
      <c r="F36" s="21">
        <v>34</v>
      </c>
      <c r="G36" s="21">
        <v>11</v>
      </c>
      <c r="H36" s="31">
        <v>150</v>
      </c>
      <c r="I36" s="32">
        <v>1.3</v>
      </c>
      <c r="J36" s="40"/>
      <c r="K36" s="12">
        <v>36.770000000000003</v>
      </c>
      <c r="L36" s="12">
        <v>24.08</v>
      </c>
      <c r="M36" s="18">
        <v>7.7</v>
      </c>
      <c r="N36" s="12">
        <v>37.07</v>
      </c>
      <c r="O36" s="12">
        <v>23.63</v>
      </c>
      <c r="P36" s="18">
        <v>6.4</v>
      </c>
      <c r="Q36" s="18">
        <v>11</v>
      </c>
    </row>
    <row r="37" spans="1:17">
      <c r="A37" s="29" t="s">
        <v>11</v>
      </c>
      <c r="B37" s="39" t="s">
        <v>146</v>
      </c>
      <c r="C37" s="31">
        <v>7</v>
      </c>
      <c r="D37" s="31">
        <v>6</v>
      </c>
      <c r="E37" s="31">
        <v>8</v>
      </c>
      <c r="F37" s="21">
        <v>37</v>
      </c>
      <c r="G37" s="21">
        <v>14</v>
      </c>
      <c r="H37" s="31">
        <v>170</v>
      </c>
      <c r="I37" s="32">
        <v>1.3</v>
      </c>
      <c r="J37" s="40">
        <v>0.115068</v>
      </c>
      <c r="K37" s="12">
        <v>36.909999999999997</v>
      </c>
      <c r="L37" s="12">
        <v>24.12</v>
      </c>
      <c r="M37" s="18">
        <v>7</v>
      </c>
      <c r="N37" s="12">
        <v>36.9</v>
      </c>
      <c r="O37" s="12">
        <v>24.13</v>
      </c>
      <c r="P37" s="18">
        <v>6.7</v>
      </c>
      <c r="Q37" s="18">
        <v>5</v>
      </c>
    </row>
    <row r="38" spans="1:17">
      <c r="A38" s="29" t="s">
        <v>11</v>
      </c>
      <c r="B38" s="39" t="s">
        <v>147</v>
      </c>
      <c r="C38" s="31">
        <v>5</v>
      </c>
      <c r="D38" s="31">
        <v>6</v>
      </c>
      <c r="E38" s="31">
        <v>5</v>
      </c>
      <c r="F38" s="21">
        <v>36</v>
      </c>
      <c r="G38" s="21">
        <v>13</v>
      </c>
      <c r="H38" s="31">
        <v>130</v>
      </c>
      <c r="I38" s="32">
        <v>0.7</v>
      </c>
      <c r="K38" s="12">
        <v>36.770000000000003</v>
      </c>
      <c r="L38" s="12">
        <v>22.58</v>
      </c>
      <c r="M38" s="18">
        <v>8.1999999999999993</v>
      </c>
      <c r="N38" s="12">
        <v>36.97</v>
      </c>
      <c r="O38" s="12">
        <v>22.79</v>
      </c>
      <c r="P38" s="18">
        <v>7.9</v>
      </c>
      <c r="Q38" s="18">
        <v>7.5</v>
      </c>
    </row>
    <row r="39" spans="1:17">
      <c r="A39" s="29" t="s">
        <v>11</v>
      </c>
      <c r="B39" s="39" t="s">
        <v>148</v>
      </c>
      <c r="C39" s="31">
        <v>15</v>
      </c>
      <c r="D39" s="31">
        <v>7</v>
      </c>
      <c r="E39" s="31">
        <v>5</v>
      </c>
      <c r="F39" s="21">
        <v>37</v>
      </c>
      <c r="G39" s="21">
        <v>14</v>
      </c>
      <c r="H39" s="31">
        <v>180</v>
      </c>
      <c r="I39" s="32">
        <v>0.7</v>
      </c>
      <c r="J39" s="40"/>
      <c r="K39" s="12">
        <v>36.590000000000003</v>
      </c>
      <c r="L39" s="12">
        <v>22.14</v>
      </c>
      <c r="M39" s="18">
        <v>8.1</v>
      </c>
      <c r="N39" s="12">
        <v>37.18</v>
      </c>
      <c r="O39" s="12">
        <v>22.72</v>
      </c>
      <c r="P39" s="18">
        <v>6.2</v>
      </c>
      <c r="Q39" s="18">
        <v>12</v>
      </c>
    </row>
    <row r="40" spans="1:17">
      <c r="A40" s="29"/>
      <c r="B40" s="39"/>
      <c r="C40" s="31"/>
      <c r="D40" s="31"/>
      <c r="E40" s="31"/>
      <c r="F40" s="21"/>
      <c r="G40" s="21"/>
      <c r="H40" s="31"/>
      <c r="I40" s="32"/>
      <c r="J40" s="40"/>
      <c r="K40" s="12"/>
      <c r="L40" s="12"/>
      <c r="M40" s="18"/>
      <c r="N40" s="12"/>
      <c r="O40" s="12"/>
      <c r="P40" s="18"/>
      <c r="Q40" s="18"/>
    </row>
    <row r="41" spans="1:17">
      <c r="A41" s="29" t="s">
        <v>56</v>
      </c>
      <c r="B41" s="39">
        <v>37592</v>
      </c>
      <c r="C41" s="31">
        <v>7</v>
      </c>
      <c r="D41" s="31">
        <v>5</v>
      </c>
      <c r="E41" s="31">
        <v>34</v>
      </c>
      <c r="F41" s="21">
        <v>30</v>
      </c>
      <c r="G41" s="21">
        <v>7</v>
      </c>
      <c r="H41" s="31">
        <v>230</v>
      </c>
      <c r="I41" s="32">
        <v>2.1</v>
      </c>
      <c r="J41" s="40">
        <v>0.11558132</v>
      </c>
      <c r="K41" s="12">
        <v>35.54</v>
      </c>
      <c r="L41" s="12">
        <v>20.16</v>
      </c>
      <c r="M41" s="18">
        <v>7.36</v>
      </c>
      <c r="N41" s="12">
        <v>35.770000000000003</v>
      </c>
      <c r="O41" s="12">
        <v>20.09</v>
      </c>
      <c r="P41" s="18">
        <v>7.52</v>
      </c>
      <c r="Q41" s="18">
        <v>3.6</v>
      </c>
    </row>
    <row r="42" spans="1:17">
      <c r="A42" s="29" t="s">
        <v>56</v>
      </c>
      <c r="B42" s="39">
        <v>37599</v>
      </c>
      <c r="C42" s="31">
        <v>6</v>
      </c>
      <c r="D42" s="31">
        <v>6</v>
      </c>
      <c r="E42" s="31">
        <v>10</v>
      </c>
      <c r="F42" s="21">
        <v>37</v>
      </c>
      <c r="G42" s="21">
        <v>14</v>
      </c>
      <c r="H42" s="31">
        <v>200</v>
      </c>
      <c r="I42" s="32">
        <v>0.6</v>
      </c>
      <c r="J42" s="40">
        <v>8.6782766666666677E-2</v>
      </c>
      <c r="K42" s="12">
        <v>35.770000000000003</v>
      </c>
      <c r="L42" s="12">
        <v>20.43</v>
      </c>
      <c r="M42" s="18">
        <v>7.72</v>
      </c>
      <c r="N42" s="12">
        <v>35.83</v>
      </c>
      <c r="O42" s="12">
        <v>20.46</v>
      </c>
      <c r="P42" s="18">
        <v>7.74</v>
      </c>
      <c r="Q42" s="18">
        <v>4.5</v>
      </c>
    </row>
    <row r="43" spans="1:17">
      <c r="A43" s="29" t="s">
        <v>56</v>
      </c>
      <c r="B43" s="39" t="s">
        <v>138</v>
      </c>
      <c r="C43" s="31">
        <v>7</v>
      </c>
      <c r="D43" s="31">
        <v>5</v>
      </c>
      <c r="E43" s="31">
        <v>31</v>
      </c>
      <c r="F43" s="21">
        <v>35</v>
      </c>
      <c r="G43" s="21">
        <v>12</v>
      </c>
      <c r="H43" s="31">
        <v>200</v>
      </c>
      <c r="I43" s="32">
        <v>0.9</v>
      </c>
      <c r="J43" s="40">
        <v>9.8916840000000006E-2</v>
      </c>
      <c r="K43" s="12">
        <v>36.29</v>
      </c>
      <c r="L43" s="12">
        <v>22.32</v>
      </c>
      <c r="M43" s="18">
        <v>7.76</v>
      </c>
      <c r="N43" s="12">
        <v>36.29</v>
      </c>
      <c r="O43" s="12">
        <v>22.14</v>
      </c>
      <c r="P43" s="18">
        <v>8.14</v>
      </c>
      <c r="Q43" s="18">
        <v>6</v>
      </c>
    </row>
    <row r="44" spans="1:17">
      <c r="A44" s="29" t="s">
        <v>56</v>
      </c>
      <c r="B44" s="39" t="s">
        <v>139</v>
      </c>
      <c r="C44" s="31">
        <v>40</v>
      </c>
      <c r="D44" s="31">
        <v>7</v>
      </c>
      <c r="E44" s="31">
        <v>16</v>
      </c>
      <c r="F44" s="21">
        <v>33</v>
      </c>
      <c r="G44" s="21">
        <v>10</v>
      </c>
      <c r="H44" s="31">
        <v>170</v>
      </c>
      <c r="I44" s="32">
        <v>0.6</v>
      </c>
      <c r="J44" s="40">
        <v>8.6301600000000006E-2</v>
      </c>
      <c r="K44" s="12">
        <v>36.159999999999997</v>
      </c>
      <c r="L44" s="12">
        <v>22.45</v>
      </c>
      <c r="M44" s="18">
        <v>7.31</v>
      </c>
      <c r="N44" s="12">
        <v>36.21</v>
      </c>
      <c r="O44" s="12">
        <v>22.44</v>
      </c>
      <c r="P44" s="18">
        <v>7.64</v>
      </c>
      <c r="Q44" s="18">
        <v>7</v>
      </c>
    </row>
    <row r="45" spans="1:17">
      <c r="A45" s="29" t="s">
        <v>56</v>
      </c>
      <c r="B45" s="39" t="s">
        <v>140</v>
      </c>
      <c r="C45" s="31">
        <v>5</v>
      </c>
      <c r="D45" s="31">
        <v>6</v>
      </c>
      <c r="E45" s="31">
        <v>14</v>
      </c>
      <c r="F45" s="21">
        <v>34</v>
      </c>
      <c r="G45" s="21">
        <v>11</v>
      </c>
      <c r="H45" s="31">
        <v>170</v>
      </c>
      <c r="I45" s="32">
        <v>1.4</v>
      </c>
      <c r="J45" s="40">
        <v>0.12036935</v>
      </c>
      <c r="K45" s="12">
        <v>36.25</v>
      </c>
      <c r="L45" s="12">
        <v>23.4</v>
      </c>
      <c r="M45" s="18">
        <v>7.78</v>
      </c>
      <c r="N45" s="12">
        <v>36.26</v>
      </c>
      <c r="O45" s="12">
        <v>23.41</v>
      </c>
      <c r="P45" s="18">
        <v>7.5</v>
      </c>
      <c r="Q45" s="18">
        <v>4.5</v>
      </c>
    </row>
    <row r="46" spans="1:17">
      <c r="A46" s="29" t="s">
        <v>56</v>
      </c>
      <c r="B46" s="39">
        <v>37627</v>
      </c>
      <c r="C46" s="31">
        <v>5</v>
      </c>
      <c r="D46" s="31">
        <v>5</v>
      </c>
      <c r="E46" s="31">
        <v>6</v>
      </c>
      <c r="F46" s="21">
        <v>41</v>
      </c>
      <c r="G46" s="21">
        <v>18</v>
      </c>
      <c r="H46" s="31">
        <v>190</v>
      </c>
      <c r="I46" s="32">
        <v>2.4</v>
      </c>
      <c r="J46" s="40">
        <v>0.13632875</v>
      </c>
      <c r="K46" s="12">
        <v>36.29</v>
      </c>
      <c r="L46" s="12">
        <v>23</v>
      </c>
      <c r="M46" s="18">
        <v>7.7</v>
      </c>
      <c r="N46" s="12">
        <v>36.340000000000003</v>
      </c>
      <c r="O46" s="12">
        <v>22.98</v>
      </c>
      <c r="P46" s="18">
        <v>8.4499999999999993</v>
      </c>
      <c r="Q46" s="18">
        <v>4.5</v>
      </c>
    </row>
    <row r="47" spans="1:17">
      <c r="A47" s="29" t="s">
        <v>56</v>
      </c>
      <c r="B47" s="39" t="s">
        <v>141</v>
      </c>
      <c r="C47" s="31">
        <v>5</v>
      </c>
      <c r="D47" s="31">
        <v>4</v>
      </c>
      <c r="E47" s="31">
        <v>6</v>
      </c>
      <c r="F47" s="21">
        <v>42</v>
      </c>
      <c r="G47" s="21">
        <v>19</v>
      </c>
      <c r="H47" s="31">
        <v>190</v>
      </c>
      <c r="I47" s="32">
        <v>2.5</v>
      </c>
      <c r="J47" s="40">
        <v>0.154144</v>
      </c>
      <c r="K47" s="12">
        <v>36.340000000000003</v>
      </c>
      <c r="L47" s="12">
        <v>22.71</v>
      </c>
      <c r="M47" s="18">
        <v>8.0500000000000007</v>
      </c>
      <c r="N47" s="12">
        <v>36.32</v>
      </c>
      <c r="O47" s="12">
        <v>22.68</v>
      </c>
      <c r="P47" s="18">
        <v>7.81</v>
      </c>
      <c r="Q47" s="18">
        <v>3.5</v>
      </c>
    </row>
    <row r="48" spans="1:17">
      <c r="A48" s="29" t="s">
        <v>56</v>
      </c>
      <c r="B48" s="39" t="s">
        <v>142</v>
      </c>
      <c r="C48" s="31">
        <v>4</v>
      </c>
      <c r="D48" s="31">
        <v>4</v>
      </c>
      <c r="E48" s="31">
        <v>7</v>
      </c>
      <c r="F48" s="21">
        <v>38</v>
      </c>
      <c r="G48" s="21">
        <v>15</v>
      </c>
      <c r="H48" s="31">
        <v>180</v>
      </c>
      <c r="I48" s="32">
        <v>0.9</v>
      </c>
      <c r="J48" s="40">
        <v>0.18139031</v>
      </c>
      <c r="K48" s="12">
        <v>36.56</v>
      </c>
      <c r="L48" s="12">
        <v>23.05</v>
      </c>
      <c r="M48" s="18">
        <v>8.9</v>
      </c>
      <c r="N48" s="12">
        <v>36.770000000000003</v>
      </c>
      <c r="O48" s="12">
        <v>23.08</v>
      </c>
      <c r="P48" s="18">
        <v>7.01</v>
      </c>
      <c r="Q48" s="18">
        <v>4.5</v>
      </c>
    </row>
    <row r="49" spans="1:17">
      <c r="A49" s="29" t="s">
        <v>56</v>
      </c>
      <c r="B49" s="39" t="s">
        <v>143</v>
      </c>
      <c r="C49" s="31">
        <v>5</v>
      </c>
      <c r="D49" s="31">
        <v>5</v>
      </c>
      <c r="E49" s="31">
        <v>8</v>
      </c>
      <c r="F49" s="21">
        <v>37</v>
      </c>
      <c r="G49" s="21">
        <v>14</v>
      </c>
      <c r="H49" s="31">
        <v>180</v>
      </c>
      <c r="I49" s="32">
        <v>1.7</v>
      </c>
      <c r="J49" s="40"/>
      <c r="K49" s="12">
        <v>36.74</v>
      </c>
      <c r="L49" s="12">
        <v>22.82</v>
      </c>
      <c r="M49" s="18">
        <v>7.43</v>
      </c>
      <c r="N49" s="12">
        <v>36.770000000000003</v>
      </c>
      <c r="O49" s="12">
        <v>22.81</v>
      </c>
      <c r="P49" s="18">
        <v>8.52</v>
      </c>
      <c r="Q49" s="18">
        <v>3</v>
      </c>
    </row>
    <row r="50" spans="1:17">
      <c r="A50" s="29" t="s">
        <v>56</v>
      </c>
      <c r="B50" s="39">
        <v>37655</v>
      </c>
      <c r="C50" s="31">
        <v>4</v>
      </c>
      <c r="D50" s="31">
        <v>5</v>
      </c>
      <c r="E50" s="31">
        <v>8</v>
      </c>
      <c r="F50" s="21">
        <v>39</v>
      </c>
      <c r="G50" s="21">
        <v>16</v>
      </c>
      <c r="H50" s="31">
        <v>180</v>
      </c>
      <c r="I50" s="32">
        <v>2</v>
      </c>
      <c r="J50" s="40">
        <v>0.151444</v>
      </c>
      <c r="K50" s="12">
        <v>36.869999999999997</v>
      </c>
      <c r="L50" s="12">
        <v>21.99</v>
      </c>
      <c r="M50" s="18">
        <v>7.58</v>
      </c>
      <c r="N50" s="12">
        <v>36.89</v>
      </c>
      <c r="O50" s="12">
        <v>21.99</v>
      </c>
      <c r="P50" s="18">
        <v>7.22</v>
      </c>
      <c r="Q50" s="18">
        <v>3.5</v>
      </c>
    </row>
    <row r="51" spans="1:17">
      <c r="A51" s="29" t="s">
        <v>56</v>
      </c>
      <c r="B51" s="39">
        <v>37662</v>
      </c>
      <c r="C51" s="31">
        <v>6</v>
      </c>
      <c r="D51" s="31">
        <v>5</v>
      </c>
      <c r="E51" s="31">
        <v>9</v>
      </c>
      <c r="F51" s="21">
        <v>30</v>
      </c>
      <c r="G51" s="21">
        <v>7</v>
      </c>
      <c r="H51" s="31">
        <v>160</v>
      </c>
      <c r="I51" s="32">
        <v>0.7</v>
      </c>
      <c r="J51" s="40">
        <v>6.9361857142857156E-2</v>
      </c>
      <c r="K51" s="12">
        <v>36.83</v>
      </c>
      <c r="L51" s="12">
        <v>23.87</v>
      </c>
      <c r="M51" s="18">
        <v>6.9</v>
      </c>
      <c r="N51" s="12">
        <v>36.9</v>
      </c>
      <c r="O51" s="12">
        <v>22.73</v>
      </c>
      <c r="P51" s="18">
        <v>7.26</v>
      </c>
      <c r="Q51" s="18">
        <v>9</v>
      </c>
    </row>
    <row r="52" spans="1:17">
      <c r="A52" s="29" t="s">
        <v>56</v>
      </c>
      <c r="B52" s="39" t="s">
        <v>144</v>
      </c>
      <c r="C52" s="31">
        <v>6</v>
      </c>
      <c r="D52" s="31">
        <v>6</v>
      </c>
      <c r="E52" s="31">
        <v>8</v>
      </c>
      <c r="F52" s="21">
        <v>30</v>
      </c>
      <c r="G52" s="21">
        <v>7</v>
      </c>
      <c r="H52" s="31">
        <v>150</v>
      </c>
      <c r="I52" s="32">
        <v>0.5</v>
      </c>
      <c r="J52" s="40">
        <v>8.7417999999999996E-2</v>
      </c>
      <c r="K52" s="12">
        <v>36.409999999999997</v>
      </c>
      <c r="L52" s="12">
        <v>23.58</v>
      </c>
      <c r="M52" s="18">
        <v>7.3</v>
      </c>
      <c r="N52" s="12">
        <v>36.369999999999997</v>
      </c>
      <c r="O52" s="12">
        <v>23.49</v>
      </c>
      <c r="P52" s="18">
        <v>7.3</v>
      </c>
      <c r="Q52" s="18">
        <v>10.5</v>
      </c>
    </row>
    <row r="53" spans="1:17">
      <c r="A53" s="29" t="s">
        <v>56</v>
      </c>
      <c r="B53" s="39" t="s">
        <v>145</v>
      </c>
      <c r="C53" s="31">
        <v>5</v>
      </c>
      <c r="D53" s="31">
        <v>7</v>
      </c>
      <c r="E53" s="31">
        <v>8</v>
      </c>
      <c r="F53" s="21">
        <v>35</v>
      </c>
      <c r="G53" s="21">
        <v>12</v>
      </c>
      <c r="H53" s="31">
        <v>150</v>
      </c>
      <c r="I53" s="32">
        <v>1.5</v>
      </c>
      <c r="J53" s="40">
        <v>0.13594899999999999</v>
      </c>
      <c r="K53" s="12">
        <v>37</v>
      </c>
      <c r="L53" s="12">
        <v>23.76</v>
      </c>
      <c r="M53" s="18">
        <v>7.4</v>
      </c>
      <c r="N53" s="12">
        <v>36.94</v>
      </c>
      <c r="O53" s="12">
        <v>23.82</v>
      </c>
      <c r="P53" s="18">
        <v>7.3</v>
      </c>
      <c r="Q53" s="18">
        <v>4.5</v>
      </c>
    </row>
    <row r="54" spans="1:17">
      <c r="A54" s="29" t="s">
        <v>56</v>
      </c>
      <c r="B54" s="39">
        <v>37683</v>
      </c>
      <c r="C54" s="31">
        <v>4</v>
      </c>
      <c r="D54" s="31">
        <v>5</v>
      </c>
      <c r="E54" s="31">
        <v>5</v>
      </c>
      <c r="F54" s="21">
        <v>39</v>
      </c>
      <c r="G54" s="21">
        <v>16</v>
      </c>
      <c r="H54" s="31">
        <v>170</v>
      </c>
      <c r="I54" s="32">
        <v>1.1000000000000001</v>
      </c>
      <c r="J54" s="40">
        <v>0.13574250000000002</v>
      </c>
      <c r="K54" s="12">
        <v>37.29</v>
      </c>
      <c r="L54" s="12">
        <v>22.39</v>
      </c>
      <c r="M54" s="18">
        <v>7.3</v>
      </c>
      <c r="N54" s="12">
        <v>37.31</v>
      </c>
      <c r="O54" s="12">
        <v>22.41</v>
      </c>
      <c r="P54" s="18">
        <v>7.1</v>
      </c>
      <c r="Q54" s="18">
        <v>5.5</v>
      </c>
    </row>
    <row r="55" spans="1:17">
      <c r="A55" s="29" t="s">
        <v>56</v>
      </c>
      <c r="B55" s="39">
        <v>37690</v>
      </c>
      <c r="C55" s="31">
        <v>4</v>
      </c>
      <c r="D55" s="31">
        <v>5</v>
      </c>
      <c r="E55" s="31">
        <v>5</v>
      </c>
      <c r="F55" s="21">
        <v>34</v>
      </c>
      <c r="G55" s="21">
        <v>11</v>
      </c>
      <c r="H55" s="31">
        <v>150</v>
      </c>
      <c r="I55" s="32">
        <v>0.4</v>
      </c>
      <c r="J55" s="40"/>
      <c r="K55" s="12">
        <v>36.979999999999997</v>
      </c>
      <c r="L55" s="12">
        <v>24.52</v>
      </c>
      <c r="M55" s="18">
        <v>6.8</v>
      </c>
      <c r="N55" s="12">
        <v>36.94</v>
      </c>
      <c r="O55" s="12">
        <v>24.2</v>
      </c>
      <c r="P55" s="18">
        <v>6.7</v>
      </c>
      <c r="Q55" s="18">
        <v>8.5</v>
      </c>
    </row>
    <row r="56" spans="1:17">
      <c r="A56" s="29" t="s">
        <v>56</v>
      </c>
      <c r="B56" s="39" t="s">
        <v>146</v>
      </c>
      <c r="C56" s="31">
        <v>5</v>
      </c>
      <c r="D56" s="31">
        <v>5</v>
      </c>
      <c r="E56" s="31">
        <v>7</v>
      </c>
      <c r="F56" s="21">
        <v>37</v>
      </c>
      <c r="G56" s="21">
        <v>14</v>
      </c>
      <c r="H56" s="31">
        <v>180</v>
      </c>
      <c r="I56" s="32">
        <v>1.7</v>
      </c>
      <c r="J56" s="40">
        <v>0.12671299999999999</v>
      </c>
      <c r="K56" s="12">
        <v>36.85</v>
      </c>
      <c r="L56" s="12">
        <v>24.26</v>
      </c>
      <c r="M56" s="18">
        <v>6.4</v>
      </c>
      <c r="N56" s="12">
        <v>36.85</v>
      </c>
      <c r="O56" s="12">
        <v>24.28</v>
      </c>
      <c r="P56" s="18">
        <v>6.6</v>
      </c>
      <c r="Q56" s="18">
        <v>4</v>
      </c>
    </row>
    <row r="57" spans="1:17">
      <c r="A57" s="29" t="s">
        <v>56</v>
      </c>
      <c r="B57" s="39" t="s">
        <v>147</v>
      </c>
      <c r="C57" s="31">
        <v>3</v>
      </c>
      <c r="D57" s="31">
        <v>5</v>
      </c>
      <c r="E57" s="31">
        <v>8</v>
      </c>
      <c r="F57" s="21">
        <v>40</v>
      </c>
      <c r="G57" s="21">
        <v>17</v>
      </c>
      <c r="H57" s="31">
        <v>170</v>
      </c>
      <c r="I57" s="32">
        <v>1</v>
      </c>
      <c r="K57" s="12">
        <v>37.01</v>
      </c>
      <c r="L57" s="12">
        <v>22.75</v>
      </c>
      <c r="M57" s="18">
        <v>8</v>
      </c>
      <c r="N57" s="12">
        <v>37</v>
      </c>
      <c r="O57" s="12">
        <v>22.77</v>
      </c>
      <c r="P57" s="18">
        <v>7.9</v>
      </c>
      <c r="Q57" s="18">
        <v>6</v>
      </c>
    </row>
    <row r="58" spans="1:17">
      <c r="A58" s="29" t="s">
        <v>56</v>
      </c>
      <c r="B58" s="39" t="s">
        <v>148</v>
      </c>
      <c r="C58" s="31">
        <v>12</v>
      </c>
      <c r="D58" s="31">
        <v>6</v>
      </c>
      <c r="E58" s="31">
        <v>11</v>
      </c>
      <c r="F58" s="21">
        <v>34</v>
      </c>
      <c r="G58" s="21">
        <v>11</v>
      </c>
      <c r="H58" s="31">
        <v>150</v>
      </c>
      <c r="I58" s="32">
        <v>0.6</v>
      </c>
      <c r="J58" s="40"/>
      <c r="K58" s="12">
        <v>36.630000000000003</v>
      </c>
      <c r="L58" s="12">
        <v>22.3</v>
      </c>
      <c r="M58" s="18">
        <v>8</v>
      </c>
      <c r="N58" s="12">
        <v>37.049999999999997</v>
      </c>
      <c r="O58" s="12">
        <v>22.9</v>
      </c>
      <c r="P58" s="18">
        <v>6.9</v>
      </c>
      <c r="Q58" s="18">
        <v>10.5</v>
      </c>
    </row>
    <row r="59" spans="1:17">
      <c r="A59" s="29"/>
      <c r="B59" s="39"/>
      <c r="C59" s="31"/>
      <c r="D59" s="31"/>
      <c r="E59" s="31"/>
      <c r="F59" s="21"/>
      <c r="G59" s="21"/>
      <c r="H59" s="31"/>
      <c r="I59" s="32"/>
      <c r="J59" s="40"/>
      <c r="K59" s="12"/>
      <c r="L59" s="12"/>
      <c r="M59" s="18"/>
      <c r="N59" s="12"/>
      <c r="O59" s="12"/>
      <c r="P59" s="18"/>
      <c r="Q59" s="18"/>
    </row>
    <row r="60" spans="1:17">
      <c r="A60" s="29" t="s">
        <v>15</v>
      </c>
      <c r="B60" s="39">
        <v>37592</v>
      </c>
      <c r="C60" s="31">
        <v>4</v>
      </c>
      <c r="D60" s="31">
        <v>8</v>
      </c>
      <c r="E60" s="31">
        <v>4</v>
      </c>
      <c r="F60" s="21">
        <v>38</v>
      </c>
      <c r="G60" s="21">
        <v>15</v>
      </c>
      <c r="H60" s="31">
        <v>180</v>
      </c>
      <c r="I60" s="32">
        <v>0.8</v>
      </c>
      <c r="J60" s="40">
        <v>9.3368430000000002E-2</v>
      </c>
      <c r="K60" s="12">
        <v>36.090000000000003</v>
      </c>
      <c r="L60" s="12">
        <v>19.920000000000002</v>
      </c>
      <c r="M60" s="18">
        <v>7.7</v>
      </c>
      <c r="N60" s="12">
        <v>36.08</v>
      </c>
      <c r="O60" s="12">
        <v>19.739999999999998</v>
      </c>
      <c r="P60" s="18">
        <v>7.63</v>
      </c>
      <c r="Q60" s="18">
        <v>5</v>
      </c>
    </row>
    <row r="61" spans="1:17">
      <c r="A61" s="29" t="s">
        <v>15</v>
      </c>
      <c r="B61" s="39">
        <v>37599</v>
      </c>
      <c r="C61" s="31">
        <v>5</v>
      </c>
      <c r="D61" s="31">
        <v>6</v>
      </c>
      <c r="E61" s="31">
        <v>5</v>
      </c>
      <c r="F61" s="21">
        <v>34</v>
      </c>
      <c r="G61" s="21">
        <v>11</v>
      </c>
      <c r="H61" s="31">
        <v>160</v>
      </c>
      <c r="I61" s="32">
        <v>1.2</v>
      </c>
      <c r="J61" s="40">
        <v>0.12060599999999999</v>
      </c>
      <c r="K61" s="12">
        <v>35.869999999999997</v>
      </c>
      <c r="L61" s="12">
        <v>20.36</v>
      </c>
      <c r="M61" s="18">
        <v>7.96</v>
      </c>
      <c r="N61" s="12">
        <v>35.86</v>
      </c>
      <c r="O61" s="12">
        <v>20.36</v>
      </c>
      <c r="P61" s="18">
        <v>7.9</v>
      </c>
      <c r="Q61" s="18">
        <v>3.5</v>
      </c>
    </row>
    <row r="62" spans="1:17">
      <c r="A62" s="29" t="s">
        <v>15</v>
      </c>
      <c r="B62" s="39" t="s">
        <v>138</v>
      </c>
      <c r="C62" s="31">
        <v>5</v>
      </c>
      <c r="D62" s="31">
        <v>4</v>
      </c>
      <c r="E62" s="31">
        <v>5</v>
      </c>
      <c r="F62" s="21">
        <v>37</v>
      </c>
      <c r="G62" s="21">
        <v>14</v>
      </c>
      <c r="H62" s="31">
        <v>180</v>
      </c>
      <c r="I62" s="32">
        <v>0.9</v>
      </c>
      <c r="J62" s="40">
        <v>9.8111420000000005E-2</v>
      </c>
      <c r="K62" s="12">
        <v>36.44</v>
      </c>
      <c r="L62" s="12">
        <v>22.08</v>
      </c>
      <c r="M62" s="18">
        <v>8.33</v>
      </c>
      <c r="N62" s="12">
        <v>36.450000000000003</v>
      </c>
      <c r="O62" s="12">
        <v>21.92</v>
      </c>
      <c r="P62" s="18">
        <v>8.24</v>
      </c>
      <c r="Q62" s="18">
        <v>5</v>
      </c>
    </row>
    <row r="63" spans="1:17">
      <c r="A63" s="29" t="s">
        <v>15</v>
      </c>
      <c r="B63" s="39" t="s">
        <v>139</v>
      </c>
      <c r="C63" s="31">
        <v>6</v>
      </c>
      <c r="D63" s="31">
        <v>5</v>
      </c>
      <c r="E63" s="31">
        <v>6</v>
      </c>
      <c r="F63" s="21">
        <v>32</v>
      </c>
      <c r="G63" s="21">
        <v>9</v>
      </c>
      <c r="H63" s="31">
        <v>160</v>
      </c>
      <c r="I63" s="32">
        <v>1.2</v>
      </c>
      <c r="J63" s="40">
        <v>0.1058993</v>
      </c>
      <c r="K63" s="12">
        <v>36.36</v>
      </c>
      <c r="L63" s="12">
        <v>22.13</v>
      </c>
      <c r="M63" s="18">
        <v>7.72</v>
      </c>
      <c r="N63" s="12">
        <v>36.340000000000003</v>
      </c>
      <c r="O63" s="12">
        <v>21.98</v>
      </c>
      <c r="P63" s="18">
        <v>7.49</v>
      </c>
      <c r="Q63" s="18">
        <v>6.5</v>
      </c>
    </row>
    <row r="64" spans="1:17">
      <c r="A64" s="29" t="s">
        <v>15</v>
      </c>
      <c r="B64" s="39" t="s">
        <v>140</v>
      </c>
      <c r="C64" s="31">
        <v>5</v>
      </c>
      <c r="D64" s="31">
        <v>5</v>
      </c>
      <c r="E64" s="31">
        <v>4</v>
      </c>
      <c r="F64" s="21">
        <v>34</v>
      </c>
      <c r="G64" s="21">
        <v>11</v>
      </c>
      <c r="H64" s="31">
        <v>160</v>
      </c>
      <c r="I64" s="32">
        <v>1.7</v>
      </c>
      <c r="J64" s="40">
        <v>0.10935134000000001</v>
      </c>
      <c r="K64" s="12">
        <v>36.36</v>
      </c>
      <c r="L64" s="12">
        <v>22.81</v>
      </c>
      <c r="M64" s="18">
        <v>7.81</v>
      </c>
      <c r="N64" s="12">
        <v>36.35</v>
      </c>
      <c r="O64" s="12">
        <v>22.75</v>
      </c>
      <c r="P64" s="18">
        <v>7.71</v>
      </c>
      <c r="Q64" s="18">
        <v>5</v>
      </c>
    </row>
    <row r="65" spans="1:17">
      <c r="A65" s="29" t="s">
        <v>15</v>
      </c>
      <c r="B65" s="39">
        <v>37627</v>
      </c>
      <c r="C65" s="31">
        <v>4</v>
      </c>
      <c r="D65" s="31">
        <v>5</v>
      </c>
      <c r="E65" s="31">
        <v>5</v>
      </c>
      <c r="F65" s="21">
        <v>38</v>
      </c>
      <c r="G65" s="21">
        <v>15</v>
      </c>
      <c r="H65" s="31">
        <v>160</v>
      </c>
      <c r="I65" s="32">
        <v>1.3</v>
      </c>
      <c r="J65" s="40">
        <v>0.11305792000000001</v>
      </c>
      <c r="K65" s="12">
        <v>36.479999999999997</v>
      </c>
      <c r="L65" s="12">
        <v>22.91</v>
      </c>
      <c r="M65" s="18">
        <v>8.4499999999999993</v>
      </c>
      <c r="N65" s="12">
        <v>36.47</v>
      </c>
      <c r="O65" s="12">
        <v>22.82</v>
      </c>
      <c r="P65" s="18">
        <v>8.1</v>
      </c>
      <c r="Q65" s="18">
        <v>4.5</v>
      </c>
    </row>
    <row r="66" spans="1:17">
      <c r="A66" s="29" t="s">
        <v>15</v>
      </c>
      <c r="B66" s="39" t="s">
        <v>141</v>
      </c>
      <c r="C66" s="31">
        <v>3</v>
      </c>
      <c r="D66" s="31">
        <v>4</v>
      </c>
      <c r="E66" s="31">
        <v>5</v>
      </c>
      <c r="F66" s="21">
        <v>42</v>
      </c>
      <c r="G66" s="21">
        <v>19</v>
      </c>
      <c r="H66" s="31">
        <v>180</v>
      </c>
      <c r="I66" s="32">
        <v>2.5</v>
      </c>
      <c r="J66" s="40">
        <v>0.16472899999999999</v>
      </c>
      <c r="K66" s="12">
        <v>36.49</v>
      </c>
      <c r="L66" s="12">
        <v>22.71</v>
      </c>
      <c r="M66" s="18">
        <v>8.4600000000000009</v>
      </c>
      <c r="N66" s="12">
        <v>36.47</v>
      </c>
      <c r="O66" s="12">
        <v>22.7</v>
      </c>
      <c r="P66" s="18">
        <v>8.18</v>
      </c>
      <c r="Q66" s="18">
        <v>3</v>
      </c>
    </row>
    <row r="67" spans="1:17">
      <c r="A67" s="29" t="s">
        <v>15</v>
      </c>
      <c r="B67" s="39" t="s">
        <v>142</v>
      </c>
      <c r="C67" s="31">
        <v>3</v>
      </c>
      <c r="D67" s="31">
        <v>4</v>
      </c>
      <c r="E67" s="31">
        <v>3</v>
      </c>
      <c r="F67" s="21">
        <v>37</v>
      </c>
      <c r="G67" s="21">
        <v>14</v>
      </c>
      <c r="H67" s="31">
        <v>180</v>
      </c>
      <c r="I67" s="32">
        <v>1.3</v>
      </c>
      <c r="J67" s="40">
        <v>0.19228925999999999</v>
      </c>
      <c r="K67" s="12">
        <v>36.72</v>
      </c>
      <c r="L67" s="12">
        <v>23.15</v>
      </c>
      <c r="M67" s="18">
        <v>6.74</v>
      </c>
      <c r="N67" s="12">
        <v>36.729999999999997</v>
      </c>
      <c r="O67" s="12">
        <v>23.12</v>
      </c>
      <c r="P67" s="18">
        <v>6.48</v>
      </c>
      <c r="Q67" s="12">
        <v>3.25</v>
      </c>
    </row>
    <row r="68" spans="1:17">
      <c r="A68" s="29" t="s">
        <v>15</v>
      </c>
      <c r="B68" s="39" t="s">
        <v>143</v>
      </c>
      <c r="C68" s="31">
        <v>4</v>
      </c>
      <c r="D68" s="31">
        <v>4</v>
      </c>
      <c r="E68" s="31">
        <v>4</v>
      </c>
      <c r="F68" s="21">
        <v>37</v>
      </c>
      <c r="G68" s="21">
        <v>14</v>
      </c>
      <c r="H68" s="31">
        <v>170</v>
      </c>
      <c r="I68" s="32">
        <v>1.7</v>
      </c>
      <c r="J68" s="40"/>
      <c r="K68" s="12">
        <v>36.86</v>
      </c>
      <c r="L68" s="12">
        <v>22.68</v>
      </c>
      <c r="M68" s="18">
        <v>8.0299999999999994</v>
      </c>
      <c r="N68" s="12">
        <v>36.86</v>
      </c>
      <c r="O68" s="12">
        <v>22.64</v>
      </c>
      <c r="P68" s="18">
        <v>7.89</v>
      </c>
      <c r="Q68" s="18">
        <v>2.5</v>
      </c>
    </row>
    <row r="69" spans="1:17">
      <c r="A69" s="29" t="s">
        <v>15</v>
      </c>
      <c r="B69" s="39">
        <v>37655</v>
      </c>
      <c r="C69" s="31">
        <v>1.5</v>
      </c>
      <c r="D69" s="31">
        <v>5</v>
      </c>
      <c r="E69" s="31">
        <v>4</v>
      </c>
      <c r="F69" s="21">
        <v>38</v>
      </c>
      <c r="G69" s="21">
        <v>15</v>
      </c>
      <c r="H69" s="31">
        <v>140</v>
      </c>
      <c r="I69" s="32">
        <v>1.3</v>
      </c>
      <c r="J69" s="40">
        <v>0.140094</v>
      </c>
      <c r="K69">
        <v>36.96</v>
      </c>
      <c r="L69">
        <v>22.27</v>
      </c>
      <c r="M69" s="18">
        <v>6.89</v>
      </c>
      <c r="N69">
        <v>36.96</v>
      </c>
      <c r="O69">
        <v>22.12</v>
      </c>
      <c r="P69" s="18">
        <v>6.96</v>
      </c>
      <c r="Q69" s="18">
        <v>4.5</v>
      </c>
    </row>
    <row r="70" spans="1:17">
      <c r="A70" s="29" t="s">
        <v>15</v>
      </c>
      <c r="B70" s="39">
        <v>37662</v>
      </c>
      <c r="C70" s="31">
        <v>7</v>
      </c>
      <c r="D70" s="31">
        <v>5</v>
      </c>
      <c r="E70" s="31">
        <v>8</v>
      </c>
      <c r="F70" s="21">
        <v>35</v>
      </c>
      <c r="G70" s="21">
        <v>12</v>
      </c>
      <c r="H70" s="31">
        <v>190</v>
      </c>
      <c r="I70" s="32">
        <v>1.2</v>
      </c>
      <c r="J70" s="40">
        <v>6.7351999999999995E-2</v>
      </c>
      <c r="K70" s="12">
        <v>36.89</v>
      </c>
      <c r="L70" s="12">
        <v>23.54</v>
      </c>
      <c r="M70" s="18">
        <v>7.02</v>
      </c>
      <c r="N70" s="12">
        <v>36.94</v>
      </c>
      <c r="O70" s="12">
        <v>22.49</v>
      </c>
      <c r="P70" s="18">
        <v>6.41</v>
      </c>
      <c r="Q70" s="18">
        <v>10</v>
      </c>
    </row>
    <row r="71" spans="1:17">
      <c r="A71" s="29" t="s">
        <v>15</v>
      </c>
      <c r="B71" s="39" t="s">
        <v>144</v>
      </c>
      <c r="C71" s="31">
        <v>4</v>
      </c>
      <c r="D71" s="31">
        <v>4</v>
      </c>
      <c r="E71" s="31">
        <v>5</v>
      </c>
      <c r="F71" s="21">
        <v>32</v>
      </c>
      <c r="G71" s="21">
        <v>9</v>
      </c>
      <c r="H71" s="31">
        <v>160</v>
      </c>
      <c r="I71" s="32">
        <v>1.6</v>
      </c>
      <c r="J71" s="40">
        <v>0.10768900000000001</v>
      </c>
      <c r="K71" s="12">
        <v>37.06</v>
      </c>
      <c r="L71" s="12">
        <v>23.84</v>
      </c>
      <c r="M71" s="18">
        <v>6.2</v>
      </c>
      <c r="N71" s="12">
        <v>37.049999999999997</v>
      </c>
      <c r="O71" s="12">
        <v>23.55</v>
      </c>
      <c r="P71" s="18">
        <v>6.3</v>
      </c>
      <c r="Q71" s="18">
        <v>5</v>
      </c>
    </row>
    <row r="72" spans="1:17">
      <c r="A72" s="29" t="s">
        <v>15</v>
      </c>
      <c r="B72" s="39" t="s">
        <v>145</v>
      </c>
      <c r="C72" s="31">
        <v>6</v>
      </c>
      <c r="D72" s="31">
        <v>5</v>
      </c>
      <c r="E72" s="31">
        <v>4</v>
      </c>
      <c r="F72" s="21">
        <v>37</v>
      </c>
      <c r="G72" s="21">
        <v>14</v>
      </c>
      <c r="H72" s="31">
        <v>150</v>
      </c>
      <c r="I72" s="32">
        <v>2</v>
      </c>
      <c r="J72" s="40">
        <v>0.137516</v>
      </c>
      <c r="K72" s="12">
        <v>36.82</v>
      </c>
      <c r="L72" s="12">
        <v>23.76</v>
      </c>
      <c r="M72" s="18">
        <v>8.4</v>
      </c>
      <c r="N72" s="12">
        <v>36.79</v>
      </c>
      <c r="O72" s="12">
        <v>23.57</v>
      </c>
      <c r="P72" s="18">
        <v>8.3000000000000007</v>
      </c>
      <c r="Q72" s="18">
        <v>4</v>
      </c>
    </row>
    <row r="73" spans="1:17">
      <c r="A73" s="29" t="s">
        <v>15</v>
      </c>
      <c r="B73" s="39">
        <v>37683</v>
      </c>
      <c r="C73" s="31">
        <v>9</v>
      </c>
      <c r="D73" s="31">
        <v>4</v>
      </c>
      <c r="E73" s="31">
        <v>4</v>
      </c>
      <c r="F73" s="21">
        <v>38</v>
      </c>
      <c r="G73" s="21">
        <v>15</v>
      </c>
      <c r="H73" s="31">
        <v>180</v>
      </c>
      <c r="I73" s="32">
        <v>1.2</v>
      </c>
      <c r="J73" s="40">
        <v>0.12493920000000001</v>
      </c>
      <c r="K73" s="12">
        <v>37.39</v>
      </c>
      <c r="L73" s="12">
        <v>22.67</v>
      </c>
      <c r="M73" s="18">
        <v>8.6</v>
      </c>
      <c r="N73" s="12">
        <v>37.409999999999997</v>
      </c>
      <c r="O73" s="12">
        <v>22.6</v>
      </c>
      <c r="P73" s="18">
        <v>8.5</v>
      </c>
      <c r="Q73" s="18">
        <v>5</v>
      </c>
    </row>
    <row r="74" spans="1:17">
      <c r="A74" s="29" t="s">
        <v>15</v>
      </c>
      <c r="B74" s="39">
        <v>37690</v>
      </c>
      <c r="C74" s="31">
        <v>4</v>
      </c>
      <c r="D74" s="31">
        <v>5</v>
      </c>
      <c r="E74" s="31">
        <v>4</v>
      </c>
      <c r="F74" s="21">
        <v>36</v>
      </c>
      <c r="G74" s="21">
        <v>13</v>
      </c>
      <c r="H74" s="31">
        <v>160</v>
      </c>
      <c r="I74" s="32">
        <v>1.7</v>
      </c>
      <c r="J74" s="40">
        <v>8.6333999999999994E-2</v>
      </c>
      <c r="K74" s="12">
        <v>36.96</v>
      </c>
      <c r="L74" s="12">
        <v>24.45</v>
      </c>
      <c r="M74" s="18">
        <v>7.6</v>
      </c>
      <c r="N74" s="12">
        <v>37.03</v>
      </c>
      <c r="O74" s="12">
        <v>24.09</v>
      </c>
      <c r="P74" s="18">
        <v>6.5</v>
      </c>
      <c r="Q74" s="18">
        <v>7</v>
      </c>
    </row>
    <row r="75" spans="1:17">
      <c r="A75" s="29" t="s">
        <v>15</v>
      </c>
      <c r="B75" s="39" t="s">
        <v>146</v>
      </c>
      <c r="C75" s="31">
        <v>4</v>
      </c>
      <c r="D75" s="31">
        <v>4</v>
      </c>
      <c r="E75" s="31">
        <v>4</v>
      </c>
      <c r="F75" s="21">
        <v>34</v>
      </c>
      <c r="G75" s="21">
        <v>11</v>
      </c>
      <c r="H75" s="31">
        <v>150</v>
      </c>
      <c r="I75" s="32">
        <v>1.4</v>
      </c>
      <c r="J75" s="40">
        <v>0.134293</v>
      </c>
      <c r="K75" s="12">
        <v>36.979999999999997</v>
      </c>
      <c r="L75" s="12">
        <v>24.5</v>
      </c>
      <c r="M75" s="18">
        <v>7.1</v>
      </c>
      <c r="N75" s="12">
        <v>36.94</v>
      </c>
      <c r="O75" s="12">
        <v>24.38</v>
      </c>
      <c r="P75" s="18">
        <v>6.9</v>
      </c>
      <c r="Q75" s="18">
        <v>4</v>
      </c>
    </row>
    <row r="76" spans="1:17">
      <c r="A76" s="29" t="s">
        <v>15</v>
      </c>
      <c r="B76" s="39" t="s">
        <v>147</v>
      </c>
      <c r="C76" s="31">
        <v>1.5</v>
      </c>
      <c r="D76" s="31">
        <v>5</v>
      </c>
      <c r="E76" s="31">
        <v>5</v>
      </c>
      <c r="F76" s="21">
        <v>37</v>
      </c>
      <c r="G76" s="21">
        <v>14</v>
      </c>
      <c r="H76" s="31">
        <v>130</v>
      </c>
      <c r="I76" s="32">
        <v>1.9</v>
      </c>
      <c r="K76" s="12">
        <v>37.049999999999997</v>
      </c>
      <c r="L76" s="12">
        <v>22.76</v>
      </c>
      <c r="M76" s="18">
        <v>8.1</v>
      </c>
      <c r="N76" s="12">
        <v>37.049999999999997</v>
      </c>
      <c r="O76" s="12">
        <v>22.76</v>
      </c>
      <c r="P76" s="18">
        <v>7.9</v>
      </c>
      <c r="Q76" s="18">
        <v>4.5</v>
      </c>
    </row>
    <row r="77" spans="1:17">
      <c r="A77" s="29" t="s">
        <v>15</v>
      </c>
      <c r="B77" s="39" t="s">
        <v>148</v>
      </c>
      <c r="C77" s="31">
        <v>13</v>
      </c>
      <c r="D77" s="31">
        <v>7</v>
      </c>
      <c r="E77" s="31">
        <v>7</v>
      </c>
      <c r="F77" s="21">
        <v>34</v>
      </c>
      <c r="G77" s="21">
        <v>11</v>
      </c>
      <c r="H77" s="31">
        <v>150</v>
      </c>
      <c r="I77" s="32">
        <v>0.5</v>
      </c>
      <c r="J77" s="40">
        <v>7.5728000000000004E-2</v>
      </c>
      <c r="K77" s="12">
        <v>36.56</v>
      </c>
      <c r="L77" s="12">
        <v>22.16</v>
      </c>
      <c r="M77" s="18">
        <v>8.3000000000000007</v>
      </c>
      <c r="N77" s="12">
        <v>37.04</v>
      </c>
      <c r="O77" s="12">
        <v>22.91</v>
      </c>
      <c r="P77" s="18">
        <v>7.3</v>
      </c>
      <c r="Q77" s="18">
        <v>10</v>
      </c>
    </row>
    <row r="78" spans="1:17">
      <c r="A78" s="29"/>
      <c r="B78" s="39"/>
      <c r="C78" s="31"/>
      <c r="D78" s="31"/>
      <c r="E78" s="31"/>
      <c r="F78" s="21"/>
      <c r="G78" s="21"/>
      <c r="H78" s="31"/>
      <c r="I78" s="32"/>
      <c r="J78" s="40"/>
      <c r="K78" s="12"/>
      <c r="L78" s="12"/>
      <c r="M78" s="18"/>
      <c r="N78" s="12"/>
      <c r="O78" s="12"/>
      <c r="P78" s="18"/>
      <c r="Q78" s="18"/>
    </row>
    <row r="79" spans="1:17">
      <c r="A79" s="29" t="s">
        <v>16</v>
      </c>
      <c r="B79" s="39">
        <v>37592</v>
      </c>
      <c r="C79" s="31">
        <v>4</v>
      </c>
      <c r="D79" s="31">
        <v>6</v>
      </c>
      <c r="E79" s="31">
        <v>4</v>
      </c>
      <c r="F79" s="21">
        <v>27</v>
      </c>
      <c r="G79" s="21">
        <v>4</v>
      </c>
      <c r="H79" s="31">
        <v>140</v>
      </c>
      <c r="I79" s="32">
        <v>0.6</v>
      </c>
      <c r="J79" s="40">
        <v>8.6760058000000001E-2</v>
      </c>
      <c r="K79" s="12">
        <v>36.01</v>
      </c>
      <c r="L79" s="12">
        <v>19.96</v>
      </c>
      <c r="M79" s="18">
        <v>7.71</v>
      </c>
      <c r="N79" s="12">
        <v>36.03</v>
      </c>
      <c r="O79" s="12">
        <v>19.940000000000001</v>
      </c>
      <c r="P79" s="18">
        <v>7.52</v>
      </c>
      <c r="Q79" s="18">
        <v>6.5</v>
      </c>
    </row>
    <row r="80" spans="1:17">
      <c r="A80" s="29" t="s">
        <v>16</v>
      </c>
      <c r="B80" s="39">
        <v>37599</v>
      </c>
      <c r="C80" s="31">
        <v>7</v>
      </c>
      <c r="D80" s="31">
        <v>7</v>
      </c>
      <c r="E80" s="31">
        <v>4</v>
      </c>
      <c r="F80" s="21">
        <v>34</v>
      </c>
      <c r="G80" s="21">
        <v>11</v>
      </c>
      <c r="H80" s="31">
        <v>170</v>
      </c>
      <c r="I80" s="32">
        <v>0.7</v>
      </c>
      <c r="J80" s="40">
        <v>7.6376285714285716E-2</v>
      </c>
      <c r="K80" s="12">
        <v>35.81</v>
      </c>
      <c r="L80" s="12">
        <v>20.03</v>
      </c>
      <c r="M80" s="18">
        <v>8.07</v>
      </c>
      <c r="N80" s="12">
        <v>35.81</v>
      </c>
      <c r="O80" s="12">
        <v>19.91</v>
      </c>
      <c r="P80" s="18">
        <v>7.97</v>
      </c>
      <c r="Q80">
        <v>6.25</v>
      </c>
    </row>
    <row r="81" spans="1:17">
      <c r="A81" s="29" t="s">
        <v>16</v>
      </c>
      <c r="B81" s="39" t="s">
        <v>138</v>
      </c>
      <c r="C81" s="31">
        <v>4</v>
      </c>
      <c r="D81" s="31">
        <v>5</v>
      </c>
      <c r="E81" s="31">
        <v>5</v>
      </c>
      <c r="F81" s="21">
        <v>31</v>
      </c>
      <c r="G81" s="21">
        <v>8</v>
      </c>
      <c r="H81" s="31">
        <v>150</v>
      </c>
      <c r="I81" s="32">
        <v>0.6</v>
      </c>
      <c r="J81" s="40">
        <v>7.5672279999999995E-2</v>
      </c>
      <c r="K81" s="12">
        <v>36.42</v>
      </c>
      <c r="L81" s="12">
        <v>21.36</v>
      </c>
      <c r="M81" s="18">
        <v>8.4</v>
      </c>
      <c r="N81" s="12">
        <v>36.369999999999997</v>
      </c>
      <c r="O81" s="12">
        <v>20.38</v>
      </c>
      <c r="P81" s="18">
        <v>8.4</v>
      </c>
      <c r="Q81" s="18">
        <v>8.5</v>
      </c>
    </row>
    <row r="82" spans="1:17">
      <c r="A82" s="29" t="s">
        <v>16</v>
      </c>
      <c r="B82" s="39" t="s">
        <v>139</v>
      </c>
      <c r="C82" s="31">
        <v>6</v>
      </c>
      <c r="D82" s="31">
        <v>5</v>
      </c>
      <c r="E82" s="31">
        <v>6</v>
      </c>
      <c r="F82" s="21">
        <v>31</v>
      </c>
      <c r="G82" s="21">
        <v>8</v>
      </c>
      <c r="H82" s="31">
        <v>150</v>
      </c>
      <c r="I82" s="32">
        <v>0.5</v>
      </c>
      <c r="J82" s="40">
        <v>7.1362659999999994E-2</v>
      </c>
      <c r="K82" s="12">
        <v>36.33</v>
      </c>
      <c r="L82" s="12">
        <v>22.02</v>
      </c>
      <c r="M82" s="18">
        <v>8.0299999999999994</v>
      </c>
      <c r="N82" s="12">
        <v>36.26</v>
      </c>
      <c r="O82" s="12">
        <v>21.92</v>
      </c>
      <c r="P82" s="18">
        <v>7.7</v>
      </c>
      <c r="Q82" s="18">
        <v>10</v>
      </c>
    </row>
    <row r="83" spans="1:17">
      <c r="A83" s="29" t="s">
        <v>16</v>
      </c>
      <c r="B83" s="39" t="s">
        <v>140</v>
      </c>
      <c r="C83" s="31">
        <v>4</v>
      </c>
      <c r="D83" s="31">
        <v>6</v>
      </c>
      <c r="E83" s="31">
        <v>5</v>
      </c>
      <c r="F83" s="21">
        <v>29</v>
      </c>
      <c r="G83" s="21">
        <v>6</v>
      </c>
      <c r="H83" s="31">
        <v>130</v>
      </c>
      <c r="I83" s="32">
        <v>0.4</v>
      </c>
      <c r="J83" s="40">
        <v>6.6470959999999996E-2</v>
      </c>
      <c r="K83" s="12">
        <v>36.28</v>
      </c>
      <c r="L83" s="12">
        <v>22.69</v>
      </c>
      <c r="M83" s="18">
        <v>8.1</v>
      </c>
      <c r="N83" s="12">
        <v>36.28</v>
      </c>
      <c r="O83" s="12">
        <v>22.69</v>
      </c>
      <c r="P83" s="18">
        <v>7.75</v>
      </c>
      <c r="Q83" s="18">
        <v>8</v>
      </c>
    </row>
    <row r="84" spans="1:17">
      <c r="A84" s="29" t="s">
        <v>16</v>
      </c>
      <c r="B84" s="39">
        <v>37627</v>
      </c>
      <c r="C84" s="31">
        <v>4</v>
      </c>
      <c r="D84" s="31">
        <v>6</v>
      </c>
      <c r="E84" s="31">
        <v>4</v>
      </c>
      <c r="F84" s="21">
        <v>42</v>
      </c>
      <c r="G84" s="21">
        <v>19</v>
      </c>
      <c r="H84" s="31">
        <v>180</v>
      </c>
      <c r="I84" s="32">
        <v>0.9</v>
      </c>
      <c r="J84" s="40">
        <v>8.1699250000000001E-2</v>
      </c>
      <c r="K84" s="12">
        <v>36.409999999999997</v>
      </c>
      <c r="L84" s="12">
        <v>22.52</v>
      </c>
      <c r="M84" s="18">
        <v>8.34</v>
      </c>
      <c r="N84" s="12">
        <v>36.42</v>
      </c>
      <c r="O84" s="12">
        <v>22.5</v>
      </c>
      <c r="P84" s="18">
        <v>7.84</v>
      </c>
      <c r="Q84" s="18">
        <v>7.5</v>
      </c>
    </row>
    <row r="85" spans="1:17">
      <c r="A85" s="29" t="s">
        <v>16</v>
      </c>
      <c r="B85" s="39" t="s">
        <v>141</v>
      </c>
      <c r="C85" s="31">
        <v>4</v>
      </c>
      <c r="D85" s="31">
        <v>4</v>
      </c>
      <c r="E85" s="31">
        <v>4</v>
      </c>
      <c r="F85" s="21">
        <v>32</v>
      </c>
      <c r="G85" s="21">
        <v>9</v>
      </c>
      <c r="H85" s="31">
        <v>130</v>
      </c>
      <c r="I85" s="32">
        <v>1.3</v>
      </c>
      <c r="J85" s="40">
        <v>0.100827</v>
      </c>
      <c r="K85" s="12">
        <v>36.369999999999997</v>
      </c>
      <c r="L85" s="12">
        <v>22.39</v>
      </c>
      <c r="M85" s="18">
        <v>8.48</v>
      </c>
      <c r="N85" s="12">
        <v>36.36</v>
      </c>
      <c r="O85" s="12">
        <v>22.37</v>
      </c>
      <c r="P85" s="18">
        <v>7.98</v>
      </c>
      <c r="Q85" s="18">
        <v>5</v>
      </c>
    </row>
    <row r="86" spans="1:17">
      <c r="A86" s="29" t="s">
        <v>16</v>
      </c>
      <c r="B86" s="39" t="s">
        <v>142</v>
      </c>
      <c r="C86" s="31">
        <v>4</v>
      </c>
      <c r="D86" s="31">
        <v>4</v>
      </c>
      <c r="E86" s="31">
        <v>4</v>
      </c>
      <c r="F86" s="21">
        <v>36</v>
      </c>
      <c r="G86" s="21">
        <v>13</v>
      </c>
      <c r="H86" s="31">
        <v>150</v>
      </c>
      <c r="I86" s="32">
        <v>1.3</v>
      </c>
      <c r="J86" s="40">
        <v>0.16809483</v>
      </c>
      <c r="K86" s="12">
        <v>36.65</v>
      </c>
      <c r="L86" s="12">
        <v>22.64</v>
      </c>
      <c r="M86" s="18">
        <v>7.54</v>
      </c>
      <c r="N86" s="12">
        <v>36.659999999999997</v>
      </c>
      <c r="O86" s="12">
        <v>22.61</v>
      </c>
      <c r="P86" s="18">
        <v>6.9</v>
      </c>
      <c r="Q86" s="18">
        <v>5.5</v>
      </c>
    </row>
    <row r="87" spans="1:17">
      <c r="A87" s="29" t="s">
        <v>16</v>
      </c>
      <c r="B87" s="39" t="s">
        <v>143</v>
      </c>
      <c r="C87" s="31">
        <v>1</v>
      </c>
      <c r="D87" s="31">
        <v>4</v>
      </c>
      <c r="E87" s="31">
        <v>4</v>
      </c>
      <c r="F87" s="21">
        <v>34</v>
      </c>
      <c r="G87" s="21">
        <v>11</v>
      </c>
      <c r="H87" s="31">
        <v>160</v>
      </c>
      <c r="I87" s="32">
        <v>1.1000000000000001</v>
      </c>
      <c r="J87" s="40"/>
      <c r="K87" s="12">
        <v>36.82</v>
      </c>
      <c r="L87" s="12">
        <v>22.63</v>
      </c>
      <c r="M87" s="18">
        <v>7.92</v>
      </c>
      <c r="N87" s="12">
        <v>36.82</v>
      </c>
      <c r="O87" s="12">
        <v>22.61</v>
      </c>
      <c r="P87" s="18">
        <v>7.65</v>
      </c>
      <c r="Q87" s="12">
        <v>3.25</v>
      </c>
    </row>
    <row r="88" spans="1:17">
      <c r="A88" s="29" t="s">
        <v>16</v>
      </c>
      <c r="B88" s="39">
        <v>37655</v>
      </c>
      <c r="C88" s="31">
        <v>1.5</v>
      </c>
      <c r="D88" s="31">
        <v>6</v>
      </c>
      <c r="E88" s="31">
        <v>4</v>
      </c>
      <c r="F88" s="21">
        <v>39</v>
      </c>
      <c r="G88" s="21">
        <v>16</v>
      </c>
      <c r="H88" s="31">
        <v>150</v>
      </c>
      <c r="I88" s="32">
        <v>1.2</v>
      </c>
      <c r="J88" s="40">
        <v>0.117407</v>
      </c>
      <c r="K88" s="12">
        <v>36.89</v>
      </c>
      <c r="L88" s="12">
        <v>21.99</v>
      </c>
      <c r="M88" s="18">
        <v>7.13</v>
      </c>
      <c r="N88" s="12">
        <v>36.89</v>
      </c>
      <c r="O88" s="12">
        <v>21.92</v>
      </c>
      <c r="P88" s="18">
        <v>7.02</v>
      </c>
      <c r="Q88" s="18">
        <v>6</v>
      </c>
    </row>
    <row r="89" spans="1:17">
      <c r="A89" s="29" t="s">
        <v>16</v>
      </c>
      <c r="B89" s="39">
        <v>37662</v>
      </c>
      <c r="C89" s="31">
        <v>4</v>
      </c>
      <c r="D89" s="31">
        <v>5</v>
      </c>
      <c r="E89" s="31">
        <v>5</v>
      </c>
      <c r="F89" s="21">
        <v>31</v>
      </c>
      <c r="G89" s="21">
        <v>8</v>
      </c>
      <c r="H89" s="31">
        <v>160</v>
      </c>
      <c r="I89" s="32">
        <v>1.2</v>
      </c>
      <c r="J89" s="40"/>
      <c r="K89" s="12">
        <v>36.96</v>
      </c>
      <c r="L89" s="12">
        <v>23.29</v>
      </c>
      <c r="M89" s="18">
        <v>6.88</v>
      </c>
      <c r="N89" s="12">
        <v>36.950000000000003</v>
      </c>
      <c r="O89" s="12">
        <v>22.15</v>
      </c>
      <c r="P89" s="18">
        <v>6.46</v>
      </c>
      <c r="Q89" s="18">
        <v>9</v>
      </c>
    </row>
    <row r="90" spans="1:17">
      <c r="A90" s="29" t="s">
        <v>16</v>
      </c>
      <c r="B90" s="39" t="s">
        <v>144</v>
      </c>
      <c r="C90" s="31">
        <v>5</v>
      </c>
      <c r="D90" s="31">
        <v>6</v>
      </c>
      <c r="E90" s="31">
        <v>7</v>
      </c>
      <c r="F90" s="21">
        <v>31</v>
      </c>
      <c r="G90" s="21">
        <v>8</v>
      </c>
      <c r="H90" s="31">
        <v>140</v>
      </c>
      <c r="I90" s="32">
        <v>1.1000000000000001</v>
      </c>
      <c r="J90" s="40">
        <v>8.0462000000000006E-2</v>
      </c>
      <c r="K90" s="12">
        <v>37.08</v>
      </c>
      <c r="L90" s="12">
        <v>23.23</v>
      </c>
      <c r="M90" s="18">
        <v>6.5</v>
      </c>
      <c r="N90" s="12">
        <v>37.06</v>
      </c>
      <c r="O90" s="12">
        <v>23.03</v>
      </c>
      <c r="P90" s="18">
        <v>6.4</v>
      </c>
      <c r="Q90" s="18">
        <v>8</v>
      </c>
    </row>
    <row r="91" spans="1:17">
      <c r="A91" s="29" t="s">
        <v>16</v>
      </c>
      <c r="B91" s="39" t="s">
        <v>145</v>
      </c>
      <c r="C91" s="31">
        <v>4</v>
      </c>
      <c r="D91" s="31">
        <v>6</v>
      </c>
      <c r="E91" s="31">
        <v>4</v>
      </c>
      <c r="F91" s="21">
        <v>38</v>
      </c>
      <c r="G91" s="21">
        <v>15</v>
      </c>
      <c r="H91" s="31">
        <v>130</v>
      </c>
      <c r="I91" s="32">
        <v>1.6</v>
      </c>
      <c r="J91" s="40">
        <v>0.11706800000000001</v>
      </c>
      <c r="K91" s="12">
        <v>36.82</v>
      </c>
      <c r="L91" s="12">
        <v>23.25</v>
      </c>
      <c r="M91" s="18">
        <v>8.1</v>
      </c>
      <c r="N91" s="12">
        <v>36.799999999999997</v>
      </c>
      <c r="O91" s="12">
        <v>23.25</v>
      </c>
      <c r="P91" s="18">
        <v>7.9</v>
      </c>
      <c r="Q91" s="18">
        <v>6</v>
      </c>
    </row>
    <row r="92" spans="1:17">
      <c r="A92" s="29" t="s">
        <v>16</v>
      </c>
      <c r="B92" s="39">
        <v>37683</v>
      </c>
      <c r="C92" s="31">
        <v>4</v>
      </c>
      <c r="D92" s="31">
        <v>5</v>
      </c>
      <c r="E92" s="31">
        <v>3</v>
      </c>
      <c r="F92" s="21">
        <v>40</v>
      </c>
      <c r="G92" s="21">
        <v>17</v>
      </c>
      <c r="H92" s="31">
        <v>160</v>
      </c>
      <c r="I92" s="32">
        <v>1.1000000000000001</v>
      </c>
      <c r="J92" s="40">
        <v>0.12321835714285714</v>
      </c>
      <c r="K92" s="12">
        <v>37.32</v>
      </c>
      <c r="L92" s="12">
        <v>22.69</v>
      </c>
      <c r="M92" s="18">
        <v>8.5</v>
      </c>
      <c r="N92" s="12">
        <v>37.340000000000003</v>
      </c>
      <c r="O92" s="12">
        <v>22.67</v>
      </c>
      <c r="P92" s="18">
        <v>8.3000000000000007</v>
      </c>
      <c r="Q92" s="18">
        <v>5</v>
      </c>
    </row>
    <row r="93" spans="1:17">
      <c r="A93" s="29" t="s">
        <v>16</v>
      </c>
      <c r="B93" s="39">
        <v>37690</v>
      </c>
      <c r="C93" s="31">
        <v>6</v>
      </c>
      <c r="D93" s="31">
        <v>4</v>
      </c>
      <c r="E93" s="31">
        <v>4</v>
      </c>
      <c r="F93" s="21">
        <v>33</v>
      </c>
      <c r="G93" s="21">
        <v>10</v>
      </c>
      <c r="H93" s="31">
        <v>180</v>
      </c>
      <c r="I93" s="32">
        <v>0.7</v>
      </c>
      <c r="J93" s="40"/>
      <c r="K93" s="12">
        <v>36.72</v>
      </c>
      <c r="L93" s="12">
        <v>23.63</v>
      </c>
      <c r="M93" s="18">
        <v>7.8</v>
      </c>
      <c r="N93" s="12">
        <v>37.06</v>
      </c>
      <c r="O93" s="12">
        <v>23.45</v>
      </c>
      <c r="P93" s="18">
        <v>6.4</v>
      </c>
      <c r="Q93" s="18">
        <v>11.5</v>
      </c>
    </row>
    <row r="94" spans="1:17">
      <c r="A94" s="29" t="s">
        <v>16</v>
      </c>
      <c r="B94" s="39" t="s">
        <v>146</v>
      </c>
      <c r="C94" s="31">
        <v>4</v>
      </c>
      <c r="D94" s="31">
        <v>5</v>
      </c>
      <c r="E94" s="31">
        <v>4</v>
      </c>
      <c r="F94" s="21">
        <v>35</v>
      </c>
      <c r="G94" s="21">
        <v>12</v>
      </c>
      <c r="H94" s="31">
        <v>160</v>
      </c>
      <c r="I94" s="32">
        <v>1</v>
      </c>
      <c r="J94" s="40">
        <v>0.111985</v>
      </c>
      <c r="K94" s="12">
        <v>36.93</v>
      </c>
      <c r="L94" s="12">
        <v>24</v>
      </c>
      <c r="M94" s="18">
        <v>7.2</v>
      </c>
      <c r="N94" s="12">
        <v>36.93</v>
      </c>
      <c r="O94" s="12">
        <v>23.98</v>
      </c>
      <c r="P94" s="18">
        <v>6.9</v>
      </c>
      <c r="Q94" s="18">
        <v>5.5</v>
      </c>
    </row>
    <row r="95" spans="1:17">
      <c r="A95" s="29" t="s">
        <v>16</v>
      </c>
      <c r="B95" s="39" t="s">
        <v>147</v>
      </c>
      <c r="C95" s="31">
        <v>5</v>
      </c>
      <c r="D95" s="31">
        <v>6</v>
      </c>
      <c r="E95" s="31">
        <v>5</v>
      </c>
      <c r="F95" s="21">
        <v>37</v>
      </c>
      <c r="G95" s="21">
        <v>14</v>
      </c>
      <c r="H95" s="31">
        <v>200</v>
      </c>
      <c r="I95" s="32">
        <v>1</v>
      </c>
      <c r="K95" s="12">
        <v>37.04</v>
      </c>
      <c r="L95" s="12">
        <v>22.87</v>
      </c>
      <c r="M95" s="18">
        <v>7.6</v>
      </c>
      <c r="N95" s="12">
        <v>37.049999999999997</v>
      </c>
      <c r="O95" s="12">
        <v>22.88</v>
      </c>
      <c r="P95" s="18">
        <v>7.5</v>
      </c>
      <c r="Q95" s="18">
        <v>5</v>
      </c>
    </row>
    <row r="96" spans="1:17">
      <c r="A96" s="29" t="s">
        <v>16</v>
      </c>
      <c r="B96" s="39" t="s">
        <v>148</v>
      </c>
      <c r="C96" s="31">
        <v>12</v>
      </c>
      <c r="D96" s="31">
        <v>7</v>
      </c>
      <c r="E96" s="31">
        <v>6</v>
      </c>
      <c r="F96" s="21">
        <v>37</v>
      </c>
      <c r="G96" s="21">
        <v>14</v>
      </c>
      <c r="H96" s="31">
        <v>160</v>
      </c>
      <c r="I96" s="32">
        <v>0.7</v>
      </c>
      <c r="J96" s="40">
        <v>7.5314000000000006E-2</v>
      </c>
      <c r="K96" s="12">
        <v>36.92</v>
      </c>
      <c r="L96" s="12">
        <v>22.51</v>
      </c>
      <c r="M96" s="18">
        <v>8.3000000000000007</v>
      </c>
      <c r="N96" s="12">
        <v>37.14</v>
      </c>
      <c r="O96" s="12">
        <v>22.57</v>
      </c>
      <c r="P96" s="18">
        <v>7.1</v>
      </c>
      <c r="Q96" s="18">
        <v>12</v>
      </c>
    </row>
    <row r="97" spans="1:17">
      <c r="A97" s="29"/>
      <c r="B97" s="39"/>
      <c r="C97" s="31"/>
      <c r="D97" s="31"/>
      <c r="E97" s="31"/>
      <c r="F97" s="21"/>
      <c r="G97" s="21"/>
      <c r="H97" s="31"/>
      <c r="I97" s="32"/>
      <c r="J97" s="40"/>
      <c r="K97" s="12"/>
      <c r="L97" s="12"/>
      <c r="M97" s="18"/>
      <c r="N97" s="12"/>
      <c r="O97" s="12"/>
      <c r="P97" s="18"/>
      <c r="Q97" s="18"/>
    </row>
    <row r="98" spans="1:17">
      <c r="A98" s="29" t="s">
        <v>17</v>
      </c>
      <c r="B98" s="39">
        <v>37592</v>
      </c>
      <c r="C98" s="31">
        <v>6</v>
      </c>
      <c r="D98" s="31">
        <v>9</v>
      </c>
      <c r="E98" s="31">
        <v>5</v>
      </c>
      <c r="F98" s="21">
        <v>34</v>
      </c>
      <c r="G98" s="21">
        <v>11</v>
      </c>
      <c r="H98" s="31">
        <v>150</v>
      </c>
      <c r="I98" s="32">
        <v>0.9</v>
      </c>
      <c r="J98" s="40">
        <v>9.4166079999999999E-2</v>
      </c>
      <c r="K98" s="12">
        <v>36.14</v>
      </c>
      <c r="L98" s="12">
        <v>19.78</v>
      </c>
      <c r="M98" s="18">
        <v>7.58</v>
      </c>
      <c r="N98" s="12">
        <v>36.15</v>
      </c>
      <c r="O98" s="12">
        <v>19.739999999999998</v>
      </c>
      <c r="P98" s="18">
        <v>7.46</v>
      </c>
      <c r="Q98" s="18">
        <v>5</v>
      </c>
    </row>
    <row r="99" spans="1:17">
      <c r="A99" s="29" t="s">
        <v>17</v>
      </c>
      <c r="B99" s="39">
        <v>37599</v>
      </c>
      <c r="C99" s="31">
        <v>7</v>
      </c>
      <c r="D99" s="31">
        <v>6</v>
      </c>
      <c r="E99" s="31">
        <v>4</v>
      </c>
      <c r="F99" s="21">
        <v>37</v>
      </c>
      <c r="G99" s="21">
        <v>14</v>
      </c>
      <c r="H99" s="31">
        <v>170</v>
      </c>
      <c r="I99" s="32">
        <v>1.8</v>
      </c>
      <c r="J99" s="40">
        <v>0.11940278124999999</v>
      </c>
      <c r="K99" s="12">
        <v>35.94</v>
      </c>
      <c r="L99" s="12">
        <v>19.84</v>
      </c>
      <c r="M99" s="18">
        <v>8.2200000000000006</v>
      </c>
      <c r="N99" s="12">
        <v>35.94</v>
      </c>
      <c r="O99" s="12">
        <v>19.8</v>
      </c>
      <c r="P99" s="18">
        <v>8.09</v>
      </c>
      <c r="Q99" s="18">
        <v>4.5</v>
      </c>
    </row>
    <row r="100" spans="1:17">
      <c r="A100" s="29" t="s">
        <v>17</v>
      </c>
      <c r="B100" s="39" t="s">
        <v>138</v>
      </c>
      <c r="C100" s="31">
        <v>3</v>
      </c>
      <c r="D100" s="31">
        <v>5</v>
      </c>
      <c r="E100" s="31">
        <v>7</v>
      </c>
      <c r="F100" s="21">
        <v>37</v>
      </c>
      <c r="G100" s="21">
        <v>14</v>
      </c>
      <c r="H100" s="31">
        <v>160</v>
      </c>
      <c r="I100" s="32">
        <v>1.6</v>
      </c>
      <c r="J100" s="40">
        <v>0.10299308</v>
      </c>
      <c r="K100" s="12">
        <v>36.46</v>
      </c>
      <c r="L100" s="12">
        <v>21.61</v>
      </c>
      <c r="M100" s="18">
        <v>8.5299999999999994</v>
      </c>
      <c r="N100" s="12">
        <v>36.4</v>
      </c>
      <c r="O100" s="12">
        <v>20.76</v>
      </c>
      <c r="P100" s="18">
        <v>8.3699999999999992</v>
      </c>
      <c r="Q100" s="18">
        <v>4.5</v>
      </c>
    </row>
    <row r="101" spans="1:17">
      <c r="A101" s="29" t="s">
        <v>17</v>
      </c>
      <c r="B101" s="39" t="s">
        <v>139</v>
      </c>
      <c r="C101" s="31">
        <v>8</v>
      </c>
      <c r="D101" s="31">
        <v>6</v>
      </c>
      <c r="E101" s="31">
        <v>6</v>
      </c>
      <c r="F101" s="21">
        <v>33</v>
      </c>
      <c r="G101" s="21">
        <v>10</v>
      </c>
      <c r="H101" s="31">
        <v>180</v>
      </c>
      <c r="I101" s="32">
        <v>0.8</v>
      </c>
      <c r="J101" s="40">
        <v>7.7034469999999994E-2</v>
      </c>
      <c r="K101" s="12">
        <v>36.369999999999997</v>
      </c>
      <c r="L101" s="12">
        <v>21.85</v>
      </c>
      <c r="M101" s="18">
        <v>7.83</v>
      </c>
      <c r="N101" s="12">
        <v>36.369999999999997</v>
      </c>
      <c r="O101" s="12">
        <v>21.81</v>
      </c>
      <c r="P101" s="18">
        <v>7.59</v>
      </c>
      <c r="Q101" s="18">
        <v>7.5</v>
      </c>
    </row>
    <row r="102" spans="1:17">
      <c r="A102" s="29" t="s">
        <v>17</v>
      </c>
      <c r="B102" s="39" t="s">
        <v>140</v>
      </c>
      <c r="C102" s="31">
        <v>8</v>
      </c>
      <c r="D102" s="31">
        <v>6</v>
      </c>
      <c r="E102" s="31">
        <v>6</v>
      </c>
      <c r="F102" s="21">
        <v>41</v>
      </c>
      <c r="G102" s="21">
        <v>18</v>
      </c>
      <c r="H102" s="31">
        <v>170</v>
      </c>
      <c r="I102" s="32">
        <v>1.5</v>
      </c>
      <c r="J102" s="40">
        <v>9.9187559999999994E-2</v>
      </c>
      <c r="K102" s="12">
        <v>36.340000000000003</v>
      </c>
      <c r="L102" s="12">
        <v>22.52</v>
      </c>
      <c r="M102" s="18">
        <v>7.76</v>
      </c>
      <c r="N102" s="12">
        <v>36.35</v>
      </c>
      <c r="O102" s="12">
        <v>22.42</v>
      </c>
      <c r="P102" s="18">
        <v>7.59</v>
      </c>
      <c r="Q102" s="18">
        <v>5.5</v>
      </c>
    </row>
    <row r="103" spans="1:17">
      <c r="A103" s="29" t="s">
        <v>17</v>
      </c>
      <c r="B103" s="39">
        <v>37627</v>
      </c>
      <c r="C103" s="31">
        <v>4</v>
      </c>
      <c r="D103" s="31">
        <v>7</v>
      </c>
      <c r="E103" s="31">
        <v>4</v>
      </c>
      <c r="F103" s="21">
        <v>35</v>
      </c>
      <c r="G103" s="21">
        <v>12</v>
      </c>
      <c r="H103" s="31">
        <v>130</v>
      </c>
      <c r="I103" s="32">
        <v>1.8</v>
      </c>
      <c r="J103" s="40">
        <v>0.1064628</v>
      </c>
      <c r="K103" s="12">
        <v>36.49</v>
      </c>
      <c r="L103" s="12">
        <v>22.89</v>
      </c>
      <c r="M103" s="18">
        <v>8.41</v>
      </c>
      <c r="N103" s="12">
        <v>36.49</v>
      </c>
      <c r="O103" s="12">
        <v>22.66</v>
      </c>
      <c r="P103" s="18">
        <v>7.97</v>
      </c>
      <c r="Q103" s="18">
        <v>4.5</v>
      </c>
    </row>
    <row r="104" spans="1:17">
      <c r="A104" s="29" t="s">
        <v>17</v>
      </c>
      <c r="B104" s="39" t="s">
        <v>141</v>
      </c>
      <c r="C104" s="31">
        <v>4</v>
      </c>
      <c r="D104" s="31">
        <v>4</v>
      </c>
      <c r="E104" s="31">
        <v>4</v>
      </c>
      <c r="F104" s="21">
        <v>43</v>
      </c>
      <c r="G104" s="21">
        <v>20</v>
      </c>
      <c r="H104" s="31">
        <v>150</v>
      </c>
      <c r="I104" s="32">
        <v>2.2999999999999998</v>
      </c>
      <c r="J104" s="40">
        <v>0.1552</v>
      </c>
      <c r="K104" s="12">
        <v>36.49</v>
      </c>
      <c r="L104" s="12">
        <v>22.53</v>
      </c>
      <c r="M104" s="18">
        <v>8.39</v>
      </c>
      <c r="N104" s="12">
        <v>36.5</v>
      </c>
      <c r="O104" s="12">
        <v>22.35</v>
      </c>
      <c r="P104" s="18">
        <v>7.85</v>
      </c>
      <c r="Q104" s="18">
        <v>4</v>
      </c>
    </row>
    <row r="105" spans="1:17">
      <c r="A105" s="29" t="s">
        <v>17</v>
      </c>
      <c r="B105" s="39" t="s">
        <v>142</v>
      </c>
      <c r="C105" s="31">
        <v>4</v>
      </c>
      <c r="D105" s="31">
        <v>4</v>
      </c>
      <c r="E105" s="31">
        <v>5</v>
      </c>
      <c r="F105" s="21">
        <v>38</v>
      </c>
      <c r="G105" s="21">
        <v>15</v>
      </c>
      <c r="H105" s="31">
        <v>180</v>
      </c>
      <c r="I105" s="32">
        <v>1.5</v>
      </c>
      <c r="J105" s="40">
        <v>0.16798407000000001</v>
      </c>
      <c r="K105" s="12">
        <v>36.79</v>
      </c>
      <c r="L105" s="12">
        <v>23.15</v>
      </c>
      <c r="M105" s="18">
        <v>6.8</v>
      </c>
      <c r="N105" s="12">
        <v>36.76</v>
      </c>
      <c r="O105" s="12">
        <v>22.85</v>
      </c>
      <c r="P105" s="18">
        <v>6.47</v>
      </c>
      <c r="Q105" s="12">
        <v>4.25</v>
      </c>
    </row>
    <row r="106" spans="1:17">
      <c r="A106" s="29" t="s">
        <v>17</v>
      </c>
      <c r="B106" s="39" t="s">
        <v>143</v>
      </c>
      <c r="C106" s="31">
        <v>5</v>
      </c>
      <c r="D106" s="31">
        <v>4</v>
      </c>
      <c r="E106" s="31">
        <v>6</v>
      </c>
      <c r="F106" s="21">
        <v>39</v>
      </c>
      <c r="G106" s="21">
        <v>16</v>
      </c>
      <c r="H106" s="31">
        <v>170</v>
      </c>
      <c r="I106" s="32">
        <v>2.6</v>
      </c>
      <c r="J106" s="40"/>
      <c r="K106" s="12">
        <v>36.85</v>
      </c>
      <c r="L106" s="12">
        <v>22.6</v>
      </c>
      <c r="M106" s="18">
        <v>7.89</v>
      </c>
      <c r="N106" s="12">
        <v>36.85</v>
      </c>
      <c r="O106" s="12">
        <v>22.45</v>
      </c>
      <c r="P106" s="18">
        <v>7.76</v>
      </c>
      <c r="Q106" s="12">
        <v>3.25</v>
      </c>
    </row>
    <row r="107" spans="1:17">
      <c r="A107" s="29" t="s">
        <v>17</v>
      </c>
      <c r="B107" s="39">
        <v>37655</v>
      </c>
      <c r="C107" s="31">
        <v>5</v>
      </c>
      <c r="D107" s="31">
        <v>5</v>
      </c>
      <c r="E107" s="31">
        <v>7</v>
      </c>
      <c r="F107" s="21">
        <v>38</v>
      </c>
      <c r="G107" s="21">
        <v>15</v>
      </c>
      <c r="H107" s="31">
        <v>150</v>
      </c>
      <c r="I107" s="32">
        <v>1.7</v>
      </c>
      <c r="J107" s="40">
        <v>0.109843</v>
      </c>
      <c r="K107" s="12">
        <v>36.92</v>
      </c>
      <c r="L107" s="12">
        <v>21.95</v>
      </c>
      <c r="M107" s="18">
        <v>7.09</v>
      </c>
      <c r="N107" s="12">
        <v>36.93</v>
      </c>
      <c r="O107" s="12">
        <v>21.87</v>
      </c>
      <c r="P107" s="18">
        <v>7</v>
      </c>
      <c r="Q107" s="18">
        <v>5.5</v>
      </c>
    </row>
    <row r="108" spans="1:17">
      <c r="A108" s="29" t="s">
        <v>17</v>
      </c>
      <c r="B108" s="39">
        <v>37662</v>
      </c>
      <c r="C108" s="31">
        <v>5</v>
      </c>
      <c r="D108" s="31">
        <v>5</v>
      </c>
      <c r="E108" s="31">
        <v>5</v>
      </c>
      <c r="F108" s="21">
        <v>33</v>
      </c>
      <c r="G108" s="21">
        <v>10</v>
      </c>
      <c r="H108" s="31">
        <v>160</v>
      </c>
      <c r="I108" s="32">
        <v>1</v>
      </c>
      <c r="J108" s="40">
        <v>6.9435999999999998E-2</v>
      </c>
      <c r="K108" s="12">
        <v>37</v>
      </c>
      <c r="L108" s="12">
        <v>24.13</v>
      </c>
      <c r="M108" s="18">
        <v>7.13</v>
      </c>
      <c r="N108" s="12">
        <v>36.950000000000003</v>
      </c>
      <c r="O108" s="12">
        <v>22.5</v>
      </c>
      <c r="P108" s="18">
        <v>6.17</v>
      </c>
      <c r="Q108" s="18">
        <v>7</v>
      </c>
    </row>
    <row r="109" spans="1:17">
      <c r="A109" s="29" t="s">
        <v>17</v>
      </c>
      <c r="B109" s="39" t="s">
        <v>144</v>
      </c>
      <c r="C109" s="31">
        <v>7</v>
      </c>
      <c r="D109" s="31">
        <v>5</v>
      </c>
      <c r="E109" s="31">
        <v>6</v>
      </c>
      <c r="F109" s="21">
        <v>41</v>
      </c>
      <c r="G109" s="21">
        <v>18</v>
      </c>
      <c r="H109" s="31">
        <v>180</v>
      </c>
      <c r="I109" s="32">
        <v>2.6</v>
      </c>
      <c r="J109" s="40">
        <v>0.10624</v>
      </c>
      <c r="K109" s="12">
        <v>36.99</v>
      </c>
      <c r="L109" s="12">
        <v>23.5</v>
      </c>
      <c r="M109" s="18">
        <v>6.4</v>
      </c>
      <c r="N109" s="12">
        <v>37.04</v>
      </c>
      <c r="O109" s="12">
        <v>22.95</v>
      </c>
      <c r="P109" s="18">
        <v>6.2</v>
      </c>
      <c r="Q109" s="18">
        <v>5</v>
      </c>
    </row>
    <row r="110" spans="1:17">
      <c r="A110" s="29" t="s">
        <v>17</v>
      </c>
      <c r="B110" s="39" t="s">
        <v>145</v>
      </c>
      <c r="C110" s="31">
        <v>5</v>
      </c>
      <c r="D110" s="31">
        <v>5</v>
      </c>
      <c r="E110" s="31">
        <v>6</v>
      </c>
      <c r="F110" s="21">
        <v>37</v>
      </c>
      <c r="G110" s="21">
        <v>14</v>
      </c>
      <c r="H110" s="31">
        <v>150</v>
      </c>
      <c r="I110" s="32">
        <v>3</v>
      </c>
      <c r="J110" s="40">
        <v>0.13569700000000001</v>
      </c>
      <c r="K110" s="12">
        <v>36.78</v>
      </c>
      <c r="L110" s="12">
        <v>23.37</v>
      </c>
      <c r="M110" s="18">
        <v>8.5</v>
      </c>
      <c r="N110" s="12">
        <v>36.78</v>
      </c>
      <c r="O110" s="12">
        <v>23.21</v>
      </c>
      <c r="P110" s="18">
        <v>8.1999999999999993</v>
      </c>
      <c r="Q110" s="18">
        <v>4</v>
      </c>
    </row>
    <row r="111" spans="1:17">
      <c r="A111" s="29" t="s">
        <v>17</v>
      </c>
      <c r="B111" s="39">
        <v>37683</v>
      </c>
      <c r="C111" s="31">
        <v>5</v>
      </c>
      <c r="D111" s="31">
        <v>5</v>
      </c>
      <c r="E111" s="31">
        <v>3</v>
      </c>
      <c r="F111" s="21">
        <v>39</v>
      </c>
      <c r="G111" s="21">
        <v>16</v>
      </c>
      <c r="H111" s="31">
        <v>140</v>
      </c>
      <c r="I111" s="32">
        <v>1.4</v>
      </c>
      <c r="J111" s="40">
        <v>0.11584907843137257</v>
      </c>
      <c r="K111" s="12">
        <v>37.28</v>
      </c>
      <c r="L111" s="12">
        <v>22.67</v>
      </c>
      <c r="M111" s="18">
        <v>8.4</v>
      </c>
      <c r="N111" s="12">
        <v>37.299999999999997</v>
      </c>
      <c r="O111" s="12">
        <v>22.58</v>
      </c>
      <c r="P111" s="18">
        <v>8.3000000000000007</v>
      </c>
      <c r="Q111" s="18">
        <v>5</v>
      </c>
    </row>
    <row r="112" spans="1:17">
      <c r="A112" s="29" t="s">
        <v>17</v>
      </c>
      <c r="B112" s="39">
        <v>37690</v>
      </c>
      <c r="C112" s="31">
        <v>13</v>
      </c>
      <c r="D112" s="31">
        <v>8</v>
      </c>
      <c r="E112" s="31">
        <v>5</v>
      </c>
      <c r="F112" s="21">
        <v>44</v>
      </c>
      <c r="G112" s="21">
        <v>21</v>
      </c>
      <c r="H112" s="31">
        <v>190</v>
      </c>
      <c r="I112" s="32">
        <v>1.9</v>
      </c>
      <c r="J112" s="40"/>
      <c r="K112" s="12">
        <v>37</v>
      </c>
      <c r="L112" s="12">
        <v>24.57</v>
      </c>
      <c r="M112" s="18">
        <v>7.7</v>
      </c>
      <c r="N112" s="12">
        <v>37.06</v>
      </c>
      <c r="O112" s="12">
        <v>24.14</v>
      </c>
      <c r="P112" s="18">
        <v>6.8</v>
      </c>
      <c r="Q112" s="18">
        <v>7</v>
      </c>
    </row>
    <row r="113" spans="1:17">
      <c r="A113" s="29" t="s">
        <v>17</v>
      </c>
      <c r="B113" s="39" t="s">
        <v>146</v>
      </c>
      <c r="C113" s="31">
        <v>8</v>
      </c>
      <c r="D113" s="31">
        <v>5</v>
      </c>
      <c r="E113" s="31">
        <v>7</v>
      </c>
      <c r="F113" s="21">
        <v>38</v>
      </c>
      <c r="G113" s="21">
        <v>15</v>
      </c>
      <c r="H113" s="31">
        <v>170</v>
      </c>
      <c r="I113" s="32">
        <v>2.4</v>
      </c>
      <c r="J113" s="40">
        <v>0.13199</v>
      </c>
      <c r="K113" s="12">
        <v>36.99</v>
      </c>
      <c r="L113" s="12">
        <v>24.03</v>
      </c>
      <c r="M113" s="18">
        <v>7.2</v>
      </c>
      <c r="N113" s="12">
        <v>36.979999999999997</v>
      </c>
      <c r="O113" s="12">
        <v>23.98</v>
      </c>
      <c r="P113" s="18">
        <v>6.8</v>
      </c>
      <c r="Q113" s="18">
        <v>4.5</v>
      </c>
    </row>
    <row r="114" spans="1:17">
      <c r="A114" s="29" t="s">
        <v>17</v>
      </c>
      <c r="B114" s="39" t="s">
        <v>147</v>
      </c>
      <c r="C114" s="31">
        <v>6</v>
      </c>
      <c r="D114" s="31">
        <v>6</v>
      </c>
      <c r="E114" s="31">
        <v>5</v>
      </c>
      <c r="F114" s="21">
        <v>37</v>
      </c>
      <c r="G114" s="21">
        <v>14</v>
      </c>
      <c r="H114" s="31">
        <v>150</v>
      </c>
      <c r="I114" s="32">
        <v>1.8</v>
      </c>
      <c r="K114" s="12">
        <v>37.08</v>
      </c>
      <c r="L114" s="12">
        <v>23.15</v>
      </c>
      <c r="M114" s="18">
        <v>7.9</v>
      </c>
      <c r="N114" s="12">
        <v>37.11</v>
      </c>
      <c r="O114" s="12">
        <v>22.91</v>
      </c>
      <c r="P114" s="18">
        <v>7.8</v>
      </c>
      <c r="Q114" s="18">
        <v>5</v>
      </c>
    </row>
    <row r="115" spans="1:17">
      <c r="A115" s="29" t="s">
        <v>17</v>
      </c>
      <c r="B115" s="39" t="s">
        <v>148</v>
      </c>
      <c r="C115" s="31">
        <v>14</v>
      </c>
      <c r="D115" s="31">
        <v>6</v>
      </c>
      <c r="E115" s="31">
        <v>6</v>
      </c>
      <c r="F115" s="21">
        <v>38</v>
      </c>
      <c r="G115" s="21">
        <v>15</v>
      </c>
      <c r="H115" s="31">
        <v>180</v>
      </c>
      <c r="I115" s="32">
        <v>0.9</v>
      </c>
      <c r="J115" s="40">
        <v>7.9830999999999999E-2</v>
      </c>
      <c r="K115" s="12">
        <v>36.880000000000003</v>
      </c>
      <c r="L115" s="12">
        <v>22.79</v>
      </c>
      <c r="M115" s="18">
        <v>8.5</v>
      </c>
      <c r="N115" s="12">
        <v>37.14</v>
      </c>
      <c r="O115" s="12">
        <v>22.84</v>
      </c>
      <c r="P115" s="18">
        <v>6.3</v>
      </c>
      <c r="Q115" s="18">
        <v>9</v>
      </c>
    </row>
    <row r="116" spans="1:17">
      <c r="A116" s="29"/>
      <c r="B116" s="39"/>
      <c r="C116" s="31"/>
      <c r="D116" s="31"/>
      <c r="E116" s="31"/>
      <c r="F116" s="21"/>
      <c r="G116" s="21"/>
      <c r="H116" s="31"/>
      <c r="I116" s="32"/>
      <c r="J116" s="40"/>
      <c r="K116" s="12"/>
      <c r="L116" s="12"/>
      <c r="M116" s="18"/>
      <c r="N116" s="12"/>
      <c r="O116" s="12"/>
      <c r="P116" s="18"/>
      <c r="Q116" s="18"/>
    </row>
    <row r="117" spans="1:17">
      <c r="A117" s="29" t="s">
        <v>149</v>
      </c>
      <c r="B117" s="39">
        <v>37592</v>
      </c>
      <c r="C117" s="31">
        <v>8</v>
      </c>
      <c r="D117" s="31">
        <v>15</v>
      </c>
      <c r="E117" s="31">
        <v>5</v>
      </c>
      <c r="F117" s="21">
        <v>40</v>
      </c>
      <c r="G117" s="21">
        <v>17</v>
      </c>
      <c r="H117" s="31">
        <v>140</v>
      </c>
      <c r="I117" s="32">
        <v>0.9</v>
      </c>
      <c r="J117" s="40">
        <v>9.5380419999999994E-2</v>
      </c>
      <c r="K117" s="12">
        <v>36.119999999999997</v>
      </c>
      <c r="L117" s="12">
        <v>20.03</v>
      </c>
      <c r="M117" s="18">
        <v>7.72</v>
      </c>
      <c r="N117" s="12">
        <v>36.11</v>
      </c>
      <c r="O117" s="12">
        <v>19.809999999999999</v>
      </c>
      <c r="P117" s="18">
        <v>7.26</v>
      </c>
      <c r="Q117" s="18">
        <v>5</v>
      </c>
    </row>
    <row r="118" spans="1:17">
      <c r="A118" s="29" t="s">
        <v>149</v>
      </c>
      <c r="B118" s="39">
        <v>37599</v>
      </c>
      <c r="C118" s="31">
        <v>5</v>
      </c>
      <c r="D118" s="31">
        <v>8</v>
      </c>
      <c r="E118" s="31">
        <v>3</v>
      </c>
      <c r="F118" s="21">
        <v>41</v>
      </c>
      <c r="G118" s="21">
        <v>18</v>
      </c>
      <c r="H118" s="31">
        <v>180</v>
      </c>
      <c r="I118" s="32">
        <v>2.7</v>
      </c>
      <c r="J118" s="40">
        <v>0.1193811851851852</v>
      </c>
      <c r="K118" s="12">
        <v>35.840000000000003</v>
      </c>
      <c r="L118" s="12">
        <v>19.63</v>
      </c>
      <c r="M118" s="18">
        <v>8.14</v>
      </c>
      <c r="N118" s="12">
        <v>35.83</v>
      </c>
      <c r="O118" s="12">
        <v>19.54</v>
      </c>
      <c r="P118" s="18">
        <v>7.76</v>
      </c>
      <c r="Q118">
        <v>3.5</v>
      </c>
    </row>
    <row r="119" spans="1:17">
      <c r="A119" s="29" t="s">
        <v>149</v>
      </c>
      <c r="B119" s="39" t="s">
        <v>138</v>
      </c>
      <c r="C119" s="31">
        <v>4</v>
      </c>
      <c r="D119" s="31">
        <v>5</v>
      </c>
      <c r="E119" s="31">
        <v>5</v>
      </c>
      <c r="F119" s="21">
        <v>36</v>
      </c>
      <c r="G119" s="21">
        <v>13</v>
      </c>
      <c r="H119" s="31">
        <v>190</v>
      </c>
      <c r="I119" s="32">
        <v>1.1000000000000001</v>
      </c>
      <c r="J119" s="40">
        <v>7.5317300000000004E-2</v>
      </c>
      <c r="K119" s="12">
        <v>36.479999999999997</v>
      </c>
      <c r="L119" s="12">
        <v>21.37</v>
      </c>
      <c r="M119" s="18">
        <v>8.74</v>
      </c>
      <c r="N119" s="12">
        <v>36.42</v>
      </c>
      <c r="O119" s="12">
        <v>20.23</v>
      </c>
      <c r="P119" s="18">
        <v>8</v>
      </c>
      <c r="Q119" s="18">
        <v>6.5</v>
      </c>
    </row>
    <row r="120" spans="1:17">
      <c r="A120" s="29" t="s">
        <v>149</v>
      </c>
      <c r="B120" s="39" t="s">
        <v>139</v>
      </c>
      <c r="C120" s="31">
        <v>14</v>
      </c>
      <c r="D120" s="31">
        <v>8</v>
      </c>
      <c r="E120" s="31">
        <v>7</v>
      </c>
      <c r="F120" s="21">
        <v>43</v>
      </c>
      <c r="G120" s="21">
        <v>20</v>
      </c>
      <c r="H120" s="31">
        <v>190</v>
      </c>
      <c r="I120" s="32">
        <v>1.4</v>
      </c>
      <c r="J120" s="40">
        <v>8.3871130000000002E-2</v>
      </c>
      <c r="K120" s="12">
        <v>36.369999999999997</v>
      </c>
      <c r="L120" s="12">
        <v>21.79</v>
      </c>
      <c r="M120" s="18">
        <v>7.87</v>
      </c>
      <c r="N120" s="12">
        <v>36.28</v>
      </c>
      <c r="O120" s="12">
        <v>20.91</v>
      </c>
      <c r="P120" s="18">
        <v>6.39</v>
      </c>
      <c r="Q120" s="18">
        <v>8.5</v>
      </c>
    </row>
    <row r="121" spans="1:17">
      <c r="A121" s="29" t="s">
        <v>149</v>
      </c>
      <c r="B121" s="39" t="s">
        <v>140</v>
      </c>
      <c r="C121" s="31">
        <v>6</v>
      </c>
      <c r="D121" s="31">
        <v>7</v>
      </c>
      <c r="E121" s="31">
        <v>5</v>
      </c>
      <c r="F121" s="21">
        <v>38</v>
      </c>
      <c r="G121" s="21">
        <v>15</v>
      </c>
      <c r="H121" s="31">
        <v>170</v>
      </c>
      <c r="I121" s="32">
        <v>1.9</v>
      </c>
      <c r="J121" s="40">
        <v>9.257427E-2</v>
      </c>
      <c r="K121" s="12">
        <v>36.340000000000003</v>
      </c>
      <c r="L121" s="12">
        <v>22.58</v>
      </c>
      <c r="M121" s="18">
        <v>7.73</v>
      </c>
      <c r="N121" s="12">
        <v>36.340000000000003</v>
      </c>
      <c r="O121" s="12">
        <v>22.34</v>
      </c>
      <c r="P121" s="18">
        <v>7.19</v>
      </c>
      <c r="Q121" s="18">
        <v>6</v>
      </c>
    </row>
    <row r="122" spans="1:17">
      <c r="A122" s="29" t="s">
        <v>149</v>
      </c>
      <c r="B122" s="39">
        <v>37627</v>
      </c>
      <c r="C122" s="31">
        <v>4</v>
      </c>
      <c r="D122" s="31">
        <v>11</v>
      </c>
      <c r="E122" s="31">
        <v>4</v>
      </c>
      <c r="F122" s="21">
        <v>52</v>
      </c>
      <c r="G122" s="21">
        <v>29</v>
      </c>
      <c r="H122" s="31">
        <v>170</v>
      </c>
      <c r="I122" s="32">
        <v>2.8</v>
      </c>
      <c r="J122" s="40">
        <v>0.10683776</v>
      </c>
      <c r="K122" s="12">
        <v>36.51</v>
      </c>
      <c r="L122" s="12">
        <v>22.78</v>
      </c>
      <c r="M122" s="18">
        <v>8.33</v>
      </c>
      <c r="N122" s="12">
        <v>36.49</v>
      </c>
      <c r="O122" s="12">
        <v>22.52</v>
      </c>
      <c r="P122" s="18">
        <v>7.41</v>
      </c>
      <c r="Q122" s="18">
        <v>4.5</v>
      </c>
    </row>
    <row r="123" spans="1:17">
      <c r="A123" s="29" t="s">
        <v>149</v>
      </c>
      <c r="B123" s="39" t="s">
        <v>141</v>
      </c>
      <c r="C123" s="31">
        <v>6</v>
      </c>
      <c r="D123" s="31">
        <v>6</v>
      </c>
      <c r="E123" s="31">
        <v>4</v>
      </c>
      <c r="F123" s="21">
        <v>49</v>
      </c>
      <c r="G123" s="21">
        <v>26</v>
      </c>
      <c r="H123" s="31">
        <v>180</v>
      </c>
      <c r="I123" s="32">
        <v>2.9</v>
      </c>
      <c r="J123" s="40">
        <v>0.11533599999999999</v>
      </c>
      <c r="K123" s="12">
        <v>36.5</v>
      </c>
      <c r="L123" s="12">
        <v>22.83</v>
      </c>
      <c r="M123" s="18">
        <v>8.25</v>
      </c>
      <c r="N123" s="12">
        <v>36.65</v>
      </c>
      <c r="O123" s="12">
        <v>22.51</v>
      </c>
      <c r="P123" s="18">
        <v>6.96</v>
      </c>
      <c r="Q123">
        <v>4.5</v>
      </c>
    </row>
    <row r="124" spans="1:17">
      <c r="A124" s="29" t="s">
        <v>149</v>
      </c>
      <c r="B124" s="39" t="s">
        <v>142</v>
      </c>
      <c r="C124" s="31">
        <v>4</v>
      </c>
      <c r="D124" s="31">
        <v>5</v>
      </c>
      <c r="E124" s="31">
        <v>3</v>
      </c>
      <c r="F124" s="21">
        <v>38</v>
      </c>
      <c r="G124" s="21">
        <v>15</v>
      </c>
      <c r="H124" s="31">
        <v>170</v>
      </c>
      <c r="I124" s="32">
        <v>2.1</v>
      </c>
      <c r="J124" s="40">
        <v>0.13883179000000001</v>
      </c>
      <c r="K124" s="12">
        <v>36.799999999999997</v>
      </c>
      <c r="L124" s="12">
        <v>22.94</v>
      </c>
      <c r="M124" s="18">
        <v>6.38</v>
      </c>
      <c r="N124" s="12">
        <v>36.74</v>
      </c>
      <c r="O124" s="12">
        <v>22.46</v>
      </c>
      <c r="P124" s="18">
        <v>5.69</v>
      </c>
      <c r="Q124" s="18">
        <v>4.5</v>
      </c>
    </row>
    <row r="125" spans="1:17">
      <c r="A125" s="29" t="s">
        <v>149</v>
      </c>
      <c r="B125" s="39" t="s">
        <v>143</v>
      </c>
      <c r="C125" s="31">
        <v>4</v>
      </c>
      <c r="D125" s="31">
        <v>5</v>
      </c>
      <c r="E125" s="31">
        <v>4</v>
      </c>
      <c r="F125" s="21">
        <v>39</v>
      </c>
      <c r="G125" s="21">
        <v>16</v>
      </c>
      <c r="H125" s="31">
        <v>150</v>
      </c>
      <c r="I125" s="32">
        <v>2.1</v>
      </c>
      <c r="J125" s="40"/>
      <c r="K125" s="12">
        <v>36.9</v>
      </c>
      <c r="L125" s="12">
        <v>22.75</v>
      </c>
      <c r="M125" s="18">
        <v>7.63</v>
      </c>
      <c r="N125" s="12">
        <v>36.979999999999997</v>
      </c>
      <c r="O125" s="12">
        <v>22.13</v>
      </c>
      <c r="P125" s="18">
        <v>6.47</v>
      </c>
      <c r="Q125" s="18">
        <v>4</v>
      </c>
    </row>
    <row r="126" spans="1:17">
      <c r="A126" s="29" t="s">
        <v>149</v>
      </c>
      <c r="B126" s="39">
        <v>37655</v>
      </c>
      <c r="C126" s="31">
        <v>5</v>
      </c>
      <c r="D126" s="31">
        <v>6</v>
      </c>
      <c r="E126" s="31">
        <v>4</v>
      </c>
      <c r="F126" s="21">
        <v>40</v>
      </c>
      <c r="G126" s="21">
        <v>17</v>
      </c>
      <c r="H126" s="31">
        <v>180</v>
      </c>
      <c r="I126" s="32">
        <v>1.4</v>
      </c>
      <c r="J126" s="40">
        <v>8.5661000000000001E-2</v>
      </c>
      <c r="K126" s="12">
        <v>36.96</v>
      </c>
      <c r="L126" s="12">
        <v>22.12</v>
      </c>
      <c r="M126" s="18">
        <v>6.98</v>
      </c>
      <c r="N126" s="12">
        <v>36.96</v>
      </c>
      <c r="O126" s="12">
        <v>21.8</v>
      </c>
      <c r="P126" s="18">
        <v>6.74</v>
      </c>
      <c r="Q126" s="18">
        <v>6.5</v>
      </c>
    </row>
    <row r="127" spans="1:17">
      <c r="A127" s="29" t="s">
        <v>149</v>
      </c>
      <c r="B127" s="39">
        <v>37662</v>
      </c>
      <c r="C127" s="31">
        <v>6</v>
      </c>
      <c r="D127" s="31">
        <v>7</v>
      </c>
      <c r="E127" s="31">
        <v>4</v>
      </c>
      <c r="F127" s="21">
        <v>45</v>
      </c>
      <c r="G127" s="21">
        <v>22</v>
      </c>
      <c r="H127" s="31">
        <v>160</v>
      </c>
      <c r="I127" s="32">
        <v>1.6</v>
      </c>
      <c r="J127" s="40">
        <v>7.4297000000000002E-2</v>
      </c>
      <c r="K127" s="12">
        <v>36.99</v>
      </c>
      <c r="L127" s="12">
        <v>23.66</v>
      </c>
      <c r="M127" s="18">
        <v>6.85</v>
      </c>
      <c r="N127" s="12">
        <v>36.97</v>
      </c>
      <c r="O127" s="12">
        <v>22.03</v>
      </c>
      <c r="P127" s="18">
        <v>5.96</v>
      </c>
      <c r="Q127" s="18">
        <v>9</v>
      </c>
    </row>
    <row r="128" spans="1:17">
      <c r="A128" s="29" t="s">
        <v>149</v>
      </c>
      <c r="B128" s="39" t="s">
        <v>144</v>
      </c>
      <c r="C128" s="31">
        <v>17</v>
      </c>
      <c r="D128" s="31">
        <v>9</v>
      </c>
      <c r="E128" s="31">
        <v>4</v>
      </c>
      <c r="F128" s="21">
        <v>39</v>
      </c>
      <c r="G128" s="21">
        <v>16</v>
      </c>
      <c r="H128" s="31">
        <v>200</v>
      </c>
      <c r="I128" s="32">
        <v>2.4</v>
      </c>
      <c r="J128" s="40">
        <v>9.0567999999999996E-2</v>
      </c>
      <c r="K128" s="12">
        <v>37.020000000000003</v>
      </c>
      <c r="L128" s="12">
        <v>23.23</v>
      </c>
      <c r="M128" s="18">
        <v>6.2</v>
      </c>
      <c r="N128" s="12">
        <v>37.049999999999997</v>
      </c>
      <c r="O128" s="12">
        <v>22.66</v>
      </c>
      <c r="P128" s="18">
        <v>5.2</v>
      </c>
      <c r="Q128" s="18">
        <v>7</v>
      </c>
    </row>
    <row r="129" spans="1:17">
      <c r="A129" s="29" t="s">
        <v>149</v>
      </c>
      <c r="B129" s="39" t="s">
        <v>145</v>
      </c>
      <c r="C129" s="31">
        <v>7</v>
      </c>
      <c r="D129" s="31">
        <v>8</v>
      </c>
      <c r="E129" s="31">
        <v>5</v>
      </c>
      <c r="F129" s="21">
        <v>43</v>
      </c>
      <c r="G129" s="21">
        <v>20</v>
      </c>
      <c r="H129" s="31">
        <v>150</v>
      </c>
      <c r="I129" s="32">
        <v>2.6</v>
      </c>
      <c r="J129" s="40">
        <v>0.139622</v>
      </c>
      <c r="K129" s="12">
        <v>36.76</v>
      </c>
      <c r="L129" s="12">
        <v>23.46</v>
      </c>
      <c r="M129" s="18">
        <v>8.3000000000000007</v>
      </c>
      <c r="N129" s="12">
        <v>36.75</v>
      </c>
      <c r="O129" s="12">
        <v>23.18</v>
      </c>
      <c r="P129" s="18">
        <v>7.7</v>
      </c>
      <c r="Q129" s="18">
        <v>4.5</v>
      </c>
    </row>
    <row r="130" spans="1:17">
      <c r="A130" s="29" t="s">
        <v>149</v>
      </c>
      <c r="B130" s="39">
        <v>37683</v>
      </c>
      <c r="C130" s="31">
        <v>3</v>
      </c>
      <c r="D130" s="31">
        <v>6</v>
      </c>
      <c r="E130" s="31">
        <v>3</v>
      </c>
      <c r="F130" s="21">
        <v>39</v>
      </c>
      <c r="G130" s="21">
        <v>16</v>
      </c>
      <c r="H130" s="31">
        <v>170</v>
      </c>
      <c r="I130" s="32">
        <v>2</v>
      </c>
      <c r="J130" s="40"/>
      <c r="K130" s="12">
        <v>37.33</v>
      </c>
      <c r="L130" s="12">
        <v>22.82</v>
      </c>
      <c r="M130" s="18">
        <v>8.6999999999999993</v>
      </c>
      <c r="N130" s="12">
        <v>37.36</v>
      </c>
      <c r="O130" s="12">
        <v>22.43</v>
      </c>
      <c r="P130" s="18">
        <v>8.1</v>
      </c>
      <c r="Q130" s="18">
        <v>5.8</v>
      </c>
    </row>
    <row r="131" spans="1:17">
      <c r="A131" s="29" t="s">
        <v>149</v>
      </c>
      <c r="B131" s="39">
        <v>37690</v>
      </c>
      <c r="C131" s="31">
        <v>30</v>
      </c>
      <c r="D131" s="31">
        <v>10</v>
      </c>
      <c r="E131" s="31">
        <v>5</v>
      </c>
      <c r="F131" s="21">
        <v>45</v>
      </c>
      <c r="G131" s="21">
        <v>22</v>
      </c>
      <c r="H131" s="31">
        <v>210</v>
      </c>
      <c r="I131" s="32">
        <v>1.4</v>
      </c>
      <c r="J131" s="40"/>
      <c r="K131" s="12">
        <v>37.1</v>
      </c>
      <c r="L131" s="12">
        <v>24.74</v>
      </c>
      <c r="M131" s="18">
        <v>7.3</v>
      </c>
      <c r="N131" s="12">
        <v>36.869999999999997</v>
      </c>
      <c r="O131" s="12">
        <v>23.66</v>
      </c>
      <c r="P131" s="18">
        <v>6.9</v>
      </c>
      <c r="Q131" s="18">
        <v>8.5</v>
      </c>
    </row>
    <row r="132" spans="1:17">
      <c r="A132" s="29" t="s">
        <v>149</v>
      </c>
      <c r="B132" s="39" t="s">
        <v>146</v>
      </c>
      <c r="C132" s="31">
        <v>9</v>
      </c>
      <c r="D132" s="31">
        <v>7</v>
      </c>
      <c r="E132" s="31">
        <v>5</v>
      </c>
      <c r="F132" s="21">
        <v>39</v>
      </c>
      <c r="G132" s="21">
        <v>16</v>
      </c>
      <c r="H132" s="31">
        <v>170</v>
      </c>
      <c r="I132" s="32">
        <v>2.2000000000000002</v>
      </c>
      <c r="J132" s="40">
        <v>0.131633</v>
      </c>
      <c r="K132" s="12">
        <v>37.020000000000003</v>
      </c>
      <c r="L132" s="12">
        <v>24.07</v>
      </c>
      <c r="M132" s="18">
        <v>6.2</v>
      </c>
      <c r="N132" s="12">
        <v>37</v>
      </c>
      <c r="O132" s="12">
        <v>23.85</v>
      </c>
      <c r="P132" s="18">
        <v>5.9</v>
      </c>
      <c r="Q132" s="18">
        <v>5.5</v>
      </c>
    </row>
    <row r="133" spans="1:17">
      <c r="A133" s="29" t="s">
        <v>149</v>
      </c>
      <c r="B133" s="39" t="s">
        <v>147</v>
      </c>
      <c r="C133" s="31">
        <v>9</v>
      </c>
      <c r="D133" s="31">
        <v>6</v>
      </c>
      <c r="E133" s="31">
        <v>4</v>
      </c>
      <c r="F133" s="21">
        <v>40</v>
      </c>
      <c r="G133" s="21">
        <v>17</v>
      </c>
      <c r="H133" s="31">
        <v>180</v>
      </c>
      <c r="I133" s="32">
        <v>3.2</v>
      </c>
      <c r="K133" s="12">
        <v>37.119999999999997</v>
      </c>
      <c r="L133" s="12">
        <v>23</v>
      </c>
      <c r="M133" s="18">
        <v>8.1</v>
      </c>
      <c r="N133" s="12">
        <v>37.130000000000003</v>
      </c>
      <c r="O133" s="12">
        <v>22.92</v>
      </c>
      <c r="P133" s="18">
        <v>7.6</v>
      </c>
      <c r="Q133" s="12">
        <v>5.25</v>
      </c>
    </row>
    <row r="134" spans="1:17">
      <c r="A134" s="29" t="s">
        <v>149</v>
      </c>
      <c r="B134" s="39" t="s">
        <v>148</v>
      </c>
      <c r="C134" s="31">
        <v>56</v>
      </c>
      <c r="D134" s="31">
        <v>14</v>
      </c>
      <c r="E134" s="31">
        <v>8</v>
      </c>
      <c r="F134" s="21">
        <v>51</v>
      </c>
      <c r="G134" s="21">
        <v>28</v>
      </c>
      <c r="H134" s="31">
        <v>220</v>
      </c>
      <c r="I134" s="32">
        <v>1.7</v>
      </c>
      <c r="J134" s="40">
        <v>7.1901999999999994E-2</v>
      </c>
      <c r="K134" s="12">
        <v>36.72</v>
      </c>
      <c r="L134" s="12">
        <v>22.37</v>
      </c>
      <c r="M134" s="18">
        <v>8.5</v>
      </c>
      <c r="N134" s="12">
        <v>37.18</v>
      </c>
      <c r="O134" s="12">
        <v>22.39</v>
      </c>
      <c r="P134" s="18">
        <v>4.8</v>
      </c>
      <c r="Q134" s="12">
        <v>10.75</v>
      </c>
    </row>
    <row r="135" spans="1:17">
      <c r="A135" s="29"/>
      <c r="B135" s="39"/>
      <c r="C135" s="31"/>
      <c r="D135" s="31"/>
      <c r="E135" s="31"/>
      <c r="F135" s="21"/>
      <c r="G135" s="21"/>
      <c r="H135" s="31"/>
      <c r="I135" s="32"/>
      <c r="J135" s="40"/>
      <c r="K135" s="12"/>
      <c r="L135" s="12"/>
      <c r="M135" s="18"/>
      <c r="N135" s="12"/>
      <c r="O135" s="12"/>
      <c r="P135" s="18"/>
      <c r="Q135" s="12"/>
    </row>
    <row r="136" spans="1:17">
      <c r="A136" s="29" t="s">
        <v>20</v>
      </c>
      <c r="B136" s="39">
        <v>37592</v>
      </c>
      <c r="C136" s="31">
        <v>4</v>
      </c>
      <c r="D136" s="31">
        <v>8</v>
      </c>
      <c r="E136" s="31">
        <v>4</v>
      </c>
      <c r="F136" s="21">
        <v>35</v>
      </c>
      <c r="G136" s="21">
        <v>12</v>
      </c>
      <c r="H136" s="31">
        <v>160</v>
      </c>
      <c r="I136" s="32">
        <v>1.7</v>
      </c>
      <c r="J136" s="40">
        <v>0.10145838</v>
      </c>
      <c r="K136" s="12">
        <v>36.119999999999997</v>
      </c>
      <c r="L136" s="12">
        <v>19.920000000000002</v>
      </c>
      <c r="M136" s="18">
        <v>7.89</v>
      </c>
      <c r="N136" s="12">
        <v>36.159999999999997</v>
      </c>
      <c r="O136" s="12">
        <v>19.309999999999999</v>
      </c>
      <c r="P136" s="18">
        <v>7.45</v>
      </c>
      <c r="Q136" s="18">
        <v>5</v>
      </c>
    </row>
    <row r="137" spans="1:17">
      <c r="A137" s="29" t="s">
        <v>20</v>
      </c>
      <c r="B137" s="39">
        <v>37599</v>
      </c>
      <c r="C137" s="31">
        <v>4</v>
      </c>
      <c r="D137" s="31">
        <v>8</v>
      </c>
      <c r="E137" s="31">
        <v>3</v>
      </c>
      <c r="F137" s="21">
        <v>37</v>
      </c>
      <c r="G137" s="21">
        <v>14</v>
      </c>
      <c r="H137" s="31">
        <v>160</v>
      </c>
      <c r="I137" s="32">
        <v>1.1000000000000001</v>
      </c>
      <c r="J137" s="40">
        <v>0.11554055555555554</v>
      </c>
      <c r="K137" s="12">
        <v>35.94</v>
      </c>
      <c r="L137" s="12">
        <v>19.82</v>
      </c>
      <c r="M137" s="18">
        <v>8.18</v>
      </c>
      <c r="N137" s="12">
        <v>35.93</v>
      </c>
      <c r="O137" s="12">
        <v>19.21</v>
      </c>
      <c r="P137" s="18">
        <v>7.76</v>
      </c>
      <c r="Q137" s="18">
        <v>4.5</v>
      </c>
    </row>
    <row r="138" spans="1:17">
      <c r="A138" s="29" t="s">
        <v>20</v>
      </c>
      <c r="B138" s="39" t="s">
        <v>138</v>
      </c>
      <c r="C138" s="31">
        <v>3</v>
      </c>
      <c r="D138" s="31">
        <v>5</v>
      </c>
      <c r="E138" s="31">
        <v>6</v>
      </c>
      <c r="F138" s="21">
        <v>41</v>
      </c>
      <c r="G138" s="21">
        <v>18</v>
      </c>
      <c r="H138" s="31">
        <v>190</v>
      </c>
      <c r="I138" s="32">
        <v>1.7</v>
      </c>
      <c r="J138" s="40">
        <v>8.5856039999999995E-2</v>
      </c>
      <c r="K138" s="12">
        <v>36.54</v>
      </c>
      <c r="L138" s="12">
        <v>21.25</v>
      </c>
      <c r="M138" s="18">
        <v>8.07</v>
      </c>
      <c r="N138" s="12">
        <v>36.43</v>
      </c>
      <c r="O138" s="12">
        <v>20.14</v>
      </c>
      <c r="P138" s="18">
        <v>8.3699999999999992</v>
      </c>
      <c r="Q138" s="18">
        <v>6</v>
      </c>
    </row>
    <row r="139" spans="1:17">
      <c r="A139" s="29" t="s">
        <v>20</v>
      </c>
      <c r="B139" s="39" t="s">
        <v>139</v>
      </c>
      <c r="C139" s="31">
        <v>7</v>
      </c>
      <c r="D139" s="31">
        <v>6</v>
      </c>
      <c r="E139" s="31">
        <v>6</v>
      </c>
      <c r="F139" s="21">
        <v>33</v>
      </c>
      <c r="G139" s="21">
        <v>10</v>
      </c>
      <c r="H139" s="31">
        <v>150</v>
      </c>
      <c r="I139" s="32">
        <v>0.8</v>
      </c>
      <c r="J139" s="40">
        <v>8.0069479999999998E-2</v>
      </c>
      <c r="K139" s="12">
        <v>36.4</v>
      </c>
      <c r="L139" s="12">
        <v>22.05</v>
      </c>
      <c r="M139" s="18">
        <v>7.97</v>
      </c>
      <c r="N139" s="12">
        <v>36.36</v>
      </c>
      <c r="O139" s="12">
        <v>21.78</v>
      </c>
      <c r="P139" s="18">
        <v>7.57</v>
      </c>
      <c r="Q139" s="18">
        <v>8</v>
      </c>
    </row>
    <row r="140" spans="1:17">
      <c r="A140" s="29" t="s">
        <v>20</v>
      </c>
      <c r="B140" s="39" t="s">
        <v>140</v>
      </c>
      <c r="C140" s="31">
        <v>7</v>
      </c>
      <c r="D140" s="31">
        <v>7</v>
      </c>
      <c r="E140" s="31">
        <v>7</v>
      </c>
      <c r="F140" s="21">
        <v>39</v>
      </c>
      <c r="G140" s="21">
        <v>16</v>
      </c>
      <c r="H140" s="31">
        <v>190</v>
      </c>
      <c r="I140" s="32">
        <v>2</v>
      </c>
      <c r="J140" s="40">
        <v>0.10962541000000001</v>
      </c>
      <c r="K140" s="12">
        <v>36.340000000000003</v>
      </c>
      <c r="L140" s="12">
        <v>22.41</v>
      </c>
      <c r="M140" s="18">
        <v>7.39</v>
      </c>
      <c r="N140" s="12">
        <v>36.57</v>
      </c>
      <c r="O140" s="12">
        <v>22.3</v>
      </c>
      <c r="P140" s="18">
        <v>6.69</v>
      </c>
      <c r="Q140" s="18">
        <v>5.5</v>
      </c>
    </row>
    <row r="141" spans="1:17">
      <c r="A141" s="29" t="s">
        <v>20</v>
      </c>
      <c r="B141" s="39">
        <v>37627</v>
      </c>
      <c r="C141" s="31">
        <v>5</v>
      </c>
      <c r="D141" s="31">
        <v>10</v>
      </c>
      <c r="E141" s="31">
        <v>4</v>
      </c>
      <c r="F141" s="21">
        <v>50</v>
      </c>
      <c r="G141" s="21">
        <v>27</v>
      </c>
      <c r="H141" s="31">
        <v>180</v>
      </c>
      <c r="I141" s="32">
        <v>4</v>
      </c>
      <c r="J141" s="40">
        <v>0.13180613999999999</v>
      </c>
      <c r="K141" s="12">
        <v>36.520000000000003</v>
      </c>
      <c r="L141" s="12">
        <v>22.52</v>
      </c>
      <c r="M141" s="18">
        <v>8.24</v>
      </c>
      <c r="N141" s="12">
        <v>36.64</v>
      </c>
      <c r="O141" s="12">
        <v>22.4</v>
      </c>
      <c r="P141" s="18">
        <v>7.46</v>
      </c>
      <c r="Q141" s="18">
        <v>4</v>
      </c>
    </row>
    <row r="142" spans="1:17">
      <c r="A142" s="29" t="s">
        <v>20</v>
      </c>
      <c r="B142" s="39" t="s">
        <v>141</v>
      </c>
      <c r="C142" s="31">
        <v>5</v>
      </c>
      <c r="D142" s="31">
        <v>6</v>
      </c>
      <c r="E142" s="31">
        <v>4</v>
      </c>
      <c r="F142" s="21">
        <v>45</v>
      </c>
      <c r="G142" s="21">
        <v>22</v>
      </c>
      <c r="H142" s="31">
        <v>160</v>
      </c>
      <c r="I142" s="32">
        <v>2.4</v>
      </c>
      <c r="J142" s="40">
        <v>0.12651699999999999</v>
      </c>
      <c r="K142" s="12">
        <v>36.54</v>
      </c>
      <c r="L142" s="12">
        <v>22.48</v>
      </c>
      <c r="M142" s="18">
        <v>8.2100000000000009</v>
      </c>
      <c r="N142" s="12">
        <v>36.590000000000003</v>
      </c>
      <c r="O142" s="12">
        <v>21.86</v>
      </c>
      <c r="P142" s="18">
        <v>7.36</v>
      </c>
      <c r="Q142">
        <v>4.5</v>
      </c>
    </row>
    <row r="143" spans="1:17">
      <c r="A143" s="29" t="s">
        <v>20</v>
      </c>
      <c r="B143" s="39" t="s">
        <v>142</v>
      </c>
      <c r="C143" s="31">
        <v>3</v>
      </c>
      <c r="D143" s="31">
        <v>4</v>
      </c>
      <c r="E143" s="31">
        <v>4</v>
      </c>
      <c r="F143" s="21">
        <v>41</v>
      </c>
      <c r="G143" s="21">
        <v>18</v>
      </c>
      <c r="H143" s="31">
        <v>160</v>
      </c>
      <c r="I143" s="32">
        <v>1.7</v>
      </c>
      <c r="J143" s="40">
        <v>0.13261740999999999</v>
      </c>
      <c r="K143" s="12">
        <v>36.82</v>
      </c>
      <c r="L143" s="12">
        <v>22.71</v>
      </c>
      <c r="M143" s="18">
        <v>6.7</v>
      </c>
      <c r="N143" s="12">
        <v>36.880000000000003</v>
      </c>
      <c r="O143" s="12">
        <v>22.28</v>
      </c>
      <c r="P143" s="18">
        <v>5.84</v>
      </c>
      <c r="Q143" s="12">
        <v>4.25</v>
      </c>
    </row>
    <row r="144" spans="1:17">
      <c r="A144" s="29" t="s">
        <v>20</v>
      </c>
      <c r="B144" s="39" t="s">
        <v>143</v>
      </c>
      <c r="C144" s="31">
        <v>1.5</v>
      </c>
      <c r="D144" s="31">
        <v>5</v>
      </c>
      <c r="E144" s="31">
        <v>4</v>
      </c>
      <c r="F144" s="21">
        <v>34</v>
      </c>
      <c r="G144" s="21">
        <v>11</v>
      </c>
      <c r="H144" s="31">
        <v>150</v>
      </c>
      <c r="I144" s="32">
        <v>1.2</v>
      </c>
      <c r="J144" s="40"/>
      <c r="K144" s="12">
        <v>37.06</v>
      </c>
      <c r="L144" s="12">
        <v>23.13</v>
      </c>
      <c r="M144" s="18">
        <v>8.01</v>
      </c>
      <c r="N144" s="12">
        <v>37.03</v>
      </c>
      <c r="O144" s="12">
        <v>22.09</v>
      </c>
      <c r="P144" s="18">
        <v>7.32</v>
      </c>
      <c r="Q144" s="18">
        <v>5</v>
      </c>
    </row>
    <row r="145" spans="1:17">
      <c r="A145" s="29" t="s">
        <v>20</v>
      </c>
      <c r="B145" s="39">
        <v>37655</v>
      </c>
      <c r="C145" s="31">
        <v>3</v>
      </c>
      <c r="D145" s="31">
        <v>5</v>
      </c>
      <c r="E145" s="31">
        <v>4</v>
      </c>
      <c r="F145" s="21">
        <v>39</v>
      </c>
      <c r="G145" s="21">
        <v>16</v>
      </c>
      <c r="H145" s="31">
        <v>150</v>
      </c>
      <c r="I145" s="32">
        <v>1.6</v>
      </c>
      <c r="J145" s="40">
        <v>0.11602671428571429</v>
      </c>
      <c r="K145" s="12">
        <v>37.020000000000003</v>
      </c>
      <c r="L145" s="12">
        <v>22.12</v>
      </c>
      <c r="M145" s="18">
        <v>7.17</v>
      </c>
      <c r="N145" s="12">
        <v>37.01</v>
      </c>
      <c r="O145" s="12">
        <v>21.53</v>
      </c>
      <c r="P145" s="18">
        <v>6.97</v>
      </c>
      <c r="Q145" s="18">
        <v>6</v>
      </c>
    </row>
    <row r="146" spans="1:17">
      <c r="A146" s="29" t="s">
        <v>20</v>
      </c>
      <c r="B146" s="39">
        <v>37662</v>
      </c>
      <c r="C146" s="31">
        <v>4</v>
      </c>
      <c r="D146" s="31">
        <v>5</v>
      </c>
      <c r="E146" s="31">
        <v>4</v>
      </c>
      <c r="F146" s="21">
        <v>37</v>
      </c>
      <c r="G146" s="21">
        <v>14</v>
      </c>
      <c r="H146" s="31">
        <v>170</v>
      </c>
      <c r="I146" s="32">
        <v>0.8</v>
      </c>
      <c r="J146" s="40">
        <v>7.7037999999999995E-2</v>
      </c>
      <c r="K146" s="12">
        <v>36.979999999999997</v>
      </c>
      <c r="L146" s="12">
        <v>23.83</v>
      </c>
      <c r="M146" s="18">
        <v>7.23</v>
      </c>
      <c r="N146" s="12">
        <v>36.909999999999997</v>
      </c>
      <c r="O146" s="12">
        <v>22.78</v>
      </c>
      <c r="P146" s="18">
        <v>7.11</v>
      </c>
      <c r="Q146" s="18">
        <v>8.5</v>
      </c>
    </row>
    <row r="147" spans="1:17">
      <c r="A147" s="29" t="s">
        <v>20</v>
      </c>
      <c r="B147" s="39" t="s">
        <v>144</v>
      </c>
      <c r="C147" s="31">
        <v>11</v>
      </c>
      <c r="D147" s="31">
        <v>7</v>
      </c>
      <c r="E147" s="31">
        <v>4</v>
      </c>
      <c r="F147" s="21">
        <v>44</v>
      </c>
      <c r="G147" s="21">
        <v>21</v>
      </c>
      <c r="H147" s="31">
        <v>160</v>
      </c>
      <c r="I147" s="32">
        <v>1.8</v>
      </c>
      <c r="J147" s="40">
        <v>8.4717000000000001E-2</v>
      </c>
      <c r="K147" s="12">
        <v>36.79</v>
      </c>
      <c r="L147" s="12">
        <v>23.2</v>
      </c>
      <c r="M147" s="18">
        <v>6.4</v>
      </c>
      <c r="N147" s="12">
        <v>36.99</v>
      </c>
      <c r="O147" s="12">
        <v>22.52</v>
      </c>
      <c r="P147" s="18">
        <v>4.9000000000000004</v>
      </c>
      <c r="Q147" s="18">
        <v>9.1999999999999993</v>
      </c>
    </row>
    <row r="148" spans="1:17">
      <c r="A148" s="29" t="s">
        <v>20</v>
      </c>
      <c r="B148" s="39" t="s">
        <v>145</v>
      </c>
      <c r="C148" s="31">
        <v>8</v>
      </c>
      <c r="D148" s="31">
        <v>9</v>
      </c>
      <c r="E148" s="31">
        <v>6</v>
      </c>
      <c r="F148" s="21">
        <v>43</v>
      </c>
      <c r="G148" s="21">
        <v>20</v>
      </c>
      <c r="H148" s="31">
        <v>150</v>
      </c>
      <c r="I148" s="32">
        <v>2.2999999999999998</v>
      </c>
      <c r="J148" s="40">
        <v>0.108032</v>
      </c>
      <c r="K148" s="12">
        <v>36.71</v>
      </c>
      <c r="L148" s="12">
        <v>23.19</v>
      </c>
      <c r="M148" s="18">
        <v>7.9</v>
      </c>
      <c r="N148" s="12">
        <v>36.78</v>
      </c>
      <c r="O148" s="12">
        <v>22.61</v>
      </c>
      <c r="P148" s="18">
        <v>7.2</v>
      </c>
      <c r="Q148" s="18">
        <v>6.5</v>
      </c>
    </row>
    <row r="149" spans="1:17">
      <c r="A149" s="29" t="s">
        <v>20</v>
      </c>
      <c r="B149" s="39">
        <v>37683</v>
      </c>
      <c r="C149" s="31">
        <v>5</v>
      </c>
      <c r="D149" s="31">
        <v>4</v>
      </c>
      <c r="E149" s="31">
        <v>2</v>
      </c>
      <c r="F149" s="21">
        <v>39</v>
      </c>
      <c r="G149" s="21">
        <v>16</v>
      </c>
      <c r="H149" s="31">
        <v>160</v>
      </c>
      <c r="I149" s="32">
        <v>1.4</v>
      </c>
      <c r="J149" s="40">
        <v>0.11457978260869567</v>
      </c>
      <c r="K149" s="12">
        <v>37.36</v>
      </c>
      <c r="L149" s="12">
        <v>22.83</v>
      </c>
      <c r="M149" s="18">
        <v>8.6</v>
      </c>
      <c r="N149" s="12">
        <v>37.409999999999997</v>
      </c>
      <c r="O149" s="12">
        <v>22.23</v>
      </c>
      <c r="P149" s="18">
        <v>8.1</v>
      </c>
      <c r="Q149" s="18">
        <v>5</v>
      </c>
    </row>
    <row r="150" spans="1:17">
      <c r="A150" s="29" t="s">
        <v>20</v>
      </c>
      <c r="B150" s="39">
        <v>37690</v>
      </c>
      <c r="C150" s="31">
        <v>5</v>
      </c>
      <c r="D150" s="31">
        <v>5</v>
      </c>
      <c r="E150" s="31">
        <v>3</v>
      </c>
      <c r="F150" s="21">
        <v>35</v>
      </c>
      <c r="G150" s="21">
        <v>12</v>
      </c>
      <c r="H150" s="31">
        <v>150</v>
      </c>
      <c r="I150" s="32">
        <v>1.5</v>
      </c>
      <c r="J150" s="40"/>
      <c r="K150" s="12">
        <v>37.119999999999997</v>
      </c>
      <c r="L150" s="12">
        <v>24.96</v>
      </c>
      <c r="M150" s="18">
        <v>7.5</v>
      </c>
      <c r="N150" s="12">
        <v>37.090000000000003</v>
      </c>
      <c r="O150" s="12">
        <v>23.55</v>
      </c>
      <c r="P150" s="18">
        <v>5.8</v>
      </c>
      <c r="Q150" s="18">
        <v>8</v>
      </c>
    </row>
    <row r="151" spans="1:17">
      <c r="A151" s="29" t="s">
        <v>20</v>
      </c>
      <c r="B151" s="39" t="s">
        <v>146</v>
      </c>
      <c r="C151" s="31">
        <v>14</v>
      </c>
      <c r="D151" s="31">
        <v>8</v>
      </c>
      <c r="E151" s="31">
        <v>5</v>
      </c>
      <c r="F151" s="21">
        <v>40</v>
      </c>
      <c r="G151" s="21">
        <v>17</v>
      </c>
      <c r="H151" s="31">
        <v>160</v>
      </c>
      <c r="I151" s="32">
        <v>2.2999999999999998</v>
      </c>
      <c r="J151" s="40">
        <v>0.13047733333333331</v>
      </c>
      <c r="K151" s="12">
        <v>37.04</v>
      </c>
      <c r="L151" s="12">
        <v>23.87</v>
      </c>
      <c r="M151" s="18">
        <v>6.2</v>
      </c>
      <c r="N151" s="12">
        <v>37.03</v>
      </c>
      <c r="O151" s="12">
        <v>23.52</v>
      </c>
      <c r="P151" s="18">
        <v>5.5</v>
      </c>
      <c r="Q151" s="18">
        <v>5.5</v>
      </c>
    </row>
    <row r="152" spans="1:17">
      <c r="A152" s="29" t="s">
        <v>20</v>
      </c>
      <c r="B152" s="39" t="s">
        <v>147</v>
      </c>
      <c r="C152" s="31">
        <v>3</v>
      </c>
      <c r="D152" s="31">
        <v>6</v>
      </c>
      <c r="E152" s="31">
        <v>3</v>
      </c>
      <c r="F152" s="21">
        <v>38</v>
      </c>
      <c r="G152" s="21">
        <v>15</v>
      </c>
      <c r="H152" s="31">
        <v>180</v>
      </c>
      <c r="I152" s="32">
        <v>2.4</v>
      </c>
      <c r="K152" s="12">
        <v>37.159999999999997</v>
      </c>
      <c r="L152" s="12">
        <v>22.84</v>
      </c>
      <c r="M152" s="18">
        <v>8.3000000000000007</v>
      </c>
      <c r="N152" s="12">
        <v>37.06</v>
      </c>
      <c r="O152" s="12">
        <v>22.35</v>
      </c>
      <c r="P152" s="18">
        <v>7.4</v>
      </c>
      <c r="Q152" s="18">
        <v>6.5</v>
      </c>
    </row>
    <row r="153" spans="1:17">
      <c r="A153" s="29" t="s">
        <v>20</v>
      </c>
      <c r="B153" s="39" t="s">
        <v>148</v>
      </c>
      <c r="C153" s="31">
        <v>17</v>
      </c>
      <c r="D153" s="31">
        <v>6</v>
      </c>
      <c r="E153" s="31">
        <v>6</v>
      </c>
      <c r="F153" s="21">
        <v>40</v>
      </c>
      <c r="G153" s="21">
        <v>17</v>
      </c>
      <c r="H153" s="31">
        <v>170</v>
      </c>
      <c r="I153" s="32">
        <v>1.5</v>
      </c>
      <c r="J153" s="40">
        <v>7.6841999999999994E-2</v>
      </c>
      <c r="K153" s="12">
        <v>36.619999999999997</v>
      </c>
      <c r="L153" s="12">
        <v>22.15</v>
      </c>
      <c r="M153" s="18">
        <v>8.6</v>
      </c>
      <c r="N153" s="12">
        <v>37.18</v>
      </c>
      <c r="O153" s="12">
        <v>22.61</v>
      </c>
      <c r="P153" s="18">
        <v>7.3</v>
      </c>
      <c r="Q153" s="18">
        <v>9</v>
      </c>
    </row>
    <row r="155" spans="1:17">
      <c r="A155" s="29" t="s">
        <v>75</v>
      </c>
      <c r="B155" s="39">
        <v>37592</v>
      </c>
      <c r="C155" s="31">
        <v>6</v>
      </c>
      <c r="D155" s="31">
        <v>12</v>
      </c>
      <c r="E155" s="31">
        <v>5</v>
      </c>
      <c r="F155" s="31">
        <v>40</v>
      </c>
      <c r="G155" s="31">
        <f t="shared" ref="G155:G218" si="0">F155-23</f>
        <v>17</v>
      </c>
      <c r="H155" s="31">
        <v>150</v>
      </c>
      <c r="I155" s="32">
        <v>1</v>
      </c>
      <c r="J155" s="40">
        <v>8.8764079999999995E-2</v>
      </c>
      <c r="K155" s="12">
        <v>36.14</v>
      </c>
      <c r="L155" s="12">
        <v>20</v>
      </c>
      <c r="M155" s="18">
        <v>7.93</v>
      </c>
      <c r="N155" s="12">
        <v>36.119999999999997</v>
      </c>
      <c r="O155" s="12">
        <v>19.86</v>
      </c>
      <c r="P155" s="18">
        <v>7.48</v>
      </c>
      <c r="Q155" s="18">
        <v>5</v>
      </c>
    </row>
    <row r="156" spans="1:17" s="41" customFormat="1">
      <c r="A156" s="29" t="s">
        <v>75</v>
      </c>
      <c r="B156" s="39">
        <v>37599</v>
      </c>
      <c r="C156" s="31">
        <v>6</v>
      </c>
      <c r="D156" s="31">
        <v>7</v>
      </c>
      <c r="E156" s="31">
        <v>5</v>
      </c>
      <c r="F156" s="31">
        <v>44</v>
      </c>
      <c r="G156" s="31">
        <f t="shared" si="0"/>
        <v>21</v>
      </c>
      <c r="H156" s="31">
        <v>180</v>
      </c>
      <c r="I156" s="32">
        <v>2.5</v>
      </c>
      <c r="J156" s="40">
        <v>0.12934373076923078</v>
      </c>
      <c r="K156" s="12">
        <v>35.869999999999997</v>
      </c>
      <c r="L156" s="12">
        <v>19.78</v>
      </c>
      <c r="M156" s="18">
        <v>8.24</v>
      </c>
      <c r="N156" s="12">
        <v>35.869999999999997</v>
      </c>
      <c r="O156" s="12">
        <v>19.75</v>
      </c>
      <c r="P156" s="18">
        <v>7.98</v>
      </c>
      <c r="Q156" s="18">
        <v>4</v>
      </c>
    </row>
    <row r="157" spans="1:17">
      <c r="A157" s="29" t="s">
        <v>75</v>
      </c>
      <c r="B157" s="39" t="s">
        <v>138</v>
      </c>
      <c r="C157" s="31">
        <v>4</v>
      </c>
      <c r="D157" s="31">
        <v>5</v>
      </c>
      <c r="E157" s="31">
        <v>9</v>
      </c>
      <c r="F157" s="31">
        <v>39</v>
      </c>
      <c r="G157" s="31">
        <f t="shared" si="0"/>
        <v>16</v>
      </c>
      <c r="H157" s="31">
        <v>190</v>
      </c>
      <c r="I157" s="32">
        <v>1.4</v>
      </c>
      <c r="J157" s="40">
        <v>8.7193930000000003E-2</v>
      </c>
      <c r="K157" s="12">
        <v>36.47</v>
      </c>
      <c r="L157" s="12">
        <v>21.52</v>
      </c>
      <c r="M157" s="18">
        <v>8.7200000000000006</v>
      </c>
      <c r="N157" s="12">
        <v>36.409999999999997</v>
      </c>
      <c r="O157" s="12">
        <v>20.32</v>
      </c>
      <c r="P157" s="18">
        <v>8.75</v>
      </c>
      <c r="Q157" s="18">
        <v>5.5</v>
      </c>
    </row>
    <row r="158" spans="1:17">
      <c r="A158" s="29" t="s">
        <v>75</v>
      </c>
      <c r="B158" s="39" t="s">
        <v>139</v>
      </c>
      <c r="C158" s="31">
        <v>10</v>
      </c>
      <c r="D158" s="31">
        <v>7</v>
      </c>
      <c r="E158" s="31">
        <v>5</v>
      </c>
      <c r="F158" s="31">
        <v>34</v>
      </c>
      <c r="G158" s="31">
        <f t="shared" si="0"/>
        <v>11</v>
      </c>
      <c r="H158" s="31">
        <v>170</v>
      </c>
      <c r="I158" s="32">
        <v>1.1000000000000001</v>
      </c>
      <c r="J158" s="40">
        <v>8.2917630000000006E-2</v>
      </c>
      <c r="K158" s="12">
        <v>36.369999999999997</v>
      </c>
      <c r="L158" s="12">
        <v>21.82</v>
      </c>
      <c r="M158" s="18">
        <v>7.92</v>
      </c>
      <c r="N158" s="12">
        <v>36.25</v>
      </c>
      <c r="O158" s="12">
        <v>21.13</v>
      </c>
      <c r="P158" s="18">
        <v>7.5</v>
      </c>
      <c r="Q158" s="18">
        <v>8</v>
      </c>
    </row>
    <row r="159" spans="1:17">
      <c r="A159" s="29" t="s">
        <v>75</v>
      </c>
      <c r="B159" s="39" t="s">
        <v>140</v>
      </c>
      <c r="C159" s="31">
        <v>4</v>
      </c>
      <c r="D159" s="31">
        <v>6</v>
      </c>
      <c r="E159" s="31">
        <v>4</v>
      </c>
      <c r="F159" s="31">
        <v>36</v>
      </c>
      <c r="G159" s="31">
        <f t="shared" si="0"/>
        <v>13</v>
      </c>
      <c r="H159" s="31">
        <v>160</v>
      </c>
      <c r="I159" s="32">
        <v>1</v>
      </c>
      <c r="J159" s="40">
        <v>8.2508319999999996E-2</v>
      </c>
      <c r="K159" s="12">
        <v>36.340000000000003</v>
      </c>
      <c r="L159" s="12">
        <v>22.62</v>
      </c>
      <c r="M159" s="18">
        <v>7.6</v>
      </c>
      <c r="N159" s="12">
        <v>36.340000000000003</v>
      </c>
      <c r="O159" s="12">
        <v>22.57</v>
      </c>
      <c r="P159" s="18">
        <v>7.53</v>
      </c>
      <c r="Q159" s="18">
        <v>6.5</v>
      </c>
    </row>
    <row r="160" spans="1:17">
      <c r="A160" s="29" t="s">
        <v>75</v>
      </c>
      <c r="B160" s="39">
        <v>37627</v>
      </c>
      <c r="C160" s="31">
        <v>4</v>
      </c>
      <c r="D160" s="31">
        <v>14</v>
      </c>
      <c r="E160" s="31">
        <v>5</v>
      </c>
      <c r="F160" s="31">
        <v>55</v>
      </c>
      <c r="G160" s="31">
        <f t="shared" si="0"/>
        <v>32</v>
      </c>
      <c r="H160" s="31">
        <v>170</v>
      </c>
      <c r="I160" s="32">
        <v>2.2000000000000002</v>
      </c>
      <c r="J160" s="40">
        <v>0.11891963999999999</v>
      </c>
      <c r="K160" s="12">
        <v>36.5</v>
      </c>
      <c r="L160" s="12">
        <v>22.91</v>
      </c>
      <c r="M160" s="18">
        <v>8.81</v>
      </c>
      <c r="N160" s="12">
        <v>36.5</v>
      </c>
      <c r="O160" s="12">
        <v>22.71</v>
      </c>
      <c r="P160" s="18">
        <v>8.1</v>
      </c>
      <c r="Q160" s="18">
        <v>4.5</v>
      </c>
    </row>
    <row r="161" spans="1:17">
      <c r="A161" s="29" t="s">
        <v>75</v>
      </c>
      <c r="B161" s="39" t="s">
        <v>141</v>
      </c>
      <c r="C161" s="31">
        <v>4</v>
      </c>
      <c r="D161" s="31">
        <v>5</v>
      </c>
      <c r="E161" s="31">
        <v>5</v>
      </c>
      <c r="F161" s="31">
        <v>48</v>
      </c>
      <c r="G161" s="31">
        <f t="shared" si="0"/>
        <v>25</v>
      </c>
      <c r="H161" s="31">
        <v>170</v>
      </c>
      <c r="I161" s="32">
        <v>2</v>
      </c>
      <c r="J161" s="40">
        <v>0.1552</v>
      </c>
      <c r="K161" s="12">
        <v>36.49</v>
      </c>
      <c r="L161" s="12">
        <v>22.53</v>
      </c>
      <c r="M161" s="18">
        <v>8.39</v>
      </c>
      <c r="N161" s="12">
        <v>36.5</v>
      </c>
      <c r="O161" s="12">
        <v>22.35</v>
      </c>
      <c r="P161" s="18">
        <v>7.85</v>
      </c>
      <c r="Q161" s="18">
        <v>4</v>
      </c>
    </row>
    <row r="162" spans="1:17">
      <c r="A162" s="29" t="s">
        <v>75</v>
      </c>
      <c r="B162" s="39" t="s">
        <v>142</v>
      </c>
      <c r="C162" s="31">
        <v>4</v>
      </c>
      <c r="D162" s="31">
        <v>4</v>
      </c>
      <c r="E162" s="31">
        <v>3</v>
      </c>
      <c r="F162" s="31">
        <v>40</v>
      </c>
      <c r="G162" s="31">
        <f t="shared" si="0"/>
        <v>17</v>
      </c>
      <c r="H162" s="31">
        <v>160</v>
      </c>
      <c r="I162" s="32">
        <v>2.8</v>
      </c>
      <c r="J162" s="40">
        <v>0.17643027999999999</v>
      </c>
      <c r="K162" s="12">
        <v>36.799999999999997</v>
      </c>
      <c r="L162" s="12">
        <v>22.87</v>
      </c>
      <c r="M162" s="18">
        <v>6.82</v>
      </c>
      <c r="N162" s="12">
        <v>36.799999999999997</v>
      </c>
      <c r="O162" s="12">
        <v>22.76</v>
      </c>
      <c r="P162" s="18">
        <v>6.37</v>
      </c>
      <c r="Q162" s="18">
        <v>3.5</v>
      </c>
    </row>
    <row r="163" spans="1:17">
      <c r="A163" s="29" t="s">
        <v>75</v>
      </c>
      <c r="B163" s="39" t="s">
        <v>143</v>
      </c>
      <c r="C163" s="31">
        <v>3</v>
      </c>
      <c r="D163" s="31">
        <v>4</v>
      </c>
      <c r="E163" s="31">
        <v>3</v>
      </c>
      <c r="F163" s="31">
        <v>42</v>
      </c>
      <c r="G163" s="31">
        <f t="shared" si="0"/>
        <v>19</v>
      </c>
      <c r="H163" s="31">
        <v>170</v>
      </c>
      <c r="I163" s="32">
        <v>2.6</v>
      </c>
      <c r="J163" s="40"/>
      <c r="K163" s="12">
        <v>36.89</v>
      </c>
      <c r="L163" s="12">
        <v>22.78</v>
      </c>
      <c r="M163" s="18">
        <v>8.2100000000000009</v>
      </c>
      <c r="N163" s="12">
        <v>36.92</v>
      </c>
      <c r="O163" s="12">
        <v>22.48</v>
      </c>
      <c r="P163" s="18">
        <v>7.36</v>
      </c>
      <c r="Q163" s="18">
        <v>4</v>
      </c>
    </row>
    <row r="164" spans="1:17">
      <c r="A164" s="29" t="s">
        <v>75</v>
      </c>
      <c r="B164" s="39">
        <v>37655</v>
      </c>
      <c r="C164" s="31">
        <v>17</v>
      </c>
      <c r="D164" s="31">
        <v>7</v>
      </c>
      <c r="E164" s="31">
        <v>7</v>
      </c>
      <c r="F164" s="31">
        <v>44</v>
      </c>
      <c r="G164" s="31">
        <f t="shared" si="0"/>
        <v>21</v>
      </c>
      <c r="H164" s="31">
        <v>220</v>
      </c>
      <c r="I164" s="32">
        <v>2.8</v>
      </c>
      <c r="J164" s="40">
        <v>0.106988</v>
      </c>
      <c r="K164" s="12">
        <v>36.94</v>
      </c>
      <c r="L164" s="12">
        <v>22.11</v>
      </c>
      <c r="M164" s="18">
        <v>7.33</v>
      </c>
      <c r="N164" s="12">
        <v>36.96</v>
      </c>
      <c r="O164" s="12">
        <v>21.91</v>
      </c>
      <c r="P164" s="18">
        <v>6.95</v>
      </c>
      <c r="Q164" s="18">
        <v>6</v>
      </c>
    </row>
    <row r="165" spans="1:17">
      <c r="A165" s="29" t="s">
        <v>75</v>
      </c>
      <c r="B165" s="39">
        <v>37662</v>
      </c>
      <c r="C165" s="31">
        <v>7</v>
      </c>
      <c r="D165" s="31">
        <v>7</v>
      </c>
      <c r="E165" s="31">
        <v>5</v>
      </c>
      <c r="F165" s="31">
        <v>38</v>
      </c>
      <c r="G165" s="31">
        <f t="shared" si="0"/>
        <v>15</v>
      </c>
      <c r="H165" s="31">
        <v>170</v>
      </c>
      <c r="I165" s="32">
        <v>1.4</v>
      </c>
      <c r="J165" s="40">
        <v>7.4126999999999998E-2</v>
      </c>
      <c r="K165" s="12">
        <v>37.01</v>
      </c>
      <c r="L165" s="12">
        <v>23.99</v>
      </c>
      <c r="M165" s="18">
        <v>6.76</v>
      </c>
      <c r="N165" s="12">
        <v>36.94</v>
      </c>
      <c r="O165" s="12">
        <v>22.21</v>
      </c>
      <c r="P165" s="18">
        <v>6.71</v>
      </c>
      <c r="Q165" s="18">
        <v>7.5</v>
      </c>
    </row>
    <row r="166" spans="1:17">
      <c r="A166" s="29" t="s">
        <v>75</v>
      </c>
      <c r="B166" s="39" t="s">
        <v>144</v>
      </c>
      <c r="C166" s="31">
        <v>47</v>
      </c>
      <c r="D166" s="31">
        <v>10</v>
      </c>
      <c r="E166" s="31">
        <v>15</v>
      </c>
      <c r="F166" s="31">
        <v>39</v>
      </c>
      <c r="G166" s="31">
        <f t="shared" si="0"/>
        <v>16</v>
      </c>
      <c r="H166" s="31">
        <v>240</v>
      </c>
      <c r="I166" s="32">
        <v>2.1</v>
      </c>
      <c r="J166" s="40">
        <v>0.106721</v>
      </c>
      <c r="K166" s="12">
        <v>36.979999999999997</v>
      </c>
      <c r="L166" s="12">
        <v>23.31</v>
      </c>
      <c r="M166" s="18">
        <v>6.2</v>
      </c>
      <c r="N166" s="12">
        <v>37.08</v>
      </c>
      <c r="O166" s="12">
        <v>22.85</v>
      </c>
      <c r="P166" s="18">
        <v>5.8</v>
      </c>
      <c r="Q166" s="18">
        <v>5.5</v>
      </c>
    </row>
    <row r="167" spans="1:17">
      <c r="A167" s="29" t="s">
        <v>75</v>
      </c>
      <c r="B167" s="39" t="s">
        <v>145</v>
      </c>
      <c r="C167" s="31">
        <v>4</v>
      </c>
      <c r="D167" s="31">
        <v>5</v>
      </c>
      <c r="E167" s="31">
        <v>4</v>
      </c>
      <c r="F167" s="31">
        <v>37</v>
      </c>
      <c r="G167" s="31">
        <f t="shared" si="0"/>
        <v>14</v>
      </c>
      <c r="H167" s="31">
        <v>140</v>
      </c>
      <c r="I167" s="32">
        <v>2.2999999999999998</v>
      </c>
      <c r="J167" s="40">
        <v>0.12906200000000001</v>
      </c>
      <c r="K167" s="12">
        <v>36.729999999999997</v>
      </c>
      <c r="L167" s="12">
        <v>23.48</v>
      </c>
      <c r="M167" s="18">
        <v>8.5</v>
      </c>
      <c r="N167" s="12">
        <v>36.75</v>
      </c>
      <c r="O167" s="12">
        <v>23.4</v>
      </c>
      <c r="P167" s="18">
        <v>8.1</v>
      </c>
      <c r="Q167" s="18">
        <v>5</v>
      </c>
    </row>
    <row r="168" spans="1:17">
      <c r="A168" s="29" t="s">
        <v>75</v>
      </c>
      <c r="B168" s="39">
        <v>37683</v>
      </c>
      <c r="C168" s="31">
        <v>4</v>
      </c>
      <c r="D168" s="31">
        <v>5</v>
      </c>
      <c r="E168" s="31">
        <v>3</v>
      </c>
      <c r="F168" s="31">
        <v>42</v>
      </c>
      <c r="G168" s="31">
        <f t="shared" si="0"/>
        <v>19</v>
      </c>
      <c r="H168" s="31">
        <v>170</v>
      </c>
      <c r="I168" s="32">
        <v>2.6</v>
      </c>
      <c r="J168" s="40">
        <v>0.12736634210526318</v>
      </c>
      <c r="K168" s="12">
        <v>37.28</v>
      </c>
      <c r="L168" s="12">
        <v>22.61</v>
      </c>
      <c r="M168" s="18">
        <v>9</v>
      </c>
      <c r="N168" s="12">
        <v>37.32</v>
      </c>
      <c r="O168" s="12">
        <v>22.43</v>
      </c>
      <c r="P168" s="18">
        <v>7.9</v>
      </c>
      <c r="Q168" s="18">
        <v>5.5</v>
      </c>
    </row>
    <row r="169" spans="1:17">
      <c r="A169" s="29" t="s">
        <v>75</v>
      </c>
      <c r="B169" s="39">
        <v>37690</v>
      </c>
      <c r="C169" s="31">
        <v>10</v>
      </c>
      <c r="D169" s="31">
        <v>7</v>
      </c>
      <c r="E169" s="31">
        <v>6</v>
      </c>
      <c r="F169" s="31">
        <v>39</v>
      </c>
      <c r="G169" s="31">
        <f t="shared" si="0"/>
        <v>16</v>
      </c>
      <c r="H169" s="31">
        <v>160</v>
      </c>
      <c r="I169" s="32">
        <v>1.6</v>
      </c>
      <c r="J169" s="40"/>
      <c r="K169" s="12">
        <v>37.03</v>
      </c>
      <c r="L169" s="12">
        <v>24.44</v>
      </c>
      <c r="M169" s="18">
        <v>7.6</v>
      </c>
      <c r="N169" s="12">
        <v>37.08</v>
      </c>
      <c r="O169" s="12">
        <v>23.51</v>
      </c>
      <c r="P169" s="18">
        <v>4.9000000000000004</v>
      </c>
      <c r="Q169" s="18">
        <v>7.5</v>
      </c>
    </row>
    <row r="170" spans="1:17">
      <c r="A170" s="29" t="s">
        <v>75</v>
      </c>
      <c r="B170" s="39" t="s">
        <v>146</v>
      </c>
      <c r="C170" s="31">
        <v>16</v>
      </c>
      <c r="D170" s="31">
        <v>7</v>
      </c>
      <c r="E170" s="31">
        <v>5</v>
      </c>
      <c r="F170" s="31">
        <v>41</v>
      </c>
      <c r="G170" s="31">
        <f t="shared" si="0"/>
        <v>18</v>
      </c>
      <c r="H170" s="31">
        <v>180</v>
      </c>
      <c r="I170" s="32">
        <v>2.8</v>
      </c>
      <c r="J170" s="40">
        <v>0.14069699999999999</v>
      </c>
      <c r="K170" s="12">
        <v>37.01</v>
      </c>
      <c r="L170" s="12">
        <v>24.09</v>
      </c>
      <c r="M170" s="18">
        <v>7.2</v>
      </c>
      <c r="N170" s="12">
        <v>37.020000000000003</v>
      </c>
      <c r="O170" s="12">
        <v>23.83</v>
      </c>
      <c r="P170" s="18">
        <v>6.2</v>
      </c>
      <c r="Q170" s="18">
        <v>4.5</v>
      </c>
    </row>
    <row r="171" spans="1:17">
      <c r="A171" s="29" t="s">
        <v>75</v>
      </c>
      <c r="B171" s="39" t="s">
        <v>147</v>
      </c>
      <c r="C171" s="31">
        <v>10</v>
      </c>
      <c r="D171" s="31">
        <v>4</v>
      </c>
      <c r="E171" s="31">
        <v>5</v>
      </c>
      <c r="F171" s="31">
        <v>36</v>
      </c>
      <c r="G171" s="31">
        <f t="shared" si="0"/>
        <v>13</v>
      </c>
      <c r="H171" s="31">
        <v>180</v>
      </c>
      <c r="I171" s="32">
        <v>1.8</v>
      </c>
      <c r="K171" s="12">
        <v>37.090000000000003</v>
      </c>
      <c r="L171" s="12">
        <v>23.03</v>
      </c>
      <c r="M171" s="18">
        <v>8.4</v>
      </c>
      <c r="N171" s="12">
        <v>37.090000000000003</v>
      </c>
      <c r="O171" s="12">
        <v>22.97</v>
      </c>
      <c r="P171" s="18">
        <v>7.8</v>
      </c>
      <c r="Q171" s="12">
        <v>4.75</v>
      </c>
    </row>
    <row r="172" spans="1:17">
      <c r="A172" s="29" t="s">
        <v>75</v>
      </c>
      <c r="B172" s="39" t="s">
        <v>148</v>
      </c>
      <c r="C172" s="31">
        <v>29</v>
      </c>
      <c r="D172" s="31">
        <v>10</v>
      </c>
      <c r="E172" s="31">
        <v>9</v>
      </c>
      <c r="F172" s="31">
        <v>43</v>
      </c>
      <c r="G172" s="31">
        <f t="shared" si="0"/>
        <v>20</v>
      </c>
      <c r="H172" s="31">
        <v>190</v>
      </c>
      <c r="I172" s="32">
        <v>1.2</v>
      </c>
      <c r="J172" s="40">
        <v>8.5154999999999995E-2</v>
      </c>
      <c r="K172" s="12">
        <v>36.81</v>
      </c>
      <c r="L172" s="12">
        <v>22.35</v>
      </c>
      <c r="M172" s="18">
        <v>8.5</v>
      </c>
      <c r="N172" s="12">
        <v>37.15</v>
      </c>
      <c r="O172" s="12">
        <v>22.58</v>
      </c>
      <c r="P172" s="18">
        <v>7.4</v>
      </c>
      <c r="Q172" s="18">
        <v>10</v>
      </c>
    </row>
    <row r="173" spans="1:17">
      <c r="G173" s="31"/>
    </row>
    <row r="174" spans="1:17">
      <c r="A174" s="29" t="s">
        <v>76</v>
      </c>
      <c r="B174" s="39">
        <v>37592</v>
      </c>
      <c r="C174" s="31">
        <v>1.5</v>
      </c>
      <c r="D174" s="31">
        <v>6</v>
      </c>
      <c r="E174" s="31">
        <v>4</v>
      </c>
      <c r="F174" s="31">
        <v>32</v>
      </c>
      <c r="G174" s="31">
        <f t="shared" si="0"/>
        <v>9</v>
      </c>
      <c r="H174" s="31">
        <v>160</v>
      </c>
      <c r="I174" s="32">
        <v>0.5</v>
      </c>
      <c r="J174" s="40">
        <v>7.398328571428571E-2</v>
      </c>
      <c r="K174" s="12">
        <v>36.19</v>
      </c>
      <c r="L174" s="12">
        <v>19.850000000000001</v>
      </c>
      <c r="M174" s="18">
        <v>8</v>
      </c>
      <c r="N174" s="12">
        <v>36.28</v>
      </c>
      <c r="O174" s="12">
        <v>19.54</v>
      </c>
      <c r="P174" s="18">
        <v>7.48</v>
      </c>
      <c r="Q174" s="18">
        <v>7</v>
      </c>
    </row>
    <row r="175" spans="1:17">
      <c r="A175" s="29" t="s">
        <v>76</v>
      </c>
      <c r="B175" s="39">
        <v>37599</v>
      </c>
      <c r="C175" s="31">
        <v>4</v>
      </c>
      <c r="D175" s="31">
        <v>9</v>
      </c>
      <c r="E175" s="31">
        <v>4</v>
      </c>
      <c r="F175" s="31">
        <v>40</v>
      </c>
      <c r="G175" s="31">
        <f t="shared" si="0"/>
        <v>17</v>
      </c>
      <c r="H175" s="31">
        <v>180</v>
      </c>
      <c r="I175" s="32">
        <v>1.2</v>
      </c>
      <c r="J175" s="40">
        <v>0.11132321212121213</v>
      </c>
      <c r="K175" s="12">
        <v>35.909999999999997</v>
      </c>
      <c r="L175" s="12">
        <v>20.02</v>
      </c>
      <c r="M175">
        <v>8.1</v>
      </c>
      <c r="N175" s="12">
        <v>35.93</v>
      </c>
      <c r="O175" s="12">
        <v>19.78</v>
      </c>
      <c r="P175" s="18">
        <v>7.97</v>
      </c>
      <c r="Q175" s="18">
        <v>5</v>
      </c>
    </row>
    <row r="176" spans="1:17">
      <c r="A176" s="29" t="s">
        <v>76</v>
      </c>
      <c r="B176" s="39" t="s">
        <v>138</v>
      </c>
      <c r="C176" s="31">
        <v>1.5</v>
      </c>
      <c r="D176" s="31">
        <v>6</v>
      </c>
      <c r="E176" s="31">
        <v>4</v>
      </c>
      <c r="F176" s="31">
        <v>32</v>
      </c>
      <c r="G176" s="31">
        <f t="shared" si="0"/>
        <v>9</v>
      </c>
      <c r="H176" s="31">
        <v>140</v>
      </c>
      <c r="I176" s="32">
        <v>0.5</v>
      </c>
      <c r="J176" s="40">
        <v>7.1224749999999989E-2</v>
      </c>
      <c r="K176" s="12">
        <v>36.590000000000003</v>
      </c>
      <c r="L176" s="12">
        <v>21.93</v>
      </c>
      <c r="M176" s="18">
        <v>8.2100000000000009</v>
      </c>
      <c r="N176" s="12">
        <v>36.51</v>
      </c>
      <c r="O176" s="12">
        <v>21.03</v>
      </c>
      <c r="P176" s="18">
        <v>8.3699999999999992</v>
      </c>
      <c r="Q176" s="18">
        <v>6.5</v>
      </c>
    </row>
    <row r="177" spans="1:17">
      <c r="A177" s="29" t="s">
        <v>76</v>
      </c>
      <c r="B177" s="39" t="s">
        <v>139</v>
      </c>
      <c r="C177" s="31"/>
      <c r="G177" s="31"/>
    </row>
    <row r="178" spans="1:17">
      <c r="A178" s="29" t="s">
        <v>76</v>
      </c>
      <c r="B178" s="39" t="s">
        <v>140</v>
      </c>
      <c r="C178" s="31"/>
      <c r="G178" s="31"/>
    </row>
    <row r="179" spans="1:17">
      <c r="A179" s="29" t="s">
        <v>76</v>
      </c>
      <c r="B179" s="39">
        <v>37627</v>
      </c>
      <c r="C179" s="31"/>
      <c r="G179" s="31"/>
    </row>
    <row r="180" spans="1:17">
      <c r="A180" s="29" t="s">
        <v>76</v>
      </c>
      <c r="B180" s="39" t="s">
        <v>141</v>
      </c>
      <c r="C180" s="31">
        <v>5</v>
      </c>
      <c r="D180" s="31">
        <v>5</v>
      </c>
      <c r="E180" s="31">
        <v>5</v>
      </c>
      <c r="F180" s="31">
        <v>42</v>
      </c>
      <c r="G180" s="31">
        <f t="shared" si="0"/>
        <v>19</v>
      </c>
      <c r="H180" s="31">
        <v>180</v>
      </c>
      <c r="I180" s="32">
        <v>1.4</v>
      </c>
      <c r="J180" s="40">
        <v>0.105292</v>
      </c>
      <c r="K180" s="12">
        <v>36.51</v>
      </c>
      <c r="L180" s="12">
        <v>22.3</v>
      </c>
      <c r="M180" s="18">
        <v>7.6</v>
      </c>
      <c r="N180" s="12">
        <v>36.51</v>
      </c>
      <c r="O180" s="12">
        <v>21.75</v>
      </c>
      <c r="P180" s="18">
        <v>7.1</v>
      </c>
      <c r="Q180" s="18">
        <v>4.5</v>
      </c>
    </row>
    <row r="181" spans="1:17">
      <c r="A181" s="29" t="s">
        <v>76</v>
      </c>
      <c r="B181" s="39" t="s">
        <v>142</v>
      </c>
      <c r="C181" s="31"/>
      <c r="G181" s="31"/>
    </row>
    <row r="182" spans="1:17">
      <c r="A182" s="29" t="s">
        <v>76</v>
      </c>
      <c r="B182" s="39" t="s">
        <v>143</v>
      </c>
      <c r="C182" s="31">
        <v>1.5</v>
      </c>
      <c r="D182" s="31">
        <v>5</v>
      </c>
      <c r="E182" s="31">
        <v>3</v>
      </c>
      <c r="F182" s="31">
        <v>39</v>
      </c>
      <c r="G182" s="31">
        <f t="shared" si="0"/>
        <v>16</v>
      </c>
      <c r="H182" s="31">
        <v>150</v>
      </c>
      <c r="I182" s="32">
        <v>1.6</v>
      </c>
      <c r="J182" s="40"/>
      <c r="K182" s="12">
        <v>36.880000000000003</v>
      </c>
      <c r="L182" s="12">
        <v>22.88</v>
      </c>
      <c r="M182" s="18">
        <v>7.67</v>
      </c>
      <c r="N182" s="12">
        <v>36.82</v>
      </c>
      <c r="O182" s="12">
        <v>22.1</v>
      </c>
      <c r="P182" s="18">
        <v>7.43</v>
      </c>
      <c r="Q182" s="18">
        <v>4</v>
      </c>
    </row>
    <row r="183" spans="1:17">
      <c r="A183" s="29" t="s">
        <v>76</v>
      </c>
      <c r="B183" s="39">
        <v>37655</v>
      </c>
      <c r="C183" s="31"/>
      <c r="G183" s="31"/>
    </row>
    <row r="184" spans="1:17">
      <c r="A184" s="29" t="s">
        <v>76</v>
      </c>
      <c r="B184" s="39">
        <v>37662</v>
      </c>
      <c r="C184" s="31">
        <v>4</v>
      </c>
      <c r="D184" s="31">
        <v>5</v>
      </c>
      <c r="E184" s="31">
        <v>4</v>
      </c>
      <c r="F184" s="31">
        <v>39</v>
      </c>
      <c r="G184" s="31">
        <f t="shared" si="0"/>
        <v>16</v>
      </c>
      <c r="H184" s="31">
        <v>170</v>
      </c>
      <c r="I184" s="32">
        <v>0.7</v>
      </c>
      <c r="J184" s="40">
        <v>9.0513999999999997E-2</v>
      </c>
      <c r="K184" s="12">
        <v>36.99</v>
      </c>
      <c r="L184" s="12">
        <v>23.35</v>
      </c>
      <c r="M184" s="18">
        <v>6.96</v>
      </c>
      <c r="N184" s="12">
        <v>36.92</v>
      </c>
      <c r="O184" s="12">
        <v>22.46</v>
      </c>
      <c r="P184" s="18">
        <v>6.93</v>
      </c>
      <c r="Q184" s="18">
        <v>7.5</v>
      </c>
    </row>
    <row r="185" spans="1:17">
      <c r="A185" s="29" t="s">
        <v>76</v>
      </c>
      <c r="B185" s="39" t="s">
        <v>144</v>
      </c>
      <c r="C185" s="31">
        <v>7</v>
      </c>
      <c r="D185" s="31">
        <v>6</v>
      </c>
      <c r="E185" s="31">
        <v>6</v>
      </c>
      <c r="F185" s="31">
        <v>37</v>
      </c>
      <c r="G185" s="31">
        <f t="shared" si="0"/>
        <v>14</v>
      </c>
      <c r="H185" s="31">
        <v>160</v>
      </c>
      <c r="I185" s="32">
        <v>0.8</v>
      </c>
      <c r="J185" s="40">
        <v>7.1260000000000004E-2</v>
      </c>
      <c r="K185">
        <v>36.74</v>
      </c>
      <c r="L185">
        <v>23.42</v>
      </c>
      <c r="M185">
        <v>6.5</v>
      </c>
      <c r="N185">
        <v>36.92</v>
      </c>
      <c r="O185">
        <v>22.9</v>
      </c>
      <c r="P185">
        <v>6.3</v>
      </c>
      <c r="Q185" s="18">
        <v>9</v>
      </c>
    </row>
    <row r="186" spans="1:17">
      <c r="A186" s="29" t="s">
        <v>76</v>
      </c>
      <c r="B186" s="39" t="s">
        <v>145</v>
      </c>
      <c r="C186" s="31">
        <v>4</v>
      </c>
      <c r="D186" s="31">
        <v>12</v>
      </c>
      <c r="E186" s="31">
        <v>4</v>
      </c>
      <c r="F186" s="31">
        <v>38</v>
      </c>
      <c r="G186" s="31">
        <f t="shared" si="0"/>
        <v>15</v>
      </c>
      <c r="H186" s="31">
        <v>130</v>
      </c>
      <c r="I186" s="32">
        <v>1.4</v>
      </c>
      <c r="J186" s="40">
        <v>9.9340999999999999E-2</v>
      </c>
      <c r="K186" s="12">
        <v>36.74</v>
      </c>
      <c r="L186" s="12">
        <v>23.35</v>
      </c>
      <c r="M186" s="18">
        <v>8.4</v>
      </c>
      <c r="N186" s="12">
        <v>36.75</v>
      </c>
      <c r="O186" s="12">
        <v>22.78</v>
      </c>
      <c r="P186" s="18">
        <v>8.1</v>
      </c>
      <c r="Q186" s="18">
        <v>6.5</v>
      </c>
    </row>
    <row r="187" spans="1:17">
      <c r="A187" s="29" t="s">
        <v>76</v>
      </c>
      <c r="B187" s="39">
        <v>37683</v>
      </c>
      <c r="C187" s="31">
        <v>6</v>
      </c>
      <c r="D187" s="31">
        <v>5</v>
      </c>
      <c r="E187" s="31">
        <v>4</v>
      </c>
      <c r="F187" s="31">
        <v>40</v>
      </c>
      <c r="G187" s="31">
        <f t="shared" si="0"/>
        <v>17</v>
      </c>
      <c r="H187" s="31">
        <v>170</v>
      </c>
      <c r="I187" s="32">
        <v>1.3</v>
      </c>
      <c r="J187" s="40"/>
      <c r="K187">
        <v>37.22</v>
      </c>
      <c r="L187">
        <v>22.99</v>
      </c>
      <c r="M187">
        <v>8.4</v>
      </c>
      <c r="N187">
        <v>37.299999999999997</v>
      </c>
      <c r="O187">
        <v>22.37</v>
      </c>
      <c r="P187">
        <v>7.9</v>
      </c>
      <c r="Q187">
        <v>5.5</v>
      </c>
    </row>
    <row r="188" spans="1:17">
      <c r="A188" s="29" t="s">
        <v>76</v>
      </c>
      <c r="B188" s="39">
        <v>37690</v>
      </c>
      <c r="C188" s="31">
        <v>6</v>
      </c>
      <c r="D188" s="31">
        <v>4</v>
      </c>
      <c r="E188" s="31">
        <v>3</v>
      </c>
      <c r="F188" s="31">
        <v>33</v>
      </c>
      <c r="G188" s="31">
        <f t="shared" si="0"/>
        <v>10</v>
      </c>
      <c r="H188" s="31">
        <v>160</v>
      </c>
      <c r="I188" s="32">
        <v>1.1000000000000001</v>
      </c>
      <c r="J188" s="40">
        <v>8.9387999999999995E-2</v>
      </c>
      <c r="K188" s="12">
        <v>37.14</v>
      </c>
      <c r="L188" s="12">
        <v>24.79</v>
      </c>
      <c r="M188" s="18">
        <v>7.5</v>
      </c>
      <c r="N188" s="12">
        <v>36.99</v>
      </c>
      <c r="O188" s="12">
        <v>23.95</v>
      </c>
      <c r="P188" s="18">
        <v>7.2</v>
      </c>
      <c r="Q188" s="18">
        <v>7.5</v>
      </c>
    </row>
    <row r="189" spans="1:17">
      <c r="A189" s="29" t="s">
        <v>76</v>
      </c>
      <c r="B189" s="39" t="s">
        <v>146</v>
      </c>
      <c r="C189" s="31">
        <v>10</v>
      </c>
      <c r="D189" s="31">
        <v>7</v>
      </c>
      <c r="E189" s="31">
        <v>6</v>
      </c>
      <c r="F189" s="31">
        <v>38</v>
      </c>
      <c r="G189" s="31">
        <f t="shared" si="0"/>
        <v>15</v>
      </c>
      <c r="H189" s="31">
        <v>180</v>
      </c>
      <c r="I189" s="32">
        <v>2.4</v>
      </c>
      <c r="J189" s="40"/>
      <c r="K189">
        <v>37.01</v>
      </c>
      <c r="L189">
        <v>23.83</v>
      </c>
      <c r="M189">
        <v>6.2</v>
      </c>
      <c r="N189" s="12">
        <v>37</v>
      </c>
      <c r="O189">
        <v>23.81</v>
      </c>
      <c r="P189">
        <v>5.8</v>
      </c>
      <c r="Q189" s="18">
        <v>5</v>
      </c>
    </row>
    <row r="190" spans="1:17">
      <c r="A190" s="29" t="s">
        <v>76</v>
      </c>
      <c r="B190" s="39" t="s">
        <v>147</v>
      </c>
      <c r="C190" s="31"/>
      <c r="G190" s="31"/>
    </row>
    <row r="191" spans="1:17">
      <c r="A191" s="29" t="s">
        <v>76</v>
      </c>
      <c r="B191" s="39" t="s">
        <v>148</v>
      </c>
      <c r="C191" s="31"/>
      <c r="D191" s="31"/>
      <c r="G191" s="31"/>
    </row>
    <row r="192" spans="1:17">
      <c r="G192" s="31"/>
    </row>
    <row r="193" spans="1:17">
      <c r="A193" s="29" t="s">
        <v>77</v>
      </c>
      <c r="B193" s="39">
        <v>37592</v>
      </c>
      <c r="C193" s="31">
        <v>3</v>
      </c>
      <c r="D193" s="31">
        <v>6</v>
      </c>
      <c r="E193" s="31">
        <v>4</v>
      </c>
      <c r="F193" s="31">
        <v>31</v>
      </c>
      <c r="G193" s="31">
        <f t="shared" si="0"/>
        <v>8</v>
      </c>
      <c r="H193" s="31">
        <v>140</v>
      </c>
      <c r="I193" s="32">
        <v>0.4</v>
      </c>
      <c r="J193" s="40">
        <v>8.4328929999999996E-2</v>
      </c>
      <c r="K193" s="12">
        <v>36.18</v>
      </c>
      <c r="L193" s="12">
        <v>20.059999999999999</v>
      </c>
      <c r="M193" s="18">
        <v>8.18</v>
      </c>
      <c r="N193" s="12">
        <v>36.18</v>
      </c>
      <c r="O193" s="12">
        <v>19.89</v>
      </c>
      <c r="P193" s="18">
        <v>7.67</v>
      </c>
      <c r="Q193" s="18">
        <v>7</v>
      </c>
    </row>
    <row r="194" spans="1:17">
      <c r="A194" s="29" t="s">
        <v>77</v>
      </c>
      <c r="B194" s="39">
        <v>37599</v>
      </c>
      <c r="C194" s="31">
        <v>5</v>
      </c>
      <c r="D194" s="31">
        <v>7</v>
      </c>
      <c r="E194" s="31">
        <v>3</v>
      </c>
      <c r="F194" s="31">
        <v>41</v>
      </c>
      <c r="G194" s="31">
        <f t="shared" si="0"/>
        <v>18</v>
      </c>
      <c r="H194" s="31">
        <v>210</v>
      </c>
      <c r="I194" s="32">
        <v>0.9</v>
      </c>
      <c r="J194" s="40">
        <v>8.1755642857142846E-2</v>
      </c>
      <c r="K194" s="12">
        <v>35.89</v>
      </c>
      <c r="L194" s="12">
        <v>20.05</v>
      </c>
      <c r="M194" s="18">
        <v>8.07</v>
      </c>
      <c r="N194" s="12">
        <v>35.950000000000003</v>
      </c>
      <c r="O194" s="12">
        <v>20.05</v>
      </c>
      <c r="P194" s="18">
        <v>8</v>
      </c>
      <c r="Q194" s="18">
        <v>5</v>
      </c>
    </row>
    <row r="195" spans="1:17">
      <c r="A195" s="29" t="s">
        <v>77</v>
      </c>
      <c r="B195" s="39" t="s">
        <v>138</v>
      </c>
      <c r="C195" s="31">
        <v>11</v>
      </c>
      <c r="D195" s="31">
        <v>6</v>
      </c>
      <c r="E195" s="31">
        <v>5</v>
      </c>
      <c r="F195" s="31">
        <v>32</v>
      </c>
      <c r="G195" s="31">
        <f t="shared" si="0"/>
        <v>9</v>
      </c>
      <c r="H195" s="31">
        <v>150</v>
      </c>
      <c r="I195" s="32">
        <v>0.5</v>
      </c>
      <c r="J195" s="40">
        <v>7.1134130000000004E-2</v>
      </c>
      <c r="K195" s="12">
        <v>36.53</v>
      </c>
      <c r="L195" s="12">
        <v>21.71</v>
      </c>
      <c r="M195" s="18">
        <v>8.6</v>
      </c>
      <c r="N195" s="12">
        <v>36.51</v>
      </c>
      <c r="O195" s="12">
        <v>21.2</v>
      </c>
      <c r="P195" s="18">
        <v>8.35</v>
      </c>
      <c r="Q195" s="18">
        <v>7</v>
      </c>
    </row>
    <row r="196" spans="1:17">
      <c r="A196" s="29" t="s">
        <v>77</v>
      </c>
      <c r="B196" s="39" t="s">
        <v>139</v>
      </c>
      <c r="C196" s="31">
        <v>9</v>
      </c>
      <c r="D196" s="31">
        <v>8</v>
      </c>
      <c r="E196" s="31">
        <v>7</v>
      </c>
      <c r="F196" s="31">
        <v>31</v>
      </c>
      <c r="G196" s="31">
        <f t="shared" si="0"/>
        <v>8</v>
      </c>
      <c r="H196" s="31">
        <v>150</v>
      </c>
      <c r="I196" s="32">
        <v>0.5</v>
      </c>
      <c r="J196" s="40">
        <v>0.13313364</v>
      </c>
      <c r="K196" s="12">
        <v>36.36</v>
      </c>
      <c r="L196" s="12">
        <v>22.47</v>
      </c>
      <c r="M196" s="18">
        <v>7.16</v>
      </c>
      <c r="N196" s="12">
        <v>36.36</v>
      </c>
      <c r="O196" s="12">
        <v>22.47</v>
      </c>
      <c r="P196" s="18">
        <v>6.92</v>
      </c>
      <c r="Q196" s="18">
        <v>5</v>
      </c>
    </row>
    <row r="197" spans="1:17">
      <c r="A197" s="29" t="s">
        <v>77</v>
      </c>
      <c r="B197" s="39" t="s">
        <v>140</v>
      </c>
      <c r="C197" s="31">
        <v>3</v>
      </c>
      <c r="D197" s="31">
        <v>7</v>
      </c>
      <c r="E197" s="31">
        <v>4</v>
      </c>
      <c r="F197" s="31">
        <v>33</v>
      </c>
      <c r="G197" s="31">
        <f t="shared" si="0"/>
        <v>10</v>
      </c>
      <c r="H197" s="31">
        <v>160</v>
      </c>
      <c r="I197" s="32">
        <v>0.5</v>
      </c>
      <c r="J197" s="40">
        <v>8.9347670000000004E-2</v>
      </c>
      <c r="K197" s="12">
        <v>36.31</v>
      </c>
      <c r="L197" s="12">
        <v>22.69</v>
      </c>
      <c r="M197" s="18">
        <v>7.98</v>
      </c>
      <c r="N197" s="12">
        <v>36.32</v>
      </c>
      <c r="O197" s="12">
        <v>22.55</v>
      </c>
      <c r="P197" s="18">
        <v>7.87</v>
      </c>
      <c r="Q197" s="18">
        <v>6.5</v>
      </c>
    </row>
    <row r="198" spans="1:17">
      <c r="A198" s="29" t="s">
        <v>77</v>
      </c>
      <c r="B198" s="39">
        <v>37627</v>
      </c>
      <c r="C198" s="31">
        <v>4</v>
      </c>
      <c r="D198" s="31">
        <v>6</v>
      </c>
      <c r="E198" s="31">
        <v>3</v>
      </c>
      <c r="F198" s="31">
        <v>39</v>
      </c>
      <c r="G198" s="31">
        <f t="shared" si="0"/>
        <v>16</v>
      </c>
      <c r="H198" s="31">
        <v>180</v>
      </c>
      <c r="I198" s="32">
        <v>0.9</v>
      </c>
      <c r="J198" s="40">
        <v>8.6481189999999999E-2</v>
      </c>
      <c r="K198" s="12">
        <v>36.42</v>
      </c>
      <c r="L198" s="12">
        <v>22.43</v>
      </c>
      <c r="M198" s="18">
        <v>8.5399999999999991</v>
      </c>
      <c r="N198" s="12">
        <v>36.43</v>
      </c>
      <c r="O198" s="12">
        <v>22.35</v>
      </c>
      <c r="P198" s="18">
        <v>8.2899999999999991</v>
      </c>
      <c r="Q198" s="18">
        <v>7.5</v>
      </c>
    </row>
    <row r="199" spans="1:17">
      <c r="A199" s="29" t="s">
        <v>77</v>
      </c>
      <c r="B199" s="39" t="s">
        <v>141</v>
      </c>
      <c r="C199" s="31">
        <v>4</v>
      </c>
      <c r="D199" s="31">
        <v>5</v>
      </c>
      <c r="E199" s="31">
        <v>4</v>
      </c>
      <c r="F199" s="31">
        <v>41</v>
      </c>
      <c r="G199" s="31">
        <f t="shared" si="0"/>
        <v>18</v>
      </c>
      <c r="H199" s="31">
        <v>180</v>
      </c>
      <c r="I199" s="32">
        <v>1.5</v>
      </c>
      <c r="J199" s="40">
        <v>0.130635</v>
      </c>
      <c r="K199" s="12">
        <v>36.33</v>
      </c>
      <c r="L199" s="12">
        <v>22.32</v>
      </c>
      <c r="M199" s="18">
        <v>8.58</v>
      </c>
      <c r="N199" s="12">
        <v>36.39</v>
      </c>
      <c r="O199" s="12">
        <v>21.36</v>
      </c>
      <c r="P199" s="18">
        <v>8.49</v>
      </c>
      <c r="Q199" s="18">
        <v>4.5</v>
      </c>
    </row>
    <row r="200" spans="1:17">
      <c r="A200" s="29" t="s">
        <v>77</v>
      </c>
      <c r="B200" s="39" t="s">
        <v>142</v>
      </c>
      <c r="C200" s="31">
        <v>6</v>
      </c>
      <c r="D200" s="31">
        <v>4</v>
      </c>
      <c r="E200" s="31">
        <v>4</v>
      </c>
      <c r="F200" s="31">
        <v>34</v>
      </c>
      <c r="G200" s="31">
        <f t="shared" si="0"/>
        <v>11</v>
      </c>
      <c r="H200" s="31">
        <v>140</v>
      </c>
      <c r="I200" s="32">
        <v>1.4</v>
      </c>
      <c r="J200" s="40">
        <v>0.16484666666666667</v>
      </c>
      <c r="K200" s="12">
        <v>36.659999999999997</v>
      </c>
      <c r="L200" s="12">
        <v>22.34</v>
      </c>
      <c r="M200" s="18">
        <v>7.16</v>
      </c>
      <c r="N200" s="12">
        <v>36.69</v>
      </c>
      <c r="O200" s="12">
        <v>21.88</v>
      </c>
      <c r="P200" s="18">
        <v>6.78</v>
      </c>
      <c r="Q200" s="18">
        <v>5</v>
      </c>
    </row>
    <row r="201" spans="1:17">
      <c r="A201" s="29" t="s">
        <v>77</v>
      </c>
      <c r="B201" s="39" t="s">
        <v>143</v>
      </c>
      <c r="C201" s="31">
        <v>1.5</v>
      </c>
      <c r="D201" s="31">
        <v>5</v>
      </c>
      <c r="E201" s="31">
        <v>5</v>
      </c>
      <c r="F201" s="31">
        <v>34</v>
      </c>
      <c r="G201" s="31">
        <f t="shared" si="0"/>
        <v>11</v>
      </c>
      <c r="H201" s="31">
        <v>160</v>
      </c>
      <c r="I201" s="32">
        <v>1</v>
      </c>
      <c r="J201" s="40"/>
      <c r="K201" s="12">
        <v>36.799999999999997</v>
      </c>
      <c r="L201" s="12">
        <v>22.53</v>
      </c>
      <c r="M201" s="18">
        <v>7.98</v>
      </c>
      <c r="N201" s="12">
        <v>36.76</v>
      </c>
      <c r="O201" s="12">
        <v>22.45</v>
      </c>
      <c r="P201" s="18">
        <v>7.73</v>
      </c>
      <c r="Q201" s="18">
        <v>3.5</v>
      </c>
    </row>
    <row r="202" spans="1:17">
      <c r="A202" s="29" t="s">
        <v>77</v>
      </c>
      <c r="B202" s="39">
        <v>37655</v>
      </c>
      <c r="C202" s="31">
        <v>3</v>
      </c>
      <c r="D202" s="31">
        <v>5</v>
      </c>
      <c r="E202" s="31">
        <v>4</v>
      </c>
      <c r="F202" s="31">
        <v>36</v>
      </c>
      <c r="G202" s="31">
        <f t="shared" si="0"/>
        <v>13</v>
      </c>
      <c r="H202" s="31">
        <v>150</v>
      </c>
      <c r="I202" s="32">
        <v>0.8</v>
      </c>
      <c r="J202" s="40">
        <v>9.3238000000000001E-2</v>
      </c>
      <c r="K202" s="12">
        <v>36.9</v>
      </c>
      <c r="L202" s="12">
        <v>21.73</v>
      </c>
      <c r="M202" s="18">
        <v>7.43</v>
      </c>
      <c r="N202" s="12">
        <v>36.92</v>
      </c>
      <c r="O202" s="12">
        <v>21.61</v>
      </c>
      <c r="P202" s="18">
        <v>7.75</v>
      </c>
      <c r="Q202" s="18">
        <v>7</v>
      </c>
    </row>
    <row r="203" spans="1:17">
      <c r="A203" s="29" t="s">
        <v>77</v>
      </c>
      <c r="B203" s="39">
        <v>37662</v>
      </c>
      <c r="C203" s="31">
        <v>5</v>
      </c>
      <c r="D203" s="31">
        <v>5</v>
      </c>
      <c r="E203" s="31">
        <v>6</v>
      </c>
      <c r="F203" s="31">
        <v>32</v>
      </c>
      <c r="G203" s="31">
        <f t="shared" si="0"/>
        <v>9</v>
      </c>
      <c r="H203" s="31">
        <v>180</v>
      </c>
      <c r="I203" s="32">
        <v>0.6</v>
      </c>
      <c r="J203" s="40">
        <v>9.4464999999999993E-2</v>
      </c>
      <c r="K203" s="12">
        <v>36.96</v>
      </c>
      <c r="L203" s="12">
        <v>22.97</v>
      </c>
      <c r="M203" s="18">
        <v>7.12</v>
      </c>
      <c r="N203" s="12">
        <v>36.950000000000003</v>
      </c>
      <c r="O203" s="12">
        <v>22.75</v>
      </c>
      <c r="P203" s="18">
        <v>6.68</v>
      </c>
      <c r="Q203" s="18">
        <v>7.5</v>
      </c>
    </row>
    <row r="204" spans="1:17">
      <c r="A204" s="29" t="s">
        <v>77</v>
      </c>
      <c r="B204" s="39" t="s">
        <v>144</v>
      </c>
      <c r="C204" s="31">
        <v>7</v>
      </c>
      <c r="D204" s="31">
        <v>6</v>
      </c>
      <c r="E204" s="31">
        <v>5</v>
      </c>
      <c r="F204" s="31">
        <v>31</v>
      </c>
      <c r="G204" s="31">
        <f t="shared" si="0"/>
        <v>8</v>
      </c>
      <c r="H204" s="31">
        <v>150</v>
      </c>
      <c r="I204" s="32">
        <v>0.8</v>
      </c>
      <c r="J204" s="40">
        <v>5.9525000000000002E-2</v>
      </c>
      <c r="K204" s="12">
        <v>37.97</v>
      </c>
      <c r="L204" s="12">
        <v>23.18</v>
      </c>
      <c r="M204" s="18">
        <v>6.6</v>
      </c>
      <c r="N204" s="12">
        <v>37.93</v>
      </c>
      <c r="O204" s="12">
        <v>23.05</v>
      </c>
      <c r="P204" s="18">
        <v>6.5</v>
      </c>
      <c r="Q204" s="34">
        <v>9</v>
      </c>
    </row>
    <row r="205" spans="1:17">
      <c r="A205" s="29" t="s">
        <v>77</v>
      </c>
      <c r="B205" s="39" t="s">
        <v>145</v>
      </c>
      <c r="C205" s="31">
        <v>4</v>
      </c>
      <c r="D205" s="31">
        <v>6</v>
      </c>
      <c r="E205" s="31">
        <v>6</v>
      </c>
      <c r="F205" s="31">
        <v>38</v>
      </c>
      <c r="G205" s="31">
        <f t="shared" si="0"/>
        <v>15</v>
      </c>
      <c r="H205" s="31">
        <v>130</v>
      </c>
      <c r="I205" s="32">
        <v>1.5</v>
      </c>
      <c r="J205" s="40">
        <v>0.11457000000000001</v>
      </c>
      <c r="K205" s="12">
        <v>36.81</v>
      </c>
      <c r="L205" s="12">
        <v>23.15</v>
      </c>
      <c r="M205" s="18">
        <v>8.1</v>
      </c>
      <c r="N205" s="12">
        <v>36.75</v>
      </c>
      <c r="O205" s="12">
        <v>23.07</v>
      </c>
      <c r="P205" s="18">
        <v>8</v>
      </c>
      <c r="Q205" s="42">
        <v>6</v>
      </c>
    </row>
    <row r="206" spans="1:17">
      <c r="A206" s="29" t="s">
        <v>77</v>
      </c>
      <c r="B206" s="39">
        <v>37683</v>
      </c>
      <c r="C206" s="31">
        <v>8</v>
      </c>
      <c r="D206" s="31">
        <v>5</v>
      </c>
      <c r="E206" s="31">
        <v>3</v>
      </c>
      <c r="F206" s="31">
        <v>38</v>
      </c>
      <c r="G206" s="31">
        <f t="shared" si="0"/>
        <v>15</v>
      </c>
      <c r="H206" s="31">
        <v>190</v>
      </c>
      <c r="I206" s="32">
        <v>0.9</v>
      </c>
      <c r="J206" s="40">
        <v>0.12142931034482758</v>
      </c>
      <c r="K206" s="12">
        <v>37.33</v>
      </c>
      <c r="L206" s="12">
        <v>22.86</v>
      </c>
      <c r="M206" s="18">
        <v>8.5</v>
      </c>
      <c r="N206" s="12">
        <v>37.32</v>
      </c>
      <c r="O206" s="12">
        <v>22.76</v>
      </c>
      <c r="P206" s="18">
        <v>8.4</v>
      </c>
      <c r="Q206" s="42">
        <v>5</v>
      </c>
    </row>
    <row r="207" spans="1:17">
      <c r="A207" s="29" t="s">
        <v>77</v>
      </c>
      <c r="B207" s="39">
        <v>37690</v>
      </c>
      <c r="C207" s="31">
        <v>3</v>
      </c>
      <c r="D207" s="31">
        <v>5</v>
      </c>
      <c r="E207" s="31">
        <v>3</v>
      </c>
      <c r="F207" s="31">
        <v>36</v>
      </c>
      <c r="G207" s="31">
        <f t="shared" si="0"/>
        <v>13</v>
      </c>
      <c r="H207" s="31">
        <v>160</v>
      </c>
      <c r="I207" s="32">
        <v>0.6</v>
      </c>
      <c r="J207" s="40"/>
      <c r="K207" s="12">
        <v>37.08</v>
      </c>
      <c r="L207" s="12">
        <v>24.48</v>
      </c>
      <c r="M207" s="18">
        <v>7.6</v>
      </c>
      <c r="N207" s="12">
        <v>37.08</v>
      </c>
      <c r="O207" s="12">
        <v>24.28</v>
      </c>
      <c r="P207" s="18">
        <v>7.2</v>
      </c>
      <c r="Q207" s="34">
        <v>6</v>
      </c>
    </row>
    <row r="208" spans="1:17">
      <c r="A208" s="29" t="s">
        <v>77</v>
      </c>
      <c r="B208" s="39" t="s">
        <v>146</v>
      </c>
      <c r="C208" s="31">
        <v>4</v>
      </c>
      <c r="D208" s="31">
        <v>6</v>
      </c>
      <c r="E208" s="31">
        <v>5</v>
      </c>
      <c r="F208" s="31">
        <v>34</v>
      </c>
      <c r="G208" s="31">
        <f t="shared" si="0"/>
        <v>11</v>
      </c>
      <c r="H208" s="31">
        <v>160</v>
      </c>
      <c r="I208" s="32">
        <v>0.9</v>
      </c>
      <c r="J208" s="40">
        <v>0.112343</v>
      </c>
      <c r="K208" s="12">
        <v>36.85</v>
      </c>
      <c r="L208" s="12">
        <v>23.71</v>
      </c>
      <c r="M208" s="18">
        <v>7.1</v>
      </c>
      <c r="N208" s="12">
        <v>36.909999999999997</v>
      </c>
      <c r="O208" s="12">
        <v>23.42</v>
      </c>
      <c r="P208" s="18">
        <v>6.9</v>
      </c>
      <c r="Q208" s="42">
        <v>5.5</v>
      </c>
    </row>
    <row r="209" spans="1:17">
      <c r="A209" s="29" t="s">
        <v>77</v>
      </c>
      <c r="B209" s="39" t="s">
        <v>147</v>
      </c>
      <c r="C209" s="31">
        <v>6</v>
      </c>
      <c r="D209" s="31">
        <v>7</v>
      </c>
      <c r="E209" s="31">
        <v>5</v>
      </c>
      <c r="F209" s="31">
        <v>37</v>
      </c>
      <c r="G209" s="31">
        <f t="shared" si="0"/>
        <v>14</v>
      </c>
      <c r="H209" s="31">
        <v>160</v>
      </c>
      <c r="I209" s="32">
        <v>1</v>
      </c>
      <c r="K209" s="12">
        <v>37.03</v>
      </c>
      <c r="L209" s="12">
        <v>22.73</v>
      </c>
      <c r="M209" s="18">
        <v>7.6</v>
      </c>
      <c r="N209" s="12">
        <v>36.94</v>
      </c>
      <c r="O209" s="12">
        <v>22.45</v>
      </c>
      <c r="P209" s="18">
        <v>7.4</v>
      </c>
      <c r="Q209" s="42">
        <v>5</v>
      </c>
    </row>
    <row r="210" spans="1:17">
      <c r="A210" s="29" t="s">
        <v>77</v>
      </c>
      <c r="B210" s="39" t="s">
        <v>148</v>
      </c>
      <c r="C210" s="31">
        <v>10</v>
      </c>
      <c r="D210" s="31">
        <v>6</v>
      </c>
      <c r="E210" s="31">
        <v>5</v>
      </c>
      <c r="F210" s="31">
        <v>36</v>
      </c>
      <c r="G210" s="31">
        <f t="shared" si="0"/>
        <v>13</v>
      </c>
      <c r="H210" s="31">
        <v>170</v>
      </c>
      <c r="I210" s="32">
        <v>0.6</v>
      </c>
      <c r="J210">
        <v>7.3463000000000001E-2</v>
      </c>
      <c r="K210" s="12">
        <v>36.9</v>
      </c>
      <c r="L210" s="12">
        <v>22.24</v>
      </c>
      <c r="M210" s="18">
        <v>8.1999999999999993</v>
      </c>
      <c r="N210" s="12">
        <v>36.869999999999997</v>
      </c>
      <c r="O210" s="12">
        <v>22.13</v>
      </c>
      <c r="P210" s="18">
        <v>7.7</v>
      </c>
      <c r="Q210" s="34">
        <v>10.5</v>
      </c>
    </row>
    <row r="211" spans="1:17">
      <c r="G211" s="31"/>
    </row>
    <row r="212" spans="1:17">
      <c r="A212" s="29" t="s">
        <v>80</v>
      </c>
      <c r="B212" s="39">
        <v>37592</v>
      </c>
      <c r="C212" s="31">
        <v>5</v>
      </c>
      <c r="D212" s="31">
        <v>6</v>
      </c>
      <c r="E212" s="31">
        <v>5</v>
      </c>
      <c r="F212" s="31">
        <v>32</v>
      </c>
      <c r="G212" s="31">
        <f t="shared" si="0"/>
        <v>9</v>
      </c>
      <c r="H212" s="31">
        <v>150</v>
      </c>
      <c r="I212" s="32">
        <v>0.4</v>
      </c>
      <c r="J212" s="40">
        <v>9.9202410000000005E-2</v>
      </c>
      <c r="K212" s="12">
        <v>36.200000000000003</v>
      </c>
      <c r="L212" s="12">
        <v>19.940000000000001</v>
      </c>
      <c r="M212" s="18">
        <v>7.73</v>
      </c>
      <c r="N212" s="12">
        <v>36.21</v>
      </c>
      <c r="O212" s="12">
        <v>19.95</v>
      </c>
      <c r="P212" s="18">
        <v>7.61</v>
      </c>
      <c r="Q212" s="18">
        <v>7</v>
      </c>
    </row>
    <row r="213" spans="1:17">
      <c r="A213" s="29" t="s">
        <v>80</v>
      </c>
      <c r="B213" s="39">
        <v>37599</v>
      </c>
      <c r="C213" s="31">
        <v>3</v>
      </c>
      <c r="D213" s="31">
        <v>6</v>
      </c>
      <c r="E213" s="31">
        <v>2</v>
      </c>
      <c r="F213" s="31">
        <v>35</v>
      </c>
      <c r="G213" s="31">
        <f t="shared" si="0"/>
        <v>12</v>
      </c>
      <c r="H213" s="31">
        <v>130</v>
      </c>
      <c r="I213" s="32">
        <v>0.5</v>
      </c>
      <c r="J213" s="40">
        <v>7.9577761904761929E-2</v>
      </c>
      <c r="K213" s="12">
        <v>35.85</v>
      </c>
      <c r="L213" s="12">
        <v>20.309999999999999</v>
      </c>
      <c r="M213" s="18">
        <v>8.34</v>
      </c>
      <c r="N213" s="12">
        <v>35.85</v>
      </c>
      <c r="O213" s="12">
        <v>20.27</v>
      </c>
      <c r="P213" s="18">
        <v>8.0399999999999991</v>
      </c>
      <c r="Q213" s="18">
        <v>8</v>
      </c>
    </row>
    <row r="214" spans="1:17">
      <c r="A214" s="29" t="s">
        <v>80</v>
      </c>
      <c r="B214" s="39" t="s">
        <v>138</v>
      </c>
      <c r="C214" s="31">
        <v>3</v>
      </c>
      <c r="D214" s="31">
        <v>6</v>
      </c>
      <c r="E214" s="31">
        <v>4</v>
      </c>
      <c r="F214" s="31">
        <v>33</v>
      </c>
      <c r="G214" s="31">
        <f t="shared" si="0"/>
        <v>10</v>
      </c>
      <c r="H214" s="31">
        <v>140</v>
      </c>
      <c r="I214" s="32">
        <v>0.5</v>
      </c>
      <c r="J214" s="40">
        <v>8.9813210000000004E-2</v>
      </c>
      <c r="K214" s="12">
        <v>36.39</v>
      </c>
      <c r="L214" s="12">
        <v>21.52</v>
      </c>
      <c r="M214" s="18">
        <v>8.2100000000000009</v>
      </c>
      <c r="N214" s="12">
        <v>36.229999999999997</v>
      </c>
      <c r="O214" s="12">
        <v>20.96</v>
      </c>
      <c r="P214" s="18">
        <v>8.19</v>
      </c>
      <c r="Q214" s="18">
        <v>7.5</v>
      </c>
    </row>
    <row r="215" spans="1:17">
      <c r="A215" s="29" t="s">
        <v>80</v>
      </c>
      <c r="B215" s="39" t="s">
        <v>139</v>
      </c>
      <c r="C215" s="31">
        <v>6</v>
      </c>
      <c r="D215" s="31">
        <v>6</v>
      </c>
      <c r="E215" s="31">
        <v>6</v>
      </c>
      <c r="F215" s="31">
        <v>32</v>
      </c>
      <c r="G215" s="31">
        <f t="shared" si="0"/>
        <v>9</v>
      </c>
      <c r="H215" s="31">
        <v>140</v>
      </c>
      <c r="I215" s="32">
        <v>0.5</v>
      </c>
      <c r="J215" s="40">
        <v>6.8221649999999995E-2</v>
      </c>
      <c r="K215" s="12">
        <v>36.270000000000003</v>
      </c>
      <c r="L215" s="12">
        <v>21.92</v>
      </c>
      <c r="M215" s="18">
        <v>8.1</v>
      </c>
      <c r="N215" s="12">
        <v>36.25</v>
      </c>
      <c r="O215" s="12">
        <v>21.79</v>
      </c>
      <c r="P215" s="18">
        <v>7.9</v>
      </c>
      <c r="Q215" s="18">
        <v>9</v>
      </c>
    </row>
    <row r="216" spans="1:17">
      <c r="A216" s="29" t="s">
        <v>80</v>
      </c>
      <c r="B216" s="39" t="s">
        <v>140</v>
      </c>
      <c r="C216" s="31">
        <v>5</v>
      </c>
      <c r="D216" s="31">
        <v>7</v>
      </c>
      <c r="E216" s="31">
        <v>6</v>
      </c>
      <c r="F216" s="31">
        <v>33</v>
      </c>
      <c r="G216" s="31">
        <f t="shared" si="0"/>
        <v>10</v>
      </c>
      <c r="H216" s="31">
        <v>150</v>
      </c>
      <c r="I216" s="32">
        <v>0.5</v>
      </c>
      <c r="J216" s="40">
        <v>8.0228579999999994E-2</v>
      </c>
      <c r="K216" s="12">
        <v>36.24</v>
      </c>
      <c r="L216" s="12">
        <v>22.75</v>
      </c>
      <c r="M216" s="18">
        <v>7.8</v>
      </c>
      <c r="N216" s="12">
        <v>36.25</v>
      </c>
      <c r="O216" s="12">
        <v>22.76</v>
      </c>
      <c r="P216" s="18">
        <v>7.67</v>
      </c>
      <c r="Q216" s="18">
        <v>6</v>
      </c>
    </row>
    <row r="217" spans="1:17">
      <c r="A217" s="29" t="s">
        <v>80</v>
      </c>
      <c r="B217" s="39">
        <v>37627</v>
      </c>
      <c r="C217" s="31">
        <v>4</v>
      </c>
      <c r="D217" s="31">
        <v>6</v>
      </c>
      <c r="E217" s="31">
        <v>4</v>
      </c>
      <c r="F217" s="31">
        <v>35</v>
      </c>
      <c r="G217" s="31">
        <f t="shared" si="0"/>
        <v>12</v>
      </c>
      <c r="H217" s="31">
        <v>150</v>
      </c>
      <c r="I217" s="32">
        <v>0.6</v>
      </c>
      <c r="J217" s="40">
        <v>9.9811200000000003E-2</v>
      </c>
      <c r="K217" s="12">
        <v>36.39</v>
      </c>
      <c r="L217" s="12">
        <v>22.45</v>
      </c>
      <c r="M217" s="18">
        <v>8.42</v>
      </c>
      <c r="N217" s="12">
        <v>36.39</v>
      </c>
      <c r="O217" s="12">
        <v>22.45</v>
      </c>
      <c r="P217" s="18">
        <v>8.14</v>
      </c>
      <c r="Q217" s="42" t="s">
        <v>150</v>
      </c>
    </row>
    <row r="218" spans="1:17">
      <c r="A218" s="29" t="s">
        <v>80</v>
      </c>
      <c r="B218" s="39" t="s">
        <v>141</v>
      </c>
      <c r="C218" s="31">
        <v>3</v>
      </c>
      <c r="D218" s="31">
        <v>5</v>
      </c>
      <c r="E218" s="31">
        <v>3</v>
      </c>
      <c r="F218" s="31">
        <v>38</v>
      </c>
      <c r="G218" s="31">
        <f t="shared" si="0"/>
        <v>15</v>
      </c>
      <c r="H218" s="31">
        <v>130</v>
      </c>
      <c r="I218" s="32">
        <v>1.1000000000000001</v>
      </c>
      <c r="J218" s="40">
        <v>0.121278</v>
      </c>
      <c r="K218" s="12">
        <v>36.33</v>
      </c>
      <c r="L218" s="12">
        <v>22.33</v>
      </c>
      <c r="M218" s="18">
        <v>8.26</v>
      </c>
      <c r="N218" s="12">
        <v>36.299999999999997</v>
      </c>
      <c r="O218" s="12">
        <v>22.17</v>
      </c>
      <c r="P218" s="18">
        <v>8.08</v>
      </c>
      <c r="Q218" s="18">
        <v>5</v>
      </c>
    </row>
    <row r="219" spans="1:17">
      <c r="A219" s="29" t="s">
        <v>80</v>
      </c>
      <c r="B219" s="39" t="s">
        <v>142</v>
      </c>
      <c r="C219" s="31">
        <v>4</v>
      </c>
      <c r="D219" s="31">
        <v>4</v>
      </c>
      <c r="E219" s="31">
        <v>4</v>
      </c>
      <c r="F219" s="31">
        <v>36</v>
      </c>
      <c r="G219" s="31">
        <f t="shared" ref="G219:G282" si="1">F219-23</f>
        <v>13</v>
      </c>
      <c r="H219" s="31">
        <v>140</v>
      </c>
      <c r="I219" s="32">
        <v>0.7</v>
      </c>
      <c r="J219" s="40">
        <v>0.13227206999999999</v>
      </c>
      <c r="K219" s="12">
        <v>36.619999999999997</v>
      </c>
      <c r="L219" s="12">
        <v>22.56</v>
      </c>
      <c r="M219" s="18">
        <v>7.02</v>
      </c>
      <c r="N219" s="12">
        <v>36.6</v>
      </c>
      <c r="O219" s="12">
        <v>22.39</v>
      </c>
      <c r="P219" s="18">
        <v>6.76</v>
      </c>
      <c r="Q219" s="18">
        <v>6</v>
      </c>
    </row>
    <row r="220" spans="1:17">
      <c r="A220" s="29" t="s">
        <v>80</v>
      </c>
      <c r="B220" s="39" t="s">
        <v>143</v>
      </c>
      <c r="C220" s="31">
        <v>1.5</v>
      </c>
      <c r="D220" s="31">
        <v>5</v>
      </c>
      <c r="E220" s="31">
        <v>4</v>
      </c>
      <c r="F220" s="31">
        <v>34</v>
      </c>
      <c r="G220" s="31">
        <f t="shared" si="1"/>
        <v>11</v>
      </c>
      <c r="H220" s="31">
        <v>160</v>
      </c>
      <c r="I220" s="32">
        <v>1</v>
      </c>
      <c r="J220" s="40"/>
      <c r="K220" s="12">
        <v>36.79</v>
      </c>
      <c r="L220" s="12">
        <v>22.61</v>
      </c>
      <c r="M220" s="18">
        <v>7.85</v>
      </c>
      <c r="N220" s="12">
        <v>36.799999999999997</v>
      </c>
      <c r="O220" s="12">
        <v>22.58</v>
      </c>
      <c r="P220" s="18">
        <v>7.69</v>
      </c>
      <c r="Q220" s="18">
        <v>3.5</v>
      </c>
    </row>
    <row r="221" spans="1:17">
      <c r="A221" s="29" t="s">
        <v>80</v>
      </c>
      <c r="B221" s="39">
        <v>37655</v>
      </c>
      <c r="C221" s="31">
        <v>4</v>
      </c>
      <c r="D221" s="31">
        <v>6</v>
      </c>
      <c r="E221" s="31">
        <v>5</v>
      </c>
      <c r="F221" s="31">
        <v>39</v>
      </c>
      <c r="G221" s="31">
        <f t="shared" si="1"/>
        <v>16</v>
      </c>
      <c r="H221" s="31">
        <v>140</v>
      </c>
      <c r="I221" s="32">
        <v>1</v>
      </c>
      <c r="J221" s="40">
        <v>9.2791999999999999E-2</v>
      </c>
      <c r="K221" s="12">
        <v>36.840000000000003</v>
      </c>
      <c r="L221" s="12">
        <v>21.92</v>
      </c>
      <c r="M221" s="18">
        <v>7.21</v>
      </c>
      <c r="N221" s="12">
        <v>36.85</v>
      </c>
      <c r="O221" s="12">
        <v>21.87</v>
      </c>
      <c r="P221" s="18">
        <v>7.17</v>
      </c>
      <c r="Q221" s="18">
        <v>6</v>
      </c>
    </row>
    <row r="222" spans="1:17">
      <c r="A222" s="29" t="s">
        <v>80</v>
      </c>
      <c r="B222" s="39">
        <v>37662</v>
      </c>
      <c r="C222" s="31">
        <v>5</v>
      </c>
      <c r="D222" s="31">
        <v>6</v>
      </c>
      <c r="E222" s="31">
        <v>7</v>
      </c>
      <c r="F222" s="31">
        <v>30</v>
      </c>
      <c r="G222" s="31">
        <f t="shared" si="1"/>
        <v>7</v>
      </c>
      <c r="H222" s="31">
        <v>190</v>
      </c>
      <c r="I222" s="32">
        <v>0.6</v>
      </c>
      <c r="J222" s="40">
        <v>0.10428408695652176</v>
      </c>
      <c r="K222" s="12">
        <v>36.799999999999997</v>
      </c>
      <c r="L222" s="12">
        <v>22.72</v>
      </c>
      <c r="M222" s="18">
        <v>7.12</v>
      </c>
      <c r="N222" s="12">
        <v>36.92</v>
      </c>
      <c r="O222" s="12">
        <v>22.35</v>
      </c>
      <c r="P222" s="18">
        <v>7.56</v>
      </c>
      <c r="Q222" s="18">
        <v>7.5</v>
      </c>
    </row>
    <row r="223" spans="1:17">
      <c r="A223" s="29" t="s">
        <v>80</v>
      </c>
      <c r="B223" s="39" t="s">
        <v>144</v>
      </c>
      <c r="C223" s="31">
        <v>5</v>
      </c>
      <c r="D223" s="31">
        <v>5</v>
      </c>
      <c r="E223" s="31">
        <v>5</v>
      </c>
      <c r="F223" s="31">
        <v>42</v>
      </c>
      <c r="G223" s="31">
        <f t="shared" si="1"/>
        <v>19</v>
      </c>
      <c r="H223" s="31">
        <v>180</v>
      </c>
      <c r="I223" s="32">
        <v>0.6</v>
      </c>
      <c r="J223" s="40">
        <v>7.0640999999999995E-2</v>
      </c>
      <c r="K223" s="12">
        <v>36.6</v>
      </c>
      <c r="L223" s="12">
        <v>23.27</v>
      </c>
      <c r="M223" s="18">
        <v>7.1</v>
      </c>
      <c r="N223" s="12">
        <v>36.99</v>
      </c>
      <c r="O223" s="12">
        <v>23.16</v>
      </c>
      <c r="P223" s="18">
        <v>6.9</v>
      </c>
      <c r="Q223" s="18">
        <v>11</v>
      </c>
    </row>
    <row r="224" spans="1:17">
      <c r="A224" s="29" t="s">
        <v>80</v>
      </c>
      <c r="B224" s="39" t="s">
        <v>145</v>
      </c>
      <c r="C224" s="31">
        <v>4</v>
      </c>
      <c r="D224" s="31">
        <v>6</v>
      </c>
      <c r="E224" s="31">
        <v>3</v>
      </c>
      <c r="F224" s="31">
        <v>35</v>
      </c>
      <c r="G224" s="31">
        <f t="shared" si="1"/>
        <v>12</v>
      </c>
      <c r="H224" s="31">
        <v>130</v>
      </c>
      <c r="I224" s="32">
        <v>1.4</v>
      </c>
      <c r="J224" s="40">
        <v>0.118592</v>
      </c>
      <c r="K224" s="12">
        <v>36.75</v>
      </c>
      <c r="L224" s="12">
        <v>23.24</v>
      </c>
      <c r="M224" s="18">
        <v>7.9</v>
      </c>
      <c r="N224" s="12">
        <v>36.75</v>
      </c>
      <c r="O224" s="12">
        <v>23.04</v>
      </c>
      <c r="P224" s="18">
        <v>7.8</v>
      </c>
      <c r="Q224" s="18">
        <v>6</v>
      </c>
    </row>
    <row r="225" spans="1:17">
      <c r="A225" s="29" t="s">
        <v>80</v>
      </c>
      <c r="B225" s="39">
        <v>37683</v>
      </c>
      <c r="C225" s="31">
        <v>4</v>
      </c>
      <c r="D225" s="31">
        <v>6</v>
      </c>
      <c r="E225" s="31">
        <v>2</v>
      </c>
      <c r="F225" s="31">
        <v>36</v>
      </c>
      <c r="G225" s="31">
        <f t="shared" si="1"/>
        <v>13</v>
      </c>
      <c r="H225" s="31">
        <v>190</v>
      </c>
      <c r="I225" s="32">
        <v>0.8</v>
      </c>
      <c r="J225" s="40">
        <v>0.1164686875</v>
      </c>
      <c r="K225" s="12">
        <v>37.35</v>
      </c>
      <c r="L225" s="12">
        <v>22.79</v>
      </c>
      <c r="M225" s="18">
        <v>8.1999999999999993</v>
      </c>
      <c r="N225" s="12">
        <v>37.35</v>
      </c>
      <c r="O225" s="12">
        <v>22.76</v>
      </c>
      <c r="P225" s="18">
        <v>8.1</v>
      </c>
      <c r="Q225" s="18">
        <v>6</v>
      </c>
    </row>
    <row r="226" spans="1:17">
      <c r="A226" s="29" t="s">
        <v>80</v>
      </c>
      <c r="B226" s="39">
        <v>37690</v>
      </c>
      <c r="C226" s="31">
        <v>4</v>
      </c>
      <c r="D226" s="31">
        <v>5</v>
      </c>
      <c r="E226" s="31">
        <v>3</v>
      </c>
      <c r="F226" s="31">
        <v>33</v>
      </c>
      <c r="G226" s="31">
        <f t="shared" si="1"/>
        <v>10</v>
      </c>
      <c r="H226" s="31">
        <v>150</v>
      </c>
      <c r="I226" s="32">
        <v>0.7</v>
      </c>
      <c r="J226" s="40"/>
      <c r="K226" s="12">
        <v>36.47</v>
      </c>
      <c r="L226" s="12">
        <v>23.41</v>
      </c>
      <c r="M226" s="18">
        <v>7.8</v>
      </c>
      <c r="N226" s="12">
        <v>37</v>
      </c>
      <c r="O226" s="12">
        <v>23.41</v>
      </c>
      <c r="P226" s="18">
        <v>6.6</v>
      </c>
      <c r="Q226" s="18">
        <v>9.5</v>
      </c>
    </row>
    <row r="227" spans="1:17">
      <c r="A227" s="29" t="s">
        <v>80</v>
      </c>
      <c r="B227" s="39" t="s">
        <v>146</v>
      </c>
      <c r="C227" s="31">
        <v>5</v>
      </c>
      <c r="D227" s="31">
        <v>7</v>
      </c>
      <c r="E227" s="31">
        <v>4</v>
      </c>
      <c r="F227" s="31">
        <v>34</v>
      </c>
      <c r="G227" s="31">
        <f t="shared" si="1"/>
        <v>11</v>
      </c>
      <c r="H227" s="31">
        <v>140</v>
      </c>
      <c r="I227" s="32">
        <v>1.3</v>
      </c>
      <c r="J227" s="40">
        <v>0.13675000000000001</v>
      </c>
      <c r="K227" s="12">
        <v>36.68</v>
      </c>
      <c r="L227" s="12">
        <v>23.67</v>
      </c>
      <c r="M227" s="18">
        <v>7.1</v>
      </c>
      <c r="N227" s="12">
        <v>36.729999999999997</v>
      </c>
      <c r="O227" s="12">
        <v>23.61</v>
      </c>
      <c r="P227" s="18">
        <v>6.5</v>
      </c>
      <c r="Q227" s="18">
        <v>5</v>
      </c>
    </row>
    <row r="228" spans="1:17">
      <c r="A228" s="29" t="s">
        <v>80</v>
      </c>
      <c r="B228" s="39" t="s">
        <v>147</v>
      </c>
      <c r="C228" s="31">
        <v>5</v>
      </c>
      <c r="D228" s="31">
        <v>6</v>
      </c>
      <c r="E228" s="31">
        <v>4</v>
      </c>
      <c r="F228" s="31">
        <v>34</v>
      </c>
      <c r="G228" s="31">
        <f t="shared" si="1"/>
        <v>11</v>
      </c>
      <c r="H228" s="31">
        <v>120</v>
      </c>
      <c r="I228" s="32">
        <v>0.9</v>
      </c>
      <c r="K228" s="12">
        <v>37.020000000000003</v>
      </c>
      <c r="L228" s="12">
        <v>22.82</v>
      </c>
      <c r="M228" s="18">
        <v>7.9</v>
      </c>
      <c r="N228" s="12">
        <v>37</v>
      </c>
      <c r="O228" s="12">
        <v>22.83</v>
      </c>
      <c r="P228" s="18">
        <v>7.8</v>
      </c>
      <c r="Q228" s="18">
        <v>6.5</v>
      </c>
    </row>
    <row r="229" spans="1:17">
      <c r="A229" s="29" t="s">
        <v>80</v>
      </c>
      <c r="B229" s="39" t="s">
        <v>148</v>
      </c>
      <c r="C229" s="31">
        <v>9</v>
      </c>
      <c r="D229" s="31">
        <v>7</v>
      </c>
      <c r="E229" s="31">
        <v>6</v>
      </c>
      <c r="F229" s="31">
        <v>37</v>
      </c>
      <c r="G229" s="31">
        <f t="shared" si="1"/>
        <v>14</v>
      </c>
      <c r="H229" s="31">
        <v>160</v>
      </c>
      <c r="I229" s="32">
        <v>0.5</v>
      </c>
      <c r="J229" s="40"/>
      <c r="K229" s="12">
        <v>36.880000000000003</v>
      </c>
      <c r="L229" s="12">
        <v>22.31</v>
      </c>
      <c r="M229" s="18">
        <v>7.7</v>
      </c>
      <c r="N229" s="12">
        <v>37.04</v>
      </c>
      <c r="O229" s="12">
        <v>22.56</v>
      </c>
      <c r="P229" s="18">
        <v>7.6</v>
      </c>
      <c r="Q229" s="18">
        <v>9.5</v>
      </c>
    </row>
    <row r="230" spans="1:17">
      <c r="G230" s="31"/>
    </row>
    <row r="231" spans="1:17">
      <c r="A231" s="29" t="s">
        <v>83</v>
      </c>
      <c r="B231" s="39">
        <v>37592</v>
      </c>
      <c r="C231" s="31">
        <v>3</v>
      </c>
      <c r="D231" s="31">
        <v>6</v>
      </c>
      <c r="E231" s="31">
        <v>5</v>
      </c>
      <c r="F231" s="31">
        <v>32</v>
      </c>
      <c r="G231" s="31">
        <f t="shared" si="1"/>
        <v>9</v>
      </c>
      <c r="H231" s="31">
        <v>180</v>
      </c>
      <c r="I231" s="32">
        <v>0.9</v>
      </c>
      <c r="J231" s="40">
        <v>6.9801870000000002E-2</v>
      </c>
      <c r="K231" s="12">
        <v>36.119999999999997</v>
      </c>
      <c r="L231" s="12">
        <v>20.420000000000002</v>
      </c>
      <c r="M231" s="18">
        <v>7.73</v>
      </c>
      <c r="N231" s="12">
        <v>36.26</v>
      </c>
      <c r="O231" s="12">
        <v>19.420000000000002</v>
      </c>
      <c r="P231" s="18">
        <v>7.26</v>
      </c>
      <c r="Q231" s="18">
        <v>7</v>
      </c>
    </row>
    <row r="232" spans="1:17">
      <c r="A232" s="29" t="s">
        <v>83</v>
      </c>
      <c r="B232" s="39">
        <v>37599</v>
      </c>
      <c r="C232" s="31">
        <v>5</v>
      </c>
      <c r="D232" s="31">
        <v>7</v>
      </c>
      <c r="E232" s="31">
        <v>4</v>
      </c>
      <c r="F232" s="31">
        <v>33</v>
      </c>
      <c r="G232" s="31">
        <f t="shared" si="1"/>
        <v>10</v>
      </c>
      <c r="H232" s="31">
        <v>140</v>
      </c>
      <c r="I232" s="32">
        <v>0.3</v>
      </c>
      <c r="J232" s="40">
        <v>6.0868045454545446E-2</v>
      </c>
      <c r="K232" s="12">
        <v>35.93</v>
      </c>
      <c r="L232" s="12">
        <v>20.309999999999999</v>
      </c>
      <c r="M232" s="18">
        <v>7.93</v>
      </c>
      <c r="N232" s="12">
        <v>35.93</v>
      </c>
      <c r="O232" s="12">
        <v>20.28</v>
      </c>
      <c r="P232" s="18">
        <v>7.86</v>
      </c>
      <c r="Q232" s="18">
        <v>8</v>
      </c>
    </row>
    <row r="233" spans="1:17">
      <c r="A233" s="29" t="s">
        <v>83</v>
      </c>
      <c r="B233" s="39" t="s">
        <v>138</v>
      </c>
      <c r="C233" s="31">
        <v>4</v>
      </c>
      <c r="D233" s="31">
        <v>7</v>
      </c>
      <c r="E233" s="31">
        <v>3</v>
      </c>
      <c r="F233" s="31">
        <v>38</v>
      </c>
      <c r="G233" s="31">
        <f t="shared" si="1"/>
        <v>15</v>
      </c>
      <c r="H233" s="31">
        <v>140</v>
      </c>
      <c r="I233" s="32">
        <v>0.5</v>
      </c>
      <c r="J233" s="40">
        <v>5.7551129999999999E-2</v>
      </c>
      <c r="K233" s="12">
        <v>36.64</v>
      </c>
      <c r="L233" s="12">
        <v>22.27</v>
      </c>
      <c r="M233" s="18">
        <v>7.89</v>
      </c>
      <c r="N233" s="12">
        <v>36.549999999999997</v>
      </c>
      <c r="O233" s="12">
        <v>20.91</v>
      </c>
      <c r="P233" s="18">
        <v>7.85</v>
      </c>
      <c r="Q233" s="18">
        <v>10.5</v>
      </c>
    </row>
    <row r="234" spans="1:17">
      <c r="A234" s="29" t="s">
        <v>83</v>
      </c>
      <c r="B234" s="39" t="s">
        <v>139</v>
      </c>
      <c r="C234" s="31">
        <v>9</v>
      </c>
      <c r="D234" s="31">
        <v>11</v>
      </c>
      <c r="E234" s="31">
        <v>7</v>
      </c>
      <c r="F234" s="31">
        <v>30</v>
      </c>
      <c r="G234" s="31">
        <f t="shared" si="1"/>
        <v>7</v>
      </c>
      <c r="H234" s="31">
        <v>140</v>
      </c>
      <c r="I234" s="32">
        <v>0.5</v>
      </c>
      <c r="J234" s="40">
        <v>7.2524649999999996E-2</v>
      </c>
      <c r="K234" s="12">
        <v>36.53</v>
      </c>
      <c r="L234" s="12">
        <v>22.59</v>
      </c>
      <c r="M234" s="18">
        <v>7.9</v>
      </c>
      <c r="N234" s="12">
        <v>36.31</v>
      </c>
      <c r="O234" s="12">
        <v>21.7</v>
      </c>
      <c r="P234" s="18">
        <v>7.92</v>
      </c>
      <c r="Q234" s="18">
        <v>9.5</v>
      </c>
    </row>
    <row r="235" spans="1:17">
      <c r="A235" s="29" t="s">
        <v>83</v>
      </c>
      <c r="B235" s="39" t="s">
        <v>140</v>
      </c>
      <c r="C235" s="31">
        <v>4</v>
      </c>
      <c r="D235" s="31">
        <v>7</v>
      </c>
      <c r="E235" s="31">
        <v>4</v>
      </c>
      <c r="F235" s="31">
        <v>33</v>
      </c>
      <c r="G235" s="31">
        <f t="shared" si="1"/>
        <v>10</v>
      </c>
      <c r="H235" s="31">
        <v>140</v>
      </c>
      <c r="I235" s="32">
        <v>0.5</v>
      </c>
      <c r="J235" s="40">
        <v>6.5645670000000003E-2</v>
      </c>
      <c r="K235" s="12">
        <v>36.5</v>
      </c>
      <c r="L235" s="12">
        <v>23.37</v>
      </c>
      <c r="M235" s="18">
        <v>7.27</v>
      </c>
      <c r="N235" s="12">
        <v>36.450000000000003</v>
      </c>
      <c r="O235" s="12">
        <v>23.03</v>
      </c>
      <c r="P235" s="18">
        <v>7.12</v>
      </c>
      <c r="Q235" s="18">
        <v>8.5</v>
      </c>
    </row>
    <row r="236" spans="1:17">
      <c r="A236" s="29" t="s">
        <v>83</v>
      </c>
      <c r="B236" s="39">
        <v>37627</v>
      </c>
      <c r="C236" s="31">
        <v>6</v>
      </c>
      <c r="D236" s="31">
        <v>7</v>
      </c>
      <c r="E236" s="31">
        <v>4</v>
      </c>
      <c r="F236" s="31">
        <v>36</v>
      </c>
      <c r="G236" s="31">
        <f t="shared" si="1"/>
        <v>13</v>
      </c>
      <c r="H236" s="31">
        <v>150</v>
      </c>
      <c r="I236" s="32">
        <v>0.3</v>
      </c>
      <c r="J236" s="40"/>
      <c r="K236" s="12">
        <v>36.659999999999997</v>
      </c>
      <c r="L236" s="12">
        <v>22.97</v>
      </c>
      <c r="M236" s="18">
        <v>8.33</v>
      </c>
      <c r="N236" s="12">
        <v>36.65</v>
      </c>
      <c r="O236" s="12">
        <v>22.93</v>
      </c>
      <c r="P236" s="18">
        <v>7.82</v>
      </c>
      <c r="Q236" s="18">
        <v>8.5</v>
      </c>
    </row>
    <row r="237" spans="1:17">
      <c r="A237" s="29" t="s">
        <v>83</v>
      </c>
      <c r="B237" s="39" t="s">
        <v>141</v>
      </c>
      <c r="C237" s="31">
        <v>6</v>
      </c>
      <c r="D237" s="31">
        <v>7</v>
      </c>
      <c r="E237" s="31">
        <v>6</v>
      </c>
      <c r="F237" s="31">
        <v>41</v>
      </c>
      <c r="G237" s="31">
        <f t="shared" si="1"/>
        <v>18</v>
      </c>
      <c r="H237" s="31">
        <v>160</v>
      </c>
      <c r="I237" s="32">
        <v>0.8</v>
      </c>
      <c r="J237" s="40">
        <v>8.8041999999999995E-2</v>
      </c>
      <c r="K237" s="12">
        <v>36.65</v>
      </c>
      <c r="L237" s="12">
        <v>23.13</v>
      </c>
      <c r="M237" s="18">
        <v>7.65</v>
      </c>
      <c r="N237" s="12">
        <v>36.6</v>
      </c>
      <c r="O237" s="12">
        <v>22.08</v>
      </c>
      <c r="P237" s="18">
        <v>6.91</v>
      </c>
      <c r="Q237" s="18">
        <v>5</v>
      </c>
    </row>
    <row r="238" spans="1:17">
      <c r="A238" s="29" t="s">
        <v>83</v>
      </c>
      <c r="B238" s="39" t="s">
        <v>142</v>
      </c>
      <c r="C238" s="31">
        <v>4</v>
      </c>
      <c r="D238" s="31">
        <v>5</v>
      </c>
      <c r="E238" s="31">
        <v>4</v>
      </c>
      <c r="F238" s="31">
        <v>35</v>
      </c>
      <c r="G238" s="31">
        <f t="shared" si="1"/>
        <v>12</v>
      </c>
      <c r="H238" s="31">
        <v>140</v>
      </c>
      <c r="I238" s="32">
        <v>0.5</v>
      </c>
      <c r="J238" s="40">
        <v>8.3383570000000004E-2</v>
      </c>
      <c r="K238" s="12">
        <v>36.9</v>
      </c>
      <c r="L238" s="12">
        <v>23.25</v>
      </c>
      <c r="M238" s="18">
        <v>7.06</v>
      </c>
      <c r="N238" s="12">
        <v>36.89</v>
      </c>
      <c r="O238" s="12">
        <v>22.88</v>
      </c>
      <c r="P238" s="18">
        <v>6.46</v>
      </c>
      <c r="Q238" s="18">
        <v>9.5</v>
      </c>
    </row>
    <row r="239" spans="1:17">
      <c r="A239" s="29" t="s">
        <v>83</v>
      </c>
      <c r="B239" s="39" t="s">
        <v>143</v>
      </c>
      <c r="C239" s="31">
        <v>5</v>
      </c>
      <c r="D239" s="31">
        <v>6</v>
      </c>
      <c r="E239" s="31">
        <v>4</v>
      </c>
      <c r="F239" s="31">
        <v>38</v>
      </c>
      <c r="G239" s="31">
        <f t="shared" si="1"/>
        <v>15</v>
      </c>
      <c r="H239" s="31">
        <v>160</v>
      </c>
      <c r="I239" s="32">
        <v>0.5</v>
      </c>
      <c r="J239" s="40"/>
      <c r="K239" s="12">
        <v>37</v>
      </c>
      <c r="L239" s="12">
        <v>23.56</v>
      </c>
      <c r="M239" s="18">
        <v>7.53</v>
      </c>
      <c r="N239" s="12">
        <v>36.99</v>
      </c>
      <c r="O239" s="12">
        <v>22.61</v>
      </c>
      <c r="P239" s="18">
        <v>7.33</v>
      </c>
      <c r="Q239" s="18">
        <v>12.5</v>
      </c>
    </row>
    <row r="240" spans="1:17">
      <c r="A240" s="29" t="s">
        <v>83</v>
      </c>
      <c r="B240" s="39">
        <v>37655</v>
      </c>
      <c r="C240" s="31">
        <v>5</v>
      </c>
      <c r="D240" s="31">
        <v>6</v>
      </c>
      <c r="E240" s="31">
        <v>6</v>
      </c>
      <c r="F240" s="31">
        <v>36</v>
      </c>
      <c r="G240" s="31">
        <f t="shared" si="1"/>
        <v>13</v>
      </c>
      <c r="H240" s="31">
        <v>150</v>
      </c>
      <c r="I240" s="32">
        <v>1.3</v>
      </c>
      <c r="J240" s="40">
        <v>7.4152999999999997E-2</v>
      </c>
      <c r="K240" s="12">
        <v>37</v>
      </c>
      <c r="L240" s="12">
        <v>22.3</v>
      </c>
      <c r="M240" s="18">
        <v>7.33</v>
      </c>
      <c r="N240" s="12">
        <v>37.07</v>
      </c>
      <c r="O240" s="12">
        <v>21.98</v>
      </c>
      <c r="P240" s="18">
        <v>7.13</v>
      </c>
      <c r="Q240" s="18">
        <v>7.5</v>
      </c>
    </row>
    <row r="241" spans="1:17">
      <c r="A241" s="29" t="s">
        <v>83</v>
      </c>
      <c r="B241" s="39">
        <v>37662</v>
      </c>
      <c r="C241" s="31">
        <v>6</v>
      </c>
      <c r="D241" s="31">
        <v>6</v>
      </c>
      <c r="E241" s="31">
        <v>7</v>
      </c>
      <c r="F241" s="31">
        <v>31</v>
      </c>
      <c r="G241" s="31">
        <f t="shared" si="1"/>
        <v>8</v>
      </c>
      <c r="H241" s="31">
        <v>170</v>
      </c>
      <c r="I241" s="32">
        <v>0.8</v>
      </c>
      <c r="J241" s="40">
        <v>5.5885419354838699E-2</v>
      </c>
      <c r="K241" s="12">
        <v>36.97</v>
      </c>
      <c r="L241" s="12">
        <v>24.07</v>
      </c>
      <c r="M241" s="18">
        <v>6.98</v>
      </c>
      <c r="N241" s="12">
        <v>37.07</v>
      </c>
      <c r="O241" s="12">
        <v>22.36</v>
      </c>
      <c r="P241" s="18">
        <v>6.55</v>
      </c>
      <c r="Q241" s="18">
        <v>12.5</v>
      </c>
    </row>
    <row r="242" spans="1:17">
      <c r="A242" s="29" t="s">
        <v>83</v>
      </c>
      <c r="B242" s="39" t="s">
        <v>144</v>
      </c>
      <c r="C242" s="31">
        <v>9</v>
      </c>
      <c r="D242" s="31">
        <v>7</v>
      </c>
      <c r="E242" s="31">
        <v>6</v>
      </c>
      <c r="F242" s="31">
        <v>38</v>
      </c>
      <c r="G242" s="31">
        <f t="shared" si="1"/>
        <v>15</v>
      </c>
      <c r="H242" s="31">
        <v>140</v>
      </c>
      <c r="I242" s="32">
        <v>1.1000000000000001</v>
      </c>
      <c r="J242" s="40">
        <v>6.5317E-2</v>
      </c>
      <c r="K242" s="12">
        <v>37.04</v>
      </c>
      <c r="L242" s="12">
        <v>23.84</v>
      </c>
      <c r="M242" s="18">
        <v>7.4</v>
      </c>
      <c r="N242" s="12">
        <v>37.14</v>
      </c>
      <c r="O242" s="12">
        <v>23.28</v>
      </c>
      <c r="P242" s="18">
        <v>6.5</v>
      </c>
      <c r="Q242" s="18">
        <v>9.5</v>
      </c>
    </row>
    <row r="243" spans="1:17">
      <c r="A243" s="29" t="s">
        <v>83</v>
      </c>
      <c r="B243" s="39" t="s">
        <v>145</v>
      </c>
      <c r="C243" s="31">
        <v>7</v>
      </c>
      <c r="D243" s="31">
        <v>6</v>
      </c>
      <c r="E243" s="31">
        <v>3</v>
      </c>
      <c r="F243" s="31">
        <v>39</v>
      </c>
      <c r="G243" s="31">
        <f t="shared" si="1"/>
        <v>16</v>
      </c>
      <c r="H243" s="31">
        <v>250</v>
      </c>
      <c r="I243" s="32">
        <v>1.8</v>
      </c>
      <c r="J243" s="40">
        <v>8.8797000000000001E-2</v>
      </c>
      <c r="K243" s="12">
        <v>36.770000000000003</v>
      </c>
      <c r="L243" s="12">
        <v>24.1</v>
      </c>
      <c r="M243" s="18">
        <v>8</v>
      </c>
      <c r="N243" s="12">
        <v>36.74</v>
      </c>
      <c r="O243" s="12">
        <v>23.63</v>
      </c>
      <c r="P243" s="18">
        <v>8.6999999999999993</v>
      </c>
      <c r="Q243" s="18">
        <v>5.5</v>
      </c>
    </row>
    <row r="244" spans="1:17">
      <c r="A244" s="29" t="s">
        <v>83</v>
      </c>
      <c r="B244" s="39">
        <v>37683</v>
      </c>
      <c r="C244" s="31">
        <v>4</v>
      </c>
      <c r="D244" s="31">
        <v>4</v>
      </c>
      <c r="E244" s="31">
        <v>3</v>
      </c>
      <c r="F244" s="31">
        <v>41</v>
      </c>
      <c r="G244" s="31">
        <f t="shared" si="1"/>
        <v>18</v>
      </c>
      <c r="H244" s="31">
        <v>200</v>
      </c>
      <c r="I244" s="32">
        <v>0.7</v>
      </c>
      <c r="J244" s="40"/>
      <c r="K244" s="12">
        <v>37.06</v>
      </c>
      <c r="L244" s="12">
        <v>23.11</v>
      </c>
      <c r="M244" s="18">
        <v>8.4</v>
      </c>
      <c r="N244" s="12">
        <v>37.08</v>
      </c>
      <c r="O244" s="12">
        <v>22.72</v>
      </c>
      <c r="P244" s="18">
        <v>8.1999999999999993</v>
      </c>
      <c r="Q244" s="18">
        <v>9</v>
      </c>
    </row>
    <row r="245" spans="1:17">
      <c r="A245" s="29" t="s">
        <v>83</v>
      </c>
      <c r="B245" s="39">
        <v>37690</v>
      </c>
      <c r="C245" s="31">
        <v>1.5</v>
      </c>
      <c r="D245" s="31">
        <v>5</v>
      </c>
      <c r="E245" s="31">
        <v>3</v>
      </c>
      <c r="F245" s="31">
        <v>32</v>
      </c>
      <c r="G245" s="31">
        <f t="shared" si="1"/>
        <v>9</v>
      </c>
      <c r="H245" s="31">
        <v>140</v>
      </c>
      <c r="I245" s="32">
        <v>0.7</v>
      </c>
      <c r="J245" s="40"/>
      <c r="K245" s="12">
        <v>37.03</v>
      </c>
      <c r="L245" s="12">
        <v>24.82</v>
      </c>
      <c r="M245" s="18">
        <v>7.5</v>
      </c>
      <c r="N245" s="12">
        <v>37</v>
      </c>
      <c r="O245" s="12">
        <v>23.62</v>
      </c>
      <c r="P245" s="18">
        <v>6.9</v>
      </c>
      <c r="Q245" s="18">
        <v>11.5</v>
      </c>
    </row>
    <row r="246" spans="1:17">
      <c r="A246" s="29" t="s">
        <v>83</v>
      </c>
      <c r="B246" s="39" t="s">
        <v>146</v>
      </c>
      <c r="C246" s="31">
        <v>5</v>
      </c>
      <c r="D246" s="31">
        <v>6</v>
      </c>
      <c r="E246" s="31">
        <v>4</v>
      </c>
      <c r="F246" s="31">
        <v>35</v>
      </c>
      <c r="G246" s="31">
        <f t="shared" si="1"/>
        <v>12</v>
      </c>
      <c r="H246" s="31">
        <v>160</v>
      </c>
      <c r="I246" s="32">
        <v>1.1000000000000001</v>
      </c>
      <c r="J246" s="40">
        <v>9.9233000000000002E-2</v>
      </c>
      <c r="K246" s="12">
        <v>36.94</v>
      </c>
      <c r="L246" s="12">
        <v>24.02</v>
      </c>
      <c r="M246" s="18">
        <v>7.3</v>
      </c>
      <c r="N246" s="12">
        <v>36.979999999999997</v>
      </c>
      <c r="O246" s="12">
        <v>24.08</v>
      </c>
      <c r="P246" s="18">
        <v>6.9</v>
      </c>
      <c r="Q246" s="18">
        <v>6</v>
      </c>
    </row>
    <row r="247" spans="1:17">
      <c r="A247" s="29" t="s">
        <v>83</v>
      </c>
      <c r="B247" s="39" t="s">
        <v>147</v>
      </c>
      <c r="C247" s="31">
        <v>6</v>
      </c>
      <c r="D247" s="31">
        <v>6</v>
      </c>
      <c r="E247" s="31">
        <v>3</v>
      </c>
      <c r="F247" s="31">
        <v>35</v>
      </c>
      <c r="G247" s="31">
        <f t="shared" si="1"/>
        <v>12</v>
      </c>
      <c r="H247" s="31">
        <v>120</v>
      </c>
      <c r="I247" s="32">
        <v>0.7</v>
      </c>
      <c r="K247" s="12">
        <v>36.99</v>
      </c>
      <c r="L247" s="12">
        <v>22.82</v>
      </c>
      <c r="M247" s="18">
        <v>8</v>
      </c>
      <c r="N247" s="12">
        <v>37.04</v>
      </c>
      <c r="O247" s="12">
        <v>22.78</v>
      </c>
      <c r="P247" s="18">
        <v>7.6</v>
      </c>
      <c r="Q247" s="18">
        <v>10</v>
      </c>
    </row>
    <row r="248" spans="1:17">
      <c r="A248" s="29" t="s">
        <v>83</v>
      </c>
      <c r="B248" s="39" t="s">
        <v>148</v>
      </c>
      <c r="C248" s="31">
        <v>19</v>
      </c>
      <c r="D248" s="31">
        <v>8</v>
      </c>
      <c r="E248" s="31">
        <v>4</v>
      </c>
      <c r="F248" s="31">
        <v>37</v>
      </c>
      <c r="G248" s="31">
        <f t="shared" si="1"/>
        <v>14</v>
      </c>
      <c r="H248" s="31">
        <v>170</v>
      </c>
      <c r="I248" s="32">
        <v>0.8</v>
      </c>
      <c r="J248" s="40">
        <v>6.4158000000000007E-2</v>
      </c>
      <c r="K248" s="12">
        <v>36.840000000000003</v>
      </c>
      <c r="L248" s="12">
        <v>22.59</v>
      </c>
      <c r="M248" s="18">
        <v>8.6</v>
      </c>
      <c r="N248" s="12">
        <v>36.97</v>
      </c>
      <c r="O248" s="12">
        <v>22.41</v>
      </c>
      <c r="P248" s="18">
        <v>6.7</v>
      </c>
      <c r="Q248" s="18">
        <v>12.5</v>
      </c>
    </row>
    <row r="249" spans="1:17">
      <c r="G249" s="31"/>
    </row>
    <row r="250" spans="1:17">
      <c r="A250" s="29" t="s">
        <v>84</v>
      </c>
      <c r="B250" s="39">
        <v>37592</v>
      </c>
      <c r="C250" s="9">
        <v>5</v>
      </c>
      <c r="D250" s="9">
        <v>7</v>
      </c>
      <c r="E250" s="9">
        <v>4</v>
      </c>
      <c r="F250" s="9">
        <v>33</v>
      </c>
      <c r="G250" s="31">
        <f t="shared" si="1"/>
        <v>10</v>
      </c>
      <c r="H250" s="9">
        <v>170</v>
      </c>
      <c r="I250" s="9">
        <v>0.4</v>
      </c>
      <c r="J250" s="9" t="s">
        <v>151</v>
      </c>
      <c r="K250" s="12">
        <v>36.29</v>
      </c>
      <c r="L250" s="12">
        <v>18.13</v>
      </c>
      <c r="M250" s="18">
        <v>7.84</v>
      </c>
      <c r="N250" s="12">
        <v>36.29</v>
      </c>
      <c r="O250" s="12">
        <v>18.149999999999999</v>
      </c>
      <c r="P250" s="18">
        <v>7.84</v>
      </c>
      <c r="Q250" s="18">
        <v>2</v>
      </c>
    </row>
    <row r="251" spans="1:17">
      <c r="A251" s="29" t="s">
        <v>84</v>
      </c>
      <c r="B251" s="39">
        <v>37599</v>
      </c>
      <c r="C251" s="9">
        <v>4</v>
      </c>
      <c r="D251" s="9">
        <v>8</v>
      </c>
      <c r="E251" s="9">
        <v>3</v>
      </c>
      <c r="F251" s="9">
        <v>35</v>
      </c>
      <c r="G251" s="31">
        <f t="shared" si="1"/>
        <v>12</v>
      </c>
      <c r="H251" s="9">
        <v>180</v>
      </c>
      <c r="I251" s="9">
        <v>0.5</v>
      </c>
      <c r="J251" s="9" t="s">
        <v>151</v>
      </c>
      <c r="K251" s="12">
        <v>36.01</v>
      </c>
      <c r="L251" s="12">
        <v>19.28</v>
      </c>
      <c r="M251" s="18">
        <v>8.36</v>
      </c>
      <c r="N251" s="12">
        <v>36</v>
      </c>
      <c r="O251" s="12">
        <v>19.309999999999999</v>
      </c>
      <c r="P251" s="18">
        <v>8.34</v>
      </c>
      <c r="Q251" s="18" t="s">
        <v>87</v>
      </c>
    </row>
    <row r="252" spans="1:17">
      <c r="A252" s="29" t="s">
        <v>84</v>
      </c>
      <c r="B252" s="39" t="s">
        <v>138</v>
      </c>
      <c r="C252" s="9">
        <v>5</v>
      </c>
      <c r="D252" s="9">
        <v>8</v>
      </c>
      <c r="E252" s="9">
        <v>4</v>
      </c>
      <c r="F252" s="9">
        <v>34</v>
      </c>
      <c r="G252" s="31">
        <f t="shared" si="1"/>
        <v>11</v>
      </c>
      <c r="H252" s="9">
        <v>160</v>
      </c>
      <c r="I252" s="9">
        <v>0.3</v>
      </c>
      <c r="J252" s="9" t="s">
        <v>151</v>
      </c>
      <c r="K252" t="s">
        <v>152</v>
      </c>
      <c r="L252" t="s">
        <v>152</v>
      </c>
      <c r="M252" t="s">
        <v>152</v>
      </c>
      <c r="N252" t="s">
        <v>152</v>
      </c>
      <c r="O252" t="s">
        <v>152</v>
      </c>
      <c r="P252" t="s">
        <v>152</v>
      </c>
      <c r="Q252" t="s">
        <v>152</v>
      </c>
    </row>
    <row r="253" spans="1:17">
      <c r="A253" s="29" t="s">
        <v>84</v>
      </c>
      <c r="B253" s="39" t="s">
        <v>139</v>
      </c>
      <c r="C253" s="9">
        <v>7</v>
      </c>
      <c r="D253" s="9">
        <v>11</v>
      </c>
      <c r="E253" s="9">
        <v>6</v>
      </c>
      <c r="F253" s="9">
        <v>39</v>
      </c>
      <c r="G253" s="31">
        <f t="shared" si="1"/>
        <v>16</v>
      </c>
      <c r="H253" s="9">
        <v>160</v>
      </c>
      <c r="I253" s="9">
        <v>0.6</v>
      </c>
      <c r="J253" s="9" t="s">
        <v>151</v>
      </c>
      <c r="K253" s="12">
        <v>36.65</v>
      </c>
      <c r="L253" s="12">
        <v>22.92</v>
      </c>
      <c r="M253" s="18">
        <v>7.52</v>
      </c>
      <c r="N253" s="12">
        <v>36.659999999999997</v>
      </c>
      <c r="O253" s="12">
        <v>22.94</v>
      </c>
      <c r="P253" s="18">
        <v>7.52</v>
      </c>
      <c r="Q253" s="34" t="s">
        <v>86</v>
      </c>
    </row>
    <row r="254" spans="1:17">
      <c r="A254" s="29" t="s">
        <v>84</v>
      </c>
      <c r="B254" s="39" t="s">
        <v>140</v>
      </c>
      <c r="C254" s="9">
        <v>5</v>
      </c>
      <c r="D254" s="9">
        <v>7</v>
      </c>
      <c r="E254" s="9">
        <v>5</v>
      </c>
      <c r="F254" s="9">
        <v>35</v>
      </c>
      <c r="G254" s="31">
        <f t="shared" si="1"/>
        <v>12</v>
      </c>
      <c r="H254" s="9">
        <v>150</v>
      </c>
      <c r="I254" s="9">
        <v>0.4</v>
      </c>
      <c r="J254" s="9" t="s">
        <v>151</v>
      </c>
      <c r="K254" s="12">
        <v>36.53</v>
      </c>
      <c r="L254" s="12">
        <v>22.52</v>
      </c>
      <c r="M254" s="18">
        <v>7.8</v>
      </c>
      <c r="N254" s="12">
        <v>36.43</v>
      </c>
      <c r="O254" s="12">
        <v>22.42</v>
      </c>
      <c r="P254" s="18">
        <v>7.8</v>
      </c>
      <c r="Q254" s="42" t="s">
        <v>86</v>
      </c>
    </row>
    <row r="255" spans="1:17">
      <c r="A255" s="29" t="s">
        <v>84</v>
      </c>
      <c r="B255" s="39">
        <v>37627</v>
      </c>
      <c r="C255" s="9">
        <v>6</v>
      </c>
      <c r="D255" s="9">
        <v>8</v>
      </c>
      <c r="E255" s="9">
        <v>4</v>
      </c>
      <c r="F255" s="9">
        <v>35</v>
      </c>
      <c r="G255" s="31">
        <f t="shared" si="1"/>
        <v>12</v>
      </c>
      <c r="H255" s="9">
        <v>150</v>
      </c>
      <c r="I255" s="9">
        <v>0.7</v>
      </c>
      <c r="J255" s="9" t="s">
        <v>151</v>
      </c>
      <c r="K255" s="12">
        <v>36.729999999999997</v>
      </c>
      <c r="L255" s="12">
        <v>22.31</v>
      </c>
      <c r="M255" s="18">
        <v>8.9700000000000006</v>
      </c>
      <c r="N255" s="12">
        <v>36.700000000000003</v>
      </c>
      <c r="O255" s="12">
        <v>22.22</v>
      </c>
      <c r="P255" s="18">
        <v>8.89</v>
      </c>
      <c r="Q255" s="42" t="s">
        <v>86</v>
      </c>
    </row>
    <row r="256" spans="1:17">
      <c r="A256" s="29" t="s">
        <v>84</v>
      </c>
      <c r="B256" s="39" t="s">
        <v>141</v>
      </c>
      <c r="C256" s="9">
        <v>6</v>
      </c>
      <c r="D256" s="9">
        <v>6</v>
      </c>
      <c r="E256" s="9">
        <v>6</v>
      </c>
      <c r="F256" s="9">
        <v>39</v>
      </c>
      <c r="G256" s="31">
        <f t="shared" si="1"/>
        <v>16</v>
      </c>
      <c r="H256" s="9">
        <v>160</v>
      </c>
      <c r="I256" s="9">
        <v>0.3</v>
      </c>
      <c r="J256" s="9" t="s">
        <v>151</v>
      </c>
      <c r="K256" s="12">
        <v>36.78</v>
      </c>
      <c r="L256" s="12">
        <v>21.19</v>
      </c>
      <c r="M256" s="18">
        <v>8.1199999999999992</v>
      </c>
      <c r="N256" s="12">
        <v>36.799999999999997</v>
      </c>
      <c r="O256" s="12">
        <v>20.420000000000002</v>
      </c>
      <c r="P256" s="18">
        <v>8.2100000000000009</v>
      </c>
      <c r="Q256" s="34" t="s">
        <v>86</v>
      </c>
    </row>
    <row r="257" spans="1:17">
      <c r="A257" s="29" t="s">
        <v>84</v>
      </c>
      <c r="B257" s="39" t="s">
        <v>142</v>
      </c>
      <c r="C257" s="9">
        <v>6</v>
      </c>
      <c r="D257" s="9">
        <v>6</v>
      </c>
      <c r="E257" s="9">
        <v>4</v>
      </c>
      <c r="F257" s="9">
        <v>33</v>
      </c>
      <c r="G257" s="31">
        <f t="shared" si="1"/>
        <v>10</v>
      </c>
      <c r="H257" s="9">
        <v>130</v>
      </c>
      <c r="I257" s="9">
        <v>0.3</v>
      </c>
      <c r="J257" s="9" t="s">
        <v>151</v>
      </c>
      <c r="K257" s="12">
        <v>36.799999999999997</v>
      </c>
      <c r="L257" s="12">
        <v>22.18</v>
      </c>
      <c r="M257" s="18">
        <v>9.3000000000000007</v>
      </c>
      <c r="N257" s="12">
        <v>36.82</v>
      </c>
      <c r="O257" s="12">
        <v>22.18</v>
      </c>
      <c r="P257" s="18">
        <v>9.24</v>
      </c>
      <c r="Q257" s="42" t="s">
        <v>86</v>
      </c>
    </row>
    <row r="258" spans="1:17">
      <c r="A258" s="29" t="s">
        <v>84</v>
      </c>
      <c r="B258" s="39" t="s">
        <v>143</v>
      </c>
      <c r="C258" s="9">
        <v>6</v>
      </c>
      <c r="D258" s="9">
        <v>6</v>
      </c>
      <c r="E258" s="9">
        <v>4</v>
      </c>
      <c r="F258" s="9">
        <v>36</v>
      </c>
      <c r="G258" s="31">
        <f t="shared" si="1"/>
        <v>13</v>
      </c>
      <c r="H258" s="9">
        <v>170</v>
      </c>
      <c r="I258" s="9">
        <v>0.3</v>
      </c>
      <c r="J258" s="9" t="s">
        <v>151</v>
      </c>
      <c r="K258" s="12">
        <v>37.130000000000003</v>
      </c>
      <c r="L258" s="12">
        <v>22.97</v>
      </c>
      <c r="M258" s="18">
        <v>7.4</v>
      </c>
      <c r="N258" s="12">
        <v>37.159999999999997</v>
      </c>
      <c r="O258" s="12">
        <v>22.14</v>
      </c>
      <c r="P258" s="18">
        <v>7.47</v>
      </c>
      <c r="Q258" s="42" t="s">
        <v>86</v>
      </c>
    </row>
    <row r="259" spans="1:17">
      <c r="A259" s="29" t="s">
        <v>84</v>
      </c>
      <c r="B259" s="39">
        <v>37655</v>
      </c>
      <c r="C259" s="9">
        <v>4</v>
      </c>
      <c r="D259" s="9">
        <v>7</v>
      </c>
      <c r="E259" s="9">
        <v>4</v>
      </c>
      <c r="F259" s="9">
        <v>36</v>
      </c>
      <c r="G259" s="31">
        <f t="shared" si="1"/>
        <v>13</v>
      </c>
      <c r="H259" s="9">
        <v>150</v>
      </c>
      <c r="I259" s="9">
        <v>0.5</v>
      </c>
      <c r="J259" s="9" t="s">
        <v>151</v>
      </c>
      <c r="K259" s="12">
        <v>36.96</v>
      </c>
      <c r="L259" s="12">
        <v>21.4</v>
      </c>
      <c r="M259" s="18">
        <v>7.26</v>
      </c>
      <c r="N259" s="12">
        <v>36.909999999999997</v>
      </c>
      <c r="O259" s="12">
        <v>21.17</v>
      </c>
      <c r="P259" s="18">
        <v>7.56</v>
      </c>
      <c r="Q259" s="42" t="s">
        <v>86</v>
      </c>
    </row>
    <row r="260" spans="1:17">
      <c r="A260" s="29" t="s">
        <v>84</v>
      </c>
      <c r="B260" s="39">
        <v>37662</v>
      </c>
      <c r="C260" s="9">
        <v>4</v>
      </c>
      <c r="D260" s="9">
        <v>6</v>
      </c>
      <c r="E260" s="9">
        <v>4</v>
      </c>
      <c r="F260" s="9">
        <v>28</v>
      </c>
      <c r="G260" s="31">
        <f t="shared" si="1"/>
        <v>5</v>
      </c>
      <c r="H260" s="9">
        <v>160</v>
      </c>
      <c r="I260" s="9">
        <v>0.3</v>
      </c>
      <c r="J260" s="9" t="s">
        <v>151</v>
      </c>
      <c r="K260" s="12">
        <v>37.07</v>
      </c>
      <c r="L260" s="12">
        <v>25.04</v>
      </c>
      <c r="M260" s="18">
        <v>6.11</v>
      </c>
      <c r="N260" s="12">
        <v>37.159999999999997</v>
      </c>
      <c r="O260" s="12">
        <v>25.05</v>
      </c>
      <c r="P260" s="18">
        <v>6.58</v>
      </c>
      <c r="Q260" s="42" t="s">
        <v>153</v>
      </c>
    </row>
    <row r="261" spans="1:17">
      <c r="A261" s="29" t="s">
        <v>84</v>
      </c>
      <c r="B261" s="39" t="s">
        <v>144</v>
      </c>
      <c r="C261" s="9">
        <v>5</v>
      </c>
      <c r="D261" s="9">
        <v>6</v>
      </c>
      <c r="E261" s="9">
        <v>6</v>
      </c>
      <c r="F261" s="9">
        <v>33</v>
      </c>
      <c r="G261" s="31">
        <f t="shared" si="1"/>
        <v>10</v>
      </c>
      <c r="H261" s="9">
        <v>170</v>
      </c>
      <c r="I261" s="9">
        <v>0.8</v>
      </c>
      <c r="J261" s="9" t="s">
        <v>151</v>
      </c>
      <c r="K261" s="12">
        <v>36.71</v>
      </c>
      <c r="L261" s="12">
        <v>23.73</v>
      </c>
      <c r="M261" s="18">
        <v>6.1</v>
      </c>
      <c r="N261" s="12">
        <v>36.81</v>
      </c>
      <c r="O261" s="12">
        <v>23.53</v>
      </c>
      <c r="P261" s="18">
        <v>6.4</v>
      </c>
      <c r="Q261" s="12">
        <v>2.7</v>
      </c>
    </row>
    <row r="262" spans="1:17">
      <c r="A262" s="29" t="s">
        <v>84</v>
      </c>
      <c r="B262" s="39" t="s">
        <v>145</v>
      </c>
      <c r="C262" s="9">
        <v>4</v>
      </c>
      <c r="D262" s="9">
        <v>6</v>
      </c>
      <c r="E262" s="9">
        <v>4</v>
      </c>
      <c r="F262" s="9">
        <v>34</v>
      </c>
      <c r="G262" s="31">
        <f t="shared" si="1"/>
        <v>11</v>
      </c>
      <c r="H262" s="9">
        <v>140</v>
      </c>
      <c r="I262" s="9">
        <v>1.1000000000000001</v>
      </c>
      <c r="J262" s="9" t="s">
        <v>151</v>
      </c>
      <c r="K262" s="12">
        <v>36.9</v>
      </c>
      <c r="L262" s="12">
        <v>22.32</v>
      </c>
      <c r="M262" s="18">
        <v>8.4</v>
      </c>
      <c r="N262" s="12">
        <v>36.96</v>
      </c>
      <c r="O262" s="12">
        <v>21.96</v>
      </c>
      <c r="P262" s="18">
        <v>8.6999999999999993</v>
      </c>
      <c r="Q262" s="42">
        <v>2.5</v>
      </c>
    </row>
    <row r="263" spans="1:17">
      <c r="A263" s="29" t="s">
        <v>84</v>
      </c>
      <c r="B263" s="39">
        <v>37683</v>
      </c>
      <c r="C263" s="9">
        <v>6</v>
      </c>
      <c r="D263" s="9">
        <v>5</v>
      </c>
      <c r="E263" s="9">
        <v>3</v>
      </c>
      <c r="F263" s="9">
        <v>32</v>
      </c>
      <c r="G263" s="31">
        <f t="shared" si="1"/>
        <v>9</v>
      </c>
      <c r="H263" s="9">
        <v>140</v>
      </c>
      <c r="I263" s="9">
        <v>0.5</v>
      </c>
      <c r="J263" s="9" t="s">
        <v>151</v>
      </c>
      <c r="K263" s="12">
        <v>37.130000000000003</v>
      </c>
      <c r="L263" s="12">
        <v>22.9</v>
      </c>
      <c r="M263" s="18">
        <v>7.9</v>
      </c>
      <c r="N263" s="12">
        <v>37.26</v>
      </c>
      <c r="O263" s="12">
        <v>22.15</v>
      </c>
      <c r="P263" s="18">
        <v>8.6</v>
      </c>
      <c r="Q263" s="42">
        <v>2.2999999999999998</v>
      </c>
    </row>
    <row r="264" spans="1:17">
      <c r="A264" s="29" t="s">
        <v>84</v>
      </c>
      <c r="B264" s="39">
        <v>37690</v>
      </c>
      <c r="C264" s="9">
        <v>4</v>
      </c>
      <c r="D264" s="9">
        <v>5</v>
      </c>
      <c r="E264" s="9">
        <v>4</v>
      </c>
      <c r="F264" s="9">
        <v>35</v>
      </c>
      <c r="G264" s="31">
        <f t="shared" si="1"/>
        <v>12</v>
      </c>
      <c r="H264" s="9">
        <v>160</v>
      </c>
      <c r="I264" s="9">
        <v>0.6</v>
      </c>
      <c r="J264" s="9" t="s">
        <v>151</v>
      </c>
      <c r="K264" s="12">
        <v>37.090000000000003</v>
      </c>
      <c r="L264" s="12">
        <v>25.51</v>
      </c>
      <c r="M264" s="18">
        <v>6.7</v>
      </c>
      <c r="N264" s="12">
        <v>37.06</v>
      </c>
      <c r="O264" s="12">
        <v>25.4</v>
      </c>
      <c r="P264" s="18">
        <v>6.8</v>
      </c>
      <c r="Q264" s="12">
        <v>2.5</v>
      </c>
    </row>
    <row r="265" spans="1:17">
      <c r="A265" s="29" t="s">
        <v>84</v>
      </c>
      <c r="B265" s="39" t="s">
        <v>146</v>
      </c>
      <c r="C265" s="9">
        <v>4</v>
      </c>
      <c r="D265" s="9">
        <v>6</v>
      </c>
      <c r="E265" s="9">
        <v>4</v>
      </c>
      <c r="F265" s="9">
        <v>35</v>
      </c>
      <c r="G265" s="31">
        <f t="shared" si="1"/>
        <v>12</v>
      </c>
      <c r="H265" s="9">
        <v>180</v>
      </c>
      <c r="I265" s="9">
        <v>1</v>
      </c>
      <c r="J265" s="9" t="s">
        <v>151</v>
      </c>
      <c r="K265" s="12">
        <v>37.15</v>
      </c>
      <c r="L265" s="12">
        <v>23.99</v>
      </c>
      <c r="M265" s="18">
        <v>6.8</v>
      </c>
      <c r="N265" s="12">
        <v>37.17</v>
      </c>
      <c r="O265" s="12">
        <v>22.99</v>
      </c>
      <c r="P265" s="18">
        <v>6.9</v>
      </c>
      <c r="Q265" s="42">
        <v>2</v>
      </c>
    </row>
    <row r="266" spans="1:17">
      <c r="A266" s="29" t="s">
        <v>84</v>
      </c>
      <c r="B266" s="39" t="s">
        <v>147</v>
      </c>
      <c r="C266" s="9">
        <v>3</v>
      </c>
      <c r="D266" s="9">
        <v>6</v>
      </c>
      <c r="E266" s="9">
        <v>4</v>
      </c>
      <c r="F266" s="9">
        <v>32</v>
      </c>
      <c r="G266" s="31">
        <f t="shared" si="1"/>
        <v>9</v>
      </c>
      <c r="H266" s="9">
        <v>140</v>
      </c>
      <c r="I266" s="9">
        <v>0.7</v>
      </c>
      <c r="J266" s="9" t="s">
        <v>151</v>
      </c>
      <c r="K266" s="12">
        <v>36.83</v>
      </c>
      <c r="L266" s="12">
        <v>21.88</v>
      </c>
      <c r="M266" s="18">
        <v>7.8</v>
      </c>
      <c r="N266" s="12">
        <v>36.82</v>
      </c>
      <c r="O266" s="12">
        <v>21.95</v>
      </c>
      <c r="P266" s="18">
        <v>7.7</v>
      </c>
      <c r="Q266" s="43">
        <v>2.75</v>
      </c>
    </row>
    <row r="267" spans="1:17">
      <c r="A267" s="29" t="s">
        <v>84</v>
      </c>
      <c r="B267" s="39" t="s">
        <v>148</v>
      </c>
      <c r="C267" s="9">
        <v>3</v>
      </c>
      <c r="D267" s="9">
        <v>6</v>
      </c>
      <c r="E267" s="9">
        <v>4</v>
      </c>
      <c r="F267" s="9">
        <v>33</v>
      </c>
      <c r="G267" s="31">
        <f t="shared" si="1"/>
        <v>10</v>
      </c>
      <c r="H267" s="9">
        <v>140</v>
      </c>
      <c r="I267" s="9">
        <v>0.7</v>
      </c>
      <c r="J267" s="9" t="s">
        <v>151</v>
      </c>
      <c r="K267" s="12">
        <v>36.47</v>
      </c>
      <c r="L267" s="12">
        <v>22.24</v>
      </c>
      <c r="M267" s="18">
        <v>7.4</v>
      </c>
      <c r="N267" s="12">
        <v>36.47</v>
      </c>
      <c r="O267" s="12">
        <v>22.24</v>
      </c>
      <c r="P267" s="18">
        <v>7.4</v>
      </c>
      <c r="Q267" s="42">
        <v>3</v>
      </c>
    </row>
    <row r="268" spans="1:17">
      <c r="G268" s="31"/>
    </row>
    <row r="269" spans="1:17">
      <c r="A269" s="29" t="s">
        <v>95</v>
      </c>
      <c r="B269" s="39">
        <v>37592</v>
      </c>
      <c r="C269" s="31">
        <v>17</v>
      </c>
      <c r="D269" s="31">
        <v>5</v>
      </c>
      <c r="E269" s="31">
        <v>91</v>
      </c>
      <c r="F269" s="31">
        <v>35</v>
      </c>
      <c r="G269" s="31">
        <f t="shared" si="1"/>
        <v>12</v>
      </c>
      <c r="H269" s="31">
        <v>330</v>
      </c>
      <c r="I269" s="32">
        <v>6</v>
      </c>
      <c r="J269" s="40">
        <v>0.18300532999999999</v>
      </c>
      <c r="K269" s="12">
        <v>36.07</v>
      </c>
      <c r="L269" s="12">
        <v>20.46</v>
      </c>
      <c r="M269" s="18">
        <v>8.16</v>
      </c>
      <c r="N269" s="12">
        <v>36.07</v>
      </c>
      <c r="O269" s="12">
        <v>19.829999999999998</v>
      </c>
      <c r="P269" s="18">
        <v>7.66</v>
      </c>
      <c r="Q269" s="18">
        <v>3.5</v>
      </c>
    </row>
    <row r="270" spans="1:17">
      <c r="A270" s="29" t="s">
        <v>95</v>
      </c>
      <c r="B270" s="39">
        <v>37599</v>
      </c>
      <c r="C270" s="31">
        <v>10</v>
      </c>
      <c r="D270" s="31">
        <v>5</v>
      </c>
      <c r="E270" s="31">
        <v>20</v>
      </c>
      <c r="F270" s="31">
        <v>40</v>
      </c>
      <c r="G270" s="31">
        <f t="shared" si="1"/>
        <v>17</v>
      </c>
      <c r="H270" s="31">
        <v>250</v>
      </c>
      <c r="I270" s="32">
        <v>4.5999999999999996</v>
      </c>
      <c r="J270" s="40">
        <v>0.14268059999999999</v>
      </c>
      <c r="K270" s="12">
        <v>35.74</v>
      </c>
      <c r="L270" s="12">
        <v>21.12</v>
      </c>
      <c r="M270" s="18">
        <v>7.98</v>
      </c>
      <c r="N270" s="12">
        <v>35.700000000000003</v>
      </c>
      <c r="O270" s="12">
        <v>20.46</v>
      </c>
      <c r="P270" s="18">
        <v>7.82</v>
      </c>
      <c r="Q270" s="12">
        <v>4.25</v>
      </c>
    </row>
    <row r="271" spans="1:17">
      <c r="A271" s="29" t="s">
        <v>95</v>
      </c>
      <c r="B271" s="39" t="s">
        <v>138</v>
      </c>
      <c r="C271" s="31">
        <v>7</v>
      </c>
      <c r="D271" s="31">
        <v>5</v>
      </c>
      <c r="E271" s="31">
        <v>26</v>
      </c>
      <c r="F271" s="31">
        <v>46</v>
      </c>
      <c r="G271" s="31">
        <f t="shared" si="1"/>
        <v>23</v>
      </c>
      <c r="H271" s="31">
        <v>260</v>
      </c>
      <c r="I271" s="32">
        <v>8</v>
      </c>
      <c r="J271" s="40">
        <v>0.17241846</v>
      </c>
      <c r="K271" s="12">
        <v>36.4</v>
      </c>
      <c r="L271" s="12">
        <v>23.34</v>
      </c>
      <c r="M271" s="18">
        <v>8.1999999999999993</v>
      </c>
      <c r="N271" s="12">
        <v>36.31</v>
      </c>
      <c r="O271" s="12">
        <v>21.28</v>
      </c>
      <c r="P271" s="18">
        <v>7.63</v>
      </c>
      <c r="Q271" s="18">
        <v>3</v>
      </c>
    </row>
    <row r="272" spans="1:17">
      <c r="A272" s="29" t="s">
        <v>95</v>
      </c>
      <c r="B272" s="39" t="s">
        <v>139</v>
      </c>
      <c r="C272" s="31">
        <v>6</v>
      </c>
      <c r="D272" s="31">
        <v>6</v>
      </c>
      <c r="E272" s="31">
        <v>8</v>
      </c>
      <c r="F272" s="31">
        <v>36</v>
      </c>
      <c r="G272" s="31">
        <f t="shared" si="1"/>
        <v>13</v>
      </c>
      <c r="H272" s="31">
        <v>230</v>
      </c>
      <c r="I272" s="32">
        <v>6.5</v>
      </c>
      <c r="J272" s="40">
        <v>0.16771478000000001</v>
      </c>
      <c r="K272" s="12">
        <v>36.43</v>
      </c>
      <c r="L272" s="12">
        <v>23.32</v>
      </c>
      <c r="M272" s="18">
        <v>7.95</v>
      </c>
      <c r="N272" s="12">
        <v>36.380000000000003</v>
      </c>
      <c r="O272" s="12">
        <v>22.62</v>
      </c>
      <c r="P272" s="18">
        <v>7.32</v>
      </c>
      <c r="Q272" s="18">
        <v>2.5</v>
      </c>
    </row>
    <row r="273" spans="1:17">
      <c r="A273" s="29" t="s">
        <v>95</v>
      </c>
      <c r="B273" s="39" t="s">
        <v>140</v>
      </c>
      <c r="C273" s="31">
        <v>6</v>
      </c>
      <c r="D273" s="31">
        <v>5</v>
      </c>
      <c r="E273" s="31">
        <v>8</v>
      </c>
      <c r="F273" s="31">
        <v>38</v>
      </c>
      <c r="G273" s="31">
        <f t="shared" si="1"/>
        <v>15</v>
      </c>
      <c r="H273" s="31">
        <v>270</v>
      </c>
      <c r="I273" s="32">
        <v>7.3</v>
      </c>
      <c r="J273" s="40">
        <v>0.16601764999999999</v>
      </c>
      <c r="K273" s="12">
        <v>36.43</v>
      </c>
      <c r="L273" s="12">
        <v>23.9</v>
      </c>
      <c r="M273" s="18">
        <v>7.8</v>
      </c>
      <c r="N273" s="12">
        <v>36.369999999999997</v>
      </c>
      <c r="O273" s="12">
        <v>23.12</v>
      </c>
      <c r="P273" s="18">
        <v>7.34</v>
      </c>
      <c r="Q273" s="18">
        <v>3.5</v>
      </c>
    </row>
    <row r="274" spans="1:17">
      <c r="A274" s="29" t="s">
        <v>95</v>
      </c>
      <c r="B274" s="39">
        <v>37627</v>
      </c>
      <c r="C274" s="31">
        <v>6</v>
      </c>
      <c r="D274" s="31">
        <v>6</v>
      </c>
      <c r="E274" s="31">
        <v>8</v>
      </c>
      <c r="F274" s="31">
        <v>40</v>
      </c>
      <c r="G274" s="31">
        <f t="shared" si="1"/>
        <v>17</v>
      </c>
      <c r="H274" s="31">
        <v>240</v>
      </c>
      <c r="I274" s="32">
        <v>7.2</v>
      </c>
      <c r="J274" s="40">
        <v>0.14426235000000001</v>
      </c>
      <c r="K274" s="12">
        <v>36.549999999999997</v>
      </c>
      <c r="L274" s="12">
        <v>23.76</v>
      </c>
      <c r="M274" s="18">
        <v>8.52</v>
      </c>
      <c r="N274" s="12">
        <v>36.49</v>
      </c>
      <c r="O274" s="12">
        <v>22.98</v>
      </c>
      <c r="P274" s="18">
        <v>8.1300000000000008</v>
      </c>
      <c r="Q274" s="18">
        <v>3</v>
      </c>
    </row>
    <row r="275" spans="1:17">
      <c r="A275" s="29" t="s">
        <v>95</v>
      </c>
      <c r="B275" s="39" t="s">
        <v>141</v>
      </c>
      <c r="C275" s="31">
        <v>4</v>
      </c>
      <c r="D275" s="31">
        <v>4</v>
      </c>
      <c r="E275" s="31">
        <v>5</v>
      </c>
      <c r="F275" s="31">
        <v>40</v>
      </c>
      <c r="G275" s="31">
        <f t="shared" si="1"/>
        <v>17</v>
      </c>
      <c r="H275" s="31">
        <v>230</v>
      </c>
      <c r="I275" s="32">
        <v>5.8</v>
      </c>
      <c r="J275" s="40">
        <v>0.16470899999999999</v>
      </c>
      <c r="K275" s="12">
        <v>36.49</v>
      </c>
      <c r="L275" s="12">
        <v>23.16</v>
      </c>
      <c r="M275" s="18">
        <v>7.99</v>
      </c>
      <c r="N275" s="12">
        <v>36.479999999999997</v>
      </c>
      <c r="O275" s="12">
        <v>22.3</v>
      </c>
      <c r="P275" s="18">
        <v>7.3</v>
      </c>
      <c r="Q275" s="18">
        <v>3</v>
      </c>
    </row>
    <row r="276" spans="1:17">
      <c r="A276" s="29" t="s">
        <v>95</v>
      </c>
      <c r="B276" s="39" t="s">
        <v>142</v>
      </c>
      <c r="C276" s="31">
        <v>6</v>
      </c>
      <c r="D276" s="31">
        <v>4</v>
      </c>
      <c r="E276" s="31">
        <v>11</v>
      </c>
      <c r="F276" s="31">
        <v>39</v>
      </c>
      <c r="G276" s="31">
        <f t="shared" si="1"/>
        <v>16</v>
      </c>
      <c r="H276" s="31">
        <v>230</v>
      </c>
      <c r="I276" s="32">
        <v>5.5</v>
      </c>
      <c r="J276" s="40">
        <v>0.16621531</v>
      </c>
      <c r="K276" s="12">
        <v>36.74</v>
      </c>
      <c r="L276" s="12">
        <v>23.76</v>
      </c>
      <c r="M276" s="18">
        <v>6.74</v>
      </c>
      <c r="N276" s="12">
        <v>36.69</v>
      </c>
      <c r="O276" s="12">
        <v>22.98</v>
      </c>
      <c r="P276" s="18">
        <v>6.21</v>
      </c>
      <c r="Q276" s="18">
        <v>3</v>
      </c>
    </row>
    <row r="277" spans="1:17">
      <c r="A277" s="29" t="s">
        <v>95</v>
      </c>
      <c r="B277" s="39" t="s">
        <v>143</v>
      </c>
      <c r="C277" s="31">
        <v>6</v>
      </c>
      <c r="D277" s="31">
        <v>6</v>
      </c>
      <c r="E277" s="31">
        <v>5</v>
      </c>
      <c r="F277" s="31">
        <v>41</v>
      </c>
      <c r="G277" s="31">
        <f t="shared" si="1"/>
        <v>18</v>
      </c>
      <c r="H277" s="31">
        <v>250</v>
      </c>
      <c r="I277" s="32">
        <v>6.7</v>
      </c>
      <c r="J277" s="40"/>
      <c r="K277" s="12">
        <v>36.79</v>
      </c>
      <c r="L277" s="12">
        <v>23.54</v>
      </c>
      <c r="M277" s="18">
        <v>7.98</v>
      </c>
      <c r="N277" s="12">
        <v>36.76</v>
      </c>
      <c r="O277" s="12">
        <v>22.8</v>
      </c>
      <c r="P277" s="18">
        <v>7.79</v>
      </c>
      <c r="Q277" s="18">
        <v>2.5</v>
      </c>
    </row>
    <row r="278" spans="1:17">
      <c r="A278" s="29" t="s">
        <v>95</v>
      </c>
      <c r="B278" s="39">
        <v>37655</v>
      </c>
      <c r="C278" s="31">
        <v>11</v>
      </c>
      <c r="D278" s="31">
        <v>5</v>
      </c>
      <c r="E278" s="31">
        <v>14</v>
      </c>
      <c r="F278" s="31">
        <v>47</v>
      </c>
      <c r="G278" s="31">
        <f t="shared" si="1"/>
        <v>24</v>
      </c>
      <c r="H278" s="31">
        <v>290</v>
      </c>
      <c r="I278" s="32">
        <v>4.9000000000000004</v>
      </c>
      <c r="J278" s="40">
        <v>0.15356600000000001</v>
      </c>
      <c r="K278" s="12">
        <v>36.909999999999997</v>
      </c>
      <c r="L278" s="12">
        <v>22.44</v>
      </c>
      <c r="M278" s="18">
        <v>6.86</v>
      </c>
      <c r="N278" s="12">
        <v>36.86</v>
      </c>
      <c r="O278" s="12">
        <v>21.63</v>
      </c>
      <c r="P278" s="18">
        <v>6.57</v>
      </c>
      <c r="Q278" s="18">
        <v>3.5</v>
      </c>
    </row>
    <row r="279" spans="1:17">
      <c r="A279" s="29" t="s">
        <v>95</v>
      </c>
      <c r="B279" s="39">
        <v>37662</v>
      </c>
      <c r="C279" s="31">
        <v>16</v>
      </c>
      <c r="D279" s="31">
        <v>4</v>
      </c>
      <c r="E279" s="31">
        <v>13</v>
      </c>
      <c r="F279" s="31">
        <v>36</v>
      </c>
      <c r="G279" s="31">
        <f t="shared" si="1"/>
        <v>13</v>
      </c>
      <c r="H279" s="31">
        <v>260</v>
      </c>
      <c r="I279" s="32">
        <v>5.7</v>
      </c>
      <c r="J279" s="40">
        <v>0.15113399999999999</v>
      </c>
      <c r="K279" s="12">
        <v>36.950000000000003</v>
      </c>
      <c r="L279" s="12">
        <v>25.08</v>
      </c>
      <c r="M279" s="18">
        <v>7.74</v>
      </c>
      <c r="N279" s="12">
        <v>36.94</v>
      </c>
      <c r="O279" s="12">
        <v>22.82</v>
      </c>
      <c r="P279" s="18">
        <v>5.85</v>
      </c>
      <c r="Q279" s="18">
        <v>3</v>
      </c>
    </row>
    <row r="280" spans="1:17">
      <c r="A280" s="29" t="s">
        <v>95</v>
      </c>
      <c r="B280" s="39" t="s">
        <v>144</v>
      </c>
      <c r="C280" s="31">
        <v>19</v>
      </c>
      <c r="D280" s="31">
        <v>5</v>
      </c>
      <c r="E280" s="31">
        <v>21</v>
      </c>
      <c r="F280" s="31">
        <v>47</v>
      </c>
      <c r="G280" s="31">
        <f t="shared" si="1"/>
        <v>24</v>
      </c>
      <c r="H280" s="31">
        <v>290</v>
      </c>
      <c r="I280" s="32">
        <v>4.4000000000000004</v>
      </c>
      <c r="J280" s="40"/>
      <c r="K280" s="12">
        <v>36.99</v>
      </c>
      <c r="L280" s="12">
        <v>24.51</v>
      </c>
      <c r="M280" s="18">
        <v>7</v>
      </c>
      <c r="N280" s="12">
        <v>37</v>
      </c>
      <c r="O280" s="12">
        <v>23.69</v>
      </c>
      <c r="P280" s="18">
        <v>5.8</v>
      </c>
      <c r="Q280" s="18">
        <v>3.5</v>
      </c>
    </row>
    <row r="281" spans="1:17">
      <c r="A281" s="29" t="s">
        <v>95</v>
      </c>
      <c r="B281" s="39" t="s">
        <v>145</v>
      </c>
      <c r="C281" s="31">
        <v>20</v>
      </c>
      <c r="D281" s="31">
        <v>5</v>
      </c>
      <c r="E281" s="31">
        <v>65</v>
      </c>
      <c r="F281" s="31">
        <v>42</v>
      </c>
      <c r="G281" s="31">
        <f t="shared" si="1"/>
        <v>19</v>
      </c>
      <c r="H281" s="31">
        <v>300</v>
      </c>
      <c r="I281" s="32">
        <v>3.3</v>
      </c>
      <c r="J281" s="40">
        <v>0.13836300000000001</v>
      </c>
      <c r="K281" s="12">
        <v>36.76</v>
      </c>
      <c r="L281" s="12">
        <v>24.43</v>
      </c>
      <c r="M281" s="18">
        <v>8.1999999999999993</v>
      </c>
      <c r="N281" s="12">
        <v>36.659999999999997</v>
      </c>
      <c r="O281" s="12">
        <v>23.78</v>
      </c>
      <c r="P281" s="18">
        <v>8</v>
      </c>
      <c r="Q281" s="18">
        <v>3.5</v>
      </c>
    </row>
    <row r="282" spans="1:17">
      <c r="A282" s="29" t="s">
        <v>95</v>
      </c>
      <c r="B282" s="39">
        <v>37683</v>
      </c>
      <c r="C282" s="31">
        <v>4</v>
      </c>
      <c r="D282" s="31">
        <v>4</v>
      </c>
      <c r="E282" s="31">
        <v>31</v>
      </c>
      <c r="F282" s="31">
        <v>46</v>
      </c>
      <c r="G282" s="31">
        <f t="shared" si="1"/>
        <v>23</v>
      </c>
      <c r="H282" s="31">
        <v>270</v>
      </c>
      <c r="I282" s="32">
        <v>4.7</v>
      </c>
      <c r="J282" s="40"/>
      <c r="K282" s="12">
        <v>37.15</v>
      </c>
      <c r="L282" s="12">
        <v>23.14</v>
      </c>
      <c r="M282" s="18">
        <v>8.6</v>
      </c>
      <c r="N282" s="12">
        <v>37.15</v>
      </c>
      <c r="O282" s="12">
        <v>22.5</v>
      </c>
      <c r="P282" s="18">
        <v>8.4</v>
      </c>
      <c r="Q282" s="18">
        <v>4.2</v>
      </c>
    </row>
    <row r="283" spans="1:17">
      <c r="A283" s="29" t="s">
        <v>95</v>
      </c>
      <c r="B283" s="39">
        <v>37690</v>
      </c>
      <c r="C283" s="31">
        <v>4</v>
      </c>
      <c r="D283" s="31">
        <v>5</v>
      </c>
      <c r="E283" s="31">
        <v>5</v>
      </c>
      <c r="F283" s="31">
        <v>45</v>
      </c>
      <c r="G283" s="31">
        <f t="shared" ref="G283:G343" si="2">F283-23</f>
        <v>22</v>
      </c>
      <c r="H283" s="31">
        <v>240</v>
      </c>
      <c r="I283" s="32">
        <v>7.8</v>
      </c>
      <c r="J283" s="40"/>
      <c r="K283" s="12">
        <v>37.1</v>
      </c>
      <c r="L283" s="12">
        <v>25.5</v>
      </c>
      <c r="M283" s="18">
        <v>8.4</v>
      </c>
      <c r="N283" s="12">
        <v>37.04</v>
      </c>
      <c r="O283" s="12">
        <v>23.95</v>
      </c>
      <c r="P283" s="18">
        <v>6</v>
      </c>
      <c r="Q283" s="18">
        <v>2.5</v>
      </c>
    </row>
    <row r="284" spans="1:17">
      <c r="A284" s="29" t="s">
        <v>95</v>
      </c>
      <c r="B284" s="39" t="s">
        <v>146</v>
      </c>
      <c r="C284" s="31">
        <v>10</v>
      </c>
      <c r="D284" s="31">
        <v>5</v>
      </c>
      <c r="E284" s="31">
        <v>15</v>
      </c>
      <c r="F284" s="31">
        <v>43</v>
      </c>
      <c r="G284" s="31">
        <f t="shared" si="2"/>
        <v>20</v>
      </c>
      <c r="H284" s="31">
        <v>270</v>
      </c>
      <c r="I284" s="32">
        <v>5.2</v>
      </c>
      <c r="J284" s="40"/>
      <c r="K284" s="12">
        <v>36.99</v>
      </c>
      <c r="L284" s="12">
        <v>24.53</v>
      </c>
      <c r="M284" s="18">
        <v>7.2</v>
      </c>
      <c r="N284" s="12">
        <v>36.97</v>
      </c>
      <c r="O284" s="12">
        <v>24</v>
      </c>
      <c r="P284" s="18">
        <v>6</v>
      </c>
      <c r="Q284" s="18">
        <v>3</v>
      </c>
    </row>
    <row r="285" spans="1:17">
      <c r="A285" s="29" t="s">
        <v>95</v>
      </c>
      <c r="B285" s="39" t="s">
        <v>147</v>
      </c>
      <c r="C285" s="31">
        <v>8</v>
      </c>
      <c r="D285" s="31">
        <v>5</v>
      </c>
      <c r="E285" s="31">
        <v>64</v>
      </c>
      <c r="F285" s="31">
        <v>38</v>
      </c>
      <c r="G285" s="31">
        <f t="shared" si="2"/>
        <v>15</v>
      </c>
      <c r="H285" s="31">
        <v>250</v>
      </c>
      <c r="I285" s="32">
        <v>7.3</v>
      </c>
      <c r="J285" s="40"/>
      <c r="K285" s="12">
        <v>37.1</v>
      </c>
      <c r="L285" s="12">
        <v>22.75</v>
      </c>
      <c r="M285" s="18">
        <v>7.9</v>
      </c>
      <c r="N285" s="12">
        <v>37.1</v>
      </c>
      <c r="O285" s="12">
        <v>22.54</v>
      </c>
      <c r="P285" s="18">
        <v>7.3</v>
      </c>
      <c r="Q285" s="18">
        <v>2</v>
      </c>
    </row>
    <row r="286" spans="1:17">
      <c r="A286" s="29" t="s">
        <v>95</v>
      </c>
      <c r="B286" s="39" t="s">
        <v>148</v>
      </c>
      <c r="C286" s="31">
        <v>47</v>
      </c>
      <c r="D286" s="31">
        <v>7</v>
      </c>
      <c r="E286" s="31">
        <v>60</v>
      </c>
      <c r="F286" s="31">
        <v>39</v>
      </c>
      <c r="G286" s="31">
        <f t="shared" si="2"/>
        <v>16</v>
      </c>
      <c r="H286" s="31">
        <v>280</v>
      </c>
      <c r="I286" s="32">
        <v>1.8</v>
      </c>
      <c r="J286" s="40">
        <v>0.106866</v>
      </c>
      <c r="K286" s="12">
        <v>36.56</v>
      </c>
      <c r="L286" s="12">
        <v>22.44</v>
      </c>
      <c r="M286" s="18">
        <v>6.9</v>
      </c>
      <c r="N286" s="12">
        <v>37.020000000000003</v>
      </c>
      <c r="O286" s="12">
        <v>22.75</v>
      </c>
      <c r="P286" s="18">
        <v>5.2</v>
      </c>
      <c r="Q286" s="18">
        <v>7.5</v>
      </c>
    </row>
    <row r="287" spans="1:17">
      <c r="G287" s="31"/>
    </row>
    <row r="288" spans="1:17">
      <c r="A288" s="29" t="s">
        <v>121</v>
      </c>
      <c r="B288" s="39">
        <v>37592</v>
      </c>
      <c r="C288" s="31">
        <v>1.5</v>
      </c>
      <c r="D288" s="31">
        <v>7</v>
      </c>
      <c r="E288" s="31">
        <v>6</v>
      </c>
      <c r="F288" s="31">
        <v>32</v>
      </c>
      <c r="G288" s="31">
        <f t="shared" si="2"/>
        <v>9</v>
      </c>
      <c r="H288" s="31">
        <v>160</v>
      </c>
      <c r="I288" s="32">
        <v>0.3</v>
      </c>
      <c r="J288" t="s">
        <v>151</v>
      </c>
      <c r="K288" s="12">
        <v>36.22</v>
      </c>
      <c r="L288" s="12">
        <v>19.5</v>
      </c>
      <c r="M288" s="18">
        <v>8.1999999999999993</v>
      </c>
      <c r="N288" s="12">
        <v>36.24</v>
      </c>
      <c r="O288" s="12">
        <v>19.52</v>
      </c>
      <c r="P288" s="18">
        <v>8.15</v>
      </c>
      <c r="Q288" s="18">
        <v>3</v>
      </c>
    </row>
    <row r="289" spans="1:17">
      <c r="A289" s="29" t="s">
        <v>121</v>
      </c>
      <c r="B289" s="39">
        <v>37599</v>
      </c>
      <c r="C289" s="31">
        <v>4</v>
      </c>
      <c r="D289" s="31">
        <v>9</v>
      </c>
      <c r="E289" s="31">
        <v>3</v>
      </c>
      <c r="F289" s="31">
        <v>40</v>
      </c>
      <c r="G289" s="31">
        <f t="shared" si="2"/>
        <v>17</v>
      </c>
      <c r="H289" s="31">
        <v>170</v>
      </c>
      <c r="I289" s="32">
        <v>1.1000000000000001</v>
      </c>
      <c r="J289" t="s">
        <v>151</v>
      </c>
      <c r="K289">
        <v>35.82</v>
      </c>
      <c r="L289">
        <v>19.86</v>
      </c>
      <c r="M289" s="18">
        <v>8.4499999999999993</v>
      </c>
      <c r="N289">
        <v>35.82</v>
      </c>
      <c r="O289">
        <v>19.850000000000001</v>
      </c>
      <c r="P289" s="18">
        <v>8.3699999999999992</v>
      </c>
      <c r="Q289" s="10" t="s">
        <v>92</v>
      </c>
    </row>
    <row r="290" spans="1:17">
      <c r="A290" s="29" t="s">
        <v>121</v>
      </c>
      <c r="B290" s="39" t="s">
        <v>138</v>
      </c>
      <c r="C290" s="31">
        <v>5</v>
      </c>
      <c r="D290" s="31">
        <v>9</v>
      </c>
      <c r="E290" s="31">
        <v>5</v>
      </c>
      <c r="F290" s="31">
        <v>33</v>
      </c>
      <c r="G290" s="31">
        <f t="shared" si="2"/>
        <v>10</v>
      </c>
      <c r="H290" s="31">
        <v>110</v>
      </c>
      <c r="I290" s="32">
        <v>0.5</v>
      </c>
      <c r="J290" t="s">
        <v>151</v>
      </c>
      <c r="K290" s="12">
        <v>36.61</v>
      </c>
      <c r="L290" s="12">
        <v>22.07</v>
      </c>
      <c r="M290" s="18">
        <v>8.2100000000000009</v>
      </c>
      <c r="N290" s="12">
        <v>36.6</v>
      </c>
      <c r="O290" s="12">
        <v>22.08</v>
      </c>
      <c r="P290" s="18">
        <v>8.33</v>
      </c>
      <c r="Q290" s="42" t="s">
        <v>92</v>
      </c>
    </row>
    <row r="291" spans="1:17">
      <c r="A291" s="29" t="s">
        <v>121</v>
      </c>
      <c r="B291" s="39" t="s">
        <v>139</v>
      </c>
      <c r="C291" s="31">
        <v>7</v>
      </c>
      <c r="D291" s="31">
        <v>6</v>
      </c>
      <c r="E291" s="31">
        <v>6</v>
      </c>
      <c r="F291" s="31">
        <v>33</v>
      </c>
      <c r="G291" s="31">
        <f t="shared" si="2"/>
        <v>10</v>
      </c>
      <c r="H291" s="31">
        <v>160</v>
      </c>
      <c r="I291" s="32">
        <v>0.6</v>
      </c>
      <c r="J291" t="s">
        <v>151</v>
      </c>
      <c r="K291" s="12">
        <v>36.4</v>
      </c>
      <c r="L291" s="12">
        <v>22.22</v>
      </c>
      <c r="M291" s="18">
        <v>8.2100000000000009</v>
      </c>
      <c r="N291" s="12">
        <v>36.4</v>
      </c>
      <c r="O291" s="12">
        <v>22.22</v>
      </c>
      <c r="P291" s="18">
        <v>8.2100000000000009</v>
      </c>
      <c r="Q291" s="42" t="s">
        <v>92</v>
      </c>
    </row>
    <row r="292" spans="1:17">
      <c r="A292" s="29" t="s">
        <v>121</v>
      </c>
      <c r="B292" s="39" t="s">
        <v>140</v>
      </c>
      <c r="C292" s="31">
        <v>5</v>
      </c>
      <c r="D292" s="31">
        <v>9</v>
      </c>
      <c r="E292" s="31">
        <v>12</v>
      </c>
      <c r="F292" s="31">
        <v>35</v>
      </c>
      <c r="G292" s="31">
        <f t="shared" si="2"/>
        <v>12</v>
      </c>
      <c r="H292" s="31">
        <v>140</v>
      </c>
      <c r="I292" s="32">
        <v>0.3</v>
      </c>
      <c r="J292" t="s">
        <v>151</v>
      </c>
      <c r="K292" s="12">
        <v>36.5</v>
      </c>
      <c r="L292" s="12">
        <v>22.95</v>
      </c>
      <c r="M292" s="18">
        <v>6.72</v>
      </c>
      <c r="N292" s="12">
        <v>36.5</v>
      </c>
      <c r="O292" s="12">
        <v>22.98</v>
      </c>
      <c r="P292" s="18">
        <v>6.81</v>
      </c>
      <c r="Q292" s="42" t="s">
        <v>86</v>
      </c>
    </row>
    <row r="293" spans="1:17">
      <c r="A293" s="29" t="s">
        <v>121</v>
      </c>
      <c r="B293" s="39">
        <v>37627</v>
      </c>
      <c r="C293" s="31">
        <v>5</v>
      </c>
      <c r="D293" s="31">
        <v>8</v>
      </c>
      <c r="E293" s="31">
        <v>5</v>
      </c>
      <c r="F293" s="31">
        <v>35</v>
      </c>
      <c r="G293" s="31">
        <f t="shared" si="2"/>
        <v>12</v>
      </c>
      <c r="H293" s="31">
        <v>140</v>
      </c>
      <c r="I293" s="32">
        <v>0.7</v>
      </c>
      <c r="J293" t="s">
        <v>151</v>
      </c>
      <c r="K293">
        <v>36.56</v>
      </c>
      <c r="L293">
        <v>22.58</v>
      </c>
      <c r="M293" s="18">
        <v>6.96</v>
      </c>
      <c r="N293">
        <v>36.58</v>
      </c>
      <c r="O293">
        <v>22.57</v>
      </c>
      <c r="P293" s="18">
        <v>7.05</v>
      </c>
      <c r="Q293" s="42" t="s">
        <v>86</v>
      </c>
    </row>
    <row r="294" spans="1:17">
      <c r="A294" s="29" t="s">
        <v>121</v>
      </c>
      <c r="B294" s="39" t="s">
        <v>141</v>
      </c>
      <c r="C294" s="31">
        <v>6</v>
      </c>
      <c r="D294" s="31">
        <v>8</v>
      </c>
      <c r="E294" s="31">
        <v>9</v>
      </c>
      <c r="F294" s="31">
        <v>42</v>
      </c>
      <c r="G294" s="31">
        <f t="shared" si="2"/>
        <v>19</v>
      </c>
      <c r="H294" s="31">
        <v>130</v>
      </c>
      <c r="I294" s="32">
        <v>0.5</v>
      </c>
      <c r="J294" t="s">
        <v>151</v>
      </c>
      <c r="K294" s="12">
        <v>36.68</v>
      </c>
      <c r="L294" s="12">
        <v>22.37</v>
      </c>
      <c r="M294" s="18">
        <v>6.48</v>
      </c>
      <c r="N294" s="12">
        <v>36.67</v>
      </c>
      <c r="O294" s="12">
        <v>22.37</v>
      </c>
      <c r="P294" s="18">
        <v>6.55</v>
      </c>
      <c r="Q294" s="34" t="s">
        <v>153</v>
      </c>
    </row>
    <row r="295" spans="1:17">
      <c r="A295" s="29" t="s">
        <v>121</v>
      </c>
      <c r="B295" s="39" t="s">
        <v>142</v>
      </c>
      <c r="C295" s="31">
        <v>4</v>
      </c>
      <c r="D295" s="31">
        <v>6</v>
      </c>
      <c r="E295" s="31">
        <v>5</v>
      </c>
      <c r="F295" s="31">
        <v>35</v>
      </c>
      <c r="G295" s="31">
        <f t="shared" si="2"/>
        <v>12</v>
      </c>
      <c r="H295" s="31">
        <v>150</v>
      </c>
      <c r="I295" s="32">
        <v>0.6</v>
      </c>
      <c r="J295" t="s">
        <v>151</v>
      </c>
      <c r="K295" s="12">
        <v>36.85</v>
      </c>
      <c r="L295" s="12">
        <v>22.86</v>
      </c>
      <c r="M295" s="18">
        <v>6.03</v>
      </c>
      <c r="N295" s="12">
        <v>36.85</v>
      </c>
      <c r="O295" s="12">
        <v>22.86</v>
      </c>
      <c r="P295" s="18">
        <v>6.03</v>
      </c>
      <c r="Q295" s="42" t="s">
        <v>123</v>
      </c>
    </row>
    <row r="296" spans="1:17">
      <c r="A296" s="29" t="s">
        <v>121</v>
      </c>
      <c r="B296" s="39" t="s">
        <v>143</v>
      </c>
      <c r="C296" s="31">
        <v>5</v>
      </c>
      <c r="D296" s="31">
        <v>7</v>
      </c>
      <c r="E296" s="31">
        <v>7</v>
      </c>
      <c r="F296" s="31">
        <v>35</v>
      </c>
      <c r="G296" s="31">
        <f t="shared" si="2"/>
        <v>12</v>
      </c>
      <c r="H296" s="31">
        <v>140</v>
      </c>
      <c r="I296" s="32">
        <v>0.4</v>
      </c>
      <c r="J296" t="s">
        <v>151</v>
      </c>
      <c r="K296" s="12">
        <v>36.979999999999997</v>
      </c>
      <c r="L296" s="12">
        <v>22.61</v>
      </c>
      <c r="M296" s="18">
        <v>7.82</v>
      </c>
      <c r="N296" s="12">
        <v>36.97</v>
      </c>
      <c r="O296" s="12">
        <v>22.56</v>
      </c>
      <c r="P296" s="18">
        <v>7.82</v>
      </c>
      <c r="Q296" s="42" t="s">
        <v>123</v>
      </c>
    </row>
    <row r="297" spans="1:17">
      <c r="A297" s="29" t="s">
        <v>121</v>
      </c>
      <c r="B297" s="39">
        <v>37655</v>
      </c>
      <c r="C297" s="31">
        <v>4</v>
      </c>
      <c r="D297" s="31">
        <v>6</v>
      </c>
      <c r="E297" s="31">
        <v>4</v>
      </c>
      <c r="F297" s="31">
        <v>37</v>
      </c>
      <c r="G297" s="31">
        <f t="shared" si="2"/>
        <v>14</v>
      </c>
      <c r="H297" s="31">
        <v>140</v>
      </c>
      <c r="I297" s="32">
        <v>1.1000000000000001</v>
      </c>
      <c r="J297" t="s">
        <v>151</v>
      </c>
      <c r="K297" s="12">
        <v>37.03</v>
      </c>
      <c r="L297" s="12">
        <v>21.64</v>
      </c>
      <c r="M297" s="18">
        <v>6.97</v>
      </c>
      <c r="N297" s="12">
        <v>37.04</v>
      </c>
      <c r="O297" s="12">
        <v>21.61</v>
      </c>
      <c r="P297" s="18">
        <v>7.16</v>
      </c>
      <c r="Q297" s="42" t="s">
        <v>92</v>
      </c>
    </row>
    <row r="298" spans="1:17">
      <c r="A298" s="29" t="s">
        <v>121</v>
      </c>
      <c r="B298" s="39">
        <v>37662</v>
      </c>
      <c r="C298" s="31">
        <v>5</v>
      </c>
      <c r="D298" s="31">
        <v>5</v>
      </c>
      <c r="E298" s="31">
        <v>5</v>
      </c>
      <c r="F298" s="31">
        <v>41</v>
      </c>
      <c r="G298" s="31">
        <f t="shared" si="2"/>
        <v>18</v>
      </c>
      <c r="H298" s="31">
        <v>170</v>
      </c>
      <c r="I298" s="32">
        <v>0.9</v>
      </c>
      <c r="J298" t="s">
        <v>151</v>
      </c>
      <c r="K298" s="12">
        <v>37.01</v>
      </c>
      <c r="L298" s="12">
        <v>23.45</v>
      </c>
      <c r="M298" s="18">
        <v>6.82</v>
      </c>
      <c r="N298" s="12">
        <v>37</v>
      </c>
      <c r="O298" s="12">
        <v>23.31</v>
      </c>
      <c r="P298" s="18">
        <v>6.73</v>
      </c>
      <c r="Q298" s="42" t="s">
        <v>86</v>
      </c>
    </row>
    <row r="299" spans="1:17">
      <c r="A299" s="29" t="s">
        <v>121</v>
      </c>
      <c r="B299" s="39" t="s">
        <v>144</v>
      </c>
      <c r="C299" s="31">
        <v>8</v>
      </c>
      <c r="D299" s="31">
        <v>7</v>
      </c>
      <c r="E299" s="31">
        <v>7</v>
      </c>
      <c r="F299" s="31">
        <v>38</v>
      </c>
      <c r="G299" s="31">
        <f t="shared" si="2"/>
        <v>15</v>
      </c>
      <c r="H299" s="31">
        <v>170</v>
      </c>
      <c r="I299" s="32">
        <v>0.7</v>
      </c>
      <c r="J299" t="s">
        <v>151</v>
      </c>
      <c r="K299" s="12">
        <v>36.71</v>
      </c>
      <c r="L299" s="12">
        <v>23.3</v>
      </c>
      <c r="M299" s="18">
        <v>6.3</v>
      </c>
      <c r="N299" s="12">
        <v>36.72</v>
      </c>
      <c r="O299" s="12">
        <v>22.93</v>
      </c>
      <c r="P299" s="18">
        <v>6.3</v>
      </c>
      <c r="Q299" s="42" t="s">
        <v>92</v>
      </c>
    </row>
    <row r="300" spans="1:17">
      <c r="A300" s="29" t="s">
        <v>121</v>
      </c>
      <c r="B300" s="39" t="s">
        <v>145</v>
      </c>
      <c r="C300" s="31">
        <v>6</v>
      </c>
      <c r="D300" s="31">
        <v>8</v>
      </c>
      <c r="E300" s="31">
        <v>9</v>
      </c>
      <c r="F300" s="31">
        <v>36</v>
      </c>
      <c r="G300" s="31">
        <f t="shared" si="2"/>
        <v>13</v>
      </c>
      <c r="H300" s="31">
        <v>140</v>
      </c>
      <c r="I300" s="32">
        <v>0.9</v>
      </c>
      <c r="J300" t="s">
        <v>151</v>
      </c>
      <c r="K300" s="12">
        <v>36.799999999999997</v>
      </c>
      <c r="L300" s="12">
        <v>23.05</v>
      </c>
      <c r="M300" s="18">
        <v>8.1999999999999993</v>
      </c>
      <c r="N300" s="12">
        <v>36.79</v>
      </c>
      <c r="O300" s="12">
        <v>23.03</v>
      </c>
      <c r="P300" s="18">
        <v>8.1</v>
      </c>
      <c r="Q300" s="42" t="s">
        <v>124</v>
      </c>
    </row>
    <row r="301" spans="1:17">
      <c r="A301" s="29" t="s">
        <v>121</v>
      </c>
      <c r="B301" s="39">
        <v>37683</v>
      </c>
      <c r="C301" s="31">
        <v>8</v>
      </c>
      <c r="D301" s="31">
        <v>5</v>
      </c>
      <c r="E301" s="31">
        <v>3</v>
      </c>
      <c r="F301" s="31">
        <v>43</v>
      </c>
      <c r="G301" s="31">
        <f t="shared" si="2"/>
        <v>20</v>
      </c>
      <c r="H301" s="31">
        <v>170</v>
      </c>
      <c r="I301" s="32">
        <v>0.8</v>
      </c>
      <c r="J301" t="s">
        <v>151</v>
      </c>
      <c r="K301" s="12">
        <v>37.380000000000003</v>
      </c>
      <c r="L301" s="12">
        <v>22.59</v>
      </c>
      <c r="M301" s="18">
        <v>7.6</v>
      </c>
      <c r="N301" s="12">
        <v>37.39</v>
      </c>
      <c r="O301" s="12">
        <v>22.32</v>
      </c>
      <c r="P301" s="18">
        <v>7.8</v>
      </c>
      <c r="Q301" s="42" t="s">
        <v>92</v>
      </c>
    </row>
    <row r="302" spans="1:17">
      <c r="A302" s="29" t="s">
        <v>121</v>
      </c>
      <c r="B302" s="39">
        <v>37690</v>
      </c>
      <c r="C302" s="31">
        <v>4</v>
      </c>
      <c r="D302" s="31">
        <v>5</v>
      </c>
      <c r="E302" s="31">
        <v>4</v>
      </c>
      <c r="F302" s="31">
        <v>37</v>
      </c>
      <c r="G302" s="31">
        <f t="shared" si="2"/>
        <v>14</v>
      </c>
      <c r="H302" s="31">
        <v>170</v>
      </c>
      <c r="I302" s="32">
        <v>1</v>
      </c>
      <c r="J302" t="s">
        <v>151</v>
      </c>
      <c r="K302" s="12">
        <v>37.14</v>
      </c>
      <c r="L302" s="12">
        <v>25.14</v>
      </c>
      <c r="M302" s="18">
        <v>7.2</v>
      </c>
      <c r="N302" s="12">
        <v>37.119999999999997</v>
      </c>
      <c r="O302" s="12">
        <v>24.71</v>
      </c>
      <c r="P302" s="18">
        <v>7.2</v>
      </c>
      <c r="Q302" s="42" t="s">
        <v>92</v>
      </c>
    </row>
    <row r="303" spans="1:17">
      <c r="A303" s="29" t="s">
        <v>121</v>
      </c>
      <c r="B303" s="39" t="s">
        <v>146</v>
      </c>
      <c r="C303" s="31">
        <v>4</v>
      </c>
      <c r="D303" s="31">
        <v>7</v>
      </c>
      <c r="E303" s="31">
        <v>4</v>
      </c>
      <c r="F303" s="31">
        <v>34</v>
      </c>
      <c r="G303" s="31">
        <f t="shared" si="2"/>
        <v>11</v>
      </c>
      <c r="H303" s="31">
        <v>140</v>
      </c>
      <c r="I303" s="32">
        <v>1.5</v>
      </c>
      <c r="J303" t="s">
        <v>151</v>
      </c>
      <c r="K303" s="12">
        <v>36.9</v>
      </c>
      <c r="L303" s="12">
        <v>23.73</v>
      </c>
      <c r="M303" s="18">
        <v>6.1</v>
      </c>
      <c r="N303" s="12">
        <v>36.9</v>
      </c>
      <c r="O303" s="12">
        <v>23.75</v>
      </c>
      <c r="P303" s="18">
        <v>6.1</v>
      </c>
      <c r="Q303" s="42" t="s">
        <v>92</v>
      </c>
    </row>
    <row r="304" spans="1:17">
      <c r="A304" s="29" t="s">
        <v>121</v>
      </c>
      <c r="B304" s="39" t="s">
        <v>147</v>
      </c>
      <c r="C304" s="31">
        <v>1.5</v>
      </c>
      <c r="D304" s="31">
        <v>6</v>
      </c>
      <c r="E304" s="31">
        <v>3</v>
      </c>
      <c r="F304" s="31">
        <v>39</v>
      </c>
      <c r="G304" s="31">
        <f t="shared" si="2"/>
        <v>16</v>
      </c>
      <c r="H304" s="31">
        <v>190</v>
      </c>
      <c r="I304" s="32">
        <v>2</v>
      </c>
      <c r="J304" t="s">
        <v>151</v>
      </c>
      <c r="K304" s="12">
        <v>37.17</v>
      </c>
      <c r="L304" s="12">
        <v>22.44</v>
      </c>
      <c r="M304" s="18">
        <v>7.9</v>
      </c>
      <c r="N304" s="12">
        <v>37.17</v>
      </c>
      <c r="O304" s="12">
        <v>22.43</v>
      </c>
      <c r="P304" s="18">
        <v>7.9</v>
      </c>
      <c r="Q304" s="42" t="s">
        <v>154</v>
      </c>
    </row>
    <row r="305" spans="1:17">
      <c r="A305" s="29" t="s">
        <v>121</v>
      </c>
      <c r="B305" s="39" t="s">
        <v>148</v>
      </c>
      <c r="C305" s="31">
        <v>11</v>
      </c>
      <c r="D305" s="31">
        <v>8</v>
      </c>
      <c r="E305" s="31">
        <v>6</v>
      </c>
      <c r="F305" s="31">
        <v>39</v>
      </c>
      <c r="G305" s="31">
        <f t="shared" si="2"/>
        <v>16</v>
      </c>
      <c r="H305" s="31">
        <v>150</v>
      </c>
      <c r="I305" s="32">
        <v>1</v>
      </c>
      <c r="J305" t="s">
        <v>151</v>
      </c>
      <c r="K305" s="12">
        <v>36.590000000000003</v>
      </c>
      <c r="L305" s="12">
        <v>21.9</v>
      </c>
      <c r="M305" s="18">
        <v>7.9</v>
      </c>
      <c r="N305" s="12">
        <v>36.6</v>
      </c>
      <c r="O305" s="12">
        <v>21.87</v>
      </c>
      <c r="P305" s="18">
        <v>7.8</v>
      </c>
      <c r="Q305" s="42" t="s">
        <v>154</v>
      </c>
    </row>
    <row r="306" spans="1:17">
      <c r="G306" s="31"/>
    </row>
    <row r="307" spans="1:17">
      <c r="A307" s="29" t="s">
        <v>155</v>
      </c>
      <c r="B307" s="39">
        <v>37592</v>
      </c>
      <c r="C307" s="31">
        <v>5</v>
      </c>
      <c r="D307" s="31">
        <v>6</v>
      </c>
      <c r="E307" s="31">
        <v>5</v>
      </c>
      <c r="F307" s="31">
        <v>31</v>
      </c>
      <c r="G307" s="31">
        <f t="shared" si="2"/>
        <v>8</v>
      </c>
      <c r="H307" s="31">
        <v>140</v>
      </c>
      <c r="I307" s="32">
        <v>0.5</v>
      </c>
      <c r="J307" s="40">
        <v>7.5485350000000007E-2</v>
      </c>
      <c r="K307" s="12">
        <v>36.04</v>
      </c>
      <c r="L307" s="12">
        <v>19.850000000000001</v>
      </c>
      <c r="M307" s="18">
        <v>7.81</v>
      </c>
      <c r="N307" s="12">
        <v>36.04</v>
      </c>
      <c r="O307" s="12">
        <v>19.88</v>
      </c>
      <c r="P307" s="18">
        <v>7.6</v>
      </c>
      <c r="Q307" s="18">
        <v>6</v>
      </c>
    </row>
    <row r="308" spans="1:17">
      <c r="A308" s="29" t="s">
        <v>155</v>
      </c>
      <c r="B308" s="39">
        <v>37599</v>
      </c>
      <c r="C308" s="31">
        <v>5</v>
      </c>
      <c r="D308" s="31">
        <v>6</v>
      </c>
      <c r="E308" s="31">
        <v>6</v>
      </c>
      <c r="F308" s="31">
        <v>36</v>
      </c>
      <c r="G308" s="31">
        <f t="shared" si="2"/>
        <v>13</v>
      </c>
      <c r="H308" s="31">
        <v>150</v>
      </c>
      <c r="I308" s="32">
        <v>1.1000000000000001</v>
      </c>
      <c r="J308" s="40">
        <v>0.10654730434782611</v>
      </c>
      <c r="K308" s="12">
        <v>35.89</v>
      </c>
      <c r="L308" s="12">
        <v>19.98</v>
      </c>
      <c r="M308" s="18">
        <v>8.1199999999999992</v>
      </c>
      <c r="N308" s="12">
        <v>35.880000000000003</v>
      </c>
      <c r="O308" s="12">
        <v>19.97</v>
      </c>
      <c r="P308" s="18">
        <v>7.99</v>
      </c>
      <c r="Q308" s="18">
        <v>4.5</v>
      </c>
    </row>
    <row r="309" spans="1:17">
      <c r="A309" s="29" t="s">
        <v>155</v>
      </c>
      <c r="B309" s="39" t="s">
        <v>138</v>
      </c>
      <c r="C309" s="31">
        <v>3</v>
      </c>
      <c r="D309" s="31">
        <v>5</v>
      </c>
      <c r="E309" s="31">
        <v>5</v>
      </c>
      <c r="F309" s="31">
        <v>36</v>
      </c>
      <c r="G309" s="31">
        <f t="shared" si="2"/>
        <v>13</v>
      </c>
      <c r="H309" s="31">
        <v>160</v>
      </c>
      <c r="I309" s="32">
        <v>0.8</v>
      </c>
      <c r="J309" s="40">
        <v>0.10359918999999999</v>
      </c>
      <c r="K309" s="12">
        <v>36.44</v>
      </c>
      <c r="L309" s="12">
        <v>21.56</v>
      </c>
      <c r="M309" s="18">
        <v>8.44</v>
      </c>
      <c r="N309" s="12">
        <v>36.39</v>
      </c>
      <c r="O309" s="12">
        <v>21.3</v>
      </c>
      <c r="P309" s="18">
        <v>8.27</v>
      </c>
      <c r="Q309" s="18">
        <v>5</v>
      </c>
    </row>
    <row r="310" spans="1:17">
      <c r="A310" s="29" t="s">
        <v>155</v>
      </c>
      <c r="B310" s="39" t="s">
        <v>139</v>
      </c>
      <c r="C310" s="31">
        <v>4</v>
      </c>
      <c r="D310" s="31">
        <v>6</v>
      </c>
      <c r="E310" s="31">
        <v>6</v>
      </c>
      <c r="F310" s="31">
        <v>38</v>
      </c>
      <c r="G310" s="31">
        <f t="shared" si="2"/>
        <v>15</v>
      </c>
      <c r="H310" s="31">
        <v>160</v>
      </c>
      <c r="I310" s="32">
        <v>1</v>
      </c>
      <c r="J310" s="40">
        <v>0.10650073</v>
      </c>
      <c r="K310" s="12">
        <v>36.36</v>
      </c>
      <c r="L310" s="12">
        <v>22.31</v>
      </c>
      <c r="M310" s="18">
        <v>7.68</v>
      </c>
      <c r="N310" s="12">
        <v>36.270000000000003</v>
      </c>
      <c r="O310" s="12">
        <v>22.1</v>
      </c>
      <c r="P310" s="18">
        <v>7.54</v>
      </c>
      <c r="Q310" s="18">
        <v>5</v>
      </c>
    </row>
    <row r="311" spans="1:17">
      <c r="A311" s="29" t="s">
        <v>155</v>
      </c>
      <c r="B311" s="39" t="s">
        <v>140</v>
      </c>
      <c r="C311" s="31">
        <v>4</v>
      </c>
      <c r="D311" s="31">
        <v>6</v>
      </c>
      <c r="E311" s="31">
        <v>5</v>
      </c>
      <c r="F311" s="31">
        <v>36</v>
      </c>
      <c r="G311" s="31">
        <f t="shared" si="2"/>
        <v>13</v>
      </c>
      <c r="H311" s="31">
        <v>160</v>
      </c>
      <c r="I311" s="32">
        <v>0.7</v>
      </c>
      <c r="J311" s="40">
        <v>9.2810000000000004E-2</v>
      </c>
      <c r="K311" s="12">
        <v>36.340000000000003</v>
      </c>
      <c r="L311" s="12">
        <v>22.8</v>
      </c>
      <c r="M311" s="18">
        <v>7.82</v>
      </c>
      <c r="N311" s="12">
        <v>36.35</v>
      </c>
      <c r="O311" s="12">
        <v>22.8</v>
      </c>
      <c r="P311" s="18">
        <v>7.67</v>
      </c>
      <c r="Q311" s="18">
        <v>6.5</v>
      </c>
    </row>
    <row r="312" spans="1:17">
      <c r="A312" s="29" t="s">
        <v>155</v>
      </c>
      <c r="B312" s="39">
        <v>37627</v>
      </c>
      <c r="C312" s="31">
        <v>4</v>
      </c>
      <c r="D312" s="31">
        <v>6</v>
      </c>
      <c r="E312" s="31">
        <v>4</v>
      </c>
      <c r="F312" s="31">
        <v>37</v>
      </c>
      <c r="G312" s="31">
        <f t="shared" si="2"/>
        <v>14</v>
      </c>
      <c r="H312" s="31">
        <v>160</v>
      </c>
      <c r="I312" s="32">
        <v>0.7</v>
      </c>
      <c r="J312" s="40">
        <v>8.2076289999999996E-2</v>
      </c>
      <c r="K312" s="12">
        <v>36.44</v>
      </c>
      <c r="L312" s="12">
        <v>22.58</v>
      </c>
      <c r="M312" s="18">
        <v>8.26</v>
      </c>
      <c r="N312" s="12">
        <v>36.450000000000003</v>
      </c>
      <c r="O312" s="12">
        <v>22.57</v>
      </c>
      <c r="P312" s="18">
        <v>8.0299999999999994</v>
      </c>
      <c r="Q312" s="18">
        <v>7.5</v>
      </c>
    </row>
    <row r="313" spans="1:17">
      <c r="A313" s="29" t="s">
        <v>155</v>
      </c>
      <c r="B313" s="39" t="s">
        <v>141</v>
      </c>
      <c r="C313" s="31">
        <v>6</v>
      </c>
      <c r="D313" s="31">
        <v>8</v>
      </c>
      <c r="E313" s="31">
        <v>9</v>
      </c>
      <c r="F313" s="31">
        <v>42</v>
      </c>
      <c r="G313" s="31">
        <f t="shared" si="2"/>
        <v>19</v>
      </c>
      <c r="H313" s="31">
        <v>130</v>
      </c>
      <c r="I313" s="32">
        <v>0.5</v>
      </c>
      <c r="J313" s="40">
        <v>0.118029</v>
      </c>
      <c r="K313" s="12">
        <v>36.44</v>
      </c>
      <c r="L313" s="12">
        <v>22.57</v>
      </c>
      <c r="M313" s="18">
        <v>8.3699999999999992</v>
      </c>
      <c r="N313" s="12">
        <v>36.380000000000003</v>
      </c>
      <c r="O313" s="12">
        <v>22.24</v>
      </c>
      <c r="P313" s="18">
        <v>8.2100000000000009</v>
      </c>
      <c r="Q313" s="18">
        <v>5</v>
      </c>
    </row>
    <row r="314" spans="1:17">
      <c r="A314" s="29" t="s">
        <v>155</v>
      </c>
      <c r="B314" s="39" t="s">
        <v>142</v>
      </c>
      <c r="C314" s="31">
        <v>4</v>
      </c>
      <c r="D314" s="31">
        <v>4</v>
      </c>
      <c r="E314" s="31">
        <v>5</v>
      </c>
      <c r="F314" s="31">
        <v>38</v>
      </c>
      <c r="G314" s="31">
        <f t="shared" si="2"/>
        <v>15</v>
      </c>
      <c r="H314" s="31">
        <v>150</v>
      </c>
      <c r="I314" s="32">
        <v>1.1000000000000001</v>
      </c>
      <c r="J314" s="40">
        <v>0.15808549999999999</v>
      </c>
      <c r="K314" s="12">
        <v>36.74</v>
      </c>
      <c r="L314" s="12">
        <v>22.84</v>
      </c>
      <c r="M314" s="18">
        <v>6.83</v>
      </c>
      <c r="N314" s="12">
        <v>36.74</v>
      </c>
      <c r="O314" s="12">
        <v>22.65</v>
      </c>
      <c r="P314" s="18">
        <v>6.42</v>
      </c>
      <c r="Q314" s="18">
        <v>4.5</v>
      </c>
    </row>
    <row r="315" spans="1:17">
      <c r="A315" s="29" t="s">
        <v>155</v>
      </c>
      <c r="B315" s="39" t="s">
        <v>143</v>
      </c>
      <c r="C315" s="31">
        <v>3</v>
      </c>
      <c r="D315" s="31">
        <v>4</v>
      </c>
      <c r="E315" s="31">
        <v>4</v>
      </c>
      <c r="F315" s="31">
        <v>38</v>
      </c>
      <c r="G315" s="31">
        <f t="shared" si="2"/>
        <v>15</v>
      </c>
      <c r="H315" s="31">
        <v>160</v>
      </c>
      <c r="I315" s="32">
        <v>1.1000000000000001</v>
      </c>
      <c r="J315" s="40"/>
      <c r="K315" s="12">
        <v>36.81</v>
      </c>
      <c r="L315" s="12">
        <v>22.54</v>
      </c>
      <c r="M315" s="18">
        <v>7.8</v>
      </c>
      <c r="N315" s="12">
        <v>22.41</v>
      </c>
      <c r="O315" s="12">
        <v>22.41</v>
      </c>
      <c r="P315" s="18">
        <v>7.65</v>
      </c>
      <c r="Q315" s="18">
        <v>3</v>
      </c>
    </row>
    <row r="316" spans="1:17">
      <c r="A316" s="29" t="s">
        <v>155</v>
      </c>
      <c r="B316" s="39">
        <v>37655</v>
      </c>
      <c r="C316" s="31">
        <v>4</v>
      </c>
      <c r="D316" s="31">
        <v>5</v>
      </c>
      <c r="E316" s="31">
        <v>4</v>
      </c>
      <c r="F316" s="31">
        <v>36</v>
      </c>
      <c r="G316" s="31">
        <f t="shared" si="2"/>
        <v>13</v>
      </c>
      <c r="H316" s="31">
        <v>140</v>
      </c>
      <c r="I316" s="32">
        <v>0.8</v>
      </c>
      <c r="J316" s="40">
        <v>9.2019000000000004E-2</v>
      </c>
      <c r="K316" s="12">
        <v>36.9</v>
      </c>
      <c r="L316" s="12">
        <v>21.95</v>
      </c>
      <c r="M316" s="18">
        <v>7.18</v>
      </c>
      <c r="N316" s="12">
        <v>36.9</v>
      </c>
      <c r="O316" s="12">
        <v>21.84</v>
      </c>
      <c r="P316" s="18">
        <v>7.03</v>
      </c>
      <c r="Q316" s="18">
        <v>6.5</v>
      </c>
    </row>
    <row r="317" spans="1:17">
      <c r="A317" s="29" t="s">
        <v>155</v>
      </c>
      <c r="B317" s="39">
        <v>37662</v>
      </c>
      <c r="C317" s="31">
        <v>4</v>
      </c>
      <c r="D317" s="31">
        <v>5</v>
      </c>
      <c r="E317" s="31">
        <v>5</v>
      </c>
      <c r="F317" s="31">
        <v>29</v>
      </c>
      <c r="G317" s="31">
        <f t="shared" si="2"/>
        <v>6</v>
      </c>
      <c r="H317" s="31">
        <v>160</v>
      </c>
      <c r="I317" s="32">
        <v>0.3</v>
      </c>
      <c r="J317" s="40">
        <v>6.3906769230769225E-2</v>
      </c>
      <c r="K317" s="12">
        <v>36.9</v>
      </c>
      <c r="L317" s="12">
        <v>23.39</v>
      </c>
      <c r="M317" s="18">
        <v>6.88</v>
      </c>
      <c r="N317" s="12">
        <v>36.909999999999997</v>
      </c>
      <c r="O317" s="12">
        <v>22.85</v>
      </c>
      <c r="P317" s="18">
        <v>6.99</v>
      </c>
      <c r="Q317" s="42" t="s">
        <v>156</v>
      </c>
    </row>
    <row r="318" spans="1:17">
      <c r="A318" s="29" t="s">
        <v>155</v>
      </c>
      <c r="B318" s="39" t="s">
        <v>144</v>
      </c>
      <c r="C318" s="31">
        <v>5</v>
      </c>
      <c r="D318" s="31">
        <v>6</v>
      </c>
      <c r="E318" s="31">
        <v>5</v>
      </c>
      <c r="F318" s="31">
        <v>32</v>
      </c>
      <c r="G318" s="31">
        <f t="shared" si="2"/>
        <v>9</v>
      </c>
      <c r="H318" s="31">
        <v>170</v>
      </c>
      <c r="I318" s="32">
        <v>1.2</v>
      </c>
      <c r="J318" s="40">
        <v>9.0133000000000005E-2</v>
      </c>
      <c r="K318" s="12">
        <v>37.049999999999997</v>
      </c>
      <c r="L318" s="12">
        <v>23.44</v>
      </c>
      <c r="M318" s="18">
        <v>6.2</v>
      </c>
      <c r="N318" s="12">
        <v>37.01</v>
      </c>
      <c r="O318" s="12">
        <v>23.19</v>
      </c>
      <c r="P318" s="18">
        <v>6.3</v>
      </c>
      <c r="Q318" s="18">
        <v>6.5</v>
      </c>
    </row>
    <row r="319" spans="1:17">
      <c r="A319" s="29" t="s">
        <v>155</v>
      </c>
      <c r="B319" s="39" t="s">
        <v>145</v>
      </c>
      <c r="C319" s="31">
        <v>4</v>
      </c>
      <c r="D319" s="31">
        <v>6</v>
      </c>
      <c r="E319" s="31">
        <v>4</v>
      </c>
      <c r="F319" s="31">
        <v>35</v>
      </c>
      <c r="G319" s="31">
        <f t="shared" si="2"/>
        <v>12</v>
      </c>
      <c r="H319" s="31">
        <v>150</v>
      </c>
      <c r="I319" s="32">
        <v>1.9</v>
      </c>
      <c r="J319" s="40">
        <v>0.12967400000000001</v>
      </c>
      <c r="K319" s="12">
        <v>36.78</v>
      </c>
      <c r="L319" s="12">
        <v>23.48</v>
      </c>
      <c r="M319" s="18">
        <v>8.3000000000000007</v>
      </c>
      <c r="N319" s="12">
        <v>36.79</v>
      </c>
      <c r="O319" s="12">
        <v>23.45</v>
      </c>
      <c r="P319" s="18">
        <v>8.1999999999999993</v>
      </c>
      <c r="Q319" s="18">
        <v>5</v>
      </c>
    </row>
    <row r="320" spans="1:17">
      <c r="A320" s="29" t="s">
        <v>155</v>
      </c>
      <c r="B320" s="39">
        <v>37683</v>
      </c>
      <c r="C320" s="31">
        <v>5</v>
      </c>
      <c r="D320" s="31">
        <v>5</v>
      </c>
      <c r="E320" s="31">
        <v>3</v>
      </c>
      <c r="F320" s="31">
        <v>41</v>
      </c>
      <c r="G320" s="31">
        <f t="shared" si="2"/>
        <v>18</v>
      </c>
      <c r="H320" s="31">
        <v>170</v>
      </c>
      <c r="I320" s="32">
        <v>1.4</v>
      </c>
      <c r="J320" s="40">
        <v>0.13322344736842109</v>
      </c>
      <c r="K320" s="12">
        <v>37.36</v>
      </c>
      <c r="L320" s="12">
        <v>22.51</v>
      </c>
      <c r="M320" s="18">
        <v>8.6</v>
      </c>
      <c r="N320" s="12">
        <v>37.369999999999997</v>
      </c>
      <c r="O320" s="12">
        <v>22.49</v>
      </c>
      <c r="P320" s="18">
        <v>8.5</v>
      </c>
      <c r="Q320" s="18">
        <v>5</v>
      </c>
    </row>
    <row r="321" spans="1:17">
      <c r="A321" s="29" t="s">
        <v>155</v>
      </c>
      <c r="B321" s="39">
        <v>37690</v>
      </c>
      <c r="C321" s="31">
        <v>1.5</v>
      </c>
      <c r="D321" s="31">
        <v>5</v>
      </c>
      <c r="E321" s="31">
        <v>3</v>
      </c>
      <c r="F321" s="31">
        <v>35</v>
      </c>
      <c r="G321" s="31">
        <f t="shared" si="2"/>
        <v>12</v>
      </c>
      <c r="H321" s="31">
        <v>180</v>
      </c>
      <c r="I321" s="32">
        <v>0.6</v>
      </c>
      <c r="J321" s="40"/>
      <c r="K321" s="12">
        <v>36.799999999999997</v>
      </c>
      <c r="L321" s="12">
        <v>24.12</v>
      </c>
      <c r="M321" s="18">
        <v>7.6</v>
      </c>
      <c r="N321" s="12">
        <v>36.86</v>
      </c>
      <c r="O321" s="12">
        <v>23.84</v>
      </c>
      <c r="P321" s="18">
        <v>7.7</v>
      </c>
      <c r="Q321" s="18">
        <v>8</v>
      </c>
    </row>
    <row r="322" spans="1:17">
      <c r="A322" s="29" t="s">
        <v>155</v>
      </c>
      <c r="B322" s="39" t="s">
        <v>146</v>
      </c>
      <c r="C322" s="31">
        <v>4</v>
      </c>
      <c r="D322" s="31">
        <v>5</v>
      </c>
      <c r="E322" s="31">
        <v>3</v>
      </c>
      <c r="F322" s="31">
        <v>33</v>
      </c>
      <c r="G322" s="31">
        <f t="shared" si="2"/>
        <v>10</v>
      </c>
      <c r="H322" s="31">
        <v>140</v>
      </c>
      <c r="I322" s="32">
        <v>1</v>
      </c>
      <c r="J322" s="40">
        <v>0.114097</v>
      </c>
      <c r="K322" s="12">
        <v>36.950000000000003</v>
      </c>
      <c r="L322" s="12">
        <v>24.01</v>
      </c>
      <c r="M322" s="18">
        <v>7.2</v>
      </c>
      <c r="N322" s="12">
        <v>36.94</v>
      </c>
      <c r="O322" s="12">
        <v>23.97</v>
      </c>
      <c r="P322" s="18">
        <v>6.9</v>
      </c>
      <c r="Q322" s="18">
        <v>5.5</v>
      </c>
    </row>
    <row r="323" spans="1:17">
      <c r="A323" s="29" t="s">
        <v>155</v>
      </c>
      <c r="B323" s="39" t="s">
        <v>147</v>
      </c>
      <c r="C323" s="31">
        <v>1.5</v>
      </c>
      <c r="D323" s="31">
        <v>6</v>
      </c>
      <c r="E323" s="31">
        <v>4</v>
      </c>
      <c r="F323" s="31">
        <v>34</v>
      </c>
      <c r="G323" s="31">
        <f t="shared" si="2"/>
        <v>11</v>
      </c>
      <c r="H323" s="31">
        <v>200</v>
      </c>
      <c r="I323" s="32">
        <v>1</v>
      </c>
      <c r="K323" s="12">
        <v>37.08</v>
      </c>
      <c r="L323" s="12">
        <v>22.86</v>
      </c>
      <c r="M323" s="18">
        <v>8</v>
      </c>
      <c r="N323" s="12">
        <v>37.06</v>
      </c>
      <c r="O323" s="12">
        <v>22.8</v>
      </c>
      <c r="P323" s="18">
        <v>7.8</v>
      </c>
      <c r="Q323" s="18">
        <v>5</v>
      </c>
    </row>
    <row r="324" spans="1:17">
      <c r="A324" s="29" t="s">
        <v>155</v>
      </c>
      <c r="B324" s="39" t="s">
        <v>148</v>
      </c>
      <c r="C324" s="31">
        <v>12</v>
      </c>
      <c r="D324" s="31">
        <v>7</v>
      </c>
      <c r="E324" s="31">
        <v>6</v>
      </c>
      <c r="F324" s="31">
        <v>35</v>
      </c>
      <c r="G324" s="31">
        <f t="shared" si="2"/>
        <v>12</v>
      </c>
      <c r="H324" s="31">
        <v>150</v>
      </c>
      <c r="I324" s="32">
        <v>0.7</v>
      </c>
      <c r="J324" s="40">
        <v>8.6771000000000001E-2</v>
      </c>
      <c r="K324" s="12">
        <v>36.909999999999997</v>
      </c>
      <c r="L324" s="12">
        <v>22.53</v>
      </c>
      <c r="M324" s="18">
        <v>8.3000000000000007</v>
      </c>
      <c r="N324" s="12">
        <v>37.03</v>
      </c>
      <c r="O324" s="12">
        <v>22.67</v>
      </c>
      <c r="P324" s="18">
        <v>7.7</v>
      </c>
      <c r="Q324" s="18">
        <v>7</v>
      </c>
    </row>
    <row r="325" spans="1:17">
      <c r="G325" s="31"/>
    </row>
    <row r="326" spans="1:17">
      <c r="A326" s="29" t="s">
        <v>134</v>
      </c>
      <c r="B326" s="39">
        <v>37592</v>
      </c>
      <c r="C326" s="31">
        <v>4</v>
      </c>
      <c r="D326" s="31">
        <v>6</v>
      </c>
      <c r="E326" s="31">
        <v>8</v>
      </c>
      <c r="F326" s="31">
        <v>30</v>
      </c>
      <c r="G326" s="31">
        <f t="shared" si="2"/>
        <v>7</v>
      </c>
      <c r="H326" s="31">
        <v>160</v>
      </c>
      <c r="I326" s="32">
        <v>0.3</v>
      </c>
      <c r="J326" s="40">
        <v>0.10813778</v>
      </c>
      <c r="K326" s="12">
        <v>36.200000000000003</v>
      </c>
      <c r="L326" s="12">
        <v>19.600000000000001</v>
      </c>
      <c r="M326" s="18">
        <v>7.63</v>
      </c>
      <c r="N326" s="12">
        <v>36.200000000000003</v>
      </c>
      <c r="O326" s="12">
        <v>19.61</v>
      </c>
      <c r="P326" s="18">
        <v>7.41</v>
      </c>
      <c r="Q326" s="18">
        <v>5.5</v>
      </c>
    </row>
    <row r="327" spans="1:17">
      <c r="A327" s="29" t="s">
        <v>134</v>
      </c>
      <c r="B327" s="39">
        <v>37599</v>
      </c>
      <c r="C327" s="31">
        <v>5</v>
      </c>
      <c r="D327" s="31">
        <v>8</v>
      </c>
      <c r="E327" s="31">
        <v>11</v>
      </c>
      <c r="F327" s="31">
        <v>35</v>
      </c>
      <c r="G327" s="31">
        <f t="shared" si="2"/>
        <v>12</v>
      </c>
      <c r="H327" s="31">
        <v>150</v>
      </c>
      <c r="I327" s="32">
        <v>0.3</v>
      </c>
      <c r="J327" s="40">
        <v>9.8380818181818194E-2</v>
      </c>
      <c r="K327" s="12">
        <v>35.96</v>
      </c>
      <c r="L327" s="12">
        <v>20.07</v>
      </c>
      <c r="M327" s="18">
        <v>8.33</v>
      </c>
      <c r="N327" s="12">
        <v>35.950000000000003</v>
      </c>
      <c r="O327" s="12">
        <v>20.07</v>
      </c>
      <c r="P327" s="18">
        <v>8.11</v>
      </c>
      <c r="Q327" s="18">
        <v>6.5</v>
      </c>
    </row>
    <row r="328" spans="1:17">
      <c r="A328" s="29" t="s">
        <v>134</v>
      </c>
      <c r="B328" s="39" t="s">
        <v>138</v>
      </c>
      <c r="C328" s="31">
        <v>4</v>
      </c>
      <c r="D328" s="31">
        <v>9</v>
      </c>
      <c r="E328" s="31">
        <v>11</v>
      </c>
      <c r="F328" s="31">
        <v>34</v>
      </c>
      <c r="G328" s="31">
        <f t="shared" si="2"/>
        <v>11</v>
      </c>
      <c r="H328" s="31">
        <v>160</v>
      </c>
      <c r="I328" s="32">
        <v>0.3</v>
      </c>
      <c r="J328" s="40">
        <v>6.7041539999999997E-2</v>
      </c>
      <c r="K328" s="12">
        <v>36.56</v>
      </c>
      <c r="L328" s="12">
        <v>21.45</v>
      </c>
      <c r="M328" s="18">
        <v>7.73</v>
      </c>
      <c r="N328" s="12">
        <v>36.53</v>
      </c>
      <c r="O328" s="12">
        <v>21.21</v>
      </c>
      <c r="P328" s="18">
        <v>7.89</v>
      </c>
      <c r="Q328" s="18">
        <v>7.5</v>
      </c>
    </row>
    <row r="329" spans="1:17">
      <c r="A329" s="29" t="s">
        <v>134</v>
      </c>
      <c r="B329" s="39" t="s">
        <v>139</v>
      </c>
      <c r="C329" s="31">
        <v>6</v>
      </c>
      <c r="D329" s="31">
        <v>7</v>
      </c>
      <c r="E329" s="31">
        <v>8</v>
      </c>
      <c r="F329" s="31">
        <v>33</v>
      </c>
      <c r="G329" s="31">
        <f t="shared" si="2"/>
        <v>10</v>
      </c>
      <c r="H329" s="31">
        <v>160</v>
      </c>
      <c r="I329" s="32">
        <v>0.7</v>
      </c>
      <c r="J329" s="40">
        <v>9.3843919999999997E-2</v>
      </c>
      <c r="K329" s="12">
        <v>36.39</v>
      </c>
      <c r="L329" s="12">
        <v>22.04</v>
      </c>
      <c r="M329" s="18">
        <v>7.91</v>
      </c>
      <c r="N329" s="12">
        <v>36.39</v>
      </c>
      <c r="O329" s="12">
        <v>21.95</v>
      </c>
      <c r="P329" s="18">
        <v>7.88</v>
      </c>
      <c r="Q329" s="18">
        <v>6.5</v>
      </c>
    </row>
    <row r="330" spans="1:17">
      <c r="A330" s="29" t="s">
        <v>134</v>
      </c>
      <c r="B330" s="39" t="s">
        <v>140</v>
      </c>
      <c r="C330" s="31">
        <v>5</v>
      </c>
      <c r="D330" s="31">
        <v>8</v>
      </c>
      <c r="E330" s="31">
        <v>11</v>
      </c>
      <c r="F330" s="31">
        <v>31</v>
      </c>
      <c r="G330" s="31">
        <f t="shared" si="2"/>
        <v>8</v>
      </c>
      <c r="H330" s="31">
        <v>150</v>
      </c>
      <c r="I330" s="32">
        <v>0.4</v>
      </c>
      <c r="J330" s="40">
        <v>8.9092560000000001E-2</v>
      </c>
      <c r="K330" s="12">
        <v>36.46</v>
      </c>
      <c r="L330" s="12">
        <v>22.99</v>
      </c>
      <c r="M330" s="18">
        <v>6.97</v>
      </c>
      <c r="N330" s="12">
        <v>36.46</v>
      </c>
      <c r="O330" s="12">
        <v>22.98</v>
      </c>
      <c r="P330" s="18">
        <v>6.95</v>
      </c>
      <c r="Q330" s="18">
        <v>6</v>
      </c>
    </row>
    <row r="331" spans="1:17">
      <c r="A331" s="29" t="s">
        <v>134</v>
      </c>
      <c r="B331" s="39">
        <v>37627</v>
      </c>
      <c r="C331" s="31">
        <v>5</v>
      </c>
      <c r="D331" s="31">
        <v>9</v>
      </c>
      <c r="E331" s="31">
        <v>12</v>
      </c>
      <c r="F331" s="31">
        <v>36</v>
      </c>
      <c r="G331" s="31">
        <f t="shared" si="2"/>
        <v>13</v>
      </c>
      <c r="H331" s="31">
        <v>130</v>
      </c>
      <c r="I331" s="32">
        <v>0.4</v>
      </c>
      <c r="J331" s="40">
        <v>7.0976499999999998E-2</v>
      </c>
      <c r="K331" s="12">
        <v>36.619999999999997</v>
      </c>
      <c r="L331" s="12">
        <v>22.7</v>
      </c>
      <c r="M331" s="18">
        <v>7.8</v>
      </c>
      <c r="N331" s="12">
        <v>36.630000000000003</v>
      </c>
      <c r="O331" s="12">
        <v>22.69</v>
      </c>
      <c r="P331" s="18">
        <v>7.52</v>
      </c>
      <c r="Q331" s="18">
        <v>6</v>
      </c>
    </row>
    <row r="332" spans="1:17">
      <c r="A332" s="29" t="s">
        <v>134</v>
      </c>
      <c r="B332" s="39" t="s">
        <v>141</v>
      </c>
      <c r="C332" s="31">
        <v>7</v>
      </c>
      <c r="D332" s="31">
        <v>8</v>
      </c>
      <c r="E332" s="31">
        <v>11</v>
      </c>
      <c r="F332" s="31">
        <v>40</v>
      </c>
      <c r="G332" s="31">
        <f t="shared" si="2"/>
        <v>17</v>
      </c>
      <c r="H332" s="31">
        <v>150</v>
      </c>
      <c r="I332" s="32">
        <v>0.6</v>
      </c>
      <c r="J332" s="40">
        <v>0.114068</v>
      </c>
      <c r="K332">
        <v>36.64</v>
      </c>
      <c r="L332">
        <v>22.61</v>
      </c>
      <c r="M332">
        <v>7.8</v>
      </c>
      <c r="N332">
        <v>36.630000000000003</v>
      </c>
      <c r="O332">
        <v>22.55</v>
      </c>
      <c r="P332">
        <v>7.3</v>
      </c>
      <c r="Q332" s="18">
        <v>5</v>
      </c>
    </row>
    <row r="333" spans="1:17">
      <c r="A333" s="29" t="s">
        <v>134</v>
      </c>
      <c r="B333" s="39" t="s">
        <v>142</v>
      </c>
      <c r="C333" s="31">
        <v>6</v>
      </c>
      <c r="D333" s="31">
        <v>7</v>
      </c>
      <c r="E333" s="31">
        <v>12</v>
      </c>
      <c r="F333" s="31">
        <v>34</v>
      </c>
      <c r="G333" s="31">
        <f t="shared" si="2"/>
        <v>11</v>
      </c>
      <c r="H333" s="31">
        <v>150</v>
      </c>
      <c r="I333" s="32">
        <v>0.3</v>
      </c>
      <c r="J333" s="40">
        <v>9.0981930000000003E-2</v>
      </c>
      <c r="K333" s="12">
        <v>36.61</v>
      </c>
      <c r="L333" s="12">
        <v>22.48</v>
      </c>
      <c r="M333" s="18">
        <v>7.08</v>
      </c>
      <c r="N333" s="12">
        <v>36.619999999999997</v>
      </c>
      <c r="O333" s="12">
        <v>22.5</v>
      </c>
      <c r="P333" s="18">
        <v>6.71</v>
      </c>
      <c r="Q333" s="42" t="s">
        <v>78</v>
      </c>
    </row>
    <row r="334" spans="1:17">
      <c r="A334" s="29" t="s">
        <v>134</v>
      </c>
      <c r="B334" s="39" t="s">
        <v>143</v>
      </c>
      <c r="C334" s="31">
        <v>5</v>
      </c>
      <c r="D334" s="31">
        <v>7</v>
      </c>
      <c r="E334" s="31">
        <v>10</v>
      </c>
      <c r="F334" s="31">
        <v>34</v>
      </c>
      <c r="G334" s="31">
        <f t="shared" si="2"/>
        <v>11</v>
      </c>
      <c r="H334" s="31">
        <v>130</v>
      </c>
      <c r="I334" s="32">
        <v>0.3</v>
      </c>
      <c r="J334" s="40"/>
      <c r="K334" s="12">
        <v>36.94</v>
      </c>
      <c r="L334" s="12">
        <v>22.76</v>
      </c>
      <c r="M334" s="18">
        <v>7.48</v>
      </c>
      <c r="N334" s="12">
        <v>36.96</v>
      </c>
      <c r="O334" s="12">
        <v>22.41</v>
      </c>
      <c r="P334" s="18">
        <v>7.56</v>
      </c>
      <c r="Q334" s="18">
        <v>7.5</v>
      </c>
    </row>
    <row r="335" spans="1:17">
      <c r="A335" s="29" t="s">
        <v>134</v>
      </c>
      <c r="B335" s="39">
        <v>37655</v>
      </c>
      <c r="C335" s="31">
        <v>5</v>
      </c>
      <c r="D335" s="31">
        <v>7</v>
      </c>
      <c r="E335" s="31">
        <v>8</v>
      </c>
      <c r="F335" s="31">
        <v>36</v>
      </c>
      <c r="G335" s="31">
        <f t="shared" si="2"/>
        <v>13</v>
      </c>
      <c r="H335" s="31">
        <v>130</v>
      </c>
      <c r="I335" s="32">
        <v>0.7</v>
      </c>
      <c r="J335" s="40">
        <v>8.0231999999999998E-2</v>
      </c>
      <c r="K335" s="12">
        <v>36.65</v>
      </c>
      <c r="L335" s="12">
        <v>21.6</v>
      </c>
      <c r="M335" s="18">
        <v>7.21</v>
      </c>
      <c r="N335" s="12">
        <v>36.67</v>
      </c>
      <c r="O335" s="12">
        <v>21.46</v>
      </c>
      <c r="P335" s="18">
        <v>7.11</v>
      </c>
      <c r="Q335" s="18">
        <v>6</v>
      </c>
    </row>
    <row r="336" spans="1:17">
      <c r="A336" s="29" t="s">
        <v>134</v>
      </c>
      <c r="B336" s="39">
        <v>37662</v>
      </c>
      <c r="C336" s="31">
        <v>5</v>
      </c>
      <c r="D336" s="31">
        <v>6</v>
      </c>
      <c r="E336" s="31">
        <v>6</v>
      </c>
      <c r="F336" s="31">
        <v>28</v>
      </c>
      <c r="G336" s="31">
        <f t="shared" si="2"/>
        <v>5</v>
      </c>
      <c r="H336" s="31">
        <v>160</v>
      </c>
      <c r="I336" s="32">
        <v>0.4</v>
      </c>
      <c r="J336" s="40">
        <v>6.1992800000000008E-2</v>
      </c>
      <c r="K336" s="12">
        <v>36.82</v>
      </c>
      <c r="L336" s="12">
        <v>23.76</v>
      </c>
      <c r="M336" s="18">
        <v>7.33</v>
      </c>
      <c r="N336" s="12">
        <v>37</v>
      </c>
      <c r="O336" s="12">
        <v>23.18</v>
      </c>
      <c r="P336" s="18">
        <v>7.28</v>
      </c>
      <c r="Q336" s="18">
        <v>8.5</v>
      </c>
    </row>
    <row r="337" spans="1:17">
      <c r="A337" s="29" t="s">
        <v>134</v>
      </c>
      <c r="B337" s="39" t="s">
        <v>144</v>
      </c>
      <c r="C337" s="31">
        <v>7</v>
      </c>
      <c r="D337" s="31">
        <v>6</v>
      </c>
      <c r="E337" s="31">
        <v>10</v>
      </c>
      <c r="F337" s="31">
        <v>31</v>
      </c>
      <c r="G337" s="31">
        <f t="shared" si="2"/>
        <v>8</v>
      </c>
      <c r="H337" s="31">
        <v>130</v>
      </c>
      <c r="I337" s="32">
        <v>0.3</v>
      </c>
      <c r="J337" s="40">
        <v>6.4427999999999999E-2</v>
      </c>
      <c r="K337" s="12">
        <v>36.619999999999997</v>
      </c>
      <c r="L337" s="12">
        <v>23.3</v>
      </c>
      <c r="M337" s="18">
        <v>6.8</v>
      </c>
      <c r="N337" s="12">
        <v>36.65</v>
      </c>
      <c r="O337" s="12">
        <v>23.27</v>
      </c>
      <c r="P337" s="18">
        <v>6.8</v>
      </c>
      <c r="Q337" s="34" t="s">
        <v>78</v>
      </c>
    </row>
    <row r="338" spans="1:17">
      <c r="A338" s="29" t="s">
        <v>134</v>
      </c>
      <c r="B338" s="39" t="s">
        <v>145</v>
      </c>
      <c r="C338" s="31">
        <v>9</v>
      </c>
      <c r="D338" s="31">
        <v>10</v>
      </c>
      <c r="E338" s="31">
        <v>20</v>
      </c>
      <c r="F338" s="31">
        <v>39</v>
      </c>
      <c r="G338" s="31">
        <f t="shared" si="2"/>
        <v>16</v>
      </c>
      <c r="H338" s="31">
        <v>140</v>
      </c>
      <c r="I338" s="32">
        <v>0.9</v>
      </c>
      <c r="J338" s="40">
        <v>0.114138</v>
      </c>
      <c r="K338" s="12">
        <v>36.71</v>
      </c>
      <c r="L338" s="12">
        <v>23.32</v>
      </c>
      <c r="M338" s="18">
        <v>7.7</v>
      </c>
      <c r="N338" s="12">
        <v>36.700000000000003</v>
      </c>
      <c r="O338" s="12">
        <v>23.22</v>
      </c>
      <c r="P338" s="18">
        <v>7.6</v>
      </c>
      <c r="Q338" s="18">
        <v>5.5</v>
      </c>
    </row>
    <row r="339" spans="1:17">
      <c r="A339" s="29" t="s">
        <v>134</v>
      </c>
      <c r="B339" s="39">
        <v>37683</v>
      </c>
      <c r="C339" s="31">
        <v>5</v>
      </c>
      <c r="D339" s="31">
        <v>5</v>
      </c>
      <c r="E339" s="31">
        <v>5</v>
      </c>
      <c r="F339" s="31">
        <v>37</v>
      </c>
      <c r="G339" s="31">
        <f t="shared" si="2"/>
        <v>14</v>
      </c>
      <c r="H339" s="31">
        <v>170</v>
      </c>
      <c r="I339" s="32">
        <v>0.7</v>
      </c>
      <c r="J339" s="40">
        <v>7.3717999999999992E-2</v>
      </c>
      <c r="K339" s="12">
        <v>36.93</v>
      </c>
      <c r="L339" s="12">
        <v>22.42</v>
      </c>
      <c r="M339" s="18">
        <v>8.1999999999999993</v>
      </c>
      <c r="N339" s="12">
        <v>37.19</v>
      </c>
      <c r="O339" s="12">
        <v>22.62</v>
      </c>
      <c r="P339" s="18">
        <v>8.1999999999999993</v>
      </c>
      <c r="Q339" s="18">
        <v>8.5</v>
      </c>
    </row>
    <row r="340" spans="1:17">
      <c r="A340" s="29" t="s">
        <v>134</v>
      </c>
      <c r="B340" s="39">
        <v>37690</v>
      </c>
      <c r="C340" s="31">
        <v>5</v>
      </c>
      <c r="D340" s="31">
        <v>6</v>
      </c>
      <c r="E340" s="31">
        <v>7</v>
      </c>
      <c r="F340" s="31">
        <v>35</v>
      </c>
      <c r="G340" s="31">
        <f t="shared" si="2"/>
        <v>12</v>
      </c>
      <c r="H340" s="31">
        <v>150</v>
      </c>
      <c r="I340" s="32">
        <v>0.7</v>
      </c>
      <c r="J340" s="40"/>
      <c r="K340" s="12">
        <v>36.69</v>
      </c>
      <c r="L340" s="12">
        <v>24.65</v>
      </c>
      <c r="M340" s="18">
        <v>7.2</v>
      </c>
      <c r="N340" s="12">
        <v>37.07</v>
      </c>
      <c r="O340" s="12">
        <v>24.71</v>
      </c>
      <c r="P340" s="18">
        <v>7.1</v>
      </c>
      <c r="Q340" s="18">
        <v>7.5</v>
      </c>
    </row>
    <row r="341" spans="1:17">
      <c r="A341" s="29" t="s">
        <v>134</v>
      </c>
      <c r="B341" s="39" t="s">
        <v>146</v>
      </c>
      <c r="C341" s="31">
        <v>5</v>
      </c>
      <c r="D341" s="31">
        <v>7</v>
      </c>
      <c r="E341" s="31">
        <v>8</v>
      </c>
      <c r="F341" s="31">
        <v>34</v>
      </c>
      <c r="G341" s="31">
        <f t="shared" si="2"/>
        <v>11</v>
      </c>
      <c r="H341" s="31">
        <v>140</v>
      </c>
      <c r="I341" s="32">
        <v>1.1000000000000001</v>
      </c>
      <c r="J341" s="40">
        <v>0.12064999999999999</v>
      </c>
      <c r="K341" s="12">
        <v>36.89</v>
      </c>
      <c r="L341" s="12">
        <v>23.93</v>
      </c>
      <c r="M341" s="18">
        <v>6.7</v>
      </c>
      <c r="N341" s="12">
        <v>36.89</v>
      </c>
      <c r="O341" s="12">
        <v>23.93</v>
      </c>
      <c r="P341" s="18">
        <v>6.6</v>
      </c>
      <c r="Q341" s="18">
        <v>5</v>
      </c>
    </row>
    <row r="342" spans="1:17">
      <c r="A342" s="29" t="s">
        <v>134</v>
      </c>
      <c r="B342" s="39" t="s">
        <v>147</v>
      </c>
      <c r="C342" s="31">
        <v>4</v>
      </c>
      <c r="D342" s="31">
        <v>6</v>
      </c>
      <c r="E342" s="31">
        <v>6</v>
      </c>
      <c r="F342" s="31">
        <v>33</v>
      </c>
      <c r="G342" s="31">
        <f t="shared" si="2"/>
        <v>10</v>
      </c>
      <c r="H342" s="31">
        <v>110</v>
      </c>
      <c r="I342" s="32">
        <v>0.9</v>
      </c>
      <c r="K342" s="12">
        <v>36.85</v>
      </c>
      <c r="L342" s="12">
        <v>22.61</v>
      </c>
      <c r="M342" s="18">
        <v>8.1999999999999993</v>
      </c>
      <c r="N342" s="12">
        <v>36.94</v>
      </c>
      <c r="O342" s="12">
        <v>22.65</v>
      </c>
      <c r="P342" s="18">
        <v>8</v>
      </c>
      <c r="Q342" s="18">
        <v>6</v>
      </c>
    </row>
    <row r="343" spans="1:17">
      <c r="A343" s="29" t="s">
        <v>134</v>
      </c>
      <c r="B343" s="39" t="s">
        <v>148</v>
      </c>
      <c r="C343" s="31">
        <v>7</v>
      </c>
      <c r="D343" s="31">
        <v>7</v>
      </c>
      <c r="E343" s="31">
        <v>11</v>
      </c>
      <c r="F343" s="31">
        <v>36</v>
      </c>
      <c r="G343" s="31">
        <f t="shared" si="2"/>
        <v>13</v>
      </c>
      <c r="H343" s="31">
        <v>160</v>
      </c>
      <c r="I343" s="32">
        <v>0.8</v>
      </c>
      <c r="J343" s="40">
        <v>9.9455000000000002E-2</v>
      </c>
      <c r="K343" s="12">
        <v>36.57</v>
      </c>
      <c r="L343" s="12">
        <v>22.14</v>
      </c>
      <c r="M343" s="18">
        <v>7.6</v>
      </c>
      <c r="N343" s="12">
        <v>36.56</v>
      </c>
      <c r="O343" s="12">
        <v>22.09</v>
      </c>
      <c r="P343" s="18">
        <v>7.5</v>
      </c>
      <c r="Q343" s="18">
        <v>8.5</v>
      </c>
    </row>
  </sheetData>
  <pageMargins left="0.75" right="0.75" top="1" bottom="1" header="0.5" footer="0.5"/>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Q350"/>
  <sheetViews>
    <sheetView topLeftCell="A145" workbookViewId="0">
      <selection activeCell="A2" sqref="A2:XFD2"/>
    </sheetView>
  </sheetViews>
  <sheetFormatPr defaultColWidth="11.42578125" defaultRowHeight="12"/>
  <cols>
    <col min="2" max="2" width="10.85546875" style="1"/>
    <col min="10" max="10" width="10.85546875" style="15"/>
    <col min="11" max="12" width="10.85546875" style="12"/>
    <col min="13" max="13" width="10.85546875" style="18"/>
    <col min="14" max="15" width="10.85546875" style="12"/>
    <col min="16" max="16" width="10.85546875" style="18"/>
  </cols>
  <sheetData>
    <row r="1" spans="1:17">
      <c r="A1" s="26"/>
      <c r="B1" s="26" t="s">
        <v>2</v>
      </c>
      <c r="C1" s="26" t="s">
        <v>4</v>
      </c>
      <c r="D1" s="26" t="s">
        <v>58</v>
      </c>
      <c r="E1" s="26" t="s">
        <v>59</v>
      </c>
      <c r="F1" s="26" t="s">
        <v>60</v>
      </c>
      <c r="G1" s="26" t="s">
        <v>73</v>
      </c>
      <c r="H1" s="26" t="s">
        <v>61</v>
      </c>
      <c r="I1" s="26" t="s">
        <v>62</v>
      </c>
      <c r="J1" s="26" t="s">
        <v>63</v>
      </c>
      <c r="K1" s="26" t="s">
        <v>65</v>
      </c>
      <c r="L1" s="26" t="s">
        <v>64</v>
      </c>
      <c r="M1" s="26" t="s">
        <v>66</v>
      </c>
      <c r="N1" s="26" t="s">
        <v>68</v>
      </c>
      <c r="O1" s="26" t="s">
        <v>67</v>
      </c>
      <c r="P1" s="26" t="s">
        <v>69</v>
      </c>
      <c r="Q1" t="s">
        <v>72</v>
      </c>
    </row>
    <row r="2" spans="1:17" s="600" customFormat="1">
      <c r="A2" s="26"/>
      <c r="B2" s="26"/>
      <c r="C2" s="26"/>
      <c r="D2" s="26"/>
      <c r="E2" s="26"/>
      <c r="F2" s="26"/>
      <c r="G2" s="26"/>
      <c r="H2" s="26"/>
      <c r="I2" s="26"/>
      <c r="J2" s="26"/>
      <c r="K2" s="26"/>
      <c r="L2" s="26"/>
      <c r="M2" s="26"/>
      <c r="N2" s="26"/>
      <c r="O2" s="26"/>
      <c r="P2" s="26"/>
    </row>
    <row r="3" spans="1:17">
      <c r="A3" s="29" t="s">
        <v>8</v>
      </c>
      <c r="B3" s="39">
        <v>37956</v>
      </c>
      <c r="C3" s="31">
        <v>8</v>
      </c>
      <c r="D3" s="31">
        <v>4</v>
      </c>
      <c r="E3" s="31">
        <v>4</v>
      </c>
      <c r="F3" s="31">
        <v>35</v>
      </c>
      <c r="G3" s="31">
        <f t="shared" ref="G3:G66" si="0">F3-23</f>
        <v>12</v>
      </c>
      <c r="H3" s="31">
        <v>130</v>
      </c>
      <c r="I3" s="32">
        <v>0.4</v>
      </c>
      <c r="J3">
        <v>8.9537905009806643E-2</v>
      </c>
      <c r="K3" s="12">
        <v>20.93</v>
      </c>
      <c r="L3" s="12">
        <v>35.950000000000003</v>
      </c>
      <c r="M3">
        <v>8.1999999999999993</v>
      </c>
      <c r="N3" s="12">
        <v>20.66</v>
      </c>
      <c r="O3" s="12">
        <v>35.97</v>
      </c>
      <c r="P3" s="12">
        <v>7.6</v>
      </c>
      <c r="Q3">
        <v>9</v>
      </c>
    </row>
    <row r="4" spans="1:17">
      <c r="A4" s="29" t="s">
        <v>8</v>
      </c>
      <c r="B4" s="39">
        <v>37963</v>
      </c>
      <c r="C4" s="31">
        <v>4</v>
      </c>
      <c r="D4" s="31">
        <v>5</v>
      </c>
      <c r="E4" s="31">
        <v>3</v>
      </c>
      <c r="F4" s="31">
        <v>41</v>
      </c>
      <c r="G4" s="31">
        <f t="shared" si="0"/>
        <v>18</v>
      </c>
      <c r="H4" s="31">
        <v>160</v>
      </c>
      <c r="I4" s="32">
        <v>0.4</v>
      </c>
      <c r="J4">
        <v>8.769085959616206E-2</v>
      </c>
      <c r="K4">
        <v>21.32</v>
      </c>
      <c r="L4">
        <v>35.869999999999997</v>
      </c>
      <c r="M4">
        <v>7.73</v>
      </c>
      <c r="N4" s="12">
        <v>21.08</v>
      </c>
      <c r="O4" s="12">
        <v>35.85</v>
      </c>
      <c r="P4">
        <v>7.5</v>
      </c>
      <c r="Q4">
        <v>5.5</v>
      </c>
    </row>
    <row r="5" spans="1:17">
      <c r="A5" s="29" t="s">
        <v>8</v>
      </c>
      <c r="B5" s="39">
        <v>37970</v>
      </c>
      <c r="C5" s="31">
        <v>5</v>
      </c>
      <c r="D5" s="31">
        <v>6</v>
      </c>
      <c r="E5" s="31">
        <v>6</v>
      </c>
      <c r="F5" s="31">
        <v>32</v>
      </c>
      <c r="G5" s="31">
        <f t="shared" si="0"/>
        <v>9</v>
      </c>
      <c r="H5" s="31">
        <v>160</v>
      </c>
      <c r="I5" s="32">
        <v>0.6</v>
      </c>
      <c r="J5">
        <v>0.10214926749995938</v>
      </c>
      <c r="K5" s="12">
        <v>20.91</v>
      </c>
      <c r="L5" s="12">
        <v>36.31</v>
      </c>
      <c r="M5">
        <v>7.7</v>
      </c>
      <c r="N5">
        <v>20.89</v>
      </c>
      <c r="O5">
        <v>36.36</v>
      </c>
      <c r="P5">
        <v>7.4</v>
      </c>
      <c r="Q5">
        <v>6</v>
      </c>
    </row>
    <row r="6" spans="1:17">
      <c r="A6" s="29" t="s">
        <v>8</v>
      </c>
      <c r="B6" s="39">
        <v>37977</v>
      </c>
      <c r="C6" s="31">
        <v>3</v>
      </c>
      <c r="D6" s="31">
        <v>5</v>
      </c>
      <c r="E6" s="31">
        <v>1</v>
      </c>
      <c r="F6" s="31">
        <v>35</v>
      </c>
      <c r="G6" s="31">
        <f t="shared" si="0"/>
        <v>12</v>
      </c>
      <c r="H6" s="31">
        <v>160</v>
      </c>
      <c r="I6" s="32">
        <v>0.6</v>
      </c>
      <c r="J6">
        <v>0.1017632515492852</v>
      </c>
      <c r="K6" s="44">
        <v>21.39</v>
      </c>
      <c r="L6" s="44">
        <v>36.22</v>
      </c>
      <c r="M6" s="18">
        <v>7.58</v>
      </c>
      <c r="N6" s="44">
        <v>21.06</v>
      </c>
      <c r="O6" s="44">
        <v>36.200000000000003</v>
      </c>
      <c r="P6" s="44">
        <v>7</v>
      </c>
      <c r="Q6">
        <v>6</v>
      </c>
    </row>
    <row r="7" spans="1:17">
      <c r="A7" s="29" t="s">
        <v>8</v>
      </c>
      <c r="B7" s="39">
        <v>37984</v>
      </c>
      <c r="C7" s="31">
        <v>5</v>
      </c>
      <c r="D7" s="31">
        <v>5</v>
      </c>
      <c r="E7" s="31">
        <v>4</v>
      </c>
      <c r="F7" s="31">
        <v>35</v>
      </c>
      <c r="G7" s="31">
        <f t="shared" si="0"/>
        <v>12</v>
      </c>
      <c r="H7" s="31">
        <v>180</v>
      </c>
      <c r="I7" s="32">
        <v>0.5</v>
      </c>
      <c r="J7">
        <v>0.11048602728146595</v>
      </c>
      <c r="K7" s="12">
        <v>22.24</v>
      </c>
      <c r="L7" s="12">
        <v>36.56</v>
      </c>
      <c r="M7">
        <v>8.3000000000000007</v>
      </c>
      <c r="N7">
        <v>22.16</v>
      </c>
      <c r="O7">
        <v>36.520000000000003</v>
      </c>
      <c r="P7">
        <v>8.1999999999999993</v>
      </c>
      <c r="Q7">
        <v>6.2</v>
      </c>
    </row>
    <row r="8" spans="1:17">
      <c r="A8" s="29" t="s">
        <v>8</v>
      </c>
      <c r="B8" s="39">
        <v>37991</v>
      </c>
      <c r="C8" s="31">
        <v>1.5</v>
      </c>
      <c r="D8" s="31">
        <v>5</v>
      </c>
      <c r="E8" s="31">
        <v>3</v>
      </c>
      <c r="F8" s="31">
        <v>36</v>
      </c>
      <c r="G8" s="31">
        <f t="shared" si="0"/>
        <v>13</v>
      </c>
      <c r="H8" s="31">
        <v>160</v>
      </c>
      <c r="I8" s="32">
        <v>0.5</v>
      </c>
      <c r="J8">
        <v>9.9908924872601376E-2</v>
      </c>
      <c r="K8" s="12">
        <v>22.82</v>
      </c>
      <c r="L8" s="12">
        <v>36.81</v>
      </c>
      <c r="M8">
        <v>8.3000000000000007</v>
      </c>
      <c r="N8" s="12">
        <v>22.78</v>
      </c>
      <c r="O8" s="12">
        <v>36.82</v>
      </c>
      <c r="P8" s="12">
        <v>7.3</v>
      </c>
      <c r="Q8">
        <v>6.5</v>
      </c>
    </row>
    <row r="9" spans="1:17">
      <c r="A9" s="29" t="s">
        <v>8</v>
      </c>
      <c r="B9" s="39">
        <v>37998</v>
      </c>
      <c r="C9" s="31">
        <v>5</v>
      </c>
      <c r="D9" s="31">
        <v>5</v>
      </c>
      <c r="E9" s="31">
        <v>3</v>
      </c>
      <c r="F9" s="31">
        <v>33</v>
      </c>
      <c r="G9" s="31">
        <f t="shared" si="0"/>
        <v>10</v>
      </c>
      <c r="H9" s="31">
        <v>170</v>
      </c>
      <c r="I9" s="32">
        <v>0.4</v>
      </c>
      <c r="J9">
        <v>8.4249785546026426E-2</v>
      </c>
      <c r="K9" s="12">
        <v>23.31</v>
      </c>
      <c r="L9" s="12">
        <v>36.840000000000003</v>
      </c>
      <c r="M9">
        <v>7.2</v>
      </c>
      <c r="N9" s="12">
        <v>22.75</v>
      </c>
      <c r="O9" s="12">
        <v>36.97</v>
      </c>
      <c r="P9" s="18">
        <v>7.67</v>
      </c>
      <c r="Q9">
        <v>10</v>
      </c>
    </row>
    <row r="10" spans="1:17">
      <c r="A10" s="29" t="s">
        <v>8</v>
      </c>
      <c r="B10" s="39">
        <v>38005</v>
      </c>
      <c r="C10" s="31">
        <v>5</v>
      </c>
      <c r="D10" s="31">
        <v>6</v>
      </c>
      <c r="E10" s="31">
        <v>4</v>
      </c>
      <c r="F10" s="31">
        <v>30</v>
      </c>
      <c r="G10" s="31">
        <f t="shared" si="0"/>
        <v>7</v>
      </c>
      <c r="H10" s="31">
        <v>190</v>
      </c>
      <c r="I10" s="32">
        <v>0.5</v>
      </c>
      <c r="J10">
        <v>8.9549804231064109E-2</v>
      </c>
      <c r="K10" s="12">
        <v>22.89</v>
      </c>
      <c r="L10" s="12">
        <v>36.36</v>
      </c>
      <c r="M10">
        <v>8.1999999999999993</v>
      </c>
      <c r="N10" s="12">
        <v>22.6</v>
      </c>
      <c r="O10" s="12">
        <v>36.21</v>
      </c>
      <c r="P10" s="12">
        <v>7.9</v>
      </c>
      <c r="Q10">
        <v>6.5</v>
      </c>
    </row>
    <row r="11" spans="1:17">
      <c r="A11" s="29" t="s">
        <v>8</v>
      </c>
      <c r="B11" s="39">
        <v>38012</v>
      </c>
      <c r="C11" s="31">
        <v>4</v>
      </c>
      <c r="D11" s="31">
        <v>5</v>
      </c>
      <c r="E11" s="31">
        <v>4</v>
      </c>
      <c r="F11" s="31">
        <v>34</v>
      </c>
      <c r="G11" s="31">
        <f t="shared" si="0"/>
        <v>11</v>
      </c>
      <c r="H11" s="31">
        <v>140</v>
      </c>
      <c r="I11" s="32">
        <v>0.3</v>
      </c>
      <c r="J11">
        <v>9.3220727809785395E-2</v>
      </c>
      <c r="K11" s="12">
        <v>22.74</v>
      </c>
      <c r="L11" s="12">
        <v>36.299999999999997</v>
      </c>
      <c r="M11">
        <v>7.6</v>
      </c>
      <c r="N11" s="12">
        <v>22.65</v>
      </c>
      <c r="O11" s="12">
        <v>36.479999999999997</v>
      </c>
      <c r="P11" s="12">
        <v>7.1</v>
      </c>
      <c r="Q11">
        <v>8.5</v>
      </c>
    </row>
    <row r="12" spans="1:17">
      <c r="A12" s="29" t="s">
        <v>8</v>
      </c>
      <c r="B12" s="39">
        <v>38019</v>
      </c>
      <c r="C12" s="31">
        <v>4</v>
      </c>
      <c r="D12" s="31">
        <v>7</v>
      </c>
      <c r="E12" s="31">
        <v>3</v>
      </c>
      <c r="F12" s="31">
        <v>34</v>
      </c>
      <c r="G12" s="31">
        <f t="shared" si="0"/>
        <v>11</v>
      </c>
      <c r="H12" s="31">
        <v>170</v>
      </c>
      <c r="I12" s="32">
        <v>0.8</v>
      </c>
      <c r="J12">
        <v>9.4060237017436862E-2</v>
      </c>
      <c r="K12" s="12">
        <v>23.04</v>
      </c>
      <c r="L12" s="12">
        <v>36.44</v>
      </c>
      <c r="M12">
        <v>7.1</v>
      </c>
      <c r="N12" s="12">
        <v>23.05</v>
      </c>
      <c r="O12" s="12">
        <v>36.450000000000003</v>
      </c>
      <c r="P12" s="12">
        <v>7.2</v>
      </c>
      <c r="Q12">
        <v>5</v>
      </c>
    </row>
    <row r="13" spans="1:17">
      <c r="A13" s="29" t="s">
        <v>8</v>
      </c>
      <c r="B13" s="39">
        <v>38026</v>
      </c>
      <c r="C13" s="31">
        <v>5</v>
      </c>
      <c r="D13" s="31">
        <v>6</v>
      </c>
      <c r="E13" s="31">
        <v>3</v>
      </c>
      <c r="F13" s="31">
        <v>32</v>
      </c>
      <c r="G13" s="31">
        <f t="shared" si="0"/>
        <v>9</v>
      </c>
      <c r="H13" s="31">
        <v>130</v>
      </c>
      <c r="I13" s="32">
        <v>0.5</v>
      </c>
      <c r="J13">
        <v>9.0495623278833148E-2</v>
      </c>
      <c r="K13" s="12">
        <v>23.88</v>
      </c>
      <c r="L13" s="12">
        <v>36.619999999999997</v>
      </c>
      <c r="M13">
        <v>8.1</v>
      </c>
      <c r="N13" s="12">
        <v>23.62</v>
      </c>
      <c r="O13" s="12">
        <v>36.56</v>
      </c>
      <c r="P13" s="12">
        <v>7.8</v>
      </c>
      <c r="Q13">
        <v>13.5</v>
      </c>
    </row>
    <row r="14" spans="1:17">
      <c r="A14" s="29" t="s">
        <v>8</v>
      </c>
      <c r="B14" s="39">
        <v>38033</v>
      </c>
      <c r="C14" s="31">
        <v>3</v>
      </c>
      <c r="D14" s="31">
        <v>4</v>
      </c>
      <c r="E14" s="31">
        <v>3</v>
      </c>
      <c r="F14" s="31">
        <v>31</v>
      </c>
      <c r="G14" s="31">
        <f t="shared" si="0"/>
        <v>8</v>
      </c>
      <c r="H14" s="31">
        <v>170</v>
      </c>
      <c r="I14" s="32">
        <v>0.7</v>
      </c>
      <c r="J14">
        <v>9.0815783686164178E-2</v>
      </c>
      <c r="K14" s="12">
        <v>23.71</v>
      </c>
      <c r="L14" s="12">
        <v>36.44</v>
      </c>
      <c r="M14">
        <v>8.1</v>
      </c>
      <c r="N14" s="12">
        <v>23.8</v>
      </c>
      <c r="O14" s="12">
        <v>36.5</v>
      </c>
      <c r="P14" s="12">
        <v>7.7</v>
      </c>
      <c r="Q14">
        <v>8</v>
      </c>
    </row>
    <row r="15" spans="1:17">
      <c r="A15" s="29" t="s">
        <v>8</v>
      </c>
      <c r="B15" s="39">
        <v>38040</v>
      </c>
      <c r="C15" s="31">
        <v>4</v>
      </c>
      <c r="D15" s="31">
        <v>4</v>
      </c>
      <c r="E15" s="31">
        <v>4</v>
      </c>
      <c r="F15" s="31">
        <v>36</v>
      </c>
      <c r="G15" s="31">
        <f t="shared" si="0"/>
        <v>13</v>
      </c>
      <c r="H15" s="31">
        <v>140</v>
      </c>
      <c r="I15" s="32">
        <v>0.9</v>
      </c>
      <c r="J15">
        <v>0.11009380253867339</v>
      </c>
      <c r="K15" s="12">
        <v>23.19</v>
      </c>
      <c r="L15" s="12">
        <v>36.28</v>
      </c>
      <c r="M15">
        <v>8</v>
      </c>
      <c r="N15" s="12">
        <v>23.2</v>
      </c>
      <c r="O15" s="12">
        <v>36.28</v>
      </c>
      <c r="P15" s="12">
        <v>7.6</v>
      </c>
      <c r="Q15">
        <v>6.5</v>
      </c>
    </row>
    <row r="16" spans="1:17">
      <c r="A16" s="29" t="s">
        <v>8</v>
      </c>
      <c r="B16" s="39">
        <v>38047</v>
      </c>
      <c r="C16" s="31">
        <v>1.5</v>
      </c>
      <c r="D16" s="31">
        <v>4</v>
      </c>
      <c r="E16" s="31">
        <v>4</v>
      </c>
      <c r="F16" s="31">
        <v>33</v>
      </c>
      <c r="G16" s="31">
        <f t="shared" si="0"/>
        <v>10</v>
      </c>
      <c r="H16" s="31">
        <v>180</v>
      </c>
      <c r="I16" s="32">
        <v>0.6</v>
      </c>
      <c r="J16">
        <v>9.3509961032692074E-2</v>
      </c>
      <c r="K16" s="12">
        <v>23.66</v>
      </c>
      <c r="L16" s="12">
        <v>36.799999999999997</v>
      </c>
      <c r="M16">
        <v>8.3000000000000007</v>
      </c>
      <c r="N16" s="12">
        <v>23.35</v>
      </c>
      <c r="O16" s="12">
        <v>36.83</v>
      </c>
      <c r="P16" s="12">
        <v>7.4</v>
      </c>
      <c r="Q16">
        <v>8.5</v>
      </c>
    </row>
    <row r="17" spans="1:17">
      <c r="A17" s="29" t="s">
        <v>8</v>
      </c>
      <c r="B17" s="39">
        <v>38054</v>
      </c>
      <c r="C17" s="31">
        <v>3</v>
      </c>
      <c r="D17" s="31">
        <v>5</v>
      </c>
      <c r="E17" s="31">
        <v>3</v>
      </c>
      <c r="F17" s="31">
        <v>32</v>
      </c>
      <c r="G17" s="31">
        <f t="shared" si="0"/>
        <v>9</v>
      </c>
      <c r="H17" s="31">
        <v>150</v>
      </c>
      <c r="I17" s="32">
        <v>0.5</v>
      </c>
      <c r="J17">
        <v>0.10980625791311287</v>
      </c>
      <c r="K17" s="12">
        <v>21.19</v>
      </c>
      <c r="L17" s="12">
        <v>36.82</v>
      </c>
      <c r="M17">
        <v>8</v>
      </c>
      <c r="N17" s="12">
        <v>21.2</v>
      </c>
      <c r="O17" s="12">
        <v>36.82</v>
      </c>
      <c r="P17" s="12">
        <v>7.8</v>
      </c>
      <c r="Q17">
        <v>8</v>
      </c>
    </row>
    <row r="18" spans="1:17">
      <c r="A18" s="29" t="s">
        <v>8</v>
      </c>
      <c r="B18" s="39">
        <v>38061</v>
      </c>
      <c r="C18" s="31">
        <v>5</v>
      </c>
      <c r="D18" s="31">
        <v>5</v>
      </c>
      <c r="E18" s="31">
        <v>4</v>
      </c>
      <c r="F18" s="31">
        <v>33</v>
      </c>
      <c r="G18" s="31">
        <f t="shared" si="0"/>
        <v>10</v>
      </c>
      <c r="H18" s="31">
        <v>140</v>
      </c>
      <c r="I18" s="32">
        <v>0.4</v>
      </c>
      <c r="J18">
        <v>7.3996096985322002E-2</v>
      </c>
      <c r="K18" s="12">
        <v>21.37</v>
      </c>
      <c r="L18" s="12">
        <v>36.93</v>
      </c>
      <c r="M18">
        <v>7.8</v>
      </c>
      <c r="N18" s="12">
        <v>21.36</v>
      </c>
      <c r="O18" s="12">
        <v>36.93</v>
      </c>
      <c r="P18" s="12">
        <v>7.7</v>
      </c>
      <c r="Q18">
        <v>9</v>
      </c>
    </row>
    <row r="19" spans="1:17">
      <c r="A19" s="29" t="s">
        <v>8</v>
      </c>
      <c r="B19" s="39">
        <v>38068</v>
      </c>
      <c r="C19" s="31">
        <v>7</v>
      </c>
      <c r="D19" s="31">
        <v>6</v>
      </c>
      <c r="E19" s="31">
        <v>4</v>
      </c>
      <c r="F19" s="31">
        <v>37</v>
      </c>
      <c r="G19" s="31">
        <f t="shared" si="0"/>
        <v>14</v>
      </c>
      <c r="H19" s="31">
        <v>170</v>
      </c>
      <c r="I19" s="32">
        <v>0.6</v>
      </c>
      <c r="J19">
        <v>9.6698044996356272E-2</v>
      </c>
      <c r="K19" s="12">
        <v>22.55</v>
      </c>
      <c r="L19" s="12">
        <v>37.18</v>
      </c>
      <c r="M19">
        <v>7.2</v>
      </c>
      <c r="N19" s="12">
        <v>22.03</v>
      </c>
      <c r="O19" s="12">
        <v>37.409999999999997</v>
      </c>
      <c r="P19" s="12">
        <v>6.7</v>
      </c>
      <c r="Q19">
        <v>10</v>
      </c>
    </row>
    <row r="20" spans="1:17">
      <c r="A20" s="29" t="s">
        <v>8</v>
      </c>
      <c r="B20" s="39">
        <v>38075</v>
      </c>
      <c r="C20" s="31">
        <v>4</v>
      </c>
      <c r="D20" s="31">
        <v>5</v>
      </c>
      <c r="E20" s="31">
        <v>3</v>
      </c>
      <c r="F20" s="31">
        <v>35</v>
      </c>
      <c r="G20" s="31">
        <f t="shared" si="0"/>
        <v>12</v>
      </c>
      <c r="H20" s="31">
        <v>170</v>
      </c>
      <c r="I20" s="32">
        <v>1.1000000000000001</v>
      </c>
      <c r="J20">
        <v>9.3523789531576182E-2</v>
      </c>
      <c r="K20" s="12">
        <v>21.71</v>
      </c>
      <c r="L20" s="12">
        <v>36.619999999999997</v>
      </c>
      <c r="M20" s="18">
        <v>7.5</v>
      </c>
      <c r="N20" s="12">
        <v>21.88</v>
      </c>
      <c r="O20" s="12">
        <v>37</v>
      </c>
      <c r="P20" s="12">
        <v>7.4</v>
      </c>
      <c r="Q20">
        <v>7.5</v>
      </c>
    </row>
    <row r="21" spans="1:17">
      <c r="A21" s="29"/>
      <c r="B21" s="39"/>
      <c r="C21" s="31"/>
      <c r="D21" s="31"/>
      <c r="E21" s="31"/>
      <c r="F21" s="31"/>
      <c r="G21" s="31"/>
      <c r="H21" s="31"/>
      <c r="I21" s="32"/>
      <c r="P21" s="12"/>
    </row>
    <row r="22" spans="1:17">
      <c r="A22" s="29" t="s">
        <v>11</v>
      </c>
      <c r="B22" s="39">
        <v>37956</v>
      </c>
      <c r="C22" s="31">
        <v>4</v>
      </c>
      <c r="D22" s="31">
        <v>5</v>
      </c>
      <c r="E22" s="31">
        <v>4</v>
      </c>
      <c r="F22" s="31">
        <v>36</v>
      </c>
      <c r="G22" s="31">
        <f t="shared" si="0"/>
        <v>13</v>
      </c>
      <c r="H22" s="31">
        <v>130</v>
      </c>
      <c r="I22" s="32">
        <v>0.5</v>
      </c>
      <c r="J22">
        <v>0.10608796139158926</v>
      </c>
      <c r="Q22">
        <v>8.1999999999999993</v>
      </c>
    </row>
    <row r="23" spans="1:17">
      <c r="A23" s="29" t="s">
        <v>11</v>
      </c>
      <c r="B23" s="39">
        <v>37963</v>
      </c>
      <c r="C23" s="31">
        <v>4</v>
      </c>
      <c r="D23" s="31">
        <v>5</v>
      </c>
      <c r="E23" s="31">
        <v>4</v>
      </c>
      <c r="F23" s="31">
        <v>37</v>
      </c>
      <c r="G23" s="31">
        <f t="shared" si="0"/>
        <v>14</v>
      </c>
      <c r="H23" s="31">
        <v>150</v>
      </c>
      <c r="I23" s="32">
        <v>0.6</v>
      </c>
      <c r="J23">
        <v>0.11024381392665558</v>
      </c>
      <c r="K23" s="12">
        <v>21.23</v>
      </c>
      <c r="L23" s="12">
        <v>35.840000000000003</v>
      </c>
      <c r="M23">
        <v>8.1</v>
      </c>
      <c r="N23" s="12">
        <v>21.21</v>
      </c>
      <c r="O23" s="12">
        <v>35.81</v>
      </c>
      <c r="P23" s="12">
        <v>7.7</v>
      </c>
      <c r="Q23">
        <v>3</v>
      </c>
    </row>
    <row r="24" spans="1:17">
      <c r="A24" s="29" t="s">
        <v>11</v>
      </c>
      <c r="B24" s="39">
        <v>37970</v>
      </c>
      <c r="C24" s="31">
        <v>4</v>
      </c>
      <c r="D24" s="31">
        <v>6</v>
      </c>
      <c r="E24" s="31">
        <v>4</v>
      </c>
      <c r="F24" s="31">
        <v>35</v>
      </c>
      <c r="G24" s="31">
        <f t="shared" si="0"/>
        <v>12</v>
      </c>
      <c r="H24" s="31">
        <v>180</v>
      </c>
      <c r="I24" s="32">
        <v>0.7</v>
      </c>
      <c r="J24">
        <v>0.12725100901589781</v>
      </c>
      <c r="K24" s="12">
        <v>20.73</v>
      </c>
      <c r="L24" s="12">
        <v>36.22</v>
      </c>
      <c r="M24">
        <v>7.5</v>
      </c>
      <c r="N24" s="12">
        <v>20.71</v>
      </c>
      <c r="O24" s="12">
        <v>36.22</v>
      </c>
      <c r="P24" s="12">
        <v>7.2</v>
      </c>
      <c r="Q24">
        <v>4.3</v>
      </c>
    </row>
    <row r="25" spans="1:17">
      <c r="A25" s="29" t="s">
        <v>11</v>
      </c>
      <c r="B25" s="39">
        <v>37977</v>
      </c>
      <c r="C25" s="31">
        <v>4</v>
      </c>
      <c r="D25" s="31">
        <v>5</v>
      </c>
      <c r="E25" s="31">
        <v>4</v>
      </c>
      <c r="F25" s="31">
        <v>38</v>
      </c>
      <c r="G25" s="31">
        <f t="shared" si="0"/>
        <v>15</v>
      </c>
      <c r="H25" s="31">
        <v>170</v>
      </c>
      <c r="I25" s="32">
        <v>0.8</v>
      </c>
      <c r="J25">
        <v>0.10268466007358644</v>
      </c>
      <c r="K25" s="12">
        <v>21.33</v>
      </c>
      <c r="L25" s="12">
        <v>36.200000000000003</v>
      </c>
      <c r="M25">
        <v>7.4</v>
      </c>
      <c r="N25" s="12">
        <v>21.18</v>
      </c>
      <c r="O25" s="12">
        <v>36.19</v>
      </c>
      <c r="P25" s="12">
        <v>7.1</v>
      </c>
      <c r="Q25">
        <v>4.5</v>
      </c>
    </row>
    <row r="26" spans="1:17">
      <c r="A26" s="29" t="s">
        <v>11</v>
      </c>
      <c r="B26" s="39">
        <v>37984</v>
      </c>
      <c r="C26" s="31">
        <v>4</v>
      </c>
      <c r="D26" s="31">
        <v>4</v>
      </c>
      <c r="E26" s="31">
        <v>3</v>
      </c>
      <c r="F26" s="31">
        <v>36</v>
      </c>
      <c r="G26" s="31">
        <f t="shared" si="0"/>
        <v>13</v>
      </c>
      <c r="H26" s="31">
        <v>180</v>
      </c>
      <c r="I26" s="32">
        <v>0.6</v>
      </c>
      <c r="J26">
        <v>0.1127990759489835</v>
      </c>
      <c r="K26" s="12">
        <v>22.33</v>
      </c>
      <c r="L26" s="12">
        <v>36.56</v>
      </c>
      <c r="M26">
        <v>8.1</v>
      </c>
      <c r="N26" s="12">
        <v>22.2</v>
      </c>
      <c r="O26" s="12">
        <v>36.56</v>
      </c>
      <c r="P26" s="12">
        <v>8</v>
      </c>
      <c r="Q26" s="12">
        <v>4.5</v>
      </c>
    </row>
    <row r="27" spans="1:17">
      <c r="A27" s="29" t="s">
        <v>11</v>
      </c>
      <c r="B27" s="39">
        <v>37991</v>
      </c>
      <c r="C27" s="31">
        <v>1.5</v>
      </c>
      <c r="D27" s="31">
        <v>4</v>
      </c>
      <c r="E27" s="31">
        <v>3</v>
      </c>
      <c r="F27" s="31">
        <v>34</v>
      </c>
      <c r="G27" s="31">
        <f t="shared" si="0"/>
        <v>11</v>
      </c>
      <c r="H27" s="31">
        <v>140</v>
      </c>
      <c r="I27" s="32">
        <v>0.7</v>
      </c>
      <c r="J27">
        <v>0.10155698200645961</v>
      </c>
      <c r="K27" s="12">
        <v>22.73</v>
      </c>
      <c r="L27" s="12">
        <v>36.880000000000003</v>
      </c>
      <c r="M27">
        <v>7.3</v>
      </c>
      <c r="N27" s="12">
        <v>22.72</v>
      </c>
      <c r="O27" s="12">
        <v>36.9</v>
      </c>
      <c r="P27" s="12">
        <v>7</v>
      </c>
      <c r="Q27">
        <v>5</v>
      </c>
    </row>
    <row r="28" spans="1:17">
      <c r="A28" s="29" t="s">
        <v>11</v>
      </c>
      <c r="B28" s="39">
        <v>37998</v>
      </c>
      <c r="C28" s="31">
        <v>5</v>
      </c>
      <c r="D28" s="31">
        <v>5</v>
      </c>
      <c r="E28" s="31">
        <v>3</v>
      </c>
      <c r="F28" s="31">
        <v>38</v>
      </c>
      <c r="G28" s="31">
        <f t="shared" si="0"/>
        <v>15</v>
      </c>
      <c r="H28" s="31">
        <v>160</v>
      </c>
      <c r="I28" s="32">
        <v>0.5</v>
      </c>
      <c r="J28">
        <v>8.5242909924436686E-2</v>
      </c>
      <c r="K28" s="12">
        <v>23.61</v>
      </c>
      <c r="L28" s="12">
        <v>36.979999999999997</v>
      </c>
      <c r="M28">
        <v>7.2</v>
      </c>
      <c r="N28" s="12">
        <v>23.07</v>
      </c>
      <c r="O28" s="12">
        <v>37.04</v>
      </c>
      <c r="P28" s="12">
        <v>6.8</v>
      </c>
      <c r="Q28">
        <v>10.5</v>
      </c>
    </row>
    <row r="29" spans="1:17">
      <c r="A29" s="29" t="s">
        <v>11</v>
      </c>
      <c r="B29" s="39">
        <v>38005</v>
      </c>
      <c r="C29" s="31">
        <v>5</v>
      </c>
      <c r="D29" s="31">
        <v>6</v>
      </c>
      <c r="E29" s="31">
        <v>3</v>
      </c>
      <c r="F29" s="31">
        <v>35</v>
      </c>
      <c r="G29" s="31">
        <f t="shared" si="0"/>
        <v>12</v>
      </c>
      <c r="H29" s="31">
        <v>170</v>
      </c>
      <c r="I29" s="32">
        <v>0.9</v>
      </c>
      <c r="J29">
        <v>0.12047436313939068</v>
      </c>
      <c r="K29" s="12">
        <v>23.24</v>
      </c>
      <c r="L29" s="12">
        <v>36.520000000000003</v>
      </c>
      <c r="M29">
        <v>7.9</v>
      </c>
      <c r="N29" s="12">
        <v>23.25</v>
      </c>
      <c r="O29" s="12">
        <v>36.5</v>
      </c>
      <c r="P29" s="12">
        <v>7.7</v>
      </c>
      <c r="Q29">
        <v>5.5</v>
      </c>
    </row>
    <row r="30" spans="1:17">
      <c r="A30" s="29" t="s">
        <v>11</v>
      </c>
      <c r="B30" s="39">
        <v>38012</v>
      </c>
      <c r="C30" s="31">
        <v>4</v>
      </c>
      <c r="D30" s="31">
        <v>4</v>
      </c>
      <c r="E30" s="31">
        <v>4</v>
      </c>
      <c r="F30" s="31">
        <v>32</v>
      </c>
      <c r="G30" s="31">
        <f t="shared" si="0"/>
        <v>9</v>
      </c>
      <c r="H30" s="31">
        <v>140</v>
      </c>
      <c r="I30" s="32">
        <v>0.4</v>
      </c>
      <c r="J30">
        <v>8.905813722995283E-2</v>
      </c>
      <c r="K30" s="12">
        <v>23.25</v>
      </c>
      <c r="L30" s="12">
        <v>36.479999999999997</v>
      </c>
      <c r="M30">
        <v>7.2</v>
      </c>
      <c r="N30" s="12">
        <v>22.75</v>
      </c>
      <c r="O30" s="12">
        <v>36.44</v>
      </c>
      <c r="P30" s="12">
        <v>7.3</v>
      </c>
      <c r="Q30">
        <v>8</v>
      </c>
    </row>
    <row r="31" spans="1:17">
      <c r="A31" s="29" t="s">
        <v>11</v>
      </c>
      <c r="B31" s="39">
        <v>38019</v>
      </c>
      <c r="C31" s="31">
        <v>5</v>
      </c>
      <c r="D31" s="31">
        <v>6</v>
      </c>
      <c r="E31" s="31">
        <v>3</v>
      </c>
      <c r="F31" s="31">
        <v>38</v>
      </c>
      <c r="G31" s="31">
        <f t="shared" si="0"/>
        <v>15</v>
      </c>
      <c r="H31" s="31">
        <v>200</v>
      </c>
      <c r="I31" s="32">
        <v>0.7</v>
      </c>
      <c r="J31">
        <v>0.130591226712643</v>
      </c>
      <c r="K31" s="12">
        <v>23.4</v>
      </c>
      <c r="L31" s="12">
        <v>36.61</v>
      </c>
      <c r="M31">
        <v>7.2</v>
      </c>
      <c r="N31" s="12">
        <v>23.4</v>
      </c>
      <c r="O31" s="12">
        <v>36.61</v>
      </c>
      <c r="P31" s="12">
        <v>7.1</v>
      </c>
      <c r="Q31">
        <v>3.5</v>
      </c>
    </row>
    <row r="32" spans="1:17">
      <c r="A32" s="29" t="s">
        <v>11</v>
      </c>
      <c r="B32" s="39">
        <v>38026</v>
      </c>
      <c r="C32" s="31">
        <v>5</v>
      </c>
      <c r="D32" s="31">
        <v>6</v>
      </c>
      <c r="E32" s="31">
        <v>4</v>
      </c>
      <c r="F32" s="31">
        <v>34</v>
      </c>
      <c r="G32" s="31">
        <f t="shared" si="0"/>
        <v>11</v>
      </c>
      <c r="H32" s="31">
        <v>150</v>
      </c>
      <c r="I32" s="32">
        <v>0.7</v>
      </c>
      <c r="J32">
        <v>6.9724699123131242E-2</v>
      </c>
      <c r="K32" s="12">
        <v>23.93</v>
      </c>
      <c r="L32" s="12">
        <v>36.619999999999997</v>
      </c>
      <c r="M32">
        <v>8.1999999999999993</v>
      </c>
      <c r="N32" s="12">
        <v>23.7</v>
      </c>
      <c r="O32" s="12">
        <v>36.630000000000003</v>
      </c>
      <c r="P32" s="12">
        <v>7.9</v>
      </c>
      <c r="Q32">
        <v>9</v>
      </c>
    </row>
    <row r="33" spans="1:17">
      <c r="A33" s="29" t="s">
        <v>11</v>
      </c>
      <c r="B33" s="39">
        <v>38033</v>
      </c>
      <c r="C33" s="31">
        <v>4</v>
      </c>
      <c r="D33" s="31">
        <v>4</v>
      </c>
      <c r="E33" s="31">
        <v>4</v>
      </c>
      <c r="F33" s="31">
        <v>31</v>
      </c>
      <c r="G33" s="31">
        <f t="shared" si="0"/>
        <v>8</v>
      </c>
      <c r="H33" s="31">
        <v>170</v>
      </c>
      <c r="I33" s="32">
        <v>0.7</v>
      </c>
      <c r="J33">
        <v>9.6989750206069952E-2</v>
      </c>
      <c r="K33" s="12">
        <v>24.13</v>
      </c>
      <c r="L33" s="12">
        <v>36.61</v>
      </c>
      <c r="M33">
        <v>8.1</v>
      </c>
      <c r="N33" s="12">
        <v>23.83</v>
      </c>
      <c r="O33" s="12">
        <v>36.369999999999997</v>
      </c>
      <c r="P33" s="12">
        <v>7.9</v>
      </c>
      <c r="Q33">
        <v>7.5</v>
      </c>
    </row>
    <row r="34" spans="1:17">
      <c r="A34" s="29" t="s">
        <v>11</v>
      </c>
      <c r="B34" s="39">
        <v>38040</v>
      </c>
      <c r="C34" s="31">
        <v>3</v>
      </c>
      <c r="D34" s="31">
        <v>4</v>
      </c>
      <c r="E34" s="31">
        <v>3</v>
      </c>
      <c r="F34" s="31">
        <v>36</v>
      </c>
      <c r="G34" s="31">
        <f t="shared" si="0"/>
        <v>13</v>
      </c>
      <c r="H34" s="31">
        <v>150</v>
      </c>
      <c r="I34" s="32">
        <v>0.9</v>
      </c>
      <c r="J34">
        <v>0.12698922939117399</v>
      </c>
      <c r="K34" s="12">
        <v>23.85</v>
      </c>
      <c r="L34" s="12">
        <v>36.630000000000003</v>
      </c>
      <c r="M34">
        <v>8.1</v>
      </c>
      <c r="N34" s="12">
        <v>23.86</v>
      </c>
      <c r="O34" s="12">
        <v>36.630000000000003</v>
      </c>
      <c r="P34" s="12">
        <v>7.7</v>
      </c>
      <c r="Q34">
        <v>7</v>
      </c>
    </row>
    <row r="35" spans="1:17">
      <c r="A35" s="29" t="s">
        <v>11</v>
      </c>
      <c r="B35" s="39">
        <v>38047</v>
      </c>
      <c r="C35" s="31">
        <v>3</v>
      </c>
      <c r="D35" s="31">
        <v>4</v>
      </c>
      <c r="E35" s="31">
        <v>4</v>
      </c>
      <c r="F35" s="31">
        <v>34</v>
      </c>
      <c r="G35" s="31">
        <f t="shared" si="0"/>
        <v>11</v>
      </c>
      <c r="H35" s="31">
        <v>170</v>
      </c>
      <c r="I35" s="32">
        <v>1.1000000000000001</v>
      </c>
      <c r="J35">
        <v>9.6888752624162425E-2</v>
      </c>
      <c r="K35" s="12">
        <v>23.8</v>
      </c>
      <c r="L35" s="12">
        <v>36.909999999999997</v>
      </c>
      <c r="M35">
        <v>8.6</v>
      </c>
      <c r="N35" s="12">
        <v>23.57</v>
      </c>
      <c r="O35" s="12">
        <v>36.89</v>
      </c>
      <c r="P35" s="12">
        <v>7.6</v>
      </c>
      <c r="Q35">
        <v>6.5</v>
      </c>
    </row>
    <row r="36" spans="1:17">
      <c r="A36" s="29" t="s">
        <v>11</v>
      </c>
      <c r="B36" s="39">
        <v>38054</v>
      </c>
      <c r="C36" s="31">
        <v>3</v>
      </c>
      <c r="D36" s="31">
        <v>5</v>
      </c>
      <c r="E36" s="31">
        <v>3</v>
      </c>
      <c r="F36" s="31">
        <v>36</v>
      </c>
      <c r="G36" s="31">
        <f t="shared" si="0"/>
        <v>13</v>
      </c>
      <c r="H36" s="31">
        <v>230</v>
      </c>
      <c r="I36" s="32">
        <v>0.9</v>
      </c>
      <c r="J36">
        <v>0.1420014227395561</v>
      </c>
      <c r="K36" s="12">
        <v>21.72</v>
      </c>
      <c r="L36" s="12">
        <v>37.049999999999997</v>
      </c>
      <c r="M36">
        <v>7.7</v>
      </c>
      <c r="N36" s="12">
        <v>21.74</v>
      </c>
      <c r="O36" s="12">
        <v>37.049999999999997</v>
      </c>
      <c r="P36" s="12">
        <v>7.6</v>
      </c>
      <c r="Q36">
        <v>4.5</v>
      </c>
    </row>
    <row r="37" spans="1:17">
      <c r="A37" s="29" t="s">
        <v>11</v>
      </c>
      <c r="B37" s="39">
        <v>38061</v>
      </c>
      <c r="C37" s="31">
        <v>10</v>
      </c>
      <c r="D37" s="31">
        <v>6</v>
      </c>
      <c r="E37" s="31">
        <v>5</v>
      </c>
      <c r="F37" s="31">
        <v>36</v>
      </c>
      <c r="G37" s="31">
        <f t="shared" si="0"/>
        <v>13</v>
      </c>
      <c r="H37" s="31">
        <v>170</v>
      </c>
      <c r="I37" s="32">
        <v>0.7</v>
      </c>
      <c r="J37">
        <v>8.5189117992849867E-2</v>
      </c>
      <c r="K37" s="12">
        <v>21.76</v>
      </c>
      <c r="L37" s="12">
        <v>37.01</v>
      </c>
      <c r="M37">
        <v>8.3000000000000007</v>
      </c>
      <c r="N37" s="12">
        <v>21.53</v>
      </c>
      <c r="O37" s="12">
        <v>37</v>
      </c>
      <c r="P37" s="12">
        <v>7.3</v>
      </c>
      <c r="Q37">
        <v>6.5</v>
      </c>
    </row>
    <row r="38" spans="1:17">
      <c r="A38" s="29" t="s">
        <v>11</v>
      </c>
      <c r="B38" s="39">
        <v>38068</v>
      </c>
      <c r="C38" s="31">
        <v>8</v>
      </c>
      <c r="D38" s="31">
        <v>6</v>
      </c>
      <c r="E38" s="31">
        <v>4</v>
      </c>
      <c r="F38" s="31">
        <v>35</v>
      </c>
      <c r="G38" s="31">
        <f t="shared" si="0"/>
        <v>12</v>
      </c>
      <c r="H38" s="31">
        <v>160</v>
      </c>
      <c r="I38" s="32">
        <v>0.8</v>
      </c>
      <c r="J38">
        <v>9.5619757502248923E-2</v>
      </c>
      <c r="K38" s="12">
        <v>22.76</v>
      </c>
      <c r="L38" s="12">
        <v>37.32</v>
      </c>
      <c r="M38">
        <v>7.2</v>
      </c>
      <c r="N38" s="12">
        <v>22.14</v>
      </c>
      <c r="O38" s="12">
        <v>37.35</v>
      </c>
      <c r="P38" s="12">
        <v>7</v>
      </c>
      <c r="Q38">
        <v>10</v>
      </c>
    </row>
    <row r="39" spans="1:17">
      <c r="A39" s="29" t="s">
        <v>11</v>
      </c>
      <c r="B39" s="39">
        <v>38075</v>
      </c>
      <c r="C39" s="31">
        <v>4</v>
      </c>
      <c r="D39" s="31">
        <v>4</v>
      </c>
      <c r="E39" s="31">
        <v>1</v>
      </c>
      <c r="F39" s="31">
        <v>35</v>
      </c>
      <c r="G39" s="31">
        <f t="shared" si="0"/>
        <v>12</v>
      </c>
      <c r="H39" s="31">
        <v>150</v>
      </c>
      <c r="I39" s="32">
        <v>1.4</v>
      </c>
      <c r="J39">
        <v>0.11491279294727502</v>
      </c>
      <c r="K39">
        <v>22.17</v>
      </c>
      <c r="L39">
        <v>37.06</v>
      </c>
      <c r="M39">
        <v>7.6</v>
      </c>
      <c r="N39">
        <v>21.69</v>
      </c>
      <c r="O39">
        <v>37.03</v>
      </c>
      <c r="P39" s="12">
        <v>7.5</v>
      </c>
      <c r="Q39">
        <v>4.5</v>
      </c>
    </row>
    <row r="40" spans="1:17">
      <c r="A40" s="29"/>
      <c r="B40" s="39"/>
      <c r="C40" s="31"/>
      <c r="D40" s="31"/>
      <c r="E40" s="31"/>
      <c r="F40" s="31"/>
      <c r="G40" s="31"/>
      <c r="H40" s="31"/>
      <c r="I40" s="32"/>
      <c r="P40" s="12"/>
    </row>
    <row r="41" spans="1:17">
      <c r="A41" s="29" t="s">
        <v>56</v>
      </c>
      <c r="B41" s="39">
        <v>37956</v>
      </c>
      <c r="C41" s="31">
        <v>23</v>
      </c>
      <c r="D41" s="31">
        <v>4</v>
      </c>
      <c r="E41" s="31">
        <v>6</v>
      </c>
      <c r="F41" s="31">
        <v>37</v>
      </c>
      <c r="G41" s="31">
        <f t="shared" si="0"/>
        <v>14</v>
      </c>
      <c r="H41" s="31">
        <v>180</v>
      </c>
      <c r="I41" s="32">
        <v>1</v>
      </c>
      <c r="J41">
        <v>0.11465658094977887</v>
      </c>
      <c r="Q41">
        <v>6.2</v>
      </c>
    </row>
    <row r="42" spans="1:17">
      <c r="A42" s="29" t="s">
        <v>56</v>
      </c>
      <c r="B42" s="39">
        <v>37963</v>
      </c>
      <c r="C42" s="31">
        <v>4</v>
      </c>
      <c r="D42" s="31">
        <v>4</v>
      </c>
      <c r="E42" s="31">
        <v>3</v>
      </c>
      <c r="F42" s="31">
        <v>34</v>
      </c>
      <c r="G42" s="31">
        <f t="shared" si="0"/>
        <v>11</v>
      </c>
      <c r="H42" s="31">
        <v>170</v>
      </c>
      <c r="I42" s="32">
        <v>1.7</v>
      </c>
      <c r="J42">
        <v>0.1475259182224514</v>
      </c>
      <c r="K42" s="12">
        <v>21.69</v>
      </c>
      <c r="L42" s="12">
        <v>35.82</v>
      </c>
      <c r="M42">
        <v>8</v>
      </c>
      <c r="N42" s="12">
        <v>21.69</v>
      </c>
      <c r="O42" s="12">
        <v>35.82</v>
      </c>
      <c r="P42" s="12">
        <v>7.8</v>
      </c>
      <c r="Q42">
        <v>3</v>
      </c>
    </row>
    <row r="43" spans="1:17">
      <c r="A43" s="29" t="s">
        <v>56</v>
      </c>
      <c r="B43" s="39">
        <v>37970</v>
      </c>
      <c r="C43" s="31">
        <v>6</v>
      </c>
      <c r="D43" s="31">
        <v>5</v>
      </c>
      <c r="E43" s="31">
        <v>12</v>
      </c>
      <c r="F43" s="31">
        <v>40</v>
      </c>
      <c r="G43" s="31">
        <f t="shared" si="0"/>
        <v>17</v>
      </c>
      <c r="H43" s="31">
        <v>200</v>
      </c>
      <c r="I43" s="32">
        <v>1.3</v>
      </c>
      <c r="J43">
        <v>0.1522548332593201</v>
      </c>
      <c r="K43" s="12">
        <v>21.49</v>
      </c>
      <c r="L43" s="12">
        <v>36.200000000000003</v>
      </c>
      <c r="M43">
        <v>7.2</v>
      </c>
      <c r="N43">
        <v>21.34</v>
      </c>
      <c r="O43">
        <v>36.29</v>
      </c>
      <c r="P43">
        <v>7.2</v>
      </c>
      <c r="Q43">
        <v>4.3</v>
      </c>
    </row>
    <row r="44" spans="1:17">
      <c r="A44" s="29" t="s">
        <v>56</v>
      </c>
      <c r="B44" s="39">
        <v>37977</v>
      </c>
      <c r="C44" s="31">
        <v>6</v>
      </c>
      <c r="D44" s="31">
        <v>5</v>
      </c>
      <c r="E44" s="31">
        <v>6</v>
      </c>
      <c r="F44" s="31">
        <v>37</v>
      </c>
      <c r="G44" s="31">
        <f t="shared" si="0"/>
        <v>14</v>
      </c>
      <c r="H44" s="31">
        <v>180</v>
      </c>
      <c r="I44" s="32">
        <v>1.3</v>
      </c>
      <c r="J44">
        <v>0.12590332232272811</v>
      </c>
      <c r="K44" s="12">
        <v>21.78</v>
      </c>
      <c r="L44" s="12">
        <v>36.19</v>
      </c>
      <c r="M44">
        <v>7.7</v>
      </c>
      <c r="N44" s="12">
        <v>21.59</v>
      </c>
      <c r="O44" s="12">
        <v>36.19</v>
      </c>
      <c r="P44" s="18">
        <v>7.56</v>
      </c>
      <c r="Q44">
        <v>3</v>
      </c>
    </row>
    <row r="45" spans="1:17">
      <c r="A45" s="29" t="s">
        <v>56</v>
      </c>
      <c r="B45" s="39">
        <v>37984</v>
      </c>
      <c r="C45" s="31">
        <v>1.5</v>
      </c>
      <c r="D45" s="31">
        <v>4</v>
      </c>
      <c r="E45" s="31">
        <v>5</v>
      </c>
      <c r="F45" s="31">
        <v>38</v>
      </c>
      <c r="G45" s="31">
        <f t="shared" si="0"/>
        <v>15</v>
      </c>
      <c r="H45" s="31">
        <v>200</v>
      </c>
      <c r="I45" s="32">
        <v>0.9</v>
      </c>
      <c r="J45">
        <v>0.15552779778312353</v>
      </c>
      <c r="K45" s="12">
        <v>22.6</v>
      </c>
      <c r="L45" s="12">
        <v>36.58</v>
      </c>
      <c r="M45">
        <v>7.9</v>
      </c>
      <c r="N45" s="12">
        <v>22.54</v>
      </c>
      <c r="O45" s="12">
        <v>36.590000000000003</v>
      </c>
      <c r="P45" s="12">
        <v>7.8</v>
      </c>
      <c r="Q45" s="12">
        <v>3.5</v>
      </c>
    </row>
    <row r="46" spans="1:17">
      <c r="A46" s="29" t="s">
        <v>56</v>
      </c>
      <c r="B46" s="39">
        <v>37991</v>
      </c>
      <c r="C46" s="31">
        <v>6</v>
      </c>
      <c r="D46" s="31">
        <v>5</v>
      </c>
      <c r="E46" s="31">
        <v>6</v>
      </c>
      <c r="F46" s="31">
        <v>32</v>
      </c>
      <c r="G46" s="31">
        <f t="shared" si="0"/>
        <v>9</v>
      </c>
      <c r="H46" s="31">
        <v>197</v>
      </c>
      <c r="I46" s="32">
        <v>0.7</v>
      </c>
      <c r="J46">
        <v>0.11956179255384257</v>
      </c>
      <c r="K46" s="12">
        <v>23.13</v>
      </c>
      <c r="L46" s="12">
        <v>36.869999999999997</v>
      </c>
      <c r="M46">
        <v>8.4</v>
      </c>
      <c r="N46" s="12">
        <v>23.12</v>
      </c>
      <c r="O46" s="12">
        <v>36.85</v>
      </c>
      <c r="P46" s="12">
        <v>7.9</v>
      </c>
      <c r="Q46">
        <v>4.5</v>
      </c>
    </row>
    <row r="47" spans="1:17">
      <c r="A47" s="29" t="s">
        <v>56</v>
      </c>
      <c r="B47" s="39">
        <v>37998</v>
      </c>
      <c r="C47" s="31">
        <v>6</v>
      </c>
      <c r="D47" s="31">
        <v>4</v>
      </c>
      <c r="E47" s="31">
        <v>5</v>
      </c>
      <c r="F47" s="31">
        <v>38</v>
      </c>
      <c r="G47" s="31">
        <f t="shared" si="0"/>
        <v>15</v>
      </c>
      <c r="H47" s="31">
        <v>170</v>
      </c>
      <c r="I47" s="32">
        <v>1</v>
      </c>
      <c r="J47">
        <v>9.1380994906139587E-2</v>
      </c>
      <c r="K47" s="12">
        <v>24.22</v>
      </c>
      <c r="L47" s="12">
        <v>37.07</v>
      </c>
      <c r="M47">
        <v>8</v>
      </c>
      <c r="N47" s="12">
        <v>23.55</v>
      </c>
      <c r="O47" s="12">
        <v>37.07</v>
      </c>
      <c r="P47" s="12">
        <v>7.7</v>
      </c>
      <c r="Q47">
        <v>7.5</v>
      </c>
    </row>
    <row r="48" spans="1:17">
      <c r="A48" s="29" t="s">
        <v>56</v>
      </c>
      <c r="B48" s="39">
        <v>38005</v>
      </c>
      <c r="C48" s="31">
        <v>5</v>
      </c>
      <c r="D48" s="31">
        <v>5</v>
      </c>
      <c r="E48" s="31">
        <v>6</v>
      </c>
      <c r="F48" s="31">
        <v>36</v>
      </c>
      <c r="G48" s="31">
        <f t="shared" si="0"/>
        <v>13</v>
      </c>
      <c r="H48" s="31">
        <v>200</v>
      </c>
      <c r="I48" s="32">
        <v>1.3</v>
      </c>
      <c r="J48">
        <v>0.13272539376404349</v>
      </c>
      <c r="K48" s="12">
        <v>23.64</v>
      </c>
      <c r="L48" s="12">
        <v>36.729999999999997</v>
      </c>
      <c r="M48">
        <v>7.9</v>
      </c>
      <c r="N48" s="12">
        <v>23.57</v>
      </c>
      <c r="O48" s="12">
        <v>36.75</v>
      </c>
      <c r="P48" s="12">
        <v>7.7</v>
      </c>
      <c r="Q48">
        <v>4.5</v>
      </c>
    </row>
    <row r="49" spans="1:17">
      <c r="A49" s="29" t="s">
        <v>56</v>
      </c>
      <c r="B49" s="39">
        <v>38012</v>
      </c>
      <c r="C49" s="31">
        <v>6</v>
      </c>
      <c r="D49" s="31">
        <v>5</v>
      </c>
      <c r="E49" s="31">
        <v>6</v>
      </c>
      <c r="F49" s="31">
        <v>31</v>
      </c>
      <c r="G49" s="31">
        <f t="shared" si="0"/>
        <v>8</v>
      </c>
      <c r="H49" s="31">
        <v>150</v>
      </c>
      <c r="I49" s="32">
        <v>0.4</v>
      </c>
      <c r="J49">
        <v>9.2946558107724675E-2</v>
      </c>
      <c r="K49" s="12">
        <v>23.58</v>
      </c>
      <c r="L49" s="12">
        <v>36.520000000000003</v>
      </c>
      <c r="M49">
        <v>8</v>
      </c>
      <c r="N49" s="12">
        <v>23.56</v>
      </c>
      <c r="O49" s="12">
        <v>36.51</v>
      </c>
      <c r="P49" s="12">
        <v>7.8</v>
      </c>
      <c r="Q49">
        <v>6.5</v>
      </c>
    </row>
    <row r="50" spans="1:17">
      <c r="A50" s="29" t="s">
        <v>56</v>
      </c>
      <c r="B50" s="39">
        <v>38019</v>
      </c>
      <c r="C50" s="31">
        <v>5</v>
      </c>
      <c r="D50" s="31">
        <v>6</v>
      </c>
      <c r="E50" s="31">
        <v>5</v>
      </c>
      <c r="F50" s="31">
        <v>38</v>
      </c>
      <c r="G50" s="31">
        <f t="shared" si="0"/>
        <v>15</v>
      </c>
      <c r="H50" s="31">
        <v>210</v>
      </c>
      <c r="I50" s="32">
        <v>1.2</v>
      </c>
      <c r="J50">
        <v>0.12528853604201037</v>
      </c>
      <c r="K50" s="12">
        <v>23.65</v>
      </c>
      <c r="L50" s="12">
        <v>36.630000000000003</v>
      </c>
      <c r="M50">
        <v>7.2</v>
      </c>
      <c r="N50" s="12">
        <v>23.66</v>
      </c>
      <c r="O50" s="12">
        <v>36.630000000000003</v>
      </c>
      <c r="P50" s="12">
        <v>7.4</v>
      </c>
      <c r="Q50">
        <v>5.5</v>
      </c>
    </row>
    <row r="51" spans="1:17">
      <c r="A51" s="29" t="s">
        <v>56</v>
      </c>
      <c r="B51" s="39">
        <v>38026</v>
      </c>
      <c r="C51" s="31">
        <v>5</v>
      </c>
      <c r="D51" s="31">
        <v>6</v>
      </c>
      <c r="E51" s="31">
        <v>8</v>
      </c>
      <c r="F51" s="31">
        <v>31</v>
      </c>
      <c r="G51" s="31">
        <f t="shared" si="0"/>
        <v>8</v>
      </c>
      <c r="H51" s="31">
        <v>180</v>
      </c>
      <c r="I51" s="32">
        <v>0.6</v>
      </c>
      <c r="J51">
        <v>8.0893074059014081E-2</v>
      </c>
      <c r="K51" s="12">
        <v>24.59</v>
      </c>
      <c r="L51" s="12">
        <v>36.71</v>
      </c>
      <c r="M51">
        <v>8.3000000000000007</v>
      </c>
      <c r="N51" s="12">
        <v>24.31</v>
      </c>
      <c r="O51" s="12">
        <v>36.619999999999997</v>
      </c>
      <c r="P51" s="12">
        <v>8</v>
      </c>
      <c r="Q51">
        <v>8.5</v>
      </c>
    </row>
    <row r="52" spans="1:17">
      <c r="A52" s="29" t="s">
        <v>56</v>
      </c>
      <c r="B52" s="39">
        <v>38033</v>
      </c>
      <c r="C52" s="31">
        <v>4</v>
      </c>
      <c r="D52" s="31">
        <v>3</v>
      </c>
      <c r="E52" s="31">
        <v>6</v>
      </c>
      <c r="F52" s="31">
        <v>34</v>
      </c>
      <c r="G52" s="31">
        <f t="shared" si="0"/>
        <v>11</v>
      </c>
      <c r="H52" s="31">
        <v>200</v>
      </c>
      <c r="I52" s="32">
        <v>1.1000000000000001</v>
      </c>
      <c r="J52">
        <v>0.1102179044743971</v>
      </c>
      <c r="K52" s="12">
        <v>24.72</v>
      </c>
      <c r="L52" s="12">
        <v>36.71</v>
      </c>
      <c r="M52">
        <v>8.1</v>
      </c>
      <c r="N52" s="12">
        <v>24.63</v>
      </c>
      <c r="O52" s="12">
        <v>36.71</v>
      </c>
      <c r="P52" s="12">
        <v>7.9</v>
      </c>
      <c r="Q52">
        <v>6</v>
      </c>
    </row>
    <row r="53" spans="1:17">
      <c r="A53" s="29" t="s">
        <v>56</v>
      </c>
      <c r="B53" s="39">
        <v>38040</v>
      </c>
      <c r="C53" s="31">
        <v>8</v>
      </c>
      <c r="D53" s="31">
        <v>4</v>
      </c>
      <c r="E53" s="31">
        <v>14</v>
      </c>
      <c r="F53" s="31">
        <v>37</v>
      </c>
      <c r="G53" s="31">
        <f t="shared" si="0"/>
        <v>14</v>
      </c>
      <c r="H53" s="31">
        <v>190</v>
      </c>
      <c r="I53" s="32">
        <v>1.7</v>
      </c>
      <c r="J53">
        <v>0.10145569213734965</v>
      </c>
      <c r="K53" s="12">
        <v>23.94</v>
      </c>
      <c r="L53" s="12">
        <v>36.590000000000003</v>
      </c>
      <c r="M53">
        <v>8.1999999999999993</v>
      </c>
      <c r="N53" s="12">
        <v>23.94</v>
      </c>
      <c r="O53" s="12">
        <v>36.590000000000003</v>
      </c>
      <c r="P53" s="12">
        <v>7.9</v>
      </c>
      <c r="Q53" s="12">
        <v>7.5</v>
      </c>
    </row>
    <row r="54" spans="1:17">
      <c r="A54" s="29" t="s">
        <v>56</v>
      </c>
      <c r="B54" s="39">
        <v>38047</v>
      </c>
      <c r="C54" s="31">
        <v>3</v>
      </c>
      <c r="D54" s="31">
        <v>4</v>
      </c>
      <c r="E54" s="31">
        <v>6</v>
      </c>
      <c r="F54" s="31">
        <v>34</v>
      </c>
      <c r="G54" s="31">
        <f t="shared" si="0"/>
        <v>11</v>
      </c>
      <c r="H54" s="31">
        <v>190</v>
      </c>
      <c r="I54" s="32">
        <v>0.7</v>
      </c>
      <c r="J54">
        <v>0.13095645</v>
      </c>
      <c r="K54" s="12">
        <v>24.29</v>
      </c>
      <c r="L54" s="12">
        <v>36.979999999999997</v>
      </c>
      <c r="M54">
        <v>8.6999999999999993</v>
      </c>
      <c r="N54" s="12">
        <v>23.77</v>
      </c>
      <c r="O54" s="12">
        <v>36.93</v>
      </c>
      <c r="P54" s="12">
        <v>8.1999999999999993</v>
      </c>
      <c r="Q54">
        <v>5</v>
      </c>
    </row>
    <row r="55" spans="1:17">
      <c r="A55" s="29" t="s">
        <v>56</v>
      </c>
      <c r="B55" s="39">
        <v>38054</v>
      </c>
      <c r="C55" s="31">
        <v>5</v>
      </c>
      <c r="D55" s="31">
        <v>5</v>
      </c>
      <c r="E55" s="31">
        <v>5</v>
      </c>
      <c r="F55" s="31">
        <v>35</v>
      </c>
      <c r="G55" s="31">
        <f t="shared" si="0"/>
        <v>12</v>
      </c>
      <c r="H55" s="31">
        <v>200</v>
      </c>
      <c r="I55" s="32">
        <v>2</v>
      </c>
      <c r="J55">
        <v>0.1731920403760194</v>
      </c>
      <c r="K55" s="12">
        <v>21.42</v>
      </c>
      <c r="L55" s="12">
        <v>37.130000000000003</v>
      </c>
      <c r="M55">
        <v>7.8</v>
      </c>
      <c r="N55" s="12">
        <v>21.45</v>
      </c>
      <c r="O55" s="12">
        <v>37.130000000000003</v>
      </c>
      <c r="P55" s="12">
        <v>7.6</v>
      </c>
      <c r="Q55">
        <v>4</v>
      </c>
    </row>
    <row r="56" spans="1:17">
      <c r="A56" s="29" t="s">
        <v>56</v>
      </c>
      <c r="B56" s="39">
        <v>38061</v>
      </c>
      <c r="C56" s="31">
        <v>5</v>
      </c>
      <c r="D56" s="31">
        <v>6</v>
      </c>
      <c r="E56" s="31">
        <v>7</v>
      </c>
      <c r="F56" s="31">
        <v>35</v>
      </c>
      <c r="G56" s="31">
        <f t="shared" si="0"/>
        <v>12</v>
      </c>
      <c r="H56" s="31">
        <v>180</v>
      </c>
      <c r="I56" s="32">
        <v>0.7</v>
      </c>
      <c r="J56">
        <v>9.9815649648952412E-2</v>
      </c>
      <c r="K56" s="12">
        <v>22.1</v>
      </c>
      <c r="L56" s="12">
        <v>37.01</v>
      </c>
      <c r="M56">
        <v>8.6999999999999993</v>
      </c>
      <c r="N56" s="12">
        <v>22.1</v>
      </c>
      <c r="O56" s="12">
        <v>37</v>
      </c>
      <c r="P56" s="12">
        <v>8.3000000000000007</v>
      </c>
      <c r="Q56">
        <v>5</v>
      </c>
    </row>
    <row r="57" spans="1:17">
      <c r="A57" s="29" t="s">
        <v>56</v>
      </c>
      <c r="B57" s="39">
        <v>38068</v>
      </c>
      <c r="C57" s="31">
        <v>5</v>
      </c>
      <c r="D57" s="31">
        <v>6</v>
      </c>
      <c r="E57" s="31">
        <v>8</v>
      </c>
      <c r="F57" s="31">
        <v>36</v>
      </c>
      <c r="G57" s="31">
        <f t="shared" si="0"/>
        <v>13</v>
      </c>
      <c r="H57" s="31">
        <v>190</v>
      </c>
      <c r="I57" s="32">
        <v>1.3</v>
      </c>
      <c r="J57">
        <v>0.14172021616297012</v>
      </c>
      <c r="K57" s="12">
        <v>23.16</v>
      </c>
      <c r="L57" s="12">
        <v>37.56</v>
      </c>
      <c r="M57">
        <v>7.2</v>
      </c>
      <c r="N57" s="12">
        <v>22.37</v>
      </c>
      <c r="O57" s="12">
        <v>37.57</v>
      </c>
      <c r="P57" s="12">
        <v>6.5</v>
      </c>
      <c r="Q57">
        <v>6.5</v>
      </c>
    </row>
    <row r="58" spans="1:17">
      <c r="A58" s="29" t="s">
        <v>56</v>
      </c>
      <c r="B58" s="39">
        <v>38075</v>
      </c>
      <c r="C58" s="31">
        <v>4</v>
      </c>
      <c r="D58" s="31">
        <v>4</v>
      </c>
      <c r="E58" s="31">
        <v>6</v>
      </c>
      <c r="F58" s="31">
        <v>38</v>
      </c>
      <c r="G58" s="31">
        <f t="shared" si="0"/>
        <v>15</v>
      </c>
      <c r="H58" s="31">
        <v>230</v>
      </c>
      <c r="I58" s="32">
        <v>2.9</v>
      </c>
      <c r="J58">
        <v>0.16520594073124786</v>
      </c>
      <c r="K58" s="12">
        <v>21.62</v>
      </c>
      <c r="L58" s="12">
        <v>36.950000000000003</v>
      </c>
      <c r="M58">
        <v>8.1</v>
      </c>
      <c r="N58" s="12">
        <v>21.66</v>
      </c>
      <c r="O58" s="12">
        <v>36.94</v>
      </c>
      <c r="P58" s="12">
        <v>8</v>
      </c>
      <c r="Q58">
        <v>4.5</v>
      </c>
    </row>
    <row r="59" spans="1:17">
      <c r="A59" s="29"/>
      <c r="B59" s="39"/>
      <c r="C59" s="31"/>
      <c r="D59" s="31"/>
      <c r="E59" s="31"/>
      <c r="F59" s="31"/>
      <c r="G59" s="31"/>
      <c r="H59" s="31"/>
      <c r="I59" s="32"/>
      <c r="P59" s="12"/>
    </row>
    <row r="60" spans="1:17">
      <c r="A60" s="29" t="s">
        <v>15</v>
      </c>
      <c r="B60" s="39">
        <v>37956</v>
      </c>
      <c r="C60" s="31">
        <v>9</v>
      </c>
      <c r="D60" s="31">
        <v>4</v>
      </c>
      <c r="E60" s="31">
        <v>3</v>
      </c>
      <c r="F60" s="31">
        <v>40</v>
      </c>
      <c r="G60" s="31">
        <f t="shared" si="0"/>
        <v>17</v>
      </c>
      <c r="H60" s="31">
        <v>150</v>
      </c>
      <c r="I60" s="32">
        <v>0.7</v>
      </c>
      <c r="J60">
        <v>9.8006408852590696E-2</v>
      </c>
      <c r="K60" s="12">
        <v>21.64</v>
      </c>
      <c r="L60" s="12">
        <v>35.869999999999997</v>
      </c>
      <c r="M60">
        <v>8.1</v>
      </c>
      <c r="Q60">
        <v>4.5</v>
      </c>
    </row>
    <row r="61" spans="1:17">
      <c r="A61" s="29" t="s">
        <v>15</v>
      </c>
      <c r="B61" s="39">
        <v>37963</v>
      </c>
      <c r="C61" s="31">
        <v>4</v>
      </c>
      <c r="D61" s="31">
        <v>4</v>
      </c>
      <c r="E61" s="31">
        <v>4</v>
      </c>
      <c r="F61" s="31">
        <v>41</v>
      </c>
      <c r="G61" s="31">
        <f t="shared" si="0"/>
        <v>18</v>
      </c>
      <c r="H61" s="31">
        <v>210</v>
      </c>
      <c r="I61" s="32">
        <v>2</v>
      </c>
      <c r="J61">
        <v>0.14783684708548714</v>
      </c>
      <c r="K61" s="12">
        <v>21.38</v>
      </c>
      <c r="L61" s="12">
        <v>35.83</v>
      </c>
      <c r="M61">
        <v>8.1</v>
      </c>
      <c r="N61" s="12">
        <v>21.36</v>
      </c>
      <c r="O61" s="12">
        <v>35.83</v>
      </c>
      <c r="P61" s="12">
        <v>7.9</v>
      </c>
      <c r="Q61">
        <v>3.7</v>
      </c>
    </row>
    <row r="62" spans="1:17">
      <c r="A62" s="29" t="s">
        <v>15</v>
      </c>
      <c r="B62" s="39">
        <v>37970</v>
      </c>
      <c r="C62" s="31">
        <v>3</v>
      </c>
      <c r="D62" s="31">
        <v>4</v>
      </c>
      <c r="E62" s="31">
        <v>4</v>
      </c>
      <c r="F62" s="31">
        <v>34</v>
      </c>
      <c r="G62" s="31">
        <f t="shared" si="0"/>
        <v>11</v>
      </c>
      <c r="H62" s="31">
        <v>280</v>
      </c>
      <c r="I62" s="32">
        <v>1.5</v>
      </c>
      <c r="J62">
        <v>0.1314787036347855</v>
      </c>
      <c r="K62" s="12">
        <v>21.23</v>
      </c>
      <c r="L62" s="12">
        <v>36.28</v>
      </c>
      <c r="M62">
        <v>7.8</v>
      </c>
      <c r="N62" s="12">
        <v>20.88</v>
      </c>
      <c r="O62" s="12">
        <v>36.270000000000003</v>
      </c>
      <c r="P62" s="12">
        <v>7.5</v>
      </c>
      <c r="Q62">
        <v>3</v>
      </c>
    </row>
    <row r="63" spans="1:17">
      <c r="A63" s="29" t="s">
        <v>15</v>
      </c>
      <c r="B63" s="39">
        <v>37977</v>
      </c>
      <c r="C63" s="31">
        <v>6</v>
      </c>
      <c r="D63" s="31">
        <v>4</v>
      </c>
      <c r="E63" s="31">
        <v>2</v>
      </c>
      <c r="F63" s="31">
        <v>34</v>
      </c>
      <c r="G63" s="31">
        <f t="shared" si="0"/>
        <v>11</v>
      </c>
      <c r="H63" s="31">
        <v>170</v>
      </c>
      <c r="I63" s="32">
        <v>1.3</v>
      </c>
      <c r="J63">
        <v>0.14260397614909942</v>
      </c>
      <c r="K63" s="12">
        <v>22</v>
      </c>
      <c r="L63" s="12">
        <v>36.19</v>
      </c>
      <c r="M63">
        <v>7.4</v>
      </c>
      <c r="N63" s="12">
        <v>21.36</v>
      </c>
      <c r="O63" s="12">
        <v>36.200000000000003</v>
      </c>
      <c r="P63" s="12">
        <v>7.2</v>
      </c>
      <c r="Q63">
        <v>3.5</v>
      </c>
    </row>
    <row r="64" spans="1:17">
      <c r="A64" s="29" t="s">
        <v>15</v>
      </c>
      <c r="B64" s="39">
        <v>37984</v>
      </c>
      <c r="C64" s="31">
        <v>1.5</v>
      </c>
      <c r="D64" s="31">
        <v>4</v>
      </c>
      <c r="E64" s="31">
        <v>3</v>
      </c>
      <c r="F64" s="31">
        <v>38</v>
      </c>
      <c r="G64" s="31">
        <f t="shared" si="0"/>
        <v>15</v>
      </c>
      <c r="H64" s="31">
        <v>200</v>
      </c>
      <c r="I64" s="32">
        <v>1.6</v>
      </c>
      <c r="J64">
        <v>0.14632362625334117</v>
      </c>
      <c r="K64" s="12">
        <v>22.66</v>
      </c>
      <c r="L64" s="12">
        <v>36.6</v>
      </c>
      <c r="M64">
        <v>8.1999999999999993</v>
      </c>
      <c r="N64" s="12">
        <v>22.43</v>
      </c>
      <c r="O64" s="12">
        <v>36.6</v>
      </c>
      <c r="P64" s="12">
        <v>7.9</v>
      </c>
      <c r="Q64">
        <v>3</v>
      </c>
    </row>
    <row r="65" spans="1:17">
      <c r="A65" s="29" t="s">
        <v>15</v>
      </c>
      <c r="B65" s="39">
        <v>37991</v>
      </c>
      <c r="C65" s="31">
        <v>1.5</v>
      </c>
      <c r="D65" s="31">
        <v>4</v>
      </c>
      <c r="E65" s="31">
        <v>3</v>
      </c>
      <c r="F65" s="31">
        <v>43</v>
      </c>
      <c r="G65" s="31">
        <f t="shared" si="0"/>
        <v>20</v>
      </c>
      <c r="H65" s="31">
        <v>170</v>
      </c>
      <c r="I65" s="32">
        <v>0.8</v>
      </c>
      <c r="J65">
        <v>0.12741934493186099</v>
      </c>
      <c r="K65">
        <v>22.96</v>
      </c>
      <c r="L65">
        <v>36.82</v>
      </c>
      <c r="M65">
        <v>8</v>
      </c>
      <c r="N65" s="12">
        <v>22.84</v>
      </c>
      <c r="O65" s="12">
        <v>36.82</v>
      </c>
      <c r="P65" s="12">
        <v>7.8</v>
      </c>
      <c r="Q65">
        <v>4.5</v>
      </c>
    </row>
    <row r="66" spans="1:17">
      <c r="A66" s="29" t="s">
        <v>15</v>
      </c>
      <c r="B66" s="39">
        <v>37998</v>
      </c>
      <c r="C66" s="31">
        <v>4</v>
      </c>
      <c r="D66" s="31">
        <v>4</v>
      </c>
      <c r="E66" s="31">
        <v>3</v>
      </c>
      <c r="F66" s="31">
        <v>36</v>
      </c>
      <c r="G66" s="31">
        <f t="shared" si="0"/>
        <v>13</v>
      </c>
      <c r="H66" s="31">
        <v>170</v>
      </c>
      <c r="I66" s="32">
        <v>0.8</v>
      </c>
      <c r="J66">
        <v>9.5492612031783622E-2</v>
      </c>
      <c r="K66" s="12">
        <v>24.25</v>
      </c>
      <c r="L66" s="12">
        <v>37.14</v>
      </c>
      <c r="M66">
        <v>6.6</v>
      </c>
      <c r="N66" s="12">
        <v>23.64</v>
      </c>
      <c r="O66" s="12">
        <v>37.1</v>
      </c>
      <c r="P66" s="12">
        <v>6.9</v>
      </c>
      <c r="Q66">
        <v>7.5</v>
      </c>
    </row>
    <row r="67" spans="1:17">
      <c r="A67" s="29" t="s">
        <v>15</v>
      </c>
      <c r="B67" s="39">
        <v>38005</v>
      </c>
      <c r="C67" s="31">
        <v>4</v>
      </c>
      <c r="D67" s="31">
        <v>6</v>
      </c>
      <c r="E67" s="31">
        <v>3</v>
      </c>
      <c r="F67" s="31">
        <v>36</v>
      </c>
      <c r="G67" s="31">
        <f>F67-23</f>
        <v>13</v>
      </c>
      <c r="H67" s="31">
        <v>170</v>
      </c>
      <c r="I67" s="32">
        <v>1.1000000000000001</v>
      </c>
      <c r="J67">
        <v>0.12124249759898642</v>
      </c>
      <c r="K67" s="12">
        <v>23.06</v>
      </c>
      <c r="L67" s="12">
        <v>36.479999999999997</v>
      </c>
      <c r="M67">
        <v>8.1</v>
      </c>
      <c r="N67" s="12">
        <v>22.97</v>
      </c>
      <c r="O67" s="12">
        <v>36.43</v>
      </c>
      <c r="P67" s="12">
        <v>7.9</v>
      </c>
      <c r="Q67">
        <v>4.5</v>
      </c>
    </row>
    <row r="68" spans="1:17">
      <c r="A68" s="29" t="s">
        <v>15</v>
      </c>
      <c r="B68" s="39">
        <v>38012</v>
      </c>
      <c r="C68" s="31">
        <v>5</v>
      </c>
      <c r="D68" s="31">
        <v>4</v>
      </c>
      <c r="E68" s="31">
        <v>5</v>
      </c>
      <c r="F68" s="31">
        <v>39</v>
      </c>
      <c r="G68" s="31">
        <f t="shared" ref="G68:G131" si="1">F68-23</f>
        <v>16</v>
      </c>
      <c r="H68" s="31">
        <v>160</v>
      </c>
      <c r="I68" s="32">
        <v>1.2</v>
      </c>
      <c r="J68">
        <v>7.0907262397722354E-2</v>
      </c>
      <c r="K68" s="12">
        <v>24.05</v>
      </c>
      <c r="L68" s="12">
        <v>36.64</v>
      </c>
      <c r="M68">
        <v>8.1</v>
      </c>
      <c r="N68" s="12">
        <v>23.87</v>
      </c>
      <c r="O68" s="12">
        <v>36.61</v>
      </c>
      <c r="P68" s="12">
        <v>7.9</v>
      </c>
      <c r="Q68">
        <v>7.5</v>
      </c>
    </row>
    <row r="69" spans="1:17">
      <c r="A69" s="29" t="s">
        <v>15</v>
      </c>
      <c r="B69" s="39">
        <v>38019</v>
      </c>
      <c r="C69" s="31">
        <v>4</v>
      </c>
      <c r="D69" s="31">
        <v>6</v>
      </c>
      <c r="E69" s="31">
        <v>3</v>
      </c>
      <c r="F69" s="31">
        <v>38</v>
      </c>
      <c r="G69" s="31">
        <f t="shared" si="1"/>
        <v>15</v>
      </c>
      <c r="H69" s="31">
        <v>180</v>
      </c>
      <c r="I69" s="32">
        <v>1.1000000000000001</v>
      </c>
      <c r="J69">
        <v>0.13471923417644038</v>
      </c>
      <c r="K69" s="12">
        <v>23.46</v>
      </c>
      <c r="L69" s="12">
        <v>36.619999999999997</v>
      </c>
      <c r="M69">
        <v>7.9</v>
      </c>
      <c r="N69" s="12">
        <v>23.35</v>
      </c>
      <c r="O69" s="12">
        <v>36.619999999999997</v>
      </c>
      <c r="P69" s="12">
        <v>7.6</v>
      </c>
      <c r="Q69">
        <v>4</v>
      </c>
    </row>
    <row r="70" spans="1:17">
      <c r="A70" s="29" t="s">
        <v>15</v>
      </c>
      <c r="B70" s="39">
        <v>38026</v>
      </c>
      <c r="C70" s="31">
        <v>4</v>
      </c>
      <c r="D70" s="31">
        <v>6</v>
      </c>
      <c r="E70" s="31">
        <v>4</v>
      </c>
      <c r="F70" s="31">
        <v>35</v>
      </c>
      <c r="G70" s="31">
        <f t="shared" si="1"/>
        <v>12</v>
      </c>
      <c r="H70" s="31">
        <v>140</v>
      </c>
      <c r="I70" s="32">
        <v>0.8</v>
      </c>
      <c r="J70">
        <v>0.1033287048258284</v>
      </c>
      <c r="K70" s="12">
        <v>24.56</v>
      </c>
      <c r="L70" s="12">
        <v>36.659999999999997</v>
      </c>
      <c r="M70">
        <v>8.1999999999999993</v>
      </c>
      <c r="N70" s="12">
        <v>24.07</v>
      </c>
      <c r="O70" s="12">
        <v>36.619999999999997</v>
      </c>
      <c r="P70" s="12">
        <v>7.8</v>
      </c>
      <c r="Q70">
        <v>7.5</v>
      </c>
    </row>
    <row r="71" spans="1:17">
      <c r="A71" s="29" t="s">
        <v>15</v>
      </c>
      <c r="B71" s="39">
        <v>38033</v>
      </c>
      <c r="C71" s="31">
        <v>4</v>
      </c>
      <c r="D71" s="31">
        <v>3</v>
      </c>
      <c r="E71" s="31">
        <v>1</v>
      </c>
      <c r="F71" s="31">
        <v>33</v>
      </c>
      <c r="G71" s="31">
        <f t="shared" si="1"/>
        <v>10</v>
      </c>
      <c r="H71" s="31">
        <v>190</v>
      </c>
      <c r="I71" s="32">
        <v>0.9</v>
      </c>
      <c r="J71">
        <v>0.12044404398919152</v>
      </c>
      <c r="K71" s="12">
        <v>24.58</v>
      </c>
      <c r="L71" s="12">
        <v>36.69</v>
      </c>
      <c r="M71">
        <v>7.9</v>
      </c>
      <c r="N71" s="12">
        <v>24.38</v>
      </c>
      <c r="O71" s="12">
        <v>36.68</v>
      </c>
      <c r="P71" s="12">
        <v>7.7</v>
      </c>
      <c r="Q71">
        <v>5.5</v>
      </c>
    </row>
    <row r="72" spans="1:17">
      <c r="A72" s="29" t="s">
        <v>15</v>
      </c>
      <c r="B72" s="39">
        <v>38040</v>
      </c>
      <c r="C72" s="31">
        <v>1.5</v>
      </c>
      <c r="D72" s="31">
        <v>3</v>
      </c>
      <c r="E72" s="31">
        <v>3</v>
      </c>
      <c r="F72" s="31">
        <v>38</v>
      </c>
      <c r="G72" s="31">
        <f t="shared" si="1"/>
        <v>15</v>
      </c>
      <c r="H72" s="31">
        <v>170</v>
      </c>
      <c r="I72" s="32">
        <v>1.4</v>
      </c>
      <c r="J72">
        <v>0.14033817551345512</v>
      </c>
      <c r="K72" s="12">
        <v>23.85</v>
      </c>
      <c r="L72" s="12">
        <v>36.68</v>
      </c>
      <c r="M72">
        <v>7.6</v>
      </c>
      <c r="N72" s="12">
        <v>23.83</v>
      </c>
      <c r="O72" s="12">
        <v>36.68</v>
      </c>
      <c r="P72" s="12">
        <v>7.4</v>
      </c>
      <c r="Q72">
        <v>5</v>
      </c>
    </row>
    <row r="73" spans="1:17">
      <c r="A73" s="29" t="s">
        <v>15</v>
      </c>
      <c r="B73" s="39">
        <v>38047</v>
      </c>
      <c r="C73" s="31">
        <v>1.5</v>
      </c>
      <c r="D73" s="31">
        <v>4</v>
      </c>
      <c r="E73" s="31">
        <v>1</v>
      </c>
      <c r="F73" s="31">
        <v>35</v>
      </c>
      <c r="G73" s="31">
        <f t="shared" si="1"/>
        <v>12</v>
      </c>
      <c r="H73" s="31">
        <v>190</v>
      </c>
      <c r="I73" s="32">
        <v>1.1000000000000001</v>
      </c>
      <c r="J73">
        <v>0.12470137782455555</v>
      </c>
      <c r="K73" s="12">
        <v>23.98</v>
      </c>
      <c r="L73" s="12">
        <v>36.96</v>
      </c>
      <c r="M73">
        <v>7.9</v>
      </c>
      <c r="N73" s="12">
        <v>23.89</v>
      </c>
      <c r="O73" s="12">
        <v>36.909999999999997</v>
      </c>
      <c r="P73" s="12">
        <v>7.7</v>
      </c>
      <c r="Q73">
        <v>4</v>
      </c>
    </row>
    <row r="74" spans="1:17">
      <c r="A74" s="29" t="s">
        <v>15</v>
      </c>
      <c r="B74" s="39">
        <v>38054</v>
      </c>
      <c r="C74" s="31">
        <v>3</v>
      </c>
      <c r="D74" s="31">
        <v>5</v>
      </c>
      <c r="E74" s="31">
        <v>3</v>
      </c>
      <c r="F74" s="31">
        <v>35</v>
      </c>
      <c r="G74" s="31">
        <f t="shared" si="1"/>
        <v>12</v>
      </c>
      <c r="H74" s="31">
        <v>170</v>
      </c>
      <c r="I74" s="32">
        <v>1.5</v>
      </c>
      <c r="J74">
        <v>0.13255510249453614</v>
      </c>
      <c r="K74" s="12">
        <v>21.53</v>
      </c>
      <c r="L74" s="12">
        <v>37.08</v>
      </c>
      <c r="M74">
        <v>7.9</v>
      </c>
      <c r="N74" s="12">
        <v>21.46</v>
      </c>
      <c r="O74" s="12">
        <v>37.020000000000003</v>
      </c>
      <c r="P74" s="12">
        <v>7.8</v>
      </c>
      <c r="Q74">
        <v>4.5</v>
      </c>
    </row>
    <row r="75" spans="1:17">
      <c r="A75" s="29" t="s">
        <v>15</v>
      </c>
      <c r="B75" s="39">
        <v>38061</v>
      </c>
      <c r="C75" s="31">
        <v>3</v>
      </c>
      <c r="D75" s="31">
        <v>5</v>
      </c>
      <c r="E75" s="31">
        <v>3</v>
      </c>
      <c r="F75" s="31">
        <v>34</v>
      </c>
      <c r="G75" s="31">
        <f t="shared" si="1"/>
        <v>11</v>
      </c>
      <c r="H75" s="31">
        <v>170</v>
      </c>
      <c r="I75" s="32">
        <v>1.3</v>
      </c>
      <c r="J75">
        <v>0.13082007703054413</v>
      </c>
      <c r="K75" s="12">
        <v>22.16</v>
      </c>
      <c r="L75" s="12">
        <v>37.08</v>
      </c>
      <c r="M75">
        <v>7.6</v>
      </c>
      <c r="N75" s="12">
        <v>22.17</v>
      </c>
      <c r="O75" s="12">
        <v>37.08</v>
      </c>
      <c r="P75" s="12">
        <v>7.4</v>
      </c>
      <c r="Q75">
        <v>4</v>
      </c>
    </row>
    <row r="76" spans="1:17">
      <c r="A76" s="29" t="s">
        <v>15</v>
      </c>
      <c r="B76" s="39">
        <v>38068</v>
      </c>
      <c r="C76" s="31">
        <v>5</v>
      </c>
      <c r="D76" s="31">
        <v>6</v>
      </c>
      <c r="E76" s="31">
        <v>3</v>
      </c>
      <c r="F76" s="31">
        <v>37</v>
      </c>
      <c r="G76" s="31">
        <f t="shared" si="1"/>
        <v>14</v>
      </c>
      <c r="H76" s="31">
        <v>190</v>
      </c>
      <c r="I76" s="32">
        <v>1.4</v>
      </c>
      <c r="J76">
        <v>0.12588467626441743</v>
      </c>
      <c r="K76" s="12">
        <v>22.91</v>
      </c>
      <c r="L76" s="12">
        <v>37.53</v>
      </c>
      <c r="M76">
        <v>7.1</v>
      </c>
      <c r="N76" s="12">
        <v>22.38</v>
      </c>
      <c r="O76" s="12">
        <v>37.46</v>
      </c>
      <c r="P76" s="12">
        <v>6.7</v>
      </c>
      <c r="Q76">
        <v>5</v>
      </c>
    </row>
    <row r="77" spans="1:17">
      <c r="A77" s="29" t="s">
        <v>15</v>
      </c>
      <c r="B77" s="39">
        <v>38075</v>
      </c>
      <c r="C77" s="31">
        <v>5</v>
      </c>
      <c r="D77" s="31">
        <v>5</v>
      </c>
      <c r="E77" s="31">
        <v>5</v>
      </c>
      <c r="F77" s="31">
        <v>38</v>
      </c>
      <c r="G77" s="31">
        <f t="shared" si="1"/>
        <v>15</v>
      </c>
      <c r="H77" s="31">
        <v>180</v>
      </c>
      <c r="I77" s="32">
        <v>3.2</v>
      </c>
      <c r="J77">
        <v>0.18773710502869118</v>
      </c>
      <c r="K77" s="12">
        <v>21.69</v>
      </c>
      <c r="L77" s="12">
        <v>36.880000000000003</v>
      </c>
      <c r="M77">
        <v>8.1999999999999993</v>
      </c>
      <c r="N77" s="12">
        <v>21.7</v>
      </c>
      <c r="O77" s="12">
        <v>36.799999999999997</v>
      </c>
      <c r="P77" s="12">
        <v>8.1</v>
      </c>
      <c r="Q77">
        <v>4</v>
      </c>
    </row>
    <row r="78" spans="1:17">
      <c r="A78" s="29"/>
      <c r="B78" s="39"/>
      <c r="C78" s="31"/>
      <c r="D78" s="31"/>
      <c r="E78" s="31"/>
      <c r="F78" s="31"/>
      <c r="G78" s="31"/>
      <c r="H78" s="31"/>
      <c r="I78" s="32"/>
      <c r="P78" s="12"/>
    </row>
    <row r="79" spans="1:17">
      <c r="A79" s="29" t="s">
        <v>16</v>
      </c>
      <c r="B79" s="39">
        <v>37956</v>
      </c>
      <c r="C79" s="31">
        <v>14</v>
      </c>
      <c r="D79" s="31">
        <v>5</v>
      </c>
      <c r="E79" s="31">
        <v>4</v>
      </c>
      <c r="F79" s="31">
        <v>34</v>
      </c>
      <c r="G79" s="31">
        <f t="shared" si="1"/>
        <v>11</v>
      </c>
      <c r="H79" s="31">
        <v>140</v>
      </c>
      <c r="I79" s="32">
        <v>0.3</v>
      </c>
      <c r="J79">
        <v>7.7958341669438699E-2</v>
      </c>
      <c r="K79" s="12">
        <v>20.72</v>
      </c>
      <c r="L79" s="12">
        <v>35.950000000000003</v>
      </c>
      <c r="M79">
        <v>8.1</v>
      </c>
      <c r="Q79">
        <v>12.5</v>
      </c>
    </row>
    <row r="80" spans="1:17">
      <c r="A80" s="29" t="s">
        <v>16</v>
      </c>
      <c r="B80" s="39">
        <v>37963</v>
      </c>
      <c r="C80" s="31">
        <v>3</v>
      </c>
      <c r="D80" s="31">
        <v>5</v>
      </c>
      <c r="E80" s="31">
        <v>3</v>
      </c>
      <c r="F80" s="31">
        <v>33</v>
      </c>
      <c r="G80" s="31">
        <f t="shared" si="1"/>
        <v>10</v>
      </c>
      <c r="H80" s="31">
        <v>160</v>
      </c>
      <c r="I80" s="32">
        <v>0.3</v>
      </c>
      <c r="J80">
        <v>9.5004632862282973E-2</v>
      </c>
      <c r="K80" s="12">
        <v>21.04</v>
      </c>
      <c r="L80" s="12">
        <v>35.85</v>
      </c>
      <c r="M80">
        <v>8</v>
      </c>
      <c r="N80" s="12">
        <v>20.99</v>
      </c>
      <c r="O80" s="12">
        <v>35.83</v>
      </c>
      <c r="P80" s="12">
        <v>7.6</v>
      </c>
      <c r="Q80">
        <v>6.5</v>
      </c>
    </row>
    <row r="81" spans="1:17">
      <c r="A81" s="29" t="s">
        <v>16</v>
      </c>
      <c r="B81" s="39">
        <v>37970</v>
      </c>
      <c r="C81" s="31">
        <v>4</v>
      </c>
      <c r="D81" s="31">
        <v>5</v>
      </c>
      <c r="E81" s="31">
        <v>3</v>
      </c>
      <c r="F81" s="31">
        <v>32</v>
      </c>
      <c r="G81" s="31">
        <f t="shared" si="1"/>
        <v>9</v>
      </c>
      <c r="H81" s="31">
        <v>140</v>
      </c>
      <c r="I81" s="32">
        <v>0.4</v>
      </c>
      <c r="J81">
        <v>8.8696220770668174E-2</v>
      </c>
      <c r="K81" s="12">
        <v>20.79</v>
      </c>
      <c r="L81" s="12">
        <v>36.25</v>
      </c>
      <c r="M81">
        <v>7.7</v>
      </c>
      <c r="N81" s="12">
        <v>20.8</v>
      </c>
      <c r="O81" s="12">
        <v>36.299999999999997</v>
      </c>
      <c r="P81" s="12">
        <v>7.5</v>
      </c>
      <c r="Q81">
        <v>6</v>
      </c>
    </row>
    <row r="82" spans="1:17">
      <c r="A82" s="29" t="s">
        <v>16</v>
      </c>
      <c r="B82" s="39">
        <v>37977</v>
      </c>
      <c r="C82" s="31">
        <v>3</v>
      </c>
      <c r="D82" s="31">
        <v>5</v>
      </c>
      <c r="E82" s="31">
        <v>3</v>
      </c>
      <c r="F82" s="31">
        <v>31</v>
      </c>
      <c r="G82" s="31">
        <f t="shared" si="1"/>
        <v>8</v>
      </c>
      <c r="H82" s="31">
        <v>140</v>
      </c>
      <c r="I82" s="32">
        <v>0.6</v>
      </c>
      <c r="J82">
        <v>8.2885431321230343E-2</v>
      </c>
      <c r="K82" s="12">
        <v>21.63</v>
      </c>
      <c r="L82" s="12">
        <v>36.18</v>
      </c>
      <c r="M82">
        <v>7.6</v>
      </c>
      <c r="N82" s="12">
        <v>21.13</v>
      </c>
      <c r="O82" s="12">
        <v>36.17</v>
      </c>
      <c r="P82" s="12">
        <v>6.9</v>
      </c>
      <c r="Q82">
        <v>6</v>
      </c>
    </row>
    <row r="83" spans="1:17">
      <c r="A83" s="29" t="s">
        <v>16</v>
      </c>
      <c r="B83" s="39">
        <v>37984</v>
      </c>
      <c r="C83" s="31">
        <v>1.5</v>
      </c>
      <c r="D83" s="31">
        <v>4</v>
      </c>
      <c r="E83" s="31">
        <v>3</v>
      </c>
      <c r="F83" s="31">
        <v>36</v>
      </c>
      <c r="G83" s="31">
        <f t="shared" si="1"/>
        <v>13</v>
      </c>
      <c r="H83" s="31">
        <v>170</v>
      </c>
      <c r="I83" s="32">
        <v>0.6</v>
      </c>
      <c r="J83">
        <v>9.5590384374791254E-2</v>
      </c>
      <c r="K83" s="12">
        <v>22.07</v>
      </c>
      <c r="L83" s="12">
        <v>36.54</v>
      </c>
      <c r="M83">
        <v>8.3000000000000007</v>
      </c>
      <c r="N83" s="12">
        <v>21.99</v>
      </c>
      <c r="O83" s="12">
        <v>36.54</v>
      </c>
      <c r="P83" s="12">
        <v>8</v>
      </c>
      <c r="Q83" s="12">
        <v>5.5</v>
      </c>
    </row>
    <row r="84" spans="1:17">
      <c r="A84" s="29" t="s">
        <v>16</v>
      </c>
      <c r="B84" s="39">
        <v>37991</v>
      </c>
      <c r="C84" s="31">
        <v>1.5</v>
      </c>
      <c r="D84" s="31">
        <v>4</v>
      </c>
      <c r="E84" s="31">
        <v>3</v>
      </c>
      <c r="F84" s="31">
        <v>39</v>
      </c>
      <c r="G84" s="31">
        <f t="shared" si="1"/>
        <v>16</v>
      </c>
      <c r="H84" s="31">
        <v>150</v>
      </c>
      <c r="I84" s="32">
        <v>0.7</v>
      </c>
      <c r="J84">
        <v>0.1246155259938856</v>
      </c>
      <c r="K84" s="12">
        <v>22.59</v>
      </c>
      <c r="L84" s="12">
        <v>36.78</v>
      </c>
      <c r="M84">
        <v>8.1999999999999993</v>
      </c>
      <c r="N84" s="12">
        <v>22.58</v>
      </c>
      <c r="O84" s="12">
        <v>36.78</v>
      </c>
      <c r="P84" s="12">
        <v>8.1</v>
      </c>
      <c r="Q84">
        <v>4.5</v>
      </c>
    </row>
    <row r="85" spans="1:17">
      <c r="A85" s="29" t="s">
        <v>16</v>
      </c>
      <c r="B85" s="39">
        <v>37998</v>
      </c>
      <c r="C85" s="31">
        <v>4</v>
      </c>
      <c r="D85" s="31">
        <v>4</v>
      </c>
      <c r="E85" s="31">
        <v>2</v>
      </c>
      <c r="F85" s="31">
        <v>36</v>
      </c>
      <c r="G85" s="31">
        <f t="shared" si="1"/>
        <v>13</v>
      </c>
      <c r="H85" s="31">
        <v>140</v>
      </c>
      <c r="I85" s="32">
        <v>0.6</v>
      </c>
      <c r="J85">
        <v>7.4349217999952075E-2</v>
      </c>
      <c r="K85" s="12">
        <v>24.22</v>
      </c>
      <c r="L85" s="12">
        <v>37.130000000000003</v>
      </c>
      <c r="M85" s="18">
        <v>7.87</v>
      </c>
      <c r="N85" s="12">
        <v>22.85</v>
      </c>
      <c r="O85" s="12">
        <v>37.06</v>
      </c>
      <c r="P85" s="12">
        <v>7.3</v>
      </c>
      <c r="Q85">
        <v>9</v>
      </c>
    </row>
    <row r="86" spans="1:17">
      <c r="A86" s="29" t="s">
        <v>16</v>
      </c>
      <c r="B86" s="39">
        <v>38005</v>
      </c>
      <c r="C86" s="31">
        <v>5</v>
      </c>
      <c r="D86" s="31">
        <v>6</v>
      </c>
      <c r="E86" s="31">
        <v>3</v>
      </c>
      <c r="F86" s="31">
        <v>32</v>
      </c>
      <c r="G86" s="31">
        <f t="shared" si="1"/>
        <v>9</v>
      </c>
      <c r="H86" s="31">
        <v>160</v>
      </c>
      <c r="I86" s="32">
        <v>0.8</v>
      </c>
      <c r="J86">
        <v>0.10924897472993729</v>
      </c>
      <c r="K86" s="12">
        <v>23.17</v>
      </c>
      <c r="L86" s="12">
        <v>36.47</v>
      </c>
      <c r="M86">
        <v>8.1</v>
      </c>
      <c r="N86" s="12">
        <v>23.17</v>
      </c>
      <c r="O86" s="12">
        <v>36.47</v>
      </c>
      <c r="P86" s="12">
        <v>7.7</v>
      </c>
      <c r="Q86">
        <v>5</v>
      </c>
    </row>
    <row r="87" spans="1:17">
      <c r="A87" s="29" t="s">
        <v>16</v>
      </c>
      <c r="B87" s="39">
        <v>38012</v>
      </c>
      <c r="C87" s="31">
        <v>6</v>
      </c>
      <c r="D87" s="31">
        <v>6</v>
      </c>
      <c r="E87" s="31">
        <v>5</v>
      </c>
      <c r="F87" s="31">
        <v>31</v>
      </c>
      <c r="G87" s="31">
        <f t="shared" si="1"/>
        <v>8</v>
      </c>
      <c r="H87" s="31">
        <v>150</v>
      </c>
      <c r="I87" s="32">
        <v>0.9</v>
      </c>
      <c r="J87">
        <v>9.495264091750652E-2</v>
      </c>
      <c r="K87" s="12">
        <v>23.27</v>
      </c>
      <c r="L87" s="12">
        <v>36.590000000000003</v>
      </c>
      <c r="M87">
        <v>8.5</v>
      </c>
      <c r="N87" s="12">
        <v>22.64</v>
      </c>
      <c r="O87" s="12">
        <v>36.53</v>
      </c>
      <c r="P87" s="12">
        <v>8</v>
      </c>
      <c r="Q87" s="12">
        <v>9</v>
      </c>
    </row>
    <row r="88" spans="1:17">
      <c r="A88" s="29" t="s">
        <v>16</v>
      </c>
      <c r="B88" s="39">
        <v>38019</v>
      </c>
      <c r="C88" s="31">
        <v>4</v>
      </c>
      <c r="D88" s="31">
        <v>7</v>
      </c>
      <c r="E88" s="31">
        <v>3</v>
      </c>
      <c r="F88" s="31">
        <v>36</v>
      </c>
      <c r="G88" s="31">
        <f t="shared" si="1"/>
        <v>13</v>
      </c>
      <c r="H88" s="31">
        <v>170</v>
      </c>
      <c r="I88" s="32">
        <v>1</v>
      </c>
      <c r="J88">
        <v>0.10470732718664146</v>
      </c>
      <c r="K88" s="12">
        <v>23.28</v>
      </c>
      <c r="L88" s="12">
        <v>36.549999999999997</v>
      </c>
      <c r="M88">
        <v>7.4</v>
      </c>
      <c r="N88" s="12">
        <v>23.25</v>
      </c>
      <c r="O88" s="12">
        <v>36.549999999999997</v>
      </c>
      <c r="P88" s="12">
        <v>7.3</v>
      </c>
      <c r="Q88">
        <v>4.5</v>
      </c>
    </row>
    <row r="89" spans="1:17">
      <c r="A89" s="29" t="s">
        <v>16</v>
      </c>
      <c r="B89" s="39">
        <v>38026</v>
      </c>
      <c r="C89" s="31">
        <v>4</v>
      </c>
      <c r="D89" s="31">
        <v>7</v>
      </c>
      <c r="E89" s="31">
        <v>4</v>
      </c>
      <c r="F89" s="31">
        <v>33</v>
      </c>
      <c r="G89" s="31">
        <f t="shared" si="1"/>
        <v>10</v>
      </c>
      <c r="H89" s="31">
        <v>150</v>
      </c>
      <c r="I89" s="32">
        <v>0.9</v>
      </c>
      <c r="J89">
        <v>6.2558847131445855E-2</v>
      </c>
      <c r="K89" s="12">
        <v>23.73</v>
      </c>
      <c r="L89" s="12">
        <v>36.6</v>
      </c>
      <c r="M89">
        <v>8.1999999999999993</v>
      </c>
      <c r="N89" s="12">
        <v>23.52</v>
      </c>
      <c r="O89" s="12">
        <v>36.6</v>
      </c>
      <c r="P89" s="12">
        <v>7.7</v>
      </c>
      <c r="Q89">
        <v>12.5</v>
      </c>
    </row>
    <row r="90" spans="1:17">
      <c r="A90" s="29" t="s">
        <v>16</v>
      </c>
      <c r="B90" s="39">
        <v>38033</v>
      </c>
      <c r="C90" s="31">
        <v>1.5</v>
      </c>
      <c r="D90" s="31">
        <v>3</v>
      </c>
      <c r="E90" s="31">
        <v>1</v>
      </c>
      <c r="F90" s="31">
        <v>35</v>
      </c>
      <c r="G90" s="31">
        <f t="shared" si="1"/>
        <v>12</v>
      </c>
      <c r="H90" s="31">
        <v>170</v>
      </c>
      <c r="I90" s="32">
        <v>1</v>
      </c>
      <c r="J90">
        <v>0.10954831068357172</v>
      </c>
      <c r="K90" s="12">
        <v>24.08</v>
      </c>
      <c r="L90" s="12">
        <v>36.630000000000003</v>
      </c>
      <c r="M90">
        <v>7.8</v>
      </c>
      <c r="N90" s="12">
        <v>24.08</v>
      </c>
      <c r="O90" s="12">
        <v>36.630000000000003</v>
      </c>
      <c r="P90" s="12">
        <v>7.5</v>
      </c>
      <c r="Q90">
        <v>7</v>
      </c>
    </row>
    <row r="91" spans="1:17">
      <c r="A91" s="29" t="s">
        <v>16</v>
      </c>
      <c r="B91" s="39">
        <v>38040</v>
      </c>
      <c r="C91" s="31">
        <v>4</v>
      </c>
      <c r="D91" s="31">
        <v>4</v>
      </c>
      <c r="E91" s="31">
        <v>3</v>
      </c>
      <c r="F91" s="31">
        <v>35</v>
      </c>
      <c r="G91" s="31">
        <f t="shared" si="1"/>
        <v>12</v>
      </c>
      <c r="H91" s="31">
        <v>150</v>
      </c>
      <c r="I91" s="32">
        <v>0.7</v>
      </c>
      <c r="J91">
        <v>0.10766897478462216</v>
      </c>
      <c r="K91" s="12">
        <v>23.88</v>
      </c>
      <c r="L91" s="12">
        <v>36.630000000000003</v>
      </c>
      <c r="M91">
        <v>7.5</v>
      </c>
      <c r="N91" s="12">
        <v>23.87</v>
      </c>
      <c r="O91" s="12">
        <v>36.630000000000003</v>
      </c>
      <c r="P91" s="12">
        <v>7.3</v>
      </c>
      <c r="Q91">
        <v>8.5</v>
      </c>
    </row>
    <row r="92" spans="1:17">
      <c r="A92" s="29" t="s">
        <v>16</v>
      </c>
      <c r="B92" s="39">
        <v>38047</v>
      </c>
      <c r="C92" s="31">
        <v>1.5</v>
      </c>
      <c r="D92" s="31">
        <v>4</v>
      </c>
      <c r="E92" s="31">
        <v>3</v>
      </c>
      <c r="F92" s="31">
        <v>34</v>
      </c>
      <c r="G92" s="31">
        <f t="shared" si="1"/>
        <v>11</v>
      </c>
      <c r="H92" s="31">
        <v>180</v>
      </c>
      <c r="I92" s="32">
        <v>1.3</v>
      </c>
      <c r="J92">
        <v>9.1052134696267384E-2</v>
      </c>
      <c r="K92" s="12">
        <v>23.73</v>
      </c>
      <c r="L92" s="12">
        <v>36.909999999999997</v>
      </c>
      <c r="M92">
        <v>8</v>
      </c>
      <c r="N92" s="12">
        <v>23.58</v>
      </c>
      <c r="O92" s="12">
        <v>36.93</v>
      </c>
      <c r="P92" s="12">
        <v>7.1</v>
      </c>
      <c r="Q92">
        <v>7.5</v>
      </c>
    </row>
    <row r="93" spans="1:17">
      <c r="A93" s="29" t="s">
        <v>16</v>
      </c>
      <c r="B93" s="39">
        <v>38054</v>
      </c>
      <c r="C93" s="31">
        <v>4</v>
      </c>
      <c r="D93" s="31">
        <v>5</v>
      </c>
      <c r="E93" s="31">
        <v>3</v>
      </c>
      <c r="F93" s="31">
        <v>32</v>
      </c>
      <c r="G93" s="31">
        <f t="shared" si="1"/>
        <v>9</v>
      </c>
      <c r="H93" s="31">
        <v>160</v>
      </c>
      <c r="I93" s="32">
        <v>0.9</v>
      </c>
      <c r="J93">
        <v>0.11769739189852706</v>
      </c>
      <c r="K93" s="12">
        <v>21.71</v>
      </c>
      <c r="L93" s="12">
        <v>37.01</v>
      </c>
      <c r="M93">
        <v>7.7</v>
      </c>
      <c r="N93" s="12">
        <v>21.7</v>
      </c>
      <c r="O93" s="12">
        <v>37.020000000000003</v>
      </c>
      <c r="P93" s="12">
        <v>7.6</v>
      </c>
      <c r="Q93">
        <v>6</v>
      </c>
    </row>
    <row r="94" spans="1:17">
      <c r="A94" s="29" t="s">
        <v>16</v>
      </c>
      <c r="B94" s="39">
        <v>38061</v>
      </c>
      <c r="C94" s="31">
        <v>3</v>
      </c>
      <c r="D94" s="31">
        <v>6</v>
      </c>
      <c r="E94" s="31">
        <v>4</v>
      </c>
      <c r="F94" s="31">
        <v>35</v>
      </c>
      <c r="G94" s="31">
        <f t="shared" si="1"/>
        <v>12</v>
      </c>
      <c r="H94" s="31">
        <v>150</v>
      </c>
      <c r="I94" s="32">
        <v>0.9</v>
      </c>
      <c r="J94">
        <v>8.6405443696463996E-2</v>
      </c>
      <c r="K94" s="12">
        <v>21.41</v>
      </c>
      <c r="L94" s="12">
        <v>37.020000000000003</v>
      </c>
      <c r="M94">
        <v>7.8</v>
      </c>
      <c r="N94" s="12">
        <v>21.42</v>
      </c>
      <c r="O94" s="12">
        <v>37.020000000000003</v>
      </c>
      <c r="P94" s="12">
        <v>7.5</v>
      </c>
      <c r="Q94">
        <v>6.5</v>
      </c>
    </row>
    <row r="95" spans="1:17">
      <c r="A95" s="29" t="s">
        <v>16</v>
      </c>
      <c r="B95" s="39">
        <v>38068</v>
      </c>
      <c r="C95" s="31">
        <v>6</v>
      </c>
      <c r="D95" s="31">
        <v>6</v>
      </c>
      <c r="E95" s="31">
        <v>5</v>
      </c>
      <c r="F95" s="31">
        <v>34</v>
      </c>
      <c r="G95" s="31">
        <f t="shared" si="1"/>
        <v>11</v>
      </c>
      <c r="H95" s="31">
        <v>160</v>
      </c>
      <c r="I95" s="32">
        <v>0.8</v>
      </c>
      <c r="J95">
        <v>6.593978673721819E-2</v>
      </c>
      <c r="K95" s="12">
        <v>22.91</v>
      </c>
      <c r="L95" s="12">
        <v>37.4</v>
      </c>
      <c r="M95">
        <v>7</v>
      </c>
      <c r="N95" s="12">
        <v>22.03</v>
      </c>
      <c r="O95" s="12">
        <v>37.42</v>
      </c>
      <c r="P95" s="12">
        <v>6.8</v>
      </c>
      <c r="Q95">
        <v>13</v>
      </c>
    </row>
    <row r="96" spans="1:17">
      <c r="A96" s="29" t="s">
        <v>16</v>
      </c>
      <c r="B96" s="39">
        <v>38075</v>
      </c>
      <c r="C96" s="31">
        <v>3</v>
      </c>
      <c r="D96" s="31">
        <v>4</v>
      </c>
      <c r="E96" s="31">
        <v>1</v>
      </c>
      <c r="F96" s="31">
        <v>35</v>
      </c>
      <c r="G96" s="31">
        <f t="shared" si="1"/>
        <v>12</v>
      </c>
      <c r="H96" s="31">
        <v>170</v>
      </c>
      <c r="I96" s="32">
        <v>1.3</v>
      </c>
      <c r="J96">
        <v>0.12889535294250939</v>
      </c>
      <c r="K96" s="12">
        <v>21.99</v>
      </c>
      <c r="L96" s="12">
        <v>36.94</v>
      </c>
      <c r="M96">
        <v>7.8</v>
      </c>
      <c r="N96" s="12">
        <v>21.98</v>
      </c>
      <c r="O96" s="12">
        <v>36.85</v>
      </c>
      <c r="P96" s="12">
        <v>7.8</v>
      </c>
      <c r="Q96">
        <v>6.5</v>
      </c>
    </row>
    <row r="97" spans="1:17">
      <c r="A97" s="29"/>
      <c r="B97" s="39"/>
      <c r="C97" s="31"/>
      <c r="D97" s="31"/>
      <c r="E97" s="31"/>
      <c r="F97" s="31"/>
      <c r="G97" s="31"/>
      <c r="H97" s="31"/>
      <c r="I97" s="32"/>
      <c r="P97" s="12"/>
    </row>
    <row r="98" spans="1:17">
      <c r="A98" s="29" t="s">
        <v>17</v>
      </c>
      <c r="B98" s="39">
        <v>37956</v>
      </c>
      <c r="C98" s="31">
        <v>5</v>
      </c>
      <c r="D98" s="31">
        <v>5</v>
      </c>
      <c r="E98" s="31">
        <v>4</v>
      </c>
      <c r="F98" s="31">
        <v>37</v>
      </c>
      <c r="G98" s="31">
        <f t="shared" si="1"/>
        <v>14</v>
      </c>
      <c r="H98" s="31">
        <v>150</v>
      </c>
      <c r="I98" s="32">
        <v>1</v>
      </c>
      <c r="J98">
        <v>9.6610012841674836E-2</v>
      </c>
      <c r="K98" s="12">
        <v>21.29</v>
      </c>
      <c r="L98" s="12">
        <v>35.880000000000003</v>
      </c>
      <c r="M98">
        <v>7.8</v>
      </c>
      <c r="Q98">
        <v>4.5</v>
      </c>
    </row>
    <row r="99" spans="1:17">
      <c r="A99" s="29" t="s">
        <v>17</v>
      </c>
      <c r="B99" s="39">
        <v>37963</v>
      </c>
      <c r="C99" s="31">
        <v>6</v>
      </c>
      <c r="D99" s="31">
        <v>5</v>
      </c>
      <c r="E99" s="31">
        <v>4</v>
      </c>
      <c r="F99" s="31">
        <v>41</v>
      </c>
      <c r="G99" s="31">
        <f t="shared" si="1"/>
        <v>18</v>
      </c>
      <c r="H99" s="31">
        <v>190</v>
      </c>
      <c r="I99" s="32">
        <v>0.7</v>
      </c>
      <c r="J99">
        <v>0.12306185512904956</v>
      </c>
      <c r="K99" s="12">
        <v>21.29</v>
      </c>
      <c r="L99" s="12">
        <v>35.840000000000003</v>
      </c>
      <c r="M99">
        <v>7.7</v>
      </c>
      <c r="N99" s="12">
        <v>21.25</v>
      </c>
      <c r="O99" s="12">
        <v>35.840000000000003</v>
      </c>
      <c r="P99" s="12">
        <v>7.5</v>
      </c>
      <c r="Q99">
        <v>3.5</v>
      </c>
    </row>
    <row r="100" spans="1:17">
      <c r="A100" s="29" t="s">
        <v>17</v>
      </c>
      <c r="B100" s="39">
        <v>37970</v>
      </c>
      <c r="C100" s="31">
        <v>1.5</v>
      </c>
      <c r="D100" s="31">
        <v>5</v>
      </c>
      <c r="E100" s="31">
        <v>4</v>
      </c>
      <c r="F100" s="31">
        <v>34</v>
      </c>
      <c r="G100" s="31">
        <f t="shared" si="1"/>
        <v>11</v>
      </c>
      <c r="H100" s="31">
        <v>170</v>
      </c>
      <c r="I100" s="32">
        <v>1.2</v>
      </c>
      <c r="J100">
        <v>0.11635393550832525</v>
      </c>
      <c r="K100" s="12">
        <v>20.98</v>
      </c>
      <c r="L100" s="12">
        <v>36.299999999999997</v>
      </c>
      <c r="M100">
        <v>7.7</v>
      </c>
      <c r="N100" s="12">
        <v>20.8</v>
      </c>
      <c r="O100" s="12">
        <v>36.31</v>
      </c>
      <c r="P100" s="18">
        <v>7.56</v>
      </c>
      <c r="Q100" s="12">
        <v>3</v>
      </c>
    </row>
    <row r="101" spans="1:17">
      <c r="A101" s="29" t="s">
        <v>17</v>
      </c>
      <c r="B101" s="39">
        <v>37977</v>
      </c>
      <c r="C101" s="31">
        <v>3</v>
      </c>
      <c r="D101" s="31">
        <v>5</v>
      </c>
      <c r="E101" s="31">
        <v>2</v>
      </c>
      <c r="F101" s="31">
        <v>34</v>
      </c>
      <c r="G101" s="31">
        <f t="shared" si="1"/>
        <v>11</v>
      </c>
      <c r="H101" s="31">
        <v>180</v>
      </c>
      <c r="I101" s="32">
        <v>1.4</v>
      </c>
      <c r="J101">
        <v>0.10988394897992874</v>
      </c>
      <c r="K101" s="12">
        <v>21.8</v>
      </c>
      <c r="L101" s="12">
        <v>36.200000000000003</v>
      </c>
      <c r="M101">
        <v>7.3</v>
      </c>
      <c r="N101" s="12">
        <v>21.22</v>
      </c>
      <c r="O101" s="12">
        <v>36.21</v>
      </c>
      <c r="P101" s="12">
        <v>7</v>
      </c>
      <c r="Q101">
        <v>3.5</v>
      </c>
    </row>
    <row r="102" spans="1:17">
      <c r="A102" s="29" t="s">
        <v>17</v>
      </c>
      <c r="B102" s="39">
        <v>37984</v>
      </c>
      <c r="C102" s="31">
        <v>1.5</v>
      </c>
      <c r="D102" s="31">
        <v>21</v>
      </c>
      <c r="E102" s="31">
        <v>3</v>
      </c>
      <c r="F102" s="31">
        <v>73</v>
      </c>
      <c r="G102" s="31">
        <f t="shared" si="1"/>
        <v>50</v>
      </c>
      <c r="H102" s="31">
        <v>250</v>
      </c>
      <c r="I102" s="32">
        <v>4.3</v>
      </c>
      <c r="J102">
        <v>0.14209946347244243</v>
      </c>
      <c r="K102" s="12">
        <v>22.49</v>
      </c>
      <c r="L102" s="12">
        <v>36.61</v>
      </c>
      <c r="M102">
        <v>8.6</v>
      </c>
      <c r="N102" s="12">
        <v>22.28</v>
      </c>
      <c r="O102" s="12">
        <v>36.61</v>
      </c>
      <c r="P102" s="12">
        <v>8.1999999999999993</v>
      </c>
      <c r="Q102">
        <v>3</v>
      </c>
    </row>
    <row r="103" spans="1:17">
      <c r="A103" s="29" t="s">
        <v>17</v>
      </c>
      <c r="B103" s="39">
        <v>37991</v>
      </c>
      <c r="C103" s="31">
        <v>1.5</v>
      </c>
      <c r="D103" s="31">
        <v>4</v>
      </c>
      <c r="E103" s="31">
        <v>3</v>
      </c>
      <c r="F103" s="31">
        <v>43</v>
      </c>
      <c r="G103" s="31">
        <f t="shared" si="1"/>
        <v>20</v>
      </c>
      <c r="H103" s="31">
        <v>170</v>
      </c>
      <c r="I103" s="32">
        <v>1.6</v>
      </c>
      <c r="J103">
        <v>0.13102697228362059</v>
      </c>
      <c r="K103" s="12">
        <v>22.86</v>
      </c>
      <c r="L103" s="12">
        <v>36.9</v>
      </c>
      <c r="M103">
        <v>8</v>
      </c>
      <c r="N103" s="12">
        <v>22.67</v>
      </c>
      <c r="O103" s="12">
        <v>36.909999999999997</v>
      </c>
      <c r="P103" s="12">
        <v>7.8</v>
      </c>
      <c r="Q103">
        <v>3.5</v>
      </c>
    </row>
    <row r="104" spans="1:17">
      <c r="A104" s="29" t="s">
        <v>17</v>
      </c>
      <c r="B104" s="39">
        <v>37998</v>
      </c>
      <c r="C104" s="31">
        <v>3</v>
      </c>
      <c r="D104" s="31">
        <v>4</v>
      </c>
      <c r="E104" s="31">
        <v>3</v>
      </c>
      <c r="F104" s="31">
        <v>35</v>
      </c>
      <c r="G104" s="31">
        <f t="shared" si="1"/>
        <v>12</v>
      </c>
      <c r="H104" s="31">
        <v>160</v>
      </c>
      <c r="I104" s="32">
        <v>0.9</v>
      </c>
      <c r="J104">
        <v>6.7628720919023499E-2</v>
      </c>
      <c r="K104" s="12">
        <v>24.52</v>
      </c>
      <c r="L104" s="12">
        <v>37.119999999999997</v>
      </c>
      <c r="M104">
        <v>7</v>
      </c>
      <c r="N104" s="12">
        <v>22.97</v>
      </c>
      <c r="O104" s="12">
        <v>37.049999999999997</v>
      </c>
      <c r="P104" s="12">
        <v>6.6</v>
      </c>
      <c r="Q104">
        <v>8</v>
      </c>
    </row>
    <row r="105" spans="1:17">
      <c r="A105" s="29" t="s">
        <v>17</v>
      </c>
      <c r="B105" s="39">
        <v>38005</v>
      </c>
      <c r="C105" s="31">
        <v>6</v>
      </c>
      <c r="D105" s="31">
        <v>8</v>
      </c>
      <c r="E105" s="31">
        <v>3</v>
      </c>
      <c r="F105" s="31">
        <v>43</v>
      </c>
      <c r="G105" s="31">
        <f t="shared" si="1"/>
        <v>20</v>
      </c>
      <c r="H105" s="31">
        <v>200</v>
      </c>
      <c r="I105" s="32">
        <v>2.9</v>
      </c>
      <c r="J105">
        <v>0.28013610833003127</v>
      </c>
      <c r="K105" s="12">
        <v>22.98</v>
      </c>
      <c r="L105" s="12">
        <v>36.479999999999997</v>
      </c>
      <c r="M105">
        <v>8.1999999999999993</v>
      </c>
      <c r="N105" s="12">
        <v>22.99</v>
      </c>
      <c r="O105" s="12">
        <v>36.479999999999997</v>
      </c>
      <c r="P105" s="12">
        <v>7.8</v>
      </c>
      <c r="Q105">
        <v>2.5</v>
      </c>
    </row>
    <row r="106" spans="1:17">
      <c r="A106" s="29" t="s">
        <v>17</v>
      </c>
      <c r="B106" s="39">
        <v>38012</v>
      </c>
      <c r="C106" s="31">
        <v>11</v>
      </c>
      <c r="D106" s="31">
        <v>4</v>
      </c>
      <c r="E106" s="31">
        <v>4</v>
      </c>
      <c r="F106" s="31">
        <v>39</v>
      </c>
      <c r="G106" s="31">
        <f t="shared" si="1"/>
        <v>16</v>
      </c>
      <c r="H106" s="31">
        <v>160</v>
      </c>
      <c r="I106" s="32">
        <v>1.2</v>
      </c>
      <c r="J106">
        <v>9.3005405108973524E-2</v>
      </c>
      <c r="K106" s="12">
        <v>23.75</v>
      </c>
      <c r="L106" s="12">
        <v>36.630000000000003</v>
      </c>
      <c r="M106">
        <v>8.4</v>
      </c>
      <c r="N106" s="12">
        <v>23.2</v>
      </c>
      <c r="O106" s="12">
        <v>36.57</v>
      </c>
      <c r="P106" s="12">
        <v>7.8</v>
      </c>
      <c r="Q106">
        <v>6</v>
      </c>
    </row>
    <row r="107" spans="1:17">
      <c r="A107" s="29" t="s">
        <v>17</v>
      </c>
      <c r="B107" s="39">
        <v>38019</v>
      </c>
      <c r="C107" s="31">
        <v>6</v>
      </c>
      <c r="D107" s="31">
        <v>7</v>
      </c>
      <c r="E107" s="31">
        <v>4</v>
      </c>
      <c r="F107" s="31">
        <v>45</v>
      </c>
      <c r="G107" s="31">
        <f t="shared" si="1"/>
        <v>22</v>
      </c>
      <c r="H107" s="31">
        <v>210</v>
      </c>
      <c r="I107" s="32">
        <v>2.9</v>
      </c>
      <c r="J107">
        <v>0.14432937489416145</v>
      </c>
      <c r="K107" s="12">
        <v>23.39</v>
      </c>
      <c r="L107" s="12">
        <v>36.6</v>
      </c>
      <c r="M107">
        <v>7.8</v>
      </c>
      <c r="N107" s="12">
        <v>23.29</v>
      </c>
      <c r="O107" s="12">
        <v>36.6</v>
      </c>
      <c r="P107" s="12">
        <v>7.6</v>
      </c>
      <c r="Q107">
        <v>3.5</v>
      </c>
    </row>
    <row r="108" spans="1:17">
      <c r="A108" s="29" t="s">
        <v>17</v>
      </c>
      <c r="B108" s="39">
        <v>38026</v>
      </c>
      <c r="C108" s="31">
        <v>5</v>
      </c>
      <c r="D108" s="31">
        <v>6</v>
      </c>
      <c r="E108" s="31">
        <v>4</v>
      </c>
      <c r="F108" s="31">
        <v>36</v>
      </c>
      <c r="G108" s="31">
        <f t="shared" si="1"/>
        <v>13</v>
      </c>
      <c r="H108" s="31">
        <v>170</v>
      </c>
      <c r="I108" s="32">
        <v>1.3</v>
      </c>
      <c r="J108">
        <v>9.4745966838899284E-2</v>
      </c>
      <c r="K108" s="12">
        <v>24.44</v>
      </c>
      <c r="L108" s="12">
        <v>36.65</v>
      </c>
      <c r="M108">
        <v>8.3000000000000007</v>
      </c>
      <c r="N108" s="12">
        <v>23.78</v>
      </c>
      <c r="O108" s="12">
        <v>36.619999999999997</v>
      </c>
      <c r="P108" s="12">
        <v>8.1</v>
      </c>
      <c r="Q108">
        <v>7</v>
      </c>
    </row>
    <row r="109" spans="1:17">
      <c r="A109" s="29" t="s">
        <v>17</v>
      </c>
      <c r="B109" s="39">
        <v>38033</v>
      </c>
      <c r="C109" s="31">
        <v>5</v>
      </c>
      <c r="D109" s="31">
        <v>4</v>
      </c>
      <c r="E109" s="31">
        <v>3</v>
      </c>
      <c r="F109" s="31">
        <v>33</v>
      </c>
      <c r="G109" s="31">
        <f t="shared" si="1"/>
        <v>10</v>
      </c>
      <c r="H109" s="31">
        <v>170</v>
      </c>
      <c r="I109" s="32">
        <v>1.3</v>
      </c>
      <c r="J109">
        <v>0.11273808832368171</v>
      </c>
      <c r="K109" s="12">
        <v>24.07</v>
      </c>
      <c r="L109" s="12">
        <v>36.6</v>
      </c>
      <c r="M109">
        <v>8.1</v>
      </c>
      <c r="N109" s="12">
        <v>23.93</v>
      </c>
      <c r="O109" s="12">
        <v>36.590000000000003</v>
      </c>
      <c r="P109" s="12">
        <v>7.6</v>
      </c>
      <c r="Q109">
        <v>6</v>
      </c>
    </row>
    <row r="110" spans="1:17">
      <c r="A110" s="29" t="s">
        <v>17</v>
      </c>
      <c r="B110" s="39">
        <v>38040</v>
      </c>
      <c r="C110" s="31">
        <v>4</v>
      </c>
      <c r="D110" s="31">
        <v>4</v>
      </c>
      <c r="E110" s="31">
        <v>3</v>
      </c>
      <c r="F110" s="31">
        <v>37</v>
      </c>
      <c r="G110" s="31">
        <f t="shared" si="1"/>
        <v>14</v>
      </c>
      <c r="H110" s="31">
        <v>160</v>
      </c>
      <c r="I110" s="32">
        <v>1.5</v>
      </c>
      <c r="J110">
        <v>0.11892760067321628</v>
      </c>
      <c r="K110" s="12">
        <v>23.77</v>
      </c>
      <c r="L110" s="12">
        <v>36.619999999999997</v>
      </c>
      <c r="M110">
        <v>7.6</v>
      </c>
      <c r="N110" s="12">
        <v>23.7</v>
      </c>
      <c r="O110" s="12">
        <v>36.659999999999997</v>
      </c>
      <c r="P110" s="12">
        <v>7.3</v>
      </c>
      <c r="Q110">
        <v>7</v>
      </c>
    </row>
    <row r="111" spans="1:17">
      <c r="A111" s="29" t="s">
        <v>17</v>
      </c>
      <c r="B111" s="39">
        <v>38047</v>
      </c>
      <c r="C111" s="31">
        <v>3</v>
      </c>
      <c r="D111" s="31">
        <v>5</v>
      </c>
      <c r="E111" s="31">
        <v>3</v>
      </c>
      <c r="F111" s="31">
        <v>37</v>
      </c>
      <c r="G111" s="31">
        <f t="shared" si="1"/>
        <v>14</v>
      </c>
      <c r="H111" s="31">
        <v>180</v>
      </c>
      <c r="I111" s="32">
        <v>1.9</v>
      </c>
      <c r="J111">
        <v>0.11586541713780633</v>
      </c>
      <c r="K111">
        <v>23.99</v>
      </c>
      <c r="L111">
        <v>36.96</v>
      </c>
      <c r="M111">
        <v>8</v>
      </c>
      <c r="N111">
        <v>23.6</v>
      </c>
      <c r="O111">
        <v>36.979999999999997</v>
      </c>
      <c r="P111" s="12">
        <v>7.3</v>
      </c>
      <c r="Q111">
        <v>4.5</v>
      </c>
    </row>
    <row r="112" spans="1:17">
      <c r="A112" s="29" t="s">
        <v>17</v>
      </c>
      <c r="B112" s="39">
        <v>38054</v>
      </c>
      <c r="C112" s="31">
        <v>1.5</v>
      </c>
      <c r="D112" s="31">
        <v>5</v>
      </c>
      <c r="E112" s="31">
        <v>3</v>
      </c>
      <c r="F112" s="31">
        <v>35</v>
      </c>
      <c r="G112" s="31">
        <f t="shared" si="1"/>
        <v>12</v>
      </c>
      <c r="H112" s="31">
        <v>230</v>
      </c>
      <c r="I112" s="32">
        <v>1.8</v>
      </c>
      <c r="J112">
        <v>0.118072022995325</v>
      </c>
      <c r="K112" s="12">
        <v>21.38</v>
      </c>
      <c r="L112" s="12">
        <v>37.08</v>
      </c>
      <c r="M112">
        <v>7.8</v>
      </c>
      <c r="N112" s="12">
        <v>21.3</v>
      </c>
      <c r="O112" s="12">
        <v>37.06</v>
      </c>
      <c r="P112" s="12">
        <v>7.7</v>
      </c>
      <c r="Q112">
        <v>5</v>
      </c>
    </row>
    <row r="113" spans="1:17">
      <c r="A113" s="29" t="s">
        <v>17</v>
      </c>
      <c r="B113" s="39">
        <v>38061</v>
      </c>
      <c r="C113" s="31">
        <v>5</v>
      </c>
      <c r="D113" s="31">
        <v>6</v>
      </c>
      <c r="E113" s="31">
        <v>4</v>
      </c>
      <c r="F113" s="31">
        <v>37</v>
      </c>
      <c r="G113" s="31">
        <f t="shared" si="1"/>
        <v>14</v>
      </c>
      <c r="H113" s="31">
        <v>170</v>
      </c>
      <c r="I113" s="32">
        <v>1.2</v>
      </c>
      <c r="J113">
        <v>0.10969341340728243</v>
      </c>
      <c r="K113" s="12">
        <v>21.74</v>
      </c>
      <c r="L113" s="12">
        <v>37.03</v>
      </c>
      <c r="M113">
        <v>7.7</v>
      </c>
      <c r="N113" s="12">
        <v>21.47</v>
      </c>
      <c r="O113" s="12">
        <v>37</v>
      </c>
      <c r="P113" s="12">
        <v>7.3</v>
      </c>
      <c r="Q113">
        <v>4.5</v>
      </c>
    </row>
    <row r="114" spans="1:17">
      <c r="A114" s="29" t="s">
        <v>17</v>
      </c>
      <c r="B114" s="39">
        <v>38068</v>
      </c>
      <c r="C114" s="31">
        <v>5</v>
      </c>
      <c r="D114" s="31">
        <v>6</v>
      </c>
      <c r="E114" s="31">
        <v>5</v>
      </c>
      <c r="F114" s="31">
        <v>39</v>
      </c>
      <c r="G114" s="31">
        <f t="shared" si="1"/>
        <v>16</v>
      </c>
      <c r="H114" s="31">
        <v>200</v>
      </c>
      <c r="I114" s="32">
        <v>1.6</v>
      </c>
      <c r="J114">
        <v>0.12932229992015573</v>
      </c>
      <c r="K114" s="12">
        <v>22.9</v>
      </c>
      <c r="L114" s="12">
        <v>37.51</v>
      </c>
      <c r="M114">
        <v>7.1</v>
      </c>
      <c r="N114" s="12">
        <v>22.18</v>
      </c>
      <c r="O114" s="12">
        <v>37.46</v>
      </c>
      <c r="P114" s="12">
        <v>6.7</v>
      </c>
      <c r="Q114">
        <v>5.5</v>
      </c>
    </row>
    <row r="115" spans="1:17">
      <c r="A115" s="29" t="s">
        <v>17</v>
      </c>
      <c r="B115" s="39">
        <v>38075</v>
      </c>
      <c r="C115" s="31">
        <v>5</v>
      </c>
      <c r="D115" s="31">
        <v>4</v>
      </c>
      <c r="E115" s="31">
        <v>3</v>
      </c>
      <c r="F115" s="31">
        <v>38</v>
      </c>
      <c r="G115" s="31">
        <f t="shared" si="1"/>
        <v>15</v>
      </c>
      <c r="H115" s="31">
        <v>190</v>
      </c>
      <c r="I115" s="32">
        <v>2.9</v>
      </c>
      <c r="J115">
        <v>0.14611712582995659</v>
      </c>
      <c r="K115" s="12">
        <v>21.54</v>
      </c>
      <c r="L115" s="12">
        <v>36.86</v>
      </c>
      <c r="M115">
        <v>7.9</v>
      </c>
      <c r="N115" s="12">
        <v>21.52</v>
      </c>
      <c r="O115" s="12">
        <v>36.85</v>
      </c>
      <c r="P115" s="12">
        <v>7.9</v>
      </c>
      <c r="Q115">
        <v>4.5</v>
      </c>
    </row>
    <row r="116" spans="1:17">
      <c r="A116" s="29"/>
      <c r="B116" s="39"/>
      <c r="C116" s="31"/>
      <c r="D116" s="31"/>
      <c r="E116" s="31"/>
      <c r="F116" s="31"/>
      <c r="G116" s="31"/>
      <c r="H116" s="31"/>
      <c r="I116" s="32"/>
      <c r="P116" s="12"/>
    </row>
    <row r="117" spans="1:17">
      <c r="A117" s="29" t="s">
        <v>149</v>
      </c>
      <c r="B117" s="39">
        <v>37956</v>
      </c>
      <c r="C117" s="31">
        <v>4</v>
      </c>
      <c r="D117" s="31">
        <v>5</v>
      </c>
      <c r="E117" s="31">
        <v>4</v>
      </c>
      <c r="F117" s="31">
        <v>35</v>
      </c>
      <c r="G117" s="31">
        <f t="shared" si="1"/>
        <v>12</v>
      </c>
      <c r="H117" s="31">
        <v>130</v>
      </c>
      <c r="I117" s="32">
        <v>0.4</v>
      </c>
      <c r="J117">
        <v>8.6139696272570621E-2</v>
      </c>
      <c r="Q117">
        <v>6.5</v>
      </c>
    </row>
    <row r="118" spans="1:17">
      <c r="A118" s="29" t="s">
        <v>149</v>
      </c>
      <c r="B118" s="39">
        <v>37963</v>
      </c>
      <c r="C118" s="31">
        <v>6</v>
      </c>
      <c r="D118" s="31">
        <v>5</v>
      </c>
      <c r="E118" s="31">
        <v>4</v>
      </c>
      <c r="F118" s="31">
        <v>35</v>
      </c>
      <c r="G118" s="31">
        <f t="shared" si="1"/>
        <v>12</v>
      </c>
      <c r="H118" s="31">
        <v>140</v>
      </c>
      <c r="I118" s="32">
        <v>0.8</v>
      </c>
      <c r="J118">
        <v>0.1101395234375037</v>
      </c>
      <c r="K118" s="12">
        <v>21.05</v>
      </c>
      <c r="L118" s="12">
        <v>35.83</v>
      </c>
      <c r="M118">
        <v>7.6</v>
      </c>
      <c r="N118" s="12">
        <v>20.91</v>
      </c>
      <c r="O118" s="12">
        <v>35.82</v>
      </c>
      <c r="P118" s="12">
        <v>7.3</v>
      </c>
      <c r="Q118">
        <v>4</v>
      </c>
    </row>
    <row r="119" spans="1:17">
      <c r="A119" s="29" t="s">
        <v>149</v>
      </c>
      <c r="B119" s="39">
        <v>37970</v>
      </c>
      <c r="C119" s="31">
        <v>1.5</v>
      </c>
      <c r="D119" s="31">
        <v>5</v>
      </c>
      <c r="E119" s="31">
        <v>3</v>
      </c>
      <c r="F119" s="31">
        <v>37</v>
      </c>
      <c r="G119" s="31">
        <f t="shared" si="1"/>
        <v>14</v>
      </c>
      <c r="H119" s="31">
        <v>160</v>
      </c>
      <c r="I119" s="32">
        <v>1.6</v>
      </c>
      <c r="J119">
        <v>0.10057722833635735</v>
      </c>
      <c r="K119" s="12">
        <v>20.96</v>
      </c>
      <c r="L119" s="12">
        <v>36.31</v>
      </c>
      <c r="M119">
        <v>7.7</v>
      </c>
      <c r="N119" s="12">
        <v>20.7</v>
      </c>
      <c r="O119" s="12">
        <v>36.270000000000003</v>
      </c>
      <c r="P119" s="12">
        <v>7.4</v>
      </c>
      <c r="Q119">
        <v>5</v>
      </c>
    </row>
    <row r="120" spans="1:17">
      <c r="A120" s="29" t="s">
        <v>149</v>
      </c>
      <c r="B120" s="39">
        <v>37977</v>
      </c>
      <c r="C120" s="31">
        <v>4</v>
      </c>
      <c r="D120" s="31">
        <v>5</v>
      </c>
      <c r="E120" s="31">
        <v>3</v>
      </c>
      <c r="F120" s="31">
        <v>40</v>
      </c>
      <c r="G120" s="31">
        <f t="shared" si="1"/>
        <v>17</v>
      </c>
      <c r="H120" s="31">
        <v>180</v>
      </c>
      <c r="I120" s="32">
        <v>2.4</v>
      </c>
      <c r="J120">
        <v>0.11956517421722697</v>
      </c>
      <c r="K120" s="12">
        <v>22.31</v>
      </c>
      <c r="L120" s="12">
        <v>36.28</v>
      </c>
      <c r="M120">
        <v>7.2</v>
      </c>
      <c r="N120" s="12">
        <v>21.01</v>
      </c>
      <c r="O120" s="12">
        <v>36.17</v>
      </c>
      <c r="P120" s="12">
        <v>8.1</v>
      </c>
      <c r="Q120">
        <v>4</v>
      </c>
    </row>
    <row r="121" spans="1:17">
      <c r="A121" s="29" t="s">
        <v>149</v>
      </c>
      <c r="B121" s="39">
        <v>37984</v>
      </c>
      <c r="C121" s="31">
        <v>3</v>
      </c>
      <c r="D121" s="31">
        <v>5</v>
      </c>
      <c r="E121" s="31">
        <v>3</v>
      </c>
      <c r="F121" s="31">
        <v>40</v>
      </c>
      <c r="G121" s="31">
        <f t="shared" si="1"/>
        <v>17</v>
      </c>
      <c r="H121" s="31">
        <v>180</v>
      </c>
      <c r="I121" s="32">
        <v>0.9</v>
      </c>
      <c r="J121">
        <v>0.10048094901235109</v>
      </c>
      <c r="K121" s="12">
        <v>22.33</v>
      </c>
      <c r="L121" s="12">
        <v>36.630000000000003</v>
      </c>
      <c r="M121">
        <v>8.3000000000000007</v>
      </c>
      <c r="N121" s="12">
        <v>22.12</v>
      </c>
      <c r="O121" s="12">
        <v>36.56</v>
      </c>
      <c r="P121" s="12">
        <v>8.1</v>
      </c>
      <c r="Q121">
        <v>4.5</v>
      </c>
    </row>
    <row r="122" spans="1:17">
      <c r="A122" s="29" t="s">
        <v>149</v>
      </c>
      <c r="B122" s="39">
        <v>37991</v>
      </c>
      <c r="C122" s="31">
        <v>5</v>
      </c>
      <c r="D122" s="31">
        <v>5</v>
      </c>
      <c r="E122" s="31">
        <v>2</v>
      </c>
      <c r="F122" s="31">
        <v>42</v>
      </c>
      <c r="G122" s="31">
        <f t="shared" si="1"/>
        <v>19</v>
      </c>
      <c r="H122" s="31">
        <v>170</v>
      </c>
      <c r="I122" s="32">
        <v>0.8</v>
      </c>
      <c r="J122">
        <v>0.10607859376110139</v>
      </c>
      <c r="K122" s="12">
        <v>22.96</v>
      </c>
      <c r="L122" s="12">
        <v>36.89</v>
      </c>
      <c r="M122">
        <v>8.1999999999999993</v>
      </c>
      <c r="N122" s="12">
        <v>22.43</v>
      </c>
      <c r="O122" s="12">
        <v>36.950000000000003</v>
      </c>
      <c r="P122" s="12">
        <v>7.1</v>
      </c>
      <c r="Q122">
        <v>6.5</v>
      </c>
    </row>
    <row r="123" spans="1:17">
      <c r="A123" s="29" t="s">
        <v>149</v>
      </c>
      <c r="B123" s="39">
        <v>37998</v>
      </c>
      <c r="C123" s="31">
        <v>3</v>
      </c>
      <c r="D123" s="31">
        <v>5</v>
      </c>
      <c r="E123" s="31">
        <v>3</v>
      </c>
      <c r="F123" s="31">
        <v>45</v>
      </c>
      <c r="G123" s="31">
        <f t="shared" si="1"/>
        <v>22</v>
      </c>
      <c r="H123" s="31">
        <v>240</v>
      </c>
      <c r="I123" s="32">
        <v>1.3</v>
      </c>
      <c r="J123">
        <v>8.8865318243860833E-2</v>
      </c>
      <c r="K123" s="12">
        <v>24.06</v>
      </c>
      <c r="L123" s="12">
        <v>37.15</v>
      </c>
      <c r="M123">
        <v>6.9</v>
      </c>
      <c r="N123" s="12">
        <v>22.64</v>
      </c>
      <c r="O123" s="12">
        <v>37.08</v>
      </c>
      <c r="P123" s="12">
        <v>7.5</v>
      </c>
      <c r="Q123">
        <v>7.5</v>
      </c>
    </row>
    <row r="124" spans="1:17">
      <c r="A124" s="29" t="s">
        <v>149</v>
      </c>
      <c r="B124" s="39">
        <v>38005</v>
      </c>
      <c r="C124" s="31">
        <v>4</v>
      </c>
      <c r="D124" s="31">
        <v>8</v>
      </c>
      <c r="E124" s="31">
        <v>3</v>
      </c>
      <c r="F124" s="31">
        <v>27</v>
      </c>
      <c r="G124" s="31">
        <f t="shared" si="1"/>
        <v>4</v>
      </c>
      <c r="H124" s="31">
        <v>130</v>
      </c>
      <c r="I124" s="32">
        <v>1.9</v>
      </c>
      <c r="J124">
        <v>0.13731073169251068</v>
      </c>
      <c r="K124" s="12">
        <v>23.1</v>
      </c>
      <c r="L124" s="12">
        <v>36.47</v>
      </c>
      <c r="M124">
        <v>8.1</v>
      </c>
      <c r="N124" s="12">
        <v>23.1</v>
      </c>
      <c r="O124" s="12">
        <v>36.49</v>
      </c>
      <c r="P124" s="12">
        <v>7.5</v>
      </c>
      <c r="Q124">
        <v>3.5</v>
      </c>
    </row>
    <row r="125" spans="1:17">
      <c r="A125" s="29" t="s">
        <v>149</v>
      </c>
      <c r="B125" s="39">
        <v>38012</v>
      </c>
      <c r="C125" s="31">
        <v>9</v>
      </c>
      <c r="D125" s="31">
        <v>7</v>
      </c>
      <c r="E125" s="31">
        <v>3</v>
      </c>
      <c r="F125" s="31">
        <v>43</v>
      </c>
      <c r="G125" s="31">
        <f t="shared" si="1"/>
        <v>20</v>
      </c>
      <c r="H125" s="31">
        <v>180</v>
      </c>
      <c r="I125" s="32">
        <v>1.1000000000000001</v>
      </c>
      <c r="J125">
        <v>0.10608987251713602</v>
      </c>
      <c r="K125" s="12">
        <v>23.34</v>
      </c>
      <c r="L125" s="12">
        <v>36.64</v>
      </c>
      <c r="M125">
        <v>8.1</v>
      </c>
      <c r="N125" s="12">
        <v>22.43</v>
      </c>
      <c r="O125" s="12">
        <v>36.619999999999997</v>
      </c>
      <c r="P125" s="12">
        <v>7.6</v>
      </c>
      <c r="Q125">
        <v>9</v>
      </c>
    </row>
    <row r="126" spans="1:17">
      <c r="A126" s="29" t="s">
        <v>149</v>
      </c>
      <c r="B126" s="39">
        <v>38019</v>
      </c>
      <c r="C126" s="31">
        <v>5</v>
      </c>
      <c r="D126" s="31">
        <v>7</v>
      </c>
      <c r="E126" s="31">
        <v>4</v>
      </c>
      <c r="F126" s="31">
        <v>44</v>
      </c>
      <c r="G126" s="31">
        <f t="shared" si="1"/>
        <v>21</v>
      </c>
      <c r="H126" s="31">
        <v>220</v>
      </c>
      <c r="I126" s="32">
        <v>2.2999999999999998</v>
      </c>
      <c r="J126">
        <v>0.13828207057716932</v>
      </c>
      <c r="K126" s="12">
        <v>23.5</v>
      </c>
      <c r="L126" s="12">
        <v>36.65</v>
      </c>
      <c r="M126">
        <v>7.6</v>
      </c>
      <c r="N126" s="12">
        <v>23.18</v>
      </c>
      <c r="O126" s="12">
        <v>36.6</v>
      </c>
      <c r="P126" s="12">
        <v>7.2</v>
      </c>
      <c r="Q126">
        <v>4</v>
      </c>
    </row>
    <row r="127" spans="1:17">
      <c r="A127" s="29" t="s">
        <v>149</v>
      </c>
      <c r="B127" s="39">
        <v>38026</v>
      </c>
      <c r="C127" s="31">
        <v>11</v>
      </c>
      <c r="D127" s="31">
        <v>9</v>
      </c>
      <c r="E127" s="31">
        <v>4</v>
      </c>
      <c r="F127" s="31">
        <v>38</v>
      </c>
      <c r="G127" s="31">
        <f t="shared" si="1"/>
        <v>15</v>
      </c>
      <c r="H127" s="31">
        <v>190</v>
      </c>
      <c r="I127" s="32">
        <v>1.6</v>
      </c>
      <c r="J127">
        <v>9.1694624326816895E-2</v>
      </c>
      <c r="K127" s="12">
        <v>23.89</v>
      </c>
      <c r="L127" s="12">
        <v>36.630000000000003</v>
      </c>
      <c r="M127">
        <v>8.1999999999999993</v>
      </c>
      <c r="N127" s="12">
        <v>23.26</v>
      </c>
      <c r="O127" s="12">
        <v>36.630000000000003</v>
      </c>
      <c r="P127" s="12">
        <v>7.4</v>
      </c>
      <c r="Q127">
        <v>11.5</v>
      </c>
    </row>
    <row r="128" spans="1:17">
      <c r="A128" s="29" t="s">
        <v>149</v>
      </c>
      <c r="B128" s="39">
        <v>38033</v>
      </c>
      <c r="C128" s="31">
        <v>14</v>
      </c>
      <c r="D128" s="31">
        <v>5</v>
      </c>
      <c r="E128" s="31">
        <v>3</v>
      </c>
      <c r="F128" s="31">
        <v>37</v>
      </c>
      <c r="G128" s="31">
        <f t="shared" si="1"/>
        <v>14</v>
      </c>
      <c r="H128" s="31">
        <v>200</v>
      </c>
      <c r="I128" s="32">
        <v>1.1000000000000001</v>
      </c>
      <c r="J128">
        <v>0.11730416246240834</v>
      </c>
      <c r="K128" s="12">
        <v>24.04</v>
      </c>
      <c r="L128" s="12">
        <v>36.630000000000003</v>
      </c>
      <c r="M128">
        <v>7.8</v>
      </c>
      <c r="N128" s="12">
        <v>23.76</v>
      </c>
      <c r="O128" s="12">
        <v>36.57</v>
      </c>
      <c r="P128" s="12">
        <v>7.3</v>
      </c>
      <c r="Q128">
        <v>9.5</v>
      </c>
    </row>
    <row r="129" spans="1:17">
      <c r="A129" s="29" t="s">
        <v>149</v>
      </c>
      <c r="B129" s="39">
        <v>38040</v>
      </c>
      <c r="C129" s="31">
        <v>14</v>
      </c>
      <c r="D129" s="31">
        <v>6</v>
      </c>
      <c r="E129" s="31">
        <v>5</v>
      </c>
      <c r="F129" s="31">
        <v>42</v>
      </c>
      <c r="G129" s="31">
        <f t="shared" si="1"/>
        <v>19</v>
      </c>
      <c r="H129" s="31">
        <v>200</v>
      </c>
      <c r="I129" s="32">
        <v>2.4</v>
      </c>
      <c r="J129">
        <v>0.1119302007562975</v>
      </c>
      <c r="K129" s="12">
        <v>24</v>
      </c>
      <c r="L129" s="12">
        <v>36.64</v>
      </c>
      <c r="M129">
        <v>7.4</v>
      </c>
      <c r="N129" s="12">
        <v>23.59</v>
      </c>
      <c r="O129" s="12">
        <v>36.659999999999997</v>
      </c>
      <c r="P129" s="12">
        <v>7</v>
      </c>
      <c r="Q129">
        <v>7.5</v>
      </c>
    </row>
    <row r="130" spans="1:17">
      <c r="A130" s="29" t="s">
        <v>149</v>
      </c>
      <c r="B130" s="39">
        <v>38047</v>
      </c>
      <c r="C130" s="31">
        <v>5</v>
      </c>
      <c r="D130" s="31">
        <v>5</v>
      </c>
      <c r="E130" s="31">
        <v>3</v>
      </c>
      <c r="F130" s="31">
        <v>39</v>
      </c>
      <c r="G130" s="31">
        <f t="shared" si="1"/>
        <v>16</v>
      </c>
      <c r="H130" s="31">
        <v>190</v>
      </c>
      <c r="I130" s="32">
        <v>1.9</v>
      </c>
      <c r="J130">
        <v>0.11298388137407443</v>
      </c>
      <c r="K130" s="12">
        <v>23.8</v>
      </c>
      <c r="L130" s="12">
        <v>36.99</v>
      </c>
      <c r="M130">
        <v>7.7</v>
      </c>
      <c r="N130" s="12">
        <v>23.24</v>
      </c>
      <c r="O130" s="12">
        <v>36.96</v>
      </c>
      <c r="P130" s="12">
        <v>6.9</v>
      </c>
      <c r="Q130">
        <v>4.5</v>
      </c>
    </row>
    <row r="131" spans="1:17">
      <c r="A131" s="29" t="s">
        <v>149</v>
      </c>
      <c r="B131" s="39">
        <v>38054</v>
      </c>
      <c r="C131" s="31">
        <v>6</v>
      </c>
      <c r="D131" s="31">
        <v>6</v>
      </c>
      <c r="E131" s="31">
        <v>4</v>
      </c>
      <c r="F131" s="31">
        <v>38</v>
      </c>
      <c r="G131" s="31">
        <f t="shared" si="1"/>
        <v>15</v>
      </c>
      <c r="H131" s="31">
        <v>220</v>
      </c>
      <c r="I131" s="32">
        <v>1.8</v>
      </c>
      <c r="J131">
        <v>0.13439562210094161</v>
      </c>
      <c r="K131" s="12">
        <v>21.61</v>
      </c>
      <c r="L131" s="12">
        <v>37.1</v>
      </c>
      <c r="M131">
        <v>7.8</v>
      </c>
      <c r="N131" s="12">
        <v>20.94</v>
      </c>
      <c r="O131" s="12">
        <v>37.14</v>
      </c>
      <c r="P131" s="12">
        <v>7.5</v>
      </c>
      <c r="Q131" s="12">
        <v>4.5</v>
      </c>
    </row>
    <row r="132" spans="1:17">
      <c r="A132" s="29" t="s">
        <v>149</v>
      </c>
      <c r="B132" s="39">
        <v>38061</v>
      </c>
      <c r="C132" s="31">
        <v>30</v>
      </c>
      <c r="D132" s="31">
        <v>9</v>
      </c>
      <c r="E132" s="31">
        <v>5</v>
      </c>
      <c r="F132" s="31">
        <v>40</v>
      </c>
      <c r="G132" s="31">
        <f t="shared" ref="G132:G195" si="2">F132-23</f>
        <v>17</v>
      </c>
      <c r="H132" s="31">
        <v>210</v>
      </c>
      <c r="I132" s="32">
        <v>1.6</v>
      </c>
      <c r="J132">
        <v>9.5768992569833261E-2</v>
      </c>
      <c r="K132" s="12">
        <v>21.31</v>
      </c>
      <c r="L132" s="12">
        <v>37.03</v>
      </c>
      <c r="M132">
        <v>7.7</v>
      </c>
      <c r="N132" s="12">
        <v>21.03</v>
      </c>
      <c r="O132" s="12">
        <v>37.07</v>
      </c>
      <c r="P132" s="12">
        <v>6.1</v>
      </c>
      <c r="Q132">
        <v>6</v>
      </c>
    </row>
    <row r="133" spans="1:17">
      <c r="A133" s="29" t="s">
        <v>149</v>
      </c>
      <c r="B133" s="39">
        <v>38068</v>
      </c>
      <c r="C133" s="31">
        <v>6</v>
      </c>
      <c r="D133" s="31">
        <v>6</v>
      </c>
      <c r="E133" s="31">
        <v>3</v>
      </c>
      <c r="F133" s="31">
        <v>35</v>
      </c>
      <c r="G133" s="31">
        <f t="shared" si="2"/>
        <v>12</v>
      </c>
      <c r="H133" s="31">
        <v>160</v>
      </c>
      <c r="I133" s="32">
        <v>1.3</v>
      </c>
      <c r="J133">
        <v>0.11291741688380977</v>
      </c>
      <c r="K133" s="12">
        <v>22.87</v>
      </c>
      <c r="L133" s="12">
        <v>37.479999999999997</v>
      </c>
      <c r="M133">
        <v>7.1</v>
      </c>
      <c r="N133" s="12">
        <v>21.71</v>
      </c>
      <c r="O133" s="12">
        <v>37.47</v>
      </c>
      <c r="P133" s="12">
        <v>5.0999999999999996</v>
      </c>
      <c r="Q133">
        <v>7</v>
      </c>
    </row>
    <row r="134" spans="1:17">
      <c r="A134" s="29" t="s">
        <v>149</v>
      </c>
      <c r="B134" s="39">
        <v>38075</v>
      </c>
      <c r="C134" s="31">
        <v>6</v>
      </c>
      <c r="D134" s="31">
        <v>5</v>
      </c>
      <c r="E134" s="31">
        <v>5</v>
      </c>
      <c r="F134" s="31">
        <v>39</v>
      </c>
      <c r="G134" s="31">
        <f t="shared" si="2"/>
        <v>16</v>
      </c>
      <c r="H134" s="31">
        <v>180</v>
      </c>
      <c r="I134" s="32">
        <v>4.2</v>
      </c>
      <c r="J134">
        <v>0.13694520259456888</v>
      </c>
      <c r="K134" s="12">
        <v>21.72</v>
      </c>
      <c r="L134" s="12">
        <v>36.93</v>
      </c>
      <c r="M134">
        <v>8.1</v>
      </c>
      <c r="N134" s="12">
        <v>21.51</v>
      </c>
      <c r="O134" s="12">
        <v>36.869999999999997</v>
      </c>
      <c r="P134" s="12">
        <v>8</v>
      </c>
      <c r="Q134">
        <v>5</v>
      </c>
    </row>
    <row r="135" spans="1:17">
      <c r="A135" s="29"/>
      <c r="B135" s="39"/>
      <c r="C135" s="31"/>
      <c r="D135" s="31"/>
      <c r="E135" s="31"/>
      <c r="F135" s="31"/>
      <c r="G135" s="31"/>
      <c r="H135" s="31"/>
      <c r="I135" s="32"/>
      <c r="P135" s="12"/>
    </row>
    <row r="136" spans="1:17">
      <c r="A136" s="29" t="s">
        <v>20</v>
      </c>
      <c r="B136" s="39">
        <v>37956</v>
      </c>
      <c r="C136" s="31">
        <v>5</v>
      </c>
      <c r="D136" s="31">
        <v>6</v>
      </c>
      <c r="E136" s="31">
        <v>4</v>
      </c>
      <c r="F136" s="31">
        <v>43</v>
      </c>
      <c r="G136" s="31">
        <f t="shared" si="2"/>
        <v>20</v>
      </c>
      <c r="H136" s="31">
        <v>180</v>
      </c>
      <c r="I136" s="32">
        <v>1.3</v>
      </c>
      <c r="J136">
        <v>8.3973791459719019E-2</v>
      </c>
      <c r="Q136">
        <v>5.5</v>
      </c>
    </row>
    <row r="137" spans="1:17">
      <c r="A137" s="29" t="s">
        <v>20</v>
      </c>
      <c r="B137" s="39">
        <v>37963</v>
      </c>
      <c r="C137" s="31">
        <v>4</v>
      </c>
      <c r="D137" s="31">
        <v>6</v>
      </c>
      <c r="E137" s="31">
        <v>5</v>
      </c>
      <c r="F137" s="31">
        <v>53</v>
      </c>
      <c r="G137" s="31">
        <f t="shared" si="2"/>
        <v>30</v>
      </c>
      <c r="H137" s="31">
        <v>180</v>
      </c>
      <c r="I137" s="32">
        <v>2.1</v>
      </c>
      <c r="J137">
        <v>0.1249653624115581</v>
      </c>
      <c r="K137" s="12">
        <v>20.87</v>
      </c>
      <c r="L137" s="12">
        <v>35.840000000000003</v>
      </c>
      <c r="M137">
        <v>7.6</v>
      </c>
      <c r="N137" s="12">
        <v>20.86</v>
      </c>
      <c r="O137" s="12">
        <v>36</v>
      </c>
      <c r="P137" s="12">
        <v>7.3</v>
      </c>
      <c r="Q137">
        <v>2.5</v>
      </c>
    </row>
    <row r="138" spans="1:17">
      <c r="A138" s="29" t="s">
        <v>20</v>
      </c>
      <c r="B138" s="39">
        <v>37970</v>
      </c>
      <c r="C138" s="31">
        <v>4</v>
      </c>
      <c r="D138" s="31">
        <v>6</v>
      </c>
      <c r="E138" s="31">
        <v>4</v>
      </c>
      <c r="F138" s="31">
        <v>34</v>
      </c>
      <c r="G138" s="31">
        <f t="shared" si="2"/>
        <v>11</v>
      </c>
      <c r="H138" s="31">
        <v>160</v>
      </c>
      <c r="I138" s="32">
        <v>1.4</v>
      </c>
      <c r="J138">
        <v>0.11713307966256328</v>
      </c>
      <c r="K138" s="12">
        <v>20.75</v>
      </c>
      <c r="L138" s="12">
        <v>36.33</v>
      </c>
      <c r="M138">
        <v>7.9</v>
      </c>
      <c r="N138" s="12">
        <v>20.77</v>
      </c>
      <c r="O138" s="12">
        <v>36.47</v>
      </c>
      <c r="P138" s="12">
        <v>7.1</v>
      </c>
      <c r="Q138">
        <v>4.5</v>
      </c>
    </row>
    <row r="139" spans="1:17">
      <c r="A139" s="29" t="s">
        <v>20</v>
      </c>
      <c r="B139" s="39">
        <v>37977</v>
      </c>
      <c r="C139" s="31">
        <v>4</v>
      </c>
      <c r="D139" s="31">
        <v>5</v>
      </c>
      <c r="E139" s="31">
        <v>3</v>
      </c>
      <c r="F139" s="31">
        <v>46</v>
      </c>
      <c r="G139" s="31">
        <f t="shared" si="2"/>
        <v>23</v>
      </c>
      <c r="H139" s="31">
        <v>220</v>
      </c>
      <c r="I139" s="32">
        <v>1.3</v>
      </c>
      <c r="J139">
        <v>0.10382910049301505</v>
      </c>
      <c r="K139" s="12">
        <v>22.86</v>
      </c>
      <c r="L139" s="12">
        <v>36.24</v>
      </c>
      <c r="M139">
        <v>7.6</v>
      </c>
      <c r="N139" s="12">
        <v>21.05</v>
      </c>
      <c r="O139" s="12">
        <v>36.32</v>
      </c>
      <c r="P139" s="12">
        <v>6.7</v>
      </c>
      <c r="Q139">
        <v>4.5</v>
      </c>
    </row>
    <row r="140" spans="1:17">
      <c r="A140" s="29" t="s">
        <v>20</v>
      </c>
      <c r="B140" s="39">
        <v>37984</v>
      </c>
      <c r="C140" s="31">
        <v>4</v>
      </c>
      <c r="D140" s="31">
        <v>5</v>
      </c>
      <c r="E140" s="31">
        <v>3</v>
      </c>
      <c r="F140" s="31">
        <v>46</v>
      </c>
      <c r="G140" s="31">
        <f t="shared" si="2"/>
        <v>23</v>
      </c>
      <c r="H140" s="31">
        <v>240</v>
      </c>
      <c r="I140" s="32">
        <v>2.6</v>
      </c>
      <c r="J140">
        <v>0.134021896451055</v>
      </c>
      <c r="K140" s="12">
        <v>22.07</v>
      </c>
      <c r="L140" s="12">
        <v>36.65</v>
      </c>
      <c r="M140">
        <v>8.1</v>
      </c>
      <c r="N140" s="12">
        <v>21.93</v>
      </c>
      <c r="O140" s="12">
        <v>36.840000000000003</v>
      </c>
      <c r="P140" s="12">
        <v>7.4</v>
      </c>
      <c r="Q140">
        <v>3.5</v>
      </c>
    </row>
    <row r="141" spans="1:17">
      <c r="A141" s="29" t="s">
        <v>20</v>
      </c>
      <c r="B141" s="39">
        <v>37991</v>
      </c>
      <c r="C141" s="31">
        <v>1.5</v>
      </c>
      <c r="D141" s="31">
        <v>5</v>
      </c>
      <c r="E141" s="31">
        <v>4</v>
      </c>
      <c r="F141" s="31">
        <v>41</v>
      </c>
      <c r="G141" s="31">
        <f t="shared" si="2"/>
        <v>18</v>
      </c>
      <c r="H141" s="31">
        <v>160</v>
      </c>
      <c r="I141" s="32">
        <v>0.8</v>
      </c>
      <c r="J141">
        <v>0.10086724732117511</v>
      </c>
      <c r="K141" s="12">
        <v>23.26</v>
      </c>
      <c r="L141" s="12">
        <v>36.92</v>
      </c>
      <c r="M141">
        <v>8.1</v>
      </c>
      <c r="N141" s="12">
        <v>22.93</v>
      </c>
      <c r="O141" s="12">
        <v>37.020000000000003</v>
      </c>
      <c r="P141" s="12">
        <v>7.7</v>
      </c>
      <c r="Q141">
        <v>4.5</v>
      </c>
    </row>
    <row r="142" spans="1:17">
      <c r="A142" s="29" t="s">
        <v>20</v>
      </c>
      <c r="B142" s="39">
        <v>37998</v>
      </c>
      <c r="C142" s="31">
        <v>1.5</v>
      </c>
      <c r="D142" s="31">
        <v>5</v>
      </c>
      <c r="E142" s="31">
        <v>3</v>
      </c>
      <c r="F142" s="31">
        <v>31</v>
      </c>
      <c r="G142" s="31">
        <f t="shared" si="2"/>
        <v>8</v>
      </c>
      <c r="H142" s="31">
        <v>190</v>
      </c>
      <c r="I142" s="32">
        <v>0.7</v>
      </c>
      <c r="J142">
        <v>5.9127815776397995E-2</v>
      </c>
      <c r="K142" s="12">
        <v>23.66</v>
      </c>
      <c r="L142" s="12">
        <v>37.15</v>
      </c>
      <c r="M142">
        <v>7.8</v>
      </c>
      <c r="N142" s="12">
        <v>22.75</v>
      </c>
      <c r="O142" s="12">
        <v>37.14</v>
      </c>
      <c r="P142" s="12">
        <v>7.4</v>
      </c>
      <c r="Q142">
        <v>10</v>
      </c>
    </row>
    <row r="143" spans="1:17">
      <c r="A143" s="29" t="s">
        <v>20</v>
      </c>
      <c r="B143" s="39">
        <v>38005</v>
      </c>
      <c r="C143" s="31">
        <v>4</v>
      </c>
      <c r="D143" s="31">
        <v>7</v>
      </c>
      <c r="E143" s="31">
        <v>3</v>
      </c>
      <c r="F143" s="31">
        <v>40</v>
      </c>
      <c r="G143" s="31">
        <f t="shared" si="2"/>
        <v>17</v>
      </c>
      <c r="H143" s="31">
        <v>170</v>
      </c>
      <c r="I143" s="32">
        <v>1.3</v>
      </c>
      <c r="J143">
        <v>0.10868765026970141</v>
      </c>
      <c r="K143" s="12">
        <v>22.93</v>
      </c>
      <c r="L143" s="12">
        <v>36.51</v>
      </c>
      <c r="M143">
        <v>8.1999999999999993</v>
      </c>
      <c r="N143" s="12">
        <v>22.71</v>
      </c>
      <c r="O143" s="12">
        <v>36.51</v>
      </c>
      <c r="P143" s="12">
        <v>7.5</v>
      </c>
      <c r="Q143">
        <v>5.5</v>
      </c>
    </row>
    <row r="144" spans="1:17">
      <c r="A144" s="29" t="s">
        <v>20</v>
      </c>
      <c r="B144" s="39">
        <v>38012</v>
      </c>
      <c r="C144" s="31">
        <v>5</v>
      </c>
      <c r="D144" s="31">
        <v>5</v>
      </c>
      <c r="E144" s="31">
        <v>3</v>
      </c>
      <c r="F144" s="31">
        <v>33</v>
      </c>
      <c r="G144" s="31">
        <f t="shared" si="2"/>
        <v>10</v>
      </c>
      <c r="H144" s="31">
        <v>160</v>
      </c>
      <c r="I144" s="32">
        <v>0.8</v>
      </c>
      <c r="J144">
        <v>7.6236273001314692E-2</v>
      </c>
      <c r="K144" s="12">
        <v>23.33</v>
      </c>
      <c r="L144" s="12">
        <v>36.68</v>
      </c>
      <c r="M144">
        <v>8.1999999999999993</v>
      </c>
      <c r="N144" s="12">
        <v>22.8</v>
      </c>
      <c r="O144" s="12">
        <v>36.61</v>
      </c>
      <c r="P144" s="12">
        <v>8.4</v>
      </c>
      <c r="Q144">
        <v>9</v>
      </c>
    </row>
    <row r="145" spans="1:17">
      <c r="A145" s="29" t="s">
        <v>20</v>
      </c>
      <c r="B145" s="39">
        <v>38019</v>
      </c>
      <c r="C145" s="31">
        <v>6</v>
      </c>
      <c r="D145" s="31">
        <v>6</v>
      </c>
      <c r="E145" s="31">
        <v>3</v>
      </c>
      <c r="F145" s="31">
        <v>39</v>
      </c>
      <c r="G145" s="31">
        <f t="shared" si="2"/>
        <v>16</v>
      </c>
      <c r="H145" s="31">
        <v>180</v>
      </c>
      <c r="I145" s="32">
        <v>1.3</v>
      </c>
      <c r="J145">
        <v>0.13564567065744737</v>
      </c>
      <c r="K145" s="12">
        <v>23.38</v>
      </c>
      <c r="L145" s="12">
        <v>36.64</v>
      </c>
      <c r="M145">
        <v>7.7</v>
      </c>
      <c r="N145" s="12">
        <v>22.74</v>
      </c>
      <c r="O145" s="12">
        <v>36.630000000000003</v>
      </c>
      <c r="P145" s="12">
        <v>7.4</v>
      </c>
      <c r="Q145">
        <v>5</v>
      </c>
    </row>
    <row r="146" spans="1:17">
      <c r="A146" s="29" t="s">
        <v>20</v>
      </c>
      <c r="B146" s="39">
        <v>38026</v>
      </c>
      <c r="C146" s="31">
        <v>5</v>
      </c>
      <c r="D146" s="31">
        <v>7</v>
      </c>
      <c r="E146" s="31">
        <v>3</v>
      </c>
      <c r="F146" s="31">
        <v>28</v>
      </c>
      <c r="G146" s="31">
        <f t="shared" si="2"/>
        <v>5</v>
      </c>
      <c r="H146" s="31">
        <v>150</v>
      </c>
      <c r="I146" s="32">
        <v>0.6</v>
      </c>
      <c r="J146">
        <v>6.346515435431957E-2</v>
      </c>
      <c r="K146" s="12">
        <v>23.86</v>
      </c>
      <c r="L146" s="12">
        <v>36.67</v>
      </c>
      <c r="M146">
        <v>8.1</v>
      </c>
      <c r="N146" s="12">
        <v>23.33</v>
      </c>
      <c r="O146" s="12">
        <v>36.64</v>
      </c>
      <c r="P146" s="12">
        <v>7.8</v>
      </c>
      <c r="Q146">
        <v>13.5</v>
      </c>
    </row>
    <row r="147" spans="1:17">
      <c r="A147" s="29" t="s">
        <v>20</v>
      </c>
      <c r="B147" s="39">
        <v>38033</v>
      </c>
      <c r="C147" s="31">
        <v>13</v>
      </c>
      <c r="D147" s="31">
        <v>6</v>
      </c>
      <c r="E147" s="31">
        <v>5</v>
      </c>
      <c r="F147" s="31">
        <v>40</v>
      </c>
      <c r="G147" s="31">
        <f t="shared" si="2"/>
        <v>17</v>
      </c>
      <c r="H147" s="31">
        <v>200</v>
      </c>
      <c r="I147" s="32">
        <v>1.1000000000000001</v>
      </c>
      <c r="J147">
        <v>0.14078249707149162</v>
      </c>
      <c r="K147" s="12">
        <v>24.17</v>
      </c>
      <c r="L147" s="12">
        <v>36.61</v>
      </c>
      <c r="M147">
        <v>7.5</v>
      </c>
      <c r="N147" s="12">
        <v>23.64</v>
      </c>
      <c r="O147" s="12">
        <v>36.590000000000003</v>
      </c>
      <c r="P147" s="12">
        <v>6.9</v>
      </c>
      <c r="Q147">
        <v>5</v>
      </c>
    </row>
    <row r="148" spans="1:17">
      <c r="A148" s="29" t="s">
        <v>20</v>
      </c>
      <c r="B148" s="39">
        <v>38040</v>
      </c>
      <c r="C148" s="31">
        <v>7</v>
      </c>
      <c r="D148" s="31">
        <v>6</v>
      </c>
      <c r="E148" s="31">
        <v>4</v>
      </c>
      <c r="F148" s="31">
        <v>39</v>
      </c>
      <c r="G148" s="31">
        <f t="shared" si="2"/>
        <v>16</v>
      </c>
      <c r="H148" s="31">
        <v>150</v>
      </c>
      <c r="I148" s="32">
        <v>1.3</v>
      </c>
      <c r="J148">
        <v>9.3601781361888597E-2</v>
      </c>
      <c r="K148" s="12">
        <v>23.6</v>
      </c>
      <c r="L148" s="12">
        <v>36.630000000000003</v>
      </c>
      <c r="M148">
        <v>8.5</v>
      </c>
      <c r="N148" s="12">
        <v>22.81</v>
      </c>
      <c r="O148" s="12">
        <v>36.659999999999997</v>
      </c>
      <c r="P148" s="12">
        <v>7.6</v>
      </c>
      <c r="Q148">
        <v>9</v>
      </c>
    </row>
    <row r="149" spans="1:17">
      <c r="A149" s="29" t="s">
        <v>20</v>
      </c>
      <c r="B149" s="39">
        <v>38047</v>
      </c>
      <c r="C149" s="31">
        <v>1.5</v>
      </c>
      <c r="D149" s="31">
        <v>6</v>
      </c>
      <c r="E149" s="31">
        <v>3</v>
      </c>
      <c r="F149" s="31">
        <v>37</v>
      </c>
      <c r="G149" s="31">
        <f t="shared" si="2"/>
        <v>14</v>
      </c>
      <c r="H149" s="31">
        <v>170</v>
      </c>
      <c r="I149" s="32">
        <v>1.4</v>
      </c>
      <c r="J149">
        <v>0.10141844905369553</v>
      </c>
      <c r="K149" s="12">
        <v>23.66</v>
      </c>
      <c r="L149" s="12">
        <v>36.99</v>
      </c>
      <c r="M149">
        <v>7.8</v>
      </c>
      <c r="N149" s="12">
        <v>23.26</v>
      </c>
      <c r="O149" s="12">
        <v>37</v>
      </c>
      <c r="P149" s="12">
        <v>7</v>
      </c>
      <c r="Q149">
        <v>5.5</v>
      </c>
    </row>
    <row r="150" spans="1:17">
      <c r="A150" s="29" t="s">
        <v>20</v>
      </c>
      <c r="B150" s="39">
        <v>38054</v>
      </c>
      <c r="C150" s="31">
        <v>4</v>
      </c>
      <c r="D150" s="31">
        <v>6</v>
      </c>
      <c r="E150" s="31">
        <v>2</v>
      </c>
      <c r="F150" s="31">
        <v>35</v>
      </c>
      <c r="G150" s="31">
        <f t="shared" si="2"/>
        <v>12</v>
      </c>
      <c r="H150" s="31">
        <v>230</v>
      </c>
      <c r="I150" s="32">
        <v>1.2</v>
      </c>
      <c r="J150">
        <v>0.1156568131073583</v>
      </c>
      <c r="K150" s="12">
        <v>21.42</v>
      </c>
      <c r="L150" s="12">
        <v>37.130000000000003</v>
      </c>
      <c r="M150">
        <v>7.8</v>
      </c>
      <c r="N150" s="12">
        <v>20.34</v>
      </c>
      <c r="O150" s="12">
        <v>37.06</v>
      </c>
      <c r="P150" s="12">
        <v>7.7</v>
      </c>
      <c r="Q150" s="12">
        <v>5.5</v>
      </c>
    </row>
    <row r="151" spans="1:17">
      <c r="A151" s="29" t="s">
        <v>20</v>
      </c>
      <c r="B151" s="39">
        <v>38061</v>
      </c>
      <c r="C151" s="31">
        <v>5</v>
      </c>
      <c r="D151" s="31">
        <v>6</v>
      </c>
      <c r="E151" s="31">
        <v>3</v>
      </c>
      <c r="F151" s="31">
        <v>34</v>
      </c>
      <c r="G151" s="31">
        <f t="shared" si="2"/>
        <v>11</v>
      </c>
      <c r="H151" s="31">
        <v>150</v>
      </c>
      <c r="I151" s="32">
        <v>0.9</v>
      </c>
      <c r="J151">
        <v>9.487901234705487E-2</v>
      </c>
      <c r="K151" s="12">
        <v>21.34</v>
      </c>
      <c r="L151" s="12">
        <v>37.06</v>
      </c>
      <c r="M151">
        <v>7.7</v>
      </c>
      <c r="N151" s="12">
        <v>21.25</v>
      </c>
      <c r="O151" s="12">
        <v>37.11</v>
      </c>
      <c r="P151" s="12">
        <v>7.4</v>
      </c>
      <c r="Q151" s="12">
        <v>6</v>
      </c>
    </row>
    <row r="152" spans="1:17">
      <c r="A152" s="29" t="s">
        <v>20</v>
      </c>
      <c r="B152" s="39">
        <v>38068</v>
      </c>
      <c r="C152" s="31">
        <v>4</v>
      </c>
      <c r="D152" s="31">
        <v>6</v>
      </c>
      <c r="E152" s="31">
        <v>4</v>
      </c>
      <c r="F152" s="31">
        <v>35</v>
      </c>
      <c r="G152" s="31">
        <f t="shared" si="2"/>
        <v>12</v>
      </c>
      <c r="H152" s="31">
        <v>170</v>
      </c>
      <c r="I152" s="32">
        <v>1.3</v>
      </c>
      <c r="J152">
        <v>8.470080818772191E-2</v>
      </c>
      <c r="K152" s="12">
        <v>23.29</v>
      </c>
      <c r="L152" s="12">
        <v>37.479999999999997</v>
      </c>
      <c r="M152">
        <v>7.1</v>
      </c>
      <c r="N152" s="12">
        <v>21.93</v>
      </c>
      <c r="O152" s="12">
        <v>37.31</v>
      </c>
      <c r="P152" s="12">
        <v>6.7</v>
      </c>
      <c r="Q152">
        <v>8.5</v>
      </c>
    </row>
    <row r="153" spans="1:17">
      <c r="A153" s="29" t="s">
        <v>20</v>
      </c>
      <c r="B153" s="39">
        <v>38075</v>
      </c>
      <c r="C153" s="31">
        <v>4</v>
      </c>
      <c r="D153" s="31">
        <v>5</v>
      </c>
      <c r="E153" s="31">
        <v>5</v>
      </c>
      <c r="F153" s="31">
        <v>37</v>
      </c>
      <c r="G153" s="31">
        <f t="shared" si="2"/>
        <v>14</v>
      </c>
      <c r="H153" s="31">
        <v>150</v>
      </c>
      <c r="I153" s="32">
        <v>1.9</v>
      </c>
      <c r="J153">
        <v>0.13392873454888668</v>
      </c>
      <c r="K153" s="12">
        <v>21.6</v>
      </c>
      <c r="L153" s="12">
        <v>36.96</v>
      </c>
      <c r="M153">
        <v>8.1</v>
      </c>
      <c r="N153" s="12">
        <v>20.83</v>
      </c>
      <c r="O153" s="12">
        <v>36.909999999999997</v>
      </c>
      <c r="P153" s="12">
        <v>7.4</v>
      </c>
      <c r="Q153">
        <v>5.5</v>
      </c>
    </row>
    <row r="154" spans="1:17" s="12" customFormat="1">
      <c r="B154" s="12" t="s">
        <v>157</v>
      </c>
      <c r="C154" s="19">
        <f>AVERAGE(C3:C153)</f>
        <v>4.8888888888888893</v>
      </c>
      <c r="D154" s="19">
        <f t="shared" ref="D154:Q154" si="3">AVERAGE(D3:D153)</f>
        <v>5.2569444444444446</v>
      </c>
      <c r="E154" s="19">
        <f t="shared" si="3"/>
        <v>3.8055555555555554</v>
      </c>
      <c r="F154" s="19">
        <f t="shared" si="3"/>
        <v>36.604166666666664</v>
      </c>
      <c r="G154" s="19"/>
      <c r="H154" s="19">
        <f t="shared" si="3"/>
        <v>174.49305555555554</v>
      </c>
      <c r="I154" s="12">
        <f t="shared" si="3"/>
        <v>1.164583333333334</v>
      </c>
      <c r="J154" s="15">
        <f t="shared" si="3"/>
        <v>0.11122717608000166</v>
      </c>
      <c r="K154" s="12">
        <f t="shared" si="3"/>
        <v>22.71921428571429</v>
      </c>
      <c r="L154" s="12">
        <f t="shared" si="3"/>
        <v>36.665714285714294</v>
      </c>
      <c r="M154" s="12">
        <f t="shared" si="3"/>
        <v>7.8327142857142853</v>
      </c>
      <c r="N154" s="12">
        <f t="shared" si="3"/>
        <v>22.447591240875909</v>
      </c>
      <c r="O154" s="12">
        <f t="shared" si="3"/>
        <v>36.68014598540146</v>
      </c>
      <c r="P154" s="12">
        <f t="shared" si="3"/>
        <v>7.4875182481751805</v>
      </c>
      <c r="Q154" s="12">
        <f t="shared" si="3"/>
        <v>6.093055555555555</v>
      </c>
    </row>
    <row r="155" spans="1:17" s="12" customFormat="1">
      <c r="B155" s="12" t="s">
        <v>158</v>
      </c>
      <c r="C155" s="19">
        <f t="shared" ref="C155:Q155" si="4">STDEV(C3:C153)</f>
        <v>3.5431626485389511</v>
      </c>
      <c r="D155" s="19">
        <f t="shared" si="4"/>
        <v>1.7168296027864516</v>
      </c>
      <c r="E155" s="19">
        <f t="shared" si="4"/>
        <v>1.6483845780556545</v>
      </c>
      <c r="F155" s="19">
        <f t="shared" si="4"/>
        <v>4.8433051622941221</v>
      </c>
      <c r="G155" s="19"/>
      <c r="H155" s="19">
        <f t="shared" si="4"/>
        <v>26.261460109860419</v>
      </c>
      <c r="I155" s="12">
        <f t="shared" si="4"/>
        <v>0.69478262938699065</v>
      </c>
      <c r="J155" s="15">
        <f t="shared" si="4"/>
        <v>2.7171228744236015E-2</v>
      </c>
      <c r="K155" s="12">
        <f t="shared" si="4"/>
        <v>1.1116790514638271</v>
      </c>
      <c r="L155" s="12">
        <f t="shared" si="4"/>
        <v>0.39299833023084729</v>
      </c>
      <c r="M155" s="12">
        <f>STDEV(M3:M153)</f>
        <v>0.40525654519125198</v>
      </c>
      <c r="N155" s="12">
        <f t="shared" si="4"/>
        <v>1.0575342614026086</v>
      </c>
      <c r="O155" s="12">
        <f t="shared" si="4"/>
        <v>0.37747026645945286</v>
      </c>
      <c r="P155" s="12">
        <f t="shared" si="4"/>
        <v>0.45789444747911368</v>
      </c>
      <c r="Q155" s="12">
        <f t="shared" si="4"/>
        <v>2.3347377558304907</v>
      </c>
    </row>
    <row r="156" spans="1:17">
      <c r="B156" s="1" t="s">
        <v>159</v>
      </c>
      <c r="C156" s="19">
        <f t="shared" ref="C156:P156" si="5">MIN(C3:C153)</f>
        <v>1.5</v>
      </c>
      <c r="D156" s="19">
        <f t="shared" si="5"/>
        <v>3</v>
      </c>
      <c r="E156" s="19">
        <f t="shared" si="5"/>
        <v>1</v>
      </c>
      <c r="F156" s="19">
        <f t="shared" si="5"/>
        <v>27</v>
      </c>
      <c r="G156" s="19"/>
      <c r="H156" s="19">
        <f t="shared" si="5"/>
        <v>130</v>
      </c>
      <c r="I156" s="18">
        <f t="shared" si="5"/>
        <v>0.3</v>
      </c>
      <c r="J156" s="40">
        <f t="shared" si="5"/>
        <v>5.9127815776397995E-2</v>
      </c>
      <c r="K156" s="12">
        <f t="shared" si="5"/>
        <v>20.72</v>
      </c>
      <c r="L156" s="12">
        <f t="shared" si="5"/>
        <v>35.82</v>
      </c>
      <c r="M156" s="12">
        <f t="shared" si="5"/>
        <v>6.6</v>
      </c>
      <c r="N156" s="12">
        <f t="shared" si="5"/>
        <v>20.34</v>
      </c>
      <c r="O156" s="12">
        <f t="shared" si="5"/>
        <v>35.81</v>
      </c>
      <c r="P156" s="12">
        <f t="shared" si="5"/>
        <v>5.0999999999999996</v>
      </c>
    </row>
    <row r="157" spans="1:17">
      <c r="B157" s="1" t="s">
        <v>160</v>
      </c>
      <c r="C157" s="19">
        <f t="shared" ref="C157:P157" si="6">MAX(C3:C153)</f>
        <v>30</v>
      </c>
      <c r="D157" s="19">
        <f t="shared" si="6"/>
        <v>21</v>
      </c>
      <c r="E157" s="19">
        <f t="shared" si="6"/>
        <v>14</v>
      </c>
      <c r="F157" s="19">
        <f t="shared" si="6"/>
        <v>73</v>
      </c>
      <c r="G157" s="19"/>
      <c r="H157" s="19">
        <f t="shared" si="6"/>
        <v>280</v>
      </c>
      <c r="I157" s="18">
        <f t="shared" si="6"/>
        <v>4.3</v>
      </c>
      <c r="J157" s="40">
        <f t="shared" si="6"/>
        <v>0.28013610833003127</v>
      </c>
      <c r="K157" s="12">
        <f t="shared" si="6"/>
        <v>24.72</v>
      </c>
      <c r="L157" s="12">
        <f t="shared" si="6"/>
        <v>37.56</v>
      </c>
      <c r="M157" s="12">
        <f t="shared" si="6"/>
        <v>8.6999999999999993</v>
      </c>
      <c r="N157" s="12">
        <f t="shared" si="6"/>
        <v>24.63</v>
      </c>
      <c r="O157" s="12">
        <f t="shared" si="6"/>
        <v>37.57</v>
      </c>
      <c r="P157" s="12">
        <f t="shared" si="6"/>
        <v>8.4</v>
      </c>
    </row>
    <row r="158" spans="1:17">
      <c r="I158">
        <f>CONFIDENCE(0.05,I155,144)</f>
        <v>0.11347907755687847</v>
      </c>
      <c r="J158">
        <f>CONFIDENCE(0.05,J155,144)</f>
        <v>4.437885812866838E-3</v>
      </c>
      <c r="M158" s="12"/>
    </row>
    <row r="159" spans="1:17">
      <c r="B159" s="1" t="s">
        <v>161</v>
      </c>
      <c r="I159" s="18">
        <f>MEDIAN(I3:I153)</f>
        <v>1</v>
      </c>
    </row>
    <row r="160" spans="1:17">
      <c r="B160" s="1" t="s">
        <v>162</v>
      </c>
      <c r="I160">
        <f>PERCENTILE(I3:I153,0.9)</f>
        <v>1.9</v>
      </c>
    </row>
    <row r="162" spans="1:17">
      <c r="A162" s="29" t="s">
        <v>75</v>
      </c>
      <c r="B162" s="39">
        <v>37956</v>
      </c>
      <c r="C162" s="31">
        <v>7</v>
      </c>
      <c r="D162" s="31">
        <v>5</v>
      </c>
      <c r="E162" s="31">
        <v>5</v>
      </c>
      <c r="F162" s="31">
        <v>38</v>
      </c>
      <c r="G162" s="31">
        <f t="shared" si="2"/>
        <v>15</v>
      </c>
      <c r="H162" s="31">
        <v>160</v>
      </c>
      <c r="I162" s="32">
        <v>1.5</v>
      </c>
      <c r="J162">
        <v>9.8552822635792833E-2</v>
      </c>
      <c r="K162" s="12">
        <v>21.07</v>
      </c>
      <c r="L162" s="12">
        <v>35.880000000000003</v>
      </c>
      <c r="M162">
        <v>8</v>
      </c>
      <c r="N162" s="12">
        <v>20.57</v>
      </c>
      <c r="O162" s="12">
        <v>35.86</v>
      </c>
      <c r="P162" s="12">
        <v>8</v>
      </c>
      <c r="Q162">
        <v>5.5</v>
      </c>
    </row>
    <row r="163" spans="1:17" s="41" customFormat="1">
      <c r="A163" s="29" t="s">
        <v>75</v>
      </c>
      <c r="B163" s="39">
        <v>37963</v>
      </c>
      <c r="C163" s="31">
        <v>7</v>
      </c>
      <c r="D163" s="31">
        <v>5</v>
      </c>
      <c r="E163" s="31">
        <v>4</v>
      </c>
      <c r="F163" s="31">
        <v>39</v>
      </c>
      <c r="G163" s="31">
        <f t="shared" si="2"/>
        <v>16</v>
      </c>
      <c r="H163" s="31">
        <v>160</v>
      </c>
      <c r="I163" s="32">
        <v>1.2</v>
      </c>
      <c r="J163">
        <v>0.12169668225135598</v>
      </c>
      <c r="K163" s="12">
        <v>21.12</v>
      </c>
      <c r="L163" s="12">
        <v>35.82</v>
      </c>
      <c r="M163">
        <v>7.7</v>
      </c>
      <c r="N163" s="12">
        <v>20.93</v>
      </c>
      <c r="O163" s="12">
        <v>35.79</v>
      </c>
      <c r="P163" s="12">
        <v>7.5</v>
      </c>
      <c r="Q163">
        <v>3.5</v>
      </c>
    </row>
    <row r="164" spans="1:17">
      <c r="A164" s="29" t="s">
        <v>75</v>
      </c>
      <c r="B164" s="39">
        <v>37970</v>
      </c>
      <c r="C164" s="31">
        <v>1.5</v>
      </c>
      <c r="D164" s="31">
        <v>5</v>
      </c>
      <c r="E164" s="31">
        <v>3</v>
      </c>
      <c r="F164" s="31">
        <v>42</v>
      </c>
      <c r="G164" s="31">
        <f t="shared" si="2"/>
        <v>19</v>
      </c>
      <c r="H164" s="31">
        <v>220</v>
      </c>
      <c r="I164" s="32">
        <v>1.7</v>
      </c>
      <c r="J164">
        <v>0.12653716028667322</v>
      </c>
      <c r="K164" s="12">
        <v>21</v>
      </c>
      <c r="L164" s="12">
        <v>36.299999999999997</v>
      </c>
      <c r="M164">
        <v>8.1</v>
      </c>
      <c r="N164" s="12">
        <v>20.69</v>
      </c>
      <c r="O164" s="12">
        <v>36.25</v>
      </c>
      <c r="P164" s="18">
        <v>7.63</v>
      </c>
      <c r="Q164">
        <v>3.5</v>
      </c>
    </row>
    <row r="165" spans="1:17">
      <c r="A165" s="29" t="s">
        <v>75</v>
      </c>
      <c r="B165" s="39">
        <v>37977</v>
      </c>
      <c r="C165" s="31">
        <v>4</v>
      </c>
      <c r="D165" s="31">
        <v>5</v>
      </c>
      <c r="E165" s="31">
        <v>4</v>
      </c>
      <c r="F165" s="31">
        <v>38</v>
      </c>
      <c r="G165" s="31">
        <f t="shared" si="2"/>
        <v>15</v>
      </c>
      <c r="H165" s="31">
        <v>190</v>
      </c>
      <c r="I165" s="32">
        <v>2.1</v>
      </c>
      <c r="J165">
        <v>0.12347323549777001</v>
      </c>
      <c r="K165" s="12">
        <v>21.86</v>
      </c>
      <c r="L165" s="12">
        <v>36.21</v>
      </c>
      <c r="M165">
        <v>7.5</v>
      </c>
      <c r="N165" s="12">
        <v>21.16</v>
      </c>
      <c r="O165" s="12">
        <v>36.229999999999997</v>
      </c>
      <c r="P165" s="12">
        <v>7.1</v>
      </c>
      <c r="Q165">
        <v>3.5</v>
      </c>
    </row>
    <row r="166" spans="1:17">
      <c r="A166" s="29" t="s">
        <v>75</v>
      </c>
      <c r="B166" s="39">
        <v>37984</v>
      </c>
      <c r="C166" s="31">
        <v>1.5</v>
      </c>
      <c r="D166" s="31">
        <v>7</v>
      </c>
      <c r="E166" s="31">
        <v>3</v>
      </c>
      <c r="F166" s="31">
        <v>50</v>
      </c>
      <c r="G166" s="31">
        <f t="shared" si="2"/>
        <v>27</v>
      </c>
      <c r="H166" s="31">
        <v>190</v>
      </c>
      <c r="I166" s="32">
        <v>2.4</v>
      </c>
      <c r="J166">
        <v>0.11102359018675245</v>
      </c>
      <c r="K166" s="12">
        <v>22.38</v>
      </c>
      <c r="L166" s="12">
        <v>36.61</v>
      </c>
      <c r="M166">
        <v>8.6</v>
      </c>
      <c r="N166" s="12">
        <v>22.15</v>
      </c>
      <c r="O166" s="12">
        <v>36.54</v>
      </c>
      <c r="P166" s="12">
        <v>7.9</v>
      </c>
      <c r="Q166">
        <v>3.5</v>
      </c>
    </row>
    <row r="167" spans="1:17">
      <c r="A167" s="29" t="s">
        <v>75</v>
      </c>
      <c r="B167" s="39">
        <v>37991</v>
      </c>
      <c r="C167" s="31">
        <v>1.5</v>
      </c>
      <c r="D167" s="31">
        <v>5</v>
      </c>
      <c r="E167" s="31">
        <v>2</v>
      </c>
      <c r="F167" s="31">
        <v>40</v>
      </c>
      <c r="G167" s="31">
        <f t="shared" si="2"/>
        <v>17</v>
      </c>
      <c r="H167" s="31">
        <v>150</v>
      </c>
      <c r="I167" s="32">
        <v>1.6</v>
      </c>
      <c r="J167">
        <v>0.11573321090959976</v>
      </c>
      <c r="K167" s="12">
        <v>22.85</v>
      </c>
      <c r="L167" s="12">
        <v>36.880000000000003</v>
      </c>
      <c r="M167">
        <v>8.1999999999999993</v>
      </c>
      <c r="N167" s="12">
        <v>22.48</v>
      </c>
      <c r="O167" s="12">
        <v>36.83</v>
      </c>
      <c r="P167" s="12">
        <v>7.6</v>
      </c>
      <c r="Q167">
        <v>4</v>
      </c>
    </row>
    <row r="168" spans="1:17">
      <c r="A168" s="29" t="s">
        <v>75</v>
      </c>
      <c r="B168" s="39">
        <v>37998</v>
      </c>
      <c r="C168" s="31">
        <v>3</v>
      </c>
      <c r="D168" s="31">
        <v>5</v>
      </c>
      <c r="E168" s="31">
        <v>3</v>
      </c>
      <c r="F168" s="31">
        <v>31</v>
      </c>
      <c r="G168" s="31">
        <f t="shared" si="2"/>
        <v>8</v>
      </c>
      <c r="H168" s="31">
        <v>180</v>
      </c>
      <c r="I168" s="32">
        <v>0.9</v>
      </c>
      <c r="J168">
        <v>6.7179221720854096E-2</v>
      </c>
      <c r="Q168">
        <v>8.5</v>
      </c>
    </row>
    <row r="169" spans="1:17">
      <c r="A169" s="29" t="s">
        <v>75</v>
      </c>
      <c r="B169" s="39">
        <v>38005</v>
      </c>
      <c r="C169" s="31">
        <v>4</v>
      </c>
      <c r="D169" s="31">
        <v>7</v>
      </c>
      <c r="E169" s="31">
        <v>2</v>
      </c>
      <c r="F169" s="31">
        <v>36</v>
      </c>
      <c r="G169" s="31">
        <f t="shared" si="2"/>
        <v>13</v>
      </c>
      <c r="H169" s="31">
        <v>170</v>
      </c>
      <c r="I169" s="32">
        <v>1.9</v>
      </c>
      <c r="J169">
        <v>0.1276976450084964</v>
      </c>
      <c r="K169" s="12">
        <v>22.97</v>
      </c>
      <c r="L169" s="12">
        <v>36.520000000000003</v>
      </c>
      <c r="M169">
        <v>8.1999999999999993</v>
      </c>
      <c r="N169" s="12">
        <v>22.96</v>
      </c>
      <c r="O169" s="12">
        <v>36.4</v>
      </c>
      <c r="P169" s="12">
        <v>7.9</v>
      </c>
      <c r="Q169">
        <v>4.5</v>
      </c>
    </row>
    <row r="170" spans="1:17">
      <c r="A170" s="29" t="s">
        <v>75</v>
      </c>
      <c r="B170" s="39">
        <v>38012</v>
      </c>
      <c r="C170" s="31">
        <v>6</v>
      </c>
      <c r="D170" s="31">
        <v>6</v>
      </c>
      <c r="E170" s="31">
        <v>4</v>
      </c>
      <c r="F170" s="31">
        <v>34</v>
      </c>
      <c r="G170" s="31">
        <f t="shared" si="2"/>
        <v>11</v>
      </c>
      <c r="H170" s="31">
        <v>160</v>
      </c>
      <c r="I170" s="32">
        <v>1.4</v>
      </c>
      <c r="J170">
        <v>7.5350760218301907E-2</v>
      </c>
      <c r="K170" s="12">
        <v>23.22</v>
      </c>
      <c r="L170" s="12">
        <v>36.61</v>
      </c>
      <c r="M170">
        <v>8.4</v>
      </c>
      <c r="N170" s="12">
        <v>22.63</v>
      </c>
      <c r="O170" s="12">
        <v>36.6</v>
      </c>
      <c r="P170" s="12">
        <v>7.8</v>
      </c>
      <c r="Q170">
        <v>8</v>
      </c>
    </row>
    <row r="171" spans="1:17">
      <c r="A171" s="29" t="s">
        <v>75</v>
      </c>
      <c r="B171" s="39">
        <v>38019</v>
      </c>
      <c r="C171" s="31">
        <v>6</v>
      </c>
      <c r="D171" s="31">
        <v>7</v>
      </c>
      <c r="E171" s="31">
        <v>4</v>
      </c>
      <c r="F171" s="31">
        <v>44</v>
      </c>
      <c r="G171" s="31">
        <f t="shared" si="2"/>
        <v>21</v>
      </c>
      <c r="H171" s="31">
        <v>190</v>
      </c>
      <c r="I171" s="32">
        <v>2.4</v>
      </c>
      <c r="J171">
        <v>0.1537608741368765</v>
      </c>
      <c r="K171" s="12">
        <v>23.62</v>
      </c>
      <c r="L171" s="12">
        <v>36.64</v>
      </c>
      <c r="M171">
        <v>7.9</v>
      </c>
      <c r="N171" s="12">
        <v>23.43</v>
      </c>
      <c r="O171" s="12">
        <v>36.619999999999997</v>
      </c>
      <c r="P171" s="12">
        <v>7.5</v>
      </c>
      <c r="Q171">
        <v>3.5</v>
      </c>
    </row>
    <row r="172" spans="1:17">
      <c r="A172" s="29" t="s">
        <v>75</v>
      </c>
      <c r="B172" s="39">
        <v>38026</v>
      </c>
      <c r="C172" s="31">
        <v>9</v>
      </c>
      <c r="D172" s="31">
        <v>6</v>
      </c>
      <c r="E172" s="31">
        <v>5</v>
      </c>
      <c r="F172" s="31">
        <v>35</v>
      </c>
      <c r="G172" s="31">
        <f t="shared" si="2"/>
        <v>12</v>
      </c>
      <c r="H172" s="31">
        <v>180</v>
      </c>
      <c r="I172" s="32">
        <v>1.3</v>
      </c>
      <c r="J172">
        <v>7.9892657984499488E-2</v>
      </c>
      <c r="K172" s="12">
        <v>24.02</v>
      </c>
      <c r="L172" s="12">
        <v>36.67</v>
      </c>
      <c r="M172">
        <v>8.6</v>
      </c>
      <c r="N172" s="12">
        <v>23.53</v>
      </c>
      <c r="O172" s="12">
        <v>36.630000000000003</v>
      </c>
      <c r="P172" s="12">
        <v>8.1</v>
      </c>
      <c r="Q172">
        <v>8.5</v>
      </c>
    </row>
    <row r="173" spans="1:17">
      <c r="A173" s="29" t="s">
        <v>75</v>
      </c>
      <c r="B173" s="39">
        <v>38033</v>
      </c>
      <c r="C173" s="31">
        <v>25</v>
      </c>
      <c r="D173" s="31">
        <v>5</v>
      </c>
      <c r="E173" s="31">
        <v>7</v>
      </c>
      <c r="F173" s="31">
        <v>39</v>
      </c>
      <c r="G173" s="31">
        <f t="shared" si="2"/>
        <v>16</v>
      </c>
      <c r="H173" s="31">
        <v>220</v>
      </c>
      <c r="I173" s="32">
        <v>1.9</v>
      </c>
      <c r="J173">
        <v>0.10813358769443969</v>
      </c>
      <c r="K173" s="12">
        <v>24.15</v>
      </c>
      <c r="L173" s="12">
        <v>36.58</v>
      </c>
      <c r="M173">
        <v>7.9</v>
      </c>
      <c r="N173" s="12">
        <v>23.79</v>
      </c>
      <c r="O173" s="12">
        <v>36.58</v>
      </c>
      <c r="P173" s="12">
        <v>7.6</v>
      </c>
      <c r="Q173">
        <v>8.5</v>
      </c>
    </row>
    <row r="174" spans="1:17">
      <c r="A174" s="29" t="s">
        <v>75</v>
      </c>
      <c r="B174" s="39">
        <v>38040</v>
      </c>
      <c r="C174" s="31">
        <v>13</v>
      </c>
      <c r="D174" s="31">
        <v>5</v>
      </c>
      <c r="E174" s="31">
        <v>5</v>
      </c>
      <c r="F174" s="31">
        <v>41</v>
      </c>
      <c r="G174" s="31">
        <f t="shared" si="2"/>
        <v>18</v>
      </c>
      <c r="H174" s="31">
        <v>180</v>
      </c>
      <c r="I174" s="32">
        <v>2.4</v>
      </c>
      <c r="J174">
        <v>0.11834850879598093</v>
      </c>
      <c r="K174" s="12">
        <v>24.03</v>
      </c>
      <c r="L174" s="12">
        <v>36.67</v>
      </c>
      <c r="M174">
        <v>7.5</v>
      </c>
      <c r="N174" s="12">
        <v>23.78</v>
      </c>
      <c r="O174" s="12">
        <v>36.61</v>
      </c>
      <c r="P174" s="12">
        <v>7.2</v>
      </c>
      <c r="Q174">
        <v>7</v>
      </c>
    </row>
    <row r="175" spans="1:17">
      <c r="A175" s="29" t="s">
        <v>75</v>
      </c>
      <c r="B175" s="39">
        <v>38047</v>
      </c>
      <c r="C175" s="31">
        <v>3</v>
      </c>
      <c r="D175" s="31">
        <v>9</v>
      </c>
      <c r="E175" s="31">
        <v>3</v>
      </c>
      <c r="F175" s="31">
        <v>36</v>
      </c>
      <c r="G175" s="31">
        <f t="shared" si="2"/>
        <v>13</v>
      </c>
      <c r="H175" s="31">
        <v>180</v>
      </c>
      <c r="I175" s="32">
        <v>2</v>
      </c>
      <c r="J175">
        <v>0.11603545231265254</v>
      </c>
      <c r="K175" s="12">
        <v>23.77</v>
      </c>
      <c r="L175" s="12">
        <v>36.979999999999997</v>
      </c>
      <c r="M175">
        <v>8</v>
      </c>
      <c r="N175" s="12">
        <v>23.52</v>
      </c>
      <c r="O175" s="12">
        <v>36.979999999999997</v>
      </c>
      <c r="P175" s="12">
        <v>7.4</v>
      </c>
      <c r="Q175">
        <v>5</v>
      </c>
    </row>
    <row r="176" spans="1:17">
      <c r="A176" s="29" t="s">
        <v>75</v>
      </c>
      <c r="B176" s="39">
        <v>38054</v>
      </c>
      <c r="C176" s="31">
        <v>15</v>
      </c>
      <c r="D176" s="31">
        <v>5</v>
      </c>
      <c r="E176" s="31">
        <v>6</v>
      </c>
      <c r="F176" s="31">
        <v>39</v>
      </c>
      <c r="G176" s="31">
        <f t="shared" si="2"/>
        <v>16</v>
      </c>
      <c r="H176" s="31">
        <v>210</v>
      </c>
      <c r="I176" s="32">
        <v>1.9</v>
      </c>
      <c r="J176">
        <v>0.11039831108332571</v>
      </c>
      <c r="K176" s="12">
        <v>21.57</v>
      </c>
      <c r="L176" s="12">
        <v>37.08</v>
      </c>
      <c r="M176">
        <v>7.8</v>
      </c>
      <c r="N176" s="12">
        <v>21.32</v>
      </c>
      <c r="O176" s="12">
        <v>37.06</v>
      </c>
      <c r="P176" s="12">
        <v>7.6</v>
      </c>
      <c r="Q176">
        <v>5</v>
      </c>
    </row>
    <row r="177" spans="1:17">
      <c r="A177" s="29" t="s">
        <v>75</v>
      </c>
      <c r="B177" s="39">
        <v>38061</v>
      </c>
      <c r="C177" s="31">
        <v>9</v>
      </c>
      <c r="D177" s="31">
        <v>6</v>
      </c>
      <c r="E177" s="31">
        <v>5</v>
      </c>
      <c r="F177" s="31">
        <v>34</v>
      </c>
      <c r="G177" s="31">
        <f t="shared" si="2"/>
        <v>11</v>
      </c>
      <c r="H177" s="31">
        <v>170</v>
      </c>
      <c r="I177" s="32">
        <v>1.3</v>
      </c>
      <c r="J177">
        <v>9.690745123769802E-2</v>
      </c>
      <c r="K177" s="12">
        <v>21.51</v>
      </c>
      <c r="L177" s="12">
        <v>37.020000000000003</v>
      </c>
      <c r="M177">
        <v>7.9</v>
      </c>
      <c r="N177" s="12">
        <v>21.22</v>
      </c>
      <c r="O177" s="12">
        <v>37</v>
      </c>
      <c r="P177" s="12">
        <v>7.3</v>
      </c>
      <c r="Q177">
        <v>6.5</v>
      </c>
    </row>
    <row r="178" spans="1:17">
      <c r="A178" s="29" t="s">
        <v>75</v>
      </c>
      <c r="B178" s="39">
        <v>38068</v>
      </c>
      <c r="C178" s="31">
        <v>10</v>
      </c>
      <c r="D178" s="31">
        <v>6</v>
      </c>
      <c r="E178" s="31">
        <v>4</v>
      </c>
      <c r="F178" s="31">
        <v>38</v>
      </c>
      <c r="G178" s="31">
        <f t="shared" si="2"/>
        <v>15</v>
      </c>
      <c r="H178" s="31">
        <v>180</v>
      </c>
      <c r="I178" s="32">
        <v>1.6</v>
      </c>
      <c r="J178">
        <v>0.12742367621102896</v>
      </c>
      <c r="K178" s="12">
        <v>22.81</v>
      </c>
      <c r="L178" s="12">
        <v>37.47</v>
      </c>
      <c r="M178">
        <v>7.1</v>
      </c>
      <c r="N178" s="12">
        <v>22.16</v>
      </c>
      <c r="O178" s="12">
        <v>37.46</v>
      </c>
      <c r="P178" s="12">
        <v>7</v>
      </c>
      <c r="Q178">
        <v>5</v>
      </c>
    </row>
    <row r="179" spans="1:17">
      <c r="A179" s="29" t="s">
        <v>75</v>
      </c>
      <c r="B179" s="39">
        <v>38075</v>
      </c>
      <c r="C179" s="31">
        <v>23</v>
      </c>
      <c r="D179" s="31">
        <v>5</v>
      </c>
      <c r="E179" s="31">
        <v>13</v>
      </c>
      <c r="F179" s="31">
        <v>40</v>
      </c>
      <c r="G179" s="31">
        <f t="shared" si="2"/>
        <v>17</v>
      </c>
      <c r="H179" s="31">
        <v>220</v>
      </c>
      <c r="I179" s="32">
        <v>5.2</v>
      </c>
      <c r="J179">
        <v>0.1883004072788704</v>
      </c>
      <c r="K179" s="12">
        <v>21.75</v>
      </c>
      <c r="L179" s="12">
        <v>36.880000000000003</v>
      </c>
      <c r="M179">
        <v>8.1</v>
      </c>
      <c r="N179" s="12">
        <v>21.65</v>
      </c>
      <c r="O179" s="12">
        <v>36.880000000000003</v>
      </c>
      <c r="P179" s="12">
        <v>8.1</v>
      </c>
      <c r="Q179">
        <v>3.5</v>
      </c>
    </row>
    <row r="180" spans="1:17">
      <c r="G180" s="31"/>
    </row>
    <row r="181" spans="1:17">
      <c r="A181" s="29" t="s">
        <v>76</v>
      </c>
      <c r="B181" s="39">
        <v>37956</v>
      </c>
      <c r="C181" s="31">
        <v>4</v>
      </c>
      <c r="D181" s="31">
        <v>6</v>
      </c>
      <c r="E181" s="31">
        <v>5</v>
      </c>
      <c r="F181" s="31">
        <v>34</v>
      </c>
      <c r="G181" s="31">
        <f t="shared" si="2"/>
        <v>11</v>
      </c>
      <c r="H181" s="31">
        <v>160</v>
      </c>
      <c r="I181" s="32">
        <v>0.4</v>
      </c>
      <c r="J181">
        <v>7.6504202104155025E-2</v>
      </c>
      <c r="K181" s="12">
        <v>20.8</v>
      </c>
      <c r="L181" s="12">
        <v>35.96</v>
      </c>
      <c r="M181">
        <v>7.9</v>
      </c>
      <c r="N181" s="12">
        <v>20.37</v>
      </c>
      <c r="O181" s="12">
        <v>35.94</v>
      </c>
      <c r="P181" s="12">
        <v>7.7</v>
      </c>
      <c r="Q181">
        <v>9.5</v>
      </c>
    </row>
    <row r="182" spans="1:17">
      <c r="A182" s="29" t="s">
        <v>76</v>
      </c>
      <c r="B182" s="39">
        <v>37963</v>
      </c>
      <c r="C182" s="31">
        <v>4</v>
      </c>
      <c r="D182" s="31">
        <v>5</v>
      </c>
      <c r="E182" s="31">
        <v>3</v>
      </c>
      <c r="F182" s="31">
        <v>44</v>
      </c>
      <c r="G182" s="31">
        <f t="shared" si="2"/>
        <v>21</v>
      </c>
      <c r="H182" s="31">
        <v>180</v>
      </c>
      <c r="I182" s="32">
        <v>1</v>
      </c>
      <c r="J182">
        <v>0.11077694569179415</v>
      </c>
      <c r="K182" s="12">
        <v>21.11</v>
      </c>
      <c r="L182" s="12">
        <v>35.89</v>
      </c>
      <c r="M182">
        <v>7.8</v>
      </c>
      <c r="N182" s="12">
        <v>20.58</v>
      </c>
      <c r="O182" s="12">
        <v>35.92</v>
      </c>
      <c r="P182" s="12">
        <v>7.3</v>
      </c>
      <c r="Q182">
        <v>4.5</v>
      </c>
    </row>
    <row r="183" spans="1:17">
      <c r="A183" s="29" t="s">
        <v>76</v>
      </c>
      <c r="B183" s="39">
        <v>37970</v>
      </c>
      <c r="C183" s="31">
        <v>4</v>
      </c>
      <c r="D183" s="31">
        <v>5</v>
      </c>
      <c r="E183" s="31">
        <v>4</v>
      </c>
      <c r="F183" s="31">
        <v>41</v>
      </c>
      <c r="G183" s="31">
        <f t="shared" si="2"/>
        <v>18</v>
      </c>
      <c r="H183" s="31">
        <v>160</v>
      </c>
      <c r="I183" s="32">
        <v>0.9</v>
      </c>
      <c r="J183">
        <v>9.5060332929042493E-2</v>
      </c>
      <c r="K183" s="12">
        <v>20.86</v>
      </c>
      <c r="L183" s="12">
        <v>36.31</v>
      </c>
      <c r="M183">
        <v>7.8</v>
      </c>
      <c r="N183" s="12">
        <v>20.6</v>
      </c>
      <c r="O183" s="12">
        <v>36.369999999999997</v>
      </c>
      <c r="P183" s="12">
        <v>7.5</v>
      </c>
      <c r="Q183">
        <v>4.5</v>
      </c>
    </row>
    <row r="184" spans="1:17">
      <c r="A184" s="29" t="s">
        <v>76</v>
      </c>
      <c r="B184" s="39">
        <v>37977</v>
      </c>
      <c r="C184" s="31">
        <v>4</v>
      </c>
      <c r="D184" s="31">
        <v>5</v>
      </c>
      <c r="E184" s="31">
        <v>4</v>
      </c>
      <c r="F184" s="31">
        <v>37</v>
      </c>
      <c r="G184" s="31">
        <f t="shared" si="2"/>
        <v>14</v>
      </c>
      <c r="H184" s="31">
        <v>200</v>
      </c>
      <c r="I184" s="32">
        <v>0.6</v>
      </c>
      <c r="J184">
        <v>0.10008692441232729</v>
      </c>
      <c r="K184" s="12">
        <v>22.41</v>
      </c>
      <c r="L184" s="12">
        <v>36.15</v>
      </c>
      <c r="M184">
        <v>7.2</v>
      </c>
      <c r="N184" s="12">
        <v>20.97</v>
      </c>
      <c r="O184" s="12">
        <v>36.25</v>
      </c>
      <c r="P184" s="12">
        <v>6.7</v>
      </c>
      <c r="Q184">
        <v>4.5</v>
      </c>
    </row>
    <row r="185" spans="1:17">
      <c r="A185" s="29" t="s">
        <v>76</v>
      </c>
      <c r="B185" s="39">
        <v>37984</v>
      </c>
      <c r="G185" s="31"/>
    </row>
    <row r="186" spans="1:17">
      <c r="A186" s="29" t="s">
        <v>76</v>
      </c>
      <c r="B186" s="39">
        <v>37991</v>
      </c>
      <c r="C186" s="31">
        <v>1.5</v>
      </c>
      <c r="D186" s="31">
        <v>4</v>
      </c>
      <c r="E186" s="31">
        <v>3</v>
      </c>
      <c r="F186" s="31">
        <v>43</v>
      </c>
      <c r="G186" s="31">
        <f t="shared" si="2"/>
        <v>20</v>
      </c>
      <c r="H186" s="31">
        <v>150</v>
      </c>
      <c r="I186" s="9">
        <v>0.8</v>
      </c>
      <c r="J186">
        <v>9.7959465900590764E-2</v>
      </c>
      <c r="K186" s="12">
        <v>23.43</v>
      </c>
      <c r="L186" s="12">
        <v>36.94</v>
      </c>
      <c r="M186">
        <v>8.1</v>
      </c>
      <c r="N186" s="12">
        <v>23.01</v>
      </c>
      <c r="O186" s="12">
        <v>36.82</v>
      </c>
      <c r="P186" s="12">
        <v>8</v>
      </c>
      <c r="Q186">
        <v>4.5</v>
      </c>
    </row>
    <row r="187" spans="1:17">
      <c r="A187" s="29" t="s">
        <v>76</v>
      </c>
      <c r="B187" s="39">
        <v>37998</v>
      </c>
      <c r="C187" s="31">
        <v>3</v>
      </c>
      <c r="D187" s="31">
        <v>4</v>
      </c>
      <c r="E187" s="31">
        <v>3</v>
      </c>
      <c r="F187" s="31">
        <v>38</v>
      </c>
      <c r="G187" s="31">
        <f t="shared" si="2"/>
        <v>15</v>
      </c>
      <c r="H187" s="31">
        <v>150</v>
      </c>
      <c r="I187" s="32">
        <v>0.6</v>
      </c>
      <c r="J187">
        <v>7.9307551940604112E-2</v>
      </c>
      <c r="K187" s="12">
        <v>23.77</v>
      </c>
      <c r="L187" s="12">
        <v>37.14</v>
      </c>
      <c r="M187" s="18">
        <v>7.83</v>
      </c>
      <c r="N187" s="12">
        <v>22.95</v>
      </c>
      <c r="O187" s="12">
        <v>37.130000000000003</v>
      </c>
      <c r="P187" s="12">
        <v>7.5</v>
      </c>
      <c r="Q187">
        <v>7.5</v>
      </c>
    </row>
    <row r="188" spans="1:17">
      <c r="A188" s="29" t="s">
        <v>76</v>
      </c>
      <c r="B188" s="39">
        <v>38005</v>
      </c>
      <c r="C188" s="31">
        <v>5</v>
      </c>
      <c r="D188" s="31">
        <v>6</v>
      </c>
      <c r="E188" s="31">
        <v>3</v>
      </c>
      <c r="F188" s="31">
        <v>31</v>
      </c>
      <c r="G188" s="31">
        <f t="shared" si="2"/>
        <v>8</v>
      </c>
      <c r="H188" s="31">
        <v>150</v>
      </c>
      <c r="I188" s="32">
        <v>1.3</v>
      </c>
      <c r="J188">
        <v>0.11772273850064925</v>
      </c>
      <c r="K188" s="12">
        <v>22.85</v>
      </c>
      <c r="L188" s="12">
        <v>36.43</v>
      </c>
      <c r="M188">
        <v>8.1</v>
      </c>
      <c r="N188" s="12">
        <v>22.19</v>
      </c>
      <c r="O188" s="12">
        <v>36.17</v>
      </c>
      <c r="P188" s="12">
        <v>7.8</v>
      </c>
      <c r="Q188">
        <v>3.5</v>
      </c>
    </row>
    <row r="189" spans="1:17">
      <c r="A189" s="29" t="s">
        <v>76</v>
      </c>
      <c r="B189" s="39">
        <v>38012</v>
      </c>
      <c r="C189" s="31">
        <v>5</v>
      </c>
      <c r="D189" s="31">
        <v>5</v>
      </c>
      <c r="E189" s="31">
        <v>5</v>
      </c>
      <c r="F189" s="31">
        <v>38</v>
      </c>
      <c r="G189" s="31">
        <f t="shared" si="2"/>
        <v>15</v>
      </c>
      <c r="H189" s="31">
        <v>150</v>
      </c>
      <c r="I189" s="32">
        <v>0.8</v>
      </c>
      <c r="J189">
        <v>7.3869129470629666E-2</v>
      </c>
      <c r="K189" s="12">
        <v>23.27</v>
      </c>
      <c r="L189" s="12">
        <v>36.56</v>
      </c>
      <c r="M189">
        <v>8.1999999999999993</v>
      </c>
      <c r="N189" s="12">
        <v>22.62</v>
      </c>
      <c r="O189" s="12">
        <v>36.549999999999997</v>
      </c>
      <c r="P189" s="12">
        <v>8</v>
      </c>
      <c r="Q189">
        <v>9</v>
      </c>
    </row>
    <row r="190" spans="1:17">
      <c r="A190" s="29" t="s">
        <v>76</v>
      </c>
      <c r="B190" s="39">
        <v>38019</v>
      </c>
      <c r="C190" s="31">
        <v>6</v>
      </c>
      <c r="D190" s="31">
        <v>7</v>
      </c>
      <c r="E190" s="31">
        <v>3</v>
      </c>
      <c r="F190" s="31">
        <v>35</v>
      </c>
      <c r="G190" s="31">
        <f t="shared" si="2"/>
        <v>12</v>
      </c>
      <c r="H190" s="31">
        <v>170</v>
      </c>
      <c r="I190" s="32">
        <v>1.2</v>
      </c>
      <c r="J190">
        <v>0.10585568642134641</v>
      </c>
      <c r="K190" s="12">
        <v>23.72</v>
      </c>
      <c r="L190" s="12">
        <v>36.590000000000003</v>
      </c>
      <c r="M190">
        <v>7.8</v>
      </c>
      <c r="N190" s="12">
        <v>22.93</v>
      </c>
      <c r="O190" s="12">
        <v>36.5</v>
      </c>
      <c r="P190" s="12">
        <v>7.7</v>
      </c>
      <c r="Q190">
        <v>5.5</v>
      </c>
    </row>
    <row r="191" spans="1:17">
      <c r="A191" s="29" t="s">
        <v>76</v>
      </c>
      <c r="B191" s="39">
        <v>38026</v>
      </c>
      <c r="C191" s="31">
        <v>4</v>
      </c>
      <c r="D191" s="31">
        <v>6</v>
      </c>
      <c r="E191" s="31">
        <v>3</v>
      </c>
      <c r="F191" s="31">
        <v>33</v>
      </c>
      <c r="G191" s="31">
        <f t="shared" si="2"/>
        <v>10</v>
      </c>
      <c r="H191" s="31">
        <v>170</v>
      </c>
      <c r="I191" s="32">
        <v>0.6</v>
      </c>
      <c r="J191">
        <v>6.9903546679606354E-2</v>
      </c>
      <c r="K191" s="12">
        <v>23.9</v>
      </c>
      <c r="L191" s="12">
        <v>36.630000000000003</v>
      </c>
      <c r="M191">
        <v>8.1999999999999993</v>
      </c>
      <c r="N191" s="12">
        <v>23.3</v>
      </c>
      <c r="O191" s="12">
        <v>36.64</v>
      </c>
      <c r="P191" s="12">
        <v>8.1</v>
      </c>
      <c r="Q191">
        <v>10.5</v>
      </c>
    </row>
    <row r="192" spans="1:17">
      <c r="A192" s="29" t="s">
        <v>76</v>
      </c>
      <c r="B192" s="39">
        <v>38033</v>
      </c>
      <c r="C192" s="31">
        <v>4</v>
      </c>
      <c r="D192" s="31">
        <v>4</v>
      </c>
      <c r="E192" s="31">
        <v>3</v>
      </c>
      <c r="F192" s="31">
        <v>35</v>
      </c>
      <c r="G192" s="31">
        <f t="shared" si="2"/>
        <v>12</v>
      </c>
      <c r="H192" s="31">
        <v>180</v>
      </c>
      <c r="I192" s="32">
        <v>1.3</v>
      </c>
      <c r="J192">
        <v>9.9128482892193073E-2</v>
      </c>
      <c r="K192" s="12">
        <v>24.53</v>
      </c>
      <c r="L192" s="12">
        <v>36.5</v>
      </c>
      <c r="M192">
        <v>8</v>
      </c>
      <c r="N192" s="12">
        <v>23.55</v>
      </c>
      <c r="O192" s="12">
        <v>36.520000000000003</v>
      </c>
      <c r="P192" s="12">
        <v>7.9</v>
      </c>
      <c r="Q192">
        <v>9</v>
      </c>
    </row>
    <row r="193" spans="1:17">
      <c r="A193" s="29" t="s">
        <v>76</v>
      </c>
      <c r="B193" s="39">
        <v>38040</v>
      </c>
      <c r="C193" s="31">
        <v>7</v>
      </c>
      <c r="D193" s="31">
        <v>5</v>
      </c>
      <c r="E193" s="31">
        <v>4</v>
      </c>
      <c r="F193" s="31">
        <v>36</v>
      </c>
      <c r="G193" s="31">
        <f t="shared" si="2"/>
        <v>13</v>
      </c>
      <c r="H193" s="31">
        <v>150</v>
      </c>
      <c r="I193" s="32">
        <v>0.9</v>
      </c>
      <c r="J193">
        <v>8.6880204620766552E-2</v>
      </c>
      <c r="K193" s="12">
        <v>24.02</v>
      </c>
      <c r="L193" s="12">
        <v>36.56</v>
      </c>
      <c r="M193">
        <v>8</v>
      </c>
      <c r="N193" s="12">
        <v>22.96</v>
      </c>
      <c r="O193" s="12">
        <v>36.619999999999997</v>
      </c>
      <c r="P193" s="12">
        <v>7.5</v>
      </c>
      <c r="Q193">
        <v>9</v>
      </c>
    </row>
    <row r="194" spans="1:17">
      <c r="A194" s="29" t="s">
        <v>76</v>
      </c>
      <c r="B194" s="39">
        <v>38047</v>
      </c>
      <c r="C194" s="31">
        <v>6</v>
      </c>
      <c r="D194" s="31">
        <v>5</v>
      </c>
      <c r="E194" s="31">
        <v>3</v>
      </c>
      <c r="F194" s="31">
        <v>35</v>
      </c>
      <c r="G194" s="31">
        <f t="shared" si="2"/>
        <v>12</v>
      </c>
      <c r="H194" s="31">
        <v>160</v>
      </c>
      <c r="I194" s="32">
        <v>1.2</v>
      </c>
      <c r="J194">
        <v>9.0855876448996287E-2</v>
      </c>
      <c r="K194" s="12">
        <v>23.67</v>
      </c>
      <c r="L194" s="12">
        <v>36.85</v>
      </c>
      <c r="M194">
        <v>8.1</v>
      </c>
      <c r="N194" s="12">
        <v>23.2</v>
      </c>
      <c r="O194" s="12">
        <v>36.92</v>
      </c>
      <c r="P194" s="12">
        <v>7.4</v>
      </c>
      <c r="Q194">
        <v>7</v>
      </c>
    </row>
    <row r="195" spans="1:17">
      <c r="A195" s="29" t="s">
        <v>76</v>
      </c>
      <c r="B195" s="39">
        <v>38054</v>
      </c>
      <c r="C195" s="31">
        <v>4</v>
      </c>
      <c r="D195" s="31">
        <v>5</v>
      </c>
      <c r="E195" s="31">
        <v>3</v>
      </c>
      <c r="F195" s="31">
        <v>34</v>
      </c>
      <c r="G195" s="31">
        <f t="shared" si="2"/>
        <v>11</v>
      </c>
      <c r="H195" s="31">
        <v>180</v>
      </c>
      <c r="I195" s="32">
        <v>0.8</v>
      </c>
    </row>
    <row r="196" spans="1:17">
      <c r="A196" s="29" t="s">
        <v>76</v>
      </c>
      <c r="B196" s="39">
        <v>38061</v>
      </c>
      <c r="C196" s="31">
        <v>7</v>
      </c>
      <c r="D196" s="31">
        <v>6</v>
      </c>
      <c r="E196" s="31">
        <v>5</v>
      </c>
      <c r="F196" s="31">
        <v>35</v>
      </c>
      <c r="G196" s="31">
        <f t="shared" ref="G196:G259" si="7">F196-23</f>
        <v>12</v>
      </c>
      <c r="H196" s="31">
        <v>170</v>
      </c>
      <c r="I196" s="32">
        <v>1</v>
      </c>
      <c r="J196">
        <v>8.1269479098680417E-2</v>
      </c>
      <c r="K196" s="12">
        <v>21.42</v>
      </c>
      <c r="L196" s="12">
        <v>36.94</v>
      </c>
      <c r="M196">
        <v>7.8</v>
      </c>
      <c r="N196" s="12">
        <v>21.14</v>
      </c>
      <c r="O196" s="12">
        <v>37.06</v>
      </c>
      <c r="P196" s="12">
        <v>7.3</v>
      </c>
      <c r="Q196">
        <v>7</v>
      </c>
    </row>
    <row r="197" spans="1:17">
      <c r="A197" s="29" t="s">
        <v>76</v>
      </c>
      <c r="B197" s="39">
        <v>38068</v>
      </c>
      <c r="C197" s="31">
        <v>5</v>
      </c>
      <c r="D197" s="31">
        <v>6</v>
      </c>
      <c r="E197" s="31">
        <v>3</v>
      </c>
      <c r="F197" s="31">
        <v>37</v>
      </c>
      <c r="G197" s="31">
        <f t="shared" si="7"/>
        <v>14</v>
      </c>
      <c r="H197" s="31">
        <v>180</v>
      </c>
      <c r="I197" s="32">
        <v>1.2</v>
      </c>
      <c r="J197">
        <v>7.0772625493749269E-2</v>
      </c>
      <c r="K197" s="12">
        <v>22.5</v>
      </c>
      <c r="L197" s="12">
        <v>37.46</v>
      </c>
      <c r="M197">
        <v>7</v>
      </c>
      <c r="N197" s="12">
        <v>21.86</v>
      </c>
      <c r="O197" s="12">
        <v>37.450000000000003</v>
      </c>
      <c r="P197" s="12">
        <v>6.6</v>
      </c>
      <c r="Q197">
        <v>7.25</v>
      </c>
    </row>
    <row r="198" spans="1:17">
      <c r="A198" s="29" t="s">
        <v>76</v>
      </c>
      <c r="B198" s="39">
        <v>38075</v>
      </c>
      <c r="C198" s="31">
        <v>3</v>
      </c>
      <c r="D198" s="31">
        <v>4</v>
      </c>
      <c r="E198" s="31">
        <v>1</v>
      </c>
      <c r="F198" s="31">
        <v>36</v>
      </c>
      <c r="G198" s="31">
        <f t="shared" si="7"/>
        <v>13</v>
      </c>
      <c r="H198" s="31">
        <v>190</v>
      </c>
      <c r="I198" s="32">
        <v>1.6</v>
      </c>
      <c r="J198">
        <v>0.124740518752084</v>
      </c>
      <c r="K198" s="12">
        <v>21.79</v>
      </c>
      <c r="L198" s="12">
        <v>36.979999999999997</v>
      </c>
      <c r="M198">
        <v>7.8</v>
      </c>
      <c r="N198" s="12">
        <v>21.39</v>
      </c>
      <c r="O198" s="12">
        <v>36.880000000000003</v>
      </c>
      <c r="P198" s="12">
        <v>7.6</v>
      </c>
      <c r="Q198">
        <v>6</v>
      </c>
    </row>
    <row r="199" spans="1:17">
      <c r="G199" s="31"/>
    </row>
    <row r="200" spans="1:17">
      <c r="A200" s="29" t="s">
        <v>77</v>
      </c>
      <c r="B200" s="39">
        <v>37956</v>
      </c>
      <c r="C200" s="31">
        <v>5</v>
      </c>
      <c r="D200" s="31">
        <v>6</v>
      </c>
      <c r="E200" s="31">
        <v>3</v>
      </c>
      <c r="F200" s="31">
        <v>36</v>
      </c>
      <c r="G200" s="31">
        <f t="shared" si="7"/>
        <v>13</v>
      </c>
      <c r="H200" s="31">
        <v>140</v>
      </c>
      <c r="I200" s="32">
        <v>0.2</v>
      </c>
      <c r="K200" s="12">
        <v>21.28</v>
      </c>
      <c r="L200" s="12">
        <v>35.89</v>
      </c>
      <c r="M200">
        <v>8.1</v>
      </c>
      <c r="Q200" t="s">
        <v>163</v>
      </c>
    </row>
    <row r="201" spans="1:17">
      <c r="A201" s="29" t="s">
        <v>77</v>
      </c>
      <c r="B201" s="39">
        <v>37963</v>
      </c>
      <c r="C201" s="31">
        <v>4</v>
      </c>
      <c r="D201" s="31">
        <v>5</v>
      </c>
      <c r="E201" s="31">
        <v>4</v>
      </c>
      <c r="F201" s="31">
        <v>40</v>
      </c>
      <c r="G201" s="31">
        <f t="shared" si="7"/>
        <v>17</v>
      </c>
      <c r="H201" s="31">
        <v>160</v>
      </c>
      <c r="I201" s="32">
        <v>0.3</v>
      </c>
      <c r="J201">
        <v>8.8021774616972623E-2</v>
      </c>
      <c r="K201" s="12">
        <v>21.11</v>
      </c>
      <c r="L201" s="12">
        <v>35.85</v>
      </c>
      <c r="M201">
        <v>8</v>
      </c>
      <c r="N201" s="12">
        <v>21</v>
      </c>
      <c r="O201" s="12">
        <v>35.86</v>
      </c>
      <c r="P201" s="12">
        <v>7.6</v>
      </c>
      <c r="Q201">
        <v>6</v>
      </c>
    </row>
    <row r="202" spans="1:17">
      <c r="A202" s="29" t="s">
        <v>77</v>
      </c>
      <c r="B202" s="39">
        <v>37970</v>
      </c>
      <c r="C202" s="31">
        <v>5</v>
      </c>
      <c r="D202" s="31">
        <v>6</v>
      </c>
      <c r="E202" s="31">
        <v>3</v>
      </c>
      <c r="F202" s="31">
        <v>33</v>
      </c>
      <c r="G202" s="31">
        <f t="shared" si="7"/>
        <v>10</v>
      </c>
      <c r="H202" s="31">
        <v>160</v>
      </c>
      <c r="I202" s="32">
        <v>0.3</v>
      </c>
      <c r="J202">
        <v>8.3228703595686071E-2</v>
      </c>
      <c r="K202" s="12">
        <v>20.84</v>
      </c>
      <c r="L202" s="12">
        <v>36.28</v>
      </c>
      <c r="M202">
        <v>7.8</v>
      </c>
      <c r="N202" s="12">
        <v>20.68</v>
      </c>
      <c r="O202" s="12">
        <v>36.270000000000003</v>
      </c>
      <c r="P202" s="12">
        <v>7.5</v>
      </c>
      <c r="Q202">
        <v>5.5</v>
      </c>
    </row>
    <row r="203" spans="1:17">
      <c r="A203" s="29" t="s">
        <v>77</v>
      </c>
      <c r="B203" s="39">
        <v>37977</v>
      </c>
      <c r="C203" s="31">
        <v>4</v>
      </c>
      <c r="D203" s="31">
        <v>5</v>
      </c>
      <c r="E203" s="31">
        <v>3</v>
      </c>
      <c r="F203" s="31">
        <v>33</v>
      </c>
      <c r="G203" s="31">
        <f t="shared" si="7"/>
        <v>10</v>
      </c>
      <c r="H203" s="31">
        <v>160</v>
      </c>
      <c r="I203" s="32">
        <v>0.3</v>
      </c>
      <c r="J203">
        <v>7.248200982361698E-2</v>
      </c>
      <c r="K203" s="12">
        <v>21.64</v>
      </c>
      <c r="L203" s="12">
        <v>36.159999999999997</v>
      </c>
      <c r="M203">
        <v>7.4</v>
      </c>
      <c r="N203" s="12">
        <v>21.31</v>
      </c>
      <c r="O203" s="12">
        <v>36.18</v>
      </c>
      <c r="P203" s="12">
        <v>7.1</v>
      </c>
      <c r="Q203">
        <v>7</v>
      </c>
    </row>
    <row r="204" spans="1:17">
      <c r="A204" s="29" t="s">
        <v>77</v>
      </c>
      <c r="B204" s="39">
        <v>37984</v>
      </c>
      <c r="C204" s="31">
        <v>1.5</v>
      </c>
      <c r="D204" s="31">
        <v>4</v>
      </c>
      <c r="E204" s="31">
        <v>3</v>
      </c>
      <c r="F204" s="31">
        <v>33</v>
      </c>
      <c r="G204" s="31">
        <f t="shared" si="7"/>
        <v>10</v>
      </c>
      <c r="H204" s="31">
        <v>160</v>
      </c>
      <c r="I204" s="32">
        <v>0.4</v>
      </c>
      <c r="J204">
        <v>0.11006264574268183</v>
      </c>
      <c r="K204" s="12">
        <v>21.98</v>
      </c>
      <c r="L204" s="12">
        <v>36.57</v>
      </c>
      <c r="M204">
        <v>8.3000000000000007</v>
      </c>
      <c r="N204" s="12">
        <v>21.93</v>
      </c>
      <c r="O204" s="12">
        <v>36.57</v>
      </c>
      <c r="P204" s="12">
        <v>8.1999999999999993</v>
      </c>
      <c r="Q204">
        <v>6.2</v>
      </c>
    </row>
    <row r="205" spans="1:17">
      <c r="A205" s="29" t="s">
        <v>77</v>
      </c>
      <c r="B205" s="39">
        <v>37991</v>
      </c>
      <c r="C205" s="31">
        <v>1.5</v>
      </c>
      <c r="D205" s="31">
        <v>4</v>
      </c>
      <c r="E205" s="31">
        <v>3</v>
      </c>
      <c r="F205" s="31">
        <v>33</v>
      </c>
      <c r="G205" s="31">
        <f t="shared" si="7"/>
        <v>10</v>
      </c>
      <c r="H205" s="31">
        <v>160</v>
      </c>
      <c r="I205" s="32">
        <v>0.6</v>
      </c>
      <c r="J205">
        <v>0.10878447980703282</v>
      </c>
      <c r="K205" s="12">
        <v>22.95</v>
      </c>
      <c r="L205" s="12">
        <v>36.83</v>
      </c>
      <c r="M205">
        <v>8.1999999999999993</v>
      </c>
      <c r="N205" s="12">
        <v>22.92</v>
      </c>
      <c r="O205" s="12">
        <v>36.840000000000003</v>
      </c>
      <c r="P205" s="12">
        <v>7.9</v>
      </c>
      <c r="Q205">
        <v>5</v>
      </c>
    </row>
    <row r="206" spans="1:17">
      <c r="A206" s="29" t="s">
        <v>77</v>
      </c>
      <c r="B206" s="39">
        <v>37998</v>
      </c>
      <c r="C206" s="31">
        <v>4</v>
      </c>
      <c r="D206" s="31">
        <v>5</v>
      </c>
      <c r="E206" s="31">
        <v>3</v>
      </c>
      <c r="F206" s="31">
        <v>38</v>
      </c>
      <c r="G206" s="31">
        <f t="shared" si="7"/>
        <v>15</v>
      </c>
      <c r="H206" s="31">
        <v>150</v>
      </c>
      <c r="I206" s="32">
        <v>0.3</v>
      </c>
      <c r="J206">
        <v>8.6643469067697876E-2</v>
      </c>
      <c r="K206" s="12">
        <v>23.3</v>
      </c>
      <c r="L206" s="12">
        <v>37.11</v>
      </c>
      <c r="M206">
        <v>6.7</v>
      </c>
      <c r="N206" s="12">
        <v>23.13</v>
      </c>
      <c r="O206" s="12">
        <v>37.1</v>
      </c>
      <c r="P206" s="12">
        <v>6.6</v>
      </c>
      <c r="Q206" s="12">
        <v>9.5</v>
      </c>
    </row>
    <row r="207" spans="1:17">
      <c r="A207" s="29" t="s">
        <v>77</v>
      </c>
      <c r="B207" s="39">
        <v>38005</v>
      </c>
      <c r="C207" s="31">
        <v>5</v>
      </c>
      <c r="D207" s="31">
        <v>6</v>
      </c>
      <c r="E207" s="31">
        <v>4</v>
      </c>
      <c r="F207" s="31">
        <v>38</v>
      </c>
      <c r="G207" s="31">
        <f t="shared" si="7"/>
        <v>15</v>
      </c>
      <c r="H207" s="31">
        <v>170</v>
      </c>
      <c r="I207" s="32">
        <v>0.6</v>
      </c>
      <c r="J207">
        <v>0.11313132081794608</v>
      </c>
      <c r="K207" s="12">
        <v>22.85</v>
      </c>
      <c r="L207" s="12">
        <v>36.380000000000003</v>
      </c>
      <c r="M207">
        <v>8</v>
      </c>
      <c r="N207" s="12">
        <v>22.8</v>
      </c>
      <c r="O207" s="12">
        <v>36.31</v>
      </c>
      <c r="P207" s="12">
        <v>7.8</v>
      </c>
      <c r="Q207" s="12">
        <v>5</v>
      </c>
    </row>
    <row r="208" spans="1:17">
      <c r="A208" s="29" t="s">
        <v>77</v>
      </c>
      <c r="B208" s="39">
        <v>38012</v>
      </c>
      <c r="C208" s="31">
        <v>5</v>
      </c>
      <c r="D208" s="31">
        <v>5</v>
      </c>
      <c r="E208" s="31">
        <v>3</v>
      </c>
      <c r="F208" s="31">
        <v>34</v>
      </c>
      <c r="G208" s="31">
        <f t="shared" si="7"/>
        <v>11</v>
      </c>
      <c r="H208" s="31">
        <v>140</v>
      </c>
      <c r="I208" s="32">
        <v>0.4</v>
      </c>
      <c r="J208">
        <v>8.9918580812392304E-2</v>
      </c>
      <c r="K208" s="12">
        <v>22.82</v>
      </c>
      <c r="L208" s="12">
        <v>36.56</v>
      </c>
      <c r="M208">
        <v>7.4</v>
      </c>
      <c r="N208" s="12">
        <v>22.75</v>
      </c>
      <c r="O208" s="12">
        <v>36.5</v>
      </c>
      <c r="P208" s="12">
        <v>7.3</v>
      </c>
      <c r="Q208">
        <v>7.5</v>
      </c>
    </row>
    <row r="209" spans="1:17">
      <c r="A209" s="29" t="s">
        <v>77</v>
      </c>
      <c r="B209" s="39">
        <v>38019</v>
      </c>
      <c r="C209" s="31">
        <v>4</v>
      </c>
      <c r="D209" s="31">
        <v>6</v>
      </c>
      <c r="E209" s="31">
        <v>3</v>
      </c>
      <c r="F209" s="31">
        <v>34</v>
      </c>
      <c r="G209" s="31">
        <f t="shared" si="7"/>
        <v>11</v>
      </c>
      <c r="H209" s="31">
        <v>160</v>
      </c>
      <c r="I209" s="32">
        <v>0.3</v>
      </c>
      <c r="J209">
        <v>0.10808978911959223</v>
      </c>
      <c r="K209" s="12">
        <v>23.06</v>
      </c>
      <c r="L209" s="12">
        <v>36.520000000000003</v>
      </c>
      <c r="M209">
        <v>7.4</v>
      </c>
      <c r="N209" s="12">
        <v>22.98</v>
      </c>
      <c r="O209" s="12">
        <v>36.479999999999997</v>
      </c>
      <c r="P209" s="12">
        <v>7.4</v>
      </c>
      <c r="Q209">
        <v>5.5</v>
      </c>
    </row>
    <row r="210" spans="1:17">
      <c r="A210" s="29" t="s">
        <v>77</v>
      </c>
      <c r="B210" s="39">
        <v>38026</v>
      </c>
      <c r="C210" s="31">
        <v>4</v>
      </c>
      <c r="D210" s="31">
        <v>6</v>
      </c>
      <c r="E210" s="31">
        <v>3</v>
      </c>
      <c r="F210" s="31">
        <v>30</v>
      </c>
      <c r="G210" s="31">
        <f t="shared" si="7"/>
        <v>7</v>
      </c>
      <c r="H210" s="31">
        <v>160</v>
      </c>
      <c r="I210" s="32">
        <v>0.4</v>
      </c>
      <c r="J210">
        <v>9.8959997347141629E-2</v>
      </c>
      <c r="K210" s="12">
        <v>23.54</v>
      </c>
      <c r="L210" s="12">
        <v>36.6</v>
      </c>
      <c r="M210">
        <v>8</v>
      </c>
      <c r="N210" s="12">
        <v>23.44</v>
      </c>
      <c r="O210" s="12">
        <v>36.58</v>
      </c>
      <c r="P210" s="12">
        <v>8.1</v>
      </c>
      <c r="Q210">
        <v>9</v>
      </c>
    </row>
    <row r="211" spans="1:17">
      <c r="A211" s="29" t="s">
        <v>77</v>
      </c>
      <c r="B211" s="39">
        <v>38033</v>
      </c>
      <c r="C211" s="31">
        <v>1.5</v>
      </c>
      <c r="D211" s="31">
        <v>3</v>
      </c>
      <c r="E211" s="31">
        <v>2</v>
      </c>
      <c r="F211" s="31">
        <v>34</v>
      </c>
      <c r="G211" s="31">
        <f t="shared" si="7"/>
        <v>11</v>
      </c>
      <c r="H211" s="31">
        <v>170</v>
      </c>
      <c r="I211" s="32">
        <v>0.6</v>
      </c>
      <c r="J211">
        <v>0.1064539676551086</v>
      </c>
      <c r="K211" s="12">
        <v>24.06</v>
      </c>
      <c r="L211" s="12">
        <v>36.61</v>
      </c>
      <c r="M211">
        <v>8</v>
      </c>
      <c r="N211" s="12">
        <v>24.03</v>
      </c>
      <c r="O211" s="12">
        <v>36.61</v>
      </c>
      <c r="P211" s="12">
        <v>7.7</v>
      </c>
      <c r="Q211">
        <v>7.5</v>
      </c>
    </row>
    <row r="212" spans="1:17">
      <c r="A212" s="29" t="s">
        <v>77</v>
      </c>
      <c r="B212" s="39">
        <v>38040</v>
      </c>
      <c r="C212" s="31">
        <v>13</v>
      </c>
      <c r="D212" s="31">
        <v>4</v>
      </c>
      <c r="E212" s="31">
        <v>15</v>
      </c>
      <c r="F212" s="31">
        <v>34</v>
      </c>
      <c r="G212" s="31">
        <f t="shared" si="7"/>
        <v>11</v>
      </c>
      <c r="H212" s="31">
        <v>160</v>
      </c>
      <c r="I212" s="32">
        <v>0.8</v>
      </c>
      <c r="J212">
        <v>0.10181485305523517</v>
      </c>
      <c r="K212" s="12">
        <v>23.61</v>
      </c>
      <c r="L212" s="12">
        <v>36.56</v>
      </c>
      <c r="M212">
        <v>7.6</v>
      </c>
      <c r="N212" s="12">
        <v>23.26</v>
      </c>
      <c r="O212" s="12">
        <v>36.43</v>
      </c>
      <c r="P212" s="12">
        <v>7.5</v>
      </c>
      <c r="Q212">
        <v>8</v>
      </c>
    </row>
    <row r="213" spans="1:17">
      <c r="A213" s="29" t="s">
        <v>77</v>
      </c>
      <c r="B213" s="39">
        <v>38047</v>
      </c>
      <c r="C213" s="21">
        <v>1.5</v>
      </c>
      <c r="D213" s="9">
        <v>4</v>
      </c>
      <c r="E213" s="9">
        <v>2</v>
      </c>
      <c r="F213" s="9">
        <v>34</v>
      </c>
      <c r="G213" s="31">
        <f t="shared" si="7"/>
        <v>11</v>
      </c>
      <c r="H213" s="9">
        <v>160</v>
      </c>
      <c r="I213" s="9">
        <v>0.6</v>
      </c>
      <c r="J213">
        <v>0.10780054271918425</v>
      </c>
      <c r="K213" s="12">
        <v>23.66</v>
      </c>
      <c r="L213" s="12">
        <v>36.86</v>
      </c>
      <c r="M213">
        <v>7.6</v>
      </c>
      <c r="N213" s="12">
        <v>23.65</v>
      </c>
      <c r="O213" s="12">
        <v>36.85</v>
      </c>
      <c r="P213" s="12">
        <v>7.4</v>
      </c>
      <c r="Q213">
        <v>6</v>
      </c>
    </row>
    <row r="214" spans="1:17">
      <c r="A214" s="29" t="s">
        <v>77</v>
      </c>
      <c r="B214" s="39">
        <v>38054</v>
      </c>
      <c r="C214" s="31">
        <v>4</v>
      </c>
      <c r="D214" s="31">
        <v>5</v>
      </c>
      <c r="E214" s="31">
        <v>4</v>
      </c>
      <c r="F214" s="31">
        <v>33</v>
      </c>
      <c r="G214" s="31">
        <f t="shared" si="7"/>
        <v>10</v>
      </c>
      <c r="H214" s="31">
        <v>190</v>
      </c>
      <c r="I214" s="32">
        <v>0.7</v>
      </c>
      <c r="J214">
        <v>0.10292969428781203</v>
      </c>
      <c r="K214" s="12">
        <v>21.46</v>
      </c>
      <c r="L214" s="12">
        <v>37.01</v>
      </c>
      <c r="M214">
        <v>7.7</v>
      </c>
      <c r="N214" s="12">
        <v>21.45</v>
      </c>
      <c r="O214" s="12">
        <v>36.85</v>
      </c>
      <c r="P214" s="12">
        <v>7.7</v>
      </c>
      <c r="Q214">
        <v>5.5</v>
      </c>
    </row>
    <row r="215" spans="1:17">
      <c r="A215" s="29" t="s">
        <v>77</v>
      </c>
      <c r="B215" s="39">
        <v>38061</v>
      </c>
      <c r="C215" s="31">
        <v>3</v>
      </c>
      <c r="D215" s="31">
        <v>5</v>
      </c>
      <c r="E215" s="31">
        <v>3</v>
      </c>
      <c r="F215" s="31">
        <v>35</v>
      </c>
      <c r="G215" s="31">
        <f t="shared" si="7"/>
        <v>12</v>
      </c>
      <c r="H215" s="31">
        <v>150</v>
      </c>
      <c r="I215" s="32">
        <v>0.7</v>
      </c>
      <c r="J215">
        <v>7.2243549219659517E-2</v>
      </c>
      <c r="K215" s="12">
        <v>21.24</v>
      </c>
      <c r="L215" s="12">
        <v>37.03</v>
      </c>
      <c r="M215">
        <v>7.8</v>
      </c>
      <c r="N215" s="12">
        <v>21.01</v>
      </c>
      <c r="O215" s="12">
        <v>37</v>
      </c>
      <c r="P215" s="12">
        <v>7.7</v>
      </c>
      <c r="Q215" t="s">
        <v>164</v>
      </c>
    </row>
    <row r="216" spans="1:17">
      <c r="A216" s="29" t="s">
        <v>77</v>
      </c>
      <c r="B216" s="39">
        <v>38068</v>
      </c>
      <c r="C216" s="31">
        <v>4</v>
      </c>
      <c r="D216" s="31">
        <v>6</v>
      </c>
      <c r="E216" s="31">
        <v>5</v>
      </c>
      <c r="F216" s="31">
        <v>37</v>
      </c>
      <c r="G216" s="31">
        <f t="shared" si="7"/>
        <v>14</v>
      </c>
      <c r="H216" s="31">
        <v>170</v>
      </c>
      <c r="I216" s="32">
        <v>0.5</v>
      </c>
      <c r="J216">
        <v>0.1047268231799023</v>
      </c>
      <c r="K216" s="12">
        <v>22.69</v>
      </c>
      <c r="L216" s="12">
        <v>37.46</v>
      </c>
      <c r="M216">
        <v>7.2</v>
      </c>
      <c r="N216" s="12">
        <v>22.52</v>
      </c>
      <c r="O216" s="12">
        <v>37.47</v>
      </c>
      <c r="P216" s="12">
        <v>7.4</v>
      </c>
      <c r="Q216">
        <v>7.5</v>
      </c>
    </row>
    <row r="217" spans="1:17">
      <c r="A217" s="29" t="s">
        <v>77</v>
      </c>
      <c r="B217" s="39">
        <v>38075</v>
      </c>
      <c r="C217" s="31">
        <v>1.5</v>
      </c>
      <c r="D217" s="31">
        <v>4</v>
      </c>
      <c r="E217" s="31">
        <v>1</v>
      </c>
      <c r="F217" s="31">
        <v>36</v>
      </c>
      <c r="G217" s="31">
        <f t="shared" si="7"/>
        <v>13</v>
      </c>
      <c r="H217" s="31">
        <v>180</v>
      </c>
      <c r="I217" s="32">
        <v>0.7</v>
      </c>
      <c r="J217">
        <v>8.5319307699606287E-2</v>
      </c>
      <c r="K217" s="12">
        <v>22.37</v>
      </c>
      <c r="L217" s="12">
        <v>37.049999999999997</v>
      </c>
      <c r="M217">
        <v>7.7</v>
      </c>
      <c r="N217" s="12">
        <v>21.9</v>
      </c>
      <c r="O217" s="12">
        <v>37.03</v>
      </c>
      <c r="P217" s="12">
        <v>7.7</v>
      </c>
      <c r="Q217">
        <v>7</v>
      </c>
    </row>
    <row r="218" spans="1:17">
      <c r="G218" s="31"/>
    </row>
    <row r="219" spans="1:17">
      <c r="A219" s="29" t="s">
        <v>80</v>
      </c>
      <c r="B219" s="39">
        <v>37956</v>
      </c>
      <c r="C219" s="31">
        <v>6</v>
      </c>
      <c r="D219" s="31">
        <v>6</v>
      </c>
      <c r="E219" s="31">
        <v>4</v>
      </c>
      <c r="F219" s="31">
        <v>35</v>
      </c>
      <c r="G219" s="31">
        <f t="shared" si="7"/>
        <v>12</v>
      </c>
      <c r="H219" s="31">
        <v>140</v>
      </c>
      <c r="I219" s="32">
        <v>0.2</v>
      </c>
      <c r="J219">
        <v>6.9746912758649082E-2</v>
      </c>
      <c r="K219" s="12">
        <v>20.76</v>
      </c>
      <c r="L219" s="12">
        <v>35.97</v>
      </c>
      <c r="M219">
        <v>7.8</v>
      </c>
      <c r="Q219" t="s">
        <v>135</v>
      </c>
    </row>
    <row r="220" spans="1:17">
      <c r="A220" s="29" t="s">
        <v>80</v>
      </c>
      <c r="B220" s="39">
        <v>37963</v>
      </c>
      <c r="C220" s="31">
        <v>1.5</v>
      </c>
      <c r="D220" s="31">
        <v>5</v>
      </c>
      <c r="E220" s="31">
        <v>3</v>
      </c>
      <c r="F220" s="31">
        <v>43</v>
      </c>
      <c r="G220" s="31">
        <f t="shared" si="7"/>
        <v>20</v>
      </c>
      <c r="H220" s="31">
        <v>160</v>
      </c>
      <c r="I220" s="32">
        <v>0.3</v>
      </c>
      <c r="J220">
        <v>9.0454263151902567E-2</v>
      </c>
      <c r="K220" s="12">
        <v>21.2</v>
      </c>
      <c r="L220" s="12">
        <v>35.840000000000003</v>
      </c>
      <c r="M220">
        <v>7.9</v>
      </c>
      <c r="N220" s="12">
        <v>21.2</v>
      </c>
      <c r="O220" s="12">
        <v>35.840000000000003</v>
      </c>
      <c r="P220" s="12">
        <v>7.6</v>
      </c>
      <c r="Q220">
        <v>5</v>
      </c>
    </row>
    <row r="221" spans="1:17">
      <c r="A221" s="29" t="s">
        <v>80</v>
      </c>
      <c r="B221" s="39">
        <v>37970</v>
      </c>
      <c r="C221" s="31">
        <v>4</v>
      </c>
      <c r="D221" s="31">
        <v>6</v>
      </c>
      <c r="E221" s="31">
        <v>2</v>
      </c>
      <c r="F221" s="31">
        <v>24</v>
      </c>
      <c r="G221" s="31">
        <f t="shared" si="7"/>
        <v>1</v>
      </c>
      <c r="H221" s="31">
        <v>120</v>
      </c>
      <c r="I221" s="32">
        <v>0.4</v>
      </c>
      <c r="K221" s="12">
        <v>20.94</v>
      </c>
      <c r="L221" s="12">
        <v>36.270000000000003</v>
      </c>
      <c r="M221">
        <v>7.7</v>
      </c>
      <c r="N221" s="12">
        <v>20.91</v>
      </c>
      <c r="O221" s="12">
        <v>36.28</v>
      </c>
      <c r="P221" s="12">
        <v>7.6</v>
      </c>
      <c r="Q221">
        <v>6</v>
      </c>
    </row>
    <row r="222" spans="1:17">
      <c r="A222" s="29" t="s">
        <v>80</v>
      </c>
      <c r="B222" s="39">
        <v>37977</v>
      </c>
      <c r="C222" s="31">
        <v>3</v>
      </c>
      <c r="D222" s="31">
        <v>5</v>
      </c>
      <c r="E222" s="31">
        <v>3</v>
      </c>
      <c r="F222" s="31">
        <v>37</v>
      </c>
      <c r="G222" s="31">
        <f t="shared" si="7"/>
        <v>14</v>
      </c>
      <c r="H222" s="31">
        <v>140</v>
      </c>
      <c r="I222" s="32">
        <v>1.2</v>
      </c>
      <c r="J222">
        <v>8.2782803280821507E-2</v>
      </c>
      <c r="K222" s="12">
        <v>21.54</v>
      </c>
      <c r="L222" s="12">
        <v>36.19</v>
      </c>
      <c r="M222">
        <v>7.7</v>
      </c>
      <c r="N222" s="12">
        <v>21.22</v>
      </c>
      <c r="O222" s="12">
        <v>36.159999999999997</v>
      </c>
      <c r="P222" s="12">
        <v>7.3</v>
      </c>
      <c r="Q222">
        <v>7</v>
      </c>
    </row>
    <row r="223" spans="1:17">
      <c r="A223" s="29" t="s">
        <v>80</v>
      </c>
      <c r="B223" s="39">
        <v>37984</v>
      </c>
      <c r="C223" s="31">
        <v>5</v>
      </c>
      <c r="D223" s="31">
        <v>4</v>
      </c>
      <c r="E223" s="31">
        <v>5</v>
      </c>
      <c r="F223" s="31">
        <v>33</v>
      </c>
      <c r="G223" s="31">
        <f t="shared" si="7"/>
        <v>10</v>
      </c>
      <c r="H223" s="31">
        <v>150</v>
      </c>
      <c r="I223" s="32">
        <v>0.5</v>
      </c>
      <c r="J223">
        <v>9.5468083326029837E-2</v>
      </c>
      <c r="K223" s="12">
        <v>22.22</v>
      </c>
      <c r="L223" s="12">
        <v>36.58</v>
      </c>
      <c r="M223">
        <v>8.1</v>
      </c>
      <c r="N223" s="12">
        <v>22.18</v>
      </c>
      <c r="O223" s="12">
        <v>36.56</v>
      </c>
      <c r="P223" s="12">
        <v>8.1</v>
      </c>
      <c r="Q223">
        <v>6.2</v>
      </c>
    </row>
    <row r="224" spans="1:17">
      <c r="A224" s="29" t="s">
        <v>80</v>
      </c>
      <c r="B224" s="39">
        <v>37991</v>
      </c>
      <c r="C224" s="31">
        <v>3</v>
      </c>
      <c r="D224" s="31">
        <v>4</v>
      </c>
      <c r="E224" s="31">
        <v>3</v>
      </c>
      <c r="F224" s="31">
        <v>37</v>
      </c>
      <c r="G224" s="31">
        <f t="shared" si="7"/>
        <v>14</v>
      </c>
      <c r="H224" s="31">
        <v>160</v>
      </c>
      <c r="I224" s="32">
        <v>0.5</v>
      </c>
      <c r="J224">
        <v>0.11457561048220939</v>
      </c>
      <c r="K224" s="12">
        <v>22.82</v>
      </c>
      <c r="L224" s="12">
        <v>36.79</v>
      </c>
      <c r="M224">
        <v>7.9</v>
      </c>
      <c r="N224" s="12">
        <v>22.82</v>
      </c>
      <c r="O224" s="12">
        <v>36.79</v>
      </c>
      <c r="P224" s="12">
        <v>7.7</v>
      </c>
      <c r="Q224">
        <v>4.5</v>
      </c>
    </row>
    <row r="225" spans="1:17">
      <c r="A225" s="29" t="s">
        <v>80</v>
      </c>
      <c r="B225" s="39">
        <v>37998</v>
      </c>
      <c r="C225" s="31">
        <v>4</v>
      </c>
      <c r="D225" s="31">
        <v>5</v>
      </c>
      <c r="E225" s="31">
        <v>3</v>
      </c>
      <c r="F225" s="31">
        <v>29</v>
      </c>
      <c r="G225" s="31">
        <f t="shared" si="7"/>
        <v>6</v>
      </c>
      <c r="H225" s="31">
        <v>200</v>
      </c>
      <c r="I225" s="32">
        <v>0.3</v>
      </c>
      <c r="J225">
        <v>7.504932861936818E-2</v>
      </c>
      <c r="K225" s="12">
        <v>23.22</v>
      </c>
      <c r="L225" s="12">
        <v>36.85</v>
      </c>
      <c r="M225">
        <v>7.1</v>
      </c>
      <c r="N225" s="12">
        <v>22.9</v>
      </c>
      <c r="O225" s="12">
        <v>36.96</v>
      </c>
      <c r="P225" s="12">
        <v>6.5</v>
      </c>
      <c r="Q225">
        <v>11</v>
      </c>
    </row>
    <row r="226" spans="1:17">
      <c r="A226" s="29" t="s">
        <v>80</v>
      </c>
      <c r="B226" s="39">
        <v>38005</v>
      </c>
      <c r="C226" s="31">
        <v>4</v>
      </c>
      <c r="D226" s="31">
        <v>6</v>
      </c>
      <c r="E226" s="31">
        <v>3</v>
      </c>
      <c r="F226" s="31">
        <v>30</v>
      </c>
      <c r="G226" s="31">
        <f t="shared" si="7"/>
        <v>7</v>
      </c>
      <c r="H226" s="31">
        <v>150</v>
      </c>
      <c r="I226" s="32">
        <v>0.6</v>
      </c>
      <c r="K226" s="12">
        <v>22.54</v>
      </c>
      <c r="L226" s="12">
        <v>36.24</v>
      </c>
      <c r="M226">
        <v>8.1</v>
      </c>
      <c r="N226" s="12">
        <v>22.79</v>
      </c>
      <c r="O226" s="12">
        <v>36.49</v>
      </c>
      <c r="P226" s="12">
        <v>7.7</v>
      </c>
      <c r="Q226" t="s">
        <v>165</v>
      </c>
    </row>
    <row r="227" spans="1:17">
      <c r="A227" s="29" t="s">
        <v>80</v>
      </c>
      <c r="B227" s="39">
        <v>38012</v>
      </c>
      <c r="C227" s="31">
        <v>5</v>
      </c>
      <c r="D227" s="31">
        <v>5</v>
      </c>
      <c r="E227" s="31">
        <v>5</v>
      </c>
      <c r="F227" s="31">
        <v>30</v>
      </c>
      <c r="G227" s="31">
        <f t="shared" si="7"/>
        <v>7</v>
      </c>
      <c r="H227" s="31">
        <v>150</v>
      </c>
      <c r="I227" s="32">
        <v>0.3</v>
      </c>
      <c r="J227">
        <v>9.199457930977202E-2</v>
      </c>
      <c r="K227" s="12">
        <v>22.82</v>
      </c>
      <c r="L227" s="12">
        <v>36.340000000000003</v>
      </c>
      <c r="M227">
        <v>7.6</v>
      </c>
      <c r="N227" s="12">
        <v>22.85</v>
      </c>
      <c r="O227" s="12">
        <v>36.369999999999997</v>
      </c>
      <c r="P227" s="12">
        <v>7.6</v>
      </c>
      <c r="Q227">
        <v>8.5</v>
      </c>
    </row>
    <row r="228" spans="1:17">
      <c r="A228" s="29" t="s">
        <v>80</v>
      </c>
      <c r="B228" s="39">
        <v>38019</v>
      </c>
      <c r="C228" s="31">
        <v>5</v>
      </c>
      <c r="D228" s="31">
        <v>6</v>
      </c>
      <c r="E228" s="31">
        <v>4</v>
      </c>
      <c r="F228" s="31">
        <v>33</v>
      </c>
      <c r="G228" s="31">
        <f t="shared" si="7"/>
        <v>10</v>
      </c>
      <c r="H228" s="31">
        <v>160</v>
      </c>
      <c r="I228" s="32">
        <v>0.5</v>
      </c>
      <c r="J228">
        <v>9.3934554614372182E-2</v>
      </c>
      <c r="K228" s="12">
        <v>23.15</v>
      </c>
      <c r="L228" s="12">
        <v>36.51</v>
      </c>
      <c r="M228">
        <v>7.2</v>
      </c>
      <c r="N228" s="12">
        <v>23.14</v>
      </c>
      <c r="O228" s="12">
        <v>36.5</v>
      </c>
      <c r="P228" s="12">
        <v>7.2</v>
      </c>
      <c r="Q228">
        <v>6.5</v>
      </c>
    </row>
    <row r="229" spans="1:17">
      <c r="A229" s="29" t="s">
        <v>80</v>
      </c>
      <c r="B229" s="39">
        <v>38026</v>
      </c>
      <c r="C229" s="31">
        <v>5</v>
      </c>
      <c r="D229" s="31">
        <v>7</v>
      </c>
      <c r="E229" s="31">
        <v>4</v>
      </c>
      <c r="F229" s="31">
        <v>32</v>
      </c>
      <c r="G229" s="31">
        <f t="shared" si="7"/>
        <v>9</v>
      </c>
      <c r="H229" s="31">
        <v>150</v>
      </c>
      <c r="I229" s="32">
        <v>0.5</v>
      </c>
      <c r="J229">
        <v>8.2796575090175822E-2</v>
      </c>
      <c r="K229" s="12">
        <v>23.42</v>
      </c>
      <c r="L229" s="12">
        <v>36.340000000000003</v>
      </c>
      <c r="M229">
        <v>7.9</v>
      </c>
      <c r="N229" s="12">
        <v>23.58</v>
      </c>
      <c r="O229" s="12">
        <v>36.54</v>
      </c>
      <c r="P229" s="12">
        <v>7.7</v>
      </c>
      <c r="Q229" s="12">
        <v>9.5</v>
      </c>
    </row>
    <row r="230" spans="1:17">
      <c r="A230" s="29" t="s">
        <v>80</v>
      </c>
      <c r="B230" s="39">
        <v>38033</v>
      </c>
      <c r="C230" s="31">
        <v>4</v>
      </c>
      <c r="D230" s="31">
        <v>5</v>
      </c>
      <c r="E230" s="31">
        <v>6</v>
      </c>
      <c r="F230" s="31">
        <v>37</v>
      </c>
      <c r="G230" s="31">
        <f t="shared" si="7"/>
        <v>14</v>
      </c>
      <c r="H230" s="31">
        <v>190</v>
      </c>
      <c r="I230" s="32">
        <v>0.9</v>
      </c>
      <c r="J230">
        <v>0.19599048150190579</v>
      </c>
      <c r="K230" s="12">
        <v>23.45</v>
      </c>
      <c r="L230" s="12">
        <v>36.299999999999997</v>
      </c>
      <c r="M230">
        <v>7.5</v>
      </c>
      <c r="N230" s="12">
        <v>23.28</v>
      </c>
      <c r="O230" s="12">
        <v>36.26</v>
      </c>
      <c r="P230" s="12">
        <v>7.3</v>
      </c>
      <c r="Q230" s="12">
        <v>3.2</v>
      </c>
    </row>
    <row r="231" spans="1:17">
      <c r="A231" s="29" t="s">
        <v>80</v>
      </c>
      <c r="B231" s="39">
        <v>38040</v>
      </c>
      <c r="C231" s="31">
        <v>3</v>
      </c>
      <c r="D231" s="31">
        <v>4</v>
      </c>
      <c r="E231" s="31">
        <v>4</v>
      </c>
      <c r="F231" s="31">
        <v>34</v>
      </c>
      <c r="G231" s="31">
        <f t="shared" si="7"/>
        <v>11</v>
      </c>
      <c r="H231" s="31">
        <v>140</v>
      </c>
      <c r="I231" s="32">
        <v>0.7</v>
      </c>
      <c r="J231">
        <v>0.11703646678745157</v>
      </c>
      <c r="K231" s="12">
        <v>23.39</v>
      </c>
      <c r="L231" s="12">
        <v>36.450000000000003</v>
      </c>
      <c r="M231">
        <v>7.6</v>
      </c>
      <c r="N231" s="12">
        <v>23.25</v>
      </c>
      <c r="O231" s="12">
        <v>36.4</v>
      </c>
      <c r="P231" s="12">
        <v>7.5</v>
      </c>
      <c r="Q231">
        <v>7.5</v>
      </c>
    </row>
    <row r="232" spans="1:17">
      <c r="A232" s="29" t="s">
        <v>80</v>
      </c>
      <c r="B232" s="39">
        <v>38047</v>
      </c>
      <c r="C232" s="31">
        <v>1.5</v>
      </c>
      <c r="D232" s="31">
        <v>4</v>
      </c>
      <c r="E232" s="31">
        <v>3</v>
      </c>
      <c r="F232" s="31">
        <v>33</v>
      </c>
      <c r="G232" s="31">
        <f t="shared" si="7"/>
        <v>10</v>
      </c>
      <c r="H232" s="31">
        <v>160</v>
      </c>
      <c r="I232" s="32">
        <v>0.5</v>
      </c>
      <c r="J232">
        <v>8.7814439244621859E-2</v>
      </c>
      <c r="K232" s="12">
        <v>23.85</v>
      </c>
      <c r="L232" s="12">
        <v>36.880000000000003</v>
      </c>
      <c r="M232">
        <v>7.8</v>
      </c>
      <c r="N232" s="12">
        <v>23.84</v>
      </c>
      <c r="O232" s="12">
        <v>36.89</v>
      </c>
      <c r="P232" s="12">
        <v>7.4</v>
      </c>
      <c r="Q232">
        <v>7</v>
      </c>
    </row>
    <row r="233" spans="1:17">
      <c r="A233" s="29" t="s">
        <v>80</v>
      </c>
      <c r="B233" s="39">
        <v>38054</v>
      </c>
      <c r="C233" s="31">
        <v>3</v>
      </c>
      <c r="D233" s="31">
        <v>5</v>
      </c>
      <c r="E233" s="31">
        <v>3</v>
      </c>
      <c r="F233" s="31">
        <v>33</v>
      </c>
      <c r="G233" s="31">
        <f t="shared" si="7"/>
        <v>10</v>
      </c>
      <c r="H233" s="31">
        <v>140</v>
      </c>
      <c r="I233" s="32">
        <v>0.5</v>
      </c>
      <c r="K233" s="12">
        <v>21.22</v>
      </c>
      <c r="L233" s="12">
        <v>36.93</v>
      </c>
      <c r="M233">
        <v>7.8</v>
      </c>
      <c r="N233" s="12">
        <v>21.14</v>
      </c>
      <c r="O233" s="12">
        <v>36.89</v>
      </c>
      <c r="P233" s="12">
        <v>7.8</v>
      </c>
      <c r="Q233">
        <v>6.5</v>
      </c>
    </row>
    <row r="234" spans="1:17">
      <c r="A234" s="29" t="s">
        <v>80</v>
      </c>
      <c r="B234" s="39">
        <v>38061</v>
      </c>
      <c r="C234" s="31">
        <v>4</v>
      </c>
      <c r="D234" s="31">
        <v>6</v>
      </c>
      <c r="E234" s="31">
        <v>4</v>
      </c>
      <c r="F234" s="31">
        <v>34</v>
      </c>
      <c r="G234" s="31">
        <f t="shared" si="7"/>
        <v>11</v>
      </c>
      <c r="H234" s="31">
        <v>150</v>
      </c>
      <c r="I234" s="32">
        <v>0.5</v>
      </c>
      <c r="J234">
        <v>8.0174048558792843E-2</v>
      </c>
      <c r="K234" s="12">
        <v>21.47</v>
      </c>
      <c r="L234" s="12">
        <v>37.01</v>
      </c>
      <c r="M234">
        <v>7.7</v>
      </c>
      <c r="N234" s="12">
        <v>21.46</v>
      </c>
      <c r="O234" s="12">
        <v>37.01</v>
      </c>
      <c r="P234" s="12">
        <v>7.5</v>
      </c>
      <c r="Q234">
        <v>8</v>
      </c>
    </row>
    <row r="235" spans="1:17">
      <c r="A235" s="29" t="s">
        <v>80</v>
      </c>
      <c r="B235" s="39">
        <v>38068</v>
      </c>
      <c r="C235" s="31">
        <v>4</v>
      </c>
      <c r="D235" s="31">
        <v>6</v>
      </c>
      <c r="E235" s="31">
        <v>3</v>
      </c>
      <c r="F235" s="31">
        <v>35</v>
      </c>
      <c r="G235" s="31">
        <f t="shared" si="7"/>
        <v>12</v>
      </c>
      <c r="H235" s="31">
        <v>160</v>
      </c>
      <c r="I235" s="32">
        <v>0.4</v>
      </c>
      <c r="J235">
        <v>0.1016030144840482</v>
      </c>
      <c r="K235" s="12">
        <v>22.09</v>
      </c>
      <c r="L235" s="12">
        <v>37.14</v>
      </c>
      <c r="M235">
        <v>7.1</v>
      </c>
      <c r="N235" s="12">
        <v>22.23</v>
      </c>
      <c r="O235" s="12">
        <v>37.4</v>
      </c>
      <c r="P235" s="12">
        <v>6.4</v>
      </c>
      <c r="Q235" s="12">
        <v>10</v>
      </c>
    </row>
    <row r="236" spans="1:17">
      <c r="A236" s="29" t="s">
        <v>80</v>
      </c>
      <c r="B236" s="39">
        <v>38075</v>
      </c>
      <c r="C236" s="31">
        <v>3</v>
      </c>
      <c r="D236" s="31">
        <v>5</v>
      </c>
      <c r="E236" s="31">
        <v>2</v>
      </c>
      <c r="F236" s="31">
        <v>34</v>
      </c>
      <c r="G236" s="31">
        <f t="shared" si="7"/>
        <v>11</v>
      </c>
      <c r="H236" s="31">
        <v>130</v>
      </c>
      <c r="I236" s="32">
        <v>0.5</v>
      </c>
      <c r="J236">
        <v>9.2395111971514066E-2</v>
      </c>
      <c r="K236">
        <v>21.53</v>
      </c>
      <c r="L236" s="12">
        <v>36.619999999999997</v>
      </c>
      <c r="M236">
        <v>7.5</v>
      </c>
      <c r="N236">
        <v>21.25</v>
      </c>
      <c r="O236" s="12">
        <v>36.79</v>
      </c>
      <c r="P236" s="12">
        <v>7.4</v>
      </c>
      <c r="Q236" s="12">
        <v>7</v>
      </c>
    </row>
    <row r="237" spans="1:17">
      <c r="G237" s="31"/>
    </row>
    <row r="238" spans="1:17">
      <c r="A238" s="29" t="s">
        <v>83</v>
      </c>
      <c r="B238" s="39">
        <v>37956</v>
      </c>
      <c r="C238" s="31">
        <v>3</v>
      </c>
      <c r="D238" s="31">
        <v>6</v>
      </c>
      <c r="E238" s="31">
        <v>4</v>
      </c>
      <c r="F238" s="31">
        <v>42</v>
      </c>
      <c r="G238" s="31">
        <f t="shared" si="7"/>
        <v>19</v>
      </c>
      <c r="H238" s="31">
        <v>150</v>
      </c>
      <c r="I238" s="32">
        <v>0.2</v>
      </c>
      <c r="J238">
        <v>6.9216174502833419E-2</v>
      </c>
      <c r="K238" s="12">
        <v>21.25</v>
      </c>
      <c r="L238" s="12">
        <v>36</v>
      </c>
      <c r="M238">
        <v>7.6</v>
      </c>
      <c r="Q238">
        <v>9.5</v>
      </c>
    </row>
    <row r="239" spans="1:17">
      <c r="A239" s="29" t="s">
        <v>83</v>
      </c>
      <c r="B239" s="39">
        <v>37963</v>
      </c>
      <c r="C239" s="31">
        <v>6</v>
      </c>
      <c r="D239" s="31">
        <v>6</v>
      </c>
      <c r="E239" s="31">
        <v>4</v>
      </c>
      <c r="F239" s="31">
        <v>46</v>
      </c>
      <c r="G239" s="31">
        <f t="shared" si="7"/>
        <v>23</v>
      </c>
      <c r="H239" s="31">
        <v>190</v>
      </c>
      <c r="I239" s="32">
        <v>0.4</v>
      </c>
      <c r="J239">
        <v>9.3662538107946294E-2</v>
      </c>
      <c r="K239" s="12">
        <v>21.41</v>
      </c>
      <c r="L239" s="12">
        <v>35.99</v>
      </c>
      <c r="M239">
        <v>8.1</v>
      </c>
      <c r="N239" s="12">
        <v>21.38</v>
      </c>
      <c r="O239" s="12">
        <v>35.979999999999997</v>
      </c>
      <c r="P239" s="12">
        <v>7.6</v>
      </c>
      <c r="Q239">
        <v>6.5</v>
      </c>
    </row>
    <row r="240" spans="1:17">
      <c r="A240" s="29" t="s">
        <v>83</v>
      </c>
      <c r="B240" s="39">
        <v>37970</v>
      </c>
      <c r="C240" s="31">
        <v>5</v>
      </c>
      <c r="D240" s="31">
        <v>6</v>
      </c>
      <c r="E240" s="31">
        <v>4</v>
      </c>
      <c r="F240" s="31">
        <v>30</v>
      </c>
      <c r="G240" s="31">
        <f t="shared" si="7"/>
        <v>7</v>
      </c>
      <c r="H240" s="31">
        <v>210</v>
      </c>
      <c r="I240" s="32">
        <v>0.5</v>
      </c>
      <c r="J240">
        <v>9.9813739842343346E-2</v>
      </c>
      <c r="K240" s="12">
        <v>20.98</v>
      </c>
      <c r="L240" s="12">
        <v>36.340000000000003</v>
      </c>
      <c r="M240">
        <v>7.9</v>
      </c>
      <c r="N240" s="12">
        <v>20.7</v>
      </c>
      <c r="O240" s="12">
        <v>36.619999999999997</v>
      </c>
      <c r="P240" s="12">
        <v>7.5</v>
      </c>
      <c r="Q240">
        <v>7.5</v>
      </c>
    </row>
    <row r="241" spans="1:17">
      <c r="A241" s="29" t="s">
        <v>83</v>
      </c>
      <c r="B241" s="39">
        <v>37977</v>
      </c>
      <c r="C241" s="31">
        <v>4</v>
      </c>
      <c r="D241" s="31">
        <v>6</v>
      </c>
      <c r="E241" s="31">
        <v>3</v>
      </c>
      <c r="F241" s="31">
        <v>33</v>
      </c>
      <c r="G241" s="31">
        <f t="shared" si="7"/>
        <v>10</v>
      </c>
      <c r="H241" s="31">
        <v>160</v>
      </c>
      <c r="I241" s="32">
        <v>0.3</v>
      </c>
      <c r="J241">
        <v>7.0162820080994504E-2</v>
      </c>
      <c r="K241" s="12">
        <v>22.42</v>
      </c>
      <c r="L241" s="12">
        <v>36.33</v>
      </c>
      <c r="M241">
        <v>6.9</v>
      </c>
      <c r="N241" s="12">
        <v>21.49</v>
      </c>
      <c r="O241" s="12">
        <v>36.299999999999997</v>
      </c>
      <c r="P241" s="12">
        <v>6.6</v>
      </c>
      <c r="Q241">
        <v>6</v>
      </c>
    </row>
    <row r="242" spans="1:17">
      <c r="A242" s="29" t="s">
        <v>83</v>
      </c>
      <c r="B242" s="39">
        <v>37984</v>
      </c>
      <c r="C242" s="31">
        <v>5</v>
      </c>
      <c r="D242" s="31">
        <v>6</v>
      </c>
      <c r="E242" s="31">
        <v>4</v>
      </c>
      <c r="F242" s="31">
        <v>35</v>
      </c>
      <c r="G242" s="31">
        <f t="shared" si="7"/>
        <v>12</v>
      </c>
      <c r="H242" s="31">
        <v>170</v>
      </c>
      <c r="I242" s="32">
        <v>0.6</v>
      </c>
      <c r="J242">
        <v>9.9235570754854244E-2</v>
      </c>
      <c r="K242" s="12">
        <v>22.78</v>
      </c>
      <c r="L242" s="12">
        <v>36.72</v>
      </c>
      <c r="M242">
        <v>8</v>
      </c>
      <c r="N242" s="12">
        <v>22.5</v>
      </c>
      <c r="O242" s="12">
        <v>36.82</v>
      </c>
      <c r="P242" s="12">
        <v>7.9</v>
      </c>
      <c r="Q242">
        <v>6.5</v>
      </c>
    </row>
    <row r="243" spans="1:17">
      <c r="A243" s="29" t="s">
        <v>83</v>
      </c>
      <c r="B243" s="39">
        <v>37991</v>
      </c>
      <c r="C243" s="31">
        <v>3</v>
      </c>
      <c r="D243" s="31">
        <v>6</v>
      </c>
      <c r="E243" s="31">
        <v>3</v>
      </c>
      <c r="F243" s="31">
        <v>35</v>
      </c>
      <c r="G243" s="31">
        <f t="shared" si="7"/>
        <v>12</v>
      </c>
      <c r="H243" s="31">
        <v>150</v>
      </c>
      <c r="I243" s="32">
        <v>0.4</v>
      </c>
      <c r="J243">
        <v>8.2286759451723701E-2</v>
      </c>
      <c r="K243" s="12">
        <v>23.22</v>
      </c>
      <c r="L243" s="12">
        <v>36.979999999999997</v>
      </c>
      <c r="M243" s="18">
        <v>7.84</v>
      </c>
      <c r="N243" s="12">
        <v>23.05</v>
      </c>
      <c r="O243" s="12">
        <v>36.96</v>
      </c>
      <c r="P243" s="12">
        <v>7.7</v>
      </c>
      <c r="Q243">
        <v>9.5</v>
      </c>
    </row>
    <row r="244" spans="1:17">
      <c r="A244" s="29" t="s">
        <v>83</v>
      </c>
      <c r="B244" s="39">
        <v>37998</v>
      </c>
      <c r="C244" s="31">
        <v>3</v>
      </c>
      <c r="D244" s="31">
        <v>6</v>
      </c>
      <c r="E244" s="31">
        <v>3</v>
      </c>
      <c r="F244" s="31">
        <v>35</v>
      </c>
      <c r="G244" s="31">
        <f t="shared" si="7"/>
        <v>12</v>
      </c>
      <c r="H244" s="31">
        <v>190</v>
      </c>
      <c r="I244" s="32">
        <v>0.2</v>
      </c>
      <c r="J244">
        <v>7.913204284072009E-2</v>
      </c>
      <c r="K244" s="12">
        <v>24.03</v>
      </c>
      <c r="L244" s="12">
        <v>37.270000000000003</v>
      </c>
      <c r="M244">
        <v>6.9</v>
      </c>
      <c r="N244" s="12">
        <v>23.35</v>
      </c>
      <c r="O244" s="12">
        <v>37.21</v>
      </c>
      <c r="P244" s="12">
        <v>6.8</v>
      </c>
      <c r="Q244">
        <v>12</v>
      </c>
    </row>
    <row r="245" spans="1:17">
      <c r="A245" s="29" t="s">
        <v>83</v>
      </c>
      <c r="B245" s="39">
        <v>38005</v>
      </c>
      <c r="C245" s="31">
        <v>4</v>
      </c>
      <c r="D245" s="31">
        <v>7</v>
      </c>
      <c r="E245" s="31">
        <v>5</v>
      </c>
      <c r="F245" s="31">
        <v>31</v>
      </c>
      <c r="G245" s="31">
        <f t="shared" si="7"/>
        <v>8</v>
      </c>
      <c r="H245" s="31">
        <v>140</v>
      </c>
      <c r="I245" s="32">
        <v>0.4</v>
      </c>
      <c r="J245">
        <v>7.2480211473582259E-2</v>
      </c>
      <c r="K245" s="12">
        <v>23.33</v>
      </c>
      <c r="L245" s="12">
        <v>36.47</v>
      </c>
      <c r="M245">
        <v>8.3000000000000007</v>
      </c>
      <c r="N245" s="12">
        <v>22.97</v>
      </c>
      <c r="O245" s="12">
        <v>36.26</v>
      </c>
      <c r="P245" s="12">
        <v>7.9</v>
      </c>
      <c r="Q245" s="12">
        <v>7</v>
      </c>
    </row>
    <row r="246" spans="1:17">
      <c r="A246" s="29" t="s">
        <v>83</v>
      </c>
      <c r="B246" s="39">
        <v>38012</v>
      </c>
      <c r="C246" s="31">
        <v>4</v>
      </c>
      <c r="D246" s="31">
        <v>5</v>
      </c>
      <c r="E246" s="31">
        <v>3</v>
      </c>
      <c r="F246" s="31">
        <v>31</v>
      </c>
      <c r="G246" s="31">
        <f t="shared" si="7"/>
        <v>8</v>
      </c>
      <c r="H246" s="31">
        <v>140</v>
      </c>
      <c r="I246" s="32">
        <v>0.4</v>
      </c>
      <c r="J246">
        <v>6.6256943257660197E-2</v>
      </c>
      <c r="K246" s="12">
        <v>24.34</v>
      </c>
      <c r="L246" s="12">
        <v>36.67</v>
      </c>
      <c r="M246">
        <v>8</v>
      </c>
      <c r="N246" s="12">
        <v>23.22</v>
      </c>
      <c r="O246" s="12">
        <v>36.65</v>
      </c>
      <c r="P246" s="12">
        <v>7.8</v>
      </c>
      <c r="Q246">
        <v>10</v>
      </c>
    </row>
    <row r="247" spans="1:17">
      <c r="A247" s="29" t="s">
        <v>83</v>
      </c>
      <c r="B247" s="39">
        <v>38019</v>
      </c>
      <c r="C247" s="31">
        <v>4</v>
      </c>
      <c r="D247" s="31">
        <v>7</v>
      </c>
      <c r="E247" s="31">
        <v>3</v>
      </c>
      <c r="F247" s="31">
        <v>35</v>
      </c>
      <c r="G247" s="31">
        <f t="shared" si="7"/>
        <v>12</v>
      </c>
      <c r="H247" s="31">
        <v>190</v>
      </c>
      <c r="I247" s="32">
        <v>0.8</v>
      </c>
      <c r="J247">
        <v>8.4311433462884638E-2</v>
      </c>
      <c r="K247" s="12">
        <v>24.09</v>
      </c>
      <c r="L247" s="12">
        <v>36.65</v>
      </c>
      <c r="M247">
        <v>7.5</v>
      </c>
      <c r="N247" s="12">
        <v>23.63</v>
      </c>
      <c r="O247" s="12">
        <v>36.65</v>
      </c>
      <c r="P247" s="12">
        <v>7.3</v>
      </c>
      <c r="Q247">
        <v>7.5</v>
      </c>
    </row>
    <row r="248" spans="1:17">
      <c r="A248" s="29" t="s">
        <v>83</v>
      </c>
      <c r="B248" s="39">
        <v>38026</v>
      </c>
      <c r="C248" s="31">
        <v>5</v>
      </c>
      <c r="D248" s="31">
        <v>7</v>
      </c>
      <c r="E248" s="31">
        <v>4</v>
      </c>
      <c r="F248" s="31">
        <v>34</v>
      </c>
      <c r="G248" s="31">
        <f t="shared" si="7"/>
        <v>11</v>
      </c>
      <c r="H248" s="31">
        <v>180</v>
      </c>
      <c r="I248" s="32">
        <v>0.8</v>
      </c>
      <c r="J248">
        <v>7.5180304574518922E-2</v>
      </c>
      <c r="K248" s="12">
        <v>24.52</v>
      </c>
      <c r="L248" s="12">
        <v>36.72</v>
      </c>
      <c r="M248">
        <v>7.9</v>
      </c>
      <c r="N248" s="12">
        <v>23.93</v>
      </c>
      <c r="O248" s="12">
        <v>36.700000000000003</v>
      </c>
      <c r="P248" s="12">
        <v>7.7</v>
      </c>
      <c r="Q248">
        <v>8.5</v>
      </c>
    </row>
    <row r="249" spans="1:17">
      <c r="A249" s="29" t="s">
        <v>83</v>
      </c>
      <c r="B249" s="39">
        <v>38033</v>
      </c>
      <c r="C249" s="31">
        <v>1.5</v>
      </c>
      <c r="D249" s="31">
        <v>3</v>
      </c>
      <c r="E249" s="31">
        <v>3</v>
      </c>
      <c r="F249" s="31">
        <v>32</v>
      </c>
      <c r="G249" s="31">
        <f t="shared" si="7"/>
        <v>9</v>
      </c>
      <c r="H249" s="31">
        <v>190</v>
      </c>
      <c r="I249" s="32">
        <v>0.4</v>
      </c>
      <c r="J249">
        <v>7.3350101712353497E-2</v>
      </c>
      <c r="K249" s="12">
        <v>25.22</v>
      </c>
      <c r="L249" s="12">
        <v>36.729999999999997</v>
      </c>
      <c r="M249">
        <v>7.7</v>
      </c>
      <c r="N249" s="12">
        <v>24.41</v>
      </c>
      <c r="O249" s="12">
        <v>36.69</v>
      </c>
      <c r="P249" s="12">
        <v>7.4</v>
      </c>
      <c r="Q249">
        <v>10.5</v>
      </c>
    </row>
    <row r="250" spans="1:17">
      <c r="A250" s="29" t="s">
        <v>83</v>
      </c>
      <c r="B250" s="39">
        <v>38040</v>
      </c>
      <c r="C250" s="31">
        <v>1.5</v>
      </c>
      <c r="D250" s="31">
        <v>4</v>
      </c>
      <c r="E250" s="31">
        <v>1</v>
      </c>
      <c r="F250" s="31">
        <v>36</v>
      </c>
      <c r="G250" s="31">
        <f t="shared" si="7"/>
        <v>13</v>
      </c>
      <c r="H250" s="31">
        <v>170</v>
      </c>
      <c r="I250" s="32">
        <v>0.8</v>
      </c>
      <c r="J250">
        <v>9.4312251769812866E-2</v>
      </c>
      <c r="K250" s="12">
        <v>24.29</v>
      </c>
      <c r="L250" s="12">
        <v>36.74</v>
      </c>
      <c r="M250">
        <v>7.5</v>
      </c>
      <c r="N250" s="12">
        <v>23.96</v>
      </c>
      <c r="O250" s="12">
        <v>36.72</v>
      </c>
      <c r="P250" s="12">
        <v>7.2</v>
      </c>
      <c r="Q250">
        <v>8</v>
      </c>
    </row>
    <row r="251" spans="1:17">
      <c r="A251" s="29" t="s">
        <v>83</v>
      </c>
      <c r="B251" s="39">
        <v>38047</v>
      </c>
      <c r="C251" s="31">
        <v>4</v>
      </c>
      <c r="D251" s="31">
        <v>5</v>
      </c>
      <c r="E251" s="31">
        <v>3</v>
      </c>
      <c r="F251" s="31">
        <v>34</v>
      </c>
      <c r="G251" s="31">
        <f t="shared" si="7"/>
        <v>11</v>
      </c>
      <c r="H251" s="31">
        <v>160</v>
      </c>
      <c r="I251" s="32">
        <v>0.6</v>
      </c>
      <c r="J251">
        <v>7.8664881119483263E-2</v>
      </c>
      <c r="K251" s="12">
        <v>23.87</v>
      </c>
      <c r="L251" s="12">
        <v>37.049999999999997</v>
      </c>
      <c r="M251">
        <v>7.8</v>
      </c>
      <c r="N251" s="12">
        <v>23.57</v>
      </c>
      <c r="O251" s="12">
        <v>36.9</v>
      </c>
      <c r="P251" s="12">
        <v>7.6</v>
      </c>
      <c r="Q251">
        <v>9</v>
      </c>
    </row>
    <row r="252" spans="1:17">
      <c r="A252" s="29" t="s">
        <v>83</v>
      </c>
      <c r="B252" s="39">
        <v>38054</v>
      </c>
      <c r="C252" s="31">
        <v>4</v>
      </c>
      <c r="D252" s="31">
        <v>5</v>
      </c>
      <c r="E252" s="31">
        <v>3</v>
      </c>
      <c r="F252" s="31">
        <v>33</v>
      </c>
      <c r="G252" s="31">
        <f t="shared" si="7"/>
        <v>10</v>
      </c>
      <c r="H252" s="31">
        <v>170</v>
      </c>
      <c r="I252" s="32">
        <v>0.5</v>
      </c>
      <c r="J252">
        <v>8.0795252216283114E-2</v>
      </c>
      <c r="K252" s="12">
        <v>21.64</v>
      </c>
      <c r="L252" s="12">
        <v>37.15</v>
      </c>
      <c r="M252">
        <v>7.7</v>
      </c>
      <c r="N252" s="12">
        <v>20.69</v>
      </c>
      <c r="O252" s="12">
        <v>37.049999999999997</v>
      </c>
      <c r="P252" s="12">
        <v>7.7</v>
      </c>
      <c r="Q252">
        <v>9.5</v>
      </c>
    </row>
    <row r="253" spans="1:17">
      <c r="A253" s="29" t="s">
        <v>83</v>
      </c>
      <c r="B253" s="39">
        <v>38061</v>
      </c>
      <c r="C253" s="31">
        <v>4</v>
      </c>
      <c r="D253" s="31">
        <v>6</v>
      </c>
      <c r="E253" s="31">
        <v>4</v>
      </c>
      <c r="F253" s="31">
        <v>33</v>
      </c>
      <c r="G253" s="31">
        <f t="shared" si="7"/>
        <v>10</v>
      </c>
      <c r="H253" s="31">
        <v>150</v>
      </c>
      <c r="I253" s="32">
        <v>0.4</v>
      </c>
      <c r="J253">
        <v>5.7387164392877742E-2</v>
      </c>
      <c r="K253" s="12">
        <v>21.7</v>
      </c>
      <c r="L253" s="12">
        <v>37.159999999999997</v>
      </c>
      <c r="M253">
        <v>7.8</v>
      </c>
      <c r="N253" s="12">
        <v>21.63</v>
      </c>
      <c r="O253" s="12">
        <v>37.15</v>
      </c>
      <c r="P253" s="12">
        <v>7.6</v>
      </c>
      <c r="Q253">
        <v>12</v>
      </c>
    </row>
    <row r="254" spans="1:17">
      <c r="A254" s="29" t="s">
        <v>83</v>
      </c>
      <c r="B254" s="39">
        <v>38068</v>
      </c>
      <c r="C254" s="31">
        <v>4</v>
      </c>
      <c r="D254" s="31">
        <v>6</v>
      </c>
      <c r="E254" s="31">
        <v>4</v>
      </c>
      <c r="F254" s="31">
        <v>33</v>
      </c>
      <c r="G254" s="31">
        <f t="shared" si="7"/>
        <v>10</v>
      </c>
      <c r="H254" s="31">
        <v>130</v>
      </c>
      <c r="I254" s="32">
        <v>0.5</v>
      </c>
      <c r="J254">
        <v>7.6712397747331226E-2</v>
      </c>
      <c r="K254" s="12">
        <v>22.77</v>
      </c>
      <c r="L254" s="12">
        <v>37.130000000000003</v>
      </c>
      <c r="M254">
        <v>7.1</v>
      </c>
      <c r="N254" s="12">
        <v>22.39</v>
      </c>
      <c r="O254" s="12">
        <v>37.479999999999997</v>
      </c>
      <c r="P254" s="12">
        <v>6.8</v>
      </c>
      <c r="Q254">
        <v>13</v>
      </c>
    </row>
    <row r="255" spans="1:17">
      <c r="A255" s="29" t="s">
        <v>83</v>
      </c>
      <c r="B255" s="39">
        <v>38075</v>
      </c>
      <c r="C255" s="31">
        <v>5</v>
      </c>
      <c r="D255" s="31">
        <v>5</v>
      </c>
      <c r="E255" s="31">
        <v>1</v>
      </c>
      <c r="F255" s="31">
        <v>34</v>
      </c>
      <c r="G255" s="31">
        <f t="shared" si="7"/>
        <v>11</v>
      </c>
      <c r="H255" s="31">
        <v>150</v>
      </c>
      <c r="I255" s="32">
        <v>0.7</v>
      </c>
      <c r="J255">
        <v>6.2888313393353615E-2</v>
      </c>
      <c r="K255" s="12">
        <v>22.15</v>
      </c>
      <c r="L255" s="12">
        <v>36.92</v>
      </c>
      <c r="M255">
        <v>7.7</v>
      </c>
      <c r="N255" s="12">
        <v>21.34</v>
      </c>
      <c r="O255" s="12">
        <v>36.86</v>
      </c>
      <c r="P255" s="12">
        <v>7.2</v>
      </c>
      <c r="Q255">
        <v>11.5</v>
      </c>
    </row>
    <row r="256" spans="1:17">
      <c r="G256" s="31"/>
    </row>
    <row r="257" spans="1:17">
      <c r="A257" s="29" t="s">
        <v>84</v>
      </c>
      <c r="B257" s="39">
        <v>37956</v>
      </c>
      <c r="C257" s="31">
        <v>4</v>
      </c>
      <c r="D257" s="31">
        <v>6</v>
      </c>
      <c r="E257" s="31">
        <v>4</v>
      </c>
      <c r="F257" s="31">
        <v>34</v>
      </c>
      <c r="G257" s="31">
        <f t="shared" si="7"/>
        <v>11</v>
      </c>
      <c r="H257" s="31">
        <v>140</v>
      </c>
      <c r="I257" s="32">
        <v>0.1</v>
      </c>
      <c r="K257" s="12">
        <v>22.18</v>
      </c>
      <c r="L257" s="12">
        <v>36.1</v>
      </c>
      <c r="M257">
        <v>8.5</v>
      </c>
      <c r="Q257" t="s">
        <v>153</v>
      </c>
    </row>
    <row r="258" spans="1:17">
      <c r="A258" s="29" t="s">
        <v>84</v>
      </c>
      <c r="B258" s="39">
        <v>37963</v>
      </c>
      <c r="C258" s="31">
        <v>7</v>
      </c>
      <c r="D258" s="31">
        <v>7</v>
      </c>
      <c r="E258" s="31">
        <v>7</v>
      </c>
      <c r="F258" s="31">
        <v>50</v>
      </c>
      <c r="G258" s="31">
        <f t="shared" si="7"/>
        <v>27</v>
      </c>
      <c r="H258" s="31">
        <v>200</v>
      </c>
      <c r="I258" s="32">
        <v>0.4</v>
      </c>
      <c r="K258" s="12">
        <v>20.85</v>
      </c>
      <c r="L258" s="12">
        <v>36.07</v>
      </c>
      <c r="M258">
        <v>7.1</v>
      </c>
      <c r="N258" s="12">
        <v>20.88</v>
      </c>
      <c r="O258" s="12">
        <v>36.07</v>
      </c>
      <c r="P258" s="12">
        <v>7</v>
      </c>
      <c r="Q258" t="s">
        <v>153</v>
      </c>
    </row>
    <row r="259" spans="1:17">
      <c r="A259" s="29" t="s">
        <v>84</v>
      </c>
      <c r="B259" s="39">
        <v>37970</v>
      </c>
      <c r="C259" s="31">
        <v>5</v>
      </c>
      <c r="D259" s="31">
        <v>6</v>
      </c>
      <c r="E259" s="31">
        <v>5</v>
      </c>
      <c r="F259" s="31">
        <v>27</v>
      </c>
      <c r="G259" s="31">
        <f t="shared" si="7"/>
        <v>4</v>
      </c>
      <c r="H259" s="31">
        <v>170</v>
      </c>
      <c r="I259" s="32">
        <v>0.4</v>
      </c>
      <c r="K259" s="12">
        <v>19.649999999999999</v>
      </c>
      <c r="L259" s="12">
        <v>36.659999999999997</v>
      </c>
      <c r="M259">
        <v>7.8</v>
      </c>
      <c r="N259" s="12">
        <v>19.66</v>
      </c>
      <c r="O259" s="12">
        <v>36.65</v>
      </c>
      <c r="P259">
        <v>7.7</v>
      </c>
      <c r="Q259" t="s">
        <v>86</v>
      </c>
    </row>
    <row r="260" spans="1:17">
      <c r="A260" s="29" t="s">
        <v>84</v>
      </c>
      <c r="B260" s="39">
        <v>37977</v>
      </c>
      <c r="C260" s="31">
        <v>4</v>
      </c>
      <c r="D260" s="31">
        <v>6</v>
      </c>
      <c r="E260" s="31">
        <v>4</v>
      </c>
      <c r="F260" s="31">
        <v>34</v>
      </c>
      <c r="G260" s="31">
        <f t="shared" ref="G260:G323" si="8">F260-23</f>
        <v>11</v>
      </c>
      <c r="H260" s="31">
        <v>180</v>
      </c>
      <c r="I260" s="32">
        <v>0.3</v>
      </c>
      <c r="K260" s="12">
        <v>22.69</v>
      </c>
      <c r="L260" s="12">
        <v>36.47</v>
      </c>
      <c r="M260">
        <v>7.1</v>
      </c>
      <c r="N260" s="12">
        <v>22.22</v>
      </c>
      <c r="O260" s="12">
        <v>36.31</v>
      </c>
      <c r="P260" s="12">
        <v>7</v>
      </c>
      <c r="Q260" t="s">
        <v>93</v>
      </c>
    </row>
    <row r="261" spans="1:17">
      <c r="A261" s="29" t="s">
        <v>84</v>
      </c>
      <c r="B261" s="39">
        <v>37984</v>
      </c>
      <c r="C261" s="31">
        <v>4</v>
      </c>
      <c r="D261" s="31">
        <v>5</v>
      </c>
      <c r="E261" s="31">
        <v>4</v>
      </c>
      <c r="F261" s="31">
        <v>34</v>
      </c>
      <c r="G261" s="31">
        <f t="shared" si="8"/>
        <v>11</v>
      </c>
      <c r="H261" s="31">
        <v>150</v>
      </c>
      <c r="I261" s="32">
        <v>0.3</v>
      </c>
      <c r="K261" s="12">
        <v>22.45</v>
      </c>
      <c r="L261" s="12">
        <v>36.85</v>
      </c>
      <c r="M261">
        <v>8.3000000000000007</v>
      </c>
      <c r="N261" s="12">
        <v>22.45</v>
      </c>
      <c r="O261" s="12">
        <v>36.85</v>
      </c>
      <c r="P261" s="12">
        <v>8.3000000000000007</v>
      </c>
      <c r="Q261" t="s">
        <v>154</v>
      </c>
    </row>
    <row r="262" spans="1:17">
      <c r="A262" s="29" t="s">
        <v>84</v>
      </c>
      <c r="B262" s="39">
        <v>37991</v>
      </c>
      <c r="C262" s="31">
        <v>4</v>
      </c>
      <c r="D262" s="31">
        <v>6</v>
      </c>
      <c r="E262" s="31">
        <v>3</v>
      </c>
      <c r="F262" s="31">
        <v>36</v>
      </c>
      <c r="G262" s="31">
        <f t="shared" si="8"/>
        <v>13</v>
      </c>
      <c r="H262" s="31">
        <v>150</v>
      </c>
      <c r="I262" s="32">
        <v>0.3</v>
      </c>
      <c r="K262" s="12">
        <v>23.92</v>
      </c>
      <c r="L262" s="12">
        <v>37.07</v>
      </c>
      <c r="M262">
        <v>8.3000000000000007</v>
      </c>
      <c r="N262" s="12">
        <v>23.88</v>
      </c>
      <c r="O262" s="12">
        <v>37.020000000000003</v>
      </c>
      <c r="P262" s="12">
        <v>8.3000000000000007</v>
      </c>
      <c r="Q262" t="s">
        <v>124</v>
      </c>
    </row>
    <row r="263" spans="1:17">
      <c r="A263" s="29" t="s">
        <v>84</v>
      </c>
      <c r="B263" s="39">
        <v>37998</v>
      </c>
      <c r="C263" s="31">
        <v>3</v>
      </c>
      <c r="D263" s="31">
        <v>6</v>
      </c>
      <c r="E263" s="31">
        <v>4</v>
      </c>
      <c r="F263" s="31">
        <v>36</v>
      </c>
      <c r="G263" s="31">
        <f t="shared" si="8"/>
        <v>13</v>
      </c>
      <c r="H263" s="31">
        <v>190</v>
      </c>
      <c r="I263" s="32">
        <v>0.7</v>
      </c>
      <c r="K263" s="12">
        <v>25.98</v>
      </c>
      <c r="L263" s="12">
        <v>37.42</v>
      </c>
      <c r="M263">
        <v>8.1999999999999993</v>
      </c>
      <c r="N263" s="12">
        <v>26.04</v>
      </c>
      <c r="O263" s="12">
        <v>37.409999999999997</v>
      </c>
      <c r="P263" s="12">
        <v>7.9</v>
      </c>
      <c r="Q263" t="s">
        <v>154</v>
      </c>
    </row>
    <row r="264" spans="1:17">
      <c r="A264" s="29" t="s">
        <v>84</v>
      </c>
      <c r="B264" s="39">
        <v>38005</v>
      </c>
      <c r="C264" s="31">
        <v>7</v>
      </c>
      <c r="D264" s="31">
        <v>7</v>
      </c>
      <c r="E264" s="31">
        <v>2</v>
      </c>
      <c r="F264" s="31">
        <v>34</v>
      </c>
      <c r="G264" s="31">
        <f t="shared" si="8"/>
        <v>11</v>
      </c>
      <c r="H264" s="31">
        <v>170</v>
      </c>
      <c r="I264" s="32">
        <v>0.4</v>
      </c>
      <c r="K264" s="12">
        <v>21.99</v>
      </c>
      <c r="L264" s="12">
        <v>36.83</v>
      </c>
      <c r="M264">
        <v>8.1</v>
      </c>
      <c r="N264" s="12">
        <v>22.02</v>
      </c>
      <c r="O264" s="12">
        <v>36.82</v>
      </c>
      <c r="P264" s="12">
        <v>8</v>
      </c>
      <c r="Q264" t="s">
        <v>92</v>
      </c>
    </row>
    <row r="265" spans="1:17">
      <c r="A265" s="29" t="s">
        <v>84</v>
      </c>
      <c r="B265" s="39">
        <v>38012</v>
      </c>
      <c r="C265" s="31">
        <v>4</v>
      </c>
      <c r="D265" s="31">
        <v>5</v>
      </c>
      <c r="E265" s="31">
        <v>5</v>
      </c>
      <c r="F265" s="31">
        <v>37</v>
      </c>
      <c r="G265" s="31">
        <f t="shared" si="8"/>
        <v>14</v>
      </c>
      <c r="H265" s="31">
        <v>150</v>
      </c>
      <c r="I265" s="32">
        <v>0.2</v>
      </c>
      <c r="K265" s="12">
        <v>24.77</v>
      </c>
      <c r="L265" s="12">
        <v>36.75</v>
      </c>
      <c r="M265">
        <v>7.3</v>
      </c>
      <c r="N265" s="12">
        <v>24.49</v>
      </c>
      <c r="O265" s="12">
        <v>36.74</v>
      </c>
      <c r="P265" s="12">
        <v>7.3</v>
      </c>
      <c r="Q265" t="s">
        <v>154</v>
      </c>
    </row>
    <row r="266" spans="1:17">
      <c r="A266" s="29" t="s">
        <v>84</v>
      </c>
      <c r="B266" s="39">
        <v>38019</v>
      </c>
      <c r="C266" s="31">
        <v>6</v>
      </c>
      <c r="D266" s="31">
        <v>6</v>
      </c>
      <c r="E266" s="31">
        <v>3</v>
      </c>
      <c r="F266" s="31">
        <v>35</v>
      </c>
      <c r="G266" s="31">
        <f t="shared" si="8"/>
        <v>12</v>
      </c>
      <c r="H266" s="31">
        <v>180</v>
      </c>
      <c r="I266" s="32">
        <v>0.4</v>
      </c>
      <c r="K266" s="12">
        <v>23.51</v>
      </c>
      <c r="L266" s="12">
        <v>36.71</v>
      </c>
      <c r="M266">
        <v>7.6</v>
      </c>
      <c r="N266" s="12">
        <v>23.41</v>
      </c>
      <c r="O266" s="12">
        <v>36.520000000000003</v>
      </c>
      <c r="P266" s="12">
        <v>7.5</v>
      </c>
      <c r="Q266" t="s">
        <v>153</v>
      </c>
    </row>
    <row r="267" spans="1:17">
      <c r="A267" s="29" t="s">
        <v>84</v>
      </c>
      <c r="B267" s="39">
        <v>38026</v>
      </c>
      <c r="C267" s="31">
        <v>5</v>
      </c>
      <c r="D267" s="31">
        <v>7</v>
      </c>
      <c r="E267" s="31">
        <v>3</v>
      </c>
      <c r="F267" s="31">
        <v>34</v>
      </c>
      <c r="G267" s="31">
        <f t="shared" si="8"/>
        <v>11</v>
      </c>
      <c r="H267" s="31">
        <v>180</v>
      </c>
      <c r="I267" s="32">
        <v>0.4</v>
      </c>
      <c r="K267" s="12">
        <v>24.46</v>
      </c>
      <c r="L267" s="12">
        <v>36.75</v>
      </c>
      <c r="M267">
        <v>7.6</v>
      </c>
      <c r="N267" s="12">
        <v>24.48</v>
      </c>
      <c r="O267" s="12">
        <v>36.76</v>
      </c>
      <c r="P267" s="12">
        <v>7.6</v>
      </c>
      <c r="Q267" t="s">
        <v>92</v>
      </c>
    </row>
    <row r="268" spans="1:17">
      <c r="A268" s="29" t="s">
        <v>84</v>
      </c>
      <c r="B268" s="39">
        <v>38033</v>
      </c>
      <c r="C268" s="31">
        <v>1.5</v>
      </c>
      <c r="D268" s="31">
        <v>4</v>
      </c>
      <c r="E268" s="31">
        <v>1</v>
      </c>
      <c r="F268" s="31">
        <v>37</v>
      </c>
      <c r="G268" s="31">
        <f t="shared" si="8"/>
        <v>14</v>
      </c>
      <c r="H268" s="31">
        <v>240</v>
      </c>
      <c r="I268" s="32">
        <v>1.1000000000000001</v>
      </c>
      <c r="K268" s="12">
        <v>24.81</v>
      </c>
      <c r="L268" s="12">
        <v>36.89</v>
      </c>
      <c r="M268">
        <v>6.9</v>
      </c>
      <c r="N268" s="12">
        <v>24.51</v>
      </c>
      <c r="O268" s="12">
        <v>36.83</v>
      </c>
      <c r="P268" s="12">
        <v>6.9</v>
      </c>
      <c r="Q268" t="s">
        <v>92</v>
      </c>
    </row>
    <row r="269" spans="1:17">
      <c r="A269" s="29" t="s">
        <v>84</v>
      </c>
      <c r="B269" s="39">
        <v>38040</v>
      </c>
      <c r="C269" s="31">
        <v>4</v>
      </c>
      <c r="D269" s="31">
        <v>19</v>
      </c>
      <c r="E269" s="31">
        <v>3</v>
      </c>
      <c r="F269" s="31">
        <v>32</v>
      </c>
      <c r="G269" s="31">
        <f t="shared" si="8"/>
        <v>9</v>
      </c>
      <c r="H269" s="31">
        <v>140</v>
      </c>
      <c r="I269" s="32">
        <v>0.5</v>
      </c>
      <c r="K269" s="12">
        <v>23.57</v>
      </c>
      <c r="L269" s="12">
        <v>36.83</v>
      </c>
      <c r="M269">
        <v>7.6</v>
      </c>
      <c r="N269" s="12">
        <v>21.91</v>
      </c>
      <c r="O269" s="12">
        <v>36.85</v>
      </c>
      <c r="P269" s="12">
        <v>8.1999999999999993</v>
      </c>
      <c r="Q269" t="s">
        <v>166</v>
      </c>
    </row>
    <row r="270" spans="1:17">
      <c r="A270" s="29" t="s">
        <v>84</v>
      </c>
      <c r="B270" s="39">
        <v>38047</v>
      </c>
      <c r="C270" s="31">
        <v>1.5</v>
      </c>
      <c r="D270" s="31">
        <v>4</v>
      </c>
      <c r="E270" s="31">
        <v>3</v>
      </c>
      <c r="F270" s="31">
        <v>36</v>
      </c>
      <c r="G270" s="31">
        <f t="shared" si="8"/>
        <v>13</v>
      </c>
      <c r="H270" s="31">
        <v>200</v>
      </c>
      <c r="I270" s="32">
        <v>0.9</v>
      </c>
      <c r="K270" s="12">
        <v>24.34</v>
      </c>
      <c r="L270" s="12">
        <v>37.21</v>
      </c>
      <c r="M270">
        <v>7.6</v>
      </c>
      <c r="N270" s="12">
        <v>24.35</v>
      </c>
      <c r="O270" s="12">
        <v>37.21</v>
      </c>
      <c r="P270" s="12">
        <v>7.5</v>
      </c>
      <c r="Q270" t="s">
        <v>154</v>
      </c>
    </row>
    <row r="271" spans="1:17">
      <c r="A271" s="29" t="s">
        <v>84</v>
      </c>
      <c r="B271" s="39">
        <v>38054</v>
      </c>
      <c r="C271" s="31">
        <v>4</v>
      </c>
      <c r="D271" s="31">
        <v>5</v>
      </c>
      <c r="E271" s="31">
        <v>4</v>
      </c>
      <c r="F271" s="31">
        <v>32</v>
      </c>
      <c r="G271" s="31">
        <f t="shared" si="8"/>
        <v>9</v>
      </c>
      <c r="H271" s="31">
        <v>170</v>
      </c>
      <c r="I271" s="32">
        <v>0.3</v>
      </c>
      <c r="K271" s="12">
        <v>20.41</v>
      </c>
      <c r="L271" s="12">
        <v>37.22</v>
      </c>
      <c r="M271">
        <v>8.3000000000000007</v>
      </c>
      <c r="N271" s="12">
        <v>19.649999999999999</v>
      </c>
      <c r="O271" s="12">
        <v>37.21</v>
      </c>
      <c r="P271" s="12">
        <v>8.4</v>
      </c>
      <c r="Q271" t="s">
        <v>93</v>
      </c>
    </row>
    <row r="272" spans="1:17">
      <c r="A272" s="29" t="s">
        <v>84</v>
      </c>
      <c r="B272" s="39">
        <v>38061</v>
      </c>
      <c r="C272" s="31">
        <v>3</v>
      </c>
      <c r="D272" s="31">
        <v>6</v>
      </c>
      <c r="E272" s="31">
        <v>4</v>
      </c>
      <c r="F272" s="31">
        <v>37</v>
      </c>
      <c r="G272" s="31">
        <f t="shared" si="8"/>
        <v>14</v>
      </c>
      <c r="H272" s="31">
        <v>190</v>
      </c>
      <c r="I272" s="32">
        <v>0.6</v>
      </c>
      <c r="K272" s="12">
        <v>21.72</v>
      </c>
      <c r="L272" s="12">
        <v>37.11</v>
      </c>
      <c r="M272">
        <v>7.2</v>
      </c>
      <c r="N272" s="12">
        <v>21.64</v>
      </c>
      <c r="O272" s="12">
        <v>37.08</v>
      </c>
      <c r="P272" s="12">
        <v>7.2</v>
      </c>
      <c r="Q272" t="s">
        <v>124</v>
      </c>
    </row>
    <row r="273" spans="1:17">
      <c r="A273" s="29" t="s">
        <v>84</v>
      </c>
      <c r="B273" s="39">
        <v>38068</v>
      </c>
      <c r="C273" s="31">
        <v>4</v>
      </c>
      <c r="D273" s="31">
        <v>5</v>
      </c>
      <c r="E273" s="31">
        <v>5</v>
      </c>
      <c r="F273" s="31">
        <v>35</v>
      </c>
      <c r="G273" s="31">
        <f t="shared" si="8"/>
        <v>12</v>
      </c>
      <c r="H273" s="31">
        <v>180</v>
      </c>
      <c r="I273" s="32">
        <v>0.3</v>
      </c>
      <c r="K273" s="12">
        <v>23.62</v>
      </c>
      <c r="L273" s="12">
        <v>37.53</v>
      </c>
      <c r="M273">
        <v>6.9</v>
      </c>
      <c r="N273" s="12">
        <v>23.6</v>
      </c>
      <c r="O273" s="12">
        <v>37.51</v>
      </c>
      <c r="P273" s="12">
        <v>7</v>
      </c>
      <c r="Q273" t="s">
        <v>153</v>
      </c>
    </row>
    <row r="274" spans="1:17">
      <c r="A274" s="29" t="s">
        <v>84</v>
      </c>
      <c r="B274" s="39">
        <v>38075</v>
      </c>
      <c r="C274" s="31">
        <v>1.5</v>
      </c>
      <c r="D274" s="31">
        <v>4</v>
      </c>
      <c r="E274" s="31">
        <v>2</v>
      </c>
      <c r="F274" s="31">
        <v>33</v>
      </c>
      <c r="G274" s="31">
        <f t="shared" si="8"/>
        <v>10</v>
      </c>
      <c r="H274" s="31">
        <v>140</v>
      </c>
      <c r="I274" s="32">
        <v>0.5</v>
      </c>
      <c r="K274" s="12">
        <v>20.88</v>
      </c>
      <c r="L274" s="12">
        <v>36.94</v>
      </c>
      <c r="M274">
        <v>7.4</v>
      </c>
      <c r="N274" s="12">
        <v>19.190000000000001</v>
      </c>
      <c r="O274" s="12">
        <v>37.11</v>
      </c>
      <c r="P274" s="12">
        <v>7.7</v>
      </c>
      <c r="Q274" t="s">
        <v>167</v>
      </c>
    </row>
    <row r="275" spans="1:17">
      <c r="G275" s="31"/>
    </row>
    <row r="276" spans="1:17">
      <c r="A276" s="29" t="s">
        <v>95</v>
      </c>
      <c r="B276" s="39">
        <v>37956</v>
      </c>
      <c r="C276" s="31">
        <v>8</v>
      </c>
      <c r="D276" s="31">
        <v>4</v>
      </c>
      <c r="E276" s="31">
        <v>14</v>
      </c>
      <c r="F276" s="31">
        <v>42</v>
      </c>
      <c r="G276" s="31">
        <f t="shared" si="8"/>
        <v>19</v>
      </c>
      <c r="H276" s="31">
        <v>260</v>
      </c>
      <c r="I276" s="32">
        <v>5.0999999999999996</v>
      </c>
      <c r="J276">
        <v>0.1615728941173353</v>
      </c>
      <c r="K276" s="12">
        <v>22.76</v>
      </c>
      <c r="L276" s="12">
        <v>35.74</v>
      </c>
      <c r="M276">
        <v>8.1999999999999993</v>
      </c>
      <c r="Q276">
        <v>2.8</v>
      </c>
    </row>
    <row r="277" spans="1:17">
      <c r="A277" s="29" t="s">
        <v>95</v>
      </c>
      <c r="B277" s="39">
        <v>37963</v>
      </c>
      <c r="C277" s="31">
        <v>13</v>
      </c>
      <c r="D277" s="31">
        <v>4</v>
      </c>
      <c r="E277" s="31">
        <v>29</v>
      </c>
      <c r="F277" s="31">
        <v>44</v>
      </c>
      <c r="G277" s="31">
        <f t="shared" si="8"/>
        <v>21</v>
      </c>
      <c r="H277" s="31">
        <v>250</v>
      </c>
      <c r="I277" s="32">
        <v>3</v>
      </c>
      <c r="Q277">
        <v>2.5</v>
      </c>
    </row>
    <row r="278" spans="1:17">
      <c r="A278" s="29" t="s">
        <v>95</v>
      </c>
      <c r="B278" s="39">
        <v>37970</v>
      </c>
      <c r="C278" s="31">
        <v>8</v>
      </c>
      <c r="D278" s="31">
        <v>4</v>
      </c>
      <c r="E278" s="31">
        <v>53</v>
      </c>
      <c r="F278" s="31">
        <v>35</v>
      </c>
      <c r="G278" s="31">
        <f t="shared" si="8"/>
        <v>12</v>
      </c>
      <c r="H278" s="31">
        <v>280</v>
      </c>
      <c r="I278" s="32">
        <v>3.1</v>
      </c>
      <c r="K278" s="12">
        <v>21.88</v>
      </c>
      <c r="L278" s="12">
        <v>35.979999999999997</v>
      </c>
      <c r="M278">
        <v>7.6</v>
      </c>
      <c r="N278" s="12">
        <v>21.48</v>
      </c>
      <c r="O278" s="12">
        <v>35.909999999999997</v>
      </c>
      <c r="P278" s="12">
        <v>7.4</v>
      </c>
      <c r="Q278">
        <v>4</v>
      </c>
    </row>
    <row r="279" spans="1:17">
      <c r="A279" s="29" t="s">
        <v>95</v>
      </c>
      <c r="B279" s="39">
        <v>37977</v>
      </c>
      <c r="C279" s="31">
        <v>5</v>
      </c>
      <c r="D279" s="31">
        <v>5</v>
      </c>
      <c r="E279" s="31">
        <v>7</v>
      </c>
      <c r="F279" s="31">
        <v>36</v>
      </c>
      <c r="G279" s="31">
        <f t="shared" si="8"/>
        <v>13</v>
      </c>
      <c r="H279" s="31">
        <v>220</v>
      </c>
      <c r="I279" s="32">
        <v>4.4000000000000004</v>
      </c>
      <c r="J279">
        <v>0.17482914223371182</v>
      </c>
      <c r="K279" s="12">
        <v>23.07</v>
      </c>
      <c r="L279" s="12">
        <v>36.01</v>
      </c>
      <c r="M279">
        <v>7.3</v>
      </c>
      <c r="N279" s="12">
        <v>21.82</v>
      </c>
      <c r="O279" s="12">
        <v>36.08</v>
      </c>
      <c r="P279" s="12">
        <v>7.1</v>
      </c>
      <c r="Q279">
        <v>3</v>
      </c>
    </row>
    <row r="280" spans="1:17">
      <c r="A280" s="29" t="s">
        <v>95</v>
      </c>
      <c r="B280" s="39">
        <v>37984</v>
      </c>
      <c r="C280" s="31">
        <v>16</v>
      </c>
      <c r="D280" s="31">
        <v>4</v>
      </c>
      <c r="E280" s="31">
        <v>20</v>
      </c>
      <c r="F280" s="31">
        <v>42</v>
      </c>
      <c r="G280" s="31">
        <f t="shared" si="8"/>
        <v>19</v>
      </c>
      <c r="H280" s="31">
        <v>230</v>
      </c>
      <c r="I280" s="32">
        <v>3.1</v>
      </c>
      <c r="J280">
        <v>0.16066363681100146</v>
      </c>
      <c r="K280" s="12">
        <v>22.94</v>
      </c>
      <c r="L280" s="12">
        <v>36.49</v>
      </c>
      <c r="M280">
        <v>7.9</v>
      </c>
      <c r="N280" s="12">
        <v>22.35</v>
      </c>
      <c r="O280" s="12">
        <v>36.4</v>
      </c>
      <c r="P280" s="12">
        <v>7.5</v>
      </c>
      <c r="Q280">
        <v>4</v>
      </c>
    </row>
    <row r="281" spans="1:17">
      <c r="A281" s="29" t="s">
        <v>95</v>
      </c>
      <c r="B281" s="39">
        <v>37991</v>
      </c>
      <c r="C281" s="31">
        <v>8</v>
      </c>
      <c r="D281" s="31">
        <v>4</v>
      </c>
      <c r="E281" s="31">
        <v>9</v>
      </c>
      <c r="F281" s="31">
        <v>38</v>
      </c>
      <c r="G281" s="31">
        <f t="shared" si="8"/>
        <v>15</v>
      </c>
      <c r="H281" s="31">
        <v>220</v>
      </c>
      <c r="I281" s="32">
        <v>4</v>
      </c>
      <c r="J281">
        <v>0.15081155285378631</v>
      </c>
      <c r="K281" s="12">
        <v>24.54</v>
      </c>
      <c r="L281" s="12">
        <v>36.67</v>
      </c>
      <c r="M281">
        <v>7.9</v>
      </c>
      <c r="N281" s="12">
        <v>23.64</v>
      </c>
      <c r="O281" s="12">
        <v>36.67</v>
      </c>
      <c r="P281" s="18">
        <v>7.39</v>
      </c>
      <c r="Q281">
        <v>4</v>
      </c>
    </row>
    <row r="282" spans="1:17">
      <c r="A282" s="29" t="s">
        <v>95</v>
      </c>
      <c r="B282" s="39">
        <v>37998</v>
      </c>
      <c r="C282" s="31">
        <v>4</v>
      </c>
      <c r="D282" s="31">
        <v>5</v>
      </c>
      <c r="E282" s="31">
        <v>5</v>
      </c>
      <c r="F282" s="31">
        <v>42</v>
      </c>
      <c r="G282" s="31">
        <f t="shared" si="8"/>
        <v>19</v>
      </c>
      <c r="H282" s="31">
        <v>240</v>
      </c>
      <c r="I282" s="32">
        <v>2.5</v>
      </c>
      <c r="J282">
        <v>0.13526013299260972</v>
      </c>
      <c r="K282" s="12">
        <v>25.37</v>
      </c>
      <c r="L282" s="12">
        <v>37.07</v>
      </c>
      <c r="M282">
        <v>7.6</v>
      </c>
      <c r="N282" s="12">
        <v>23.82</v>
      </c>
      <c r="O282" s="12">
        <v>36.96</v>
      </c>
      <c r="P282" s="12">
        <v>7.5</v>
      </c>
      <c r="Q282">
        <v>4.5</v>
      </c>
    </row>
    <row r="283" spans="1:17">
      <c r="A283" s="29" t="s">
        <v>95</v>
      </c>
      <c r="B283" s="39">
        <v>38005</v>
      </c>
      <c r="C283" s="31">
        <v>22</v>
      </c>
      <c r="D283" s="31">
        <v>7</v>
      </c>
      <c r="E283" s="31">
        <v>32</v>
      </c>
      <c r="F283" s="31">
        <v>39</v>
      </c>
      <c r="G283" s="31">
        <f t="shared" si="8"/>
        <v>16</v>
      </c>
      <c r="H283" s="31">
        <v>300</v>
      </c>
      <c r="I283" s="32">
        <v>1.8</v>
      </c>
      <c r="J283">
        <v>0.12853158317981619</v>
      </c>
      <c r="K283" s="12">
        <v>23.75</v>
      </c>
      <c r="L283" s="12">
        <v>36.54</v>
      </c>
      <c r="M283">
        <v>7.8</v>
      </c>
      <c r="N283" s="12">
        <v>23.51</v>
      </c>
      <c r="O283" s="12">
        <v>36.520000000000003</v>
      </c>
      <c r="P283" s="12">
        <v>7.3</v>
      </c>
      <c r="Q283">
        <v>3.5</v>
      </c>
    </row>
    <row r="284" spans="1:17">
      <c r="A284" s="29" t="s">
        <v>95</v>
      </c>
      <c r="B284" s="39">
        <v>38012</v>
      </c>
      <c r="C284" s="31">
        <v>4</v>
      </c>
      <c r="D284" s="31">
        <v>4</v>
      </c>
      <c r="E284" s="31">
        <v>39</v>
      </c>
      <c r="F284" s="31">
        <v>36</v>
      </c>
      <c r="G284" s="31">
        <f t="shared" si="8"/>
        <v>13</v>
      </c>
      <c r="H284" s="31">
        <v>240</v>
      </c>
      <c r="I284" s="32">
        <v>4.3</v>
      </c>
      <c r="J284">
        <v>0.13846612094690661</v>
      </c>
      <c r="K284" s="12">
        <v>25.13</v>
      </c>
      <c r="L284" s="12">
        <v>36.700000000000003</v>
      </c>
      <c r="M284">
        <v>7.7</v>
      </c>
      <c r="N284" s="12">
        <v>24.27</v>
      </c>
      <c r="O284" s="12">
        <v>36.630000000000003</v>
      </c>
      <c r="P284" s="12">
        <v>7.4</v>
      </c>
      <c r="Q284">
        <v>4</v>
      </c>
    </row>
    <row r="285" spans="1:17">
      <c r="A285" s="29" t="s">
        <v>95</v>
      </c>
      <c r="B285" s="39">
        <v>38019</v>
      </c>
      <c r="C285" s="31">
        <v>26</v>
      </c>
      <c r="D285" s="31">
        <v>6</v>
      </c>
      <c r="E285" s="31">
        <v>78</v>
      </c>
      <c r="F285" s="31">
        <v>41</v>
      </c>
      <c r="G285" s="31">
        <f t="shared" si="8"/>
        <v>18</v>
      </c>
      <c r="H285" s="31">
        <v>320</v>
      </c>
      <c r="I285" s="32">
        <v>2.9</v>
      </c>
      <c r="J285">
        <v>0.12111939683599247</v>
      </c>
      <c r="K285" s="12">
        <v>24.61</v>
      </c>
      <c r="L285" s="12">
        <v>36.61</v>
      </c>
      <c r="M285">
        <v>7</v>
      </c>
      <c r="N285" s="12">
        <v>23.78</v>
      </c>
      <c r="O285" s="12">
        <v>36.57</v>
      </c>
      <c r="P285" s="12">
        <v>7.1</v>
      </c>
      <c r="Q285">
        <v>5</v>
      </c>
    </row>
    <row r="286" spans="1:17">
      <c r="A286" s="29" t="s">
        <v>95</v>
      </c>
      <c r="B286" s="39">
        <v>38026</v>
      </c>
      <c r="C286" s="31">
        <v>6</v>
      </c>
      <c r="D286" s="31">
        <v>6</v>
      </c>
      <c r="E286" s="31">
        <v>10</v>
      </c>
      <c r="F286" s="31">
        <v>39</v>
      </c>
      <c r="G286" s="31">
        <f t="shared" si="8"/>
        <v>16</v>
      </c>
      <c r="H286" s="31">
        <v>280</v>
      </c>
      <c r="I286" s="32">
        <v>7.9</v>
      </c>
      <c r="J286">
        <v>0.16518437229496891</v>
      </c>
      <c r="K286" s="12">
        <v>25.21</v>
      </c>
      <c r="L286" s="12">
        <v>36.74</v>
      </c>
      <c r="M286">
        <v>8.1999999999999993</v>
      </c>
      <c r="N286" s="12">
        <v>24.29</v>
      </c>
      <c r="O286" s="12">
        <v>36.6</v>
      </c>
      <c r="P286" s="12">
        <v>7.7</v>
      </c>
      <c r="Q286">
        <v>4</v>
      </c>
    </row>
    <row r="287" spans="1:17">
      <c r="A287" s="29" t="s">
        <v>95</v>
      </c>
      <c r="B287" s="39">
        <v>38033</v>
      </c>
      <c r="C287" s="31">
        <v>3</v>
      </c>
      <c r="D287" s="31">
        <v>3</v>
      </c>
      <c r="E287" s="31">
        <v>13</v>
      </c>
      <c r="F287" s="31">
        <v>42</v>
      </c>
      <c r="G287" s="31">
        <f t="shared" si="8"/>
        <v>19</v>
      </c>
      <c r="H287" s="31">
        <v>290</v>
      </c>
      <c r="I287" s="32">
        <v>5.8</v>
      </c>
      <c r="J287">
        <v>0.15978607237301345</v>
      </c>
      <c r="K287" s="12">
        <v>25.62</v>
      </c>
      <c r="L287" s="12">
        <v>36.69</v>
      </c>
      <c r="M287">
        <v>8</v>
      </c>
      <c r="N287" s="12">
        <v>24.96</v>
      </c>
      <c r="O287" s="12">
        <v>36.700000000000003</v>
      </c>
      <c r="P287" s="12">
        <v>7.7</v>
      </c>
      <c r="Q287">
        <v>3</v>
      </c>
    </row>
    <row r="288" spans="1:17">
      <c r="A288" s="29" t="s">
        <v>95</v>
      </c>
      <c r="B288" s="39">
        <v>38040</v>
      </c>
      <c r="C288" s="31">
        <v>6</v>
      </c>
      <c r="D288" s="31">
        <v>4</v>
      </c>
      <c r="E288" s="31">
        <v>28</v>
      </c>
      <c r="F288" s="31">
        <v>44</v>
      </c>
      <c r="G288" s="31">
        <f t="shared" si="8"/>
        <v>21</v>
      </c>
      <c r="H288" s="31">
        <v>280</v>
      </c>
      <c r="I288" s="32">
        <v>5.9</v>
      </c>
      <c r="J288">
        <v>0.18955280387181939</v>
      </c>
      <c r="K288" s="12">
        <v>24.64</v>
      </c>
      <c r="L288" s="12">
        <v>36.68</v>
      </c>
      <c r="M288">
        <v>8.1</v>
      </c>
      <c r="N288" s="12">
        <v>23.81</v>
      </c>
      <c r="O288" s="12">
        <v>36.64</v>
      </c>
      <c r="P288" s="12">
        <v>7.6</v>
      </c>
      <c r="Q288">
        <v>4</v>
      </c>
    </row>
    <row r="289" spans="1:17">
      <c r="A289" s="29" t="s">
        <v>95</v>
      </c>
      <c r="B289" s="39">
        <v>38047</v>
      </c>
      <c r="C289" s="31">
        <v>5</v>
      </c>
      <c r="D289" s="31">
        <v>4</v>
      </c>
      <c r="E289" s="31">
        <v>5</v>
      </c>
      <c r="F289" s="31">
        <v>43</v>
      </c>
      <c r="G289" s="31">
        <f t="shared" si="8"/>
        <v>20</v>
      </c>
      <c r="H289" s="31">
        <v>280</v>
      </c>
      <c r="I289" s="32">
        <v>7.2</v>
      </c>
      <c r="J289">
        <v>0.18757914985923935</v>
      </c>
      <c r="K289" s="12">
        <v>24.77</v>
      </c>
      <c r="L289" s="12">
        <v>37.020000000000003</v>
      </c>
      <c r="M289">
        <v>8.1</v>
      </c>
      <c r="N289" s="12">
        <v>24.07</v>
      </c>
      <c r="O289" s="12">
        <v>36.979999999999997</v>
      </c>
      <c r="P289" s="12">
        <v>7.4</v>
      </c>
      <c r="Q289">
        <v>2.5</v>
      </c>
    </row>
    <row r="290" spans="1:17">
      <c r="A290" s="29" t="s">
        <v>95</v>
      </c>
      <c r="B290" s="39">
        <v>38054</v>
      </c>
      <c r="C290" s="31">
        <v>13</v>
      </c>
      <c r="D290" s="31">
        <v>5</v>
      </c>
      <c r="E290" s="31">
        <v>29</v>
      </c>
      <c r="F290" s="31">
        <v>39</v>
      </c>
      <c r="G290" s="31">
        <f t="shared" si="8"/>
        <v>16</v>
      </c>
      <c r="H290" s="31">
        <v>310</v>
      </c>
      <c r="I290" s="32">
        <v>6.7</v>
      </c>
      <c r="J290">
        <v>0.18063570370951285</v>
      </c>
      <c r="K290" s="12">
        <v>21.83</v>
      </c>
      <c r="L290" s="12">
        <v>37.159999999999997</v>
      </c>
      <c r="M290">
        <v>8.1999999999999993</v>
      </c>
      <c r="N290" s="12">
        <v>21.03</v>
      </c>
      <c r="O290" s="12">
        <v>37.130000000000003</v>
      </c>
      <c r="P290" s="12">
        <v>8.1</v>
      </c>
      <c r="Q290">
        <v>3</v>
      </c>
    </row>
    <row r="291" spans="1:17">
      <c r="A291" s="29" t="s">
        <v>95</v>
      </c>
      <c r="B291" s="39">
        <v>38061</v>
      </c>
      <c r="C291" s="31">
        <v>19</v>
      </c>
      <c r="D291" s="31">
        <v>6</v>
      </c>
      <c r="E291" s="31">
        <v>43</v>
      </c>
      <c r="F291" s="31">
        <v>40</v>
      </c>
      <c r="G291" s="31">
        <f t="shared" si="8"/>
        <v>17</v>
      </c>
      <c r="H291" s="31">
        <v>280</v>
      </c>
      <c r="I291" s="32">
        <v>7.1</v>
      </c>
      <c r="J291">
        <v>0.17223573179898588</v>
      </c>
      <c r="K291" s="12">
        <v>22.36</v>
      </c>
      <c r="L291" s="12">
        <v>37.11</v>
      </c>
      <c r="M291">
        <v>7.7</v>
      </c>
      <c r="N291" s="12">
        <v>21.95</v>
      </c>
      <c r="O291" s="12">
        <v>37.090000000000003</v>
      </c>
      <c r="P291" s="12">
        <v>6.9</v>
      </c>
      <c r="Q291" s="12">
        <v>3.5</v>
      </c>
    </row>
    <row r="292" spans="1:17">
      <c r="A292" s="29" t="s">
        <v>95</v>
      </c>
      <c r="B292" s="39">
        <v>38068</v>
      </c>
      <c r="C292" s="31">
        <v>7</v>
      </c>
      <c r="D292" s="31">
        <v>5</v>
      </c>
      <c r="E292" s="31">
        <v>17</v>
      </c>
      <c r="F292" s="31">
        <v>40</v>
      </c>
      <c r="G292" s="31">
        <f t="shared" si="8"/>
        <v>17</v>
      </c>
      <c r="H292" s="31">
        <v>260</v>
      </c>
      <c r="I292" s="32">
        <v>6</v>
      </c>
      <c r="J292">
        <v>0.20564099209591621</v>
      </c>
      <c r="K292" s="12">
        <v>23.69</v>
      </c>
      <c r="L292" s="12">
        <v>37.56</v>
      </c>
      <c r="M292">
        <v>7.4</v>
      </c>
      <c r="N292" s="12">
        <v>22.57</v>
      </c>
      <c r="O292" s="12">
        <v>37.51</v>
      </c>
      <c r="P292" s="12">
        <v>7.2</v>
      </c>
      <c r="Q292">
        <v>4</v>
      </c>
    </row>
    <row r="293" spans="1:17">
      <c r="A293" s="29" t="s">
        <v>95</v>
      </c>
      <c r="B293" s="39">
        <v>38075</v>
      </c>
      <c r="C293" s="31">
        <v>7</v>
      </c>
      <c r="D293" s="31">
        <v>4</v>
      </c>
      <c r="E293" s="31">
        <v>56</v>
      </c>
      <c r="F293" s="31">
        <v>48</v>
      </c>
      <c r="G293" s="31">
        <f t="shared" si="8"/>
        <v>25</v>
      </c>
      <c r="H293" s="31">
        <v>280</v>
      </c>
      <c r="I293" s="32">
        <v>4.4000000000000004</v>
      </c>
      <c r="J293">
        <v>0.1806043481029225</v>
      </c>
      <c r="K293" s="12">
        <v>22.48</v>
      </c>
      <c r="L293" s="12">
        <v>21.62</v>
      </c>
      <c r="M293">
        <v>8.1</v>
      </c>
      <c r="N293" s="12">
        <v>21.61</v>
      </c>
      <c r="O293" s="12">
        <v>20.75</v>
      </c>
      <c r="P293" s="12">
        <v>7.9</v>
      </c>
      <c r="Q293">
        <v>3</v>
      </c>
    </row>
    <row r="294" spans="1:17">
      <c r="G294" s="31"/>
    </row>
    <row r="295" spans="1:17">
      <c r="A295" s="29" t="s">
        <v>121</v>
      </c>
      <c r="B295" s="39">
        <v>37956</v>
      </c>
      <c r="C295" s="31">
        <v>4</v>
      </c>
      <c r="D295" s="31">
        <v>6</v>
      </c>
      <c r="E295" s="31">
        <v>3</v>
      </c>
      <c r="F295" s="31">
        <v>38</v>
      </c>
      <c r="G295" s="31">
        <f t="shared" si="8"/>
        <v>15</v>
      </c>
      <c r="H295" s="31">
        <v>160</v>
      </c>
      <c r="I295" s="32">
        <v>0.4</v>
      </c>
      <c r="K295" s="12">
        <v>21.46</v>
      </c>
      <c r="L295" s="12">
        <v>35.96</v>
      </c>
      <c r="M295">
        <v>8.4</v>
      </c>
      <c r="Q295" t="s">
        <v>154</v>
      </c>
    </row>
    <row r="296" spans="1:17">
      <c r="A296" s="29" t="s">
        <v>121</v>
      </c>
      <c r="B296" s="39">
        <v>37963</v>
      </c>
      <c r="C296" s="31">
        <v>4</v>
      </c>
      <c r="D296" s="31">
        <v>7</v>
      </c>
      <c r="E296" s="31">
        <v>6</v>
      </c>
      <c r="F296" s="31">
        <v>46</v>
      </c>
      <c r="G296" s="31">
        <f t="shared" si="8"/>
        <v>23</v>
      </c>
      <c r="H296" s="31">
        <v>160</v>
      </c>
      <c r="I296" s="32">
        <v>0.4</v>
      </c>
      <c r="K296" s="12">
        <v>21.15</v>
      </c>
      <c r="L296" s="12">
        <v>35.950000000000003</v>
      </c>
      <c r="M296">
        <v>8.1999999999999993</v>
      </c>
      <c r="N296" s="12">
        <v>21.18</v>
      </c>
      <c r="O296" s="12">
        <v>35.950000000000003</v>
      </c>
      <c r="P296" s="12">
        <v>8.1999999999999993</v>
      </c>
      <c r="Q296">
        <v>2</v>
      </c>
    </row>
    <row r="297" spans="1:17">
      <c r="A297" s="29" t="s">
        <v>121</v>
      </c>
      <c r="B297" s="39">
        <v>37970</v>
      </c>
      <c r="C297" s="31">
        <v>4</v>
      </c>
      <c r="D297" s="31">
        <v>7</v>
      </c>
      <c r="E297" s="31">
        <v>3</v>
      </c>
      <c r="F297" s="31">
        <v>36</v>
      </c>
      <c r="G297" s="31">
        <f t="shared" si="8"/>
        <v>13</v>
      </c>
      <c r="H297" s="31">
        <v>180</v>
      </c>
      <c r="I297" s="32">
        <v>0.3</v>
      </c>
      <c r="K297" s="12">
        <v>21.12</v>
      </c>
      <c r="L297" s="12">
        <v>36.5</v>
      </c>
      <c r="M297">
        <v>8.1999999999999993</v>
      </c>
      <c r="N297" s="12">
        <v>21.15</v>
      </c>
      <c r="O297" s="12">
        <v>36.51</v>
      </c>
      <c r="P297" s="18">
        <v>8.18</v>
      </c>
      <c r="Q297" t="s">
        <v>166</v>
      </c>
    </row>
    <row r="298" spans="1:17">
      <c r="A298" s="29" t="s">
        <v>121</v>
      </c>
      <c r="B298" s="39">
        <v>37977</v>
      </c>
      <c r="C298" s="31">
        <v>4</v>
      </c>
      <c r="D298" s="31">
        <v>7</v>
      </c>
      <c r="E298" s="31">
        <v>6</v>
      </c>
      <c r="F298" s="31">
        <v>34</v>
      </c>
      <c r="G298" s="31">
        <f t="shared" si="8"/>
        <v>11</v>
      </c>
      <c r="H298" s="31">
        <v>190</v>
      </c>
      <c r="I298" s="32">
        <v>0.3</v>
      </c>
      <c r="K298" s="12">
        <v>22.06</v>
      </c>
      <c r="L298" s="12">
        <v>36.4</v>
      </c>
      <c r="M298">
        <v>7.4</v>
      </c>
      <c r="N298" s="12">
        <v>21.95</v>
      </c>
      <c r="O298" s="12">
        <v>36.35</v>
      </c>
      <c r="P298" s="12">
        <v>7.4</v>
      </c>
      <c r="Q298" t="s">
        <v>166</v>
      </c>
    </row>
    <row r="299" spans="1:17">
      <c r="A299" s="29" t="s">
        <v>121</v>
      </c>
      <c r="B299" s="39">
        <v>37984</v>
      </c>
      <c r="C299" s="31">
        <v>1.5</v>
      </c>
      <c r="D299" s="31">
        <v>6</v>
      </c>
      <c r="E299" s="31">
        <v>3</v>
      </c>
      <c r="F299" s="31">
        <v>35</v>
      </c>
      <c r="G299" s="31">
        <f t="shared" si="8"/>
        <v>12</v>
      </c>
      <c r="H299" s="31">
        <v>150</v>
      </c>
      <c r="I299" s="32">
        <v>0.7</v>
      </c>
      <c r="K299" s="12">
        <v>22.31</v>
      </c>
      <c r="L299" s="12">
        <v>36.74</v>
      </c>
      <c r="M299">
        <v>8.6</v>
      </c>
      <c r="N299" s="12">
        <v>22.32</v>
      </c>
      <c r="O299" s="12">
        <v>36.75</v>
      </c>
      <c r="P299" s="12">
        <v>8.5</v>
      </c>
      <c r="Q299" t="s">
        <v>154</v>
      </c>
    </row>
    <row r="300" spans="1:17">
      <c r="A300" s="29" t="s">
        <v>121</v>
      </c>
      <c r="B300" s="39">
        <v>37991</v>
      </c>
      <c r="C300" s="31">
        <v>4</v>
      </c>
      <c r="D300" s="31">
        <v>6</v>
      </c>
      <c r="E300" s="31">
        <v>4</v>
      </c>
      <c r="F300" s="31">
        <v>44</v>
      </c>
      <c r="G300" s="31">
        <f t="shared" si="8"/>
        <v>21</v>
      </c>
      <c r="H300" s="31">
        <v>170</v>
      </c>
      <c r="I300" s="32">
        <v>0.7</v>
      </c>
      <c r="K300" s="12">
        <v>23.23</v>
      </c>
      <c r="L300" s="12">
        <v>36.99</v>
      </c>
      <c r="M300">
        <v>8.1</v>
      </c>
      <c r="N300" s="12">
        <v>23.25</v>
      </c>
      <c r="O300" s="12">
        <v>37.03</v>
      </c>
      <c r="P300" s="12">
        <v>8</v>
      </c>
      <c r="Q300" t="s">
        <v>154</v>
      </c>
    </row>
    <row r="301" spans="1:17">
      <c r="A301" s="29" t="s">
        <v>121</v>
      </c>
      <c r="B301" s="39">
        <v>37998</v>
      </c>
      <c r="C301" s="31">
        <v>4</v>
      </c>
      <c r="D301" s="31">
        <v>5</v>
      </c>
      <c r="E301" s="31">
        <v>3</v>
      </c>
      <c r="F301" s="31">
        <v>35</v>
      </c>
      <c r="G301" s="31">
        <f t="shared" si="8"/>
        <v>12</v>
      </c>
      <c r="H301" s="31">
        <v>190</v>
      </c>
      <c r="I301" s="32">
        <v>0.6</v>
      </c>
      <c r="K301" s="12">
        <v>23.93</v>
      </c>
      <c r="L301" s="12">
        <v>37.17</v>
      </c>
      <c r="M301">
        <v>7.7</v>
      </c>
      <c r="N301" s="12">
        <v>23.92</v>
      </c>
      <c r="O301" s="12">
        <v>37.17</v>
      </c>
      <c r="P301" s="12">
        <v>7.7</v>
      </c>
      <c r="Q301" t="s">
        <v>168</v>
      </c>
    </row>
    <row r="302" spans="1:17">
      <c r="A302" s="29" t="s">
        <v>121</v>
      </c>
      <c r="B302" s="39">
        <v>38005</v>
      </c>
      <c r="C302" s="31">
        <v>6</v>
      </c>
      <c r="D302" s="31">
        <v>8</v>
      </c>
      <c r="E302" s="31">
        <v>5</v>
      </c>
      <c r="F302" s="31">
        <v>33</v>
      </c>
      <c r="G302" s="31">
        <f t="shared" si="8"/>
        <v>10</v>
      </c>
      <c r="H302" s="31">
        <v>150</v>
      </c>
      <c r="I302" s="32">
        <v>0.4</v>
      </c>
      <c r="K302" s="12">
        <v>22.27</v>
      </c>
      <c r="L302" s="12">
        <v>36.36</v>
      </c>
      <c r="M302">
        <v>8.4</v>
      </c>
      <c r="N302" s="12">
        <v>22.28</v>
      </c>
      <c r="O302" s="12">
        <v>36.369999999999997</v>
      </c>
      <c r="P302" s="12">
        <v>8.3000000000000007</v>
      </c>
      <c r="Q302" t="s">
        <v>154</v>
      </c>
    </row>
    <row r="303" spans="1:17">
      <c r="A303" s="29" t="s">
        <v>121</v>
      </c>
      <c r="B303" s="39">
        <v>38012</v>
      </c>
      <c r="C303" s="31">
        <v>5</v>
      </c>
      <c r="D303" s="31">
        <v>5</v>
      </c>
      <c r="E303" s="31">
        <v>3</v>
      </c>
      <c r="F303" s="31">
        <v>34</v>
      </c>
      <c r="G303" s="31">
        <f t="shared" si="8"/>
        <v>11</v>
      </c>
      <c r="H303" s="31">
        <v>150</v>
      </c>
      <c r="I303" s="32">
        <v>0.3</v>
      </c>
      <c r="K303" s="12">
        <v>23.52</v>
      </c>
      <c r="L303" s="12">
        <v>36.630000000000003</v>
      </c>
      <c r="M303">
        <v>8.5</v>
      </c>
      <c r="N303" s="12">
        <v>23.24</v>
      </c>
      <c r="O303" s="12">
        <v>36.659999999999997</v>
      </c>
      <c r="P303" s="12">
        <v>8.5</v>
      </c>
      <c r="Q303" t="s">
        <v>169</v>
      </c>
    </row>
    <row r="304" spans="1:17">
      <c r="A304" s="29" t="s">
        <v>121</v>
      </c>
      <c r="B304" s="39">
        <v>38019</v>
      </c>
      <c r="C304" s="31">
        <v>6</v>
      </c>
      <c r="D304" s="31">
        <v>8</v>
      </c>
      <c r="E304" s="31">
        <v>7</v>
      </c>
      <c r="F304" s="31">
        <v>34</v>
      </c>
      <c r="G304" s="31">
        <f t="shared" si="8"/>
        <v>11</v>
      </c>
      <c r="H304" s="31">
        <v>160</v>
      </c>
      <c r="I304" s="32">
        <v>0.8</v>
      </c>
      <c r="K304" s="12">
        <v>23.33</v>
      </c>
      <c r="L304" s="12">
        <v>36.590000000000003</v>
      </c>
      <c r="M304">
        <v>8</v>
      </c>
      <c r="N304" s="12">
        <v>23.13</v>
      </c>
      <c r="O304" s="12">
        <v>36.58</v>
      </c>
      <c r="P304" s="12">
        <v>8</v>
      </c>
      <c r="Q304" t="s">
        <v>166</v>
      </c>
    </row>
    <row r="305" spans="1:17">
      <c r="A305" s="29" t="s">
        <v>121</v>
      </c>
      <c r="B305" s="39">
        <v>38026</v>
      </c>
      <c r="C305" s="31">
        <v>4</v>
      </c>
      <c r="D305" s="31">
        <v>7</v>
      </c>
      <c r="E305" s="31">
        <v>5</v>
      </c>
      <c r="F305" s="31">
        <v>33</v>
      </c>
      <c r="G305" s="31">
        <f t="shared" si="8"/>
        <v>10</v>
      </c>
      <c r="H305" s="31">
        <v>160</v>
      </c>
      <c r="I305" s="32">
        <v>0.5</v>
      </c>
      <c r="K305" s="12">
        <v>23.87</v>
      </c>
      <c r="L305" s="12">
        <v>36.53</v>
      </c>
      <c r="M305">
        <v>8.3000000000000007</v>
      </c>
      <c r="N305" s="12">
        <v>23.77</v>
      </c>
      <c r="O305" s="12">
        <v>36.54</v>
      </c>
      <c r="P305" s="12">
        <v>8.3000000000000007</v>
      </c>
      <c r="Q305" t="s">
        <v>166</v>
      </c>
    </row>
    <row r="306" spans="1:17">
      <c r="A306" s="29" t="s">
        <v>121</v>
      </c>
      <c r="B306" s="39">
        <v>38033</v>
      </c>
      <c r="C306" s="31">
        <v>5</v>
      </c>
      <c r="D306" s="31">
        <v>5</v>
      </c>
      <c r="E306" s="31">
        <v>8</v>
      </c>
      <c r="F306" s="31">
        <v>37</v>
      </c>
      <c r="G306" s="31">
        <f t="shared" si="8"/>
        <v>14</v>
      </c>
      <c r="H306" s="31">
        <v>190</v>
      </c>
      <c r="I306" s="32">
        <v>0.9</v>
      </c>
      <c r="K306" s="12">
        <v>24.13</v>
      </c>
      <c r="L306" s="12">
        <v>36.51</v>
      </c>
      <c r="M306">
        <v>7.5</v>
      </c>
      <c r="N306" s="12">
        <v>23.94</v>
      </c>
      <c r="O306" s="12">
        <v>36.49</v>
      </c>
      <c r="P306" s="12">
        <v>7.5</v>
      </c>
      <c r="Q306">
        <v>3</v>
      </c>
    </row>
    <row r="307" spans="1:17">
      <c r="A307" s="29" t="s">
        <v>121</v>
      </c>
      <c r="B307" s="39">
        <v>38040</v>
      </c>
      <c r="C307" s="31">
        <v>3</v>
      </c>
      <c r="D307" s="31">
        <v>4</v>
      </c>
      <c r="E307" s="31">
        <v>4</v>
      </c>
      <c r="F307" s="31">
        <v>35</v>
      </c>
      <c r="G307" s="31">
        <f t="shared" si="8"/>
        <v>12</v>
      </c>
      <c r="H307" s="31">
        <v>180</v>
      </c>
      <c r="I307" s="32">
        <v>0.5</v>
      </c>
      <c r="K307" s="12">
        <v>23.34</v>
      </c>
      <c r="L307" s="12">
        <v>36.69</v>
      </c>
      <c r="M307">
        <v>8.3000000000000007</v>
      </c>
      <c r="N307" s="12">
        <v>23.13</v>
      </c>
      <c r="O307" s="12">
        <v>36.68</v>
      </c>
      <c r="P307" s="12">
        <v>8.5</v>
      </c>
      <c r="Q307" t="s">
        <v>170</v>
      </c>
    </row>
    <row r="308" spans="1:17">
      <c r="A308" s="29" t="s">
        <v>121</v>
      </c>
      <c r="B308" s="39">
        <v>38047</v>
      </c>
      <c r="C308" s="31">
        <v>1.5</v>
      </c>
      <c r="D308" s="31">
        <v>5</v>
      </c>
      <c r="E308" s="31">
        <v>4</v>
      </c>
      <c r="F308" s="31">
        <v>32</v>
      </c>
      <c r="G308" s="31">
        <f t="shared" si="8"/>
        <v>9</v>
      </c>
      <c r="H308" s="31">
        <v>140</v>
      </c>
      <c r="I308" s="32">
        <v>0.7</v>
      </c>
      <c r="K308" s="12">
        <v>23.43</v>
      </c>
      <c r="L308" s="12">
        <v>36.770000000000003</v>
      </c>
      <c r="M308">
        <v>7.9</v>
      </c>
      <c r="N308" s="12">
        <v>23.46</v>
      </c>
      <c r="O308" s="12">
        <v>36.78</v>
      </c>
      <c r="P308" s="12">
        <v>7.8</v>
      </c>
      <c r="Q308" t="s">
        <v>170</v>
      </c>
    </row>
    <row r="309" spans="1:17">
      <c r="A309" s="29" t="s">
        <v>121</v>
      </c>
      <c r="B309" s="39">
        <v>38054</v>
      </c>
      <c r="C309" s="31">
        <v>4</v>
      </c>
      <c r="D309" s="31">
        <v>6</v>
      </c>
      <c r="E309" s="31">
        <v>6</v>
      </c>
      <c r="F309" s="31">
        <v>31</v>
      </c>
      <c r="G309" s="31">
        <f t="shared" si="8"/>
        <v>8</v>
      </c>
      <c r="H309" s="31">
        <v>140</v>
      </c>
      <c r="I309" s="32">
        <v>0.2</v>
      </c>
      <c r="K309" s="12">
        <v>20.8</v>
      </c>
      <c r="L309" s="12">
        <v>37.1</v>
      </c>
      <c r="M309">
        <v>8.1</v>
      </c>
      <c r="N309" s="12">
        <v>20.81</v>
      </c>
      <c r="O309" s="12">
        <v>37.1</v>
      </c>
      <c r="P309" s="12">
        <v>8.1</v>
      </c>
      <c r="Q309" t="s">
        <v>166</v>
      </c>
    </row>
    <row r="310" spans="1:17">
      <c r="A310" s="29" t="s">
        <v>121</v>
      </c>
      <c r="B310" s="39">
        <v>38061</v>
      </c>
      <c r="C310" s="31">
        <v>4</v>
      </c>
      <c r="D310" s="31">
        <v>7</v>
      </c>
      <c r="E310" s="31">
        <v>4</v>
      </c>
      <c r="F310" s="31">
        <v>38</v>
      </c>
      <c r="G310" s="31">
        <f t="shared" si="8"/>
        <v>15</v>
      </c>
      <c r="H310" s="31">
        <v>200</v>
      </c>
      <c r="I310" s="32">
        <v>0.6</v>
      </c>
      <c r="K310" s="12">
        <v>21.43</v>
      </c>
      <c r="L310" s="12">
        <v>37.03</v>
      </c>
      <c r="M310">
        <v>7.6</v>
      </c>
      <c r="N310" s="12">
        <v>21.4</v>
      </c>
      <c r="O310" s="12">
        <v>37.049999999999997</v>
      </c>
      <c r="P310" s="12">
        <v>7.5</v>
      </c>
      <c r="Q310" t="s">
        <v>154</v>
      </c>
    </row>
    <row r="311" spans="1:17">
      <c r="A311" s="29" t="s">
        <v>121</v>
      </c>
      <c r="B311" s="39">
        <v>38068</v>
      </c>
      <c r="C311" s="31">
        <v>7</v>
      </c>
      <c r="D311" s="31">
        <v>6</v>
      </c>
      <c r="E311" s="31">
        <v>3</v>
      </c>
      <c r="F311" s="31">
        <v>35</v>
      </c>
      <c r="G311" s="31">
        <f t="shared" si="8"/>
        <v>12</v>
      </c>
      <c r="H311" s="31">
        <v>170</v>
      </c>
      <c r="I311" s="32">
        <v>0.7</v>
      </c>
      <c r="K311" s="12">
        <v>23.09</v>
      </c>
      <c r="L311" s="12">
        <v>37.479999999999997</v>
      </c>
      <c r="M311">
        <v>6.7</v>
      </c>
      <c r="N311" s="12">
        <v>22.73</v>
      </c>
      <c r="O311" s="12">
        <v>37.47</v>
      </c>
      <c r="P311" s="12">
        <v>6.8</v>
      </c>
      <c r="Q311" t="s">
        <v>166</v>
      </c>
    </row>
    <row r="312" spans="1:17">
      <c r="A312" s="29" t="s">
        <v>121</v>
      </c>
      <c r="B312" s="39">
        <v>38075</v>
      </c>
      <c r="C312" s="31">
        <v>6</v>
      </c>
      <c r="D312" s="31">
        <v>5</v>
      </c>
      <c r="E312" s="31">
        <v>9</v>
      </c>
      <c r="F312" s="31">
        <v>35</v>
      </c>
      <c r="G312" s="31">
        <f t="shared" si="8"/>
        <v>12</v>
      </c>
      <c r="H312" s="31">
        <v>190</v>
      </c>
      <c r="I312" s="32">
        <v>0.4</v>
      </c>
      <c r="K312" s="12">
        <v>21.27</v>
      </c>
      <c r="L312" s="19">
        <v>36.799999999999997</v>
      </c>
      <c r="M312">
        <v>7.7</v>
      </c>
      <c r="N312" s="12">
        <v>21.27</v>
      </c>
      <c r="O312" s="12">
        <v>36.79</v>
      </c>
      <c r="P312" s="12">
        <v>7.7</v>
      </c>
      <c r="Q312" t="s">
        <v>154</v>
      </c>
    </row>
    <row r="313" spans="1:17">
      <c r="G313" s="31"/>
    </row>
    <row r="314" spans="1:17">
      <c r="A314" s="29" t="s">
        <v>155</v>
      </c>
      <c r="B314" s="39">
        <v>37956</v>
      </c>
      <c r="C314" s="31">
        <v>1.5</v>
      </c>
      <c r="D314" s="31">
        <v>5</v>
      </c>
      <c r="E314" s="31">
        <v>3</v>
      </c>
      <c r="F314" s="31">
        <v>34</v>
      </c>
      <c r="G314" s="31">
        <f t="shared" si="8"/>
        <v>11</v>
      </c>
      <c r="H314" s="31">
        <v>120</v>
      </c>
      <c r="I314" s="32">
        <v>0.4</v>
      </c>
      <c r="J314">
        <v>9.0678804137511601E-2</v>
      </c>
      <c r="K314" s="12">
        <v>21.3</v>
      </c>
      <c r="L314" s="12">
        <v>35.869999999999997</v>
      </c>
      <c r="M314">
        <v>7.8</v>
      </c>
      <c r="Q314">
        <v>5.5</v>
      </c>
    </row>
    <row r="315" spans="1:17">
      <c r="A315" s="29" t="s">
        <v>155</v>
      </c>
      <c r="B315" s="39">
        <v>37963</v>
      </c>
      <c r="C315" s="31">
        <v>5</v>
      </c>
      <c r="D315" s="31">
        <v>5</v>
      </c>
      <c r="E315" s="31">
        <v>2</v>
      </c>
      <c r="F315" s="31">
        <v>40</v>
      </c>
      <c r="G315" s="31">
        <f t="shared" si="8"/>
        <v>17</v>
      </c>
      <c r="H315" s="31">
        <v>170</v>
      </c>
      <c r="I315" s="32">
        <v>0.3</v>
      </c>
      <c r="J315">
        <v>0.10080989585837967</v>
      </c>
      <c r="K315" s="12">
        <v>21.14</v>
      </c>
      <c r="L315" s="12">
        <v>35.840000000000003</v>
      </c>
      <c r="M315">
        <v>7.6</v>
      </c>
      <c r="N315" s="12">
        <v>21.15</v>
      </c>
      <c r="O315" s="12">
        <v>35.840000000000003</v>
      </c>
      <c r="P315" s="12">
        <v>7.5</v>
      </c>
      <c r="Q315">
        <v>4.5</v>
      </c>
    </row>
    <row r="316" spans="1:17">
      <c r="A316" s="29" t="s">
        <v>155</v>
      </c>
      <c r="B316" s="39">
        <v>37970</v>
      </c>
      <c r="C316" s="31">
        <v>4</v>
      </c>
      <c r="D316" s="31">
        <v>5</v>
      </c>
      <c r="E316" s="31">
        <v>4</v>
      </c>
      <c r="F316" s="31">
        <v>34</v>
      </c>
      <c r="G316" s="31">
        <f t="shared" si="8"/>
        <v>11</v>
      </c>
      <c r="H316" s="31">
        <v>170</v>
      </c>
      <c r="I316" s="32">
        <v>0.5</v>
      </c>
      <c r="J316">
        <v>9.2336097523043073E-2</v>
      </c>
      <c r="K316" s="12">
        <v>20.74</v>
      </c>
      <c r="L316" s="12">
        <v>36.26</v>
      </c>
      <c r="M316">
        <v>7.7</v>
      </c>
      <c r="N316" s="12">
        <v>20.74</v>
      </c>
      <c r="O316" s="12">
        <v>36.26</v>
      </c>
      <c r="P316" s="12">
        <v>7.5</v>
      </c>
      <c r="Q316">
        <v>5</v>
      </c>
    </row>
    <row r="317" spans="1:17">
      <c r="A317" s="29" t="s">
        <v>155</v>
      </c>
      <c r="B317" s="39">
        <v>37977</v>
      </c>
      <c r="C317" s="31">
        <v>4</v>
      </c>
      <c r="D317" s="31">
        <v>5</v>
      </c>
      <c r="E317" s="31">
        <v>3</v>
      </c>
      <c r="F317" s="31">
        <v>36</v>
      </c>
      <c r="G317" s="31">
        <f t="shared" si="8"/>
        <v>13</v>
      </c>
      <c r="H317" s="31">
        <v>150</v>
      </c>
      <c r="I317" s="32">
        <v>0.4</v>
      </c>
      <c r="J317">
        <v>0.11076608801038876</v>
      </c>
      <c r="K317" s="12">
        <v>21.72</v>
      </c>
      <c r="L317" s="12">
        <v>36.24</v>
      </c>
      <c r="M317">
        <v>7.4</v>
      </c>
      <c r="N317" s="12">
        <v>20.99</v>
      </c>
      <c r="O317" s="12">
        <v>36.17</v>
      </c>
      <c r="P317" s="12">
        <v>7</v>
      </c>
      <c r="Q317">
        <v>4.5</v>
      </c>
    </row>
    <row r="318" spans="1:17">
      <c r="A318" s="29" t="s">
        <v>155</v>
      </c>
      <c r="B318" s="39">
        <v>37984</v>
      </c>
      <c r="C318" s="31">
        <v>5</v>
      </c>
      <c r="D318" s="31">
        <v>3</v>
      </c>
      <c r="E318" s="31">
        <v>2</v>
      </c>
      <c r="F318" s="31">
        <v>34</v>
      </c>
      <c r="G318" s="31">
        <f t="shared" si="8"/>
        <v>11</v>
      </c>
      <c r="H318" s="31">
        <v>180</v>
      </c>
      <c r="I318" s="32">
        <v>0.5</v>
      </c>
      <c r="J318">
        <v>0.11317899269534093</v>
      </c>
      <c r="K318" s="12">
        <v>22.25</v>
      </c>
      <c r="L318" s="12">
        <v>36.6</v>
      </c>
      <c r="M318">
        <v>8.3000000000000007</v>
      </c>
      <c r="N318" s="12">
        <v>22.19</v>
      </c>
      <c r="O318" s="12">
        <v>36.61</v>
      </c>
      <c r="P318" s="12">
        <v>8.1</v>
      </c>
      <c r="Q318">
        <v>4.5</v>
      </c>
    </row>
    <row r="319" spans="1:17">
      <c r="A319" s="29" t="s">
        <v>155</v>
      </c>
      <c r="B319" s="39">
        <v>37991</v>
      </c>
      <c r="C319" s="31">
        <v>4</v>
      </c>
      <c r="D319" s="31">
        <v>4</v>
      </c>
      <c r="E319" s="31">
        <v>3</v>
      </c>
      <c r="F319" s="31">
        <v>43</v>
      </c>
      <c r="G319" s="31">
        <f t="shared" si="8"/>
        <v>20</v>
      </c>
      <c r="H319" s="31">
        <v>160</v>
      </c>
      <c r="I319" s="32">
        <v>1.1000000000000001</v>
      </c>
      <c r="J319">
        <v>0.12395754317747408</v>
      </c>
      <c r="K319" s="12">
        <v>22.92</v>
      </c>
      <c r="L319" s="12">
        <v>36.840000000000003</v>
      </c>
      <c r="M319">
        <v>8.1</v>
      </c>
      <c r="N319" s="12">
        <v>22.67</v>
      </c>
      <c r="O319" s="12">
        <v>36.82</v>
      </c>
      <c r="P319" s="12">
        <v>7.8</v>
      </c>
      <c r="Q319">
        <v>5.5</v>
      </c>
    </row>
    <row r="320" spans="1:17">
      <c r="A320" s="29" t="s">
        <v>155</v>
      </c>
      <c r="B320" s="39">
        <v>37998</v>
      </c>
      <c r="C320" s="31">
        <v>4</v>
      </c>
      <c r="D320" s="31">
        <v>4</v>
      </c>
      <c r="E320" s="31">
        <v>3</v>
      </c>
      <c r="F320" s="31">
        <v>31</v>
      </c>
      <c r="G320" s="31">
        <f t="shared" si="8"/>
        <v>8</v>
      </c>
      <c r="H320" s="31">
        <v>180</v>
      </c>
      <c r="I320" s="32">
        <v>0.3</v>
      </c>
      <c r="J320">
        <v>7.385671192562504E-2</v>
      </c>
      <c r="K320" s="12">
        <v>24.19</v>
      </c>
      <c r="L320" s="12">
        <v>37.130000000000003</v>
      </c>
      <c r="M320">
        <v>6.9</v>
      </c>
      <c r="N320" s="12">
        <v>23.25</v>
      </c>
      <c r="O320" s="12">
        <v>37.04</v>
      </c>
      <c r="P320" s="12">
        <v>7</v>
      </c>
      <c r="Q320">
        <v>8.5</v>
      </c>
    </row>
    <row r="321" spans="1:17">
      <c r="A321" s="29" t="s">
        <v>155</v>
      </c>
      <c r="B321" s="39">
        <v>38005</v>
      </c>
      <c r="C321" s="31">
        <v>5</v>
      </c>
      <c r="D321" s="31">
        <v>6</v>
      </c>
      <c r="E321" s="31">
        <v>3</v>
      </c>
      <c r="F321" s="31">
        <v>30</v>
      </c>
      <c r="G321" s="31">
        <f t="shared" si="8"/>
        <v>7</v>
      </c>
      <c r="H321" s="31">
        <v>150</v>
      </c>
      <c r="I321" s="32">
        <v>0.7</v>
      </c>
      <c r="J321">
        <v>0.10549934305725023</v>
      </c>
      <c r="K321" s="12">
        <v>23.03</v>
      </c>
      <c r="L321" s="12">
        <v>36.46</v>
      </c>
      <c r="M321">
        <v>8.1999999999999993</v>
      </c>
      <c r="N321" s="12">
        <v>23.04</v>
      </c>
      <c r="O321" s="12">
        <v>36.46</v>
      </c>
      <c r="P321" s="12">
        <v>7.9</v>
      </c>
      <c r="Q321">
        <v>4.5</v>
      </c>
    </row>
    <row r="322" spans="1:17">
      <c r="A322" s="29" t="s">
        <v>155</v>
      </c>
      <c r="B322" s="39">
        <v>38012</v>
      </c>
      <c r="C322" s="31">
        <v>5</v>
      </c>
      <c r="D322" s="31">
        <v>5</v>
      </c>
      <c r="E322" s="31">
        <v>4</v>
      </c>
      <c r="F322" s="31">
        <v>34</v>
      </c>
      <c r="G322" s="31">
        <f t="shared" si="8"/>
        <v>11</v>
      </c>
      <c r="H322" s="31">
        <v>160</v>
      </c>
      <c r="I322" s="32">
        <v>0.7</v>
      </c>
      <c r="J322">
        <v>0.10705392823802475</v>
      </c>
      <c r="K322" s="12">
        <v>23.82</v>
      </c>
      <c r="L322" s="12">
        <v>36.64</v>
      </c>
      <c r="M322">
        <v>8.1</v>
      </c>
      <c r="N322" s="12">
        <v>23.08</v>
      </c>
      <c r="O322" s="12">
        <v>36.44</v>
      </c>
      <c r="P322" s="12">
        <v>7.9</v>
      </c>
      <c r="Q322">
        <v>6</v>
      </c>
    </row>
    <row r="323" spans="1:17">
      <c r="A323" s="29" t="s">
        <v>155</v>
      </c>
      <c r="B323" s="39">
        <v>38019</v>
      </c>
      <c r="C323" s="31">
        <v>6</v>
      </c>
      <c r="D323" s="31">
        <v>7</v>
      </c>
      <c r="E323" s="31">
        <v>4</v>
      </c>
      <c r="F323" s="31">
        <v>37</v>
      </c>
      <c r="G323" s="31">
        <f t="shared" si="8"/>
        <v>14</v>
      </c>
      <c r="H323" s="31">
        <v>180</v>
      </c>
      <c r="I323" s="32">
        <v>1</v>
      </c>
      <c r="J323">
        <v>0.12682788157539698</v>
      </c>
      <c r="K323" s="12">
        <v>23.02</v>
      </c>
      <c r="L323" s="12">
        <v>36.56</v>
      </c>
      <c r="M323">
        <v>7.6</v>
      </c>
      <c r="N323" s="12">
        <v>23.01</v>
      </c>
      <c r="O323" s="12">
        <v>36.56</v>
      </c>
      <c r="P323" s="12">
        <v>7.5</v>
      </c>
      <c r="Q323">
        <v>4</v>
      </c>
    </row>
    <row r="324" spans="1:17">
      <c r="A324" s="29" t="s">
        <v>155</v>
      </c>
      <c r="B324" s="39">
        <v>38026</v>
      </c>
      <c r="C324" s="31">
        <v>6</v>
      </c>
      <c r="D324" s="31">
        <v>6</v>
      </c>
      <c r="E324" s="31">
        <v>4</v>
      </c>
      <c r="F324" s="31">
        <v>33</v>
      </c>
      <c r="G324" s="31">
        <f t="shared" ref="G324:G350" si="9">F324-23</f>
        <v>10</v>
      </c>
      <c r="H324" s="31">
        <v>160</v>
      </c>
      <c r="I324" s="32">
        <v>1.1000000000000001</v>
      </c>
      <c r="J324">
        <v>9.1485433818260353E-2</v>
      </c>
      <c r="K324" s="12">
        <v>24.13</v>
      </c>
      <c r="L324" s="12">
        <v>36.659999999999997</v>
      </c>
      <c r="M324">
        <v>8</v>
      </c>
      <c r="N324" s="12">
        <v>24.04</v>
      </c>
      <c r="O324" s="12">
        <v>36.65</v>
      </c>
      <c r="P324" s="12">
        <v>7.9</v>
      </c>
      <c r="Q324">
        <v>7.5</v>
      </c>
    </row>
    <row r="325" spans="1:17">
      <c r="A325" s="29" t="s">
        <v>155</v>
      </c>
      <c r="B325" s="39">
        <v>38033</v>
      </c>
      <c r="C325" s="31">
        <v>1.5</v>
      </c>
      <c r="D325" s="31">
        <v>3</v>
      </c>
      <c r="E325" s="31">
        <v>3</v>
      </c>
      <c r="F325" s="31">
        <v>32</v>
      </c>
      <c r="G325" s="31">
        <f t="shared" si="9"/>
        <v>9</v>
      </c>
      <c r="H325" s="31">
        <v>170</v>
      </c>
      <c r="I325" s="32">
        <v>0.6</v>
      </c>
      <c r="J325">
        <v>0.10378628437133532</v>
      </c>
      <c r="K325" s="12">
        <v>24.02</v>
      </c>
      <c r="L325" s="12">
        <v>36.6</v>
      </c>
      <c r="M325">
        <v>7.8</v>
      </c>
      <c r="N325" s="12">
        <v>23.93</v>
      </c>
      <c r="O325" s="12">
        <v>36.590000000000003</v>
      </c>
      <c r="P325" s="12">
        <v>7.5</v>
      </c>
      <c r="Q325">
        <v>6.5</v>
      </c>
    </row>
    <row r="326" spans="1:17">
      <c r="A326" s="29" t="s">
        <v>155</v>
      </c>
      <c r="B326" s="39">
        <v>38040</v>
      </c>
      <c r="C326" s="31">
        <v>4</v>
      </c>
      <c r="D326" s="31">
        <v>4</v>
      </c>
      <c r="E326" s="31">
        <v>2</v>
      </c>
      <c r="F326" s="31">
        <v>34</v>
      </c>
      <c r="G326" s="31">
        <f t="shared" si="9"/>
        <v>11</v>
      </c>
      <c r="H326" s="31">
        <v>150</v>
      </c>
      <c r="I326" s="32">
        <v>0.9</v>
      </c>
      <c r="J326">
        <v>0.11007967683187019</v>
      </c>
      <c r="K326" s="12">
        <v>23.51</v>
      </c>
      <c r="L326" s="12">
        <v>36.619999999999997</v>
      </c>
      <c r="M326">
        <v>7.6</v>
      </c>
      <c r="N326" s="12">
        <v>23.5</v>
      </c>
      <c r="O326" s="12">
        <v>36.619999999999997</v>
      </c>
      <c r="P326" s="12">
        <v>7.4</v>
      </c>
      <c r="Q326">
        <v>7.5</v>
      </c>
    </row>
    <row r="327" spans="1:17">
      <c r="A327" s="29" t="s">
        <v>155</v>
      </c>
      <c r="B327" s="39">
        <v>38047</v>
      </c>
      <c r="C327" s="31">
        <v>3</v>
      </c>
      <c r="D327" s="31">
        <v>5</v>
      </c>
      <c r="E327" s="31">
        <v>3</v>
      </c>
      <c r="F327" s="31">
        <v>36</v>
      </c>
      <c r="G327" s="31">
        <f t="shared" si="9"/>
        <v>13</v>
      </c>
      <c r="H327" s="31">
        <v>160</v>
      </c>
      <c r="I327" s="32">
        <v>1.2</v>
      </c>
      <c r="J327">
        <v>0.11520829898492531</v>
      </c>
      <c r="K327" s="12">
        <v>23.91</v>
      </c>
      <c r="L327" s="12">
        <v>36.92</v>
      </c>
      <c r="M327">
        <v>7.8</v>
      </c>
      <c r="N327" s="12">
        <v>23.81</v>
      </c>
      <c r="O327" s="12">
        <v>36.950000000000003</v>
      </c>
      <c r="P327" s="12">
        <v>7.5</v>
      </c>
      <c r="Q327">
        <v>5</v>
      </c>
    </row>
    <row r="328" spans="1:17">
      <c r="A328" s="29" t="s">
        <v>155</v>
      </c>
      <c r="B328" s="39">
        <v>38054</v>
      </c>
      <c r="C328" s="31">
        <v>4</v>
      </c>
      <c r="D328" s="31">
        <v>5</v>
      </c>
      <c r="E328" s="31">
        <v>2</v>
      </c>
      <c r="F328" s="31">
        <v>33</v>
      </c>
      <c r="G328" s="31">
        <f t="shared" si="9"/>
        <v>10</v>
      </c>
      <c r="H328" s="31">
        <v>140</v>
      </c>
      <c r="I328" s="32">
        <v>1</v>
      </c>
      <c r="J328">
        <v>0.12045007879442315</v>
      </c>
      <c r="K328" s="12">
        <v>21.6</v>
      </c>
      <c r="L328" s="12">
        <v>37.04</v>
      </c>
      <c r="M328">
        <v>7.7</v>
      </c>
      <c r="N328" s="12">
        <v>21.61</v>
      </c>
      <c r="O328" s="12">
        <v>37.04</v>
      </c>
      <c r="P328" s="12">
        <v>7.6</v>
      </c>
      <c r="Q328">
        <v>5</v>
      </c>
    </row>
    <row r="329" spans="1:17">
      <c r="A329" s="29" t="s">
        <v>155</v>
      </c>
      <c r="B329" s="39">
        <v>38061</v>
      </c>
      <c r="C329" s="31">
        <v>6</v>
      </c>
      <c r="D329" s="31">
        <v>6</v>
      </c>
      <c r="E329" s="31">
        <v>5</v>
      </c>
      <c r="F329" s="31">
        <v>35</v>
      </c>
      <c r="G329" s="31">
        <f t="shared" si="9"/>
        <v>12</v>
      </c>
      <c r="H329" s="31">
        <v>160</v>
      </c>
      <c r="I329" s="32">
        <v>0.8</v>
      </c>
      <c r="J329">
        <v>0.10415157451673566</v>
      </c>
      <c r="K329" s="12">
        <v>21.69</v>
      </c>
      <c r="L329" s="12">
        <v>37.03</v>
      </c>
      <c r="M329">
        <v>7.6</v>
      </c>
      <c r="N329" s="12">
        <v>21.69</v>
      </c>
      <c r="O329" s="12">
        <v>37.04</v>
      </c>
      <c r="P329" s="12">
        <v>7.3</v>
      </c>
      <c r="Q329">
        <v>5</v>
      </c>
    </row>
    <row r="330" spans="1:17">
      <c r="A330" s="29" t="s">
        <v>155</v>
      </c>
      <c r="B330" s="39">
        <v>38068</v>
      </c>
      <c r="C330" s="31">
        <v>4</v>
      </c>
      <c r="D330" s="31">
        <v>6</v>
      </c>
      <c r="E330" s="31">
        <v>3</v>
      </c>
      <c r="F330" s="31">
        <v>35</v>
      </c>
      <c r="G330" s="31">
        <f t="shared" si="9"/>
        <v>12</v>
      </c>
      <c r="H330" s="31">
        <v>170</v>
      </c>
      <c r="I330" s="32">
        <v>0.4</v>
      </c>
      <c r="J330">
        <v>7.3697850126273043E-2</v>
      </c>
      <c r="K330" s="12">
        <v>22.69</v>
      </c>
      <c r="L330" s="12">
        <v>37.39</v>
      </c>
      <c r="M330">
        <v>7.1</v>
      </c>
      <c r="N330" s="12">
        <v>22.27</v>
      </c>
      <c r="O330" s="12">
        <v>37.44</v>
      </c>
      <c r="P330" s="12">
        <v>7</v>
      </c>
      <c r="Q330" t="s">
        <v>171</v>
      </c>
    </row>
    <row r="331" spans="1:17">
      <c r="A331" s="29" t="s">
        <v>155</v>
      </c>
      <c r="B331" s="39">
        <v>38075</v>
      </c>
      <c r="C331" s="31">
        <v>4</v>
      </c>
      <c r="D331" s="31">
        <v>5</v>
      </c>
      <c r="E331" s="31">
        <v>5</v>
      </c>
      <c r="F331" s="31">
        <v>35</v>
      </c>
      <c r="G331" s="31">
        <f t="shared" si="9"/>
        <v>12</v>
      </c>
      <c r="H331" s="31">
        <v>170</v>
      </c>
      <c r="I331" s="32">
        <v>1.3</v>
      </c>
      <c r="J331">
        <v>0.13953092703256287</v>
      </c>
      <c r="K331" s="12">
        <v>21.74</v>
      </c>
      <c r="L331" s="12">
        <v>36.86</v>
      </c>
      <c r="M331">
        <v>8</v>
      </c>
      <c r="N331" s="12">
        <v>21.73</v>
      </c>
      <c r="O331" s="12">
        <v>36.86</v>
      </c>
      <c r="P331" s="12">
        <v>7.9</v>
      </c>
      <c r="Q331">
        <v>6</v>
      </c>
    </row>
    <row r="332" spans="1:17">
      <c r="G332" s="31"/>
    </row>
    <row r="333" spans="1:17">
      <c r="A333" s="29" t="s">
        <v>134</v>
      </c>
      <c r="B333" s="39">
        <v>37956</v>
      </c>
      <c r="C333" s="31">
        <v>1.5</v>
      </c>
      <c r="D333" s="31">
        <v>6</v>
      </c>
      <c r="E333" s="31">
        <v>4</v>
      </c>
      <c r="F333" s="31">
        <v>39</v>
      </c>
      <c r="G333" s="31">
        <f t="shared" si="9"/>
        <v>16</v>
      </c>
      <c r="H333" s="31">
        <v>140</v>
      </c>
      <c r="I333" s="32">
        <v>0.3</v>
      </c>
      <c r="J333">
        <v>8.4127152747862394E-2</v>
      </c>
      <c r="Q333">
        <v>6</v>
      </c>
    </row>
    <row r="334" spans="1:17">
      <c r="A334" s="29" t="s">
        <v>134</v>
      </c>
      <c r="B334" s="39">
        <v>37963</v>
      </c>
      <c r="C334" s="31">
        <v>4</v>
      </c>
      <c r="D334" s="31">
        <v>6</v>
      </c>
      <c r="E334" s="31">
        <v>8</v>
      </c>
      <c r="F334" s="31">
        <v>40</v>
      </c>
      <c r="G334" s="31">
        <f t="shared" si="9"/>
        <v>17</v>
      </c>
      <c r="H334" s="31">
        <v>170</v>
      </c>
      <c r="I334" s="32">
        <v>0.4</v>
      </c>
      <c r="J334">
        <v>0.13822819796047167</v>
      </c>
      <c r="K334" s="12">
        <v>21.09</v>
      </c>
      <c r="L334" s="12">
        <v>35.97</v>
      </c>
      <c r="M334">
        <v>8</v>
      </c>
      <c r="N334" s="12">
        <v>21.08</v>
      </c>
      <c r="O334" s="12">
        <v>35.96</v>
      </c>
      <c r="P334" s="19">
        <v>7.8</v>
      </c>
      <c r="Q334">
        <v>3.5</v>
      </c>
    </row>
    <row r="335" spans="1:17">
      <c r="A335" s="29" t="s">
        <v>134</v>
      </c>
      <c r="B335" s="39">
        <v>37970</v>
      </c>
      <c r="C335" s="31">
        <v>4</v>
      </c>
      <c r="D335" s="31">
        <v>7</v>
      </c>
      <c r="E335" s="31">
        <v>7</v>
      </c>
      <c r="F335" s="31">
        <v>34</v>
      </c>
      <c r="G335" s="31">
        <f t="shared" si="9"/>
        <v>11</v>
      </c>
      <c r="H335" s="31">
        <v>190</v>
      </c>
      <c r="I335" s="32">
        <v>0.3</v>
      </c>
      <c r="J335">
        <v>0.12868261962697528</v>
      </c>
      <c r="K335" s="12">
        <v>21.35</v>
      </c>
      <c r="L335" s="12">
        <v>36.5</v>
      </c>
      <c r="M335">
        <v>7.7</v>
      </c>
      <c r="N335" s="12">
        <v>21.34</v>
      </c>
      <c r="O335" s="12">
        <v>36.49</v>
      </c>
      <c r="P335" s="12">
        <v>7.6</v>
      </c>
      <c r="Q335">
        <v>4.5</v>
      </c>
    </row>
    <row r="336" spans="1:17">
      <c r="A336" s="29" t="s">
        <v>134</v>
      </c>
      <c r="B336" s="39">
        <v>37977</v>
      </c>
      <c r="C336" s="31">
        <v>5</v>
      </c>
      <c r="D336" s="31">
        <v>7</v>
      </c>
      <c r="E336" s="31">
        <v>8</v>
      </c>
      <c r="F336" s="31">
        <v>33</v>
      </c>
      <c r="G336" s="31">
        <f t="shared" si="9"/>
        <v>10</v>
      </c>
      <c r="H336" s="31">
        <v>140</v>
      </c>
      <c r="I336" s="32">
        <v>0.5</v>
      </c>
      <c r="J336">
        <v>7.1892510423197123E-2</v>
      </c>
      <c r="K336" s="12">
        <v>22.66</v>
      </c>
      <c r="L336" s="12">
        <v>36.35</v>
      </c>
      <c r="M336">
        <v>7</v>
      </c>
      <c r="N336" s="12">
        <v>21.45</v>
      </c>
      <c r="O336" s="12">
        <v>36.36</v>
      </c>
      <c r="P336" s="12">
        <v>7.3</v>
      </c>
      <c r="Q336" t="s">
        <v>135</v>
      </c>
    </row>
    <row r="337" spans="1:17">
      <c r="A337" s="29" t="s">
        <v>134</v>
      </c>
      <c r="B337" s="39">
        <v>37984</v>
      </c>
      <c r="C337" s="31">
        <v>4</v>
      </c>
      <c r="D337" s="31">
        <v>6</v>
      </c>
      <c r="E337" s="31">
        <v>7</v>
      </c>
      <c r="F337" s="31">
        <v>35</v>
      </c>
      <c r="G337" s="31">
        <f t="shared" si="9"/>
        <v>12</v>
      </c>
      <c r="H337" s="31">
        <v>160</v>
      </c>
      <c r="I337" s="32">
        <v>0.3</v>
      </c>
      <c r="K337" s="12">
        <v>22.25</v>
      </c>
      <c r="L337" s="12">
        <v>36.68</v>
      </c>
      <c r="M337">
        <v>8</v>
      </c>
      <c r="N337" s="12">
        <v>22.24</v>
      </c>
      <c r="O337" s="12">
        <v>36.68</v>
      </c>
      <c r="P337" s="12">
        <v>7.9</v>
      </c>
      <c r="Q337" t="s">
        <v>172</v>
      </c>
    </row>
    <row r="338" spans="1:17">
      <c r="A338" s="29" t="s">
        <v>134</v>
      </c>
      <c r="B338" s="39">
        <v>37991</v>
      </c>
      <c r="C338" s="31">
        <v>6</v>
      </c>
      <c r="D338" s="31">
        <v>6</v>
      </c>
      <c r="E338" s="31">
        <v>12</v>
      </c>
      <c r="F338" s="31">
        <v>30</v>
      </c>
      <c r="G338" s="31">
        <f t="shared" si="9"/>
        <v>7</v>
      </c>
      <c r="H338" s="31">
        <v>180</v>
      </c>
      <c r="I338" s="32">
        <v>0.3</v>
      </c>
      <c r="J338">
        <v>9.6199953769922866E-2</v>
      </c>
      <c r="K338" s="12">
        <v>23.41</v>
      </c>
      <c r="L338" s="12">
        <v>37.06</v>
      </c>
      <c r="M338">
        <v>7.8</v>
      </c>
      <c r="N338" s="12">
        <v>23.27</v>
      </c>
      <c r="O338" s="12">
        <v>37.049999999999997</v>
      </c>
      <c r="P338" s="12">
        <v>8</v>
      </c>
      <c r="Q338" t="s">
        <v>135</v>
      </c>
    </row>
    <row r="339" spans="1:17">
      <c r="A339" s="29" t="s">
        <v>134</v>
      </c>
      <c r="B339" s="39">
        <v>37998</v>
      </c>
      <c r="C339" s="31">
        <v>1.5</v>
      </c>
      <c r="D339" s="31">
        <v>6</v>
      </c>
      <c r="E339" s="31">
        <v>5</v>
      </c>
      <c r="F339" s="31">
        <v>35</v>
      </c>
      <c r="G339" s="31">
        <f t="shared" si="9"/>
        <v>12</v>
      </c>
      <c r="H339" s="31">
        <v>140</v>
      </c>
      <c r="I339" s="32">
        <v>0.7</v>
      </c>
      <c r="J339">
        <v>9.2008734877829332E-2</v>
      </c>
      <c r="K339" s="12">
        <v>23.85</v>
      </c>
      <c r="L339" s="12">
        <v>37.19</v>
      </c>
      <c r="M339">
        <v>7.7</v>
      </c>
      <c r="N339" s="12">
        <v>23.84</v>
      </c>
      <c r="O339" s="12">
        <v>37.19</v>
      </c>
      <c r="P339" s="12">
        <v>7.5</v>
      </c>
      <c r="Q339" s="12">
        <v>6.5</v>
      </c>
    </row>
    <row r="340" spans="1:17">
      <c r="A340" s="29" t="s">
        <v>134</v>
      </c>
      <c r="B340" s="39">
        <v>38005</v>
      </c>
      <c r="C340" s="31">
        <v>6</v>
      </c>
      <c r="D340" s="31">
        <v>8</v>
      </c>
      <c r="E340" s="31">
        <v>9</v>
      </c>
      <c r="F340" s="31">
        <v>32</v>
      </c>
      <c r="G340" s="31">
        <f t="shared" si="9"/>
        <v>9</v>
      </c>
      <c r="H340" s="31">
        <v>170</v>
      </c>
      <c r="I340" s="32">
        <v>0.3</v>
      </c>
      <c r="J340">
        <v>8.8138191722283848E-2</v>
      </c>
      <c r="K340" s="12">
        <v>23.15</v>
      </c>
      <c r="L340" s="12">
        <v>36.590000000000003</v>
      </c>
      <c r="M340">
        <v>8.1</v>
      </c>
      <c r="N340" s="12">
        <v>23.15</v>
      </c>
      <c r="O340" s="12">
        <v>36.58</v>
      </c>
      <c r="P340" s="12">
        <v>7.9</v>
      </c>
      <c r="Q340" s="12">
        <v>5.5</v>
      </c>
    </row>
    <row r="341" spans="1:17">
      <c r="A341" s="29" t="s">
        <v>134</v>
      </c>
      <c r="B341" s="39">
        <v>38012</v>
      </c>
      <c r="C341" s="31">
        <v>5</v>
      </c>
      <c r="D341" s="31">
        <v>6</v>
      </c>
      <c r="E341" s="31">
        <v>7</v>
      </c>
      <c r="F341" s="31">
        <v>33</v>
      </c>
      <c r="G341" s="31">
        <f t="shared" si="9"/>
        <v>10</v>
      </c>
      <c r="H341" s="31">
        <v>150</v>
      </c>
      <c r="I341" s="32">
        <v>0.5</v>
      </c>
      <c r="J341">
        <v>8.8758023855938464E-2</v>
      </c>
      <c r="K341" s="12">
        <v>23.45</v>
      </c>
      <c r="L341" s="12">
        <v>36.69</v>
      </c>
      <c r="M341">
        <v>8</v>
      </c>
      <c r="N341" s="12">
        <v>23.26</v>
      </c>
      <c r="O341" s="12">
        <v>36.67</v>
      </c>
      <c r="P341" s="12">
        <v>7.9</v>
      </c>
      <c r="Q341" t="s">
        <v>165</v>
      </c>
    </row>
    <row r="342" spans="1:17">
      <c r="A342" s="29" t="s">
        <v>134</v>
      </c>
      <c r="B342" s="39">
        <v>38019</v>
      </c>
      <c r="C342" s="31">
        <v>4</v>
      </c>
      <c r="D342" s="31">
        <v>8</v>
      </c>
      <c r="E342" s="31">
        <v>12</v>
      </c>
      <c r="F342" s="31">
        <v>33</v>
      </c>
      <c r="G342" s="31">
        <f t="shared" si="9"/>
        <v>10</v>
      </c>
      <c r="H342" s="31">
        <v>150</v>
      </c>
      <c r="I342" s="32">
        <v>0.8</v>
      </c>
      <c r="J342">
        <v>9.0278028269038274E-2</v>
      </c>
      <c r="K342" s="12">
        <v>23.8</v>
      </c>
      <c r="L342" s="12">
        <v>36.57</v>
      </c>
      <c r="M342">
        <v>7.6</v>
      </c>
      <c r="N342" s="12">
        <v>23.25</v>
      </c>
      <c r="O342" s="12">
        <v>36.57</v>
      </c>
      <c r="P342" s="12">
        <v>7.8</v>
      </c>
      <c r="Q342" t="s">
        <v>164</v>
      </c>
    </row>
    <row r="343" spans="1:17">
      <c r="A343" s="29" t="s">
        <v>134</v>
      </c>
      <c r="B343" s="39">
        <v>38026</v>
      </c>
      <c r="C343" s="31">
        <v>4</v>
      </c>
      <c r="D343" s="31">
        <v>7</v>
      </c>
      <c r="E343" s="31">
        <v>5</v>
      </c>
      <c r="F343" s="31">
        <v>32</v>
      </c>
      <c r="G343" s="31">
        <f t="shared" si="9"/>
        <v>9</v>
      </c>
      <c r="H343" s="31">
        <v>150</v>
      </c>
      <c r="I343" s="32">
        <v>0.6</v>
      </c>
      <c r="K343" s="12">
        <v>23.77</v>
      </c>
      <c r="L343" s="12">
        <v>36.36</v>
      </c>
      <c r="M343">
        <v>7.9</v>
      </c>
      <c r="N343" s="12">
        <v>23.72</v>
      </c>
      <c r="O343" s="12">
        <v>36.5</v>
      </c>
      <c r="P343" s="12">
        <v>8.3000000000000007</v>
      </c>
      <c r="Q343" t="s">
        <v>135</v>
      </c>
    </row>
    <row r="344" spans="1:17">
      <c r="A344" s="29" t="s">
        <v>134</v>
      </c>
      <c r="B344" s="39">
        <v>38033</v>
      </c>
      <c r="C344" s="31">
        <v>1.5</v>
      </c>
      <c r="D344" s="31">
        <v>5</v>
      </c>
      <c r="E344" s="31">
        <v>11</v>
      </c>
      <c r="F344" s="31">
        <v>37</v>
      </c>
      <c r="G344" s="31">
        <f t="shared" si="9"/>
        <v>14</v>
      </c>
      <c r="H344" s="31">
        <v>200</v>
      </c>
      <c r="I344" s="32">
        <v>1</v>
      </c>
      <c r="K344" s="12">
        <v>24.39</v>
      </c>
      <c r="L344" s="12">
        <v>36.71</v>
      </c>
      <c r="M344">
        <v>7.3</v>
      </c>
      <c r="N344" s="12">
        <v>23.9</v>
      </c>
      <c r="O344" s="12">
        <v>36.549999999999997</v>
      </c>
      <c r="P344" s="12">
        <v>7.2</v>
      </c>
      <c r="Q344">
        <v>3.5</v>
      </c>
    </row>
    <row r="345" spans="1:17">
      <c r="A345" s="29" t="s">
        <v>134</v>
      </c>
      <c r="B345" s="39">
        <v>38040</v>
      </c>
      <c r="C345" s="31">
        <v>4</v>
      </c>
      <c r="D345" s="31">
        <v>5</v>
      </c>
      <c r="E345" s="31">
        <v>13</v>
      </c>
      <c r="F345" s="31">
        <v>31</v>
      </c>
      <c r="G345" s="31">
        <f t="shared" si="9"/>
        <v>8</v>
      </c>
      <c r="H345" s="31">
        <v>130</v>
      </c>
      <c r="I345" s="32">
        <v>0.4</v>
      </c>
      <c r="J345">
        <v>0.11225768204245722</v>
      </c>
      <c r="K345" s="12">
        <v>23.34</v>
      </c>
      <c r="L345" s="12">
        <v>36.549999999999997</v>
      </c>
      <c r="M345">
        <v>7.7</v>
      </c>
      <c r="N345" s="12">
        <v>23.06</v>
      </c>
      <c r="O345" s="12">
        <v>36.67</v>
      </c>
      <c r="P345" s="12">
        <v>7.7</v>
      </c>
      <c r="Q345">
        <v>7</v>
      </c>
    </row>
    <row r="346" spans="1:17">
      <c r="A346" s="29" t="s">
        <v>134</v>
      </c>
      <c r="B346" s="39">
        <v>38047</v>
      </c>
      <c r="C346" s="31">
        <v>1.5</v>
      </c>
      <c r="D346" s="31">
        <v>5</v>
      </c>
      <c r="E346" s="31">
        <v>7</v>
      </c>
      <c r="F346" s="31">
        <v>32</v>
      </c>
      <c r="G346" s="31">
        <f t="shared" si="9"/>
        <v>9</v>
      </c>
      <c r="H346" s="31">
        <v>160</v>
      </c>
      <c r="I346" s="32">
        <v>0.6</v>
      </c>
      <c r="J346">
        <v>9.1659463518094245E-2</v>
      </c>
      <c r="K346" s="12">
        <v>23.54</v>
      </c>
      <c r="L346" s="12">
        <v>36.86</v>
      </c>
      <c r="M346">
        <v>7.7</v>
      </c>
      <c r="N346" s="12">
        <v>23.54</v>
      </c>
      <c r="O346" s="12">
        <v>36.86</v>
      </c>
      <c r="P346" s="12">
        <v>7.6</v>
      </c>
      <c r="Q346">
        <v>6</v>
      </c>
    </row>
    <row r="347" spans="1:17">
      <c r="A347" s="29" t="s">
        <v>134</v>
      </c>
      <c r="B347" s="39">
        <v>38054</v>
      </c>
      <c r="C347" s="31">
        <v>4</v>
      </c>
      <c r="D347" s="31">
        <v>5</v>
      </c>
      <c r="E347" s="31">
        <v>9</v>
      </c>
      <c r="F347" s="31">
        <v>32</v>
      </c>
      <c r="G347" s="31">
        <f t="shared" si="9"/>
        <v>9</v>
      </c>
      <c r="H347" s="31">
        <v>150</v>
      </c>
      <c r="I347" s="32">
        <v>0.2</v>
      </c>
      <c r="J347">
        <v>7.2928374691085693E-2</v>
      </c>
      <c r="K347" s="12">
        <v>20.91</v>
      </c>
      <c r="L347" s="12">
        <v>37.14</v>
      </c>
      <c r="M347">
        <v>7.9</v>
      </c>
      <c r="N347" s="12">
        <v>20.88</v>
      </c>
      <c r="O347" s="12">
        <v>37.119999999999997</v>
      </c>
      <c r="P347" s="12">
        <v>7.8</v>
      </c>
      <c r="Q347" t="s">
        <v>130</v>
      </c>
    </row>
    <row r="348" spans="1:17">
      <c r="A348" s="29" t="s">
        <v>134</v>
      </c>
      <c r="B348" s="39">
        <v>38061</v>
      </c>
      <c r="C348" s="31">
        <v>3</v>
      </c>
      <c r="D348" s="31">
        <v>7</v>
      </c>
      <c r="E348" s="31">
        <v>7</v>
      </c>
      <c r="F348" s="31">
        <v>34</v>
      </c>
      <c r="G348" s="31">
        <f t="shared" si="9"/>
        <v>11</v>
      </c>
      <c r="H348" s="31">
        <v>140</v>
      </c>
      <c r="I348" s="32">
        <v>0.5</v>
      </c>
      <c r="J348">
        <v>9.4331471279084159E-2</v>
      </c>
      <c r="K348" s="12">
        <v>21.88</v>
      </c>
      <c r="L348" s="12">
        <v>36.83</v>
      </c>
      <c r="M348">
        <v>7.5</v>
      </c>
      <c r="N348" s="12">
        <v>21.88</v>
      </c>
      <c r="O348" s="12">
        <v>36.83</v>
      </c>
      <c r="P348" s="12">
        <v>7.3</v>
      </c>
      <c r="Q348">
        <v>6</v>
      </c>
    </row>
    <row r="349" spans="1:17">
      <c r="A349" s="29" t="s">
        <v>134</v>
      </c>
      <c r="B349" s="39">
        <v>38068</v>
      </c>
      <c r="C349" s="31">
        <v>4</v>
      </c>
      <c r="D349" s="31">
        <v>6</v>
      </c>
      <c r="E349" s="31">
        <v>5</v>
      </c>
      <c r="F349" s="31">
        <v>36</v>
      </c>
      <c r="G349" s="31">
        <f t="shared" si="9"/>
        <v>13</v>
      </c>
      <c r="H349" s="31">
        <v>180</v>
      </c>
      <c r="I349" s="32">
        <v>0.7</v>
      </c>
      <c r="K349" s="12">
        <v>22.68</v>
      </c>
      <c r="L349" s="12">
        <v>37.409999999999997</v>
      </c>
      <c r="M349">
        <v>6.9</v>
      </c>
      <c r="N349" s="12">
        <v>22.65</v>
      </c>
      <c r="O349" s="12">
        <v>37.450000000000003</v>
      </c>
      <c r="P349" s="12">
        <v>7</v>
      </c>
      <c r="Q349">
        <v>7</v>
      </c>
    </row>
    <row r="350" spans="1:17">
      <c r="A350" s="29" t="s">
        <v>134</v>
      </c>
      <c r="B350" s="39">
        <v>38075</v>
      </c>
      <c r="C350" s="31">
        <v>4</v>
      </c>
      <c r="D350" s="31">
        <v>5</v>
      </c>
      <c r="E350" s="31">
        <v>9</v>
      </c>
      <c r="F350" s="31">
        <v>34</v>
      </c>
      <c r="G350" s="31">
        <f t="shared" si="9"/>
        <v>11</v>
      </c>
      <c r="H350" s="31">
        <v>150</v>
      </c>
      <c r="I350" s="32">
        <v>0.4</v>
      </c>
      <c r="J350">
        <v>8.8922071819809323E-2</v>
      </c>
      <c r="K350" s="12">
        <v>21.52</v>
      </c>
      <c r="L350" s="12">
        <v>36.64</v>
      </c>
      <c r="M350">
        <v>7.6</v>
      </c>
      <c r="N350" s="12">
        <v>21.23</v>
      </c>
      <c r="O350" s="12">
        <v>36.68</v>
      </c>
      <c r="P350" s="12">
        <v>7.7</v>
      </c>
      <c r="Q350">
        <v>8</v>
      </c>
    </row>
  </sheetData>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R307"/>
  <sheetViews>
    <sheetView workbookViewId="0">
      <selection activeCell="A2" sqref="A2:XFD2"/>
    </sheetView>
  </sheetViews>
  <sheetFormatPr defaultColWidth="11.42578125" defaultRowHeight="12"/>
  <cols>
    <col min="1" max="1" width="11.42578125" customWidth="1"/>
    <col min="2" max="2" width="11.42578125" style="45" customWidth="1"/>
  </cols>
  <sheetData>
    <row r="1" spans="1:18">
      <c r="A1" s="9"/>
      <c r="B1" s="46" t="s">
        <v>2</v>
      </c>
      <c r="C1" s="9" t="s">
        <v>4</v>
      </c>
      <c r="D1" s="9" t="s">
        <v>58</v>
      </c>
      <c r="E1" s="9" t="s">
        <v>59</v>
      </c>
      <c r="F1" s="9" t="s">
        <v>60</v>
      </c>
      <c r="G1" s="9" t="s">
        <v>61</v>
      </c>
      <c r="H1" s="9" t="s">
        <v>62</v>
      </c>
      <c r="I1" t="s">
        <v>63</v>
      </c>
      <c r="J1" t="s">
        <v>65</v>
      </c>
      <c r="K1" t="s">
        <v>64</v>
      </c>
      <c r="L1" t="s">
        <v>66</v>
      </c>
      <c r="M1" t="s">
        <v>173</v>
      </c>
      <c r="N1" t="s">
        <v>68</v>
      </c>
      <c r="O1" t="s">
        <v>67</v>
      </c>
      <c r="P1" t="s">
        <v>69</v>
      </c>
      <c r="Q1" t="s">
        <v>174</v>
      </c>
      <c r="R1" t="s">
        <v>72</v>
      </c>
    </row>
    <row r="2" spans="1:18" s="600" customFormat="1">
      <c r="A2" s="9"/>
      <c r="B2" s="46"/>
      <c r="C2" s="9"/>
      <c r="D2" s="9"/>
      <c r="E2" s="9"/>
      <c r="F2" s="9"/>
      <c r="G2" s="9"/>
      <c r="H2" s="9"/>
    </row>
    <row r="3" spans="1:18">
      <c r="A3" s="9" t="s">
        <v>8</v>
      </c>
      <c r="B3" s="46">
        <v>38327</v>
      </c>
      <c r="C3" s="9">
        <v>4</v>
      </c>
      <c r="D3" s="9">
        <v>8</v>
      </c>
      <c r="E3" s="9">
        <v>4</v>
      </c>
      <c r="F3" s="9">
        <v>12</v>
      </c>
      <c r="G3" s="9">
        <v>150</v>
      </c>
      <c r="H3" s="9">
        <v>0.5</v>
      </c>
      <c r="J3">
        <v>20.82</v>
      </c>
      <c r="K3">
        <v>36.25</v>
      </c>
      <c r="L3">
        <v>7.5</v>
      </c>
      <c r="M3">
        <v>8.1999999999999993</v>
      </c>
      <c r="N3">
        <v>20.79</v>
      </c>
      <c r="O3">
        <v>36.340000000000003</v>
      </c>
      <c r="P3">
        <v>7.4</v>
      </c>
      <c r="Q3">
        <v>8.1999999999999993</v>
      </c>
      <c r="R3">
        <v>8.5</v>
      </c>
    </row>
    <row r="4" spans="1:18">
      <c r="A4" s="9" t="s">
        <v>8</v>
      </c>
      <c r="B4" s="46">
        <v>38334</v>
      </c>
      <c r="C4" s="9">
        <v>8</v>
      </c>
      <c r="D4" s="9">
        <v>7</v>
      </c>
      <c r="E4" s="9">
        <v>5</v>
      </c>
      <c r="F4" s="9">
        <v>15</v>
      </c>
      <c r="G4" s="9">
        <v>130</v>
      </c>
      <c r="H4" s="9">
        <v>0.5</v>
      </c>
      <c r="I4">
        <v>9.7865796062915386E-2</v>
      </c>
      <c r="J4">
        <v>21.86</v>
      </c>
      <c r="K4">
        <v>35.979999999999997</v>
      </c>
      <c r="L4">
        <v>6.4</v>
      </c>
      <c r="M4">
        <v>8.1999999999999993</v>
      </c>
      <c r="N4">
        <v>21.84</v>
      </c>
      <c r="O4">
        <v>35.99</v>
      </c>
      <c r="P4">
        <v>7.2</v>
      </c>
      <c r="Q4">
        <v>8.1999999999999993</v>
      </c>
      <c r="R4">
        <v>8</v>
      </c>
    </row>
    <row r="5" spans="1:18">
      <c r="A5" s="9" t="s">
        <v>8</v>
      </c>
      <c r="B5" s="46">
        <v>38341</v>
      </c>
      <c r="C5" s="9">
        <v>7</v>
      </c>
      <c r="D5" s="9">
        <v>6</v>
      </c>
      <c r="E5" s="9">
        <v>4</v>
      </c>
      <c r="F5" s="9">
        <v>17</v>
      </c>
      <c r="G5" s="9">
        <v>170</v>
      </c>
      <c r="H5" s="9">
        <v>0.5</v>
      </c>
      <c r="I5">
        <v>7.8960066160394748E-2</v>
      </c>
      <c r="J5">
        <v>22.64</v>
      </c>
      <c r="K5">
        <v>36.26</v>
      </c>
      <c r="L5">
        <v>7.4</v>
      </c>
      <c r="M5">
        <v>8.1999999999999993</v>
      </c>
      <c r="N5">
        <v>22.15</v>
      </c>
      <c r="O5">
        <v>36.25</v>
      </c>
      <c r="P5">
        <v>7</v>
      </c>
      <c r="Q5">
        <v>8.1999999999999993</v>
      </c>
      <c r="R5">
        <v>10</v>
      </c>
    </row>
    <row r="6" spans="1:18">
      <c r="A6" s="9" t="s">
        <v>8</v>
      </c>
      <c r="B6" s="46">
        <v>38348</v>
      </c>
      <c r="C6" s="9">
        <v>5</v>
      </c>
      <c r="D6" s="9">
        <v>4</v>
      </c>
      <c r="E6" s="9">
        <v>2</v>
      </c>
      <c r="F6" s="9">
        <v>16</v>
      </c>
      <c r="G6" s="9">
        <v>180</v>
      </c>
      <c r="H6" s="9">
        <v>0.4</v>
      </c>
      <c r="I6">
        <v>7.395513125195427E-2</v>
      </c>
      <c r="J6">
        <v>23</v>
      </c>
      <c r="K6">
        <v>36.43</v>
      </c>
      <c r="L6">
        <v>7.6</v>
      </c>
      <c r="M6">
        <v>8.1</v>
      </c>
      <c r="N6">
        <v>22.63</v>
      </c>
      <c r="O6">
        <v>36.42</v>
      </c>
      <c r="P6">
        <v>7.6</v>
      </c>
      <c r="Q6">
        <v>8.1</v>
      </c>
      <c r="R6">
        <v>6.5</v>
      </c>
    </row>
    <row r="7" spans="1:18">
      <c r="A7" s="9" t="s">
        <v>8</v>
      </c>
      <c r="B7" s="46">
        <v>38355</v>
      </c>
      <c r="C7" s="9">
        <v>4</v>
      </c>
      <c r="D7" s="9">
        <v>7</v>
      </c>
      <c r="E7" s="9">
        <v>4</v>
      </c>
      <c r="F7" s="9">
        <v>14</v>
      </c>
      <c r="G7" s="9">
        <v>160</v>
      </c>
      <c r="H7" s="9">
        <v>0.5</v>
      </c>
      <c r="I7">
        <v>9.1521205740360601E-2</v>
      </c>
      <c r="J7">
        <v>22.67</v>
      </c>
      <c r="K7">
        <v>36.409999999999997</v>
      </c>
      <c r="L7">
        <v>7.3</v>
      </c>
      <c r="M7">
        <v>8.1</v>
      </c>
      <c r="N7">
        <v>22.62</v>
      </c>
      <c r="O7">
        <v>36.409999999999997</v>
      </c>
      <c r="P7">
        <v>7.3</v>
      </c>
      <c r="Q7">
        <v>8.1</v>
      </c>
      <c r="R7">
        <v>6</v>
      </c>
    </row>
    <row r="8" spans="1:18">
      <c r="A8" s="9" t="s">
        <v>8</v>
      </c>
      <c r="B8" s="46">
        <v>38362</v>
      </c>
      <c r="C8" s="9">
        <v>4</v>
      </c>
      <c r="D8" s="9">
        <v>6</v>
      </c>
      <c r="E8" s="9">
        <v>4</v>
      </c>
      <c r="F8" s="9">
        <v>14</v>
      </c>
      <c r="G8" s="9">
        <v>150</v>
      </c>
      <c r="H8" s="9">
        <v>0.5</v>
      </c>
      <c r="I8">
        <v>8.8988323612488193E-2</v>
      </c>
      <c r="J8">
        <v>22.87</v>
      </c>
      <c r="K8">
        <v>36.79</v>
      </c>
      <c r="L8">
        <v>7.5</v>
      </c>
      <c r="M8">
        <v>8.1999999999999993</v>
      </c>
      <c r="N8">
        <v>22.89</v>
      </c>
      <c r="O8">
        <v>36.799999999999997</v>
      </c>
      <c r="P8">
        <v>7.6</v>
      </c>
      <c r="Q8">
        <v>8.1999999999999993</v>
      </c>
      <c r="R8">
        <v>8.5</v>
      </c>
    </row>
    <row r="9" spans="1:18">
      <c r="A9" s="9" t="s">
        <v>8</v>
      </c>
      <c r="B9" s="46">
        <v>38369</v>
      </c>
      <c r="C9" s="9">
        <v>5</v>
      </c>
      <c r="D9" s="9">
        <v>6</v>
      </c>
      <c r="E9" s="9">
        <v>4</v>
      </c>
      <c r="F9" s="9">
        <v>13</v>
      </c>
      <c r="G9" s="9">
        <v>130</v>
      </c>
      <c r="H9" s="9">
        <v>0.6</v>
      </c>
      <c r="I9">
        <v>9.0968413041910126E-2</v>
      </c>
      <c r="J9">
        <v>21.95</v>
      </c>
      <c r="K9">
        <v>36.700000000000003</v>
      </c>
      <c r="L9">
        <v>7.3</v>
      </c>
      <c r="M9">
        <v>8.1999999999999993</v>
      </c>
      <c r="N9">
        <v>21.89</v>
      </c>
      <c r="O9">
        <v>36.76</v>
      </c>
      <c r="P9">
        <v>6.9</v>
      </c>
      <c r="Q9">
        <v>8.1999999999999993</v>
      </c>
      <c r="R9">
        <v>7.5</v>
      </c>
    </row>
    <row r="10" spans="1:18">
      <c r="A10" s="9" t="s">
        <v>8</v>
      </c>
      <c r="B10" s="46">
        <v>38376</v>
      </c>
      <c r="C10" s="9">
        <v>5</v>
      </c>
      <c r="D10" s="9">
        <v>6</v>
      </c>
      <c r="E10" s="9">
        <v>4</v>
      </c>
      <c r="F10" s="9">
        <v>13</v>
      </c>
      <c r="G10" s="9">
        <v>140</v>
      </c>
      <c r="H10" s="9">
        <v>0.3</v>
      </c>
      <c r="I10">
        <v>9.3794280117856815E-2</v>
      </c>
      <c r="J10">
        <v>22.65</v>
      </c>
      <c r="K10">
        <v>36.83</v>
      </c>
      <c r="L10">
        <v>6.8</v>
      </c>
      <c r="M10">
        <v>8</v>
      </c>
      <c r="N10">
        <v>22.63</v>
      </c>
      <c r="O10">
        <v>36.85</v>
      </c>
      <c r="P10">
        <v>7</v>
      </c>
      <c r="Q10">
        <v>8</v>
      </c>
      <c r="R10">
        <v>7.5</v>
      </c>
    </row>
    <row r="11" spans="1:18">
      <c r="A11" s="9" t="s">
        <v>8</v>
      </c>
      <c r="B11" s="46">
        <v>38383</v>
      </c>
      <c r="C11" s="9">
        <v>5</v>
      </c>
      <c r="D11" s="9">
        <v>5</v>
      </c>
      <c r="E11" s="9">
        <v>4</v>
      </c>
      <c r="F11" s="9">
        <v>14</v>
      </c>
      <c r="G11" s="9">
        <v>170</v>
      </c>
      <c r="H11" s="9">
        <v>0.5</v>
      </c>
      <c r="I11">
        <v>0.10744888251123695</v>
      </c>
      <c r="J11">
        <v>23.3</v>
      </c>
      <c r="K11">
        <v>36.909999999999997</v>
      </c>
      <c r="L11">
        <v>7.1</v>
      </c>
      <c r="M11">
        <v>8.1999999999999993</v>
      </c>
      <c r="N11">
        <v>23.31</v>
      </c>
      <c r="O11">
        <v>36.9</v>
      </c>
      <c r="P11">
        <v>7.1</v>
      </c>
      <c r="Q11">
        <v>8.1999999999999993</v>
      </c>
      <c r="R11">
        <v>5.5</v>
      </c>
    </row>
    <row r="12" spans="1:18">
      <c r="A12" s="9" t="s">
        <v>8</v>
      </c>
      <c r="B12" s="46">
        <v>38390</v>
      </c>
      <c r="C12" s="9">
        <v>5</v>
      </c>
      <c r="D12" s="9">
        <v>6</v>
      </c>
      <c r="E12" s="9">
        <v>4</v>
      </c>
      <c r="F12" s="9">
        <v>15</v>
      </c>
      <c r="G12" s="9">
        <v>140</v>
      </c>
      <c r="H12" s="9">
        <v>0.6</v>
      </c>
      <c r="I12">
        <v>0.10040288168378239</v>
      </c>
      <c r="J12">
        <v>22.41</v>
      </c>
      <c r="K12">
        <v>36.840000000000003</v>
      </c>
      <c r="L12">
        <v>7.3</v>
      </c>
      <c r="M12">
        <v>8.1999999999999993</v>
      </c>
      <c r="N12">
        <v>22.66</v>
      </c>
      <c r="O12">
        <v>37.020000000000003</v>
      </c>
      <c r="P12">
        <v>7</v>
      </c>
      <c r="Q12">
        <v>8.1999999999999993</v>
      </c>
      <c r="R12">
        <v>7</v>
      </c>
    </row>
    <row r="13" spans="1:18">
      <c r="A13" s="9" t="s">
        <v>8</v>
      </c>
      <c r="B13" s="46">
        <v>38397</v>
      </c>
      <c r="C13" s="9">
        <v>5</v>
      </c>
      <c r="D13" s="9">
        <v>5</v>
      </c>
      <c r="E13" s="9">
        <v>4</v>
      </c>
      <c r="F13" s="9">
        <v>13</v>
      </c>
      <c r="G13" s="9">
        <v>150</v>
      </c>
      <c r="H13" s="9">
        <v>0.6</v>
      </c>
      <c r="I13">
        <v>6.8922053155376375E-2</v>
      </c>
      <c r="J13">
        <v>22.7</v>
      </c>
      <c r="K13">
        <v>36.72</v>
      </c>
      <c r="L13">
        <v>7.3</v>
      </c>
      <c r="M13">
        <v>8.1999999999999993</v>
      </c>
      <c r="N13">
        <v>22.73</v>
      </c>
      <c r="O13">
        <v>37.049999999999997</v>
      </c>
      <c r="P13">
        <v>7.1</v>
      </c>
      <c r="Q13">
        <v>8.1999999999999993</v>
      </c>
      <c r="R13">
        <v>8</v>
      </c>
    </row>
    <row r="14" spans="1:18">
      <c r="A14" s="9" t="s">
        <v>8</v>
      </c>
      <c r="B14" s="46">
        <v>38404</v>
      </c>
      <c r="C14" s="9">
        <v>5</v>
      </c>
      <c r="D14" s="9">
        <v>6</v>
      </c>
      <c r="E14" s="9">
        <v>4</v>
      </c>
      <c r="F14" s="9">
        <v>12</v>
      </c>
      <c r="G14" s="9">
        <v>140</v>
      </c>
      <c r="H14" s="9">
        <v>0.6</v>
      </c>
      <c r="I14">
        <v>9.3009368314673546E-2</v>
      </c>
      <c r="J14">
        <v>22.74</v>
      </c>
      <c r="K14">
        <v>36.97</v>
      </c>
      <c r="L14">
        <v>6.7</v>
      </c>
      <c r="M14">
        <v>8.1999999999999993</v>
      </c>
      <c r="N14">
        <v>22.63</v>
      </c>
      <c r="O14">
        <v>37.01</v>
      </c>
      <c r="P14">
        <v>6.8</v>
      </c>
      <c r="Q14">
        <v>8.1999999999999993</v>
      </c>
      <c r="R14">
        <v>7.5</v>
      </c>
    </row>
    <row r="15" spans="1:18">
      <c r="A15" s="9" t="s">
        <v>8</v>
      </c>
      <c r="B15" s="46">
        <v>38411</v>
      </c>
      <c r="C15" s="9">
        <v>6</v>
      </c>
      <c r="D15" s="9">
        <v>6</v>
      </c>
      <c r="E15" s="9">
        <v>4</v>
      </c>
      <c r="F15" s="9">
        <v>17</v>
      </c>
      <c r="G15" s="9">
        <v>180</v>
      </c>
      <c r="H15" s="9">
        <v>0.6</v>
      </c>
      <c r="I15">
        <v>9.3401000820445543E-2</v>
      </c>
      <c r="J15">
        <v>22.67</v>
      </c>
      <c r="K15">
        <v>36.93</v>
      </c>
      <c r="L15">
        <v>7.2</v>
      </c>
      <c r="M15">
        <v>8.1999999999999993</v>
      </c>
      <c r="N15">
        <v>22.67</v>
      </c>
      <c r="O15">
        <v>36.94</v>
      </c>
      <c r="P15">
        <v>7.3</v>
      </c>
      <c r="Q15">
        <v>8.1999999999999993</v>
      </c>
      <c r="R15">
        <v>6</v>
      </c>
    </row>
    <row r="16" spans="1:18">
      <c r="A16" s="9" t="s">
        <v>8</v>
      </c>
      <c r="B16" s="46">
        <v>38418</v>
      </c>
      <c r="C16" s="9">
        <v>4</v>
      </c>
      <c r="D16" s="9">
        <v>7</v>
      </c>
      <c r="E16" s="9">
        <v>4</v>
      </c>
      <c r="F16" s="9">
        <v>15</v>
      </c>
      <c r="G16" s="9">
        <v>130</v>
      </c>
      <c r="H16" s="9">
        <v>0.4</v>
      </c>
      <c r="I16">
        <v>7.7476369605464238E-2</v>
      </c>
      <c r="J16">
        <v>22.16</v>
      </c>
      <c r="K16">
        <v>36.68</v>
      </c>
      <c r="L16">
        <v>7.1</v>
      </c>
      <c r="M16">
        <v>8.1999999999999993</v>
      </c>
      <c r="N16">
        <v>22.5</v>
      </c>
      <c r="O16">
        <v>37.06</v>
      </c>
      <c r="P16">
        <v>6.5</v>
      </c>
      <c r="Q16">
        <v>8.1999999999999993</v>
      </c>
      <c r="R16">
        <v>10.5</v>
      </c>
    </row>
    <row r="17" spans="1:18">
      <c r="A17" s="9" t="s">
        <v>8</v>
      </c>
      <c r="B17" s="46">
        <v>38425</v>
      </c>
      <c r="C17" s="9">
        <v>7</v>
      </c>
      <c r="D17" s="9">
        <v>6</v>
      </c>
      <c r="E17" s="9">
        <v>5</v>
      </c>
      <c r="F17" s="9">
        <v>18</v>
      </c>
      <c r="G17" s="9">
        <v>160</v>
      </c>
      <c r="H17" s="9">
        <v>0.7</v>
      </c>
      <c r="I17">
        <v>7.7647392129331208E-2</v>
      </c>
      <c r="J17">
        <v>22.84</v>
      </c>
      <c r="K17">
        <v>36.67</v>
      </c>
      <c r="L17">
        <v>6.9</v>
      </c>
      <c r="M17">
        <v>8.1999999999999993</v>
      </c>
      <c r="N17">
        <v>22.81</v>
      </c>
      <c r="O17">
        <v>36.85</v>
      </c>
      <c r="P17">
        <v>6.6</v>
      </c>
      <c r="Q17">
        <v>8.1</v>
      </c>
      <c r="R17">
        <v>9</v>
      </c>
    </row>
    <row r="18" spans="1:18">
      <c r="A18" s="9" t="s">
        <v>8</v>
      </c>
      <c r="B18" s="46">
        <v>38432</v>
      </c>
      <c r="C18" s="9">
        <v>6</v>
      </c>
      <c r="D18" s="9">
        <v>6</v>
      </c>
      <c r="E18" s="9">
        <v>7</v>
      </c>
      <c r="F18" s="9">
        <v>14</v>
      </c>
      <c r="G18" s="9">
        <v>140</v>
      </c>
      <c r="H18" s="9">
        <v>1</v>
      </c>
      <c r="I18">
        <v>9.1106300593779888E-2</v>
      </c>
      <c r="J18">
        <v>23.18</v>
      </c>
      <c r="K18">
        <v>36.93</v>
      </c>
      <c r="L18">
        <v>7</v>
      </c>
      <c r="M18">
        <v>8.3000000000000007</v>
      </c>
      <c r="N18">
        <v>22.68</v>
      </c>
      <c r="O18">
        <v>37.06</v>
      </c>
      <c r="P18">
        <v>6.2</v>
      </c>
      <c r="Q18">
        <v>8.1999999999999993</v>
      </c>
      <c r="R18">
        <v>10.5</v>
      </c>
    </row>
    <row r="19" spans="1:18">
      <c r="A19" s="9"/>
      <c r="B19" s="46"/>
      <c r="C19" s="9"/>
      <c r="D19" s="9"/>
      <c r="E19" s="9"/>
      <c r="F19" s="9"/>
      <c r="G19" s="9"/>
      <c r="H19" s="9"/>
    </row>
    <row r="20" spans="1:18">
      <c r="A20" s="9" t="s">
        <v>11</v>
      </c>
      <c r="B20" s="46">
        <v>38327</v>
      </c>
      <c r="C20" s="9">
        <v>4</v>
      </c>
      <c r="D20" s="9">
        <v>7</v>
      </c>
      <c r="E20" s="9">
        <v>4</v>
      </c>
      <c r="F20" s="9">
        <v>15</v>
      </c>
      <c r="G20" s="9">
        <v>130</v>
      </c>
      <c r="H20" s="9">
        <v>0.7</v>
      </c>
      <c r="I20">
        <v>0.10422026</v>
      </c>
      <c r="J20">
        <v>21.13</v>
      </c>
      <c r="K20">
        <v>36</v>
      </c>
      <c r="L20">
        <v>7.5</v>
      </c>
      <c r="M20">
        <v>8.1999999999999993</v>
      </c>
      <c r="N20">
        <v>20.8</v>
      </c>
      <c r="O20">
        <v>36.270000000000003</v>
      </c>
      <c r="P20">
        <v>7.3</v>
      </c>
      <c r="Q20">
        <v>8.1999999999999993</v>
      </c>
      <c r="R20">
        <v>7.5</v>
      </c>
    </row>
    <row r="21" spans="1:18">
      <c r="A21" s="9" t="s">
        <v>11</v>
      </c>
      <c r="B21" s="46">
        <v>38334</v>
      </c>
      <c r="C21" s="9">
        <v>9</v>
      </c>
      <c r="D21" s="9">
        <v>6</v>
      </c>
      <c r="E21" s="9">
        <v>5</v>
      </c>
      <c r="F21" s="9">
        <v>14</v>
      </c>
      <c r="G21" s="9">
        <v>120</v>
      </c>
      <c r="H21" s="9">
        <v>0.3</v>
      </c>
      <c r="I21">
        <v>0.1028010523039397</v>
      </c>
      <c r="J21">
        <v>21.72</v>
      </c>
      <c r="K21">
        <v>35.96</v>
      </c>
      <c r="L21">
        <v>6.3</v>
      </c>
      <c r="M21">
        <v>8.1999999999999993</v>
      </c>
      <c r="N21">
        <v>21.68</v>
      </c>
      <c r="O21">
        <v>35.96</v>
      </c>
      <c r="P21">
        <v>6.4</v>
      </c>
      <c r="Q21">
        <v>8.1</v>
      </c>
      <c r="R21">
        <v>8</v>
      </c>
    </row>
    <row r="22" spans="1:18">
      <c r="A22" s="9" t="s">
        <v>11</v>
      </c>
      <c r="B22" s="46">
        <v>38341</v>
      </c>
      <c r="C22" s="9">
        <v>6</v>
      </c>
      <c r="D22" s="9">
        <v>7</v>
      </c>
      <c r="E22" s="9">
        <v>5</v>
      </c>
      <c r="F22" s="9">
        <v>13</v>
      </c>
      <c r="G22" s="9">
        <v>130</v>
      </c>
      <c r="H22" s="9">
        <v>0.4</v>
      </c>
      <c r="I22">
        <v>8.0498260855851697E-2</v>
      </c>
      <c r="J22">
        <v>22.67</v>
      </c>
      <c r="K22">
        <v>36.270000000000003</v>
      </c>
      <c r="L22">
        <v>7.4</v>
      </c>
      <c r="M22">
        <v>8.1999999999999993</v>
      </c>
      <c r="N22">
        <v>22.17</v>
      </c>
      <c r="O22">
        <v>36.24</v>
      </c>
      <c r="P22">
        <v>7.1</v>
      </c>
      <c r="Q22">
        <v>8.1999999999999993</v>
      </c>
      <c r="R22">
        <v>8.5</v>
      </c>
    </row>
    <row r="23" spans="1:18">
      <c r="A23" s="9" t="s">
        <v>11</v>
      </c>
      <c r="B23" s="46">
        <v>38348</v>
      </c>
      <c r="C23" s="9">
        <v>6</v>
      </c>
      <c r="D23" s="9">
        <v>4</v>
      </c>
      <c r="E23" s="9">
        <v>2</v>
      </c>
      <c r="F23" s="9">
        <v>19</v>
      </c>
      <c r="G23" s="9">
        <v>180</v>
      </c>
      <c r="H23" s="9">
        <v>0.6</v>
      </c>
      <c r="I23">
        <v>8.8171451256347635E-2</v>
      </c>
      <c r="J23">
        <v>22.73</v>
      </c>
      <c r="K23">
        <v>36.43</v>
      </c>
      <c r="L23">
        <v>7.3</v>
      </c>
      <c r="M23">
        <v>8.1</v>
      </c>
      <c r="N23">
        <v>22.4</v>
      </c>
      <c r="O23">
        <v>36.42</v>
      </c>
      <c r="P23">
        <v>7.3</v>
      </c>
      <c r="Q23">
        <v>8.1</v>
      </c>
      <c r="R23">
        <v>5.5</v>
      </c>
    </row>
    <row r="24" spans="1:18">
      <c r="A24" s="9" t="s">
        <v>11</v>
      </c>
      <c r="B24" s="46">
        <v>38355</v>
      </c>
      <c r="C24" s="9">
        <v>3</v>
      </c>
      <c r="D24" s="9">
        <v>5</v>
      </c>
      <c r="E24" s="9">
        <v>4</v>
      </c>
      <c r="F24" s="9">
        <v>14</v>
      </c>
      <c r="G24" s="9">
        <v>170</v>
      </c>
      <c r="H24" s="9">
        <v>0.5</v>
      </c>
      <c r="I24">
        <v>0.10781363423335211</v>
      </c>
      <c r="J24">
        <v>22.62</v>
      </c>
      <c r="K24">
        <v>36.409999999999997</v>
      </c>
      <c r="L24">
        <v>7.2</v>
      </c>
      <c r="M24">
        <v>8.1</v>
      </c>
      <c r="N24">
        <v>22.56</v>
      </c>
      <c r="O24">
        <v>36.43</v>
      </c>
      <c r="P24">
        <v>7.3</v>
      </c>
      <c r="Q24">
        <v>8.1</v>
      </c>
      <c r="R24">
        <v>6.5</v>
      </c>
    </row>
    <row r="25" spans="1:18">
      <c r="A25" s="9" t="s">
        <v>11</v>
      </c>
      <c r="B25" s="46">
        <v>38362</v>
      </c>
      <c r="C25" s="9">
        <v>4</v>
      </c>
      <c r="D25" s="9">
        <v>4</v>
      </c>
      <c r="E25" s="9">
        <v>4</v>
      </c>
      <c r="F25" s="9">
        <v>14</v>
      </c>
      <c r="G25" s="9">
        <v>150</v>
      </c>
      <c r="H25" s="9">
        <v>0.6</v>
      </c>
      <c r="I25">
        <v>0.11184672077876691</v>
      </c>
      <c r="J25">
        <v>22.86</v>
      </c>
      <c r="K25">
        <v>36.75</v>
      </c>
      <c r="L25">
        <v>7.5</v>
      </c>
      <c r="M25">
        <v>8.1999999999999993</v>
      </c>
      <c r="N25">
        <v>22.83</v>
      </c>
      <c r="O25">
        <v>36.75</v>
      </c>
      <c r="P25">
        <v>7.4</v>
      </c>
      <c r="Q25">
        <v>8.1999999999999993</v>
      </c>
      <c r="R25">
        <v>7</v>
      </c>
    </row>
    <row r="26" spans="1:18">
      <c r="A26" s="9" t="s">
        <v>11</v>
      </c>
      <c r="B26" s="46">
        <v>38369</v>
      </c>
      <c r="C26" s="9">
        <v>6</v>
      </c>
      <c r="D26" s="9">
        <v>5</v>
      </c>
      <c r="E26" s="9">
        <v>4</v>
      </c>
      <c r="F26" s="9">
        <v>13</v>
      </c>
      <c r="G26" s="9">
        <v>180</v>
      </c>
      <c r="H26" s="9">
        <v>0.6</v>
      </c>
      <c r="I26">
        <v>9.7423224391680691E-2</v>
      </c>
      <c r="J26">
        <v>22.1</v>
      </c>
      <c r="K26">
        <v>36.74</v>
      </c>
      <c r="L26">
        <v>7.2</v>
      </c>
      <c r="M26">
        <v>8.1999999999999993</v>
      </c>
      <c r="N26">
        <v>22.1</v>
      </c>
      <c r="O26">
        <v>36.74</v>
      </c>
      <c r="P26">
        <v>7.2</v>
      </c>
      <c r="Q26">
        <v>8.1999999999999993</v>
      </c>
      <c r="R26">
        <v>6.5</v>
      </c>
    </row>
    <row r="27" spans="1:18">
      <c r="A27" s="9" t="s">
        <v>11</v>
      </c>
      <c r="B27" s="46">
        <v>38376</v>
      </c>
      <c r="C27" s="9">
        <v>5</v>
      </c>
      <c r="D27" s="9">
        <v>5</v>
      </c>
      <c r="E27" s="9">
        <v>4</v>
      </c>
      <c r="F27" s="9">
        <v>10</v>
      </c>
      <c r="G27" s="9">
        <v>100</v>
      </c>
      <c r="H27" s="9">
        <v>0.5</v>
      </c>
      <c r="I27">
        <v>0.1093429493686701</v>
      </c>
      <c r="J27">
        <v>23.15</v>
      </c>
      <c r="K27">
        <v>36.950000000000003</v>
      </c>
      <c r="L27">
        <v>6.8</v>
      </c>
      <c r="M27">
        <v>8</v>
      </c>
      <c r="N27">
        <v>22.88</v>
      </c>
      <c r="O27">
        <v>36.950000000000003</v>
      </c>
      <c r="P27">
        <v>6.6</v>
      </c>
      <c r="Q27">
        <v>8</v>
      </c>
      <c r="R27">
        <v>7</v>
      </c>
    </row>
    <row r="28" spans="1:18">
      <c r="A28" s="9" t="s">
        <v>11</v>
      </c>
      <c r="B28" s="46">
        <v>38383</v>
      </c>
      <c r="C28" s="9">
        <v>5</v>
      </c>
      <c r="D28" s="9">
        <v>5</v>
      </c>
      <c r="E28" s="9">
        <v>4</v>
      </c>
      <c r="F28" s="9">
        <v>15</v>
      </c>
      <c r="G28" s="9">
        <v>140</v>
      </c>
      <c r="H28" s="9">
        <v>0.5</v>
      </c>
      <c r="I28">
        <v>0.11256285116630539</v>
      </c>
      <c r="J28">
        <v>23.18</v>
      </c>
      <c r="K28">
        <v>36.950000000000003</v>
      </c>
      <c r="L28">
        <v>7.1</v>
      </c>
      <c r="M28">
        <v>8.1999999999999993</v>
      </c>
      <c r="N28">
        <v>23.19</v>
      </c>
      <c r="O28">
        <v>36.950000000000003</v>
      </c>
      <c r="P28">
        <v>7.1</v>
      </c>
      <c r="Q28">
        <v>8.1999999999999993</v>
      </c>
      <c r="R28">
        <v>5.5</v>
      </c>
    </row>
    <row r="29" spans="1:18">
      <c r="A29" s="9" t="s">
        <v>11</v>
      </c>
      <c r="B29" s="46">
        <v>38390</v>
      </c>
      <c r="C29" s="9">
        <v>6</v>
      </c>
      <c r="D29" s="9">
        <v>6</v>
      </c>
      <c r="E29" s="9">
        <v>5</v>
      </c>
      <c r="F29" s="9">
        <v>14</v>
      </c>
      <c r="G29" s="9">
        <v>150</v>
      </c>
      <c r="H29" s="9">
        <v>0.7</v>
      </c>
      <c r="I29">
        <v>0.12118568310712818</v>
      </c>
      <c r="J29">
        <v>22.81</v>
      </c>
      <c r="K29">
        <v>37.08</v>
      </c>
      <c r="L29">
        <v>6.8</v>
      </c>
      <c r="M29">
        <v>8.1999999999999993</v>
      </c>
      <c r="N29">
        <v>22.86</v>
      </c>
      <c r="O29">
        <v>37.119999999999997</v>
      </c>
      <c r="P29">
        <v>7</v>
      </c>
      <c r="Q29">
        <v>8.1999999999999993</v>
      </c>
      <c r="R29">
        <v>6</v>
      </c>
    </row>
    <row r="30" spans="1:18">
      <c r="A30" s="9" t="s">
        <v>11</v>
      </c>
      <c r="B30" s="46">
        <v>38397</v>
      </c>
      <c r="C30" s="9">
        <v>6</v>
      </c>
      <c r="D30" s="9">
        <v>7</v>
      </c>
      <c r="E30" s="9">
        <v>4</v>
      </c>
      <c r="F30" s="9">
        <v>11</v>
      </c>
      <c r="G30" s="9">
        <v>110</v>
      </c>
      <c r="H30" s="9">
        <v>0.8</v>
      </c>
      <c r="I30">
        <v>7.018676966223919E-2</v>
      </c>
      <c r="J30">
        <v>22.87</v>
      </c>
      <c r="K30">
        <v>36.83</v>
      </c>
      <c r="L30">
        <v>7.2</v>
      </c>
      <c r="M30">
        <v>8.1999999999999993</v>
      </c>
      <c r="N30">
        <v>22.63</v>
      </c>
      <c r="O30">
        <v>37.06</v>
      </c>
      <c r="P30">
        <v>6.6</v>
      </c>
      <c r="Q30">
        <v>8.1999999999999993</v>
      </c>
      <c r="R30">
        <v>6.5</v>
      </c>
    </row>
    <row r="31" spans="1:18">
      <c r="A31" s="9" t="s">
        <v>11</v>
      </c>
      <c r="B31" s="46">
        <v>38404</v>
      </c>
      <c r="C31" s="9">
        <v>6</v>
      </c>
      <c r="D31" s="9">
        <v>5</v>
      </c>
      <c r="E31" s="9">
        <v>5</v>
      </c>
      <c r="F31" s="9">
        <v>16</v>
      </c>
      <c r="G31" s="9">
        <v>170</v>
      </c>
      <c r="H31" s="9">
        <v>0.6</v>
      </c>
      <c r="I31">
        <v>0.10037913993979543</v>
      </c>
      <c r="J31">
        <v>22.99</v>
      </c>
      <c r="K31">
        <v>37.119999999999997</v>
      </c>
      <c r="L31">
        <v>6.9</v>
      </c>
      <c r="M31">
        <v>8.1999999999999993</v>
      </c>
      <c r="N31">
        <v>23.01</v>
      </c>
      <c r="O31">
        <v>37.130000000000003</v>
      </c>
      <c r="P31">
        <v>6.9</v>
      </c>
      <c r="Q31">
        <v>8.1999999999999993</v>
      </c>
      <c r="R31">
        <v>6</v>
      </c>
    </row>
    <row r="32" spans="1:18">
      <c r="A32" s="9" t="s">
        <v>11</v>
      </c>
      <c r="B32" s="46">
        <v>38411</v>
      </c>
      <c r="C32" s="9">
        <v>5</v>
      </c>
      <c r="D32" s="9">
        <v>7</v>
      </c>
      <c r="E32" s="9">
        <v>4</v>
      </c>
      <c r="F32" s="9">
        <v>16</v>
      </c>
      <c r="G32" s="9">
        <v>150</v>
      </c>
      <c r="H32" s="9">
        <v>0.5</v>
      </c>
      <c r="I32">
        <v>8.9191966034676093E-2</v>
      </c>
      <c r="J32">
        <v>22.68</v>
      </c>
      <c r="K32">
        <v>36.96</v>
      </c>
      <c r="L32">
        <v>7.2</v>
      </c>
      <c r="M32">
        <v>8.1999999999999993</v>
      </c>
      <c r="N32">
        <v>22.68</v>
      </c>
      <c r="O32">
        <v>36.96</v>
      </c>
      <c r="P32">
        <v>7.3</v>
      </c>
      <c r="Q32">
        <v>8.1999999999999993</v>
      </c>
      <c r="R32">
        <v>7</v>
      </c>
    </row>
    <row r="33" spans="1:18">
      <c r="A33" s="9" t="s">
        <v>11</v>
      </c>
      <c r="B33" s="46">
        <v>38418</v>
      </c>
      <c r="C33" s="9">
        <v>1.5</v>
      </c>
      <c r="D33" s="9">
        <v>6</v>
      </c>
      <c r="E33" s="9">
        <v>3</v>
      </c>
      <c r="F33" s="9">
        <v>15</v>
      </c>
      <c r="G33" s="9">
        <v>140</v>
      </c>
      <c r="H33" s="9">
        <v>0.6</v>
      </c>
      <c r="I33">
        <v>0.10145874714669109</v>
      </c>
      <c r="J33">
        <v>22.43</v>
      </c>
      <c r="K33">
        <v>36.799999999999997</v>
      </c>
      <c r="L33">
        <v>6.9</v>
      </c>
      <c r="M33">
        <v>8.1999999999999993</v>
      </c>
      <c r="N33">
        <v>22.5</v>
      </c>
      <c r="O33">
        <v>37.03</v>
      </c>
      <c r="P33">
        <v>6.4</v>
      </c>
      <c r="Q33">
        <v>8.1999999999999993</v>
      </c>
      <c r="R33">
        <v>8.75</v>
      </c>
    </row>
    <row r="34" spans="1:18">
      <c r="A34" s="9" t="s">
        <v>11</v>
      </c>
      <c r="B34" s="46">
        <v>38425</v>
      </c>
      <c r="C34" s="9">
        <v>6</v>
      </c>
      <c r="D34" s="9">
        <v>6</v>
      </c>
      <c r="E34" s="9">
        <v>5</v>
      </c>
      <c r="F34" s="9">
        <v>16</v>
      </c>
      <c r="G34" s="9">
        <v>180</v>
      </c>
      <c r="H34" s="9">
        <v>0.9</v>
      </c>
      <c r="I34">
        <v>7.3574284813725785E-2</v>
      </c>
      <c r="J34">
        <v>22.89</v>
      </c>
      <c r="K34">
        <v>36.67</v>
      </c>
      <c r="L34">
        <v>6.4</v>
      </c>
      <c r="M34">
        <v>8.1</v>
      </c>
      <c r="N34">
        <v>23.15</v>
      </c>
      <c r="O34">
        <v>36.909999999999997</v>
      </c>
      <c r="P34">
        <v>6.4</v>
      </c>
      <c r="Q34">
        <v>8.1</v>
      </c>
      <c r="R34">
        <v>9.5</v>
      </c>
    </row>
    <row r="35" spans="1:18">
      <c r="A35" s="9" t="s">
        <v>11</v>
      </c>
      <c r="B35" s="46">
        <v>38432</v>
      </c>
      <c r="C35" s="9">
        <v>3</v>
      </c>
      <c r="D35" s="9">
        <v>5</v>
      </c>
      <c r="E35" s="9">
        <v>5</v>
      </c>
      <c r="F35" s="9">
        <v>16</v>
      </c>
      <c r="G35" s="9">
        <v>140</v>
      </c>
      <c r="H35" s="9">
        <v>0.9</v>
      </c>
      <c r="I35">
        <v>8.6041606299059228E-2</v>
      </c>
      <c r="J35">
        <v>23.31</v>
      </c>
      <c r="K35">
        <v>36.89</v>
      </c>
      <c r="L35">
        <v>7</v>
      </c>
      <c r="M35">
        <v>8.1999999999999993</v>
      </c>
      <c r="N35">
        <v>22.74</v>
      </c>
      <c r="O35">
        <v>37.08</v>
      </c>
      <c r="P35">
        <v>6.7</v>
      </c>
      <c r="Q35">
        <v>8.1999999999999993</v>
      </c>
      <c r="R35">
        <v>10.5</v>
      </c>
    </row>
    <row r="36" spans="1:18">
      <c r="A36" s="9"/>
      <c r="B36" s="46"/>
      <c r="C36" s="9"/>
      <c r="D36" s="9"/>
      <c r="E36" s="9"/>
      <c r="F36" s="9"/>
      <c r="G36" s="9"/>
      <c r="H36" s="9"/>
    </row>
    <row r="37" spans="1:18">
      <c r="A37" s="9" t="s">
        <v>56</v>
      </c>
      <c r="B37" s="46">
        <v>38327</v>
      </c>
      <c r="C37" s="9">
        <v>7</v>
      </c>
      <c r="D37" s="9">
        <v>5</v>
      </c>
      <c r="E37" s="9">
        <v>4</v>
      </c>
      <c r="F37" s="9">
        <v>13</v>
      </c>
      <c r="G37" s="9">
        <v>140</v>
      </c>
      <c r="H37" s="9">
        <v>0.8</v>
      </c>
      <c r="I37">
        <v>0.12943740000000001</v>
      </c>
      <c r="J37">
        <v>21.22</v>
      </c>
      <c r="K37">
        <v>35.6</v>
      </c>
      <c r="L37">
        <v>7.7</v>
      </c>
      <c r="M37">
        <v>8.1</v>
      </c>
      <c r="N37">
        <v>21</v>
      </c>
      <c r="O37">
        <v>36.04</v>
      </c>
      <c r="P37">
        <v>7.5</v>
      </c>
      <c r="Q37">
        <v>8.1</v>
      </c>
      <c r="R37">
        <v>5.5</v>
      </c>
    </row>
    <row r="38" spans="1:18">
      <c r="A38" s="9" t="s">
        <v>56</v>
      </c>
      <c r="B38" s="46">
        <v>38334</v>
      </c>
      <c r="C38" s="9">
        <v>8</v>
      </c>
      <c r="D38" s="9">
        <v>7</v>
      </c>
      <c r="E38" s="9">
        <v>8</v>
      </c>
      <c r="F38" s="9">
        <v>16</v>
      </c>
      <c r="G38" s="9">
        <v>180</v>
      </c>
      <c r="H38" s="9">
        <v>0.8</v>
      </c>
      <c r="I38">
        <v>0.10636096206290006</v>
      </c>
      <c r="J38">
        <v>22.47</v>
      </c>
      <c r="K38">
        <v>36.01</v>
      </c>
      <c r="L38">
        <v>6.2</v>
      </c>
      <c r="M38">
        <v>8.1</v>
      </c>
      <c r="N38">
        <v>22.45</v>
      </c>
      <c r="O38">
        <v>36.020000000000003</v>
      </c>
      <c r="P38">
        <v>6.3</v>
      </c>
      <c r="Q38">
        <v>8.1</v>
      </c>
      <c r="R38">
        <v>6.5</v>
      </c>
    </row>
    <row r="39" spans="1:18">
      <c r="A39" s="9" t="s">
        <v>56</v>
      </c>
      <c r="B39" s="46">
        <v>38341</v>
      </c>
      <c r="C39" s="9">
        <v>6</v>
      </c>
      <c r="D39" s="9">
        <v>7</v>
      </c>
      <c r="E39" s="9">
        <v>7</v>
      </c>
      <c r="F39" s="9">
        <v>15</v>
      </c>
      <c r="G39" s="9">
        <v>180</v>
      </c>
      <c r="H39" s="9">
        <v>0.4</v>
      </c>
      <c r="I39">
        <v>9.273869347962857E-2</v>
      </c>
      <c r="J39">
        <v>23.36</v>
      </c>
      <c r="K39">
        <v>36.33</v>
      </c>
      <c r="L39">
        <v>7.4</v>
      </c>
      <c r="M39">
        <v>8.1999999999999993</v>
      </c>
      <c r="N39">
        <v>23.16</v>
      </c>
      <c r="O39">
        <v>36.32</v>
      </c>
      <c r="P39">
        <v>7</v>
      </c>
      <c r="Q39">
        <v>8.1999999999999993</v>
      </c>
      <c r="R39">
        <v>6.7</v>
      </c>
    </row>
    <row r="40" spans="1:18">
      <c r="A40" s="9" t="s">
        <v>56</v>
      </c>
      <c r="B40" s="46">
        <v>38348</v>
      </c>
      <c r="C40" s="9">
        <v>8</v>
      </c>
      <c r="D40" s="9">
        <v>6</v>
      </c>
      <c r="E40" s="9">
        <v>7</v>
      </c>
      <c r="F40" s="9">
        <v>17</v>
      </c>
      <c r="G40" s="9">
        <v>180</v>
      </c>
      <c r="H40" s="9">
        <v>1.2</v>
      </c>
      <c r="J40">
        <v>22.53</v>
      </c>
      <c r="K40">
        <v>36.4</v>
      </c>
      <c r="L40">
        <v>7.4</v>
      </c>
      <c r="M40">
        <v>8</v>
      </c>
      <c r="N40">
        <v>22.51</v>
      </c>
      <c r="O40">
        <v>36.409999999999997</v>
      </c>
      <c r="P40">
        <v>7.5</v>
      </c>
      <c r="Q40">
        <v>8</v>
      </c>
      <c r="R40">
        <v>4.5</v>
      </c>
    </row>
    <row r="41" spans="1:18">
      <c r="A41" s="9" t="s">
        <v>56</v>
      </c>
      <c r="B41" s="46">
        <v>38355</v>
      </c>
      <c r="C41" s="9">
        <v>4</v>
      </c>
      <c r="D41" s="9">
        <v>6</v>
      </c>
      <c r="E41" s="9">
        <v>5</v>
      </c>
      <c r="F41" s="9">
        <v>20</v>
      </c>
      <c r="G41" s="9">
        <v>170</v>
      </c>
      <c r="H41" s="9">
        <v>1</v>
      </c>
      <c r="I41">
        <v>0.1401707502636215</v>
      </c>
      <c r="J41">
        <v>23.09</v>
      </c>
      <c r="K41">
        <v>36.46</v>
      </c>
      <c r="L41">
        <v>7.4</v>
      </c>
      <c r="M41">
        <v>8</v>
      </c>
      <c r="N41">
        <v>23.1</v>
      </c>
      <c r="O41">
        <v>36.5</v>
      </c>
      <c r="P41">
        <v>7.4</v>
      </c>
      <c r="Q41">
        <v>8.1</v>
      </c>
      <c r="R41">
        <v>4</v>
      </c>
    </row>
    <row r="42" spans="1:18">
      <c r="A42" s="9" t="s">
        <v>56</v>
      </c>
      <c r="B42" s="46">
        <v>38362</v>
      </c>
      <c r="C42" s="9">
        <v>7</v>
      </c>
      <c r="D42" s="9">
        <v>6</v>
      </c>
      <c r="E42" s="9">
        <v>9</v>
      </c>
      <c r="F42" s="9">
        <v>15</v>
      </c>
      <c r="G42" s="9">
        <v>190</v>
      </c>
      <c r="H42" s="9">
        <v>1.6</v>
      </c>
      <c r="I42">
        <v>0.15062150673787919</v>
      </c>
      <c r="J42">
        <v>23.54</v>
      </c>
      <c r="K42">
        <v>36.79</v>
      </c>
      <c r="L42">
        <v>7</v>
      </c>
      <c r="M42">
        <v>8.1</v>
      </c>
      <c r="N42">
        <v>23.49</v>
      </c>
      <c r="O42">
        <v>36.81</v>
      </c>
      <c r="P42">
        <v>7</v>
      </c>
      <c r="Q42">
        <v>8.1</v>
      </c>
      <c r="R42">
        <v>3.5</v>
      </c>
    </row>
    <row r="43" spans="1:18">
      <c r="A43" s="9" t="s">
        <v>56</v>
      </c>
      <c r="B43" s="46">
        <v>38369</v>
      </c>
      <c r="C43" s="9">
        <v>6</v>
      </c>
      <c r="D43" s="9">
        <v>5</v>
      </c>
      <c r="E43" s="9">
        <v>6</v>
      </c>
      <c r="F43" s="9">
        <v>21</v>
      </c>
      <c r="G43" s="9">
        <v>170</v>
      </c>
      <c r="H43" s="9">
        <v>0.7</v>
      </c>
      <c r="I43">
        <v>0.12615273187948237</v>
      </c>
      <c r="J43">
        <v>22.12</v>
      </c>
      <c r="K43">
        <v>36.869999999999997</v>
      </c>
      <c r="L43">
        <v>7</v>
      </c>
      <c r="M43">
        <v>8.1</v>
      </c>
      <c r="N43">
        <v>22.13</v>
      </c>
      <c r="O43">
        <v>36.869999999999997</v>
      </c>
      <c r="P43">
        <v>6.9</v>
      </c>
      <c r="Q43">
        <v>8.1</v>
      </c>
      <c r="R43">
        <v>4.5</v>
      </c>
    </row>
    <row r="44" spans="1:18">
      <c r="A44" s="9" t="s">
        <v>56</v>
      </c>
      <c r="B44" s="46">
        <v>38376</v>
      </c>
      <c r="C44" s="9">
        <v>6</v>
      </c>
      <c r="D44" s="9">
        <v>5</v>
      </c>
      <c r="E44" s="9">
        <v>8</v>
      </c>
      <c r="F44" s="9">
        <v>12</v>
      </c>
      <c r="G44" s="9">
        <v>160</v>
      </c>
      <c r="H44" s="9">
        <v>0.5</v>
      </c>
      <c r="I44">
        <v>0.10670390421829044</v>
      </c>
      <c r="J44">
        <v>23.54</v>
      </c>
      <c r="K44">
        <v>36.979999999999997</v>
      </c>
      <c r="L44">
        <v>6.8</v>
      </c>
      <c r="M44">
        <v>8</v>
      </c>
      <c r="N44">
        <v>23.27</v>
      </c>
      <c r="O44">
        <v>36.97</v>
      </c>
      <c r="P44">
        <v>6.9</v>
      </c>
      <c r="Q44">
        <v>8</v>
      </c>
      <c r="R44">
        <v>6.5</v>
      </c>
    </row>
    <row r="45" spans="1:18">
      <c r="A45" s="9" t="s">
        <v>56</v>
      </c>
      <c r="B45" s="46">
        <v>38383</v>
      </c>
      <c r="C45" s="9">
        <v>5</v>
      </c>
      <c r="D45" s="9">
        <v>5</v>
      </c>
      <c r="E45" s="9">
        <v>5</v>
      </c>
      <c r="F45" s="9">
        <v>14</v>
      </c>
      <c r="G45" s="9">
        <v>140</v>
      </c>
      <c r="H45" s="9">
        <v>0.6</v>
      </c>
      <c r="I45">
        <v>0.1357290442200359</v>
      </c>
      <c r="J45">
        <v>23.84</v>
      </c>
      <c r="K45">
        <v>37.049999999999997</v>
      </c>
      <c r="L45">
        <v>6.9</v>
      </c>
      <c r="M45">
        <v>7.9</v>
      </c>
      <c r="N45">
        <v>23.85</v>
      </c>
      <c r="O45">
        <v>37.049999999999997</v>
      </c>
      <c r="P45">
        <v>6.9</v>
      </c>
      <c r="Q45">
        <v>8</v>
      </c>
      <c r="R45">
        <v>5</v>
      </c>
    </row>
    <row r="46" spans="1:18">
      <c r="A46" s="9" t="s">
        <v>56</v>
      </c>
      <c r="B46" s="46">
        <v>38390</v>
      </c>
      <c r="C46" s="9">
        <v>4</v>
      </c>
      <c r="D46" s="9">
        <v>6</v>
      </c>
      <c r="E46" s="9">
        <v>6</v>
      </c>
      <c r="F46" s="9">
        <v>14</v>
      </c>
      <c r="G46" s="9">
        <v>170</v>
      </c>
      <c r="H46" s="9">
        <v>1.2</v>
      </c>
      <c r="I46">
        <v>0.14576693726685133</v>
      </c>
      <c r="J46">
        <v>22.75</v>
      </c>
      <c r="K46">
        <v>37.14</v>
      </c>
      <c r="L46">
        <v>6.8</v>
      </c>
      <c r="M46">
        <v>8.1</v>
      </c>
      <c r="N46">
        <v>22.78</v>
      </c>
      <c r="O46">
        <v>37.130000000000003</v>
      </c>
      <c r="P46">
        <v>6.8</v>
      </c>
      <c r="Q46">
        <v>8.1</v>
      </c>
      <c r="R46">
        <v>4.5</v>
      </c>
    </row>
    <row r="47" spans="1:18">
      <c r="A47" s="9" t="s">
        <v>56</v>
      </c>
      <c r="B47" s="46">
        <v>38397</v>
      </c>
      <c r="C47" s="9">
        <v>7</v>
      </c>
      <c r="D47" s="9">
        <v>6</v>
      </c>
      <c r="E47" s="9">
        <v>8</v>
      </c>
      <c r="F47" s="9">
        <v>13</v>
      </c>
      <c r="G47" s="9">
        <v>160</v>
      </c>
      <c r="H47" s="9">
        <v>0.5</v>
      </c>
      <c r="I47">
        <v>7.3746162032482396E-2</v>
      </c>
      <c r="J47">
        <v>23.08</v>
      </c>
      <c r="K47">
        <v>36.89</v>
      </c>
      <c r="L47">
        <v>7.1</v>
      </c>
      <c r="M47">
        <v>8.1999999999999993</v>
      </c>
      <c r="N47">
        <v>23.14</v>
      </c>
      <c r="O47">
        <v>36.979999999999997</v>
      </c>
      <c r="P47">
        <v>7.1</v>
      </c>
      <c r="Q47">
        <v>8.1999999999999993</v>
      </c>
      <c r="R47">
        <v>6</v>
      </c>
    </row>
    <row r="48" spans="1:18">
      <c r="A48" s="9" t="s">
        <v>56</v>
      </c>
      <c r="B48" s="46">
        <v>38404</v>
      </c>
      <c r="C48" s="9">
        <v>8</v>
      </c>
      <c r="D48" s="9">
        <v>5</v>
      </c>
      <c r="E48" s="9">
        <v>8</v>
      </c>
      <c r="F48" s="9">
        <v>19</v>
      </c>
      <c r="G48" s="9">
        <v>180</v>
      </c>
      <c r="H48" s="9">
        <v>1.2</v>
      </c>
      <c r="I48">
        <v>0.11867349290516174</v>
      </c>
      <c r="J48">
        <v>23.27</v>
      </c>
      <c r="K48">
        <v>37.270000000000003</v>
      </c>
      <c r="L48">
        <v>6.8</v>
      </c>
      <c r="M48">
        <v>8.1</v>
      </c>
      <c r="N48">
        <v>23.27</v>
      </c>
      <c r="O48">
        <v>37.270000000000003</v>
      </c>
      <c r="P48">
        <v>6.8</v>
      </c>
      <c r="Q48">
        <v>8.1999999999999993</v>
      </c>
      <c r="R48">
        <v>4.8</v>
      </c>
    </row>
    <row r="49" spans="1:18">
      <c r="A49" s="9" t="s">
        <v>56</v>
      </c>
      <c r="B49" s="46">
        <v>38411</v>
      </c>
      <c r="C49" s="9">
        <v>5</v>
      </c>
      <c r="D49" s="9">
        <v>6</v>
      </c>
      <c r="E49" s="9">
        <v>6</v>
      </c>
      <c r="F49" s="9">
        <v>15</v>
      </c>
      <c r="G49" s="9">
        <v>160</v>
      </c>
      <c r="H49" s="9">
        <v>0.6</v>
      </c>
      <c r="I49">
        <v>8.8354150114759875E-2</v>
      </c>
      <c r="J49">
        <v>22.81</v>
      </c>
      <c r="K49">
        <v>36.94</v>
      </c>
      <c r="L49">
        <v>7.1</v>
      </c>
      <c r="M49">
        <v>8.1999999999999993</v>
      </c>
      <c r="N49">
        <v>22.82</v>
      </c>
      <c r="O49">
        <v>36.93</v>
      </c>
      <c r="P49">
        <v>7.2</v>
      </c>
      <c r="Q49">
        <v>8.1999999999999993</v>
      </c>
      <c r="R49">
        <v>6</v>
      </c>
    </row>
    <row r="50" spans="1:18">
      <c r="A50" s="9" t="s">
        <v>56</v>
      </c>
      <c r="B50" s="46">
        <v>38418</v>
      </c>
      <c r="C50" s="9">
        <v>4</v>
      </c>
      <c r="D50" s="9">
        <v>5</v>
      </c>
      <c r="E50" s="9">
        <v>4</v>
      </c>
      <c r="F50" s="9">
        <v>14</v>
      </c>
      <c r="G50" s="9">
        <v>130</v>
      </c>
      <c r="H50" s="9">
        <v>0.6</v>
      </c>
      <c r="I50">
        <v>7.3037947015948665E-2</v>
      </c>
      <c r="J50">
        <v>22.61</v>
      </c>
      <c r="K50">
        <v>36.9</v>
      </c>
      <c r="L50">
        <v>7</v>
      </c>
      <c r="M50">
        <v>8.1999999999999993</v>
      </c>
      <c r="N50">
        <v>22.6</v>
      </c>
      <c r="O50">
        <v>36.979999999999997</v>
      </c>
      <c r="P50">
        <v>6.9</v>
      </c>
      <c r="Q50">
        <v>8.1999999999999993</v>
      </c>
      <c r="R50">
        <v>8</v>
      </c>
    </row>
    <row r="51" spans="1:18">
      <c r="A51" s="9" t="s">
        <v>56</v>
      </c>
      <c r="B51" s="46">
        <v>38425</v>
      </c>
      <c r="C51" s="9">
        <v>4</v>
      </c>
      <c r="D51" s="9">
        <v>5</v>
      </c>
      <c r="E51" s="9">
        <v>6</v>
      </c>
      <c r="F51" s="9">
        <v>17</v>
      </c>
      <c r="G51" s="9">
        <v>190</v>
      </c>
      <c r="H51" s="9">
        <v>0.5</v>
      </c>
      <c r="I51">
        <v>7.9609098000790801E-2</v>
      </c>
      <c r="J51">
        <v>23.25</v>
      </c>
      <c r="K51">
        <v>36.799999999999997</v>
      </c>
      <c r="L51">
        <v>6.9</v>
      </c>
      <c r="M51">
        <v>8.1</v>
      </c>
      <c r="N51">
        <v>23.26</v>
      </c>
      <c r="O51">
        <v>36.799999999999997</v>
      </c>
      <c r="P51">
        <v>6.9</v>
      </c>
      <c r="Q51">
        <v>8.1</v>
      </c>
      <c r="R51">
        <v>8</v>
      </c>
    </row>
    <row r="52" spans="1:18">
      <c r="A52" s="9" t="s">
        <v>56</v>
      </c>
      <c r="B52" s="46">
        <v>38432</v>
      </c>
      <c r="C52" s="9">
        <v>7</v>
      </c>
      <c r="D52" s="9">
        <v>6</v>
      </c>
      <c r="E52" s="9">
        <v>10</v>
      </c>
      <c r="F52" s="9">
        <v>16</v>
      </c>
      <c r="G52" s="9">
        <v>170</v>
      </c>
      <c r="H52" s="9">
        <v>2.2999999999999998</v>
      </c>
      <c r="I52">
        <v>9.0960275957156361E-2</v>
      </c>
      <c r="J52">
        <v>23.69</v>
      </c>
      <c r="K52">
        <v>36.81</v>
      </c>
      <c r="L52">
        <v>7.1</v>
      </c>
      <c r="M52">
        <v>8.1999999999999993</v>
      </c>
      <c r="N52">
        <v>23.09</v>
      </c>
      <c r="O52">
        <v>37</v>
      </c>
      <c r="P52">
        <v>6.7</v>
      </c>
      <c r="Q52">
        <v>8.1999999999999993</v>
      </c>
      <c r="R52">
        <v>10</v>
      </c>
    </row>
    <row r="53" spans="1:18">
      <c r="A53" s="9"/>
      <c r="B53" s="46"/>
      <c r="C53" s="9"/>
      <c r="D53" s="9"/>
      <c r="E53" s="9"/>
      <c r="F53" s="9"/>
      <c r="G53" s="9"/>
      <c r="H53" s="9"/>
    </row>
    <row r="54" spans="1:18">
      <c r="A54" s="9" t="s">
        <v>15</v>
      </c>
      <c r="B54" s="46">
        <v>38327</v>
      </c>
      <c r="C54" s="9">
        <v>4</v>
      </c>
      <c r="D54" s="9">
        <v>8</v>
      </c>
      <c r="E54" s="9">
        <v>5</v>
      </c>
      <c r="F54" s="9">
        <v>15</v>
      </c>
      <c r="G54" s="9">
        <v>130</v>
      </c>
      <c r="H54" s="9">
        <v>0.6</v>
      </c>
      <c r="I54">
        <v>0.10774214999999999</v>
      </c>
      <c r="J54">
        <v>21.29</v>
      </c>
      <c r="K54">
        <v>36.15</v>
      </c>
      <c r="L54">
        <v>7.6</v>
      </c>
      <c r="M54">
        <v>8.1999999999999993</v>
      </c>
      <c r="N54">
        <v>20.92</v>
      </c>
      <c r="O54">
        <v>36.28</v>
      </c>
      <c r="P54">
        <v>7.9</v>
      </c>
      <c r="Q54">
        <v>8.1999999999999993</v>
      </c>
      <c r="R54">
        <v>6</v>
      </c>
    </row>
    <row r="55" spans="1:18">
      <c r="A55" s="9" t="s">
        <v>15</v>
      </c>
      <c r="B55" s="46">
        <v>38334</v>
      </c>
      <c r="C55" s="9">
        <v>3</v>
      </c>
      <c r="D55" s="9">
        <v>7</v>
      </c>
      <c r="E55" s="9">
        <v>4</v>
      </c>
      <c r="F55" s="9">
        <v>16</v>
      </c>
      <c r="G55" s="9">
        <v>190</v>
      </c>
      <c r="H55" s="9">
        <v>0.5</v>
      </c>
      <c r="I55">
        <v>0.10347690799963587</v>
      </c>
      <c r="J55">
        <v>21.94</v>
      </c>
      <c r="K55">
        <v>35.96</v>
      </c>
      <c r="L55">
        <v>6.6</v>
      </c>
      <c r="M55">
        <v>8.1999999999999993</v>
      </c>
      <c r="N55">
        <v>21.93</v>
      </c>
      <c r="O55">
        <v>35.97</v>
      </c>
      <c r="P55">
        <v>7</v>
      </c>
      <c r="Q55">
        <v>8.1999999999999993</v>
      </c>
      <c r="R55">
        <v>6</v>
      </c>
    </row>
    <row r="56" spans="1:18">
      <c r="A56" s="9" t="s">
        <v>15</v>
      </c>
      <c r="B56" s="46">
        <v>38341</v>
      </c>
      <c r="C56" s="9">
        <v>6</v>
      </c>
      <c r="D56" s="9">
        <v>6</v>
      </c>
      <c r="E56" s="9">
        <v>4</v>
      </c>
      <c r="F56" s="9">
        <v>15</v>
      </c>
      <c r="G56" s="9">
        <v>150</v>
      </c>
      <c r="H56" s="9">
        <v>0.8</v>
      </c>
      <c r="I56">
        <v>9.6700127612149425E-2</v>
      </c>
      <c r="J56">
        <v>23.24</v>
      </c>
      <c r="K56">
        <v>36.21</v>
      </c>
      <c r="L56">
        <v>7.2</v>
      </c>
      <c r="M56">
        <v>8.1999999999999993</v>
      </c>
      <c r="N56">
        <v>22.92</v>
      </c>
      <c r="O56">
        <v>36.25</v>
      </c>
      <c r="P56">
        <v>7.5</v>
      </c>
      <c r="Q56">
        <v>8.1999999999999993</v>
      </c>
      <c r="R56">
        <v>5</v>
      </c>
    </row>
    <row r="57" spans="1:18">
      <c r="A57" s="9" t="s">
        <v>15</v>
      </c>
      <c r="B57" s="46">
        <v>38348</v>
      </c>
      <c r="C57" s="9">
        <v>8</v>
      </c>
      <c r="D57" s="9">
        <v>6</v>
      </c>
      <c r="E57" s="9">
        <v>4</v>
      </c>
      <c r="F57" s="9">
        <v>17</v>
      </c>
      <c r="G57" s="9">
        <v>160</v>
      </c>
      <c r="H57" s="9">
        <v>1.2</v>
      </c>
      <c r="J57">
        <v>22.52</v>
      </c>
      <c r="K57">
        <v>36.42</v>
      </c>
      <c r="L57">
        <v>7.2</v>
      </c>
      <c r="M57">
        <v>8.1</v>
      </c>
      <c r="N57">
        <v>22.53</v>
      </c>
      <c r="O57">
        <v>36.4</v>
      </c>
      <c r="P57">
        <v>7.2</v>
      </c>
      <c r="Q57">
        <v>8.1</v>
      </c>
      <c r="R57">
        <v>3.5</v>
      </c>
    </row>
    <row r="58" spans="1:18">
      <c r="A58" s="9" t="s">
        <v>15</v>
      </c>
      <c r="B58" s="46">
        <v>38355</v>
      </c>
      <c r="C58" s="9">
        <v>3</v>
      </c>
      <c r="D58" s="9">
        <v>7</v>
      </c>
      <c r="E58" s="9">
        <v>3</v>
      </c>
      <c r="F58" s="9">
        <v>17</v>
      </c>
      <c r="G58" s="9">
        <v>170</v>
      </c>
      <c r="H58" s="9">
        <v>1.1000000000000001</v>
      </c>
      <c r="I58">
        <v>0.1207759299358121</v>
      </c>
      <c r="J58">
        <v>22.81</v>
      </c>
      <c r="K58">
        <v>36.53</v>
      </c>
      <c r="L58">
        <v>7.5</v>
      </c>
      <c r="M58">
        <v>8.1</v>
      </c>
      <c r="N58">
        <v>22.61</v>
      </c>
      <c r="O58">
        <v>36.520000000000003</v>
      </c>
      <c r="P58">
        <v>7.4</v>
      </c>
      <c r="Q58">
        <v>8.1</v>
      </c>
      <c r="R58">
        <v>4.5</v>
      </c>
    </row>
    <row r="59" spans="1:18">
      <c r="A59" s="9" t="s">
        <v>15</v>
      </c>
      <c r="B59" s="46">
        <v>38362</v>
      </c>
      <c r="C59" s="9">
        <v>6</v>
      </c>
      <c r="D59" s="9">
        <v>6</v>
      </c>
      <c r="E59" s="9">
        <v>6</v>
      </c>
      <c r="F59" s="9">
        <v>18</v>
      </c>
      <c r="G59" s="9">
        <v>180</v>
      </c>
      <c r="H59" s="9">
        <v>0.9</v>
      </c>
      <c r="I59">
        <v>0.11298911133937925</v>
      </c>
      <c r="J59">
        <v>22.94</v>
      </c>
      <c r="K59">
        <v>36.9</v>
      </c>
      <c r="L59">
        <v>7.5</v>
      </c>
      <c r="M59">
        <v>8.1999999999999993</v>
      </c>
      <c r="N59">
        <v>22.93</v>
      </c>
      <c r="O59">
        <v>36.9</v>
      </c>
      <c r="P59">
        <v>7.6</v>
      </c>
      <c r="Q59">
        <v>8.1999999999999993</v>
      </c>
      <c r="R59">
        <v>4</v>
      </c>
    </row>
    <row r="60" spans="1:18">
      <c r="A60" s="9" t="s">
        <v>15</v>
      </c>
      <c r="B60" s="46">
        <v>38369</v>
      </c>
      <c r="C60" s="9">
        <v>5</v>
      </c>
      <c r="D60" s="9">
        <v>5</v>
      </c>
      <c r="E60" s="9">
        <v>4</v>
      </c>
      <c r="F60" s="9">
        <v>14</v>
      </c>
      <c r="G60" s="9">
        <v>130</v>
      </c>
      <c r="H60" s="9">
        <v>1.2</v>
      </c>
      <c r="I60">
        <v>0.12490002696663315</v>
      </c>
      <c r="J60">
        <v>22.13</v>
      </c>
      <c r="K60">
        <v>36.85</v>
      </c>
      <c r="L60">
        <v>7.2</v>
      </c>
      <c r="M60">
        <v>8.1999999999999993</v>
      </c>
      <c r="N60">
        <v>22.14</v>
      </c>
      <c r="O60">
        <v>36.840000000000003</v>
      </c>
      <c r="P60">
        <v>7.3</v>
      </c>
      <c r="Q60">
        <v>8.1999999999999993</v>
      </c>
      <c r="R60">
        <v>5</v>
      </c>
    </row>
    <row r="61" spans="1:18">
      <c r="A61" s="9" t="s">
        <v>15</v>
      </c>
      <c r="B61" s="46">
        <v>38376</v>
      </c>
      <c r="C61" s="9">
        <v>5</v>
      </c>
      <c r="D61" s="9">
        <v>6</v>
      </c>
      <c r="E61" s="9">
        <v>4</v>
      </c>
      <c r="F61" s="9">
        <v>15</v>
      </c>
      <c r="G61" s="9">
        <v>140</v>
      </c>
      <c r="H61" s="9">
        <v>0.7</v>
      </c>
      <c r="I61">
        <v>0.13944613787368512</v>
      </c>
      <c r="J61">
        <v>23.42</v>
      </c>
      <c r="K61">
        <v>36.950000000000003</v>
      </c>
      <c r="L61">
        <v>7</v>
      </c>
      <c r="M61">
        <v>8</v>
      </c>
      <c r="N61">
        <v>23.29</v>
      </c>
      <c r="O61">
        <v>36.950000000000003</v>
      </c>
      <c r="P61">
        <v>6.9</v>
      </c>
      <c r="Q61">
        <v>8</v>
      </c>
      <c r="R61">
        <v>4</v>
      </c>
    </row>
    <row r="62" spans="1:18">
      <c r="A62" s="9" t="s">
        <v>15</v>
      </c>
      <c r="B62" s="46">
        <v>38383</v>
      </c>
      <c r="C62" s="9">
        <v>7</v>
      </c>
      <c r="D62" s="9">
        <v>5</v>
      </c>
      <c r="E62" s="9">
        <v>5</v>
      </c>
      <c r="F62" s="9">
        <v>13</v>
      </c>
      <c r="G62" s="9">
        <v>120</v>
      </c>
      <c r="H62" s="9">
        <v>0.8</v>
      </c>
      <c r="I62">
        <v>0.10769868813073377</v>
      </c>
      <c r="J62">
        <v>23.51</v>
      </c>
      <c r="K62">
        <v>36.96</v>
      </c>
      <c r="L62">
        <v>7.3</v>
      </c>
      <c r="M62">
        <v>8.3000000000000007</v>
      </c>
      <c r="N62">
        <v>23.46</v>
      </c>
      <c r="O62">
        <v>36.97</v>
      </c>
      <c r="P62">
        <v>7.4</v>
      </c>
      <c r="Q62">
        <v>8.1999999999999993</v>
      </c>
      <c r="R62">
        <v>5.5</v>
      </c>
    </row>
    <row r="63" spans="1:18">
      <c r="A63" s="9" t="s">
        <v>15</v>
      </c>
      <c r="B63" s="46">
        <v>38390</v>
      </c>
      <c r="C63" s="9">
        <v>5</v>
      </c>
      <c r="D63" s="9">
        <v>6</v>
      </c>
      <c r="E63" s="9">
        <v>4</v>
      </c>
      <c r="F63" s="9">
        <v>18</v>
      </c>
      <c r="G63" s="9">
        <v>150</v>
      </c>
      <c r="H63" s="9">
        <v>1.1000000000000001</v>
      </c>
      <c r="I63">
        <v>0.13226481536674436</v>
      </c>
      <c r="J63">
        <v>22.85</v>
      </c>
      <c r="K63">
        <v>37.130000000000003</v>
      </c>
      <c r="L63">
        <v>7.4</v>
      </c>
      <c r="M63">
        <v>8.1999999999999993</v>
      </c>
      <c r="N63">
        <v>22.7</v>
      </c>
      <c r="O63">
        <v>37.159999999999997</v>
      </c>
      <c r="P63">
        <v>7.2</v>
      </c>
      <c r="Q63">
        <v>8.1999999999999993</v>
      </c>
      <c r="R63">
        <v>5</v>
      </c>
    </row>
    <row r="64" spans="1:18">
      <c r="A64" s="9" t="s">
        <v>15</v>
      </c>
      <c r="B64" s="46">
        <v>38397</v>
      </c>
      <c r="C64" s="9">
        <v>7</v>
      </c>
      <c r="D64" s="9">
        <v>6</v>
      </c>
      <c r="E64" s="9">
        <v>6</v>
      </c>
      <c r="F64" s="9">
        <v>14</v>
      </c>
      <c r="G64" s="9">
        <v>200</v>
      </c>
      <c r="H64" s="9">
        <v>0.7</v>
      </c>
      <c r="I64">
        <v>8.5049939073707823E-2</v>
      </c>
      <c r="J64">
        <v>23.34</v>
      </c>
      <c r="K64">
        <v>36.94</v>
      </c>
      <c r="L64">
        <v>7.3</v>
      </c>
      <c r="M64">
        <v>8.1999999999999993</v>
      </c>
      <c r="N64">
        <v>23.24</v>
      </c>
      <c r="O64">
        <v>36.950000000000003</v>
      </c>
      <c r="P64">
        <v>7.3</v>
      </c>
      <c r="Q64">
        <v>8.1999999999999993</v>
      </c>
      <c r="R64">
        <v>4.5</v>
      </c>
    </row>
    <row r="65" spans="1:18">
      <c r="A65" s="9" t="s">
        <v>15</v>
      </c>
      <c r="B65" s="46">
        <v>38404</v>
      </c>
      <c r="C65" s="9">
        <v>6</v>
      </c>
      <c r="D65" s="9">
        <v>7</v>
      </c>
      <c r="E65" s="9">
        <v>4</v>
      </c>
      <c r="F65" s="9">
        <v>16</v>
      </c>
      <c r="G65" s="9">
        <v>140</v>
      </c>
      <c r="H65" s="9">
        <v>1.2</v>
      </c>
      <c r="I65">
        <v>0.12246004881089979</v>
      </c>
      <c r="J65">
        <v>22.96</v>
      </c>
      <c r="K65">
        <v>37.119999999999997</v>
      </c>
      <c r="L65">
        <v>7.1</v>
      </c>
      <c r="M65">
        <v>8.1999999999999993</v>
      </c>
      <c r="N65">
        <v>22.93</v>
      </c>
      <c r="O65">
        <v>37.119999999999997</v>
      </c>
      <c r="P65">
        <v>7.1</v>
      </c>
      <c r="Q65">
        <v>8.1999999999999993</v>
      </c>
      <c r="R65">
        <v>5</v>
      </c>
    </row>
    <row r="66" spans="1:18">
      <c r="A66" s="9" t="s">
        <v>15</v>
      </c>
      <c r="B66" s="46">
        <v>38411</v>
      </c>
      <c r="C66" s="9">
        <v>7</v>
      </c>
      <c r="D66" s="9">
        <v>6</v>
      </c>
      <c r="E66" s="9">
        <v>5</v>
      </c>
      <c r="F66" s="9">
        <v>18</v>
      </c>
      <c r="G66" s="9">
        <v>160</v>
      </c>
      <c r="H66" s="9">
        <v>0.8</v>
      </c>
      <c r="I66">
        <v>0.1043741914251617</v>
      </c>
      <c r="J66">
        <v>23.07</v>
      </c>
      <c r="K66">
        <v>37.090000000000003</v>
      </c>
      <c r="L66">
        <v>7.4</v>
      </c>
      <c r="M66">
        <v>8.1999999999999993</v>
      </c>
      <c r="N66">
        <v>23.06</v>
      </c>
      <c r="O66">
        <v>37.090000000000003</v>
      </c>
      <c r="P66">
        <v>7.5</v>
      </c>
      <c r="Q66">
        <v>8.1999999999999993</v>
      </c>
      <c r="R66">
        <v>5.5</v>
      </c>
    </row>
    <row r="67" spans="1:18">
      <c r="A67" s="9" t="s">
        <v>15</v>
      </c>
      <c r="B67" s="46">
        <v>38418</v>
      </c>
      <c r="C67" s="9">
        <v>5</v>
      </c>
      <c r="D67" s="9">
        <v>6</v>
      </c>
      <c r="E67" s="9">
        <v>7</v>
      </c>
      <c r="F67" s="9">
        <v>16</v>
      </c>
      <c r="G67" s="9">
        <v>140</v>
      </c>
      <c r="H67" s="9">
        <v>1.1000000000000001</v>
      </c>
      <c r="I67">
        <v>0.13980724824256183</v>
      </c>
      <c r="J67">
        <v>22.7</v>
      </c>
      <c r="K67">
        <v>36.99</v>
      </c>
      <c r="L67">
        <v>6.9</v>
      </c>
      <c r="M67">
        <v>8.1999999999999993</v>
      </c>
      <c r="N67">
        <v>22.66</v>
      </c>
      <c r="O67">
        <v>36.979999999999997</v>
      </c>
      <c r="P67">
        <v>7</v>
      </c>
      <c r="Q67">
        <v>8.1999999999999993</v>
      </c>
      <c r="R67">
        <v>4</v>
      </c>
    </row>
    <row r="68" spans="1:18">
      <c r="A68" s="9" t="s">
        <v>15</v>
      </c>
      <c r="B68" s="46">
        <v>38425</v>
      </c>
      <c r="C68" s="9">
        <v>5</v>
      </c>
      <c r="D68" s="9">
        <v>5</v>
      </c>
      <c r="E68" s="9">
        <v>4</v>
      </c>
      <c r="F68" s="9">
        <v>19</v>
      </c>
      <c r="G68" s="9">
        <v>190</v>
      </c>
      <c r="H68" s="9">
        <v>1.4</v>
      </c>
      <c r="I68">
        <v>9.8394983373013667E-2</v>
      </c>
      <c r="J68">
        <v>23.52</v>
      </c>
      <c r="K68">
        <v>36.85</v>
      </c>
      <c r="L68">
        <v>7.2</v>
      </c>
      <c r="M68">
        <v>8.1999999999999993</v>
      </c>
      <c r="N68">
        <v>23.35</v>
      </c>
      <c r="O68">
        <v>36.92</v>
      </c>
      <c r="P68">
        <v>7.2</v>
      </c>
      <c r="Q68">
        <v>8.1999999999999993</v>
      </c>
      <c r="R68">
        <v>7</v>
      </c>
    </row>
    <row r="69" spans="1:18">
      <c r="A69" s="9" t="s">
        <v>15</v>
      </c>
      <c r="B69" s="46">
        <v>38432</v>
      </c>
      <c r="C69" s="9">
        <v>4</v>
      </c>
      <c r="D69" s="9">
        <v>5</v>
      </c>
      <c r="E69" s="9">
        <v>6</v>
      </c>
      <c r="F69" s="9">
        <v>17</v>
      </c>
      <c r="G69" s="9">
        <v>170</v>
      </c>
      <c r="H69" s="9">
        <v>1.2</v>
      </c>
      <c r="I69">
        <v>6.1652143921174934E-2</v>
      </c>
      <c r="J69">
        <v>23.79</v>
      </c>
      <c r="K69">
        <v>36.869999999999997</v>
      </c>
      <c r="L69">
        <v>6.8</v>
      </c>
      <c r="M69">
        <v>8.3000000000000007</v>
      </c>
      <c r="N69">
        <v>23.24</v>
      </c>
      <c r="O69">
        <v>37.020000000000003</v>
      </c>
      <c r="P69">
        <v>6.4</v>
      </c>
      <c r="Q69">
        <v>8.1999999999999993</v>
      </c>
      <c r="R69">
        <v>9.5</v>
      </c>
    </row>
    <row r="70" spans="1:18">
      <c r="A70" s="9"/>
      <c r="B70" s="46"/>
      <c r="C70" s="9"/>
      <c r="D70" s="9"/>
      <c r="E70" s="9"/>
      <c r="F70" s="9"/>
      <c r="G70" s="9"/>
      <c r="H70" s="9"/>
    </row>
    <row r="71" spans="1:18">
      <c r="A71" s="9" t="s">
        <v>16</v>
      </c>
      <c r="B71" s="46">
        <v>38327</v>
      </c>
      <c r="C71" s="9">
        <v>4</v>
      </c>
      <c r="D71" s="9">
        <v>6</v>
      </c>
      <c r="E71" s="9">
        <v>5</v>
      </c>
      <c r="F71" s="9">
        <v>14</v>
      </c>
      <c r="G71" s="9">
        <v>150</v>
      </c>
      <c r="H71" s="9">
        <v>0.3</v>
      </c>
      <c r="I71">
        <v>7.9973630000000004E-2</v>
      </c>
      <c r="J71">
        <v>20.9</v>
      </c>
      <c r="K71">
        <v>35.76</v>
      </c>
      <c r="L71">
        <v>7.9</v>
      </c>
      <c r="M71">
        <v>8.1</v>
      </c>
      <c r="N71">
        <v>20.81</v>
      </c>
      <c r="O71">
        <v>36.18</v>
      </c>
      <c r="P71">
        <v>7.9</v>
      </c>
      <c r="Q71">
        <v>8.1</v>
      </c>
      <c r="R71">
        <v>9.5</v>
      </c>
    </row>
    <row r="72" spans="1:18">
      <c r="A72" s="9" t="s">
        <v>16</v>
      </c>
      <c r="B72" s="46">
        <v>38334</v>
      </c>
      <c r="C72" s="9">
        <v>6</v>
      </c>
      <c r="D72" s="9">
        <v>7</v>
      </c>
      <c r="E72" s="9">
        <v>6</v>
      </c>
      <c r="F72" s="9">
        <v>14</v>
      </c>
      <c r="G72" s="9">
        <v>150</v>
      </c>
      <c r="H72" s="9">
        <v>0.3</v>
      </c>
      <c r="I72">
        <v>8.8517387921563523E-2</v>
      </c>
      <c r="J72">
        <v>21.45</v>
      </c>
      <c r="K72">
        <v>35.93</v>
      </c>
      <c r="L72">
        <v>6.7</v>
      </c>
      <c r="M72">
        <v>8.1999999999999993</v>
      </c>
      <c r="N72">
        <v>21.42</v>
      </c>
      <c r="O72">
        <v>35.92</v>
      </c>
      <c r="P72">
        <v>6.7</v>
      </c>
      <c r="Q72">
        <v>8.1</v>
      </c>
      <c r="R72">
        <v>8.5</v>
      </c>
    </row>
    <row r="73" spans="1:18">
      <c r="A73" s="9" t="s">
        <v>16</v>
      </c>
      <c r="B73" s="46">
        <v>38341</v>
      </c>
      <c r="C73" s="9">
        <v>7</v>
      </c>
      <c r="D73" s="9">
        <v>6</v>
      </c>
      <c r="E73" s="9">
        <v>5</v>
      </c>
      <c r="F73" s="9">
        <v>16</v>
      </c>
      <c r="G73" s="9">
        <v>150</v>
      </c>
      <c r="H73" s="9">
        <v>0.6</v>
      </c>
      <c r="I73">
        <v>7.0943632846798305E-2</v>
      </c>
      <c r="J73">
        <v>22.46</v>
      </c>
      <c r="K73">
        <v>36.229999999999997</v>
      </c>
      <c r="L73">
        <v>7.5</v>
      </c>
      <c r="M73">
        <v>8.1999999999999993</v>
      </c>
      <c r="N73">
        <v>22.16</v>
      </c>
      <c r="O73">
        <v>36.229999999999997</v>
      </c>
      <c r="P73">
        <v>7.4</v>
      </c>
      <c r="Q73">
        <v>8.1999999999999993</v>
      </c>
      <c r="R73">
        <v>10.199999999999999</v>
      </c>
    </row>
    <row r="74" spans="1:18">
      <c r="A74" s="9" t="s">
        <v>16</v>
      </c>
      <c r="B74" s="46">
        <v>38348</v>
      </c>
      <c r="C74" s="9">
        <v>4</v>
      </c>
      <c r="D74" s="9">
        <v>7</v>
      </c>
      <c r="E74" s="9">
        <v>4</v>
      </c>
      <c r="F74" s="9">
        <v>18</v>
      </c>
      <c r="G74" s="9">
        <v>170</v>
      </c>
      <c r="H74" s="9">
        <v>0.6</v>
      </c>
      <c r="I74">
        <v>8.2146545314424627E-2</v>
      </c>
      <c r="J74">
        <v>22.48</v>
      </c>
      <c r="K74">
        <v>36.4</v>
      </c>
      <c r="L74">
        <v>7.4</v>
      </c>
      <c r="M74">
        <v>8.1</v>
      </c>
      <c r="N74">
        <v>22.3</v>
      </c>
      <c r="O74">
        <v>36.39</v>
      </c>
      <c r="P74">
        <v>7.4</v>
      </c>
      <c r="Q74">
        <v>8.1</v>
      </c>
      <c r="R74">
        <v>6</v>
      </c>
    </row>
    <row r="75" spans="1:18">
      <c r="A75" s="9" t="s">
        <v>16</v>
      </c>
      <c r="B75" s="46">
        <v>38355</v>
      </c>
      <c r="C75" s="9">
        <v>3</v>
      </c>
      <c r="D75" s="9">
        <v>5</v>
      </c>
      <c r="E75" s="9">
        <v>3</v>
      </c>
      <c r="F75" s="9">
        <v>18</v>
      </c>
      <c r="G75" s="9">
        <v>170</v>
      </c>
      <c r="H75" s="9">
        <v>0.5</v>
      </c>
      <c r="I75">
        <v>8.6815378108282937E-2</v>
      </c>
      <c r="J75">
        <v>22.75</v>
      </c>
      <c r="K75">
        <v>36.42</v>
      </c>
      <c r="L75">
        <v>7.2</v>
      </c>
      <c r="M75">
        <v>8.1</v>
      </c>
      <c r="N75">
        <v>22.75</v>
      </c>
      <c r="O75">
        <v>36.42</v>
      </c>
      <c r="P75">
        <v>7.4</v>
      </c>
      <c r="Q75">
        <v>8.1</v>
      </c>
      <c r="R75">
        <v>7</v>
      </c>
    </row>
    <row r="76" spans="1:18">
      <c r="A76" s="9" t="s">
        <v>16</v>
      </c>
      <c r="B76" s="46">
        <v>38362</v>
      </c>
      <c r="C76" s="9">
        <v>4</v>
      </c>
      <c r="D76" s="9">
        <v>5</v>
      </c>
      <c r="E76" s="9">
        <v>4</v>
      </c>
      <c r="F76" s="9">
        <v>18</v>
      </c>
      <c r="G76" s="9">
        <v>150</v>
      </c>
      <c r="H76" s="9">
        <v>0.7</v>
      </c>
      <c r="I76">
        <v>8.7299494348585346E-2</v>
      </c>
      <c r="J76">
        <v>22.73</v>
      </c>
      <c r="K76">
        <v>36.78</v>
      </c>
      <c r="L76">
        <v>7.5</v>
      </c>
      <c r="M76">
        <v>8.1999999999999993</v>
      </c>
      <c r="N76">
        <v>22.71</v>
      </c>
      <c r="O76">
        <v>36.78</v>
      </c>
      <c r="P76">
        <v>7.5</v>
      </c>
      <c r="Q76">
        <v>8.1</v>
      </c>
      <c r="R76">
        <v>6.8</v>
      </c>
    </row>
    <row r="77" spans="1:18">
      <c r="A77" s="9" t="s">
        <v>16</v>
      </c>
      <c r="B77" s="46">
        <v>38369</v>
      </c>
      <c r="C77" s="9">
        <v>5</v>
      </c>
      <c r="D77" s="9">
        <v>5</v>
      </c>
      <c r="E77" s="9">
        <v>4</v>
      </c>
      <c r="F77" s="9">
        <v>13</v>
      </c>
      <c r="G77" s="9">
        <v>200</v>
      </c>
      <c r="H77" s="9">
        <v>1.2</v>
      </c>
      <c r="I77">
        <v>9.0114114701600745E-2</v>
      </c>
      <c r="J77">
        <v>22.19</v>
      </c>
      <c r="K77">
        <v>36.75</v>
      </c>
      <c r="L77">
        <v>7.4</v>
      </c>
      <c r="M77">
        <v>8.1999999999999993</v>
      </c>
      <c r="N77">
        <v>22.04</v>
      </c>
      <c r="O77">
        <v>36.86</v>
      </c>
      <c r="P77">
        <v>7.3</v>
      </c>
      <c r="Q77">
        <v>8.1999999999999993</v>
      </c>
      <c r="R77">
        <v>7.5</v>
      </c>
    </row>
    <row r="78" spans="1:18">
      <c r="A78" s="9" t="s">
        <v>16</v>
      </c>
      <c r="B78" s="46">
        <v>38376</v>
      </c>
      <c r="C78" s="9">
        <v>5</v>
      </c>
      <c r="D78" s="9">
        <v>5</v>
      </c>
      <c r="E78" s="9">
        <v>4</v>
      </c>
      <c r="F78" s="9">
        <v>14</v>
      </c>
      <c r="G78" s="9">
        <v>150</v>
      </c>
      <c r="H78" s="9">
        <v>0.3</v>
      </c>
      <c r="I78">
        <v>9.6152941993529473E-2</v>
      </c>
      <c r="J78">
        <v>22.59</v>
      </c>
      <c r="K78">
        <v>36.89</v>
      </c>
      <c r="L78">
        <v>7</v>
      </c>
      <c r="M78">
        <v>8</v>
      </c>
      <c r="N78">
        <v>22.58</v>
      </c>
      <c r="O78">
        <v>36.89</v>
      </c>
      <c r="P78">
        <v>7.1</v>
      </c>
      <c r="Q78">
        <v>8</v>
      </c>
      <c r="R78">
        <v>8</v>
      </c>
    </row>
    <row r="79" spans="1:18">
      <c r="A79" s="9" t="s">
        <v>16</v>
      </c>
      <c r="B79" s="46">
        <v>38383</v>
      </c>
      <c r="C79" s="9">
        <v>5</v>
      </c>
      <c r="D79" s="9">
        <v>5</v>
      </c>
      <c r="E79" s="9">
        <v>4</v>
      </c>
      <c r="F79" s="9">
        <v>13</v>
      </c>
      <c r="G79" s="9">
        <v>150</v>
      </c>
      <c r="H79" s="9">
        <v>0.6</v>
      </c>
      <c r="I79">
        <v>9.7238475008879874E-2</v>
      </c>
      <c r="J79">
        <v>23.13</v>
      </c>
      <c r="K79">
        <v>36.93</v>
      </c>
      <c r="L79">
        <v>7.2</v>
      </c>
      <c r="M79">
        <v>8.1999999999999993</v>
      </c>
      <c r="N79">
        <v>23.12</v>
      </c>
      <c r="O79">
        <v>36.94</v>
      </c>
      <c r="P79">
        <v>7.2</v>
      </c>
      <c r="Q79">
        <v>8.1999999999999993</v>
      </c>
      <c r="R79">
        <v>6</v>
      </c>
    </row>
    <row r="80" spans="1:18">
      <c r="A80" s="9" t="s">
        <v>16</v>
      </c>
      <c r="B80" s="46">
        <v>38390</v>
      </c>
      <c r="C80" s="9">
        <v>5</v>
      </c>
      <c r="D80" s="9">
        <v>5</v>
      </c>
      <c r="E80" s="9">
        <v>4</v>
      </c>
      <c r="F80" s="9">
        <v>15</v>
      </c>
      <c r="G80" s="9">
        <v>140</v>
      </c>
      <c r="H80" s="9">
        <v>0.9</v>
      </c>
      <c r="I80">
        <v>0.10242895315883745</v>
      </c>
      <c r="J80">
        <v>22.82</v>
      </c>
      <c r="K80">
        <v>37.08</v>
      </c>
      <c r="L80">
        <v>7.3</v>
      </c>
      <c r="M80">
        <v>8.1999999999999993</v>
      </c>
      <c r="N80">
        <v>22.78</v>
      </c>
      <c r="O80">
        <v>37.08</v>
      </c>
      <c r="P80">
        <v>7.3</v>
      </c>
      <c r="Q80">
        <v>8.1999999999999993</v>
      </c>
      <c r="R80">
        <v>6</v>
      </c>
    </row>
    <row r="81" spans="1:18">
      <c r="A81" s="9" t="s">
        <v>16</v>
      </c>
      <c r="B81" s="46">
        <v>38397</v>
      </c>
      <c r="C81" s="9">
        <v>7</v>
      </c>
      <c r="D81" s="9">
        <v>7</v>
      </c>
      <c r="E81" s="9">
        <v>6</v>
      </c>
      <c r="F81" s="9">
        <v>15</v>
      </c>
      <c r="G81" s="9">
        <v>190</v>
      </c>
      <c r="H81" s="9">
        <v>0.5</v>
      </c>
      <c r="I81">
        <v>7.4452310663915569E-2</v>
      </c>
      <c r="J81">
        <v>22.88</v>
      </c>
      <c r="K81">
        <v>37.04</v>
      </c>
      <c r="L81">
        <v>7.3</v>
      </c>
      <c r="M81">
        <v>8.1999999999999993</v>
      </c>
      <c r="N81">
        <v>22.77</v>
      </c>
      <c r="O81">
        <v>37.07</v>
      </c>
      <c r="P81">
        <v>7.2</v>
      </c>
      <c r="Q81">
        <v>8.1999999999999993</v>
      </c>
      <c r="R81">
        <v>7.5</v>
      </c>
    </row>
    <row r="82" spans="1:18">
      <c r="A82" s="9" t="s">
        <v>16</v>
      </c>
      <c r="B82" s="46">
        <v>38404</v>
      </c>
      <c r="C82" s="9">
        <v>7</v>
      </c>
      <c r="D82" s="9">
        <v>6</v>
      </c>
      <c r="E82" s="9">
        <v>5</v>
      </c>
      <c r="F82" s="9">
        <v>13</v>
      </c>
      <c r="G82" s="9">
        <v>180</v>
      </c>
      <c r="H82" s="9">
        <v>0.7</v>
      </c>
      <c r="I82">
        <v>9.5156490822310466E-2</v>
      </c>
      <c r="J82">
        <v>22.89</v>
      </c>
      <c r="K82">
        <v>37.090000000000003</v>
      </c>
      <c r="L82">
        <v>7.1</v>
      </c>
      <c r="M82">
        <v>8.1999999999999993</v>
      </c>
      <c r="N82">
        <v>22.88</v>
      </c>
      <c r="O82">
        <v>37.08</v>
      </c>
      <c r="P82">
        <v>7.1</v>
      </c>
      <c r="Q82">
        <v>8.1999999999999993</v>
      </c>
      <c r="R82">
        <v>7</v>
      </c>
    </row>
    <row r="83" spans="1:18">
      <c r="A83" s="9" t="s">
        <v>16</v>
      </c>
      <c r="B83" s="46">
        <v>38411</v>
      </c>
      <c r="C83" s="9">
        <v>5</v>
      </c>
      <c r="D83" s="9">
        <v>6</v>
      </c>
      <c r="E83" s="9">
        <v>4</v>
      </c>
      <c r="F83" s="9">
        <v>16</v>
      </c>
      <c r="G83" s="9">
        <v>140</v>
      </c>
      <c r="H83" s="9">
        <v>0.7</v>
      </c>
      <c r="I83">
        <v>7.5441757449536614E-2</v>
      </c>
      <c r="J83">
        <v>22.62</v>
      </c>
      <c r="K83">
        <v>37.04</v>
      </c>
      <c r="L83">
        <v>7.4</v>
      </c>
      <c r="M83">
        <v>8.1999999999999993</v>
      </c>
      <c r="N83">
        <v>22.61</v>
      </c>
      <c r="O83">
        <v>37.04</v>
      </c>
      <c r="P83">
        <v>7.5</v>
      </c>
      <c r="Q83">
        <v>8.1999999999999993</v>
      </c>
      <c r="R83">
        <v>6.5</v>
      </c>
    </row>
    <row r="84" spans="1:18">
      <c r="A84" s="9" t="s">
        <v>16</v>
      </c>
      <c r="B84" s="46">
        <v>38418</v>
      </c>
      <c r="C84" s="9">
        <v>3</v>
      </c>
      <c r="D84" s="9">
        <v>6</v>
      </c>
      <c r="E84" s="9">
        <v>3</v>
      </c>
      <c r="F84" s="9">
        <v>16</v>
      </c>
      <c r="G84" s="9">
        <v>160</v>
      </c>
      <c r="H84" s="9">
        <v>0.7</v>
      </c>
      <c r="I84">
        <v>8.8516823389909752E-2</v>
      </c>
      <c r="J84">
        <v>22.52</v>
      </c>
      <c r="K84">
        <v>37.049999999999997</v>
      </c>
      <c r="L84">
        <v>7</v>
      </c>
      <c r="M84">
        <v>8.1999999999999993</v>
      </c>
      <c r="N84">
        <v>22.49</v>
      </c>
      <c r="O84">
        <v>37.04</v>
      </c>
      <c r="P84">
        <v>7</v>
      </c>
      <c r="Q84">
        <v>8.1999999999999993</v>
      </c>
      <c r="R84">
        <v>8</v>
      </c>
    </row>
    <row r="85" spans="1:18">
      <c r="A85" s="9" t="s">
        <v>16</v>
      </c>
      <c r="B85" s="46">
        <v>38425</v>
      </c>
      <c r="C85" s="9">
        <v>10</v>
      </c>
      <c r="D85" s="9">
        <v>7</v>
      </c>
      <c r="E85" s="9">
        <v>6</v>
      </c>
      <c r="F85" s="9">
        <v>16</v>
      </c>
      <c r="G85" s="9">
        <v>140</v>
      </c>
      <c r="H85" s="9">
        <v>0.9</v>
      </c>
      <c r="I85">
        <v>7.6497680900655021E-2</v>
      </c>
      <c r="J85">
        <v>22.76</v>
      </c>
      <c r="K85">
        <v>36.799999999999997</v>
      </c>
      <c r="L85">
        <v>7</v>
      </c>
      <c r="M85">
        <v>8.1999999999999993</v>
      </c>
      <c r="N85">
        <v>22.74</v>
      </c>
      <c r="O85">
        <v>36.840000000000003</v>
      </c>
      <c r="P85">
        <v>6.9</v>
      </c>
      <c r="Q85">
        <v>8.1999999999999993</v>
      </c>
      <c r="R85">
        <v>8.5</v>
      </c>
    </row>
    <row r="86" spans="1:18">
      <c r="A86" s="9" t="s">
        <v>16</v>
      </c>
      <c r="B86" s="46">
        <v>38432</v>
      </c>
      <c r="C86" s="9">
        <v>1.5</v>
      </c>
      <c r="D86" s="9">
        <v>6</v>
      </c>
      <c r="E86" s="9">
        <v>4</v>
      </c>
      <c r="F86" s="9">
        <v>15</v>
      </c>
      <c r="G86" s="9">
        <v>140</v>
      </c>
      <c r="H86" s="9">
        <v>1.9</v>
      </c>
      <c r="I86">
        <v>7.037902628297471E-2</v>
      </c>
      <c r="J86">
        <v>23.32</v>
      </c>
      <c r="K86">
        <v>36.979999999999997</v>
      </c>
      <c r="L86">
        <v>7</v>
      </c>
      <c r="M86">
        <v>8.3000000000000007</v>
      </c>
      <c r="N86">
        <v>22.65</v>
      </c>
      <c r="O86">
        <v>37.090000000000003</v>
      </c>
      <c r="P86">
        <v>6.9</v>
      </c>
      <c r="Q86">
        <v>8.1999999999999993</v>
      </c>
      <c r="R86">
        <v>13.5</v>
      </c>
    </row>
    <row r="87" spans="1:18">
      <c r="A87" s="9"/>
      <c r="B87" s="46"/>
      <c r="C87" s="9"/>
      <c r="D87" s="9"/>
      <c r="E87" s="9"/>
      <c r="F87" s="9"/>
      <c r="G87" s="9"/>
      <c r="H87" s="9"/>
    </row>
    <row r="88" spans="1:18">
      <c r="A88" s="9" t="s">
        <v>17</v>
      </c>
      <c r="B88" s="46">
        <v>38327</v>
      </c>
      <c r="C88" s="9">
        <v>10</v>
      </c>
      <c r="D88" s="9">
        <v>12</v>
      </c>
      <c r="E88" s="9">
        <v>7</v>
      </c>
      <c r="F88" s="9">
        <v>21</v>
      </c>
      <c r="G88" s="9">
        <v>150</v>
      </c>
      <c r="H88" s="9">
        <v>1.3</v>
      </c>
      <c r="I88">
        <v>8.2186599999999999E-2</v>
      </c>
      <c r="J88">
        <v>21.04</v>
      </c>
      <c r="K88">
        <v>36.119999999999997</v>
      </c>
      <c r="L88">
        <v>7.7</v>
      </c>
      <c r="M88">
        <v>8.1999999999999993</v>
      </c>
      <c r="N88">
        <v>20.59</v>
      </c>
      <c r="O88">
        <v>36.25</v>
      </c>
      <c r="P88">
        <v>7.8</v>
      </c>
      <c r="Q88">
        <v>8.1999999999999993</v>
      </c>
      <c r="R88">
        <v>7.5</v>
      </c>
    </row>
    <row r="89" spans="1:18">
      <c r="A89" s="9" t="s">
        <v>17</v>
      </c>
      <c r="B89" s="46">
        <v>38334</v>
      </c>
      <c r="C89" s="9">
        <v>5</v>
      </c>
      <c r="D89" s="9">
        <v>7</v>
      </c>
      <c r="E89" s="9">
        <v>6</v>
      </c>
      <c r="F89" s="9">
        <v>17</v>
      </c>
      <c r="G89" s="9">
        <v>180</v>
      </c>
      <c r="H89" s="9">
        <v>0.6</v>
      </c>
      <c r="I89">
        <v>0.10103132949657399</v>
      </c>
      <c r="J89">
        <v>21.77</v>
      </c>
      <c r="K89">
        <v>35.96</v>
      </c>
      <c r="L89">
        <v>6.5</v>
      </c>
      <c r="M89">
        <v>8.1999999999999993</v>
      </c>
      <c r="N89">
        <v>21.61</v>
      </c>
      <c r="O89">
        <v>35.97</v>
      </c>
      <c r="P89">
        <v>6.6</v>
      </c>
      <c r="Q89">
        <v>8.1999999999999993</v>
      </c>
      <c r="R89">
        <v>6.5</v>
      </c>
    </row>
    <row r="90" spans="1:18">
      <c r="A90" s="9" t="s">
        <v>17</v>
      </c>
      <c r="B90" s="46">
        <v>38341</v>
      </c>
      <c r="C90" s="9">
        <v>6</v>
      </c>
      <c r="D90" s="9">
        <v>8</v>
      </c>
      <c r="E90" s="9">
        <v>5</v>
      </c>
      <c r="F90" s="9">
        <v>16</v>
      </c>
      <c r="G90" s="9">
        <v>190</v>
      </c>
      <c r="H90" s="9">
        <v>0.6</v>
      </c>
      <c r="I90">
        <v>9.3220574951130605E-2</v>
      </c>
      <c r="J90">
        <v>22.97</v>
      </c>
      <c r="K90">
        <v>36.159999999999997</v>
      </c>
      <c r="L90">
        <v>7.3</v>
      </c>
      <c r="M90">
        <v>8.1999999999999993</v>
      </c>
      <c r="N90">
        <v>22.47</v>
      </c>
      <c r="O90">
        <v>36.25</v>
      </c>
      <c r="P90">
        <v>8.6</v>
      </c>
      <c r="Q90">
        <v>8.1999999999999993</v>
      </c>
      <c r="R90">
        <v>5.7</v>
      </c>
    </row>
    <row r="91" spans="1:18">
      <c r="A91" s="9" t="s">
        <v>17</v>
      </c>
      <c r="B91" s="46">
        <v>38348</v>
      </c>
      <c r="C91" s="9">
        <v>5</v>
      </c>
      <c r="D91" s="9">
        <v>7</v>
      </c>
      <c r="E91" s="9">
        <v>3</v>
      </c>
      <c r="F91" s="9">
        <v>23</v>
      </c>
      <c r="G91" s="9">
        <v>160</v>
      </c>
      <c r="H91" s="9">
        <v>0.7</v>
      </c>
      <c r="I91">
        <v>9.6402496985905139E-2</v>
      </c>
      <c r="J91">
        <v>22.3</v>
      </c>
      <c r="K91">
        <v>36.340000000000003</v>
      </c>
      <c r="L91">
        <v>7.3</v>
      </c>
      <c r="M91">
        <v>8.1</v>
      </c>
      <c r="N91">
        <v>22.2</v>
      </c>
      <c r="O91">
        <v>36.4</v>
      </c>
      <c r="P91">
        <v>7.4</v>
      </c>
      <c r="Q91">
        <v>8.1</v>
      </c>
      <c r="R91">
        <v>5</v>
      </c>
    </row>
    <row r="92" spans="1:18">
      <c r="A92" s="9" t="s">
        <v>17</v>
      </c>
      <c r="B92" s="46">
        <v>38355</v>
      </c>
      <c r="C92" s="9">
        <v>5</v>
      </c>
      <c r="D92" s="9">
        <v>13</v>
      </c>
      <c r="E92" s="9">
        <v>3</v>
      </c>
      <c r="F92" s="9">
        <v>19</v>
      </c>
      <c r="G92" s="9">
        <v>120</v>
      </c>
      <c r="H92" s="9">
        <v>1.6</v>
      </c>
      <c r="I92">
        <v>0.11640163246571393</v>
      </c>
      <c r="J92">
        <v>22.87</v>
      </c>
      <c r="K92">
        <v>36.54</v>
      </c>
      <c r="L92">
        <v>7.4</v>
      </c>
      <c r="M92">
        <v>8.1</v>
      </c>
      <c r="N92">
        <v>22.61</v>
      </c>
      <c r="O92">
        <v>36.549999999999997</v>
      </c>
      <c r="P92">
        <v>7.5</v>
      </c>
      <c r="Q92">
        <v>8.1</v>
      </c>
      <c r="R92">
        <v>5</v>
      </c>
    </row>
    <row r="93" spans="1:18">
      <c r="A93" s="9" t="s">
        <v>17</v>
      </c>
      <c r="B93" s="46">
        <v>38362</v>
      </c>
      <c r="C93" s="9">
        <v>4</v>
      </c>
      <c r="D93" s="9">
        <v>5</v>
      </c>
      <c r="E93" s="9">
        <v>5</v>
      </c>
      <c r="F93" s="9">
        <v>21</v>
      </c>
      <c r="G93" s="9">
        <v>170</v>
      </c>
      <c r="H93" s="9">
        <v>1.5</v>
      </c>
      <c r="I93">
        <v>0.11065601029448609</v>
      </c>
      <c r="J93">
        <v>23.12</v>
      </c>
      <c r="K93">
        <v>36.909999999999997</v>
      </c>
      <c r="L93">
        <v>7.6</v>
      </c>
      <c r="M93">
        <v>8.1999999999999993</v>
      </c>
      <c r="N93">
        <v>22.85</v>
      </c>
      <c r="O93">
        <v>36.94</v>
      </c>
      <c r="P93">
        <v>7.6</v>
      </c>
      <c r="Q93">
        <v>8.1999999999999993</v>
      </c>
      <c r="R93">
        <v>4.5</v>
      </c>
    </row>
    <row r="94" spans="1:18">
      <c r="A94" s="9" t="s">
        <v>17</v>
      </c>
      <c r="B94" s="46">
        <v>38369</v>
      </c>
      <c r="C94" s="9">
        <v>5</v>
      </c>
      <c r="D94" s="9">
        <v>5</v>
      </c>
      <c r="E94" s="9">
        <v>4</v>
      </c>
      <c r="F94" s="9">
        <v>14</v>
      </c>
      <c r="G94" s="9">
        <v>130</v>
      </c>
      <c r="H94" s="9">
        <v>0.7</v>
      </c>
      <c r="I94">
        <v>0.11115056639597626</v>
      </c>
      <c r="J94">
        <v>22.15</v>
      </c>
      <c r="K94">
        <v>36.86</v>
      </c>
      <c r="L94">
        <v>7.3</v>
      </c>
      <c r="M94">
        <v>8.1999999999999993</v>
      </c>
      <c r="N94">
        <v>22.13</v>
      </c>
      <c r="O94">
        <v>36.869999999999997</v>
      </c>
      <c r="P94">
        <v>7.4</v>
      </c>
      <c r="Q94">
        <v>8.1999999999999993</v>
      </c>
      <c r="R94">
        <v>5.5</v>
      </c>
    </row>
    <row r="95" spans="1:18">
      <c r="A95" s="9" t="s">
        <v>17</v>
      </c>
      <c r="B95" s="46">
        <v>38376</v>
      </c>
      <c r="C95" s="9">
        <v>8</v>
      </c>
      <c r="D95" s="9">
        <v>9</v>
      </c>
      <c r="E95" s="9">
        <v>6</v>
      </c>
      <c r="F95" s="9">
        <v>19</v>
      </c>
      <c r="G95" s="9">
        <v>190</v>
      </c>
      <c r="H95" s="9">
        <v>1.3</v>
      </c>
      <c r="I95">
        <v>0.11242513870929115</v>
      </c>
      <c r="J95">
        <v>23.02</v>
      </c>
      <c r="K95">
        <v>36.94</v>
      </c>
      <c r="L95">
        <v>7.2</v>
      </c>
      <c r="M95">
        <v>8</v>
      </c>
      <c r="N95">
        <v>22.64</v>
      </c>
      <c r="O95">
        <v>36.93</v>
      </c>
      <c r="P95">
        <v>7</v>
      </c>
      <c r="Q95">
        <v>8</v>
      </c>
      <c r="R95">
        <v>5.5</v>
      </c>
    </row>
    <row r="96" spans="1:18">
      <c r="A96" s="9" t="s">
        <v>17</v>
      </c>
      <c r="B96" s="46">
        <v>38383</v>
      </c>
      <c r="C96" s="9">
        <v>6</v>
      </c>
      <c r="D96" s="9">
        <v>5</v>
      </c>
      <c r="E96" s="9">
        <v>4</v>
      </c>
      <c r="F96" s="9">
        <v>16</v>
      </c>
      <c r="G96" s="9">
        <v>150</v>
      </c>
      <c r="H96" s="9">
        <v>1.5</v>
      </c>
      <c r="I96">
        <v>0.12039849477413522</v>
      </c>
      <c r="J96">
        <v>23.5</v>
      </c>
      <c r="K96">
        <v>36.979999999999997</v>
      </c>
      <c r="L96">
        <v>7.2</v>
      </c>
      <c r="M96">
        <v>8.1999999999999993</v>
      </c>
      <c r="N96">
        <v>23.31</v>
      </c>
      <c r="O96">
        <v>36.97</v>
      </c>
      <c r="P96">
        <v>7.2</v>
      </c>
      <c r="Q96">
        <v>8.1999999999999993</v>
      </c>
      <c r="R96">
        <v>5.5</v>
      </c>
    </row>
    <row r="97" spans="1:18">
      <c r="A97" s="9" t="s">
        <v>17</v>
      </c>
      <c r="B97" s="46">
        <v>38390</v>
      </c>
      <c r="C97" s="9">
        <v>5</v>
      </c>
      <c r="D97" s="9">
        <v>7</v>
      </c>
      <c r="E97" s="9">
        <v>5</v>
      </c>
      <c r="F97" s="9">
        <v>18</v>
      </c>
      <c r="G97" s="9">
        <v>170</v>
      </c>
      <c r="H97" s="9">
        <v>1.9</v>
      </c>
      <c r="I97">
        <v>0.11443526606979075</v>
      </c>
      <c r="J97">
        <v>22.64</v>
      </c>
      <c r="K97">
        <v>37.15</v>
      </c>
      <c r="L97">
        <v>7.4</v>
      </c>
      <c r="M97">
        <v>8.1999999999999993</v>
      </c>
      <c r="N97">
        <v>22.56</v>
      </c>
      <c r="O97">
        <v>37.130000000000003</v>
      </c>
      <c r="P97">
        <v>7.3</v>
      </c>
      <c r="Q97">
        <v>8.1999999999999993</v>
      </c>
      <c r="R97">
        <v>5</v>
      </c>
    </row>
    <row r="98" spans="1:18">
      <c r="A98" s="9" t="s">
        <v>17</v>
      </c>
      <c r="B98" s="46">
        <v>38397</v>
      </c>
      <c r="C98" s="9">
        <v>5</v>
      </c>
      <c r="D98" s="9">
        <v>6</v>
      </c>
      <c r="E98" s="9">
        <v>5</v>
      </c>
      <c r="F98" s="9">
        <v>18</v>
      </c>
      <c r="G98" s="9">
        <v>230</v>
      </c>
      <c r="H98" s="9">
        <v>1.2</v>
      </c>
      <c r="I98">
        <v>0.10055071338977561</v>
      </c>
      <c r="J98">
        <v>23.28</v>
      </c>
      <c r="K98">
        <v>37.03</v>
      </c>
      <c r="L98">
        <v>7.2</v>
      </c>
      <c r="M98">
        <v>8.1999999999999993</v>
      </c>
      <c r="N98">
        <v>22.76</v>
      </c>
      <c r="O98">
        <v>37.020000000000003</v>
      </c>
      <c r="P98">
        <v>7</v>
      </c>
      <c r="Q98">
        <v>8.1999999999999993</v>
      </c>
      <c r="R98">
        <v>5</v>
      </c>
    </row>
    <row r="99" spans="1:18">
      <c r="A99" s="9" t="s">
        <v>17</v>
      </c>
      <c r="B99" s="46">
        <v>38404</v>
      </c>
      <c r="C99" s="9">
        <v>6</v>
      </c>
      <c r="D99" s="9">
        <v>7</v>
      </c>
      <c r="E99" s="9">
        <v>4</v>
      </c>
      <c r="F99" s="9">
        <v>20</v>
      </c>
      <c r="G99" s="9">
        <v>170</v>
      </c>
      <c r="H99" s="9">
        <v>1.4</v>
      </c>
      <c r="I99">
        <v>0.10740560322479135</v>
      </c>
      <c r="J99">
        <v>23.03</v>
      </c>
      <c r="K99">
        <v>37.119999999999997</v>
      </c>
      <c r="L99">
        <v>7.2</v>
      </c>
      <c r="M99">
        <v>8.1999999999999993</v>
      </c>
      <c r="N99">
        <v>22.68</v>
      </c>
      <c r="O99">
        <v>37.090000000000003</v>
      </c>
      <c r="P99">
        <v>7.1</v>
      </c>
      <c r="Q99">
        <v>8.1999999999999993</v>
      </c>
      <c r="R99">
        <v>7</v>
      </c>
    </row>
    <row r="100" spans="1:18">
      <c r="A100" s="9" t="s">
        <v>17</v>
      </c>
      <c r="B100" s="46">
        <v>38411</v>
      </c>
      <c r="C100" s="9">
        <v>8</v>
      </c>
      <c r="D100" s="9">
        <v>6</v>
      </c>
      <c r="E100" s="9">
        <v>6</v>
      </c>
      <c r="F100" s="9">
        <v>20</v>
      </c>
      <c r="G100" s="9">
        <v>190</v>
      </c>
      <c r="H100" s="9">
        <v>2</v>
      </c>
      <c r="I100">
        <v>9.1349934459928075E-2</v>
      </c>
      <c r="J100">
        <v>22.82</v>
      </c>
      <c r="K100">
        <v>37.049999999999997</v>
      </c>
      <c r="L100">
        <v>7.4</v>
      </c>
      <c r="M100">
        <v>8.1999999999999993</v>
      </c>
      <c r="N100">
        <v>22.55</v>
      </c>
      <c r="O100">
        <v>37.04</v>
      </c>
      <c r="P100">
        <v>7.5</v>
      </c>
      <c r="Q100">
        <v>8.1999999999999993</v>
      </c>
      <c r="R100">
        <v>5.5</v>
      </c>
    </row>
    <row r="101" spans="1:18">
      <c r="A101" s="9" t="s">
        <v>17</v>
      </c>
      <c r="B101" s="46">
        <v>38418</v>
      </c>
      <c r="C101" s="9">
        <v>6</v>
      </c>
      <c r="D101" s="9">
        <v>6</v>
      </c>
      <c r="E101" s="9">
        <v>4</v>
      </c>
      <c r="F101" s="9">
        <v>18</v>
      </c>
      <c r="G101" s="9">
        <v>140</v>
      </c>
      <c r="H101" s="9">
        <v>1.3</v>
      </c>
      <c r="I101">
        <v>0.10680533601746119</v>
      </c>
      <c r="J101">
        <v>22.61</v>
      </c>
      <c r="K101">
        <v>37.08</v>
      </c>
      <c r="L101">
        <v>6.9</v>
      </c>
      <c r="M101">
        <v>8.1999999999999993</v>
      </c>
      <c r="N101">
        <v>22.5</v>
      </c>
      <c r="O101">
        <v>37.08</v>
      </c>
      <c r="P101">
        <v>6.8</v>
      </c>
      <c r="Q101">
        <v>8.1999999999999993</v>
      </c>
      <c r="R101">
        <v>4.5</v>
      </c>
    </row>
    <row r="102" spans="1:18">
      <c r="A102" s="9" t="s">
        <v>17</v>
      </c>
      <c r="B102" s="46">
        <v>38425</v>
      </c>
      <c r="C102" s="9">
        <v>6</v>
      </c>
      <c r="D102" s="9">
        <v>6</v>
      </c>
      <c r="E102" s="9">
        <v>5</v>
      </c>
      <c r="F102" s="9">
        <v>18</v>
      </c>
      <c r="G102" s="9">
        <v>180</v>
      </c>
      <c r="H102" s="9">
        <v>1.4</v>
      </c>
      <c r="I102">
        <v>0.11283348033422938</v>
      </c>
      <c r="J102">
        <v>23.03</v>
      </c>
      <c r="K102">
        <v>36.92</v>
      </c>
      <c r="L102">
        <v>7.3</v>
      </c>
      <c r="M102">
        <v>8.1999999999999993</v>
      </c>
      <c r="N102">
        <v>22.96</v>
      </c>
      <c r="O102">
        <v>36.92</v>
      </c>
      <c r="P102">
        <v>7.3</v>
      </c>
      <c r="Q102">
        <v>8.1999999999999993</v>
      </c>
      <c r="R102">
        <v>6.5</v>
      </c>
    </row>
    <row r="103" spans="1:18">
      <c r="A103" s="9" t="s">
        <v>17</v>
      </c>
      <c r="B103" s="46">
        <v>38432</v>
      </c>
      <c r="C103" s="9">
        <v>8</v>
      </c>
      <c r="D103" s="9">
        <v>7</v>
      </c>
      <c r="E103" s="9">
        <v>6</v>
      </c>
      <c r="F103" s="9">
        <v>17</v>
      </c>
      <c r="G103" s="9">
        <v>170</v>
      </c>
      <c r="H103" s="9">
        <v>1.3</v>
      </c>
      <c r="I103">
        <v>9.2350897516406696E-2</v>
      </c>
      <c r="J103">
        <v>23.81</v>
      </c>
      <c r="K103">
        <v>36.96</v>
      </c>
      <c r="L103">
        <v>6.8</v>
      </c>
      <c r="M103">
        <v>8.3000000000000007</v>
      </c>
      <c r="N103">
        <v>23.13</v>
      </c>
      <c r="O103">
        <v>37.049999999999997</v>
      </c>
      <c r="P103">
        <v>5.9</v>
      </c>
      <c r="Q103">
        <v>8.1999999999999993</v>
      </c>
      <c r="R103">
        <v>8</v>
      </c>
    </row>
    <row r="104" spans="1:18">
      <c r="A104" s="9"/>
      <c r="B104" s="46"/>
      <c r="C104" s="9"/>
      <c r="D104" s="9"/>
      <c r="E104" s="9"/>
      <c r="F104" s="9"/>
      <c r="G104" s="9"/>
      <c r="H104" s="9"/>
    </row>
    <row r="105" spans="1:18">
      <c r="A105" s="9" t="s">
        <v>149</v>
      </c>
      <c r="B105" s="46">
        <v>38327</v>
      </c>
      <c r="C105" s="9">
        <v>7</v>
      </c>
      <c r="D105" s="9">
        <v>10</v>
      </c>
      <c r="E105" s="9">
        <v>4</v>
      </c>
      <c r="F105" s="9">
        <v>16</v>
      </c>
      <c r="G105" s="9">
        <v>130</v>
      </c>
      <c r="H105" s="9">
        <v>0.4</v>
      </c>
      <c r="I105">
        <v>8.1204490000000004E-2</v>
      </c>
      <c r="J105">
        <v>21.08</v>
      </c>
      <c r="K105">
        <v>36.15</v>
      </c>
      <c r="L105">
        <v>7.7</v>
      </c>
      <c r="M105">
        <v>8.1999999999999993</v>
      </c>
      <c r="N105">
        <v>20.48</v>
      </c>
      <c r="O105">
        <v>36.29</v>
      </c>
      <c r="P105">
        <v>7.7</v>
      </c>
      <c r="Q105">
        <v>8.1999999999999993</v>
      </c>
      <c r="R105">
        <v>11.5</v>
      </c>
    </row>
    <row r="106" spans="1:18">
      <c r="A106" s="9" t="s">
        <v>149</v>
      </c>
      <c r="B106" s="46">
        <v>38334</v>
      </c>
      <c r="C106" s="9">
        <v>14</v>
      </c>
      <c r="D106" s="9">
        <v>9</v>
      </c>
      <c r="E106" s="9">
        <v>6</v>
      </c>
      <c r="F106" s="9">
        <v>19</v>
      </c>
      <c r="G106" s="9">
        <v>200</v>
      </c>
      <c r="H106" s="9">
        <v>0.5</v>
      </c>
      <c r="I106">
        <v>0.10217166013821029</v>
      </c>
      <c r="J106">
        <v>21.72</v>
      </c>
      <c r="K106">
        <v>35.96</v>
      </c>
      <c r="L106">
        <v>6.4</v>
      </c>
      <c r="M106">
        <v>8.1999999999999993</v>
      </c>
      <c r="N106">
        <v>21.49</v>
      </c>
      <c r="O106">
        <v>35.94</v>
      </c>
      <c r="P106">
        <v>6.2</v>
      </c>
      <c r="Q106">
        <v>8.1</v>
      </c>
      <c r="R106">
        <v>8.5</v>
      </c>
    </row>
    <row r="107" spans="1:18">
      <c r="A107" s="9" t="s">
        <v>149</v>
      </c>
      <c r="B107" s="46">
        <v>38341</v>
      </c>
      <c r="C107" s="9">
        <v>7</v>
      </c>
      <c r="D107" s="9">
        <v>8</v>
      </c>
      <c r="E107" s="9">
        <v>4</v>
      </c>
      <c r="F107" s="9">
        <v>18</v>
      </c>
      <c r="G107" s="9">
        <v>170</v>
      </c>
      <c r="H107" s="9">
        <v>0.4</v>
      </c>
      <c r="I107">
        <v>7.6116184104358373E-2</v>
      </c>
      <c r="J107">
        <v>22.87</v>
      </c>
      <c r="K107">
        <v>36.270000000000003</v>
      </c>
      <c r="L107">
        <v>7.2</v>
      </c>
      <c r="M107">
        <v>8.1999999999999993</v>
      </c>
      <c r="N107">
        <v>22.5</v>
      </c>
      <c r="O107">
        <v>36.26</v>
      </c>
      <c r="P107">
        <v>7.3</v>
      </c>
      <c r="Q107">
        <v>8.1999999999999993</v>
      </c>
      <c r="R107">
        <v>7.2</v>
      </c>
    </row>
    <row r="108" spans="1:18">
      <c r="A108" s="9" t="s">
        <v>149</v>
      </c>
      <c r="B108" s="46">
        <v>38348</v>
      </c>
      <c r="C108" s="9">
        <v>16</v>
      </c>
      <c r="D108" s="9">
        <v>9</v>
      </c>
      <c r="E108" s="9">
        <v>6</v>
      </c>
      <c r="F108" s="9">
        <v>20</v>
      </c>
      <c r="G108" s="9">
        <v>200</v>
      </c>
      <c r="H108" s="9">
        <v>1.1000000000000001</v>
      </c>
      <c r="I108">
        <v>0.10438947489514788</v>
      </c>
      <c r="J108">
        <v>22.27</v>
      </c>
      <c r="K108">
        <v>36.479999999999997</v>
      </c>
      <c r="L108">
        <v>7.1</v>
      </c>
      <c r="M108">
        <v>8.1</v>
      </c>
      <c r="N108">
        <v>22.16</v>
      </c>
      <c r="O108">
        <v>36.44</v>
      </c>
      <c r="P108">
        <v>7.2</v>
      </c>
      <c r="Q108">
        <v>8.1</v>
      </c>
      <c r="R108">
        <v>5.5</v>
      </c>
    </row>
    <row r="109" spans="1:18">
      <c r="A109" s="9" t="s">
        <v>149</v>
      </c>
      <c r="B109" s="46">
        <v>38355</v>
      </c>
      <c r="C109" s="9">
        <v>6</v>
      </c>
      <c r="D109" s="9">
        <v>10</v>
      </c>
      <c r="E109" s="9">
        <v>5</v>
      </c>
      <c r="F109" s="9">
        <v>28</v>
      </c>
      <c r="G109" s="9">
        <v>170</v>
      </c>
      <c r="H109" s="9">
        <v>1.5</v>
      </c>
      <c r="I109">
        <v>9.2659896742950817E-2</v>
      </c>
      <c r="J109">
        <v>22.98</v>
      </c>
      <c r="K109">
        <v>36.549999999999997</v>
      </c>
      <c r="L109">
        <v>7.3</v>
      </c>
      <c r="M109">
        <v>8.1</v>
      </c>
      <c r="N109">
        <v>22.82</v>
      </c>
      <c r="O109">
        <v>36.520000000000003</v>
      </c>
      <c r="P109">
        <v>7.3</v>
      </c>
      <c r="Q109">
        <v>8.1</v>
      </c>
      <c r="R109">
        <v>5</v>
      </c>
    </row>
    <row r="110" spans="1:18">
      <c r="A110" s="9" t="s">
        <v>149</v>
      </c>
      <c r="B110" s="46">
        <v>38362</v>
      </c>
      <c r="C110" s="9">
        <v>6</v>
      </c>
      <c r="D110" s="9">
        <v>6</v>
      </c>
      <c r="E110" s="9">
        <v>5</v>
      </c>
      <c r="F110" s="9">
        <v>17</v>
      </c>
      <c r="G110" s="9">
        <v>210</v>
      </c>
      <c r="H110" s="9">
        <v>0.7</v>
      </c>
      <c r="I110">
        <v>8.1595358531204518E-2</v>
      </c>
      <c r="J110">
        <v>22.96</v>
      </c>
      <c r="K110">
        <v>36.94</v>
      </c>
      <c r="L110">
        <v>7.5</v>
      </c>
      <c r="M110">
        <v>8.1999999999999993</v>
      </c>
      <c r="N110">
        <v>22.59</v>
      </c>
      <c r="O110">
        <v>36.94</v>
      </c>
      <c r="P110">
        <v>7.4</v>
      </c>
      <c r="Q110">
        <v>8.1999999999999993</v>
      </c>
      <c r="R110">
        <v>7.5</v>
      </c>
    </row>
    <row r="111" spans="1:18">
      <c r="A111" s="9" t="s">
        <v>149</v>
      </c>
      <c r="B111" s="46">
        <v>38369</v>
      </c>
      <c r="C111" s="9">
        <v>6</v>
      </c>
      <c r="D111" s="9">
        <v>5</v>
      </c>
      <c r="E111" s="9">
        <v>4</v>
      </c>
      <c r="F111" s="9">
        <v>15</v>
      </c>
      <c r="G111" s="9">
        <v>160</v>
      </c>
      <c r="H111" s="9">
        <v>0.7</v>
      </c>
      <c r="I111">
        <v>9.9490407454287291E-2</v>
      </c>
      <c r="J111">
        <v>22.31</v>
      </c>
      <c r="K111">
        <v>36.96</v>
      </c>
      <c r="L111">
        <v>7.4</v>
      </c>
      <c r="M111">
        <v>8.1999999999999993</v>
      </c>
      <c r="N111">
        <v>22.2</v>
      </c>
      <c r="O111">
        <v>36.950000000000003</v>
      </c>
      <c r="P111">
        <v>7.4</v>
      </c>
      <c r="Q111">
        <v>8.1999999999999993</v>
      </c>
      <c r="R111">
        <v>7</v>
      </c>
    </row>
    <row r="112" spans="1:18">
      <c r="A112" s="9" t="s">
        <v>149</v>
      </c>
      <c r="B112" s="46">
        <v>38376</v>
      </c>
      <c r="C112" s="9">
        <v>7</v>
      </c>
      <c r="D112" s="9">
        <v>10</v>
      </c>
      <c r="E112" s="9">
        <v>4</v>
      </c>
      <c r="F112" s="9">
        <v>20</v>
      </c>
      <c r="G112" s="9">
        <v>160</v>
      </c>
      <c r="H112" s="9">
        <v>0.9</v>
      </c>
      <c r="I112">
        <v>7.5376136061585691E-2</v>
      </c>
      <c r="J112">
        <v>22.8</v>
      </c>
      <c r="K112">
        <v>36.979999999999997</v>
      </c>
      <c r="L112">
        <v>7.4</v>
      </c>
      <c r="M112">
        <v>8.1</v>
      </c>
      <c r="N112">
        <v>22.6</v>
      </c>
      <c r="O112">
        <v>36.99</v>
      </c>
      <c r="P112">
        <v>7.3</v>
      </c>
      <c r="Q112">
        <v>8</v>
      </c>
      <c r="R112">
        <v>6.5</v>
      </c>
    </row>
    <row r="113" spans="1:18">
      <c r="A113" s="9" t="s">
        <v>149</v>
      </c>
      <c r="B113" s="46">
        <v>38383</v>
      </c>
      <c r="C113" s="9">
        <v>7</v>
      </c>
      <c r="D113" s="9">
        <v>7</v>
      </c>
      <c r="E113" s="9">
        <v>5</v>
      </c>
      <c r="F113" s="9">
        <v>18</v>
      </c>
      <c r="G113" s="9">
        <v>150</v>
      </c>
      <c r="H113" s="9">
        <v>0.8</v>
      </c>
      <c r="I113">
        <v>0.10933299306577167</v>
      </c>
      <c r="J113">
        <v>23.38</v>
      </c>
      <c r="K113">
        <v>37.01</v>
      </c>
      <c r="L113">
        <v>7.3</v>
      </c>
      <c r="M113">
        <v>8.1999999999999993</v>
      </c>
      <c r="N113">
        <v>23.09</v>
      </c>
      <c r="O113">
        <v>37.03</v>
      </c>
      <c r="P113">
        <v>7.3</v>
      </c>
      <c r="Q113">
        <v>8.1999999999999993</v>
      </c>
      <c r="R113">
        <v>5.5</v>
      </c>
    </row>
    <row r="114" spans="1:18">
      <c r="A114" s="9" t="s">
        <v>149</v>
      </c>
      <c r="B114" s="46">
        <v>38390</v>
      </c>
      <c r="C114" s="9">
        <v>9</v>
      </c>
      <c r="D114" s="9">
        <v>9</v>
      </c>
      <c r="E114" s="9">
        <v>5</v>
      </c>
      <c r="F114" s="9">
        <v>20</v>
      </c>
      <c r="G114" s="9">
        <v>170</v>
      </c>
      <c r="H114" s="9">
        <v>0.9</v>
      </c>
      <c r="I114">
        <v>0.1010796701421844</v>
      </c>
      <c r="J114">
        <v>22.7</v>
      </c>
      <c r="K114">
        <v>37.090000000000003</v>
      </c>
      <c r="L114">
        <v>7.3</v>
      </c>
      <c r="M114">
        <v>8.1999999999999993</v>
      </c>
      <c r="N114">
        <v>22.68</v>
      </c>
      <c r="O114">
        <v>37.130000000000003</v>
      </c>
      <c r="P114">
        <v>7.1</v>
      </c>
      <c r="Q114">
        <v>8.1999999999999993</v>
      </c>
      <c r="R114">
        <v>7</v>
      </c>
    </row>
    <row r="115" spans="1:18">
      <c r="A115" s="9" t="s">
        <v>149</v>
      </c>
      <c r="B115" s="46">
        <v>38397</v>
      </c>
      <c r="C115" s="9">
        <v>12</v>
      </c>
      <c r="D115" s="9">
        <v>9</v>
      </c>
      <c r="E115" s="9">
        <v>4</v>
      </c>
      <c r="F115" s="9">
        <v>20</v>
      </c>
      <c r="G115" s="9">
        <v>210</v>
      </c>
      <c r="H115" s="9">
        <v>0.9</v>
      </c>
      <c r="I115">
        <v>6.4205931419454063E-2</v>
      </c>
      <c r="J115">
        <v>23</v>
      </c>
      <c r="K115">
        <v>37.04</v>
      </c>
      <c r="L115">
        <v>7.3</v>
      </c>
      <c r="M115">
        <v>8.1999999999999993</v>
      </c>
      <c r="N115">
        <v>22.54</v>
      </c>
      <c r="O115">
        <v>37.07</v>
      </c>
      <c r="P115">
        <v>6.6</v>
      </c>
      <c r="Q115">
        <v>8.1</v>
      </c>
      <c r="R115">
        <v>7</v>
      </c>
    </row>
    <row r="116" spans="1:18">
      <c r="A116" s="9" t="s">
        <v>149</v>
      </c>
      <c r="B116" s="46">
        <v>38404</v>
      </c>
      <c r="C116" s="9">
        <v>12</v>
      </c>
      <c r="D116" s="9">
        <v>9</v>
      </c>
      <c r="E116" s="9">
        <v>5</v>
      </c>
      <c r="F116" s="9">
        <v>24</v>
      </c>
      <c r="G116" s="9">
        <v>170</v>
      </c>
      <c r="H116" s="9">
        <v>1.1000000000000001</v>
      </c>
      <c r="I116">
        <v>8.9844448497437793E-2</v>
      </c>
      <c r="J116">
        <v>22.95</v>
      </c>
      <c r="K116">
        <v>37.17</v>
      </c>
      <c r="L116">
        <v>6.9</v>
      </c>
      <c r="M116">
        <v>8.1999999999999993</v>
      </c>
      <c r="N116">
        <v>22.81</v>
      </c>
      <c r="O116">
        <v>37.19</v>
      </c>
      <c r="P116">
        <v>6.9</v>
      </c>
      <c r="Q116">
        <v>8.1999999999999993</v>
      </c>
      <c r="R116">
        <v>7</v>
      </c>
    </row>
    <row r="117" spans="1:18">
      <c r="A117" s="9" t="s">
        <v>149</v>
      </c>
      <c r="B117" s="46">
        <v>38411</v>
      </c>
      <c r="C117" s="9">
        <v>13</v>
      </c>
      <c r="D117" s="9">
        <v>8</v>
      </c>
      <c r="E117" s="9">
        <v>5</v>
      </c>
      <c r="F117" s="9">
        <v>20</v>
      </c>
      <c r="G117" s="9">
        <v>210</v>
      </c>
      <c r="H117" s="9">
        <v>0.8</v>
      </c>
      <c r="I117">
        <v>8.1509219950384182E-2</v>
      </c>
      <c r="J117">
        <v>22.67</v>
      </c>
      <c r="K117">
        <v>37.049999999999997</v>
      </c>
      <c r="L117">
        <v>7.2</v>
      </c>
      <c r="M117">
        <v>8.1999999999999993</v>
      </c>
      <c r="N117">
        <v>22.47</v>
      </c>
      <c r="O117">
        <v>37.049999999999997</v>
      </c>
      <c r="P117">
        <v>7.2</v>
      </c>
      <c r="Q117">
        <v>8.1999999999999993</v>
      </c>
      <c r="R117">
        <v>7.5</v>
      </c>
    </row>
    <row r="118" spans="1:18">
      <c r="A118" s="9" t="s">
        <v>149</v>
      </c>
      <c r="B118" s="46">
        <v>38418</v>
      </c>
      <c r="C118" s="9">
        <v>19</v>
      </c>
      <c r="D118" s="9">
        <v>10</v>
      </c>
      <c r="E118" s="9">
        <v>9</v>
      </c>
      <c r="F118" s="9">
        <v>15</v>
      </c>
      <c r="G118" s="9">
        <v>110</v>
      </c>
      <c r="H118" s="9">
        <v>1.5</v>
      </c>
      <c r="I118">
        <v>7.3697526957827733E-2</v>
      </c>
      <c r="J118">
        <v>22.67</v>
      </c>
      <c r="K118">
        <v>37.07</v>
      </c>
      <c r="L118">
        <v>6.8</v>
      </c>
      <c r="M118">
        <v>8.1999999999999993</v>
      </c>
      <c r="N118">
        <v>22.38</v>
      </c>
      <c r="O118">
        <v>37.06</v>
      </c>
      <c r="P118">
        <v>6.7</v>
      </c>
      <c r="Q118">
        <v>8.1999999999999993</v>
      </c>
      <c r="R118">
        <v>6.5</v>
      </c>
    </row>
    <row r="119" spans="1:18">
      <c r="A119" s="9" t="s">
        <v>149</v>
      </c>
      <c r="B119" s="46">
        <v>38425</v>
      </c>
      <c r="C119" s="9">
        <v>22</v>
      </c>
      <c r="D119" s="9">
        <v>9</v>
      </c>
      <c r="E119" s="9">
        <v>8</v>
      </c>
      <c r="F119" s="9">
        <v>22</v>
      </c>
      <c r="G119" s="9">
        <v>190</v>
      </c>
      <c r="H119" s="9">
        <v>1.2</v>
      </c>
      <c r="I119">
        <v>8.2748041333753033E-2</v>
      </c>
      <c r="J119">
        <v>22.93</v>
      </c>
      <c r="K119">
        <v>36.909999999999997</v>
      </c>
      <c r="L119">
        <v>7</v>
      </c>
      <c r="M119">
        <v>8.1999999999999993</v>
      </c>
      <c r="N119">
        <v>22.88</v>
      </c>
      <c r="O119">
        <v>36.92</v>
      </c>
      <c r="P119">
        <v>6.3</v>
      </c>
      <c r="Q119">
        <v>8.1</v>
      </c>
      <c r="R119">
        <v>7.5</v>
      </c>
    </row>
    <row r="120" spans="1:18">
      <c r="A120" s="9" t="s">
        <v>149</v>
      </c>
      <c r="B120" s="46">
        <v>38432</v>
      </c>
      <c r="C120" s="9">
        <v>8</v>
      </c>
      <c r="D120" s="9">
        <v>4</v>
      </c>
      <c r="E120" s="9">
        <v>6</v>
      </c>
      <c r="F120" s="9">
        <v>16</v>
      </c>
      <c r="G120" s="9">
        <v>170</v>
      </c>
      <c r="H120" s="9">
        <v>1</v>
      </c>
      <c r="I120">
        <v>7.3751197026000317E-2</v>
      </c>
      <c r="J120">
        <v>23.77</v>
      </c>
      <c r="K120">
        <v>36.94</v>
      </c>
      <c r="L120">
        <v>7.2</v>
      </c>
      <c r="M120">
        <v>8.3000000000000007</v>
      </c>
      <c r="N120">
        <v>22.96</v>
      </c>
      <c r="O120">
        <v>37.08</v>
      </c>
      <c r="P120">
        <v>8.6</v>
      </c>
      <c r="Q120">
        <v>8.1999999999999993</v>
      </c>
      <c r="R120">
        <v>11.5</v>
      </c>
    </row>
    <row r="121" spans="1:18">
      <c r="A121" s="9"/>
      <c r="B121" s="46"/>
      <c r="C121" s="9"/>
      <c r="D121" s="9"/>
      <c r="E121" s="9"/>
      <c r="F121" s="9"/>
      <c r="G121" s="9"/>
      <c r="H121" s="9"/>
    </row>
    <row r="122" spans="1:18">
      <c r="A122" s="9" t="s">
        <v>20</v>
      </c>
      <c r="B122" s="46">
        <v>38327</v>
      </c>
      <c r="C122" s="9">
        <v>6</v>
      </c>
      <c r="D122" s="9">
        <v>9</v>
      </c>
      <c r="E122" s="9">
        <v>4</v>
      </c>
      <c r="F122" s="9">
        <v>17</v>
      </c>
      <c r="G122" s="9">
        <v>140</v>
      </c>
      <c r="H122" s="9">
        <v>0.3</v>
      </c>
      <c r="I122">
        <v>6.3287659999999996E-2</v>
      </c>
      <c r="J122">
        <v>20.89</v>
      </c>
      <c r="K122">
        <v>36.159999999999997</v>
      </c>
      <c r="L122">
        <v>7.8</v>
      </c>
      <c r="M122">
        <v>8.1999999999999993</v>
      </c>
      <c r="N122">
        <v>20.37</v>
      </c>
      <c r="O122">
        <v>36.39</v>
      </c>
      <c r="P122">
        <v>7.3</v>
      </c>
      <c r="Q122">
        <v>8.1999999999999993</v>
      </c>
      <c r="R122">
        <v>10.5</v>
      </c>
    </row>
    <row r="123" spans="1:18">
      <c r="A123" s="9" t="s">
        <v>20</v>
      </c>
      <c r="B123" s="46">
        <v>38334</v>
      </c>
      <c r="C123" s="9">
        <v>4</v>
      </c>
      <c r="D123" s="9">
        <v>8</v>
      </c>
      <c r="E123" s="9">
        <v>4</v>
      </c>
      <c r="F123" s="9">
        <v>16</v>
      </c>
      <c r="G123" s="9">
        <v>140</v>
      </c>
      <c r="H123" s="9">
        <v>0.5</v>
      </c>
      <c r="I123">
        <v>8.9226171441728938E-2</v>
      </c>
      <c r="J123">
        <v>21.57</v>
      </c>
      <c r="K123">
        <v>35.979999999999997</v>
      </c>
      <c r="L123">
        <v>6.7</v>
      </c>
      <c r="M123">
        <v>8.1999999999999993</v>
      </c>
      <c r="N123">
        <v>21.42</v>
      </c>
      <c r="O123">
        <v>36.04</v>
      </c>
      <c r="P123">
        <v>6.4</v>
      </c>
      <c r="Q123">
        <v>8.1999999999999993</v>
      </c>
      <c r="R123">
        <v>8</v>
      </c>
    </row>
    <row r="124" spans="1:18">
      <c r="A124" s="9" t="s">
        <v>20</v>
      </c>
      <c r="B124" s="46">
        <v>38341</v>
      </c>
      <c r="C124" s="9">
        <v>5</v>
      </c>
      <c r="D124" s="9">
        <v>9</v>
      </c>
      <c r="E124" s="9">
        <v>5</v>
      </c>
      <c r="F124" s="9">
        <v>16</v>
      </c>
      <c r="G124" s="9">
        <v>150</v>
      </c>
      <c r="H124" s="9">
        <v>0.7</v>
      </c>
      <c r="I124">
        <v>7.1136812466189206E-2</v>
      </c>
      <c r="J124">
        <v>22.57</v>
      </c>
      <c r="K124">
        <v>36.28</v>
      </c>
      <c r="L124">
        <v>7.3</v>
      </c>
      <c r="M124">
        <v>8.3000000000000007</v>
      </c>
      <c r="N124">
        <v>22.37</v>
      </c>
      <c r="O124">
        <v>36.369999999999997</v>
      </c>
      <c r="P124">
        <v>7</v>
      </c>
      <c r="Q124">
        <v>8.3000000000000007</v>
      </c>
      <c r="R124">
        <v>6.5</v>
      </c>
    </row>
    <row r="125" spans="1:18">
      <c r="A125" s="9" t="s">
        <v>20</v>
      </c>
      <c r="B125" s="46">
        <v>38348</v>
      </c>
      <c r="C125" s="9">
        <v>5</v>
      </c>
      <c r="D125" s="9">
        <v>6</v>
      </c>
      <c r="E125" s="9">
        <v>3</v>
      </c>
      <c r="F125" s="9">
        <v>20</v>
      </c>
      <c r="G125" s="9">
        <v>160</v>
      </c>
      <c r="H125" s="9">
        <v>0.8</v>
      </c>
      <c r="I125">
        <v>0.1145450498806232</v>
      </c>
      <c r="J125">
        <v>22.73</v>
      </c>
      <c r="K125">
        <v>36.5</v>
      </c>
      <c r="L125">
        <v>7.5</v>
      </c>
      <c r="M125">
        <v>8.1</v>
      </c>
      <c r="N125">
        <v>22.49</v>
      </c>
      <c r="O125">
        <v>36.53</v>
      </c>
      <c r="P125">
        <v>7.2</v>
      </c>
      <c r="Q125">
        <v>8.1</v>
      </c>
      <c r="R125">
        <v>5</v>
      </c>
    </row>
    <row r="126" spans="1:18">
      <c r="A126" s="9" t="s">
        <v>20</v>
      </c>
      <c r="B126" s="46">
        <v>38355</v>
      </c>
      <c r="C126" s="9">
        <v>3</v>
      </c>
      <c r="D126" s="9">
        <v>7</v>
      </c>
      <c r="E126" s="9">
        <v>4</v>
      </c>
      <c r="F126" s="9">
        <v>22</v>
      </c>
      <c r="G126" s="9">
        <v>180</v>
      </c>
      <c r="H126" s="9">
        <v>1.2</v>
      </c>
      <c r="I126">
        <v>9.2351063232307809E-2</v>
      </c>
      <c r="J126">
        <v>22.87</v>
      </c>
      <c r="K126">
        <v>36.54</v>
      </c>
      <c r="L126">
        <v>7.6</v>
      </c>
      <c r="M126">
        <v>8.1999999999999993</v>
      </c>
      <c r="N126">
        <v>22.24</v>
      </c>
      <c r="O126">
        <v>36.68</v>
      </c>
      <c r="P126">
        <v>7.3</v>
      </c>
      <c r="Q126">
        <v>8.1</v>
      </c>
      <c r="R126">
        <v>5.5</v>
      </c>
    </row>
    <row r="127" spans="1:18">
      <c r="A127" s="9" t="s">
        <v>20</v>
      </c>
      <c r="B127" s="46">
        <v>38362</v>
      </c>
      <c r="C127" s="9">
        <v>4</v>
      </c>
      <c r="D127" s="9">
        <v>7</v>
      </c>
      <c r="E127" s="9">
        <v>5</v>
      </c>
      <c r="F127" s="9">
        <v>16</v>
      </c>
      <c r="G127" s="9">
        <v>140</v>
      </c>
      <c r="H127" s="9">
        <v>1</v>
      </c>
      <c r="I127">
        <v>9.1620337758384962E-2</v>
      </c>
      <c r="J127">
        <v>22.65</v>
      </c>
      <c r="K127">
        <v>36.950000000000003</v>
      </c>
      <c r="L127">
        <v>7.4</v>
      </c>
      <c r="M127">
        <v>8.1999999999999993</v>
      </c>
      <c r="N127">
        <v>22.64</v>
      </c>
      <c r="O127">
        <v>37.090000000000003</v>
      </c>
      <c r="P127">
        <v>7</v>
      </c>
      <c r="Q127">
        <v>8.1</v>
      </c>
      <c r="R127">
        <v>7.5</v>
      </c>
    </row>
    <row r="128" spans="1:18">
      <c r="A128" s="9" t="s">
        <v>20</v>
      </c>
      <c r="B128" s="46">
        <v>38369</v>
      </c>
      <c r="C128" s="9">
        <v>5</v>
      </c>
      <c r="D128" s="9">
        <v>5</v>
      </c>
      <c r="E128" s="9">
        <v>4</v>
      </c>
      <c r="F128" s="9">
        <v>15</v>
      </c>
      <c r="G128" s="9">
        <v>130</v>
      </c>
      <c r="H128" s="9">
        <v>0.9</v>
      </c>
      <c r="I128">
        <v>8.6436956633678133E-2</v>
      </c>
      <c r="J128">
        <v>22.34</v>
      </c>
      <c r="K128">
        <v>37</v>
      </c>
      <c r="L128">
        <v>7.5</v>
      </c>
      <c r="M128">
        <v>8.1999999999999993</v>
      </c>
      <c r="N128">
        <v>21.98</v>
      </c>
      <c r="O128">
        <v>37</v>
      </c>
      <c r="P128">
        <v>7.2</v>
      </c>
      <c r="Q128">
        <v>8.1999999999999993</v>
      </c>
      <c r="R128">
        <v>7.5</v>
      </c>
    </row>
    <row r="129" spans="1:18">
      <c r="A129" s="9" t="s">
        <v>20</v>
      </c>
      <c r="B129" s="46">
        <v>38376</v>
      </c>
      <c r="C129" s="9">
        <v>4</v>
      </c>
      <c r="D129" s="9">
        <v>7</v>
      </c>
      <c r="E129" s="9">
        <v>3</v>
      </c>
      <c r="F129" s="9">
        <v>18</v>
      </c>
      <c r="G129" s="9">
        <v>160</v>
      </c>
      <c r="H129" s="9">
        <v>0.8</v>
      </c>
      <c r="I129">
        <v>7.8337023394599775E-2</v>
      </c>
      <c r="J129">
        <v>22.51</v>
      </c>
      <c r="K129">
        <v>37</v>
      </c>
      <c r="L129">
        <v>7.2</v>
      </c>
      <c r="M129">
        <v>8</v>
      </c>
      <c r="N129">
        <v>22.37</v>
      </c>
      <c r="O129">
        <v>37</v>
      </c>
      <c r="P129">
        <v>7</v>
      </c>
      <c r="Q129">
        <v>8</v>
      </c>
      <c r="R129">
        <v>8</v>
      </c>
    </row>
    <row r="130" spans="1:18">
      <c r="A130" s="9" t="s">
        <v>20</v>
      </c>
      <c r="B130" s="46">
        <v>38383</v>
      </c>
      <c r="C130" s="9">
        <v>5</v>
      </c>
      <c r="D130" s="9">
        <v>7</v>
      </c>
      <c r="E130" s="9">
        <v>4</v>
      </c>
      <c r="F130" s="9">
        <v>17</v>
      </c>
      <c r="G130" s="9">
        <v>140</v>
      </c>
      <c r="H130" s="9">
        <v>1</v>
      </c>
      <c r="I130">
        <v>9.1987007646398167E-2</v>
      </c>
      <c r="J130">
        <v>23.05</v>
      </c>
      <c r="K130">
        <v>37.04</v>
      </c>
      <c r="L130">
        <v>7</v>
      </c>
      <c r="M130">
        <v>8.1999999999999993</v>
      </c>
      <c r="N130">
        <v>22.96</v>
      </c>
      <c r="O130">
        <v>37.04</v>
      </c>
      <c r="P130">
        <v>6.5</v>
      </c>
      <c r="Q130">
        <v>8.1999999999999993</v>
      </c>
      <c r="R130">
        <v>6.5</v>
      </c>
    </row>
    <row r="131" spans="1:18">
      <c r="A131" s="9" t="s">
        <v>20</v>
      </c>
      <c r="B131" s="46">
        <v>38390</v>
      </c>
      <c r="C131" s="9">
        <v>8</v>
      </c>
      <c r="D131" s="9">
        <v>10</v>
      </c>
      <c r="E131" s="9">
        <v>6</v>
      </c>
      <c r="F131" s="9">
        <v>18</v>
      </c>
      <c r="G131" s="9">
        <v>160</v>
      </c>
      <c r="H131" s="9">
        <v>0.8</v>
      </c>
      <c r="I131">
        <v>8.5910571686553999E-2</v>
      </c>
      <c r="J131">
        <v>22.53</v>
      </c>
      <c r="K131">
        <v>37.15</v>
      </c>
      <c r="L131">
        <v>7.1</v>
      </c>
      <c r="M131">
        <v>8.1999999999999993</v>
      </c>
      <c r="N131">
        <v>21.86</v>
      </c>
      <c r="O131">
        <v>37.11</v>
      </c>
      <c r="P131">
        <v>6.9</v>
      </c>
      <c r="Q131">
        <v>8.1999999999999993</v>
      </c>
      <c r="R131">
        <v>7.5</v>
      </c>
    </row>
    <row r="132" spans="1:18">
      <c r="A132" s="9" t="s">
        <v>20</v>
      </c>
      <c r="B132" s="46">
        <v>38397</v>
      </c>
      <c r="C132" s="9">
        <v>6</v>
      </c>
      <c r="D132" s="9">
        <v>7</v>
      </c>
      <c r="E132" s="9">
        <v>5</v>
      </c>
      <c r="F132" s="9">
        <v>17</v>
      </c>
      <c r="G132" s="9">
        <v>200</v>
      </c>
      <c r="H132" s="9">
        <v>0.6</v>
      </c>
      <c r="I132">
        <v>7.3609691947109562E-2</v>
      </c>
      <c r="J132">
        <v>22.81</v>
      </c>
      <c r="K132">
        <v>37.07</v>
      </c>
      <c r="L132">
        <v>7.5</v>
      </c>
      <c r="M132">
        <v>8.1999999999999993</v>
      </c>
      <c r="N132">
        <v>22.61</v>
      </c>
      <c r="O132">
        <v>37.08</v>
      </c>
      <c r="P132">
        <v>7.2</v>
      </c>
      <c r="Q132">
        <v>8.1999999999999993</v>
      </c>
      <c r="R132">
        <v>7</v>
      </c>
    </row>
    <row r="133" spans="1:18">
      <c r="A133" s="9" t="s">
        <v>20</v>
      </c>
      <c r="B133" s="46">
        <v>38404</v>
      </c>
      <c r="C133" s="9">
        <v>9</v>
      </c>
      <c r="D133" s="9">
        <v>10</v>
      </c>
      <c r="E133" s="9">
        <v>4</v>
      </c>
      <c r="F133" s="9">
        <v>23</v>
      </c>
      <c r="G133" s="9">
        <v>190</v>
      </c>
      <c r="H133" s="9">
        <v>1.7</v>
      </c>
      <c r="I133">
        <v>8.778653188382711E-2</v>
      </c>
      <c r="J133">
        <v>22.72</v>
      </c>
      <c r="K133">
        <v>37.19</v>
      </c>
      <c r="L133">
        <v>6.8</v>
      </c>
      <c r="M133">
        <v>8.1999999999999993</v>
      </c>
      <c r="N133">
        <v>22.61</v>
      </c>
      <c r="O133">
        <v>37.19</v>
      </c>
      <c r="P133">
        <v>6.6</v>
      </c>
      <c r="Q133">
        <v>8.1999999999999993</v>
      </c>
      <c r="R133">
        <v>7</v>
      </c>
    </row>
    <row r="134" spans="1:18">
      <c r="A134" s="9" t="s">
        <v>20</v>
      </c>
      <c r="B134" s="46">
        <v>38411</v>
      </c>
      <c r="C134" s="9">
        <v>7</v>
      </c>
      <c r="D134" s="9">
        <v>9</v>
      </c>
      <c r="E134" s="9">
        <v>5</v>
      </c>
      <c r="F134" s="9">
        <v>18</v>
      </c>
      <c r="G134" s="9">
        <v>160</v>
      </c>
      <c r="H134" s="9">
        <v>1</v>
      </c>
      <c r="I134">
        <v>7.3392359277320768E-2</v>
      </c>
      <c r="J134">
        <v>22.51</v>
      </c>
      <c r="K134">
        <v>37.08</v>
      </c>
      <c r="L134">
        <v>7.3</v>
      </c>
      <c r="M134">
        <v>8.1999999999999993</v>
      </c>
      <c r="N134">
        <v>22.09</v>
      </c>
      <c r="O134">
        <v>37.04</v>
      </c>
      <c r="P134">
        <v>7.6</v>
      </c>
      <c r="Q134">
        <v>8.1999999999999993</v>
      </c>
      <c r="R134">
        <v>7</v>
      </c>
    </row>
    <row r="135" spans="1:18">
      <c r="A135" s="9" t="s">
        <v>20</v>
      </c>
      <c r="B135" s="46">
        <v>38418</v>
      </c>
      <c r="C135" s="9">
        <v>5</v>
      </c>
      <c r="D135" s="9">
        <v>7</v>
      </c>
      <c r="E135" s="9">
        <v>4</v>
      </c>
      <c r="F135" s="9">
        <v>21</v>
      </c>
      <c r="G135" s="9">
        <v>160</v>
      </c>
      <c r="H135" s="9">
        <v>1.5</v>
      </c>
      <c r="I135">
        <v>8.6353092724186342E-2</v>
      </c>
      <c r="J135">
        <v>22.42</v>
      </c>
      <c r="K135">
        <v>37.08</v>
      </c>
      <c r="L135">
        <v>7</v>
      </c>
      <c r="M135">
        <v>8.1999999999999993</v>
      </c>
      <c r="N135">
        <v>22.07</v>
      </c>
      <c r="O135">
        <v>37.06</v>
      </c>
      <c r="P135">
        <v>6.2</v>
      </c>
      <c r="Q135">
        <v>8.1999999999999993</v>
      </c>
      <c r="R135">
        <v>8</v>
      </c>
    </row>
    <row r="136" spans="1:18">
      <c r="A136" s="9" t="s">
        <v>20</v>
      </c>
      <c r="B136" s="46">
        <v>38425</v>
      </c>
      <c r="C136" s="9">
        <v>23</v>
      </c>
      <c r="D136" s="9">
        <v>11</v>
      </c>
      <c r="E136" s="9">
        <v>6</v>
      </c>
      <c r="F136" s="9">
        <v>26</v>
      </c>
      <c r="G136" s="9">
        <v>220</v>
      </c>
      <c r="H136" s="9">
        <v>2.2999999999999998</v>
      </c>
      <c r="I136">
        <v>0.11162380181771842</v>
      </c>
      <c r="J136">
        <v>22.7</v>
      </c>
      <c r="K136">
        <v>36.92</v>
      </c>
      <c r="L136">
        <v>6.6</v>
      </c>
      <c r="M136">
        <v>8.1999999999999993</v>
      </c>
      <c r="N136">
        <v>22.49</v>
      </c>
      <c r="O136">
        <v>36.909999999999997</v>
      </c>
      <c r="P136">
        <v>5.7</v>
      </c>
      <c r="Q136">
        <v>8.1</v>
      </c>
      <c r="R136">
        <v>6.5</v>
      </c>
    </row>
    <row r="137" spans="1:18">
      <c r="A137" s="9" t="s">
        <v>20</v>
      </c>
      <c r="B137" s="46">
        <v>38432</v>
      </c>
      <c r="C137" s="9">
        <v>5</v>
      </c>
      <c r="D137" s="9">
        <v>7</v>
      </c>
      <c r="E137" s="9">
        <v>5</v>
      </c>
      <c r="F137" s="9">
        <v>20</v>
      </c>
      <c r="G137" s="9">
        <v>170</v>
      </c>
      <c r="H137" s="9">
        <v>2.4</v>
      </c>
      <c r="I137">
        <v>8.4285438599216E-2</v>
      </c>
      <c r="J137">
        <v>23.86</v>
      </c>
      <c r="K137">
        <v>37</v>
      </c>
      <c r="L137">
        <v>6.8</v>
      </c>
      <c r="M137">
        <v>8.3000000000000007</v>
      </c>
      <c r="N137">
        <v>22.82</v>
      </c>
      <c r="O137">
        <v>37.08</v>
      </c>
      <c r="P137">
        <v>9.1999999999999993</v>
      </c>
      <c r="Q137">
        <v>8.1999999999999993</v>
      </c>
      <c r="R137">
        <v>9</v>
      </c>
    </row>
    <row r="139" spans="1:18">
      <c r="A139" s="29" t="s">
        <v>75</v>
      </c>
      <c r="B139" s="39">
        <v>38327</v>
      </c>
      <c r="C139" s="31">
        <v>8</v>
      </c>
      <c r="D139" s="31">
        <v>11</v>
      </c>
      <c r="E139" s="31">
        <v>5</v>
      </c>
      <c r="F139" s="31">
        <v>19</v>
      </c>
      <c r="G139" s="31">
        <v>140</v>
      </c>
      <c r="H139" s="32">
        <v>0.6</v>
      </c>
      <c r="I139" s="40">
        <v>8.1015580000000004E-2</v>
      </c>
      <c r="J139" s="12">
        <v>21.03</v>
      </c>
      <c r="K139" s="12">
        <v>36.090000000000003</v>
      </c>
      <c r="L139" s="18">
        <v>8</v>
      </c>
      <c r="M139" s="18">
        <v>8.1999999999999993</v>
      </c>
      <c r="N139" s="12">
        <v>20.73</v>
      </c>
      <c r="O139" s="12">
        <v>36.299999999999997</v>
      </c>
      <c r="P139" s="18">
        <v>8</v>
      </c>
      <c r="Q139" s="18">
        <v>8.1999999999999993</v>
      </c>
      <c r="R139">
        <v>8</v>
      </c>
    </row>
    <row r="140" spans="1:18" s="41" customFormat="1">
      <c r="A140" s="29" t="s">
        <v>75</v>
      </c>
      <c r="B140" s="39">
        <v>38334</v>
      </c>
      <c r="C140" s="31">
        <v>4</v>
      </c>
      <c r="D140" s="31">
        <v>8</v>
      </c>
      <c r="E140" s="31">
        <v>4</v>
      </c>
      <c r="F140" s="31">
        <v>18</v>
      </c>
      <c r="G140" s="31">
        <v>180</v>
      </c>
      <c r="H140" s="32">
        <v>0.6</v>
      </c>
      <c r="I140">
        <v>0.11057488048575602</v>
      </c>
      <c r="J140" s="12">
        <v>21.81</v>
      </c>
      <c r="K140" s="12">
        <v>35.97</v>
      </c>
      <c r="L140" s="18">
        <v>6.6</v>
      </c>
      <c r="M140" s="18">
        <v>8.1999999999999993</v>
      </c>
      <c r="N140" s="12">
        <v>21.66</v>
      </c>
      <c r="O140" s="12">
        <v>35.96</v>
      </c>
      <c r="P140" s="18">
        <v>6.6</v>
      </c>
      <c r="Q140" s="18">
        <v>8.1999999999999993</v>
      </c>
      <c r="R140">
        <v>7.5</v>
      </c>
    </row>
    <row r="141" spans="1:18">
      <c r="A141" s="29" t="s">
        <v>75</v>
      </c>
      <c r="B141" s="39">
        <v>38341</v>
      </c>
      <c r="C141" s="31">
        <v>6</v>
      </c>
      <c r="D141" s="31">
        <v>9</v>
      </c>
      <c r="E141" s="31">
        <v>5</v>
      </c>
      <c r="F141" s="31">
        <v>19</v>
      </c>
      <c r="G141" s="31">
        <v>170</v>
      </c>
      <c r="H141" s="32">
        <v>1</v>
      </c>
      <c r="I141">
        <v>9.0140446108891797E-2</v>
      </c>
      <c r="J141" s="12">
        <v>22.8</v>
      </c>
      <c r="K141" s="12">
        <v>36.26</v>
      </c>
      <c r="L141" s="18">
        <v>7.3</v>
      </c>
      <c r="M141" s="18">
        <v>8.1999999999999993</v>
      </c>
      <c r="N141" s="12">
        <v>22.38</v>
      </c>
      <c r="O141" s="12">
        <v>36.29</v>
      </c>
      <c r="P141" s="18">
        <v>7.2</v>
      </c>
      <c r="Q141" s="18">
        <v>8.1999999999999993</v>
      </c>
      <c r="R141">
        <v>6.3</v>
      </c>
    </row>
    <row r="142" spans="1:18">
      <c r="A142" s="29" t="s">
        <v>75</v>
      </c>
      <c r="B142" s="39">
        <v>38348</v>
      </c>
      <c r="C142" s="31">
        <v>5</v>
      </c>
      <c r="D142" s="31">
        <v>9</v>
      </c>
      <c r="E142" s="31">
        <v>4</v>
      </c>
      <c r="F142" s="31">
        <v>28</v>
      </c>
      <c r="G142" s="31">
        <v>220</v>
      </c>
      <c r="H142" s="32">
        <v>2.5</v>
      </c>
      <c r="I142">
        <v>0.12041687262767901</v>
      </c>
      <c r="J142" s="12">
        <v>22.12</v>
      </c>
      <c r="K142" s="12">
        <v>36.47</v>
      </c>
      <c r="L142" s="18">
        <v>7.3</v>
      </c>
      <c r="M142" s="18">
        <v>8.1</v>
      </c>
      <c r="N142" s="12">
        <v>22.04</v>
      </c>
      <c r="O142" s="12">
        <v>36.46</v>
      </c>
      <c r="P142" s="18">
        <v>7.2</v>
      </c>
      <c r="Q142" s="18">
        <v>8.1</v>
      </c>
      <c r="R142">
        <v>4</v>
      </c>
    </row>
    <row r="143" spans="1:18">
      <c r="A143" s="29" t="s">
        <v>75</v>
      </c>
      <c r="B143" s="39">
        <v>38355</v>
      </c>
      <c r="C143" s="31">
        <v>4</v>
      </c>
      <c r="D143" s="31">
        <v>14</v>
      </c>
      <c r="E143" s="31">
        <v>3</v>
      </c>
      <c r="F143" s="31">
        <v>31</v>
      </c>
      <c r="G143" s="31">
        <v>180</v>
      </c>
      <c r="H143" s="32">
        <v>1.8</v>
      </c>
      <c r="I143">
        <v>0.10228622365584931</v>
      </c>
      <c r="J143" s="12">
        <v>22.89</v>
      </c>
      <c r="K143" s="12">
        <v>36.54</v>
      </c>
      <c r="L143" s="18">
        <v>7.6</v>
      </c>
      <c r="M143" s="18">
        <v>8.1999999999999993</v>
      </c>
      <c r="N143" s="12">
        <v>22.65</v>
      </c>
      <c r="O143" s="12">
        <v>36.53</v>
      </c>
      <c r="P143" s="18">
        <v>7.4</v>
      </c>
      <c r="Q143" s="18">
        <v>8.1</v>
      </c>
      <c r="R143">
        <v>6</v>
      </c>
    </row>
    <row r="144" spans="1:18">
      <c r="A144" s="29" t="s">
        <v>75</v>
      </c>
      <c r="B144" s="39">
        <v>38362</v>
      </c>
      <c r="C144" s="31">
        <v>8</v>
      </c>
      <c r="D144" s="31">
        <v>7</v>
      </c>
      <c r="E144" s="31">
        <v>4</v>
      </c>
      <c r="F144" s="31">
        <v>20</v>
      </c>
      <c r="G144" s="31">
        <v>170</v>
      </c>
      <c r="H144" s="32">
        <v>1.3</v>
      </c>
      <c r="I144">
        <v>8.225622754994337E-2</v>
      </c>
      <c r="J144" s="12">
        <v>23.04</v>
      </c>
      <c r="K144" s="12">
        <v>36.92</v>
      </c>
      <c r="L144" s="18">
        <v>7.7</v>
      </c>
      <c r="M144" s="18">
        <v>8.1999999999999993</v>
      </c>
      <c r="N144" s="12">
        <v>22.67</v>
      </c>
      <c r="O144" s="12">
        <v>36.92</v>
      </c>
      <c r="P144" s="18">
        <v>7.2</v>
      </c>
      <c r="Q144" s="18">
        <v>8.1</v>
      </c>
      <c r="R144">
        <v>6.3</v>
      </c>
    </row>
    <row r="145" spans="1:18">
      <c r="A145" s="29" t="s">
        <v>75</v>
      </c>
      <c r="B145" s="39">
        <v>38369</v>
      </c>
      <c r="C145" s="31">
        <v>7</v>
      </c>
      <c r="D145" s="31">
        <v>6</v>
      </c>
      <c r="E145" s="31">
        <v>6</v>
      </c>
      <c r="F145" s="31">
        <v>21</v>
      </c>
      <c r="G145" s="31">
        <v>180</v>
      </c>
      <c r="H145" s="32">
        <v>1.6</v>
      </c>
      <c r="I145">
        <v>0.10150233130950806</v>
      </c>
      <c r="J145" s="12">
        <v>22.25</v>
      </c>
      <c r="K145" s="12">
        <v>36.950000000000003</v>
      </c>
      <c r="L145" s="18">
        <v>7.5</v>
      </c>
      <c r="M145" s="18">
        <v>8.1999999999999993</v>
      </c>
      <c r="N145" s="12">
        <v>22.05</v>
      </c>
      <c r="O145" s="12">
        <v>36.96</v>
      </c>
      <c r="P145" s="18">
        <v>6.9</v>
      </c>
      <c r="Q145" s="18">
        <v>8.1999999999999993</v>
      </c>
      <c r="R145">
        <v>7</v>
      </c>
    </row>
    <row r="146" spans="1:18">
      <c r="A146" s="29" t="s">
        <v>75</v>
      </c>
      <c r="B146" s="39">
        <v>38376</v>
      </c>
      <c r="C146" s="31">
        <v>7</v>
      </c>
      <c r="D146" s="31">
        <v>12</v>
      </c>
      <c r="E146" s="31">
        <v>4</v>
      </c>
      <c r="F146" s="31">
        <v>23</v>
      </c>
      <c r="G146" s="31">
        <v>150</v>
      </c>
      <c r="H146" s="32">
        <v>1.1000000000000001</v>
      </c>
      <c r="I146">
        <v>9.2810675309401958E-2</v>
      </c>
      <c r="J146" s="12">
        <v>22.92</v>
      </c>
      <c r="K146" s="12">
        <v>36.97</v>
      </c>
      <c r="L146" s="18">
        <v>7.4</v>
      </c>
      <c r="M146" s="18">
        <v>8.1</v>
      </c>
      <c r="N146" s="12">
        <v>22.74</v>
      </c>
      <c r="O146" s="12">
        <v>36.96</v>
      </c>
      <c r="P146" s="18">
        <v>7.3</v>
      </c>
      <c r="Q146" s="18">
        <v>8</v>
      </c>
      <c r="R146">
        <v>6.5</v>
      </c>
    </row>
    <row r="147" spans="1:18">
      <c r="A147" s="29" t="s">
        <v>75</v>
      </c>
      <c r="B147" s="39">
        <v>38383</v>
      </c>
      <c r="C147" s="31">
        <v>6</v>
      </c>
      <c r="D147" s="31">
        <v>6</v>
      </c>
      <c r="E147" s="31">
        <v>5</v>
      </c>
      <c r="F147" s="31">
        <v>18</v>
      </c>
      <c r="G147" s="31">
        <v>180</v>
      </c>
      <c r="H147" s="32">
        <v>0.9</v>
      </c>
      <c r="I147">
        <v>0.10516050203305016</v>
      </c>
      <c r="J147" s="12">
        <v>23.4</v>
      </c>
      <c r="K147" s="12">
        <v>36.99</v>
      </c>
      <c r="L147" s="18">
        <v>7.4</v>
      </c>
      <c r="M147" s="18">
        <v>8.1999999999999993</v>
      </c>
      <c r="N147" s="12">
        <v>23.27</v>
      </c>
      <c r="O147" s="12">
        <v>37</v>
      </c>
      <c r="P147" s="18">
        <v>7.3</v>
      </c>
      <c r="Q147" s="18">
        <v>8.1999999999999993</v>
      </c>
      <c r="R147">
        <v>5.5</v>
      </c>
    </row>
    <row r="148" spans="1:18">
      <c r="A148" s="29" t="s">
        <v>75</v>
      </c>
      <c r="B148" s="39">
        <v>38390</v>
      </c>
      <c r="C148" s="31">
        <v>17</v>
      </c>
      <c r="D148" s="31">
        <v>8</v>
      </c>
      <c r="E148" s="31">
        <v>8</v>
      </c>
      <c r="F148" s="31">
        <v>22</v>
      </c>
      <c r="G148" s="31">
        <v>210</v>
      </c>
      <c r="H148" s="32">
        <v>1.6</v>
      </c>
      <c r="I148">
        <v>0.10132496335602008</v>
      </c>
      <c r="J148" s="12">
        <v>22.86</v>
      </c>
      <c r="K148">
        <v>37.15</v>
      </c>
      <c r="L148" s="18">
        <v>7.3</v>
      </c>
      <c r="M148" s="18">
        <v>8.1999999999999993</v>
      </c>
      <c r="N148" s="12">
        <v>22.49</v>
      </c>
      <c r="O148">
        <v>37.119999999999997</v>
      </c>
      <c r="P148" s="18">
        <v>7.1</v>
      </c>
      <c r="Q148" s="18">
        <v>8.1999999999999993</v>
      </c>
      <c r="R148">
        <v>6</v>
      </c>
    </row>
    <row r="149" spans="1:18">
      <c r="A149" s="29" t="s">
        <v>75</v>
      </c>
      <c r="B149" s="39">
        <v>38397</v>
      </c>
      <c r="C149" s="31">
        <v>9</v>
      </c>
      <c r="D149" s="31">
        <v>6</v>
      </c>
      <c r="E149" s="31">
        <v>5</v>
      </c>
      <c r="F149" s="31">
        <v>22</v>
      </c>
      <c r="G149" s="31">
        <v>220</v>
      </c>
      <c r="H149" s="32">
        <v>1.7</v>
      </c>
      <c r="I149">
        <v>0.1046994526616682</v>
      </c>
      <c r="J149" s="12">
        <v>22.86</v>
      </c>
      <c r="K149" s="12">
        <v>37.01</v>
      </c>
      <c r="L149" s="18">
        <v>7.3</v>
      </c>
      <c r="M149" s="18">
        <v>8.1999999999999993</v>
      </c>
      <c r="N149" s="12">
        <v>22.59</v>
      </c>
      <c r="O149" s="12">
        <v>37.04</v>
      </c>
      <c r="P149" s="18">
        <v>7</v>
      </c>
      <c r="Q149" s="18">
        <v>8.1999999999999993</v>
      </c>
      <c r="R149">
        <v>5</v>
      </c>
    </row>
    <row r="150" spans="1:18">
      <c r="A150" s="29" t="s">
        <v>75</v>
      </c>
      <c r="B150" s="39">
        <v>38404</v>
      </c>
      <c r="C150" s="31">
        <v>7</v>
      </c>
      <c r="D150" s="31">
        <v>10</v>
      </c>
      <c r="E150" s="31">
        <v>5</v>
      </c>
      <c r="F150" s="31">
        <v>26</v>
      </c>
      <c r="G150" s="31">
        <v>170</v>
      </c>
      <c r="H150" s="32">
        <v>1.7</v>
      </c>
      <c r="I150">
        <v>0.10676965532907597</v>
      </c>
      <c r="J150">
        <v>22.98</v>
      </c>
      <c r="K150">
        <v>37.15</v>
      </c>
      <c r="L150" s="18">
        <v>7.2</v>
      </c>
      <c r="M150" s="18">
        <v>8.1999999999999993</v>
      </c>
      <c r="N150">
        <v>22.93</v>
      </c>
      <c r="O150">
        <v>37.17</v>
      </c>
      <c r="P150" s="18">
        <v>7</v>
      </c>
      <c r="Q150" s="18">
        <v>8.1999999999999993</v>
      </c>
      <c r="R150">
        <v>6</v>
      </c>
    </row>
    <row r="151" spans="1:18">
      <c r="A151" s="29" t="s">
        <v>75</v>
      </c>
      <c r="B151" s="39">
        <v>38411</v>
      </c>
      <c r="C151" s="31">
        <v>5</v>
      </c>
      <c r="D151" s="31">
        <v>7</v>
      </c>
      <c r="E151" s="31">
        <v>4</v>
      </c>
      <c r="F151" s="31">
        <v>18</v>
      </c>
      <c r="G151" s="31">
        <v>160</v>
      </c>
      <c r="H151" s="32">
        <v>1.1000000000000001</v>
      </c>
      <c r="I151">
        <v>8.2219706093457384E-2</v>
      </c>
      <c r="J151">
        <v>22.62</v>
      </c>
      <c r="K151">
        <v>37.04</v>
      </c>
      <c r="L151" s="18">
        <v>7.7</v>
      </c>
      <c r="M151" s="18">
        <v>8.1999999999999993</v>
      </c>
      <c r="N151">
        <v>22.56</v>
      </c>
      <c r="O151">
        <v>37.04</v>
      </c>
      <c r="P151" s="18">
        <v>7.6</v>
      </c>
      <c r="Q151" s="18">
        <v>8.1999999999999993</v>
      </c>
      <c r="R151">
        <v>7</v>
      </c>
    </row>
    <row r="152" spans="1:18">
      <c r="A152" s="29" t="s">
        <v>75</v>
      </c>
      <c r="B152" s="39">
        <v>38418</v>
      </c>
      <c r="C152" s="31">
        <v>7</v>
      </c>
      <c r="D152" s="31">
        <v>7</v>
      </c>
      <c r="E152" s="31">
        <v>4</v>
      </c>
      <c r="F152" s="31">
        <v>16</v>
      </c>
      <c r="G152" s="31">
        <v>160</v>
      </c>
      <c r="H152" s="32">
        <v>1.5</v>
      </c>
      <c r="I152">
        <v>9.2014784267694966E-2</v>
      </c>
      <c r="J152" s="12">
        <v>22.46</v>
      </c>
      <c r="K152" s="12">
        <v>37.07</v>
      </c>
      <c r="L152" s="18">
        <v>7.1</v>
      </c>
      <c r="M152" s="18">
        <v>8.1999999999999993</v>
      </c>
      <c r="N152" s="12">
        <v>22.22</v>
      </c>
      <c r="O152" s="12">
        <v>37.06</v>
      </c>
      <c r="P152" s="18">
        <v>6.2</v>
      </c>
      <c r="Q152" s="18">
        <v>8.1999999999999993</v>
      </c>
      <c r="R152">
        <v>7</v>
      </c>
    </row>
    <row r="153" spans="1:18">
      <c r="A153" s="29" t="s">
        <v>75</v>
      </c>
      <c r="B153" s="39">
        <v>38425</v>
      </c>
      <c r="C153" s="31">
        <v>12</v>
      </c>
      <c r="D153" s="31">
        <v>7</v>
      </c>
      <c r="E153" s="31">
        <v>6</v>
      </c>
      <c r="F153" s="31">
        <v>21</v>
      </c>
      <c r="G153" s="31">
        <v>170</v>
      </c>
      <c r="H153" s="32">
        <v>2.1</v>
      </c>
      <c r="I153">
        <v>0.11584835097266903</v>
      </c>
      <c r="J153">
        <v>22.95</v>
      </c>
      <c r="K153">
        <v>36.93</v>
      </c>
      <c r="L153" s="18">
        <v>7.2</v>
      </c>
      <c r="M153" s="18">
        <v>8.1999999999999993</v>
      </c>
      <c r="N153">
        <v>22.97</v>
      </c>
      <c r="O153">
        <v>36.92</v>
      </c>
      <c r="P153" s="18">
        <v>7.1</v>
      </c>
      <c r="Q153" s="18">
        <v>8.1999999999999993</v>
      </c>
      <c r="R153">
        <v>5.5</v>
      </c>
    </row>
    <row r="154" spans="1:18">
      <c r="A154" s="29" t="s">
        <v>75</v>
      </c>
      <c r="B154" s="39">
        <v>38432</v>
      </c>
      <c r="C154" s="31">
        <v>7</v>
      </c>
      <c r="D154" s="31">
        <v>7</v>
      </c>
      <c r="E154" s="31">
        <v>5</v>
      </c>
      <c r="F154" s="31">
        <v>17</v>
      </c>
      <c r="G154" s="31">
        <v>160</v>
      </c>
      <c r="H154" s="32">
        <v>2.2000000000000002</v>
      </c>
      <c r="I154">
        <v>7.079248020970777E-2</v>
      </c>
      <c r="J154">
        <v>23.56</v>
      </c>
      <c r="K154">
        <v>36.89</v>
      </c>
      <c r="L154" s="18">
        <v>6.8</v>
      </c>
      <c r="M154" s="18">
        <v>8.3000000000000007</v>
      </c>
      <c r="N154">
        <v>22.85</v>
      </c>
      <c r="O154">
        <v>37.07</v>
      </c>
      <c r="P154" s="18">
        <v>6.6</v>
      </c>
      <c r="Q154" s="18">
        <v>8.1999999999999993</v>
      </c>
      <c r="R154">
        <v>9</v>
      </c>
    </row>
    <row r="156" spans="1:18">
      <c r="A156" s="29" t="s">
        <v>76</v>
      </c>
      <c r="B156" s="39">
        <v>38327</v>
      </c>
      <c r="C156" s="31">
        <v>1.5</v>
      </c>
      <c r="D156" s="31">
        <v>7</v>
      </c>
      <c r="E156" s="31">
        <v>3</v>
      </c>
      <c r="F156" s="31">
        <v>13</v>
      </c>
      <c r="G156" s="31">
        <v>120</v>
      </c>
      <c r="H156" s="32">
        <v>0.5</v>
      </c>
      <c r="I156" s="40">
        <v>7.5427330000000001E-2</v>
      </c>
      <c r="J156" s="12">
        <v>21.03</v>
      </c>
      <c r="K156" s="12">
        <v>35.86</v>
      </c>
      <c r="L156">
        <v>7.9</v>
      </c>
      <c r="M156">
        <v>8.1999999999999993</v>
      </c>
      <c r="N156" s="12">
        <v>20.32</v>
      </c>
      <c r="O156" s="12">
        <v>36.229999999999997</v>
      </c>
      <c r="P156" s="18">
        <v>7.9</v>
      </c>
      <c r="Q156" s="18">
        <v>8.1999999999999993</v>
      </c>
      <c r="R156">
        <v>8.5</v>
      </c>
    </row>
    <row r="157" spans="1:18">
      <c r="A157" s="29" t="s">
        <v>76</v>
      </c>
      <c r="B157" s="39">
        <v>38334</v>
      </c>
      <c r="C157" s="31">
        <v>4</v>
      </c>
      <c r="D157" s="31">
        <v>7</v>
      </c>
      <c r="E157" s="31">
        <v>4</v>
      </c>
      <c r="F157" s="31">
        <v>15</v>
      </c>
      <c r="G157" s="31">
        <v>160</v>
      </c>
      <c r="H157" s="32">
        <v>0.5</v>
      </c>
      <c r="I157">
        <v>8.3332457965489243E-2</v>
      </c>
      <c r="J157" s="12">
        <v>21.68</v>
      </c>
      <c r="K157" s="12">
        <v>35.979999999999997</v>
      </c>
      <c r="L157">
        <v>6.5</v>
      </c>
      <c r="M157">
        <v>8.1999999999999993</v>
      </c>
      <c r="N157" s="12">
        <v>21.27</v>
      </c>
      <c r="O157" s="12">
        <v>35.979999999999997</v>
      </c>
      <c r="P157" s="18">
        <v>6.4</v>
      </c>
      <c r="Q157" s="18">
        <v>8.1999999999999993</v>
      </c>
      <c r="R157">
        <v>8</v>
      </c>
    </row>
    <row r="158" spans="1:18">
      <c r="A158" s="29" t="s">
        <v>76</v>
      </c>
      <c r="B158" s="39">
        <v>38341</v>
      </c>
      <c r="C158" s="31">
        <v>4</v>
      </c>
      <c r="D158" s="31">
        <v>7</v>
      </c>
      <c r="E158" s="31">
        <v>6</v>
      </c>
      <c r="F158" s="31">
        <v>14</v>
      </c>
      <c r="G158" s="31">
        <v>140</v>
      </c>
      <c r="H158" s="32">
        <v>0.7</v>
      </c>
      <c r="I158">
        <v>7.1448646022008538E-2</v>
      </c>
      <c r="J158" s="12">
        <v>22.75</v>
      </c>
      <c r="K158" s="12">
        <v>36.31</v>
      </c>
      <c r="L158">
        <v>7.3</v>
      </c>
      <c r="M158">
        <v>8.3000000000000007</v>
      </c>
      <c r="N158" s="12">
        <v>22.15</v>
      </c>
      <c r="O158" s="12">
        <v>36.299999999999997</v>
      </c>
      <c r="P158" s="18">
        <v>7.5</v>
      </c>
      <c r="Q158" s="18">
        <v>8.1999999999999993</v>
      </c>
      <c r="R158">
        <v>7.9</v>
      </c>
    </row>
    <row r="159" spans="1:18">
      <c r="A159" s="29" t="s">
        <v>76</v>
      </c>
      <c r="B159" s="39">
        <v>38348</v>
      </c>
      <c r="C159" s="31">
        <v>4</v>
      </c>
      <c r="D159" s="31">
        <v>6</v>
      </c>
      <c r="E159" s="31">
        <v>3</v>
      </c>
      <c r="F159" s="31">
        <v>16</v>
      </c>
      <c r="G159" s="31">
        <v>170</v>
      </c>
      <c r="H159" s="32">
        <v>0.4</v>
      </c>
      <c r="I159">
        <v>7.9813964279313462E-2</v>
      </c>
      <c r="J159" s="12">
        <v>22.84</v>
      </c>
      <c r="K159" s="12">
        <v>36.49</v>
      </c>
      <c r="L159">
        <v>7.5</v>
      </c>
      <c r="M159">
        <v>8.1</v>
      </c>
      <c r="N159" s="12">
        <v>22.61</v>
      </c>
      <c r="O159" s="12">
        <v>36.49</v>
      </c>
      <c r="P159" s="18">
        <v>7.6</v>
      </c>
      <c r="Q159" s="18">
        <v>8.1</v>
      </c>
      <c r="R159">
        <v>5.5</v>
      </c>
    </row>
    <row r="160" spans="1:18">
      <c r="A160" s="29" t="s">
        <v>76</v>
      </c>
      <c r="B160" s="39">
        <v>38355</v>
      </c>
      <c r="C160" s="31">
        <v>4</v>
      </c>
      <c r="D160" s="31">
        <v>7</v>
      </c>
      <c r="E160" s="31">
        <v>4</v>
      </c>
      <c r="F160" s="31">
        <v>19</v>
      </c>
      <c r="G160" s="31">
        <v>150</v>
      </c>
      <c r="H160" s="32">
        <v>0.8</v>
      </c>
      <c r="I160">
        <v>8.4172769135658243E-2</v>
      </c>
      <c r="J160" s="12">
        <v>22.68</v>
      </c>
      <c r="K160" s="12">
        <v>36.49</v>
      </c>
      <c r="L160">
        <v>7.5</v>
      </c>
      <c r="M160">
        <v>8.1</v>
      </c>
      <c r="N160" s="12">
        <v>22.23</v>
      </c>
      <c r="O160" s="12">
        <v>36.53</v>
      </c>
      <c r="P160" s="18">
        <v>7.5</v>
      </c>
      <c r="Q160" s="18">
        <v>8.1</v>
      </c>
      <c r="R160">
        <v>6.5</v>
      </c>
    </row>
    <row r="161" spans="1:18">
      <c r="A161" s="29" t="s">
        <v>76</v>
      </c>
      <c r="B161" s="39">
        <v>38362</v>
      </c>
      <c r="C161" s="31">
        <v>4</v>
      </c>
      <c r="D161" s="31">
        <v>5</v>
      </c>
      <c r="E161" s="31">
        <v>4</v>
      </c>
      <c r="F161" s="31">
        <v>18</v>
      </c>
      <c r="G161" s="31">
        <v>160</v>
      </c>
      <c r="H161" s="32">
        <v>0.9</v>
      </c>
      <c r="I161">
        <v>8.4532393706189063E-2</v>
      </c>
      <c r="J161" s="12">
        <v>22.81</v>
      </c>
      <c r="K161" s="12">
        <v>36.94</v>
      </c>
      <c r="L161">
        <v>7.6</v>
      </c>
      <c r="M161">
        <v>8.1999999999999993</v>
      </c>
      <c r="N161" s="12">
        <v>22.57</v>
      </c>
      <c r="O161" s="12">
        <v>36.93</v>
      </c>
      <c r="P161" s="18">
        <v>7.5</v>
      </c>
      <c r="Q161" s="18">
        <v>8.1999999999999993</v>
      </c>
      <c r="R161">
        <v>6.8</v>
      </c>
    </row>
    <row r="162" spans="1:18">
      <c r="A162" s="29" t="s">
        <v>76</v>
      </c>
      <c r="B162" s="39">
        <v>38369</v>
      </c>
      <c r="C162" s="31">
        <v>6</v>
      </c>
      <c r="D162" s="31">
        <v>6</v>
      </c>
      <c r="E162" s="31">
        <v>4</v>
      </c>
      <c r="F162" s="31">
        <v>13</v>
      </c>
      <c r="G162" s="31">
        <v>120</v>
      </c>
      <c r="H162" s="32">
        <v>0.6</v>
      </c>
      <c r="I162">
        <v>0.11178885326662046</v>
      </c>
      <c r="J162" s="12">
        <v>22.29</v>
      </c>
      <c r="K162" s="12">
        <v>36.93</v>
      </c>
      <c r="L162">
        <v>7.3</v>
      </c>
      <c r="M162">
        <v>8.1999999999999993</v>
      </c>
      <c r="N162" s="12">
        <v>22.25</v>
      </c>
      <c r="O162" s="12">
        <v>36.89</v>
      </c>
      <c r="P162" s="18">
        <v>7.6</v>
      </c>
      <c r="Q162" s="18">
        <v>8.1999999999999993</v>
      </c>
      <c r="R162">
        <v>4.8</v>
      </c>
    </row>
    <row r="163" spans="1:18">
      <c r="A163" s="29" t="s">
        <v>76</v>
      </c>
      <c r="B163" s="39">
        <v>38376</v>
      </c>
      <c r="C163" s="31">
        <v>5</v>
      </c>
      <c r="D163" s="31">
        <v>6</v>
      </c>
      <c r="E163" s="31">
        <v>4</v>
      </c>
      <c r="F163" s="31">
        <v>14</v>
      </c>
      <c r="G163" s="31">
        <v>140</v>
      </c>
      <c r="H163" s="32">
        <v>0.4</v>
      </c>
      <c r="I163">
        <v>7.4718943086258385E-2</v>
      </c>
      <c r="J163" s="12">
        <v>22.8</v>
      </c>
      <c r="K163" s="12">
        <v>36.94</v>
      </c>
      <c r="L163">
        <v>7</v>
      </c>
      <c r="M163">
        <v>8.1</v>
      </c>
      <c r="N163" s="12">
        <v>22.58</v>
      </c>
      <c r="O163" s="12">
        <v>36.9</v>
      </c>
      <c r="P163" s="18">
        <v>7.1</v>
      </c>
      <c r="Q163" s="18">
        <v>8.1</v>
      </c>
      <c r="R163">
        <v>6</v>
      </c>
    </row>
    <row r="164" spans="1:18">
      <c r="A164" s="29" t="s">
        <v>76</v>
      </c>
      <c r="B164" s="39">
        <v>38383</v>
      </c>
      <c r="C164" s="31">
        <v>5</v>
      </c>
      <c r="D164" s="31">
        <v>6</v>
      </c>
      <c r="E164" s="31">
        <v>4</v>
      </c>
      <c r="F164" s="31">
        <v>14</v>
      </c>
      <c r="G164" s="31">
        <v>130</v>
      </c>
      <c r="H164" s="32">
        <v>0.8</v>
      </c>
      <c r="I164">
        <v>7.8139009432520376E-2</v>
      </c>
      <c r="J164" s="12">
        <v>23.11</v>
      </c>
      <c r="K164" s="12">
        <v>36.880000000000003</v>
      </c>
      <c r="L164">
        <v>7.3</v>
      </c>
      <c r="M164">
        <v>8.1999999999999993</v>
      </c>
      <c r="N164" s="12">
        <v>23.03</v>
      </c>
      <c r="O164" s="12">
        <v>36.89</v>
      </c>
      <c r="P164" s="18">
        <v>7.3</v>
      </c>
      <c r="Q164" s="18">
        <v>8.1999999999999993</v>
      </c>
      <c r="R164">
        <v>6</v>
      </c>
    </row>
    <row r="165" spans="1:18">
      <c r="A165" s="29" t="s">
        <v>76</v>
      </c>
      <c r="B165" s="39">
        <v>38390</v>
      </c>
      <c r="C165" s="31">
        <v>9</v>
      </c>
      <c r="D165" s="31">
        <v>7</v>
      </c>
      <c r="E165" s="31">
        <v>11</v>
      </c>
      <c r="F165" s="31">
        <v>16</v>
      </c>
      <c r="G165" s="31">
        <v>150</v>
      </c>
      <c r="H165" s="32">
        <v>0.8</v>
      </c>
      <c r="I165">
        <v>9.1623633367806365E-2</v>
      </c>
      <c r="J165">
        <v>22.52</v>
      </c>
      <c r="K165">
        <v>37.03</v>
      </c>
      <c r="L165">
        <v>7.3</v>
      </c>
      <c r="M165">
        <v>8.1999999999999993</v>
      </c>
      <c r="N165">
        <v>22.36</v>
      </c>
      <c r="O165">
        <v>36.99</v>
      </c>
      <c r="P165" s="18">
        <v>7.4</v>
      </c>
      <c r="Q165" s="18">
        <v>8.1999999999999993</v>
      </c>
      <c r="R165">
        <v>5.5</v>
      </c>
    </row>
    <row r="166" spans="1:18">
      <c r="A166" s="29" t="s">
        <v>76</v>
      </c>
      <c r="B166" s="39">
        <v>38397</v>
      </c>
      <c r="C166" s="31">
        <v>6</v>
      </c>
      <c r="D166" s="31">
        <v>7</v>
      </c>
      <c r="E166" s="31">
        <v>4</v>
      </c>
      <c r="F166" s="31">
        <v>16</v>
      </c>
      <c r="G166" s="31">
        <v>170</v>
      </c>
      <c r="H166" s="32">
        <v>0.6</v>
      </c>
      <c r="I166">
        <v>7.0313064776336809E-2</v>
      </c>
      <c r="J166" s="12">
        <v>22.87</v>
      </c>
      <c r="K166" s="12">
        <v>36.909999999999997</v>
      </c>
      <c r="L166">
        <v>7.1</v>
      </c>
      <c r="M166">
        <v>8.1999999999999993</v>
      </c>
      <c r="N166" s="12">
        <v>22.52</v>
      </c>
      <c r="O166" s="12">
        <v>37.020000000000003</v>
      </c>
      <c r="P166" s="18">
        <v>7.3</v>
      </c>
      <c r="Q166" s="18">
        <v>8.1999999999999993</v>
      </c>
      <c r="R166">
        <v>7</v>
      </c>
    </row>
    <row r="167" spans="1:18">
      <c r="A167" s="29" t="s">
        <v>76</v>
      </c>
      <c r="B167" s="39">
        <v>38404</v>
      </c>
      <c r="C167" s="31">
        <v>5</v>
      </c>
      <c r="D167" s="31">
        <v>6</v>
      </c>
      <c r="E167" s="31">
        <v>5</v>
      </c>
      <c r="F167" s="31">
        <v>20</v>
      </c>
      <c r="G167" s="31">
        <v>190</v>
      </c>
      <c r="H167" s="32">
        <v>0.9</v>
      </c>
      <c r="I167">
        <v>7.9419192881731521E-2</v>
      </c>
      <c r="J167" s="12">
        <v>22.72</v>
      </c>
      <c r="K167" s="12">
        <v>37.020000000000003</v>
      </c>
      <c r="L167" s="18">
        <v>7.4</v>
      </c>
      <c r="M167">
        <v>8.1999999999999993</v>
      </c>
      <c r="N167" s="12">
        <v>22.55</v>
      </c>
      <c r="O167" s="12">
        <v>37.01</v>
      </c>
      <c r="P167" s="18">
        <v>7.3</v>
      </c>
      <c r="Q167" s="18">
        <v>8.1999999999999993</v>
      </c>
      <c r="R167">
        <v>7</v>
      </c>
    </row>
    <row r="168" spans="1:18">
      <c r="A168" s="29" t="s">
        <v>76</v>
      </c>
      <c r="B168" s="39">
        <v>38411</v>
      </c>
      <c r="C168" s="31">
        <v>6</v>
      </c>
      <c r="D168" s="31">
        <v>6</v>
      </c>
      <c r="E168" s="31">
        <v>4</v>
      </c>
      <c r="F168" s="31">
        <v>21</v>
      </c>
      <c r="G168" s="31">
        <v>180</v>
      </c>
      <c r="H168" s="32">
        <v>0.9</v>
      </c>
      <c r="I168">
        <v>7.158680638089486E-2</v>
      </c>
      <c r="J168" s="12">
        <v>22.49</v>
      </c>
      <c r="K168" s="12">
        <v>37.03</v>
      </c>
      <c r="L168">
        <v>7.6</v>
      </c>
      <c r="M168">
        <v>8.1999999999999993</v>
      </c>
      <c r="N168" s="12">
        <v>22.07</v>
      </c>
      <c r="O168" s="12">
        <v>37.01</v>
      </c>
      <c r="P168" s="18">
        <v>7.5</v>
      </c>
      <c r="Q168" s="18">
        <v>8.1999999999999993</v>
      </c>
      <c r="R168">
        <v>6.5</v>
      </c>
    </row>
    <row r="169" spans="1:18">
      <c r="A169" s="29" t="s">
        <v>76</v>
      </c>
      <c r="B169" s="39">
        <v>38418</v>
      </c>
      <c r="C169" s="31">
        <v>7</v>
      </c>
      <c r="D169" s="31">
        <v>7</v>
      </c>
      <c r="E169" s="31">
        <v>5</v>
      </c>
      <c r="F169" s="31">
        <v>14</v>
      </c>
      <c r="G169" s="31">
        <v>100</v>
      </c>
      <c r="H169" s="32">
        <v>0.6</v>
      </c>
      <c r="I169">
        <v>8.3963101434147688E-2</v>
      </c>
      <c r="J169" s="12">
        <v>22.55</v>
      </c>
      <c r="K169" s="12">
        <v>37.049999999999997</v>
      </c>
      <c r="L169">
        <v>7</v>
      </c>
      <c r="M169">
        <v>8.1999999999999993</v>
      </c>
      <c r="N169" s="12">
        <v>22.28</v>
      </c>
      <c r="O169" s="12">
        <v>37.04</v>
      </c>
      <c r="P169" s="18">
        <v>7</v>
      </c>
      <c r="Q169" s="18">
        <v>8.1999999999999993</v>
      </c>
      <c r="R169">
        <v>9</v>
      </c>
    </row>
    <row r="170" spans="1:18">
      <c r="A170" s="29" t="s">
        <v>76</v>
      </c>
      <c r="B170" s="39">
        <v>38425</v>
      </c>
    </row>
    <row r="171" spans="1:18">
      <c r="A171" s="29" t="s">
        <v>76</v>
      </c>
      <c r="B171" s="39">
        <v>38432</v>
      </c>
      <c r="C171" s="31">
        <v>1.5</v>
      </c>
      <c r="D171" s="31">
        <v>5</v>
      </c>
      <c r="E171" s="31">
        <v>5</v>
      </c>
      <c r="F171" s="31">
        <v>15</v>
      </c>
      <c r="G171" s="31">
        <v>150</v>
      </c>
      <c r="H171" s="32">
        <v>1</v>
      </c>
      <c r="I171">
        <v>7.0349125180641833E-2</v>
      </c>
      <c r="J171" s="12">
        <v>23.86</v>
      </c>
      <c r="K171" s="12">
        <v>36.909999999999997</v>
      </c>
      <c r="L171">
        <v>7</v>
      </c>
      <c r="M171">
        <v>8.3000000000000007</v>
      </c>
      <c r="N171" s="12">
        <v>23.42</v>
      </c>
      <c r="O171" s="12">
        <v>37</v>
      </c>
      <c r="P171" s="18">
        <v>7.3</v>
      </c>
      <c r="Q171" s="18">
        <v>8.3000000000000007</v>
      </c>
      <c r="R171">
        <v>9</v>
      </c>
    </row>
    <row r="173" spans="1:18">
      <c r="A173" s="29" t="s">
        <v>77</v>
      </c>
      <c r="B173" s="39">
        <v>38327</v>
      </c>
      <c r="C173" s="31">
        <v>4</v>
      </c>
      <c r="D173" s="31">
        <v>7</v>
      </c>
      <c r="E173" s="31">
        <v>4</v>
      </c>
      <c r="F173" s="31">
        <v>14</v>
      </c>
      <c r="G173" s="31">
        <v>130</v>
      </c>
      <c r="H173" s="32">
        <v>0.4</v>
      </c>
      <c r="J173" s="12">
        <v>20.78</v>
      </c>
      <c r="K173" s="12">
        <v>35.93</v>
      </c>
      <c r="L173">
        <v>7.8</v>
      </c>
      <c r="M173">
        <v>8.1999999999999993</v>
      </c>
      <c r="N173" s="12">
        <v>20.32</v>
      </c>
      <c r="O173" s="12">
        <v>36.21</v>
      </c>
      <c r="P173" s="18">
        <v>8</v>
      </c>
      <c r="Q173" s="18">
        <v>8.1999999999999993</v>
      </c>
      <c r="R173">
        <v>7</v>
      </c>
    </row>
    <row r="174" spans="1:18">
      <c r="A174" s="29" t="s">
        <v>77</v>
      </c>
      <c r="B174" s="39">
        <v>38334</v>
      </c>
      <c r="C174" s="31">
        <v>5</v>
      </c>
      <c r="D174" s="31">
        <v>7</v>
      </c>
      <c r="E174" s="31">
        <v>5</v>
      </c>
      <c r="F174" s="31">
        <v>13</v>
      </c>
      <c r="G174" s="31">
        <v>140</v>
      </c>
      <c r="H174" s="32">
        <v>0.3</v>
      </c>
      <c r="I174">
        <v>8.6160159548750156E-2</v>
      </c>
      <c r="J174" s="12">
        <v>21.55</v>
      </c>
      <c r="K174" s="12">
        <v>35.950000000000003</v>
      </c>
      <c r="L174">
        <v>6.6</v>
      </c>
      <c r="M174">
        <v>8.1999999999999993</v>
      </c>
      <c r="N174" s="12">
        <v>21.29</v>
      </c>
      <c r="O174" s="12">
        <v>35.99</v>
      </c>
      <c r="P174" s="18">
        <v>6.7</v>
      </c>
      <c r="Q174" s="18">
        <v>8.1999999999999993</v>
      </c>
      <c r="R174">
        <v>7.7</v>
      </c>
    </row>
    <row r="175" spans="1:18">
      <c r="A175" s="29" t="s">
        <v>77</v>
      </c>
      <c r="B175" s="39">
        <v>38341</v>
      </c>
      <c r="C175" s="31">
        <v>8</v>
      </c>
      <c r="D175" s="31">
        <v>7</v>
      </c>
      <c r="E175" s="31">
        <v>4</v>
      </c>
      <c r="F175" s="31">
        <v>15</v>
      </c>
      <c r="G175" s="31">
        <v>170</v>
      </c>
      <c r="H175" s="32">
        <v>0.3</v>
      </c>
      <c r="I175">
        <v>7.1506677147386899E-2</v>
      </c>
      <c r="J175" s="12">
        <v>22.46</v>
      </c>
      <c r="K175" s="12">
        <v>36.24</v>
      </c>
      <c r="L175">
        <v>7.3</v>
      </c>
      <c r="M175">
        <v>8.1999999999999993</v>
      </c>
      <c r="N175" s="12">
        <v>22.33</v>
      </c>
      <c r="O175" s="12">
        <v>36.270000000000003</v>
      </c>
      <c r="P175" s="18">
        <v>7.2</v>
      </c>
      <c r="Q175" s="18">
        <v>8.1999999999999993</v>
      </c>
      <c r="R175" t="s">
        <v>171</v>
      </c>
    </row>
    <row r="176" spans="1:18">
      <c r="A176" s="29" t="s">
        <v>77</v>
      </c>
      <c r="B176" s="39">
        <v>38348</v>
      </c>
      <c r="C176" s="31">
        <v>5</v>
      </c>
      <c r="D176" s="31">
        <v>6</v>
      </c>
      <c r="E176" s="31">
        <v>4</v>
      </c>
      <c r="F176" s="31">
        <v>16</v>
      </c>
      <c r="G176" s="31">
        <v>160</v>
      </c>
      <c r="H176" s="32">
        <v>0.4</v>
      </c>
      <c r="I176">
        <v>7.6398404635643208E-2</v>
      </c>
      <c r="J176" s="12">
        <v>23</v>
      </c>
      <c r="K176" s="12">
        <v>36.4</v>
      </c>
      <c r="L176">
        <v>7.3</v>
      </c>
      <c r="M176">
        <v>8.1</v>
      </c>
      <c r="N176" s="12">
        <v>23.03</v>
      </c>
      <c r="O176" s="12">
        <v>36.43</v>
      </c>
      <c r="P176" s="18">
        <v>7.6</v>
      </c>
      <c r="Q176" s="18">
        <v>8.1</v>
      </c>
      <c r="R176">
        <v>5.5</v>
      </c>
    </row>
    <row r="177" spans="1:18">
      <c r="A177" s="29" t="s">
        <v>77</v>
      </c>
      <c r="B177" s="39">
        <v>38355</v>
      </c>
      <c r="C177" s="31">
        <v>4</v>
      </c>
      <c r="D177" s="31">
        <v>7</v>
      </c>
      <c r="E177" s="31">
        <v>4</v>
      </c>
      <c r="F177" s="31">
        <v>13</v>
      </c>
      <c r="G177" s="31">
        <v>180</v>
      </c>
      <c r="H177" s="32">
        <v>0.5</v>
      </c>
      <c r="I177">
        <v>0.10144516314463992</v>
      </c>
      <c r="J177" s="12">
        <v>22.53</v>
      </c>
      <c r="K177" s="12">
        <v>36.42</v>
      </c>
      <c r="L177">
        <v>7.2</v>
      </c>
      <c r="M177">
        <v>8.1999999999999993</v>
      </c>
      <c r="N177" s="12">
        <v>21.46</v>
      </c>
      <c r="O177" s="12">
        <v>36.54</v>
      </c>
      <c r="P177" s="18">
        <v>7.1</v>
      </c>
      <c r="Q177" s="18">
        <v>8.1</v>
      </c>
      <c r="R177">
        <v>6.5</v>
      </c>
    </row>
    <row r="178" spans="1:18">
      <c r="A178" s="29" t="s">
        <v>77</v>
      </c>
      <c r="B178" s="39">
        <v>38362</v>
      </c>
      <c r="C178" s="31">
        <v>5</v>
      </c>
      <c r="D178" s="31">
        <v>5</v>
      </c>
      <c r="E178" s="31">
        <v>5</v>
      </c>
      <c r="F178" s="31">
        <v>15</v>
      </c>
      <c r="G178" s="31">
        <v>170</v>
      </c>
      <c r="H178" s="32">
        <v>0.7</v>
      </c>
      <c r="I178">
        <v>8.7913068840153985E-2</v>
      </c>
      <c r="J178" s="12">
        <v>22.67</v>
      </c>
      <c r="K178" s="12">
        <v>36.78</v>
      </c>
      <c r="L178">
        <v>7.4</v>
      </c>
      <c r="M178">
        <v>8.1999999999999993</v>
      </c>
      <c r="N178" s="12">
        <v>22.35</v>
      </c>
      <c r="O178" s="12">
        <v>36.82</v>
      </c>
      <c r="P178" s="18">
        <v>7.4</v>
      </c>
      <c r="Q178" s="18">
        <v>8.1999999999999993</v>
      </c>
      <c r="R178">
        <v>7</v>
      </c>
    </row>
    <row r="179" spans="1:18">
      <c r="A179" s="29" t="s">
        <v>77</v>
      </c>
      <c r="B179" s="39">
        <v>38369</v>
      </c>
      <c r="C179" s="31">
        <v>5</v>
      </c>
      <c r="D179" s="31">
        <v>5</v>
      </c>
      <c r="E179" s="31">
        <v>4</v>
      </c>
      <c r="F179" s="31">
        <v>12</v>
      </c>
      <c r="G179" s="31">
        <v>140</v>
      </c>
      <c r="H179" s="32">
        <v>0.6</v>
      </c>
      <c r="I179">
        <v>0.11142953862242161</v>
      </c>
      <c r="J179" s="12">
        <v>22.2</v>
      </c>
      <c r="K179" s="12">
        <v>36.76</v>
      </c>
      <c r="L179">
        <v>7.1</v>
      </c>
      <c r="M179">
        <v>8.1999999999999993</v>
      </c>
      <c r="N179" s="12">
        <v>22.2</v>
      </c>
      <c r="O179" s="12">
        <v>36.76</v>
      </c>
      <c r="P179" s="18">
        <v>7.4</v>
      </c>
      <c r="Q179" s="18">
        <v>8.1999999999999993</v>
      </c>
      <c r="R179">
        <v>6.5</v>
      </c>
    </row>
    <row r="180" spans="1:18">
      <c r="A180" s="29" t="s">
        <v>77</v>
      </c>
      <c r="B180" s="39">
        <v>38376</v>
      </c>
      <c r="C180" s="31">
        <v>6</v>
      </c>
      <c r="D180" s="31">
        <v>6</v>
      </c>
      <c r="E180" s="31">
        <v>5</v>
      </c>
      <c r="F180" s="31">
        <v>14</v>
      </c>
      <c r="G180" s="31">
        <v>140</v>
      </c>
      <c r="H180" s="32">
        <v>0.4</v>
      </c>
      <c r="I180">
        <v>9.7386756864714097E-2</v>
      </c>
      <c r="J180" s="12">
        <v>22.5</v>
      </c>
      <c r="K180" s="12">
        <v>36.880000000000003</v>
      </c>
      <c r="L180">
        <v>6.9</v>
      </c>
      <c r="M180">
        <v>8</v>
      </c>
      <c r="N180" s="12">
        <v>22.43</v>
      </c>
      <c r="O180" s="12">
        <v>36.89</v>
      </c>
      <c r="P180" s="18">
        <v>7</v>
      </c>
      <c r="Q180" s="18">
        <v>8</v>
      </c>
      <c r="R180">
        <v>7.5</v>
      </c>
    </row>
    <row r="181" spans="1:18">
      <c r="A181" s="29" t="s">
        <v>77</v>
      </c>
      <c r="B181" s="39">
        <v>38383</v>
      </c>
      <c r="C181" s="31">
        <v>5</v>
      </c>
      <c r="D181" s="31">
        <v>5</v>
      </c>
      <c r="E181" s="31">
        <v>4</v>
      </c>
      <c r="F181" s="31">
        <v>14</v>
      </c>
      <c r="G181" s="31">
        <v>140</v>
      </c>
      <c r="H181" s="32">
        <v>0.7</v>
      </c>
      <c r="I181">
        <v>0.10229096529695578</v>
      </c>
      <c r="J181" s="12">
        <v>23</v>
      </c>
      <c r="K181" s="12">
        <v>36.92</v>
      </c>
      <c r="L181">
        <v>7.1</v>
      </c>
      <c r="M181">
        <v>8.1999999999999993</v>
      </c>
      <c r="N181" s="12">
        <v>23</v>
      </c>
      <c r="O181" s="12">
        <v>36.92</v>
      </c>
      <c r="P181" s="18">
        <v>7.2</v>
      </c>
      <c r="Q181" s="18">
        <v>8.1999999999999993</v>
      </c>
      <c r="R181">
        <v>6</v>
      </c>
    </row>
    <row r="182" spans="1:18">
      <c r="A182" s="29" t="s">
        <v>77</v>
      </c>
      <c r="B182" s="39">
        <v>38390</v>
      </c>
      <c r="C182" s="31">
        <v>8</v>
      </c>
      <c r="D182" s="31">
        <v>6</v>
      </c>
      <c r="E182" s="31">
        <v>4</v>
      </c>
      <c r="F182" s="31">
        <v>16</v>
      </c>
      <c r="G182" s="31">
        <v>180</v>
      </c>
      <c r="H182" s="32">
        <v>0.8</v>
      </c>
      <c r="I182">
        <v>0.10858694735030623</v>
      </c>
      <c r="J182" s="12">
        <v>22.5</v>
      </c>
      <c r="K182" s="12">
        <v>37.11</v>
      </c>
      <c r="L182">
        <v>7.3</v>
      </c>
      <c r="M182">
        <v>8.1999999999999993</v>
      </c>
      <c r="N182" s="12">
        <v>22.08</v>
      </c>
      <c r="O182" s="12">
        <v>37.119999999999997</v>
      </c>
      <c r="P182" s="18">
        <v>7.4</v>
      </c>
      <c r="Q182" s="18">
        <v>8.1999999999999993</v>
      </c>
      <c r="R182">
        <v>6</v>
      </c>
    </row>
    <row r="183" spans="1:18">
      <c r="A183" s="29" t="s">
        <v>77</v>
      </c>
      <c r="B183" s="39">
        <v>38397</v>
      </c>
      <c r="C183" s="31">
        <v>5</v>
      </c>
      <c r="D183" s="31">
        <v>6</v>
      </c>
      <c r="E183" s="31">
        <v>4</v>
      </c>
      <c r="F183" s="31">
        <v>13</v>
      </c>
      <c r="G183" s="31">
        <v>170</v>
      </c>
      <c r="H183" s="32">
        <v>0.5</v>
      </c>
      <c r="I183">
        <v>8.0664089178701007E-2</v>
      </c>
      <c r="J183">
        <v>22.76</v>
      </c>
      <c r="K183">
        <v>37.020000000000003</v>
      </c>
      <c r="L183">
        <v>7.1</v>
      </c>
      <c r="M183">
        <v>8.1999999999999993</v>
      </c>
      <c r="N183">
        <v>22.66</v>
      </c>
      <c r="O183">
        <v>37.04</v>
      </c>
      <c r="P183" s="18">
        <v>6.9</v>
      </c>
      <c r="Q183" s="18">
        <v>8.1999999999999993</v>
      </c>
      <c r="R183">
        <v>7.5</v>
      </c>
    </row>
    <row r="184" spans="1:18">
      <c r="A184" s="29" t="s">
        <v>77</v>
      </c>
      <c r="B184" s="39">
        <v>38404</v>
      </c>
      <c r="C184" s="31">
        <v>6</v>
      </c>
      <c r="D184" s="31">
        <v>6</v>
      </c>
      <c r="E184" s="31">
        <v>4</v>
      </c>
      <c r="F184" s="31">
        <v>17</v>
      </c>
      <c r="G184" s="31">
        <v>180</v>
      </c>
      <c r="H184" s="32">
        <v>0.8</v>
      </c>
      <c r="I184">
        <v>9.1259369681195981E-2</v>
      </c>
      <c r="J184" s="12">
        <v>22.74</v>
      </c>
      <c r="K184" s="12">
        <v>37.08</v>
      </c>
      <c r="L184">
        <v>6.8</v>
      </c>
      <c r="M184">
        <v>8.1999999999999993</v>
      </c>
      <c r="N184" s="12">
        <v>22.6</v>
      </c>
      <c r="O184" s="12">
        <v>37.07</v>
      </c>
      <c r="P184" s="18">
        <v>6.9</v>
      </c>
      <c r="Q184" s="18">
        <v>8.1999999999999993</v>
      </c>
      <c r="R184">
        <v>7.5</v>
      </c>
    </row>
    <row r="185" spans="1:18">
      <c r="A185" s="29" t="s">
        <v>77</v>
      </c>
      <c r="B185" s="39">
        <v>38411</v>
      </c>
      <c r="C185" s="31">
        <v>6</v>
      </c>
      <c r="D185" s="31">
        <v>6</v>
      </c>
      <c r="E185" s="31">
        <v>4</v>
      </c>
      <c r="F185" s="31">
        <v>17</v>
      </c>
      <c r="G185" s="31">
        <v>180</v>
      </c>
      <c r="H185" s="32">
        <v>0.8</v>
      </c>
      <c r="I185">
        <v>9.4199126010152692E-2</v>
      </c>
      <c r="J185" s="12">
        <v>22.47</v>
      </c>
      <c r="K185" s="12">
        <v>37.07</v>
      </c>
      <c r="L185">
        <v>7.2</v>
      </c>
      <c r="M185">
        <v>8.1999999999999993</v>
      </c>
      <c r="N185" s="12">
        <v>22.18</v>
      </c>
      <c r="O185" s="12">
        <v>37.07</v>
      </c>
      <c r="P185" s="18">
        <v>7.3</v>
      </c>
      <c r="Q185" s="18">
        <v>8.1999999999999993</v>
      </c>
      <c r="R185">
        <v>6.5</v>
      </c>
    </row>
    <row r="186" spans="1:18">
      <c r="A186" s="29" t="s">
        <v>77</v>
      </c>
      <c r="B186" s="39">
        <v>38418</v>
      </c>
      <c r="C186" s="31">
        <v>1.5</v>
      </c>
      <c r="D186" s="31">
        <v>5</v>
      </c>
      <c r="E186" s="31">
        <v>3</v>
      </c>
      <c r="F186" s="31">
        <v>14</v>
      </c>
      <c r="G186" s="31">
        <v>120</v>
      </c>
      <c r="H186" s="32">
        <v>0.6</v>
      </c>
      <c r="I186">
        <v>8.0564477360784328E-2</v>
      </c>
      <c r="J186" s="12">
        <v>22.31</v>
      </c>
      <c r="K186" s="12">
        <v>36.99</v>
      </c>
      <c r="L186">
        <v>7</v>
      </c>
      <c r="M186">
        <v>8.1999999999999993</v>
      </c>
      <c r="N186" s="12">
        <v>22.3</v>
      </c>
      <c r="O186" s="12">
        <v>36.99</v>
      </c>
      <c r="P186" s="18">
        <v>7</v>
      </c>
      <c r="Q186" s="18">
        <v>8.1999999999999993</v>
      </c>
      <c r="R186">
        <v>8.5</v>
      </c>
    </row>
    <row r="187" spans="1:18">
      <c r="A187" s="29" t="s">
        <v>77</v>
      </c>
      <c r="B187" s="39">
        <v>38425</v>
      </c>
      <c r="C187" s="31">
        <v>4</v>
      </c>
      <c r="D187" s="31">
        <v>5</v>
      </c>
      <c r="E187" s="31">
        <v>4</v>
      </c>
      <c r="F187" s="31">
        <v>18</v>
      </c>
      <c r="G187" s="31">
        <v>210</v>
      </c>
      <c r="H187" s="32">
        <v>0.4</v>
      </c>
      <c r="I187">
        <v>8.9491968602092811E-2</v>
      </c>
      <c r="J187" s="12">
        <v>22.75</v>
      </c>
      <c r="K187" s="12">
        <v>36.840000000000003</v>
      </c>
      <c r="L187">
        <v>7.1</v>
      </c>
      <c r="M187">
        <v>8.1999999999999993</v>
      </c>
      <c r="N187" s="12">
        <v>22.6</v>
      </c>
      <c r="O187" s="12">
        <v>36.85</v>
      </c>
      <c r="P187" s="18">
        <v>7.1</v>
      </c>
      <c r="Q187" s="18">
        <v>8.1999999999999993</v>
      </c>
      <c r="R187">
        <v>8.5</v>
      </c>
    </row>
    <row r="188" spans="1:18">
      <c r="A188" s="29" t="s">
        <v>77</v>
      </c>
      <c r="B188" s="39">
        <v>38432</v>
      </c>
      <c r="C188" s="31">
        <v>1.5</v>
      </c>
      <c r="D188" s="31">
        <v>6</v>
      </c>
      <c r="E188" s="31">
        <v>4</v>
      </c>
      <c r="F188" s="31">
        <v>15</v>
      </c>
      <c r="G188" s="31">
        <v>160</v>
      </c>
      <c r="H188" s="32">
        <v>0.9</v>
      </c>
      <c r="I188">
        <v>0.10377592314662452</v>
      </c>
      <c r="J188" s="12">
        <v>23.38</v>
      </c>
      <c r="K188" s="12">
        <v>37.06</v>
      </c>
      <c r="L188">
        <v>7.2</v>
      </c>
      <c r="M188">
        <v>8.3000000000000007</v>
      </c>
      <c r="N188" s="12">
        <v>23.27</v>
      </c>
      <c r="O188" s="12">
        <v>37.07</v>
      </c>
      <c r="P188" s="18">
        <v>7.8</v>
      </c>
      <c r="Q188" s="18">
        <v>8.3000000000000007</v>
      </c>
      <c r="R188">
        <v>9</v>
      </c>
    </row>
    <row r="190" spans="1:18">
      <c r="A190" s="29" t="s">
        <v>80</v>
      </c>
      <c r="B190" s="39">
        <v>38327</v>
      </c>
      <c r="C190" s="31">
        <v>3</v>
      </c>
      <c r="D190" s="31">
        <v>6</v>
      </c>
      <c r="E190" s="31">
        <v>5</v>
      </c>
      <c r="F190" s="31">
        <v>13</v>
      </c>
      <c r="G190" s="31">
        <v>130</v>
      </c>
      <c r="H190" s="32">
        <v>0.4</v>
      </c>
      <c r="I190" s="40">
        <v>7.4507550000000006E-2</v>
      </c>
      <c r="J190" s="12">
        <v>20.88</v>
      </c>
      <c r="K190" s="12">
        <v>36.15</v>
      </c>
      <c r="L190">
        <v>7.4</v>
      </c>
      <c r="M190">
        <v>8.1999999999999993</v>
      </c>
      <c r="N190" s="12">
        <v>20.87</v>
      </c>
      <c r="O190" s="12">
        <v>36.26</v>
      </c>
      <c r="P190" s="18">
        <v>7.5</v>
      </c>
      <c r="Q190" s="18">
        <v>8.1999999999999993</v>
      </c>
      <c r="R190">
        <v>8</v>
      </c>
    </row>
    <row r="191" spans="1:18">
      <c r="A191" s="29" t="s">
        <v>80</v>
      </c>
      <c r="B191" s="39">
        <v>38334</v>
      </c>
      <c r="C191" s="31">
        <v>4</v>
      </c>
      <c r="D191" s="31">
        <v>7</v>
      </c>
      <c r="E191" s="31">
        <v>5</v>
      </c>
      <c r="F191" s="31">
        <v>15</v>
      </c>
      <c r="G191" s="31">
        <v>120</v>
      </c>
      <c r="H191" s="32">
        <v>0.3</v>
      </c>
      <c r="I191">
        <v>7.0144309860703122E-2</v>
      </c>
      <c r="J191" s="12">
        <v>21.66</v>
      </c>
      <c r="K191" s="12">
        <v>35.97</v>
      </c>
      <c r="L191">
        <v>6.6</v>
      </c>
      <c r="M191">
        <v>8.1999999999999993</v>
      </c>
      <c r="N191" s="12">
        <v>21.54</v>
      </c>
      <c r="O191" s="12">
        <v>35.97</v>
      </c>
      <c r="P191" s="18">
        <v>6.7</v>
      </c>
      <c r="Q191" s="18">
        <v>8.1999999999999993</v>
      </c>
      <c r="R191">
        <v>8</v>
      </c>
    </row>
    <row r="192" spans="1:18">
      <c r="A192" s="29" t="s">
        <v>80</v>
      </c>
      <c r="B192" s="39">
        <v>38341</v>
      </c>
      <c r="C192" s="31">
        <v>6</v>
      </c>
      <c r="D192" s="31">
        <v>7</v>
      </c>
      <c r="E192" s="31">
        <v>4</v>
      </c>
      <c r="F192" s="31">
        <v>15</v>
      </c>
      <c r="G192" s="31">
        <v>130</v>
      </c>
      <c r="H192" s="32">
        <v>0.2</v>
      </c>
      <c r="I192">
        <v>7.2080111536519928E-2</v>
      </c>
      <c r="J192" s="12">
        <v>22.62</v>
      </c>
      <c r="K192" s="12">
        <v>36.26</v>
      </c>
      <c r="L192">
        <v>7.4</v>
      </c>
      <c r="M192">
        <v>8.1999999999999993</v>
      </c>
      <c r="N192" s="12">
        <v>22.41</v>
      </c>
      <c r="O192" s="12">
        <v>36.26</v>
      </c>
      <c r="P192" s="18">
        <v>7.4</v>
      </c>
      <c r="Q192" s="18">
        <v>8.1999999999999993</v>
      </c>
      <c r="R192">
        <v>10</v>
      </c>
    </row>
    <row r="193" spans="1:18">
      <c r="A193" s="29" t="s">
        <v>80</v>
      </c>
      <c r="B193" s="39">
        <v>38348</v>
      </c>
      <c r="C193" s="31">
        <v>5</v>
      </c>
      <c r="D193" s="31">
        <v>5</v>
      </c>
      <c r="E193" s="31">
        <v>3</v>
      </c>
      <c r="F193" s="31">
        <v>17</v>
      </c>
      <c r="G193" s="31">
        <v>180</v>
      </c>
      <c r="H193" s="32">
        <v>0.3</v>
      </c>
      <c r="I193">
        <v>7.4209193166361459E-2</v>
      </c>
      <c r="J193" s="12">
        <v>23.02</v>
      </c>
      <c r="K193" s="12">
        <v>36.42</v>
      </c>
      <c r="L193">
        <v>7.5</v>
      </c>
      <c r="M193">
        <v>8.1</v>
      </c>
      <c r="N193" s="12">
        <v>22.84</v>
      </c>
      <c r="O193" s="12">
        <v>36.42</v>
      </c>
      <c r="P193" s="18">
        <v>7.6</v>
      </c>
      <c r="Q193" s="18">
        <v>8.1</v>
      </c>
      <c r="R193">
        <v>6.5</v>
      </c>
    </row>
    <row r="194" spans="1:18">
      <c r="A194" s="29" t="s">
        <v>80</v>
      </c>
      <c r="B194" s="39">
        <v>38355</v>
      </c>
      <c r="C194" s="31">
        <v>4</v>
      </c>
      <c r="D194" s="31">
        <v>7</v>
      </c>
      <c r="E194" s="31">
        <v>4</v>
      </c>
      <c r="F194" s="31">
        <v>16</v>
      </c>
      <c r="G194" s="31">
        <v>130</v>
      </c>
      <c r="H194" s="32">
        <v>0.5</v>
      </c>
      <c r="I194">
        <v>8.1028791998597055E-2</v>
      </c>
      <c r="J194" s="12">
        <v>22.62</v>
      </c>
      <c r="K194" s="12">
        <v>36.409999999999997</v>
      </c>
      <c r="L194">
        <v>7.3</v>
      </c>
      <c r="M194">
        <v>8.1</v>
      </c>
      <c r="N194" s="12">
        <v>22.61</v>
      </c>
      <c r="O194" s="12">
        <v>36.409999999999997</v>
      </c>
      <c r="P194" s="18">
        <v>7.5</v>
      </c>
      <c r="Q194" s="18">
        <v>8.1</v>
      </c>
      <c r="R194">
        <v>6.5</v>
      </c>
    </row>
    <row r="195" spans="1:18">
      <c r="A195" s="29" t="s">
        <v>80</v>
      </c>
      <c r="B195" s="39">
        <v>38362</v>
      </c>
      <c r="C195" s="31">
        <v>5</v>
      </c>
      <c r="D195" s="31">
        <v>6</v>
      </c>
      <c r="E195" s="31">
        <v>5</v>
      </c>
      <c r="F195" s="31">
        <v>14</v>
      </c>
      <c r="G195" s="31">
        <v>150</v>
      </c>
      <c r="H195" s="32">
        <v>0.5</v>
      </c>
      <c r="I195">
        <v>9.7592873853764389E-2</v>
      </c>
      <c r="J195" s="12">
        <v>22.78</v>
      </c>
      <c r="K195" s="12">
        <v>36.78</v>
      </c>
      <c r="L195">
        <v>7.5</v>
      </c>
      <c r="M195">
        <v>8.1999999999999993</v>
      </c>
      <c r="N195" s="12">
        <v>22.4</v>
      </c>
      <c r="O195" s="12">
        <v>36.79</v>
      </c>
      <c r="P195" s="18">
        <v>7.5</v>
      </c>
      <c r="Q195" s="18">
        <v>8.1999999999999993</v>
      </c>
      <c r="R195">
        <v>8.1</v>
      </c>
    </row>
    <row r="196" spans="1:18">
      <c r="A196" s="29" t="s">
        <v>80</v>
      </c>
      <c r="B196" s="39">
        <v>38369</v>
      </c>
      <c r="C196" s="31">
        <v>5</v>
      </c>
      <c r="D196" s="31">
        <v>6</v>
      </c>
      <c r="E196" s="31">
        <v>4</v>
      </c>
      <c r="F196" s="31">
        <v>10</v>
      </c>
      <c r="G196" s="31">
        <v>120</v>
      </c>
      <c r="H196" s="32">
        <v>0.4</v>
      </c>
      <c r="I196">
        <v>9.3483884903298495E-2</v>
      </c>
      <c r="J196" s="12">
        <v>22.24</v>
      </c>
      <c r="K196" s="12">
        <v>36.770000000000003</v>
      </c>
      <c r="L196">
        <v>7.3</v>
      </c>
      <c r="M196">
        <v>8.1999999999999993</v>
      </c>
      <c r="N196" s="12">
        <v>22.21</v>
      </c>
      <c r="O196" s="12">
        <v>36.770000000000003</v>
      </c>
      <c r="P196" s="18">
        <v>7.4</v>
      </c>
      <c r="Q196" s="18">
        <v>8.1999999999999993</v>
      </c>
      <c r="R196">
        <v>8</v>
      </c>
    </row>
    <row r="197" spans="1:18">
      <c r="A197" s="29" t="s">
        <v>80</v>
      </c>
      <c r="B197" s="39">
        <v>38376</v>
      </c>
      <c r="C197" s="31">
        <v>5</v>
      </c>
      <c r="D197" s="31">
        <v>6</v>
      </c>
      <c r="E197" s="31">
        <v>4</v>
      </c>
      <c r="F197" s="31">
        <v>14</v>
      </c>
      <c r="G197" s="31">
        <v>140</v>
      </c>
      <c r="H197" s="32">
        <v>0.3</v>
      </c>
      <c r="I197">
        <v>0.10663948411336743</v>
      </c>
      <c r="J197" s="12">
        <v>22.63</v>
      </c>
      <c r="K197" s="12">
        <v>36.89</v>
      </c>
      <c r="L197">
        <v>6.9</v>
      </c>
      <c r="M197">
        <v>8</v>
      </c>
      <c r="N197" s="12">
        <v>22.63</v>
      </c>
      <c r="O197" s="12">
        <v>36.89</v>
      </c>
      <c r="P197" s="18">
        <v>6.9</v>
      </c>
      <c r="Q197" s="18">
        <v>8</v>
      </c>
      <c r="R197">
        <v>7.5</v>
      </c>
    </row>
    <row r="198" spans="1:18">
      <c r="A198" s="29" t="s">
        <v>80</v>
      </c>
      <c r="B198" s="39">
        <v>38383</v>
      </c>
      <c r="C198" s="31">
        <v>5</v>
      </c>
      <c r="D198" s="31">
        <v>6</v>
      </c>
      <c r="E198" s="31">
        <v>5</v>
      </c>
      <c r="F198" s="31">
        <v>14</v>
      </c>
      <c r="G198" s="31">
        <v>130</v>
      </c>
      <c r="H198" s="32">
        <v>0.5</v>
      </c>
      <c r="I198">
        <v>9.5426682025444381E-2</v>
      </c>
      <c r="J198" s="12">
        <v>23.09</v>
      </c>
      <c r="K198" s="12">
        <v>36.9</v>
      </c>
      <c r="L198">
        <v>7.3</v>
      </c>
      <c r="M198">
        <v>8.1999999999999993</v>
      </c>
      <c r="N198" s="12">
        <v>23.1</v>
      </c>
      <c r="O198" s="12">
        <v>36.9</v>
      </c>
      <c r="P198" s="18">
        <v>7.3</v>
      </c>
      <c r="Q198" s="18">
        <v>8.1999999999999993</v>
      </c>
      <c r="R198">
        <v>6</v>
      </c>
    </row>
    <row r="199" spans="1:18">
      <c r="A199" s="29" t="s">
        <v>80</v>
      </c>
      <c r="B199" s="39">
        <v>38390</v>
      </c>
      <c r="C199" s="31">
        <v>4</v>
      </c>
      <c r="D199" s="31">
        <v>6</v>
      </c>
      <c r="E199" s="31">
        <v>4</v>
      </c>
      <c r="F199" s="31">
        <v>15</v>
      </c>
      <c r="G199" s="31">
        <v>140</v>
      </c>
      <c r="H199" s="32">
        <v>0.6</v>
      </c>
      <c r="I199">
        <v>9.9730569162012533E-2</v>
      </c>
      <c r="J199" s="12">
        <v>22.32</v>
      </c>
      <c r="K199" s="12">
        <v>36.81</v>
      </c>
      <c r="L199">
        <v>7.4</v>
      </c>
      <c r="M199">
        <v>8.1999999999999993</v>
      </c>
      <c r="N199" s="12">
        <v>22.12</v>
      </c>
      <c r="O199" s="12">
        <v>36.92</v>
      </c>
      <c r="P199" s="18">
        <v>7.4</v>
      </c>
      <c r="Q199" s="18">
        <v>8.1999999999999993</v>
      </c>
      <c r="R199">
        <v>7.5</v>
      </c>
    </row>
    <row r="200" spans="1:18">
      <c r="A200" s="29" t="s">
        <v>80</v>
      </c>
      <c r="B200" s="39">
        <v>38397</v>
      </c>
      <c r="C200" s="31">
        <v>5</v>
      </c>
      <c r="D200" s="31">
        <v>6</v>
      </c>
      <c r="E200" s="31">
        <v>4</v>
      </c>
      <c r="F200" s="31">
        <v>13</v>
      </c>
      <c r="G200" s="31">
        <v>160</v>
      </c>
      <c r="H200" s="32">
        <v>0.3</v>
      </c>
      <c r="I200">
        <v>0.10808380973719561</v>
      </c>
      <c r="J200">
        <v>22.35</v>
      </c>
      <c r="K200">
        <v>36.57</v>
      </c>
      <c r="L200">
        <v>7.2</v>
      </c>
      <c r="M200">
        <v>8.1999999999999993</v>
      </c>
      <c r="N200">
        <v>22.47</v>
      </c>
      <c r="O200">
        <v>36.68</v>
      </c>
      <c r="P200" s="18">
        <v>7.3</v>
      </c>
      <c r="Q200" s="18">
        <v>8.1999999999999993</v>
      </c>
      <c r="R200">
        <v>6.5</v>
      </c>
    </row>
    <row r="201" spans="1:18">
      <c r="A201" s="29" t="s">
        <v>80</v>
      </c>
      <c r="B201" s="39">
        <v>38404</v>
      </c>
      <c r="C201" s="31">
        <v>5</v>
      </c>
      <c r="D201" s="31">
        <v>6</v>
      </c>
      <c r="E201" s="31">
        <v>4</v>
      </c>
      <c r="F201" s="31">
        <v>14</v>
      </c>
      <c r="G201" s="31">
        <v>160</v>
      </c>
      <c r="H201" s="32">
        <v>0.3</v>
      </c>
      <c r="I201">
        <v>8.3523188377821828E-2</v>
      </c>
      <c r="J201" s="12">
        <v>22.58</v>
      </c>
      <c r="K201" s="12">
        <v>36.93</v>
      </c>
      <c r="L201">
        <v>6.9</v>
      </c>
      <c r="M201">
        <v>8.1999999999999993</v>
      </c>
      <c r="N201" s="12">
        <v>22.42</v>
      </c>
      <c r="O201" s="12">
        <v>37</v>
      </c>
      <c r="P201" s="18">
        <v>7</v>
      </c>
      <c r="Q201" s="18">
        <v>8.1999999999999993</v>
      </c>
      <c r="R201">
        <v>7.5</v>
      </c>
    </row>
    <row r="202" spans="1:18">
      <c r="A202" s="29" t="s">
        <v>80</v>
      </c>
      <c r="B202" s="39">
        <v>38411</v>
      </c>
      <c r="C202" s="31">
        <v>5</v>
      </c>
      <c r="D202" s="31">
        <v>5</v>
      </c>
      <c r="E202" s="31">
        <v>4</v>
      </c>
      <c r="F202" s="31">
        <v>15</v>
      </c>
      <c r="G202" s="31">
        <v>180</v>
      </c>
      <c r="H202" s="32">
        <v>0.6</v>
      </c>
      <c r="I202">
        <v>8.5381002128131156E-2</v>
      </c>
      <c r="J202">
        <v>22.56</v>
      </c>
      <c r="K202">
        <v>36.92</v>
      </c>
      <c r="L202">
        <v>7.3</v>
      </c>
      <c r="M202">
        <v>8.1999999999999993</v>
      </c>
      <c r="N202">
        <v>22.39</v>
      </c>
      <c r="O202">
        <v>37.06</v>
      </c>
      <c r="P202" s="18">
        <v>7.4</v>
      </c>
      <c r="Q202" s="18">
        <v>8.1999999999999993</v>
      </c>
      <c r="R202">
        <v>6.5</v>
      </c>
    </row>
    <row r="203" spans="1:18">
      <c r="A203" s="29" t="s">
        <v>80</v>
      </c>
      <c r="B203" s="39">
        <v>38418</v>
      </c>
      <c r="C203" s="31">
        <v>3</v>
      </c>
      <c r="D203" s="31">
        <v>6</v>
      </c>
      <c r="E203" s="31">
        <v>3</v>
      </c>
      <c r="F203" s="31">
        <v>12</v>
      </c>
      <c r="G203" s="31">
        <v>160</v>
      </c>
      <c r="H203" s="32">
        <v>0.3</v>
      </c>
      <c r="I203">
        <v>7.6547414988518372E-2</v>
      </c>
      <c r="J203" s="12">
        <v>22.02</v>
      </c>
      <c r="K203" s="12">
        <v>36.659999999999997</v>
      </c>
      <c r="L203">
        <v>6.9</v>
      </c>
      <c r="M203">
        <v>8.1999999999999993</v>
      </c>
      <c r="N203" s="12">
        <v>22.08</v>
      </c>
      <c r="O203" s="12">
        <v>36.69</v>
      </c>
      <c r="P203" s="18">
        <v>6.9</v>
      </c>
      <c r="Q203" s="18">
        <v>8.1999999999999993</v>
      </c>
      <c r="R203" t="s">
        <v>175</v>
      </c>
    </row>
    <row r="204" spans="1:18">
      <c r="A204" s="29" t="s">
        <v>80</v>
      </c>
      <c r="B204" s="39">
        <v>38425</v>
      </c>
      <c r="C204" s="31">
        <v>5</v>
      </c>
      <c r="D204" s="31">
        <v>6</v>
      </c>
      <c r="E204" s="31">
        <v>4</v>
      </c>
      <c r="F204" s="31">
        <v>17</v>
      </c>
      <c r="G204" s="31">
        <v>150</v>
      </c>
      <c r="H204" s="32">
        <v>0.6</v>
      </c>
      <c r="I204">
        <v>8.8076908697622483E-2</v>
      </c>
      <c r="J204">
        <v>22.83</v>
      </c>
      <c r="K204">
        <v>36.729999999999997</v>
      </c>
      <c r="L204">
        <v>7.1</v>
      </c>
      <c r="M204">
        <v>8.1999999999999993</v>
      </c>
      <c r="N204">
        <v>22.84</v>
      </c>
      <c r="O204">
        <v>36.729999999999997</v>
      </c>
      <c r="P204" s="18">
        <v>7</v>
      </c>
      <c r="Q204" s="18">
        <v>8.1999999999999993</v>
      </c>
      <c r="R204">
        <v>9</v>
      </c>
    </row>
    <row r="205" spans="1:18">
      <c r="A205" s="29" t="s">
        <v>80</v>
      </c>
      <c r="B205" s="39">
        <v>38432</v>
      </c>
      <c r="C205" s="31">
        <v>5</v>
      </c>
      <c r="D205" s="31">
        <v>5</v>
      </c>
      <c r="E205" s="31">
        <v>5</v>
      </c>
      <c r="F205" s="31">
        <v>13</v>
      </c>
      <c r="G205" s="31">
        <v>180</v>
      </c>
      <c r="H205" s="32">
        <v>0.4</v>
      </c>
      <c r="I205">
        <v>8.4323326565578158E-2</v>
      </c>
      <c r="J205" s="12">
        <v>23.15</v>
      </c>
      <c r="K205" s="12">
        <v>36.96</v>
      </c>
      <c r="L205">
        <v>6.9</v>
      </c>
      <c r="M205">
        <v>8.3000000000000007</v>
      </c>
      <c r="N205" s="12">
        <v>23.09</v>
      </c>
      <c r="O205" s="12">
        <v>36.97</v>
      </c>
      <c r="P205" s="18">
        <v>6.9</v>
      </c>
      <c r="Q205" s="18">
        <v>8.3000000000000007</v>
      </c>
      <c r="R205">
        <v>11</v>
      </c>
    </row>
    <row r="207" spans="1:18">
      <c r="A207" s="29" t="s">
        <v>83</v>
      </c>
      <c r="B207" s="39">
        <v>38327</v>
      </c>
      <c r="C207" s="31">
        <v>4</v>
      </c>
      <c r="D207" s="31">
        <v>7</v>
      </c>
      <c r="E207" s="31">
        <v>4</v>
      </c>
      <c r="F207" s="31">
        <v>13</v>
      </c>
      <c r="G207" s="31">
        <v>180</v>
      </c>
      <c r="H207" s="32">
        <v>0.4</v>
      </c>
      <c r="I207">
        <v>6.7835999999999994E-2</v>
      </c>
      <c r="J207" s="12">
        <v>21.27</v>
      </c>
      <c r="K207" s="12">
        <v>36.270000000000003</v>
      </c>
      <c r="L207">
        <v>7.4</v>
      </c>
      <c r="M207">
        <v>8.1</v>
      </c>
      <c r="N207" s="12">
        <v>20.98</v>
      </c>
      <c r="O207" s="12">
        <v>36.299999999999997</v>
      </c>
      <c r="P207" s="18">
        <v>7.1</v>
      </c>
      <c r="Q207" s="18">
        <v>8.1</v>
      </c>
      <c r="R207">
        <v>10.199999999999999</v>
      </c>
    </row>
    <row r="208" spans="1:18">
      <c r="A208" s="29" t="s">
        <v>83</v>
      </c>
      <c r="B208" s="39">
        <v>38334</v>
      </c>
      <c r="C208" s="31">
        <v>4</v>
      </c>
      <c r="D208" s="31">
        <v>6</v>
      </c>
      <c r="E208" s="31">
        <v>4</v>
      </c>
      <c r="F208" s="31">
        <v>14</v>
      </c>
      <c r="G208" s="31">
        <v>140</v>
      </c>
      <c r="H208" s="32">
        <v>0.7</v>
      </c>
      <c r="I208">
        <v>6.7756103866322373E-2</v>
      </c>
      <c r="J208" s="12">
        <v>22.79</v>
      </c>
      <c r="K208" s="12">
        <v>36.020000000000003</v>
      </c>
      <c r="L208">
        <v>6.4</v>
      </c>
      <c r="M208">
        <v>8.1999999999999993</v>
      </c>
      <c r="N208" s="12">
        <v>22.05</v>
      </c>
      <c r="O208" s="12">
        <v>36.01</v>
      </c>
      <c r="P208" s="18">
        <v>6.4</v>
      </c>
      <c r="Q208" s="18">
        <v>8.1999999999999993</v>
      </c>
      <c r="R208">
        <v>8.5</v>
      </c>
    </row>
    <row r="209" spans="1:18">
      <c r="A209" s="29" t="s">
        <v>83</v>
      </c>
      <c r="B209" s="39">
        <v>38341</v>
      </c>
      <c r="C209" s="31">
        <v>4</v>
      </c>
      <c r="D209" s="31">
        <v>6</v>
      </c>
      <c r="E209" s="31">
        <v>5</v>
      </c>
      <c r="F209" s="31">
        <v>16</v>
      </c>
      <c r="G209" s="31">
        <v>160</v>
      </c>
      <c r="H209" s="32">
        <v>0.4</v>
      </c>
      <c r="I209">
        <v>8.5783893296369068E-2</v>
      </c>
      <c r="J209" s="12">
        <v>23.12</v>
      </c>
      <c r="K209" s="12">
        <v>36.33</v>
      </c>
      <c r="L209">
        <v>7.6</v>
      </c>
      <c r="M209">
        <v>8.1999999999999993</v>
      </c>
      <c r="N209" s="12">
        <v>22.96</v>
      </c>
      <c r="O209" s="12">
        <v>36.340000000000003</v>
      </c>
      <c r="P209" s="18">
        <v>7.5</v>
      </c>
      <c r="Q209" s="18">
        <v>8.1999999999999993</v>
      </c>
      <c r="R209">
        <v>8.5</v>
      </c>
    </row>
    <row r="210" spans="1:18">
      <c r="A210" s="29" t="s">
        <v>83</v>
      </c>
      <c r="B210" s="39">
        <v>38348</v>
      </c>
      <c r="C210" s="31">
        <v>5</v>
      </c>
      <c r="D210" s="31">
        <v>7</v>
      </c>
      <c r="E210" s="31">
        <v>3</v>
      </c>
      <c r="F210" s="31">
        <v>15</v>
      </c>
      <c r="G210" s="31">
        <v>160</v>
      </c>
      <c r="H210" s="32">
        <v>0.6</v>
      </c>
      <c r="I210">
        <v>0.10045434991378605</v>
      </c>
      <c r="J210" s="12">
        <v>22.82</v>
      </c>
      <c r="K210" s="12">
        <v>36.549999999999997</v>
      </c>
      <c r="L210">
        <v>7.3</v>
      </c>
      <c r="M210">
        <v>8.1</v>
      </c>
      <c r="N210" s="12">
        <v>22.67</v>
      </c>
      <c r="O210" s="12">
        <v>36.54</v>
      </c>
      <c r="P210" s="18">
        <v>7.4</v>
      </c>
      <c r="Q210" s="18">
        <v>8.1</v>
      </c>
      <c r="R210">
        <v>5.5</v>
      </c>
    </row>
    <row r="211" spans="1:18">
      <c r="A211" s="29" t="s">
        <v>83</v>
      </c>
      <c r="B211" s="39">
        <v>38355</v>
      </c>
      <c r="C211" s="31">
        <v>4</v>
      </c>
      <c r="D211" s="31">
        <v>6</v>
      </c>
      <c r="E211" s="31">
        <v>4</v>
      </c>
      <c r="F211" s="31">
        <v>17</v>
      </c>
      <c r="G211" s="31">
        <v>170</v>
      </c>
      <c r="H211" s="32">
        <v>0.5</v>
      </c>
      <c r="I211">
        <v>9.3013296292716E-2</v>
      </c>
      <c r="J211" s="12">
        <v>22.68</v>
      </c>
      <c r="K211" s="12">
        <v>36.729999999999997</v>
      </c>
      <c r="L211">
        <v>7.2</v>
      </c>
      <c r="M211">
        <v>8.1</v>
      </c>
      <c r="N211" s="12">
        <v>22.57</v>
      </c>
      <c r="O211" s="12">
        <v>36.78</v>
      </c>
      <c r="P211" s="18">
        <v>7.1</v>
      </c>
      <c r="Q211" s="18">
        <v>8.1</v>
      </c>
      <c r="R211">
        <v>8</v>
      </c>
    </row>
    <row r="212" spans="1:18">
      <c r="A212" s="29" t="s">
        <v>83</v>
      </c>
      <c r="B212" s="39">
        <v>38362</v>
      </c>
      <c r="C212" s="31">
        <v>5</v>
      </c>
      <c r="D212" s="31">
        <v>6</v>
      </c>
      <c r="E212" s="31">
        <v>4</v>
      </c>
      <c r="F212" s="31">
        <v>17</v>
      </c>
      <c r="G212" s="31">
        <v>180</v>
      </c>
      <c r="H212" s="32">
        <v>0.6</v>
      </c>
      <c r="I212">
        <v>8.5438790946864851E-2</v>
      </c>
      <c r="J212" s="12">
        <v>23.35</v>
      </c>
      <c r="K212" s="12">
        <v>37.04</v>
      </c>
      <c r="L212">
        <v>7.3</v>
      </c>
      <c r="M212">
        <v>8.1999999999999993</v>
      </c>
      <c r="N212" s="12">
        <v>23.15</v>
      </c>
      <c r="O212" s="12">
        <v>37.08</v>
      </c>
      <c r="P212" s="18">
        <v>7.3</v>
      </c>
      <c r="Q212" s="18">
        <v>8.1999999999999993</v>
      </c>
      <c r="R212">
        <v>5.5</v>
      </c>
    </row>
    <row r="213" spans="1:18">
      <c r="A213" s="29" t="s">
        <v>83</v>
      </c>
      <c r="B213" s="39">
        <v>38369</v>
      </c>
      <c r="C213" s="31">
        <v>8</v>
      </c>
      <c r="D213" s="31">
        <v>6</v>
      </c>
      <c r="E213" s="31">
        <v>5</v>
      </c>
      <c r="F213" s="31">
        <v>13</v>
      </c>
      <c r="G213" s="31">
        <v>160</v>
      </c>
      <c r="H213" s="32">
        <v>0.5</v>
      </c>
      <c r="I213">
        <v>8.3467152352617466E-2</v>
      </c>
      <c r="J213" s="12">
        <v>23.22</v>
      </c>
      <c r="K213" s="12">
        <v>37.049999999999997</v>
      </c>
      <c r="L213">
        <v>7.3</v>
      </c>
      <c r="M213">
        <v>8.1999999999999993</v>
      </c>
      <c r="N213" s="12">
        <v>22.37</v>
      </c>
      <c r="O213" s="12">
        <v>37.020000000000003</v>
      </c>
      <c r="P213" s="18">
        <v>7.3</v>
      </c>
      <c r="Q213" s="18">
        <v>8.1999999999999993</v>
      </c>
      <c r="R213">
        <v>9.4</v>
      </c>
    </row>
    <row r="214" spans="1:18">
      <c r="A214" s="29" t="s">
        <v>83</v>
      </c>
      <c r="B214" s="39">
        <v>38376</v>
      </c>
      <c r="C214" s="31">
        <v>5</v>
      </c>
      <c r="D214" s="31">
        <v>6</v>
      </c>
      <c r="E214" s="31">
        <v>4</v>
      </c>
      <c r="F214" s="31">
        <v>16</v>
      </c>
      <c r="G214" s="31">
        <v>180</v>
      </c>
      <c r="H214" s="32">
        <v>0.5</v>
      </c>
      <c r="I214">
        <v>8.1017397538308208E-2</v>
      </c>
      <c r="J214" s="12">
        <v>23.12</v>
      </c>
      <c r="K214" s="12">
        <v>37.07</v>
      </c>
      <c r="L214">
        <v>6.9</v>
      </c>
      <c r="M214">
        <v>8.1</v>
      </c>
      <c r="N214" s="12">
        <v>23.04</v>
      </c>
      <c r="O214" s="12">
        <v>37.08</v>
      </c>
      <c r="P214" s="18">
        <v>7</v>
      </c>
      <c r="Q214" s="18">
        <v>8</v>
      </c>
      <c r="R214">
        <v>7.5</v>
      </c>
    </row>
    <row r="215" spans="1:18">
      <c r="A215" s="29" t="s">
        <v>83</v>
      </c>
      <c r="B215" s="39">
        <v>38383</v>
      </c>
      <c r="C215" s="31">
        <v>6</v>
      </c>
      <c r="D215" s="31">
        <v>6</v>
      </c>
      <c r="E215" s="31">
        <v>5</v>
      </c>
      <c r="F215" s="31">
        <v>15</v>
      </c>
      <c r="G215" s="31">
        <v>200</v>
      </c>
      <c r="H215" s="32">
        <v>0.8</v>
      </c>
      <c r="I215">
        <v>0.11873644659113236</v>
      </c>
      <c r="J215">
        <v>23.44</v>
      </c>
      <c r="K215">
        <v>37.17</v>
      </c>
      <c r="L215">
        <v>7.2</v>
      </c>
      <c r="M215">
        <v>8.1999999999999993</v>
      </c>
      <c r="N215">
        <v>23.41</v>
      </c>
      <c r="O215">
        <v>37.18</v>
      </c>
      <c r="P215" s="18">
        <v>7.1</v>
      </c>
      <c r="Q215" s="18">
        <v>8.1999999999999993</v>
      </c>
      <c r="R215">
        <v>6</v>
      </c>
    </row>
    <row r="216" spans="1:18">
      <c r="A216" s="29" t="s">
        <v>83</v>
      </c>
      <c r="B216" s="39">
        <v>38390</v>
      </c>
      <c r="C216" s="31">
        <v>6</v>
      </c>
      <c r="D216" s="31">
        <v>6</v>
      </c>
      <c r="E216" s="31">
        <v>5</v>
      </c>
      <c r="F216" s="31">
        <v>16</v>
      </c>
      <c r="G216" s="31">
        <v>180</v>
      </c>
      <c r="H216" s="32">
        <v>0.6</v>
      </c>
      <c r="I216">
        <v>9.0639642424773431E-2</v>
      </c>
      <c r="J216">
        <v>23.05</v>
      </c>
      <c r="K216">
        <v>37.130000000000003</v>
      </c>
      <c r="L216">
        <v>7.2</v>
      </c>
      <c r="M216">
        <v>8.1999999999999993</v>
      </c>
      <c r="N216">
        <v>23.03</v>
      </c>
      <c r="O216">
        <v>37.159999999999997</v>
      </c>
      <c r="P216" s="18">
        <v>7.1</v>
      </c>
      <c r="Q216" s="18">
        <v>8.1999999999999993</v>
      </c>
      <c r="R216">
        <v>7.5</v>
      </c>
    </row>
    <row r="217" spans="1:18">
      <c r="A217" s="29" t="s">
        <v>83</v>
      </c>
      <c r="B217" s="39">
        <v>38397</v>
      </c>
      <c r="C217" s="31">
        <v>5</v>
      </c>
      <c r="D217" s="31">
        <v>6</v>
      </c>
      <c r="E217" s="31">
        <v>5</v>
      </c>
      <c r="F217" s="31">
        <v>15</v>
      </c>
      <c r="G217" s="31">
        <v>160</v>
      </c>
      <c r="H217" s="32">
        <v>0.4</v>
      </c>
      <c r="I217">
        <v>9.2966963798293695E-2</v>
      </c>
      <c r="J217">
        <v>23.25</v>
      </c>
      <c r="K217">
        <v>37.090000000000003</v>
      </c>
      <c r="L217">
        <v>7.3</v>
      </c>
      <c r="M217">
        <v>8.1999999999999993</v>
      </c>
      <c r="N217">
        <v>23.22</v>
      </c>
      <c r="O217">
        <v>37.090000000000003</v>
      </c>
      <c r="P217" s="18">
        <v>7.2</v>
      </c>
      <c r="Q217" s="18">
        <v>8.1999999999999993</v>
      </c>
      <c r="R217">
        <v>8.5</v>
      </c>
    </row>
    <row r="218" spans="1:18">
      <c r="A218" s="29" t="s">
        <v>83</v>
      </c>
      <c r="B218" s="39">
        <v>38404</v>
      </c>
      <c r="C218" s="31">
        <v>7</v>
      </c>
      <c r="D218" s="31">
        <v>5</v>
      </c>
      <c r="E218" s="31">
        <v>5</v>
      </c>
      <c r="F218" s="31">
        <v>12</v>
      </c>
      <c r="G218" s="31">
        <v>130</v>
      </c>
      <c r="H218" s="32">
        <v>0.6</v>
      </c>
      <c r="I218">
        <v>7.7702138312799943E-2</v>
      </c>
      <c r="J218" s="12">
        <v>23</v>
      </c>
      <c r="K218" s="12">
        <v>37.04</v>
      </c>
      <c r="L218">
        <v>7.1</v>
      </c>
      <c r="M218">
        <v>8.1999999999999993</v>
      </c>
      <c r="N218" s="12">
        <v>22.98</v>
      </c>
      <c r="O218" s="12">
        <v>37.03</v>
      </c>
      <c r="P218" s="18">
        <v>7.1</v>
      </c>
      <c r="Q218" s="18">
        <v>8.1999999999999993</v>
      </c>
      <c r="R218">
        <v>8</v>
      </c>
    </row>
    <row r="219" spans="1:18">
      <c r="A219" s="29" t="s">
        <v>83</v>
      </c>
      <c r="B219" s="39">
        <v>38411</v>
      </c>
      <c r="C219" s="31">
        <v>6</v>
      </c>
      <c r="D219" s="31">
        <v>5</v>
      </c>
      <c r="E219" s="31">
        <v>4</v>
      </c>
      <c r="F219" s="31">
        <v>15</v>
      </c>
      <c r="G219" s="31">
        <v>190</v>
      </c>
      <c r="H219" s="32">
        <v>0.6</v>
      </c>
      <c r="I219">
        <v>5.7424414637311169E-2</v>
      </c>
      <c r="J219" s="12">
        <v>22.8</v>
      </c>
      <c r="K219" s="12">
        <v>37.03</v>
      </c>
      <c r="L219">
        <v>7.3</v>
      </c>
      <c r="M219">
        <v>8.1999999999999993</v>
      </c>
      <c r="N219" s="12">
        <v>22.77</v>
      </c>
      <c r="O219" s="12">
        <v>37.03</v>
      </c>
      <c r="P219" s="18">
        <v>7.4</v>
      </c>
      <c r="Q219" s="18">
        <v>8.1999999999999993</v>
      </c>
      <c r="R219">
        <v>6.5</v>
      </c>
    </row>
    <row r="220" spans="1:18">
      <c r="A220" s="29" t="s">
        <v>83</v>
      </c>
      <c r="B220" s="39">
        <v>38418</v>
      </c>
      <c r="C220" s="31">
        <v>1.5</v>
      </c>
      <c r="D220" s="31">
        <v>5</v>
      </c>
      <c r="E220" s="31">
        <v>3</v>
      </c>
      <c r="F220" s="31">
        <v>15</v>
      </c>
      <c r="G220" s="31">
        <v>150</v>
      </c>
      <c r="H220" s="32">
        <v>0.3</v>
      </c>
      <c r="I220">
        <v>6.4269692164590012E-2</v>
      </c>
      <c r="J220" s="12">
        <v>22.83</v>
      </c>
      <c r="K220" s="12">
        <v>36.94</v>
      </c>
      <c r="L220">
        <v>7.2</v>
      </c>
      <c r="M220">
        <v>8.1999999999999993</v>
      </c>
      <c r="N220" s="12">
        <v>22.42</v>
      </c>
      <c r="O220" s="12">
        <v>37.01</v>
      </c>
      <c r="P220" s="18">
        <v>7.2</v>
      </c>
      <c r="Q220" s="18">
        <v>8.1999999999999993</v>
      </c>
      <c r="R220">
        <v>11</v>
      </c>
    </row>
    <row r="221" spans="1:18">
      <c r="A221" s="29" t="s">
        <v>83</v>
      </c>
      <c r="B221" s="39">
        <v>38425</v>
      </c>
      <c r="C221" s="31">
        <v>5</v>
      </c>
      <c r="D221" s="31">
        <v>6</v>
      </c>
      <c r="E221" s="31">
        <v>4</v>
      </c>
      <c r="F221" s="31">
        <v>14</v>
      </c>
      <c r="G221" s="31">
        <v>160</v>
      </c>
      <c r="H221" s="32">
        <v>0.6</v>
      </c>
      <c r="I221">
        <v>5.999636016763106E-2</v>
      </c>
      <c r="J221" s="12">
        <v>23.31</v>
      </c>
      <c r="K221" s="12">
        <v>36.74</v>
      </c>
      <c r="L221">
        <v>7.3</v>
      </c>
      <c r="M221">
        <v>8.1999999999999993</v>
      </c>
      <c r="N221" s="12">
        <v>23.14</v>
      </c>
      <c r="O221" s="12">
        <v>36.75</v>
      </c>
      <c r="P221" s="18">
        <v>7.2</v>
      </c>
      <c r="Q221" s="18">
        <v>8.1999999999999993</v>
      </c>
      <c r="R221">
        <v>10</v>
      </c>
    </row>
    <row r="222" spans="1:18">
      <c r="A222" s="29" t="s">
        <v>83</v>
      </c>
      <c r="B222" s="39">
        <v>38432</v>
      </c>
      <c r="C222" s="31">
        <v>4</v>
      </c>
      <c r="D222" s="31">
        <v>6</v>
      </c>
      <c r="E222" s="31">
        <v>5</v>
      </c>
      <c r="F222" s="31">
        <v>14</v>
      </c>
      <c r="G222" s="31">
        <v>150</v>
      </c>
      <c r="H222" s="32">
        <v>0.7</v>
      </c>
      <c r="I222">
        <v>6.2276329749574831E-2</v>
      </c>
      <c r="J222" s="12">
        <v>23.7</v>
      </c>
      <c r="K222" s="12">
        <v>36.81</v>
      </c>
      <c r="L222">
        <v>6.8</v>
      </c>
      <c r="M222">
        <v>8.3000000000000007</v>
      </c>
      <c r="N222" s="12">
        <v>22.73</v>
      </c>
      <c r="O222" s="12">
        <v>36.85</v>
      </c>
      <c r="P222" s="18">
        <v>6.2</v>
      </c>
      <c r="Q222" s="18">
        <v>8.1999999999999993</v>
      </c>
      <c r="R222">
        <v>13.5</v>
      </c>
    </row>
    <row r="224" spans="1:18">
      <c r="A224" s="29" t="s">
        <v>84</v>
      </c>
      <c r="B224" s="39">
        <v>38327</v>
      </c>
      <c r="C224" s="31">
        <v>9</v>
      </c>
      <c r="D224" s="31">
        <v>7</v>
      </c>
      <c r="E224" s="31">
        <v>6</v>
      </c>
      <c r="F224" s="31">
        <v>15</v>
      </c>
      <c r="G224" s="31">
        <v>170</v>
      </c>
      <c r="H224" s="32">
        <v>0.5</v>
      </c>
      <c r="J224" s="12">
        <v>20.39</v>
      </c>
      <c r="K224" s="12">
        <v>36.43</v>
      </c>
      <c r="L224">
        <v>6.7</v>
      </c>
      <c r="M224">
        <v>8.1</v>
      </c>
      <c r="N224" s="12">
        <v>20.36</v>
      </c>
      <c r="O224" s="12">
        <v>36.46</v>
      </c>
      <c r="P224" s="18">
        <v>7.2</v>
      </c>
      <c r="Q224" s="18">
        <v>8.1</v>
      </c>
      <c r="R224" t="s">
        <v>85</v>
      </c>
    </row>
    <row r="225" spans="1:18">
      <c r="A225" s="29" t="s">
        <v>84</v>
      </c>
      <c r="B225" s="39">
        <v>38334</v>
      </c>
      <c r="C225" s="31">
        <v>1.5</v>
      </c>
      <c r="D225" s="31">
        <v>6</v>
      </c>
      <c r="E225" s="31">
        <v>4</v>
      </c>
      <c r="F225" s="31">
        <v>14</v>
      </c>
      <c r="G225" s="31">
        <v>170</v>
      </c>
      <c r="H225" s="32">
        <v>1</v>
      </c>
      <c r="J225" s="12">
        <v>22.39</v>
      </c>
      <c r="K225" s="12">
        <v>36.18</v>
      </c>
      <c r="L225">
        <v>6.3</v>
      </c>
      <c r="M225">
        <v>8.1999999999999993</v>
      </c>
      <c r="N225" s="12">
        <v>22.2</v>
      </c>
      <c r="O225" s="12">
        <v>36.229999999999997</v>
      </c>
      <c r="P225" s="18">
        <v>7.1</v>
      </c>
      <c r="Q225" s="18">
        <v>8.1999999999999993</v>
      </c>
      <c r="R225" t="s">
        <v>94</v>
      </c>
    </row>
    <row r="226" spans="1:18">
      <c r="A226" s="29" t="s">
        <v>84</v>
      </c>
      <c r="B226" s="39">
        <v>38341</v>
      </c>
      <c r="C226" s="31">
        <v>7</v>
      </c>
      <c r="D226" s="31">
        <v>7</v>
      </c>
      <c r="E226" s="31">
        <v>8</v>
      </c>
      <c r="F226" s="31">
        <v>20</v>
      </c>
      <c r="G226" s="31">
        <v>220</v>
      </c>
      <c r="H226" s="32">
        <v>0.5</v>
      </c>
      <c r="J226" s="12">
        <v>22.72</v>
      </c>
      <c r="K226" s="12">
        <v>36.53</v>
      </c>
      <c r="L226">
        <v>7.1</v>
      </c>
      <c r="M226">
        <v>8.1999999999999993</v>
      </c>
      <c r="N226" s="12">
        <v>22.76</v>
      </c>
      <c r="O226" s="12">
        <v>36.520000000000003</v>
      </c>
      <c r="P226" s="18">
        <v>7.2</v>
      </c>
      <c r="Q226" s="18">
        <v>8.1999999999999993</v>
      </c>
      <c r="R226" t="s">
        <v>85</v>
      </c>
    </row>
    <row r="227" spans="1:18">
      <c r="A227" s="29" t="s">
        <v>84</v>
      </c>
      <c r="B227" s="39">
        <v>38348</v>
      </c>
      <c r="C227" s="31">
        <v>8</v>
      </c>
      <c r="D227" s="31">
        <v>7</v>
      </c>
      <c r="E227" s="31">
        <v>6</v>
      </c>
      <c r="F227" s="31">
        <v>17</v>
      </c>
      <c r="G227" s="31">
        <v>170</v>
      </c>
      <c r="H227" s="32">
        <v>0.8</v>
      </c>
      <c r="J227" s="12">
        <v>22.29</v>
      </c>
      <c r="K227" s="12">
        <v>36.659999999999997</v>
      </c>
      <c r="L227">
        <v>7.3</v>
      </c>
      <c r="M227">
        <v>8.1</v>
      </c>
      <c r="N227" s="12">
        <v>22.3</v>
      </c>
      <c r="O227" s="12">
        <v>36.659999999999997</v>
      </c>
      <c r="P227" s="18">
        <v>7.4</v>
      </c>
      <c r="Q227" s="18">
        <v>8.1</v>
      </c>
      <c r="R227" t="s">
        <v>153</v>
      </c>
    </row>
    <row r="228" spans="1:18">
      <c r="A228" s="29" t="s">
        <v>84</v>
      </c>
      <c r="B228" s="39">
        <v>38355</v>
      </c>
      <c r="C228" s="31">
        <v>8</v>
      </c>
      <c r="D228" s="31">
        <v>5</v>
      </c>
      <c r="E228" s="31">
        <v>4</v>
      </c>
      <c r="F228" s="31">
        <v>18</v>
      </c>
      <c r="G228" s="31">
        <v>180</v>
      </c>
      <c r="H228" s="32">
        <v>0.3</v>
      </c>
      <c r="J228" s="12">
        <v>21.22</v>
      </c>
      <c r="K228" s="12">
        <v>36.869999999999997</v>
      </c>
      <c r="L228">
        <v>6.5</v>
      </c>
      <c r="M228">
        <v>8</v>
      </c>
      <c r="N228" s="12">
        <v>21.23</v>
      </c>
      <c r="O228" s="12">
        <v>36.880000000000003</v>
      </c>
      <c r="P228" s="18">
        <v>6.7</v>
      </c>
      <c r="Q228" s="18">
        <v>8</v>
      </c>
      <c r="R228" t="s">
        <v>153</v>
      </c>
    </row>
    <row r="229" spans="1:18">
      <c r="A229" s="29" t="s">
        <v>84</v>
      </c>
      <c r="B229" s="39">
        <v>38362</v>
      </c>
      <c r="C229" s="31">
        <v>5</v>
      </c>
      <c r="D229" s="31">
        <v>7</v>
      </c>
      <c r="E229" s="31">
        <v>4</v>
      </c>
      <c r="F229" s="31">
        <v>21</v>
      </c>
      <c r="G229" s="31">
        <v>200</v>
      </c>
      <c r="H229" s="32">
        <v>0.5</v>
      </c>
      <c r="J229" s="12">
        <v>22.68</v>
      </c>
      <c r="K229" s="12">
        <v>37.200000000000003</v>
      </c>
      <c r="L229">
        <v>8.1999999999999993</v>
      </c>
      <c r="M229">
        <v>8.1999999999999993</v>
      </c>
      <c r="N229" s="12">
        <v>22.57</v>
      </c>
      <c r="O229" s="12">
        <v>37.18</v>
      </c>
      <c r="P229" s="18">
        <v>8.4</v>
      </c>
      <c r="Q229" s="18">
        <v>8.1999999999999993</v>
      </c>
      <c r="R229" t="s">
        <v>90</v>
      </c>
    </row>
    <row r="230" spans="1:18">
      <c r="A230" s="29" t="s">
        <v>84</v>
      </c>
      <c r="B230" s="39">
        <v>38369</v>
      </c>
      <c r="C230" s="31">
        <v>6</v>
      </c>
      <c r="D230" s="31">
        <v>7</v>
      </c>
      <c r="E230" s="31">
        <v>4</v>
      </c>
      <c r="F230" s="31">
        <v>16</v>
      </c>
      <c r="G230" s="31">
        <v>180</v>
      </c>
      <c r="H230" s="32">
        <v>0.7</v>
      </c>
      <c r="J230" s="12">
        <v>22.75</v>
      </c>
      <c r="K230" s="12">
        <v>37.270000000000003</v>
      </c>
      <c r="L230">
        <v>7</v>
      </c>
      <c r="M230">
        <v>8.1</v>
      </c>
      <c r="N230" s="12">
        <v>22.17</v>
      </c>
      <c r="O230" s="12">
        <v>37.29</v>
      </c>
      <c r="P230" s="18">
        <v>7.4</v>
      </c>
      <c r="Q230" s="18">
        <v>8.1999999999999993</v>
      </c>
      <c r="R230" t="s">
        <v>123</v>
      </c>
    </row>
    <row r="231" spans="1:18">
      <c r="A231" s="29" t="s">
        <v>84</v>
      </c>
      <c r="B231" s="39">
        <v>38376</v>
      </c>
      <c r="C231" s="31">
        <v>6</v>
      </c>
      <c r="D231" s="31">
        <v>7</v>
      </c>
      <c r="E231" s="31">
        <v>5</v>
      </c>
      <c r="F231" s="31">
        <v>17</v>
      </c>
      <c r="G231" s="31">
        <v>200</v>
      </c>
      <c r="H231" s="32">
        <v>0.6</v>
      </c>
      <c r="J231" s="12">
        <v>23.43</v>
      </c>
      <c r="K231" s="12">
        <v>37.270000000000003</v>
      </c>
      <c r="L231">
        <v>6.8</v>
      </c>
      <c r="M231">
        <v>8</v>
      </c>
      <c r="N231" s="12">
        <v>23.47</v>
      </c>
      <c r="O231" s="12">
        <v>37.270000000000003</v>
      </c>
      <c r="P231" s="18">
        <v>6.9</v>
      </c>
      <c r="Q231" s="18">
        <v>8</v>
      </c>
      <c r="R231" t="s">
        <v>85</v>
      </c>
    </row>
    <row r="232" spans="1:18">
      <c r="A232" s="29" t="s">
        <v>84</v>
      </c>
      <c r="B232" s="39">
        <v>38383</v>
      </c>
      <c r="C232" s="31">
        <v>6</v>
      </c>
      <c r="D232" s="31">
        <v>6</v>
      </c>
      <c r="E232" s="31">
        <v>6</v>
      </c>
      <c r="F232" s="31">
        <v>14</v>
      </c>
      <c r="G232" s="31">
        <v>140</v>
      </c>
      <c r="H232" s="32">
        <v>0.7</v>
      </c>
      <c r="J232" s="12">
        <v>21.14</v>
      </c>
      <c r="K232" s="12">
        <v>37.32</v>
      </c>
      <c r="L232">
        <v>6.2</v>
      </c>
      <c r="M232">
        <v>8.1999999999999993</v>
      </c>
      <c r="N232" s="12">
        <v>21.18</v>
      </c>
      <c r="O232" s="12">
        <v>37.32</v>
      </c>
      <c r="P232" s="18">
        <v>6.2</v>
      </c>
      <c r="Q232" s="18">
        <v>8.1999999999999993</v>
      </c>
      <c r="R232" t="s">
        <v>90</v>
      </c>
    </row>
    <row r="233" spans="1:18">
      <c r="A233" s="29" t="s">
        <v>84</v>
      </c>
      <c r="B233" s="39">
        <v>38390</v>
      </c>
      <c r="C233" s="31">
        <v>4</v>
      </c>
      <c r="D233" s="31">
        <v>6</v>
      </c>
      <c r="E233" s="31">
        <v>4</v>
      </c>
      <c r="F233" s="31">
        <v>12</v>
      </c>
      <c r="G233" s="31">
        <v>160</v>
      </c>
      <c r="H233" s="32">
        <v>0.3</v>
      </c>
      <c r="J233" s="12">
        <v>21.41</v>
      </c>
      <c r="K233" s="12">
        <v>37.06</v>
      </c>
      <c r="L233">
        <v>6.9</v>
      </c>
      <c r="M233">
        <v>8.1999999999999993</v>
      </c>
      <c r="N233" s="12">
        <v>21.3</v>
      </c>
      <c r="O233" s="12">
        <v>37.07</v>
      </c>
      <c r="P233" s="18">
        <v>6.9</v>
      </c>
      <c r="Q233" s="18">
        <v>8.1999999999999993</v>
      </c>
      <c r="R233" t="s">
        <v>85</v>
      </c>
    </row>
    <row r="234" spans="1:18">
      <c r="A234" s="29" t="s">
        <v>84</v>
      </c>
      <c r="B234" s="39">
        <v>38397</v>
      </c>
      <c r="C234" s="31">
        <v>5</v>
      </c>
      <c r="D234" s="31">
        <v>6</v>
      </c>
      <c r="E234" s="31">
        <v>5</v>
      </c>
      <c r="F234" s="31">
        <v>11</v>
      </c>
      <c r="G234" s="31">
        <v>160</v>
      </c>
      <c r="H234" s="32">
        <v>0.3</v>
      </c>
      <c r="J234" s="12">
        <v>22.71</v>
      </c>
      <c r="K234" s="12">
        <v>37.03</v>
      </c>
      <c r="L234">
        <v>6.7</v>
      </c>
      <c r="M234">
        <v>8.1999999999999993</v>
      </c>
      <c r="N234" s="12">
        <v>22.72</v>
      </c>
      <c r="O234" s="12">
        <v>37.01</v>
      </c>
      <c r="P234" s="18">
        <v>6.7</v>
      </c>
      <c r="Q234" s="18">
        <v>8.1999999999999993</v>
      </c>
      <c r="R234" t="s">
        <v>94</v>
      </c>
    </row>
    <row r="235" spans="1:18">
      <c r="A235" s="29" t="s">
        <v>84</v>
      </c>
      <c r="B235" s="39">
        <v>38404</v>
      </c>
      <c r="C235" s="31">
        <v>6</v>
      </c>
      <c r="D235" s="31">
        <v>5</v>
      </c>
      <c r="E235" s="31">
        <v>4</v>
      </c>
      <c r="F235" s="31">
        <v>13</v>
      </c>
      <c r="G235" s="31">
        <v>160</v>
      </c>
      <c r="H235" s="32">
        <v>0.4</v>
      </c>
      <c r="J235" s="12">
        <v>21.91</v>
      </c>
      <c r="K235" s="12">
        <v>37.130000000000003</v>
      </c>
      <c r="L235">
        <v>7.5</v>
      </c>
      <c r="M235">
        <v>8.1999999999999993</v>
      </c>
      <c r="N235" s="12">
        <v>21.92</v>
      </c>
      <c r="O235" s="12">
        <v>37.11</v>
      </c>
      <c r="P235" s="18">
        <v>7.6</v>
      </c>
      <c r="Q235" s="18">
        <v>8.1999999999999993</v>
      </c>
      <c r="R235" t="s">
        <v>123</v>
      </c>
    </row>
    <row r="236" spans="1:18">
      <c r="A236" s="29" t="s">
        <v>84</v>
      </c>
      <c r="B236" s="39">
        <v>38411</v>
      </c>
      <c r="C236" s="31">
        <v>1.5</v>
      </c>
      <c r="D236" s="31">
        <v>5</v>
      </c>
      <c r="E236" s="31">
        <v>4</v>
      </c>
      <c r="F236" s="31">
        <v>14</v>
      </c>
      <c r="G236" s="31">
        <v>200</v>
      </c>
      <c r="H236" s="32">
        <v>0.6</v>
      </c>
      <c r="R236" t="s">
        <v>127</v>
      </c>
    </row>
    <row r="237" spans="1:18">
      <c r="A237" s="29" t="s">
        <v>84</v>
      </c>
      <c r="B237" s="39">
        <v>38418</v>
      </c>
      <c r="C237" s="31">
        <v>5</v>
      </c>
      <c r="D237" s="31">
        <v>6</v>
      </c>
      <c r="E237" s="31">
        <v>5</v>
      </c>
      <c r="F237" s="31">
        <v>16</v>
      </c>
      <c r="G237" s="31">
        <v>180</v>
      </c>
      <c r="H237" s="32">
        <v>0.4</v>
      </c>
      <c r="J237" s="12">
        <v>23.15</v>
      </c>
      <c r="K237" s="12">
        <v>37.090000000000003</v>
      </c>
      <c r="L237">
        <v>6.1</v>
      </c>
      <c r="M237">
        <v>8.1999999999999993</v>
      </c>
      <c r="N237" s="12">
        <v>22.8</v>
      </c>
      <c r="O237" s="12">
        <v>37.1</v>
      </c>
      <c r="P237" s="18">
        <v>6.9</v>
      </c>
      <c r="Q237" s="18">
        <v>8.1999999999999993</v>
      </c>
      <c r="R237" t="s">
        <v>127</v>
      </c>
    </row>
    <row r="238" spans="1:18">
      <c r="A238" s="29" t="s">
        <v>84</v>
      </c>
      <c r="B238" s="39">
        <v>38425</v>
      </c>
      <c r="C238" s="31">
        <v>6</v>
      </c>
      <c r="D238" s="31">
        <v>5</v>
      </c>
      <c r="E238" s="31">
        <v>4</v>
      </c>
      <c r="F238" s="31">
        <v>16</v>
      </c>
      <c r="G238" s="31">
        <v>160</v>
      </c>
      <c r="H238" s="32">
        <v>0.5</v>
      </c>
      <c r="J238" s="12">
        <v>22.68</v>
      </c>
      <c r="K238" s="12">
        <v>36.71</v>
      </c>
      <c r="L238">
        <v>7.1</v>
      </c>
      <c r="M238">
        <v>8.1999999999999993</v>
      </c>
      <c r="N238" s="12">
        <v>22.66</v>
      </c>
      <c r="O238" s="12">
        <v>36.72</v>
      </c>
      <c r="P238" s="18">
        <v>7.2</v>
      </c>
      <c r="Q238" s="18">
        <v>8.1999999999999993</v>
      </c>
      <c r="R238" t="s">
        <v>122</v>
      </c>
    </row>
    <row r="239" spans="1:18">
      <c r="A239" s="29" t="s">
        <v>84</v>
      </c>
      <c r="B239" s="39">
        <v>38432</v>
      </c>
      <c r="C239" s="31">
        <v>1.5</v>
      </c>
      <c r="D239" s="31">
        <v>7</v>
      </c>
      <c r="E239" s="31">
        <v>6</v>
      </c>
      <c r="F239" s="31">
        <v>17</v>
      </c>
      <c r="G239" s="31">
        <v>170</v>
      </c>
      <c r="H239" s="32">
        <v>1.3</v>
      </c>
      <c r="J239" s="12">
        <v>24.53</v>
      </c>
      <c r="K239" s="12">
        <v>36.909999999999997</v>
      </c>
      <c r="L239">
        <v>6.5</v>
      </c>
      <c r="M239">
        <v>8.1999999999999993</v>
      </c>
      <c r="N239" s="12">
        <v>24.54</v>
      </c>
      <c r="O239" s="12">
        <v>36.9</v>
      </c>
      <c r="P239" s="18">
        <v>6.7</v>
      </c>
      <c r="Q239" s="18">
        <v>8.3000000000000007</v>
      </c>
      <c r="R239" t="s">
        <v>123</v>
      </c>
    </row>
    <row r="241" spans="1:18">
      <c r="A241" s="29" t="s">
        <v>95</v>
      </c>
      <c r="B241" s="39">
        <v>38327</v>
      </c>
      <c r="C241" s="31">
        <v>20</v>
      </c>
      <c r="D241" s="31">
        <v>5</v>
      </c>
      <c r="E241" s="31">
        <v>30</v>
      </c>
      <c r="F241" s="31">
        <v>19</v>
      </c>
      <c r="G241" s="31">
        <v>240</v>
      </c>
      <c r="H241" s="32">
        <v>2.2999999999999998</v>
      </c>
      <c r="I241" s="40">
        <v>0.14760134999999999</v>
      </c>
      <c r="J241" s="12">
        <v>21.75</v>
      </c>
      <c r="K241" s="12">
        <v>35.9</v>
      </c>
      <c r="L241">
        <v>7.2</v>
      </c>
      <c r="M241">
        <v>8.1</v>
      </c>
      <c r="N241" s="12">
        <v>20.96</v>
      </c>
      <c r="O241" s="12">
        <v>35.979999999999997</v>
      </c>
      <c r="P241" s="18">
        <v>7.3</v>
      </c>
      <c r="Q241" s="18">
        <v>8.1</v>
      </c>
      <c r="R241">
        <v>4.5</v>
      </c>
    </row>
    <row r="242" spans="1:18">
      <c r="A242" s="29" t="s">
        <v>95</v>
      </c>
      <c r="B242" s="39">
        <v>38334</v>
      </c>
      <c r="C242" s="31">
        <v>3</v>
      </c>
      <c r="D242" s="31">
        <v>4</v>
      </c>
      <c r="E242" s="31">
        <v>6</v>
      </c>
      <c r="F242" s="31">
        <v>16</v>
      </c>
      <c r="G242" s="31">
        <v>220</v>
      </c>
      <c r="H242" s="32">
        <v>3.6</v>
      </c>
      <c r="I242">
        <v>0.14900145246826299</v>
      </c>
      <c r="J242" s="12">
        <v>23.52</v>
      </c>
      <c r="K242" s="12">
        <v>35.840000000000003</v>
      </c>
      <c r="L242">
        <v>6.3</v>
      </c>
      <c r="M242">
        <v>8.1</v>
      </c>
      <c r="N242" s="12">
        <v>22.46</v>
      </c>
      <c r="O242" s="12">
        <v>35.83</v>
      </c>
      <c r="P242" s="18">
        <v>6.3</v>
      </c>
      <c r="Q242" s="18">
        <v>8.1</v>
      </c>
      <c r="R242">
        <v>4</v>
      </c>
    </row>
    <row r="243" spans="1:18">
      <c r="A243" s="29" t="s">
        <v>95</v>
      </c>
      <c r="B243" s="39">
        <v>38341</v>
      </c>
      <c r="C243" s="31">
        <v>7</v>
      </c>
      <c r="D243" s="31">
        <v>4</v>
      </c>
      <c r="E243" s="31">
        <v>12</v>
      </c>
      <c r="F243" s="31">
        <v>19</v>
      </c>
      <c r="G243" s="31">
        <v>230</v>
      </c>
      <c r="H243" s="32">
        <v>2.9</v>
      </c>
      <c r="I243">
        <v>0.13222602679966619</v>
      </c>
      <c r="J243" s="12">
        <v>24.34</v>
      </c>
      <c r="K243" s="12">
        <v>36.11</v>
      </c>
      <c r="L243">
        <v>7</v>
      </c>
      <c r="M243">
        <v>8.1999999999999993</v>
      </c>
      <c r="N243" s="12">
        <v>22.94</v>
      </c>
      <c r="O243" s="12">
        <v>36.130000000000003</v>
      </c>
      <c r="P243" s="18">
        <v>7</v>
      </c>
      <c r="Q243" s="18">
        <v>8.1999999999999993</v>
      </c>
      <c r="R243">
        <v>3.3</v>
      </c>
    </row>
    <row r="244" spans="1:18">
      <c r="A244" s="29" t="s">
        <v>95</v>
      </c>
      <c r="B244" s="39">
        <v>38348</v>
      </c>
      <c r="C244" s="31">
        <v>6</v>
      </c>
      <c r="D244" s="31">
        <v>4</v>
      </c>
      <c r="E244" s="31">
        <v>6</v>
      </c>
      <c r="F244" s="31">
        <v>19</v>
      </c>
      <c r="G244" s="31">
        <v>230</v>
      </c>
      <c r="H244" s="32">
        <v>4.9000000000000004</v>
      </c>
      <c r="I244">
        <v>0.15754250726345101</v>
      </c>
      <c r="J244" s="12">
        <v>23.49</v>
      </c>
      <c r="K244" s="12">
        <v>36.380000000000003</v>
      </c>
      <c r="L244">
        <v>7.6</v>
      </c>
      <c r="M244">
        <v>8.1</v>
      </c>
      <c r="N244" s="12">
        <v>22.83</v>
      </c>
      <c r="O244" s="12">
        <v>36.39</v>
      </c>
      <c r="P244" s="18">
        <v>7.6</v>
      </c>
      <c r="Q244" s="18">
        <v>8.1</v>
      </c>
      <c r="R244">
        <v>3.5</v>
      </c>
    </row>
    <row r="245" spans="1:18">
      <c r="A245" s="29" t="s">
        <v>95</v>
      </c>
      <c r="B245" s="39">
        <v>38355</v>
      </c>
      <c r="C245" s="31">
        <v>4</v>
      </c>
      <c r="D245" s="31">
        <v>4</v>
      </c>
      <c r="E245" s="31">
        <v>4</v>
      </c>
      <c r="F245" s="31">
        <v>33</v>
      </c>
      <c r="G245" s="31">
        <v>230</v>
      </c>
      <c r="H245" s="32">
        <v>3.3</v>
      </c>
      <c r="I245">
        <v>0.13677854749352381</v>
      </c>
      <c r="J245" s="12">
        <v>23.33</v>
      </c>
      <c r="K245" s="12">
        <v>36.409999999999997</v>
      </c>
      <c r="L245">
        <v>7.5</v>
      </c>
      <c r="M245">
        <v>8.1999999999999993</v>
      </c>
      <c r="N245" s="12">
        <v>22.69</v>
      </c>
      <c r="O245" s="12">
        <v>36.450000000000003</v>
      </c>
      <c r="P245" s="18">
        <v>7.4</v>
      </c>
      <c r="Q245" s="18">
        <v>8.1</v>
      </c>
      <c r="R245">
        <v>3</v>
      </c>
    </row>
    <row r="246" spans="1:18">
      <c r="A246" s="29" t="s">
        <v>95</v>
      </c>
      <c r="B246" s="39">
        <v>38362</v>
      </c>
      <c r="C246" s="31">
        <v>5</v>
      </c>
      <c r="D246" s="31">
        <v>4</v>
      </c>
      <c r="E246" s="31">
        <v>7</v>
      </c>
      <c r="F246" s="31">
        <v>17</v>
      </c>
      <c r="G246" s="31">
        <v>250</v>
      </c>
      <c r="H246" s="32">
        <v>4.3</v>
      </c>
      <c r="I246">
        <v>0.14408743170570426</v>
      </c>
      <c r="J246" s="12">
        <v>24.01</v>
      </c>
      <c r="K246" s="12">
        <v>36.770000000000003</v>
      </c>
      <c r="L246">
        <v>7.5</v>
      </c>
      <c r="M246">
        <v>8.1</v>
      </c>
      <c r="N246" s="12">
        <v>23.33</v>
      </c>
      <c r="O246" s="12">
        <v>36.74</v>
      </c>
      <c r="P246" s="18">
        <v>7.1</v>
      </c>
      <c r="Q246" s="18">
        <v>8.1</v>
      </c>
      <c r="R246">
        <v>3.8</v>
      </c>
    </row>
    <row r="247" spans="1:18">
      <c r="A247" s="29" t="s">
        <v>95</v>
      </c>
      <c r="B247" s="39">
        <v>38369</v>
      </c>
      <c r="C247" s="31">
        <v>5</v>
      </c>
      <c r="D247" s="31">
        <v>4</v>
      </c>
      <c r="E247" s="31">
        <v>6</v>
      </c>
      <c r="F247" s="31">
        <v>16</v>
      </c>
      <c r="G247" s="31">
        <v>220</v>
      </c>
      <c r="H247" s="32">
        <v>3</v>
      </c>
      <c r="I247">
        <v>0.12856159814996243</v>
      </c>
      <c r="J247" s="12">
        <v>23.06</v>
      </c>
      <c r="K247" s="12">
        <v>36.81</v>
      </c>
      <c r="L247">
        <v>7.1</v>
      </c>
      <c r="M247">
        <v>8.1</v>
      </c>
      <c r="N247" s="12">
        <v>22.04</v>
      </c>
      <c r="O247" s="12">
        <v>36.770000000000003</v>
      </c>
      <c r="P247" s="18">
        <v>7.2</v>
      </c>
      <c r="Q247" s="18">
        <v>8.1</v>
      </c>
      <c r="R247">
        <v>4.2</v>
      </c>
    </row>
    <row r="248" spans="1:18">
      <c r="A248" s="29" t="s">
        <v>95</v>
      </c>
      <c r="B248" s="39">
        <v>38376</v>
      </c>
      <c r="C248" s="31">
        <v>5</v>
      </c>
      <c r="D248" s="31">
        <v>4</v>
      </c>
      <c r="E248" s="31">
        <v>7</v>
      </c>
      <c r="F248" s="31">
        <v>16</v>
      </c>
      <c r="G248" s="31">
        <v>220</v>
      </c>
      <c r="H248" s="32">
        <v>3.3</v>
      </c>
      <c r="I248">
        <v>0.11624248361434417</v>
      </c>
      <c r="J248" s="12">
        <v>24.29</v>
      </c>
      <c r="K248" s="12">
        <v>36.869999999999997</v>
      </c>
      <c r="L248">
        <v>6.6</v>
      </c>
      <c r="M248">
        <v>8</v>
      </c>
      <c r="N248" s="12">
        <v>23.24</v>
      </c>
      <c r="O248" s="12">
        <v>36.82</v>
      </c>
      <c r="P248" s="18">
        <v>6.2</v>
      </c>
      <c r="Q248" s="18">
        <v>7.9</v>
      </c>
      <c r="R248">
        <v>3.8</v>
      </c>
    </row>
    <row r="249" spans="1:18">
      <c r="A249" s="29" t="s">
        <v>95</v>
      </c>
      <c r="B249" s="39">
        <v>38383</v>
      </c>
      <c r="C249" s="31">
        <v>8</v>
      </c>
      <c r="D249" s="31">
        <v>4</v>
      </c>
      <c r="E249" s="31">
        <v>9</v>
      </c>
      <c r="F249" s="31">
        <v>15</v>
      </c>
      <c r="G249" s="31">
        <v>250</v>
      </c>
      <c r="H249" s="32">
        <v>3.5</v>
      </c>
      <c r="I249">
        <v>0.10462133304322588</v>
      </c>
      <c r="J249" s="12">
        <v>24.37</v>
      </c>
      <c r="K249" s="12">
        <v>36.950000000000003</v>
      </c>
      <c r="L249">
        <v>6.5</v>
      </c>
      <c r="M249">
        <v>8.1</v>
      </c>
      <c r="N249" s="12">
        <v>24</v>
      </c>
      <c r="O249" s="12">
        <v>36.92</v>
      </c>
      <c r="P249" s="18">
        <v>6.1</v>
      </c>
      <c r="Q249" s="18">
        <v>8.1</v>
      </c>
      <c r="R249">
        <v>3</v>
      </c>
    </row>
    <row r="250" spans="1:18">
      <c r="A250" s="29" t="s">
        <v>95</v>
      </c>
      <c r="B250" s="39">
        <v>38390</v>
      </c>
      <c r="C250" s="31">
        <v>10</v>
      </c>
      <c r="D250" s="31">
        <v>6</v>
      </c>
      <c r="E250" s="31">
        <v>16</v>
      </c>
      <c r="F250" s="31">
        <v>15</v>
      </c>
      <c r="G250" s="31">
        <v>220</v>
      </c>
      <c r="H250" s="32">
        <v>2.1</v>
      </c>
      <c r="I250">
        <v>0.11117981200696818</v>
      </c>
      <c r="J250" s="12">
        <v>22.85</v>
      </c>
      <c r="K250" s="12">
        <v>37.07</v>
      </c>
      <c r="L250">
        <v>6.9</v>
      </c>
      <c r="M250">
        <v>8.1999999999999993</v>
      </c>
      <c r="N250" s="12">
        <v>22.42</v>
      </c>
      <c r="O250" s="12">
        <v>37.07</v>
      </c>
      <c r="P250" s="18">
        <v>6.9</v>
      </c>
      <c r="Q250" s="18">
        <v>8.1</v>
      </c>
      <c r="R250">
        <v>4</v>
      </c>
    </row>
    <row r="251" spans="1:18">
      <c r="A251" s="29" t="s">
        <v>95</v>
      </c>
      <c r="B251" s="39">
        <v>38397</v>
      </c>
      <c r="C251" s="31">
        <v>21</v>
      </c>
      <c r="D251" s="31">
        <v>5</v>
      </c>
      <c r="E251" s="31">
        <v>24</v>
      </c>
      <c r="F251" s="31">
        <v>18</v>
      </c>
      <c r="G251" s="31">
        <v>260</v>
      </c>
      <c r="H251" s="32">
        <v>2.1</v>
      </c>
      <c r="I251">
        <v>0.1043741785739777</v>
      </c>
      <c r="J251" s="12">
        <v>24.02</v>
      </c>
      <c r="K251" s="12">
        <v>36.97</v>
      </c>
      <c r="L251">
        <v>6.9</v>
      </c>
      <c r="M251">
        <v>8.1</v>
      </c>
      <c r="N251" s="12">
        <v>23.52</v>
      </c>
      <c r="O251" s="12">
        <v>37.020000000000003</v>
      </c>
      <c r="P251" s="18">
        <v>6.2</v>
      </c>
      <c r="Q251" s="18">
        <v>8.1</v>
      </c>
      <c r="R251">
        <v>5</v>
      </c>
    </row>
    <row r="252" spans="1:18">
      <c r="A252" s="29" t="s">
        <v>95</v>
      </c>
      <c r="B252" s="39">
        <v>38404</v>
      </c>
      <c r="C252" s="31">
        <v>8</v>
      </c>
      <c r="D252" s="31">
        <v>5</v>
      </c>
      <c r="E252" s="31">
        <v>10</v>
      </c>
      <c r="F252" s="31">
        <v>19</v>
      </c>
      <c r="G252" s="31">
        <v>250</v>
      </c>
      <c r="H252" s="32">
        <v>2.5</v>
      </c>
      <c r="I252">
        <v>0.13716591280757529</v>
      </c>
      <c r="J252" s="12">
        <v>23.64</v>
      </c>
      <c r="K252" s="12">
        <v>37.11</v>
      </c>
      <c r="L252">
        <v>7.2</v>
      </c>
      <c r="M252">
        <v>8.1999999999999993</v>
      </c>
      <c r="N252" s="12">
        <v>23.04</v>
      </c>
      <c r="O252" s="12">
        <v>37.08</v>
      </c>
      <c r="P252" s="18">
        <v>6.9</v>
      </c>
      <c r="Q252" s="18">
        <v>8.1999999999999993</v>
      </c>
      <c r="R252">
        <v>4</v>
      </c>
    </row>
    <row r="253" spans="1:18">
      <c r="A253" s="29" t="s">
        <v>95</v>
      </c>
      <c r="B253" s="39">
        <v>38411</v>
      </c>
      <c r="C253" s="31">
        <v>31</v>
      </c>
      <c r="D253" s="31">
        <v>5</v>
      </c>
      <c r="E253" s="31">
        <v>35</v>
      </c>
      <c r="F253" s="31">
        <v>20</v>
      </c>
      <c r="G253" s="31">
        <v>280</v>
      </c>
      <c r="H253" s="32">
        <v>2.1</v>
      </c>
      <c r="I253">
        <v>0.16180573598328576</v>
      </c>
      <c r="J253">
        <v>22.94</v>
      </c>
      <c r="K253">
        <v>37.090000000000003</v>
      </c>
      <c r="L253">
        <v>6</v>
      </c>
      <c r="M253">
        <v>8.1</v>
      </c>
      <c r="N253">
        <v>22.78</v>
      </c>
      <c r="O253">
        <v>37.090000000000003</v>
      </c>
      <c r="P253" s="18">
        <v>6</v>
      </c>
      <c r="Q253" s="18">
        <v>8.1</v>
      </c>
      <c r="R253">
        <v>4</v>
      </c>
    </row>
    <row r="254" spans="1:18">
      <c r="A254" s="29" t="s">
        <v>95</v>
      </c>
      <c r="B254" s="39">
        <v>38418</v>
      </c>
      <c r="C254" s="31">
        <v>31</v>
      </c>
      <c r="D254" s="31">
        <v>8</v>
      </c>
      <c r="E254" s="31">
        <v>58</v>
      </c>
      <c r="F254" s="31">
        <v>26</v>
      </c>
      <c r="G254" s="31">
        <v>340</v>
      </c>
      <c r="H254" s="32">
        <v>3.9</v>
      </c>
      <c r="I254">
        <v>0.15473887355057805</v>
      </c>
      <c r="J254" s="12">
        <v>23.35</v>
      </c>
      <c r="K254" s="12">
        <v>37</v>
      </c>
      <c r="L254">
        <v>6.5</v>
      </c>
      <c r="M254">
        <v>8.1</v>
      </c>
      <c r="N254" s="12">
        <v>22.72</v>
      </c>
      <c r="O254" s="12">
        <v>37</v>
      </c>
      <c r="P254" s="18">
        <v>5.9</v>
      </c>
      <c r="Q254" s="18">
        <v>8.1</v>
      </c>
      <c r="R254">
        <v>4.5</v>
      </c>
    </row>
    <row r="255" spans="1:18">
      <c r="A255" s="29" t="s">
        <v>95</v>
      </c>
      <c r="B255" s="39">
        <v>38425</v>
      </c>
      <c r="C255" s="31">
        <v>26</v>
      </c>
      <c r="D255" s="31">
        <v>5</v>
      </c>
      <c r="E255" s="31">
        <v>10</v>
      </c>
      <c r="F255" s="31">
        <v>26</v>
      </c>
      <c r="G255" s="31">
        <v>270</v>
      </c>
      <c r="H255" s="32">
        <v>6.4</v>
      </c>
      <c r="I255">
        <v>0.17950383579498938</v>
      </c>
      <c r="J255" s="12">
        <v>23.55</v>
      </c>
      <c r="K255" s="12">
        <v>36.67</v>
      </c>
      <c r="L255">
        <v>7.1</v>
      </c>
      <c r="M255">
        <v>8.1999999999999993</v>
      </c>
      <c r="N255" s="12">
        <v>23.19</v>
      </c>
      <c r="O255" s="12">
        <v>36.64</v>
      </c>
      <c r="P255" s="18">
        <v>6.5</v>
      </c>
      <c r="Q255" s="18">
        <v>8.1999999999999993</v>
      </c>
      <c r="R255">
        <v>3.5</v>
      </c>
    </row>
    <row r="256" spans="1:18">
      <c r="A256" s="29" t="s">
        <v>95</v>
      </c>
      <c r="B256" s="39">
        <v>38432</v>
      </c>
      <c r="C256" s="31">
        <v>9</v>
      </c>
      <c r="D256" s="31">
        <v>4</v>
      </c>
      <c r="E256" s="31">
        <v>25</v>
      </c>
      <c r="F256" s="31">
        <v>15</v>
      </c>
      <c r="G256" s="31">
        <v>200</v>
      </c>
      <c r="H256" s="32">
        <v>2.9</v>
      </c>
      <c r="I256">
        <v>0.12239512588390192</v>
      </c>
      <c r="J256" s="12">
        <v>24.3</v>
      </c>
      <c r="K256" s="12">
        <v>36.840000000000003</v>
      </c>
      <c r="L256">
        <v>6.5</v>
      </c>
      <c r="M256">
        <v>8.1999999999999993</v>
      </c>
      <c r="N256" s="12">
        <v>23.15</v>
      </c>
      <c r="O256" s="12">
        <v>36.880000000000003</v>
      </c>
      <c r="P256" s="18">
        <v>5.9</v>
      </c>
      <c r="Q256" s="18">
        <v>8.1999999999999993</v>
      </c>
      <c r="R256">
        <v>5.7</v>
      </c>
    </row>
    <row r="258" spans="1:18">
      <c r="A258" s="29" t="s">
        <v>121</v>
      </c>
      <c r="B258" s="39">
        <v>38327</v>
      </c>
      <c r="C258" s="31">
        <v>4</v>
      </c>
      <c r="D258" s="31">
        <v>8</v>
      </c>
      <c r="E258" s="31">
        <v>5</v>
      </c>
      <c r="F258" s="31">
        <v>13</v>
      </c>
      <c r="G258" s="31">
        <v>120</v>
      </c>
      <c r="H258" s="32">
        <v>0.4</v>
      </c>
      <c r="J258">
        <v>21.05</v>
      </c>
      <c r="K258">
        <v>36.14</v>
      </c>
      <c r="L258">
        <v>8.5</v>
      </c>
      <c r="M258">
        <v>8.1999999999999993</v>
      </c>
      <c r="N258">
        <v>20.9</v>
      </c>
      <c r="O258">
        <v>36.21</v>
      </c>
      <c r="P258">
        <v>8.6</v>
      </c>
      <c r="Q258">
        <v>8.3000000000000007</v>
      </c>
      <c r="R258" t="s">
        <v>176</v>
      </c>
    </row>
    <row r="259" spans="1:18">
      <c r="A259" s="29" t="s">
        <v>121</v>
      </c>
      <c r="B259" s="39">
        <v>38334</v>
      </c>
      <c r="C259" s="31">
        <v>4</v>
      </c>
      <c r="D259" s="31">
        <v>8</v>
      </c>
      <c r="E259" s="31">
        <v>4</v>
      </c>
      <c r="F259" s="31">
        <v>14</v>
      </c>
      <c r="G259" s="31">
        <v>160</v>
      </c>
      <c r="H259" s="32">
        <v>0.3</v>
      </c>
      <c r="J259" s="12">
        <v>21.96</v>
      </c>
      <c r="K259" s="12">
        <v>36.049999999999997</v>
      </c>
      <c r="L259">
        <v>7</v>
      </c>
      <c r="M259">
        <v>8.1999999999999993</v>
      </c>
      <c r="N259" s="12">
        <v>22.02</v>
      </c>
      <c r="O259" s="12">
        <v>36.04</v>
      </c>
      <c r="P259" s="18">
        <v>7.4</v>
      </c>
      <c r="Q259" s="18">
        <v>8.1999999999999993</v>
      </c>
      <c r="R259" t="s">
        <v>177</v>
      </c>
    </row>
    <row r="260" spans="1:18">
      <c r="A260" s="29" t="s">
        <v>121</v>
      </c>
      <c r="B260" s="39">
        <v>38341</v>
      </c>
      <c r="C260" s="31">
        <v>6</v>
      </c>
      <c r="D260" s="31">
        <v>7</v>
      </c>
      <c r="E260" s="31">
        <v>6</v>
      </c>
      <c r="F260" s="31">
        <v>16</v>
      </c>
      <c r="G260" s="31">
        <v>160</v>
      </c>
      <c r="H260" s="32">
        <v>0.7</v>
      </c>
      <c r="J260" s="12">
        <v>22.89</v>
      </c>
      <c r="K260" s="12">
        <v>36.33</v>
      </c>
      <c r="L260">
        <v>8.1</v>
      </c>
      <c r="M260">
        <v>8.3000000000000007</v>
      </c>
      <c r="N260" s="12">
        <v>22.91</v>
      </c>
      <c r="O260" s="12">
        <v>36.32</v>
      </c>
      <c r="P260" s="18">
        <v>8.3000000000000007</v>
      </c>
      <c r="Q260" s="18">
        <v>8.3000000000000007</v>
      </c>
      <c r="R260" t="s">
        <v>154</v>
      </c>
    </row>
    <row r="261" spans="1:18">
      <c r="A261" s="29" t="s">
        <v>121</v>
      </c>
      <c r="B261" s="39">
        <v>38348</v>
      </c>
      <c r="C261" s="31">
        <v>5</v>
      </c>
      <c r="D261" s="31">
        <v>8</v>
      </c>
      <c r="E261" s="31">
        <v>4</v>
      </c>
      <c r="F261" s="31">
        <v>16</v>
      </c>
      <c r="G261" s="31">
        <v>190</v>
      </c>
      <c r="H261" s="32">
        <v>0.9</v>
      </c>
      <c r="J261" s="12">
        <v>22.56</v>
      </c>
      <c r="K261" s="12">
        <v>36.56</v>
      </c>
      <c r="L261">
        <v>7.3</v>
      </c>
      <c r="M261">
        <v>8.1</v>
      </c>
      <c r="N261" s="12">
        <v>22.58</v>
      </c>
      <c r="O261" s="12">
        <v>36.56</v>
      </c>
      <c r="P261" s="18">
        <v>7.4</v>
      </c>
      <c r="Q261" s="18">
        <v>8.1</v>
      </c>
      <c r="R261" t="s">
        <v>154</v>
      </c>
    </row>
    <row r="262" spans="1:18">
      <c r="A262" s="29" t="s">
        <v>121</v>
      </c>
      <c r="B262" s="39">
        <v>38355</v>
      </c>
      <c r="C262" s="31">
        <v>5</v>
      </c>
      <c r="D262" s="31">
        <v>8</v>
      </c>
      <c r="E262" s="31">
        <v>8</v>
      </c>
      <c r="F262" s="31">
        <v>20</v>
      </c>
      <c r="G262" s="31">
        <v>160</v>
      </c>
      <c r="H262" s="32">
        <v>0.6</v>
      </c>
      <c r="J262" s="12">
        <v>22.81</v>
      </c>
      <c r="K262" s="12">
        <v>36.630000000000003</v>
      </c>
      <c r="L262">
        <v>7.7</v>
      </c>
      <c r="M262">
        <v>8.1999999999999993</v>
      </c>
      <c r="N262" s="12">
        <v>22.85</v>
      </c>
      <c r="O262" s="12">
        <v>36.619999999999997</v>
      </c>
      <c r="P262" s="18">
        <v>7.9</v>
      </c>
      <c r="Q262" s="18">
        <v>8.1999999999999993</v>
      </c>
      <c r="R262" t="s">
        <v>154</v>
      </c>
    </row>
    <row r="263" spans="1:18">
      <c r="A263" s="29" t="s">
        <v>121</v>
      </c>
      <c r="B263" s="39">
        <v>38362</v>
      </c>
      <c r="C263" s="31">
        <v>5</v>
      </c>
      <c r="D263" s="31">
        <v>8</v>
      </c>
      <c r="E263" s="31">
        <v>11</v>
      </c>
      <c r="F263" s="31">
        <v>14</v>
      </c>
      <c r="G263" s="31">
        <v>160</v>
      </c>
      <c r="H263" s="32">
        <v>0.2</v>
      </c>
      <c r="J263" s="12">
        <v>23.27</v>
      </c>
      <c r="K263" s="12">
        <v>37.130000000000003</v>
      </c>
      <c r="L263">
        <v>7.4</v>
      </c>
      <c r="M263">
        <v>8.1999999999999993</v>
      </c>
      <c r="N263" s="12">
        <v>23.3</v>
      </c>
      <c r="O263" s="12">
        <v>37.130000000000003</v>
      </c>
      <c r="P263" s="18">
        <v>7.5</v>
      </c>
      <c r="Q263" s="18">
        <v>8.1999999999999993</v>
      </c>
      <c r="R263" t="s">
        <v>178</v>
      </c>
    </row>
    <row r="264" spans="1:18">
      <c r="A264" s="29" t="s">
        <v>121</v>
      </c>
      <c r="B264" s="39">
        <v>38369</v>
      </c>
      <c r="C264" s="31">
        <v>8</v>
      </c>
      <c r="D264" s="31">
        <v>6</v>
      </c>
      <c r="E264" s="31">
        <v>5</v>
      </c>
      <c r="F264" s="31">
        <v>13</v>
      </c>
      <c r="G264" s="31">
        <v>130</v>
      </c>
      <c r="H264" s="32">
        <v>0.4</v>
      </c>
      <c r="J264" s="12">
        <v>22.54</v>
      </c>
      <c r="K264" s="12">
        <v>36.96</v>
      </c>
      <c r="L264">
        <v>7.9</v>
      </c>
      <c r="M264">
        <v>8.1999999999999993</v>
      </c>
      <c r="N264" s="12">
        <v>22.56</v>
      </c>
      <c r="O264" s="12">
        <v>36.950000000000003</v>
      </c>
      <c r="P264" s="18">
        <v>8.1</v>
      </c>
      <c r="Q264" s="18">
        <v>8.1999999999999993</v>
      </c>
      <c r="R264" t="s">
        <v>179</v>
      </c>
    </row>
    <row r="265" spans="1:18">
      <c r="A265" s="29" t="s">
        <v>121</v>
      </c>
      <c r="B265" s="39">
        <v>38376</v>
      </c>
      <c r="C265" s="31">
        <v>6</v>
      </c>
      <c r="D265" s="31">
        <v>7</v>
      </c>
      <c r="E265" s="31">
        <v>5</v>
      </c>
      <c r="F265" s="31">
        <v>14</v>
      </c>
      <c r="G265" s="31">
        <v>170</v>
      </c>
      <c r="H265" s="32">
        <v>0.3</v>
      </c>
      <c r="J265" s="12">
        <v>23.14</v>
      </c>
      <c r="K265" s="12">
        <v>37.04</v>
      </c>
      <c r="L265">
        <v>8.1</v>
      </c>
      <c r="M265">
        <v>8.1</v>
      </c>
      <c r="N265" s="12">
        <v>23.14</v>
      </c>
      <c r="O265" s="12">
        <v>37.04</v>
      </c>
      <c r="P265" s="18">
        <v>8.1</v>
      </c>
      <c r="Q265" s="18">
        <v>8.1</v>
      </c>
      <c r="R265" t="s">
        <v>178</v>
      </c>
    </row>
    <row r="266" spans="1:18">
      <c r="A266" s="29" t="s">
        <v>121</v>
      </c>
      <c r="B266" s="39">
        <v>38383</v>
      </c>
      <c r="C266" s="31">
        <v>5</v>
      </c>
      <c r="D266" s="31">
        <v>6</v>
      </c>
      <c r="E266" s="31">
        <v>7</v>
      </c>
      <c r="F266" s="31">
        <v>13</v>
      </c>
      <c r="G266" s="31">
        <v>160</v>
      </c>
      <c r="H266" s="32">
        <v>0.2</v>
      </c>
      <c r="J266" s="12">
        <v>23.5</v>
      </c>
      <c r="K266" s="12">
        <v>36.93</v>
      </c>
      <c r="L266">
        <v>8</v>
      </c>
      <c r="M266">
        <v>8.3000000000000007</v>
      </c>
      <c r="N266" s="12">
        <v>23.52</v>
      </c>
      <c r="O266" s="12">
        <v>36.93</v>
      </c>
      <c r="P266" s="18">
        <v>7.9</v>
      </c>
      <c r="Q266" s="18">
        <v>8.3000000000000007</v>
      </c>
      <c r="R266" t="s">
        <v>154</v>
      </c>
    </row>
    <row r="267" spans="1:18">
      <c r="A267" s="29" t="s">
        <v>121</v>
      </c>
      <c r="B267" s="39">
        <v>38390</v>
      </c>
      <c r="C267" s="31">
        <v>5</v>
      </c>
      <c r="D267" s="31">
        <v>8</v>
      </c>
      <c r="E267" s="31">
        <v>8</v>
      </c>
      <c r="F267" s="31">
        <v>15</v>
      </c>
      <c r="G267" s="31">
        <v>140</v>
      </c>
      <c r="H267" s="32">
        <v>0.3</v>
      </c>
      <c r="J267">
        <v>22.45</v>
      </c>
      <c r="K267">
        <v>37.06</v>
      </c>
      <c r="L267">
        <v>7.5</v>
      </c>
      <c r="M267">
        <v>8.1999999999999993</v>
      </c>
      <c r="N267">
        <v>22.47</v>
      </c>
      <c r="O267">
        <v>37.06</v>
      </c>
      <c r="P267" s="18">
        <v>7.5</v>
      </c>
      <c r="Q267" s="18">
        <v>8.1999999999999993</v>
      </c>
      <c r="R267" t="s">
        <v>154</v>
      </c>
    </row>
    <row r="268" spans="1:18">
      <c r="A268" s="29" t="s">
        <v>121</v>
      </c>
      <c r="B268" s="39">
        <v>38397</v>
      </c>
      <c r="C268" s="31">
        <v>5</v>
      </c>
      <c r="D268" s="31">
        <v>8</v>
      </c>
      <c r="E268" s="31">
        <v>6</v>
      </c>
      <c r="F268" s="31">
        <v>16</v>
      </c>
      <c r="G268" s="31">
        <v>170</v>
      </c>
      <c r="H268" s="32">
        <v>0.9</v>
      </c>
      <c r="J268">
        <v>23.02</v>
      </c>
      <c r="K268">
        <v>36.83</v>
      </c>
      <c r="L268">
        <v>7.5</v>
      </c>
      <c r="M268">
        <v>8.1999999999999993</v>
      </c>
      <c r="N268">
        <v>23.02</v>
      </c>
      <c r="O268">
        <v>36.82</v>
      </c>
      <c r="P268" s="18">
        <v>7.5</v>
      </c>
      <c r="Q268" s="18">
        <v>8.1999999999999993</v>
      </c>
      <c r="R268" t="s">
        <v>166</v>
      </c>
    </row>
    <row r="269" spans="1:18">
      <c r="A269" s="29" t="s">
        <v>121</v>
      </c>
      <c r="B269" s="39">
        <v>38404</v>
      </c>
      <c r="C269" s="31">
        <v>6</v>
      </c>
      <c r="D269" s="31">
        <v>7</v>
      </c>
      <c r="E269" s="31">
        <v>7</v>
      </c>
      <c r="F269" s="31">
        <v>13</v>
      </c>
      <c r="G269" s="31">
        <v>150</v>
      </c>
      <c r="H269" s="32">
        <v>0.3</v>
      </c>
      <c r="J269" s="12">
        <v>22.7</v>
      </c>
      <c r="K269" s="12">
        <v>36.99</v>
      </c>
      <c r="L269">
        <v>7.7</v>
      </c>
      <c r="M269">
        <v>8.1999999999999993</v>
      </c>
      <c r="N269" s="12">
        <v>22.67</v>
      </c>
      <c r="O269" s="12">
        <v>36.979999999999997</v>
      </c>
      <c r="P269" s="18">
        <v>7.8</v>
      </c>
      <c r="Q269" s="18">
        <v>8.1999999999999993</v>
      </c>
      <c r="R269" t="s">
        <v>178</v>
      </c>
    </row>
    <row r="270" spans="1:18">
      <c r="A270" s="29" t="s">
        <v>121</v>
      </c>
      <c r="B270" s="39">
        <v>38411</v>
      </c>
      <c r="C270" s="31">
        <v>5</v>
      </c>
      <c r="D270" s="31">
        <v>8</v>
      </c>
      <c r="E270" s="31">
        <v>8</v>
      </c>
      <c r="F270" s="31">
        <v>17</v>
      </c>
      <c r="G270" s="31">
        <v>150</v>
      </c>
      <c r="H270" s="32">
        <v>0.4</v>
      </c>
      <c r="J270">
        <v>22.47</v>
      </c>
      <c r="K270">
        <v>36.78</v>
      </c>
      <c r="L270">
        <v>7.5</v>
      </c>
      <c r="M270">
        <v>8.1999999999999993</v>
      </c>
      <c r="N270">
        <v>22.49</v>
      </c>
      <c r="O270">
        <v>36.78</v>
      </c>
      <c r="P270" s="18">
        <v>7.5</v>
      </c>
      <c r="Q270" s="18">
        <v>8.1999999999999993</v>
      </c>
      <c r="R270" t="s">
        <v>166</v>
      </c>
    </row>
    <row r="271" spans="1:18">
      <c r="A271" s="29" t="s">
        <v>121</v>
      </c>
      <c r="B271" s="39">
        <v>38418</v>
      </c>
      <c r="C271" s="31">
        <v>4</v>
      </c>
      <c r="D271" s="31">
        <v>7</v>
      </c>
      <c r="E271" s="31">
        <v>3</v>
      </c>
      <c r="F271" s="31">
        <v>15</v>
      </c>
      <c r="G271" s="31">
        <v>160</v>
      </c>
      <c r="H271" s="32">
        <v>1</v>
      </c>
      <c r="J271">
        <v>22.73</v>
      </c>
      <c r="K271">
        <v>37.08</v>
      </c>
      <c r="L271">
        <v>7.4</v>
      </c>
      <c r="M271">
        <v>8.1999999999999993</v>
      </c>
      <c r="N271">
        <v>22.74</v>
      </c>
      <c r="O271">
        <v>37.07</v>
      </c>
      <c r="P271" s="18">
        <v>7.5</v>
      </c>
      <c r="Q271" s="18">
        <v>8.1999999999999993</v>
      </c>
      <c r="R271" t="s">
        <v>180</v>
      </c>
    </row>
    <row r="272" spans="1:18">
      <c r="A272" s="29" t="s">
        <v>121</v>
      </c>
      <c r="B272" s="39">
        <v>38425</v>
      </c>
      <c r="C272" s="31">
        <v>5</v>
      </c>
      <c r="D272" s="31">
        <v>7</v>
      </c>
      <c r="E272" s="31">
        <v>4</v>
      </c>
      <c r="F272" s="31">
        <v>16</v>
      </c>
      <c r="G272" s="31">
        <v>180</v>
      </c>
      <c r="H272" s="32">
        <v>0.8</v>
      </c>
      <c r="J272" s="12">
        <v>22.54</v>
      </c>
      <c r="K272" s="12">
        <v>36.9</v>
      </c>
      <c r="L272">
        <v>7.3</v>
      </c>
      <c r="M272">
        <v>8.1999999999999993</v>
      </c>
      <c r="N272" s="12">
        <v>22.51</v>
      </c>
      <c r="O272" s="12">
        <v>36.92</v>
      </c>
      <c r="P272" s="18">
        <v>7.3</v>
      </c>
      <c r="Q272" s="18">
        <v>8.1999999999999993</v>
      </c>
      <c r="R272" t="s">
        <v>170</v>
      </c>
    </row>
    <row r="273" spans="1:18">
      <c r="A273" s="29" t="s">
        <v>121</v>
      </c>
      <c r="B273" s="39">
        <v>38432</v>
      </c>
      <c r="C273" s="31">
        <v>4</v>
      </c>
      <c r="D273" s="31">
        <v>6</v>
      </c>
      <c r="E273" s="31">
        <v>5</v>
      </c>
      <c r="F273" s="31">
        <v>14</v>
      </c>
      <c r="G273" s="31">
        <v>150</v>
      </c>
      <c r="H273" s="32">
        <v>0.8</v>
      </c>
      <c r="J273" s="12">
        <v>24.06</v>
      </c>
      <c r="K273" s="12">
        <v>36.83</v>
      </c>
      <c r="L273">
        <v>7.3</v>
      </c>
      <c r="M273">
        <v>8.3000000000000007</v>
      </c>
      <c r="N273" s="12">
        <v>23.68</v>
      </c>
      <c r="O273" s="12">
        <v>37.03</v>
      </c>
      <c r="P273" s="18">
        <v>7</v>
      </c>
      <c r="Q273" s="18">
        <v>8.3000000000000007</v>
      </c>
      <c r="R273" t="s">
        <v>180</v>
      </c>
    </row>
    <row r="275" spans="1:18">
      <c r="A275" s="29" t="s">
        <v>155</v>
      </c>
      <c r="B275" s="39">
        <v>38327</v>
      </c>
      <c r="C275" s="31">
        <v>5</v>
      </c>
      <c r="D275" s="31">
        <v>7</v>
      </c>
      <c r="E275" s="31">
        <v>5</v>
      </c>
      <c r="F275" s="31">
        <v>14</v>
      </c>
      <c r="G275" s="31">
        <v>120</v>
      </c>
      <c r="H275" s="32">
        <v>0.4</v>
      </c>
      <c r="I275" s="40">
        <v>6.8202949999999998E-2</v>
      </c>
      <c r="J275" s="12">
        <v>20.96</v>
      </c>
      <c r="K275" s="12">
        <v>36.11</v>
      </c>
      <c r="L275">
        <v>7.9</v>
      </c>
      <c r="M275">
        <v>8.1999999999999993</v>
      </c>
      <c r="N275" s="12">
        <v>20.82</v>
      </c>
      <c r="O275" s="12">
        <v>36.24</v>
      </c>
      <c r="P275" s="18">
        <v>7.9</v>
      </c>
      <c r="Q275" s="18">
        <v>8.1999999999999993</v>
      </c>
      <c r="R275" s="18">
        <v>8.5</v>
      </c>
    </row>
    <row r="276" spans="1:18">
      <c r="A276" s="29" t="s">
        <v>155</v>
      </c>
      <c r="B276" s="39">
        <v>38334</v>
      </c>
      <c r="C276" s="31">
        <v>4</v>
      </c>
      <c r="D276" s="31">
        <v>7</v>
      </c>
      <c r="E276" s="31">
        <v>4</v>
      </c>
      <c r="F276" s="31">
        <v>14</v>
      </c>
      <c r="G276" s="31">
        <v>160</v>
      </c>
      <c r="H276" s="32">
        <v>0.3</v>
      </c>
      <c r="I276">
        <v>8.2936828477362001E-2</v>
      </c>
      <c r="J276" s="12">
        <v>21.59</v>
      </c>
      <c r="K276" s="12">
        <v>35.99</v>
      </c>
      <c r="L276">
        <v>6.7</v>
      </c>
      <c r="M276">
        <v>8.1999999999999993</v>
      </c>
      <c r="N276" s="12">
        <v>21.49</v>
      </c>
      <c r="O276" s="12">
        <v>35.99</v>
      </c>
      <c r="P276" s="18">
        <v>6.5</v>
      </c>
      <c r="Q276" s="18">
        <v>8.1999999999999993</v>
      </c>
      <c r="R276" s="18">
        <v>7.4</v>
      </c>
    </row>
    <row r="277" spans="1:18">
      <c r="A277" s="29" t="s">
        <v>155</v>
      </c>
      <c r="B277" s="39">
        <v>38341</v>
      </c>
      <c r="C277" s="31">
        <v>4</v>
      </c>
      <c r="D277" s="31">
        <v>7</v>
      </c>
      <c r="E277" s="31">
        <v>4</v>
      </c>
      <c r="F277" s="31">
        <v>16</v>
      </c>
      <c r="G277" s="31">
        <v>150</v>
      </c>
      <c r="H277" s="32">
        <v>0.4</v>
      </c>
      <c r="I277">
        <v>7.2867954890039791E-2</v>
      </c>
      <c r="J277" s="12">
        <v>22.64</v>
      </c>
      <c r="K277" s="12">
        <v>36.25</v>
      </c>
      <c r="L277">
        <v>7.5</v>
      </c>
      <c r="M277">
        <v>8.1999999999999993</v>
      </c>
      <c r="N277" s="12">
        <v>22.48</v>
      </c>
      <c r="O277" s="12">
        <v>36.25</v>
      </c>
      <c r="P277" s="18">
        <v>7.5</v>
      </c>
      <c r="Q277" s="18">
        <v>8.1999999999999993</v>
      </c>
      <c r="R277" s="18">
        <v>6.8</v>
      </c>
    </row>
    <row r="278" spans="1:18">
      <c r="A278" s="29" t="s">
        <v>155</v>
      </c>
      <c r="B278" s="39">
        <v>38348</v>
      </c>
      <c r="C278" s="31">
        <v>6</v>
      </c>
      <c r="D278" s="31">
        <v>7</v>
      </c>
      <c r="E278" s="31">
        <v>3</v>
      </c>
      <c r="F278" s="31">
        <v>19</v>
      </c>
      <c r="G278" s="31">
        <v>170</v>
      </c>
      <c r="H278" s="32">
        <v>0.6</v>
      </c>
      <c r="J278" s="12">
        <v>22.59</v>
      </c>
      <c r="K278" s="12">
        <v>36.409999999999997</v>
      </c>
      <c r="L278">
        <v>7.2</v>
      </c>
      <c r="M278">
        <v>8.1</v>
      </c>
      <c r="N278" s="12">
        <v>22.29</v>
      </c>
      <c r="O278" s="12">
        <v>36.4</v>
      </c>
      <c r="P278" s="18">
        <v>7.2</v>
      </c>
      <c r="Q278" s="18">
        <v>8.1</v>
      </c>
      <c r="R278" s="18">
        <v>5.5</v>
      </c>
    </row>
    <row r="279" spans="1:18">
      <c r="A279" s="29" t="s">
        <v>155</v>
      </c>
      <c r="B279" s="39">
        <v>38355</v>
      </c>
      <c r="C279" s="31">
        <v>4</v>
      </c>
      <c r="D279" s="31">
        <v>7</v>
      </c>
      <c r="E279" s="31">
        <v>4</v>
      </c>
      <c r="F279" s="31">
        <v>16</v>
      </c>
      <c r="G279" s="31">
        <v>130</v>
      </c>
      <c r="H279" s="32">
        <v>0.7</v>
      </c>
      <c r="I279">
        <v>7.188734640466167E-2</v>
      </c>
      <c r="J279" s="12">
        <v>22.68</v>
      </c>
      <c r="K279" s="12">
        <v>36.450000000000003</v>
      </c>
      <c r="L279">
        <v>7.4</v>
      </c>
      <c r="M279">
        <v>8.1</v>
      </c>
      <c r="N279" s="12">
        <v>22.61</v>
      </c>
      <c r="O279" s="12">
        <v>36.5</v>
      </c>
      <c r="P279" s="18">
        <v>7.6</v>
      </c>
      <c r="Q279" s="18">
        <v>8.1</v>
      </c>
      <c r="R279" s="18">
        <v>6</v>
      </c>
    </row>
    <row r="280" spans="1:18">
      <c r="A280" s="29" t="s">
        <v>155</v>
      </c>
      <c r="B280" s="39">
        <v>38362</v>
      </c>
      <c r="C280" s="31">
        <v>4</v>
      </c>
      <c r="D280" s="31">
        <v>5</v>
      </c>
      <c r="E280" s="31">
        <v>4</v>
      </c>
      <c r="F280" s="31">
        <v>14</v>
      </c>
      <c r="G280" s="31">
        <v>140</v>
      </c>
      <c r="H280" s="32">
        <v>0.5</v>
      </c>
      <c r="I280">
        <v>9.2108401708099932E-2</v>
      </c>
      <c r="J280" s="12">
        <v>22.75</v>
      </c>
      <c r="K280" s="12">
        <v>36.86</v>
      </c>
      <c r="L280">
        <v>7.6</v>
      </c>
      <c r="M280">
        <v>8.1999999999999993</v>
      </c>
      <c r="N280" s="12">
        <v>22.75</v>
      </c>
      <c r="O280" s="12">
        <v>36.869999999999997</v>
      </c>
      <c r="P280" s="18">
        <v>7.6</v>
      </c>
      <c r="Q280" s="18">
        <v>8.1999999999999993</v>
      </c>
      <c r="R280" s="18">
        <v>7</v>
      </c>
    </row>
    <row r="281" spans="1:18">
      <c r="A281" s="29" t="s">
        <v>155</v>
      </c>
      <c r="B281" s="39">
        <v>38369</v>
      </c>
      <c r="C281" s="31">
        <v>5</v>
      </c>
      <c r="D281" s="31">
        <v>5</v>
      </c>
      <c r="E281" s="31">
        <v>4</v>
      </c>
      <c r="F281" s="31">
        <v>13</v>
      </c>
      <c r="G281" s="31">
        <v>130</v>
      </c>
      <c r="H281" s="32">
        <v>0.6</v>
      </c>
      <c r="I281">
        <v>9.0490080838290618E-2</v>
      </c>
      <c r="J281" s="12">
        <v>22.21</v>
      </c>
      <c r="K281" s="12">
        <v>36.840000000000003</v>
      </c>
      <c r="L281">
        <v>7.3</v>
      </c>
      <c r="M281">
        <v>8.1999999999999993</v>
      </c>
      <c r="N281" s="12">
        <v>22.22</v>
      </c>
      <c r="O281" s="12">
        <v>36.840000000000003</v>
      </c>
      <c r="P281" s="18">
        <v>7.4</v>
      </c>
      <c r="Q281" s="18">
        <v>8.1999999999999993</v>
      </c>
      <c r="R281" s="18">
        <v>6</v>
      </c>
    </row>
    <row r="282" spans="1:18">
      <c r="A282" s="29" t="s">
        <v>155</v>
      </c>
      <c r="B282" s="39">
        <v>38376</v>
      </c>
      <c r="C282" s="31">
        <v>5</v>
      </c>
      <c r="D282" s="31">
        <v>6</v>
      </c>
      <c r="E282" s="31">
        <v>4</v>
      </c>
      <c r="F282" s="31">
        <v>13</v>
      </c>
      <c r="G282" s="31">
        <v>110</v>
      </c>
      <c r="H282" s="32">
        <v>0.3</v>
      </c>
      <c r="I282">
        <v>8.8761425115380196E-2</v>
      </c>
      <c r="J282" s="12">
        <v>22.68</v>
      </c>
      <c r="K282" s="12">
        <v>36.909999999999997</v>
      </c>
      <c r="L282">
        <v>6.9</v>
      </c>
      <c r="M282">
        <v>8.1</v>
      </c>
      <c r="N282" s="12">
        <v>22.66</v>
      </c>
      <c r="O282" s="12">
        <v>36.92</v>
      </c>
      <c r="P282" s="18">
        <v>7.2</v>
      </c>
      <c r="Q282" s="18">
        <v>8</v>
      </c>
      <c r="R282" s="18">
        <v>6.5</v>
      </c>
    </row>
    <row r="283" spans="1:18">
      <c r="A283" s="29" t="s">
        <v>155</v>
      </c>
      <c r="B283" s="39">
        <v>38383</v>
      </c>
      <c r="C283" s="31">
        <v>5</v>
      </c>
      <c r="D283" s="31">
        <v>5</v>
      </c>
      <c r="E283" s="31">
        <v>5</v>
      </c>
      <c r="F283" s="31">
        <v>14</v>
      </c>
      <c r="G283" s="31">
        <v>190</v>
      </c>
      <c r="H283" s="32">
        <v>0.4</v>
      </c>
      <c r="I283">
        <v>9.2549577830586122E-2</v>
      </c>
      <c r="J283" s="12">
        <v>23.07</v>
      </c>
      <c r="K283" s="12">
        <v>36.909999999999997</v>
      </c>
      <c r="L283">
        <v>7.2</v>
      </c>
      <c r="M283">
        <v>8.1999999999999993</v>
      </c>
      <c r="N283" s="12">
        <v>23.07</v>
      </c>
      <c r="O283" s="12">
        <v>36.92</v>
      </c>
      <c r="P283" s="18">
        <v>7.3</v>
      </c>
      <c r="Q283" s="18">
        <v>8.1999999999999993</v>
      </c>
      <c r="R283" s="18">
        <v>6</v>
      </c>
    </row>
    <row r="284" spans="1:18">
      <c r="A284" s="29" t="s">
        <v>155</v>
      </c>
      <c r="B284" s="39">
        <v>38390</v>
      </c>
      <c r="C284" s="31">
        <v>5</v>
      </c>
      <c r="D284" s="31">
        <v>6</v>
      </c>
      <c r="E284" s="31">
        <v>4</v>
      </c>
      <c r="F284" s="31">
        <v>15</v>
      </c>
      <c r="G284" s="31">
        <v>160</v>
      </c>
      <c r="H284" s="32">
        <v>0.6</v>
      </c>
      <c r="I284">
        <v>0.10093703261328439</v>
      </c>
      <c r="J284">
        <v>22.52</v>
      </c>
      <c r="K284">
        <v>37.049999999999997</v>
      </c>
      <c r="L284">
        <v>7.3</v>
      </c>
      <c r="M284">
        <v>8.1999999999999993</v>
      </c>
      <c r="N284">
        <v>22.54</v>
      </c>
      <c r="O284">
        <v>37.04</v>
      </c>
      <c r="P284" s="18">
        <v>7.3</v>
      </c>
      <c r="Q284" s="18">
        <v>8.1999999999999993</v>
      </c>
      <c r="R284" s="18">
        <v>6.5</v>
      </c>
    </row>
    <row r="285" spans="1:18">
      <c r="A285" s="29" t="s">
        <v>155</v>
      </c>
      <c r="B285" s="39">
        <v>38397</v>
      </c>
      <c r="C285" s="31">
        <v>6</v>
      </c>
      <c r="D285" s="31">
        <v>6</v>
      </c>
      <c r="E285" s="31">
        <v>7</v>
      </c>
      <c r="F285" s="31">
        <v>14</v>
      </c>
      <c r="G285" s="31">
        <v>170</v>
      </c>
      <c r="H285" s="32">
        <v>0.6</v>
      </c>
      <c r="I285">
        <v>8.1875298569261026E-2</v>
      </c>
      <c r="J285" s="12">
        <v>23.19</v>
      </c>
      <c r="K285" s="12">
        <v>37.049999999999997</v>
      </c>
      <c r="L285">
        <v>7.1</v>
      </c>
      <c r="M285">
        <v>8.1999999999999993</v>
      </c>
      <c r="N285" s="12">
        <v>23.1</v>
      </c>
      <c r="O285" s="12">
        <v>37.04</v>
      </c>
      <c r="P285" s="18">
        <v>7.2</v>
      </c>
      <c r="Q285" s="18">
        <v>8.1999999999999993</v>
      </c>
      <c r="R285" s="18">
        <v>6</v>
      </c>
    </row>
    <row r="286" spans="1:18">
      <c r="A286" s="29" t="s">
        <v>155</v>
      </c>
      <c r="B286" s="39">
        <v>38404</v>
      </c>
      <c r="C286" s="31">
        <v>6</v>
      </c>
      <c r="D286" s="31">
        <v>5</v>
      </c>
      <c r="E286" s="31">
        <v>4</v>
      </c>
      <c r="F286" s="31">
        <v>18</v>
      </c>
      <c r="G286" s="31">
        <v>180</v>
      </c>
      <c r="H286" s="32">
        <v>0.6</v>
      </c>
      <c r="I286">
        <v>9.4033987379529727E-2</v>
      </c>
      <c r="J286">
        <v>22.85</v>
      </c>
      <c r="K286">
        <v>37.08</v>
      </c>
      <c r="L286">
        <v>7.1</v>
      </c>
      <c r="M286">
        <v>8.1999999999999993</v>
      </c>
      <c r="N286">
        <v>22.84</v>
      </c>
      <c r="O286">
        <v>37.08</v>
      </c>
      <c r="P286" s="18">
        <v>7.1</v>
      </c>
      <c r="Q286" s="18">
        <v>8.1999999999999993</v>
      </c>
      <c r="R286" s="18">
        <v>6.5</v>
      </c>
    </row>
    <row r="287" spans="1:18">
      <c r="A287" s="29" t="s">
        <v>155</v>
      </c>
      <c r="B287" s="39">
        <v>38411</v>
      </c>
      <c r="C287" s="31">
        <v>5</v>
      </c>
      <c r="D287" s="31">
        <v>6</v>
      </c>
      <c r="E287" s="31">
        <v>4</v>
      </c>
      <c r="F287" s="31">
        <v>17</v>
      </c>
      <c r="G287" s="31">
        <v>230</v>
      </c>
      <c r="H287" s="32">
        <v>0.9</v>
      </c>
      <c r="I287">
        <v>8.4106783924370904E-2</v>
      </c>
      <c r="J287">
        <v>22.89</v>
      </c>
      <c r="K287">
        <v>37.08</v>
      </c>
      <c r="L287">
        <v>7.2</v>
      </c>
      <c r="M287">
        <v>8.1999999999999993</v>
      </c>
      <c r="N287">
        <v>22.88</v>
      </c>
      <c r="O287">
        <v>37.08</v>
      </c>
      <c r="P287" s="18">
        <v>7.3</v>
      </c>
      <c r="Q287" s="18">
        <v>8.1999999999999993</v>
      </c>
      <c r="R287" s="18">
        <v>6.5</v>
      </c>
    </row>
    <row r="288" spans="1:18">
      <c r="A288" s="29" t="s">
        <v>155</v>
      </c>
      <c r="B288" s="39">
        <v>38418</v>
      </c>
      <c r="C288" s="31">
        <v>4</v>
      </c>
      <c r="D288" s="31">
        <v>5</v>
      </c>
      <c r="E288" s="31">
        <v>4</v>
      </c>
      <c r="F288" s="31">
        <v>16</v>
      </c>
      <c r="G288" s="31">
        <v>150</v>
      </c>
      <c r="H288" s="32">
        <v>0.8</v>
      </c>
      <c r="I288">
        <v>8.6050491841978244E-2</v>
      </c>
      <c r="J288" s="12">
        <v>22.71</v>
      </c>
      <c r="K288" s="12">
        <v>37.1</v>
      </c>
      <c r="L288">
        <v>7</v>
      </c>
      <c r="M288">
        <v>8.1999999999999993</v>
      </c>
      <c r="N288" s="12">
        <v>22.7</v>
      </c>
      <c r="O288" s="12">
        <v>37.1</v>
      </c>
      <c r="P288" s="18">
        <v>7</v>
      </c>
      <c r="Q288" s="18">
        <v>8.1999999999999993</v>
      </c>
      <c r="R288" s="18">
        <v>8.5</v>
      </c>
    </row>
    <row r="289" spans="1:18">
      <c r="A289" s="29" t="s">
        <v>155</v>
      </c>
      <c r="B289" s="39">
        <v>38425</v>
      </c>
      <c r="C289" s="31">
        <v>5</v>
      </c>
      <c r="D289" s="31">
        <v>6</v>
      </c>
      <c r="E289" s="31">
        <v>4</v>
      </c>
      <c r="F289" s="31">
        <v>18</v>
      </c>
      <c r="G289" s="31">
        <v>190</v>
      </c>
      <c r="H289" s="32">
        <v>1.3</v>
      </c>
      <c r="I289">
        <v>0.10468842194065882</v>
      </c>
      <c r="J289" s="12">
        <v>22.97</v>
      </c>
      <c r="K289" s="12">
        <v>36.94</v>
      </c>
      <c r="L289">
        <v>7.2</v>
      </c>
      <c r="M289">
        <v>8.1999999999999993</v>
      </c>
      <c r="N289" s="12">
        <v>22.93</v>
      </c>
      <c r="O289" s="12">
        <v>36.94</v>
      </c>
      <c r="P289" s="18">
        <v>7.3</v>
      </c>
      <c r="Q289" s="18">
        <v>8.1999999999999993</v>
      </c>
      <c r="R289" s="18">
        <v>7</v>
      </c>
    </row>
    <row r="290" spans="1:18">
      <c r="A290" s="29" t="s">
        <v>155</v>
      </c>
      <c r="B290" s="39">
        <v>38432</v>
      </c>
      <c r="C290" s="31">
        <v>1.5</v>
      </c>
      <c r="D290" s="31">
        <v>5</v>
      </c>
      <c r="E290" s="31">
        <v>4</v>
      </c>
      <c r="F290" s="31">
        <v>14</v>
      </c>
      <c r="G290" s="31">
        <v>150</v>
      </c>
      <c r="H290" s="32">
        <v>0.6</v>
      </c>
      <c r="I290">
        <v>7.2387925399670358E-2</v>
      </c>
      <c r="J290" s="12">
        <v>23.44</v>
      </c>
      <c r="K290" s="12">
        <v>36.92</v>
      </c>
      <c r="L290">
        <v>6.8</v>
      </c>
      <c r="M290">
        <v>8.3000000000000007</v>
      </c>
      <c r="N290" s="12">
        <v>23.25</v>
      </c>
      <c r="O290" s="12">
        <v>36.94</v>
      </c>
      <c r="P290" s="18">
        <v>6.9</v>
      </c>
      <c r="Q290" s="18">
        <v>8.3000000000000007</v>
      </c>
      <c r="R290" s="18">
        <v>9.5</v>
      </c>
    </row>
    <row r="292" spans="1:18">
      <c r="A292" s="29" t="s">
        <v>134</v>
      </c>
      <c r="B292" s="39">
        <v>38327</v>
      </c>
      <c r="C292" s="31">
        <v>3</v>
      </c>
      <c r="D292" s="31">
        <v>9</v>
      </c>
      <c r="E292" s="31">
        <v>9</v>
      </c>
      <c r="F292" s="31">
        <v>13</v>
      </c>
      <c r="G292" s="31">
        <v>120</v>
      </c>
      <c r="H292" s="32">
        <v>0.3</v>
      </c>
      <c r="I292" s="40">
        <v>9.6217209999999997E-2</v>
      </c>
      <c r="J292" s="12">
        <v>21.01</v>
      </c>
      <c r="K292" s="12">
        <v>36.08</v>
      </c>
      <c r="L292">
        <v>7.8</v>
      </c>
      <c r="M292">
        <v>8.1999999999999993</v>
      </c>
      <c r="N292" s="12">
        <v>20.83</v>
      </c>
      <c r="O292" s="12">
        <v>36.229999999999997</v>
      </c>
      <c r="P292" s="18">
        <v>8</v>
      </c>
      <c r="Q292" s="18">
        <v>8.1999999999999993</v>
      </c>
      <c r="R292" s="12">
        <v>6</v>
      </c>
    </row>
    <row r="293" spans="1:18">
      <c r="A293" s="29" t="s">
        <v>134</v>
      </c>
      <c r="B293" s="39">
        <v>38334</v>
      </c>
      <c r="C293" s="31">
        <v>4</v>
      </c>
      <c r="D293" s="31">
        <v>7</v>
      </c>
      <c r="E293" s="31">
        <v>10</v>
      </c>
      <c r="F293" s="31">
        <v>13</v>
      </c>
      <c r="G293" s="31">
        <v>150</v>
      </c>
      <c r="H293" s="32">
        <v>0.4</v>
      </c>
      <c r="I293">
        <v>7.9322212464483038E-2</v>
      </c>
      <c r="J293" s="12">
        <v>22.09</v>
      </c>
      <c r="K293" s="12">
        <v>36.020000000000003</v>
      </c>
      <c r="L293">
        <v>6.4</v>
      </c>
      <c r="M293">
        <v>8.1999999999999993</v>
      </c>
      <c r="N293" s="12">
        <v>21.82</v>
      </c>
      <c r="O293" s="12">
        <v>35.99</v>
      </c>
      <c r="P293" s="18">
        <v>6.8</v>
      </c>
      <c r="Q293" s="18">
        <v>8.1999999999999993</v>
      </c>
      <c r="R293">
        <v>8.5</v>
      </c>
    </row>
    <row r="294" spans="1:18">
      <c r="A294" s="29" t="s">
        <v>134</v>
      </c>
      <c r="B294" s="39">
        <v>38341</v>
      </c>
      <c r="C294" s="31">
        <v>7</v>
      </c>
      <c r="D294" s="31">
        <v>7</v>
      </c>
      <c r="E294" s="31">
        <v>11</v>
      </c>
      <c r="F294" s="31">
        <v>14</v>
      </c>
      <c r="G294" s="31">
        <v>140</v>
      </c>
      <c r="H294" s="32">
        <v>0.4</v>
      </c>
      <c r="I294">
        <v>8.7841861169383764E-2</v>
      </c>
      <c r="J294" s="12">
        <v>22.51</v>
      </c>
      <c r="K294" s="12">
        <v>36.28</v>
      </c>
      <c r="L294">
        <v>7.4</v>
      </c>
      <c r="M294">
        <v>8.3000000000000007</v>
      </c>
      <c r="N294" s="12">
        <v>22.51</v>
      </c>
      <c r="O294" s="12">
        <v>36.28</v>
      </c>
      <c r="P294" s="18">
        <v>7.6</v>
      </c>
      <c r="Q294" s="18">
        <v>8.3000000000000007</v>
      </c>
      <c r="R294">
        <v>5.5</v>
      </c>
    </row>
    <row r="295" spans="1:18">
      <c r="A295" s="29" t="s">
        <v>134</v>
      </c>
      <c r="B295" s="39">
        <v>38348</v>
      </c>
      <c r="C295" s="31">
        <v>5</v>
      </c>
      <c r="D295" s="31">
        <v>7</v>
      </c>
      <c r="E295" s="31">
        <v>6</v>
      </c>
      <c r="F295" s="31">
        <v>18</v>
      </c>
      <c r="G295" s="31">
        <v>160</v>
      </c>
      <c r="H295" s="32">
        <v>0.7</v>
      </c>
      <c r="I295">
        <v>0.12500506957320448</v>
      </c>
      <c r="J295" s="12">
        <v>22.66</v>
      </c>
      <c r="K295" s="12">
        <v>36.6</v>
      </c>
      <c r="L295">
        <v>7.3</v>
      </c>
      <c r="M295">
        <v>8.1</v>
      </c>
      <c r="N295" s="12">
        <v>22.66</v>
      </c>
      <c r="O295" s="12">
        <v>36.590000000000003</v>
      </c>
      <c r="P295" s="18">
        <v>7.4</v>
      </c>
      <c r="Q295" s="18">
        <v>8.1</v>
      </c>
      <c r="R295">
        <v>4.5</v>
      </c>
    </row>
    <row r="296" spans="1:18">
      <c r="A296" s="29" t="s">
        <v>134</v>
      </c>
      <c r="B296" s="39">
        <v>38355</v>
      </c>
      <c r="C296" s="31">
        <v>4</v>
      </c>
      <c r="D296" s="31">
        <v>8</v>
      </c>
      <c r="E296" s="31">
        <v>9</v>
      </c>
      <c r="F296" s="31">
        <v>17</v>
      </c>
      <c r="G296" s="31">
        <v>140</v>
      </c>
      <c r="H296" s="32">
        <v>0.4</v>
      </c>
      <c r="I296">
        <v>0.10495268876116344</v>
      </c>
      <c r="J296" s="12">
        <v>22.63</v>
      </c>
      <c r="K296" s="12">
        <v>36.6</v>
      </c>
      <c r="L296">
        <v>7.2</v>
      </c>
      <c r="M296">
        <v>8.1</v>
      </c>
      <c r="N296" s="12">
        <v>22.6</v>
      </c>
      <c r="O296" s="12">
        <v>36.590000000000003</v>
      </c>
      <c r="P296" s="18">
        <v>7.3</v>
      </c>
      <c r="Q296" s="18">
        <v>8.1</v>
      </c>
      <c r="R296">
        <v>3.5</v>
      </c>
    </row>
    <row r="297" spans="1:18">
      <c r="A297" s="29" t="s">
        <v>134</v>
      </c>
      <c r="B297" s="39">
        <v>38362</v>
      </c>
      <c r="C297" s="31">
        <v>5</v>
      </c>
      <c r="D297" s="31">
        <v>8</v>
      </c>
      <c r="E297" s="31">
        <v>12</v>
      </c>
      <c r="F297" s="31">
        <v>15</v>
      </c>
      <c r="G297" s="31">
        <v>160</v>
      </c>
      <c r="H297" s="32">
        <v>0.3</v>
      </c>
      <c r="I297">
        <v>7.9212403195920988E-2</v>
      </c>
      <c r="J297" s="12">
        <v>23.24</v>
      </c>
      <c r="K297" s="12">
        <v>37.14</v>
      </c>
      <c r="L297">
        <v>7.4</v>
      </c>
      <c r="M297">
        <v>8.1999999999999993</v>
      </c>
      <c r="N297" s="12">
        <v>23.23</v>
      </c>
      <c r="O297" s="12">
        <v>37.15</v>
      </c>
      <c r="P297" s="18">
        <v>7.6</v>
      </c>
      <c r="Q297" s="18">
        <v>8.1999999999999993</v>
      </c>
      <c r="R297">
        <v>6</v>
      </c>
    </row>
    <row r="298" spans="1:18">
      <c r="A298" s="29" t="s">
        <v>134</v>
      </c>
      <c r="B298" s="39">
        <v>38369</v>
      </c>
      <c r="C298" s="31">
        <v>5</v>
      </c>
      <c r="D298" s="31">
        <v>6</v>
      </c>
      <c r="E298" s="31">
        <v>4</v>
      </c>
      <c r="F298" s="31">
        <v>13</v>
      </c>
      <c r="G298" s="31">
        <v>160</v>
      </c>
      <c r="H298" s="32">
        <v>0.6</v>
      </c>
      <c r="I298">
        <v>7.4692698177925468E-2</v>
      </c>
      <c r="J298" s="12">
        <v>22.41</v>
      </c>
      <c r="K298" s="12">
        <v>36.94</v>
      </c>
      <c r="L298">
        <v>7.4</v>
      </c>
      <c r="M298">
        <v>8.1999999999999993</v>
      </c>
      <c r="N298" s="12">
        <v>21.99</v>
      </c>
      <c r="O298" s="12">
        <v>36.92</v>
      </c>
      <c r="P298" s="18">
        <v>7.8</v>
      </c>
      <c r="Q298" s="18">
        <v>8.1999999999999993</v>
      </c>
      <c r="R298" t="s">
        <v>181</v>
      </c>
    </row>
    <row r="299" spans="1:18">
      <c r="A299" s="29" t="s">
        <v>134</v>
      </c>
      <c r="B299" s="39">
        <v>38376</v>
      </c>
      <c r="C299" s="31">
        <v>6</v>
      </c>
      <c r="D299" s="31">
        <v>8</v>
      </c>
      <c r="E299" s="31">
        <v>10</v>
      </c>
      <c r="F299" s="31">
        <v>13</v>
      </c>
      <c r="G299" s="31">
        <v>150</v>
      </c>
      <c r="H299" s="32">
        <v>0.3</v>
      </c>
      <c r="I299">
        <v>8.2384533129463519E-2</v>
      </c>
      <c r="J299" s="12">
        <v>23.2</v>
      </c>
      <c r="K299" s="12">
        <v>37.049999999999997</v>
      </c>
      <c r="L299">
        <v>7.2</v>
      </c>
      <c r="M299">
        <v>8.1</v>
      </c>
      <c r="N299" s="12">
        <v>23.19</v>
      </c>
      <c r="O299" s="12">
        <v>37.049999999999997</v>
      </c>
      <c r="P299" s="18">
        <v>7.2</v>
      </c>
      <c r="Q299" s="18">
        <v>8.1</v>
      </c>
      <c r="R299">
        <v>7</v>
      </c>
    </row>
    <row r="300" spans="1:18">
      <c r="A300" s="29" t="s">
        <v>134</v>
      </c>
      <c r="B300" s="39">
        <v>38383</v>
      </c>
      <c r="C300" s="31">
        <v>6</v>
      </c>
      <c r="D300" s="31">
        <v>4</v>
      </c>
      <c r="E300" s="31">
        <v>6</v>
      </c>
      <c r="F300" s="31">
        <v>14</v>
      </c>
      <c r="G300" s="31">
        <v>170</v>
      </c>
      <c r="H300" s="32">
        <v>0.4</v>
      </c>
      <c r="I300">
        <v>7.7523665831290042E-2</v>
      </c>
      <c r="J300" s="12">
        <v>23.47</v>
      </c>
      <c r="K300" s="12">
        <v>36.9</v>
      </c>
      <c r="L300">
        <v>7.1</v>
      </c>
      <c r="M300">
        <v>8.1999999999999993</v>
      </c>
      <c r="N300" s="12">
        <v>23.47</v>
      </c>
      <c r="O300" s="12">
        <v>36.9</v>
      </c>
      <c r="P300" s="18">
        <v>7.2</v>
      </c>
      <c r="Q300" s="18">
        <v>8.1999999999999993</v>
      </c>
      <c r="R300">
        <v>6</v>
      </c>
    </row>
    <row r="301" spans="1:18">
      <c r="A301" s="29" t="s">
        <v>134</v>
      </c>
      <c r="B301" s="39">
        <v>38390</v>
      </c>
      <c r="C301" s="31">
        <v>4</v>
      </c>
      <c r="D301" s="31">
        <v>8</v>
      </c>
      <c r="E301" s="31">
        <v>11</v>
      </c>
      <c r="F301" s="31">
        <v>12</v>
      </c>
      <c r="G301" s="31">
        <v>130</v>
      </c>
      <c r="H301" s="32">
        <v>0.3</v>
      </c>
      <c r="I301">
        <v>7.6240795779731307E-2</v>
      </c>
      <c r="J301">
        <v>22.43</v>
      </c>
      <c r="K301">
        <v>36.86</v>
      </c>
      <c r="L301">
        <v>7.1</v>
      </c>
      <c r="M301">
        <v>8.1999999999999993</v>
      </c>
      <c r="N301">
        <v>22.43</v>
      </c>
      <c r="O301">
        <v>36.86</v>
      </c>
      <c r="P301" s="18">
        <v>7.1</v>
      </c>
      <c r="Q301" s="18">
        <v>8.1999999999999993</v>
      </c>
      <c r="R301">
        <v>6.5</v>
      </c>
    </row>
    <row r="302" spans="1:18">
      <c r="A302" s="29" t="s">
        <v>134</v>
      </c>
      <c r="B302" s="39">
        <v>38397</v>
      </c>
      <c r="C302" s="31">
        <v>8</v>
      </c>
      <c r="D302" s="31">
        <v>8</v>
      </c>
      <c r="E302" s="31">
        <v>16</v>
      </c>
      <c r="F302" s="31">
        <v>13</v>
      </c>
      <c r="G302" s="31">
        <v>160</v>
      </c>
      <c r="H302" s="32">
        <v>0.3</v>
      </c>
      <c r="I302">
        <v>7.0820632826832153E-2</v>
      </c>
      <c r="J302">
        <v>22.91</v>
      </c>
      <c r="K302">
        <v>36.78</v>
      </c>
      <c r="L302">
        <v>6.8</v>
      </c>
      <c r="M302">
        <v>8.1999999999999993</v>
      </c>
      <c r="N302">
        <v>22.85</v>
      </c>
      <c r="O302">
        <v>36.770000000000003</v>
      </c>
      <c r="P302" s="18">
        <v>7</v>
      </c>
      <c r="Q302" s="18">
        <v>8.1999999999999993</v>
      </c>
      <c r="R302">
        <v>7</v>
      </c>
    </row>
    <row r="303" spans="1:18">
      <c r="A303" s="29" t="s">
        <v>134</v>
      </c>
      <c r="B303" s="39">
        <v>38404</v>
      </c>
      <c r="C303" s="31">
        <v>7</v>
      </c>
      <c r="D303" s="31">
        <v>7</v>
      </c>
      <c r="E303" s="31">
        <v>11</v>
      </c>
      <c r="F303" s="31">
        <v>15</v>
      </c>
      <c r="G303" s="31">
        <v>180</v>
      </c>
      <c r="H303" s="32">
        <v>0.3</v>
      </c>
      <c r="I303">
        <v>7.9050597571926673E-2</v>
      </c>
      <c r="J303">
        <v>22.86</v>
      </c>
      <c r="K303">
        <v>36.94</v>
      </c>
      <c r="L303">
        <v>7.1</v>
      </c>
      <c r="M303">
        <v>8.1999999999999993</v>
      </c>
      <c r="N303">
        <v>22.86</v>
      </c>
      <c r="O303">
        <v>36.93</v>
      </c>
      <c r="P303" s="18">
        <v>7.1</v>
      </c>
      <c r="Q303" s="18">
        <v>8.1999999999999993</v>
      </c>
      <c r="R303">
        <v>7</v>
      </c>
    </row>
    <row r="304" spans="1:18">
      <c r="A304" s="29" t="s">
        <v>134</v>
      </c>
      <c r="B304" s="39">
        <v>38411</v>
      </c>
      <c r="C304" s="31">
        <v>5</v>
      </c>
      <c r="D304" s="31">
        <v>9</v>
      </c>
      <c r="E304" s="31">
        <v>10</v>
      </c>
      <c r="F304" s="31">
        <v>16</v>
      </c>
      <c r="G304" s="31">
        <v>160</v>
      </c>
      <c r="H304" s="32">
        <v>0.3</v>
      </c>
      <c r="I304">
        <v>7.1539268250793583E-2</v>
      </c>
      <c r="J304">
        <v>22.07</v>
      </c>
      <c r="K304">
        <v>36.53</v>
      </c>
      <c r="L304">
        <v>7.6</v>
      </c>
      <c r="M304">
        <v>8.1999999999999993</v>
      </c>
      <c r="N304">
        <v>22.08</v>
      </c>
      <c r="O304">
        <v>36.53</v>
      </c>
      <c r="P304" s="18">
        <v>7.6</v>
      </c>
      <c r="Q304" s="18">
        <v>8.1999999999999993</v>
      </c>
      <c r="R304">
        <v>5.5</v>
      </c>
    </row>
    <row r="305" spans="1:18">
      <c r="A305" s="29" t="s">
        <v>134</v>
      </c>
      <c r="B305" s="39">
        <v>38418</v>
      </c>
      <c r="C305" s="31">
        <v>5</v>
      </c>
      <c r="D305" s="31">
        <v>8</v>
      </c>
      <c r="E305" s="31">
        <v>6</v>
      </c>
      <c r="F305" s="31">
        <v>18</v>
      </c>
      <c r="G305" s="31">
        <v>180</v>
      </c>
      <c r="H305" s="32">
        <v>0.5</v>
      </c>
      <c r="I305">
        <v>7.9302478087309031E-2</v>
      </c>
      <c r="J305" s="12">
        <v>22.77</v>
      </c>
      <c r="K305" s="12">
        <v>37.04</v>
      </c>
      <c r="L305">
        <v>7</v>
      </c>
      <c r="M305">
        <v>8.1999999999999993</v>
      </c>
      <c r="N305" s="12">
        <v>22.62</v>
      </c>
      <c r="O305" s="12">
        <v>37.049999999999997</v>
      </c>
      <c r="P305" s="18">
        <v>7.1</v>
      </c>
      <c r="Q305" s="18">
        <v>8.1999999999999993</v>
      </c>
      <c r="R305">
        <v>8.5</v>
      </c>
    </row>
    <row r="306" spans="1:18">
      <c r="A306" s="29" t="s">
        <v>134</v>
      </c>
      <c r="B306" s="39">
        <v>38425</v>
      </c>
      <c r="C306" s="31">
        <v>7</v>
      </c>
      <c r="D306" s="31">
        <v>9</v>
      </c>
      <c r="E306" s="31">
        <v>15</v>
      </c>
      <c r="F306" s="31">
        <v>20</v>
      </c>
      <c r="G306" s="31">
        <v>150</v>
      </c>
      <c r="H306" s="32">
        <v>0.6</v>
      </c>
      <c r="I306">
        <v>9.7753386668439496E-2</v>
      </c>
      <c r="J306" s="12">
        <v>23.19</v>
      </c>
      <c r="K306" s="12">
        <v>36.72</v>
      </c>
      <c r="L306">
        <v>6.5</v>
      </c>
      <c r="M306">
        <v>8.1</v>
      </c>
      <c r="N306" s="12">
        <v>23.09</v>
      </c>
      <c r="O306" s="12">
        <v>36.75</v>
      </c>
      <c r="P306" s="18">
        <v>6.5</v>
      </c>
      <c r="Q306" s="18">
        <v>8.1</v>
      </c>
      <c r="R306">
        <v>8</v>
      </c>
    </row>
    <row r="307" spans="1:18">
      <c r="A307" s="29" t="s">
        <v>134</v>
      </c>
      <c r="B307" s="39">
        <v>38432</v>
      </c>
      <c r="C307" s="31">
        <v>5</v>
      </c>
      <c r="D307" s="31">
        <v>9</v>
      </c>
      <c r="E307" s="31">
        <v>20</v>
      </c>
      <c r="F307" s="31">
        <v>15</v>
      </c>
      <c r="G307" s="31">
        <v>130</v>
      </c>
      <c r="H307" s="32">
        <v>0.4</v>
      </c>
      <c r="I307">
        <v>8.0088825711442629E-2</v>
      </c>
      <c r="J307" s="12">
        <v>23.59</v>
      </c>
      <c r="K307" s="12">
        <v>36.68</v>
      </c>
      <c r="L307">
        <v>6</v>
      </c>
      <c r="M307">
        <v>8.1999999999999993</v>
      </c>
      <c r="N307" s="12">
        <v>23.24</v>
      </c>
      <c r="O307" s="12">
        <v>36.68</v>
      </c>
      <c r="P307" s="18">
        <v>6.2</v>
      </c>
      <c r="Q307" s="18">
        <v>8.1999999999999993</v>
      </c>
      <c r="R307">
        <v>8.5</v>
      </c>
    </row>
  </sheetData>
  <pageMargins left="0.75" right="0.75" top="1" bottom="1" header="0.5" footer="0.5"/>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R307"/>
  <sheetViews>
    <sheetView workbookViewId="0">
      <selection activeCell="A2" sqref="A2:XFD2"/>
    </sheetView>
  </sheetViews>
  <sheetFormatPr defaultColWidth="11.42578125" defaultRowHeight="12"/>
  <sheetData>
    <row r="1" spans="1:18">
      <c r="A1" s="26"/>
      <c r="B1" s="26" t="s">
        <v>2</v>
      </c>
      <c r="C1" s="26" t="s">
        <v>4</v>
      </c>
      <c r="D1" s="26" t="s">
        <v>58</v>
      </c>
      <c r="E1" s="26" t="s">
        <v>59</v>
      </c>
      <c r="F1" s="26" t="s">
        <v>60</v>
      </c>
      <c r="G1" s="26" t="s">
        <v>61</v>
      </c>
      <c r="H1" s="26" t="s">
        <v>62</v>
      </c>
      <c r="I1" s="36" t="s">
        <v>63</v>
      </c>
      <c r="J1" s="26" t="s">
        <v>65</v>
      </c>
      <c r="K1" s="26" t="s">
        <v>64</v>
      </c>
      <c r="L1" s="26" t="s">
        <v>66</v>
      </c>
      <c r="M1" s="26" t="s">
        <v>173</v>
      </c>
      <c r="N1" s="26" t="s">
        <v>68</v>
      </c>
      <c r="O1" s="26" t="s">
        <v>67</v>
      </c>
      <c r="P1" s="26" t="s">
        <v>69</v>
      </c>
      <c r="Q1" s="38" t="s">
        <v>174</v>
      </c>
      <c r="R1" t="s">
        <v>72</v>
      </c>
    </row>
    <row r="2" spans="1:18" s="600" customFormat="1">
      <c r="A2" s="26"/>
      <c r="B2" s="26"/>
      <c r="C2" s="26"/>
      <c r="D2" s="26"/>
      <c r="E2" s="26"/>
      <c r="F2" s="26"/>
      <c r="G2" s="26"/>
      <c r="H2" s="26"/>
      <c r="I2" s="36"/>
      <c r="J2" s="26"/>
      <c r="K2" s="26"/>
      <c r="L2" s="26"/>
      <c r="M2" s="26"/>
      <c r="N2" s="26"/>
      <c r="O2" s="26"/>
      <c r="P2" s="26"/>
      <c r="Q2" s="38"/>
    </row>
    <row r="3" spans="1:18">
      <c r="A3" s="29" t="s">
        <v>8</v>
      </c>
      <c r="B3" s="39">
        <v>38691</v>
      </c>
      <c r="C3" s="31">
        <v>1.5</v>
      </c>
      <c r="D3" s="31">
        <v>6</v>
      </c>
      <c r="E3" s="31">
        <v>3</v>
      </c>
      <c r="F3" s="31">
        <v>16</v>
      </c>
      <c r="G3" s="31">
        <v>120</v>
      </c>
      <c r="H3" s="32">
        <v>0.4</v>
      </c>
      <c r="I3" s="15">
        <v>9.2497254092003559E-2</v>
      </c>
      <c r="J3" s="12">
        <v>19.739999999999998</v>
      </c>
      <c r="K3" s="12">
        <v>35.74</v>
      </c>
      <c r="L3">
        <v>7.8</v>
      </c>
      <c r="M3">
        <v>8.1999999999999993</v>
      </c>
      <c r="N3" s="12">
        <v>19.760000000000002</v>
      </c>
      <c r="O3" s="12">
        <v>35.74</v>
      </c>
      <c r="P3" s="12">
        <v>7.6</v>
      </c>
      <c r="Q3" s="12">
        <v>8.1999999999999993</v>
      </c>
      <c r="R3">
        <v>6</v>
      </c>
    </row>
    <row r="4" spans="1:18">
      <c r="A4" s="29" t="s">
        <v>8</v>
      </c>
      <c r="B4" s="39">
        <v>38698</v>
      </c>
      <c r="C4" s="31">
        <v>1.5</v>
      </c>
      <c r="D4" s="31">
        <v>7</v>
      </c>
      <c r="E4" s="31">
        <v>2</v>
      </c>
      <c r="F4" s="31">
        <v>12</v>
      </c>
      <c r="G4" s="31">
        <v>100</v>
      </c>
      <c r="H4" s="32">
        <v>0.4</v>
      </c>
      <c r="I4" s="15">
        <v>8.8057957352213098E-2</v>
      </c>
      <c r="J4" s="12">
        <v>19.739999999999998</v>
      </c>
      <c r="K4" s="12">
        <v>35.869999999999997</v>
      </c>
      <c r="L4">
        <v>7.5</v>
      </c>
      <c r="M4">
        <v>8.1999999999999993</v>
      </c>
      <c r="N4" s="12">
        <v>19.71</v>
      </c>
      <c r="O4" s="12">
        <v>35.89</v>
      </c>
      <c r="P4" s="12">
        <v>7.4</v>
      </c>
      <c r="Q4" s="12">
        <v>8.1999999999999993</v>
      </c>
      <c r="R4">
        <v>7.3</v>
      </c>
    </row>
    <row r="5" spans="1:18">
      <c r="A5" s="29" t="s">
        <v>8</v>
      </c>
      <c r="B5" s="39">
        <v>38705</v>
      </c>
      <c r="C5" s="31">
        <v>1.5</v>
      </c>
      <c r="D5" s="31">
        <v>8</v>
      </c>
      <c r="E5" s="31">
        <v>3</v>
      </c>
      <c r="F5" s="31">
        <v>16</v>
      </c>
      <c r="G5" s="31">
        <v>100</v>
      </c>
      <c r="H5" s="32">
        <v>0.3</v>
      </c>
      <c r="I5" s="15">
        <v>6.4214494489913662E-2</v>
      </c>
      <c r="J5" s="12">
        <v>21.12</v>
      </c>
      <c r="K5" s="12">
        <v>35.659999999999997</v>
      </c>
      <c r="L5">
        <v>7.5</v>
      </c>
      <c r="M5">
        <v>8.1</v>
      </c>
      <c r="N5" s="12">
        <v>20.71</v>
      </c>
      <c r="O5" s="12">
        <v>35.909999999999997</v>
      </c>
      <c r="P5" s="12">
        <v>7.8</v>
      </c>
      <c r="Q5" s="12">
        <v>8.1</v>
      </c>
      <c r="R5">
        <v>9</v>
      </c>
    </row>
    <row r="6" spans="1:18">
      <c r="A6" s="29" t="s">
        <v>8</v>
      </c>
      <c r="B6" s="39">
        <v>38719</v>
      </c>
      <c r="C6" s="31">
        <v>1.5</v>
      </c>
      <c r="D6" s="31">
        <v>6</v>
      </c>
      <c r="E6" s="31">
        <v>3</v>
      </c>
      <c r="F6" s="31">
        <v>15</v>
      </c>
      <c r="G6" s="31">
        <v>100</v>
      </c>
      <c r="H6" s="32">
        <v>0.5</v>
      </c>
      <c r="I6" s="15">
        <v>9.2459996068432609E-2</v>
      </c>
      <c r="J6" s="12">
        <v>20.81</v>
      </c>
      <c r="K6" s="12">
        <v>36.32</v>
      </c>
      <c r="L6">
        <v>7.9</v>
      </c>
      <c r="M6">
        <v>8.1999999999999993</v>
      </c>
      <c r="N6" s="12">
        <v>20.82</v>
      </c>
      <c r="O6" s="12">
        <v>36.380000000000003</v>
      </c>
      <c r="P6" s="12">
        <v>7.8</v>
      </c>
      <c r="Q6" s="12">
        <v>8.1999999999999993</v>
      </c>
      <c r="R6">
        <v>8</v>
      </c>
    </row>
    <row r="7" spans="1:18">
      <c r="A7" s="29" t="s">
        <v>8</v>
      </c>
      <c r="B7" s="39">
        <v>38726</v>
      </c>
      <c r="C7" s="31">
        <v>1.5</v>
      </c>
      <c r="D7" s="31">
        <v>5</v>
      </c>
      <c r="E7" s="31">
        <v>3</v>
      </c>
      <c r="F7" s="31">
        <v>17</v>
      </c>
      <c r="G7" s="31">
        <v>130</v>
      </c>
      <c r="H7" s="32">
        <v>0.4</v>
      </c>
      <c r="I7" s="15">
        <v>8.4641329125650394E-2</v>
      </c>
      <c r="J7" s="12">
        <v>22.43</v>
      </c>
      <c r="K7" s="12">
        <v>36.369999999999997</v>
      </c>
      <c r="L7">
        <v>7.6</v>
      </c>
      <c r="M7">
        <v>8.3000000000000007</v>
      </c>
      <c r="N7" s="12">
        <v>22.11</v>
      </c>
      <c r="O7" s="12">
        <v>36.369999999999997</v>
      </c>
      <c r="P7" s="12">
        <v>7.2</v>
      </c>
      <c r="Q7" s="12">
        <v>8.3000000000000007</v>
      </c>
      <c r="R7">
        <v>7</v>
      </c>
    </row>
    <row r="8" spans="1:18">
      <c r="A8" s="29" t="s">
        <v>8</v>
      </c>
      <c r="B8" s="39">
        <v>38733</v>
      </c>
      <c r="C8" s="31">
        <v>1.5</v>
      </c>
      <c r="D8" s="31">
        <v>8</v>
      </c>
      <c r="E8" s="31">
        <v>3</v>
      </c>
      <c r="F8" s="31">
        <v>13</v>
      </c>
      <c r="G8" s="31">
        <v>120</v>
      </c>
      <c r="H8" s="32">
        <v>0.6</v>
      </c>
      <c r="I8" s="15">
        <v>7.8832129777071339E-2</v>
      </c>
      <c r="J8" s="12">
        <v>22.18</v>
      </c>
      <c r="K8" s="12">
        <v>36.33</v>
      </c>
      <c r="L8">
        <v>7</v>
      </c>
      <c r="M8">
        <v>8.3000000000000007</v>
      </c>
      <c r="N8" s="12">
        <v>21.63</v>
      </c>
      <c r="O8" s="12">
        <v>36.299999999999997</v>
      </c>
      <c r="P8" s="12">
        <v>7</v>
      </c>
      <c r="Q8" s="12">
        <v>8.3000000000000007</v>
      </c>
      <c r="R8">
        <v>10.3</v>
      </c>
    </row>
    <row r="9" spans="1:18">
      <c r="A9" s="29" t="s">
        <v>8</v>
      </c>
      <c r="B9" s="39">
        <v>38740</v>
      </c>
      <c r="C9" s="31">
        <v>6</v>
      </c>
      <c r="D9" s="31">
        <v>6</v>
      </c>
      <c r="E9" s="31">
        <v>4</v>
      </c>
      <c r="F9" s="31">
        <v>14</v>
      </c>
      <c r="G9" s="31">
        <v>100</v>
      </c>
      <c r="H9" s="32">
        <v>0.7</v>
      </c>
      <c r="I9" s="15">
        <v>9.2730226204126201E-2</v>
      </c>
      <c r="J9" s="12">
        <v>22.1</v>
      </c>
      <c r="K9" s="12">
        <v>36.299999999999997</v>
      </c>
      <c r="L9">
        <v>6.9</v>
      </c>
      <c r="M9">
        <v>8.3000000000000007</v>
      </c>
      <c r="N9" s="12">
        <v>22.09</v>
      </c>
      <c r="O9" s="12">
        <v>36.31</v>
      </c>
      <c r="P9" s="12">
        <v>6.9</v>
      </c>
      <c r="Q9" s="12">
        <v>8.3000000000000007</v>
      </c>
      <c r="R9">
        <v>6.8</v>
      </c>
    </row>
    <row r="10" spans="1:18">
      <c r="A10" s="29" t="s">
        <v>8</v>
      </c>
      <c r="B10" s="39">
        <v>38747</v>
      </c>
      <c r="C10" s="31">
        <v>5</v>
      </c>
      <c r="D10" s="31">
        <v>7</v>
      </c>
      <c r="E10" s="31">
        <v>6</v>
      </c>
      <c r="F10" s="31">
        <v>12</v>
      </c>
      <c r="G10" s="31">
        <v>80</v>
      </c>
      <c r="H10" s="32">
        <v>0.7</v>
      </c>
      <c r="I10" s="15">
        <v>9.5011721713397668E-2</v>
      </c>
      <c r="J10" s="12">
        <v>21.36</v>
      </c>
      <c r="K10" s="12">
        <v>36.270000000000003</v>
      </c>
      <c r="L10">
        <v>6.9</v>
      </c>
      <c r="M10">
        <v>8.4</v>
      </c>
      <c r="N10" s="12">
        <v>21.35</v>
      </c>
      <c r="O10" s="12">
        <v>36.270000000000003</v>
      </c>
      <c r="P10" s="12">
        <v>7</v>
      </c>
      <c r="Q10" s="12">
        <v>8.4</v>
      </c>
      <c r="R10">
        <v>5.5</v>
      </c>
    </row>
    <row r="11" spans="1:18">
      <c r="A11" s="29" t="s">
        <v>8</v>
      </c>
      <c r="B11" s="39">
        <v>38754</v>
      </c>
      <c r="C11" s="31">
        <v>5</v>
      </c>
      <c r="D11" s="31">
        <v>6</v>
      </c>
      <c r="E11" s="31">
        <v>6</v>
      </c>
      <c r="F11" s="31">
        <v>14</v>
      </c>
      <c r="G11" s="31">
        <v>110</v>
      </c>
      <c r="H11" s="32">
        <v>0.5</v>
      </c>
      <c r="I11" s="15">
        <v>9.3711545651540801E-2</v>
      </c>
      <c r="J11" s="12">
        <v>21.92</v>
      </c>
      <c r="K11" s="12">
        <v>36.35</v>
      </c>
      <c r="L11">
        <v>7</v>
      </c>
      <c r="M11">
        <v>8.4</v>
      </c>
      <c r="N11" s="12">
        <v>21.92</v>
      </c>
      <c r="O11" s="12">
        <v>36.35</v>
      </c>
      <c r="P11" s="12">
        <v>7</v>
      </c>
      <c r="Q11" s="12">
        <v>8.4</v>
      </c>
      <c r="R11">
        <v>6.5</v>
      </c>
    </row>
    <row r="12" spans="1:18">
      <c r="A12" s="29" t="s">
        <v>8</v>
      </c>
      <c r="B12" s="39">
        <v>38761</v>
      </c>
      <c r="C12" s="31">
        <v>6</v>
      </c>
      <c r="D12" s="31">
        <v>4</v>
      </c>
      <c r="E12" s="31">
        <v>4</v>
      </c>
      <c r="F12" s="31">
        <v>14</v>
      </c>
      <c r="G12" s="31">
        <v>120</v>
      </c>
      <c r="H12" s="32">
        <v>0.4</v>
      </c>
      <c r="I12" s="15">
        <v>8.0499757725920856E-2</v>
      </c>
      <c r="J12" s="12">
        <v>22.57</v>
      </c>
      <c r="K12" s="12">
        <v>36.369999999999997</v>
      </c>
      <c r="L12">
        <v>7</v>
      </c>
      <c r="M12">
        <v>8.3000000000000007</v>
      </c>
      <c r="N12" s="12">
        <v>22.41</v>
      </c>
      <c r="O12" s="12">
        <v>36.39</v>
      </c>
      <c r="P12" s="12">
        <v>6.8</v>
      </c>
      <c r="Q12" s="12">
        <v>8.3000000000000007</v>
      </c>
      <c r="R12">
        <v>6</v>
      </c>
    </row>
    <row r="13" spans="1:18">
      <c r="A13" s="29" t="s">
        <v>8</v>
      </c>
      <c r="B13" s="39">
        <v>38768</v>
      </c>
      <c r="C13" s="31">
        <v>6</v>
      </c>
      <c r="D13" s="31">
        <v>5</v>
      </c>
      <c r="E13" s="31">
        <v>5</v>
      </c>
      <c r="F13" s="31">
        <v>14</v>
      </c>
      <c r="G13" s="31">
        <v>100</v>
      </c>
      <c r="H13" s="32">
        <v>0.8</v>
      </c>
      <c r="I13" s="15">
        <v>0.12521561598158451</v>
      </c>
      <c r="J13" s="12">
        <v>22.19</v>
      </c>
      <c r="K13" s="12">
        <v>36.85</v>
      </c>
      <c r="L13">
        <v>6.8</v>
      </c>
      <c r="M13">
        <v>8.3000000000000007</v>
      </c>
      <c r="N13" s="12">
        <v>22.18</v>
      </c>
      <c r="O13" s="12">
        <v>36.840000000000003</v>
      </c>
      <c r="P13" s="12">
        <v>6.8</v>
      </c>
      <c r="Q13" s="12">
        <v>8.3000000000000007</v>
      </c>
      <c r="R13">
        <v>3.5</v>
      </c>
    </row>
    <row r="14" spans="1:18">
      <c r="A14" s="29" t="s">
        <v>8</v>
      </c>
      <c r="B14" s="39">
        <v>38775</v>
      </c>
      <c r="C14" s="31">
        <v>6</v>
      </c>
      <c r="D14" s="31">
        <v>5</v>
      </c>
      <c r="E14" s="31">
        <v>4</v>
      </c>
      <c r="F14" s="31">
        <v>14</v>
      </c>
      <c r="G14" s="31">
        <v>110</v>
      </c>
      <c r="H14" s="32">
        <v>1</v>
      </c>
      <c r="I14" s="15">
        <v>9.1935663000000001E-2</v>
      </c>
      <c r="J14" s="12">
        <v>22.62</v>
      </c>
      <c r="K14" s="12">
        <v>36.979999999999997</v>
      </c>
      <c r="L14">
        <v>6.7</v>
      </c>
      <c r="M14">
        <v>8.3000000000000007</v>
      </c>
      <c r="N14" s="12">
        <v>22.36</v>
      </c>
      <c r="O14" s="12">
        <v>37.090000000000003</v>
      </c>
      <c r="P14" s="12">
        <v>6.4</v>
      </c>
      <c r="Q14" s="12">
        <v>8.3000000000000007</v>
      </c>
      <c r="R14">
        <v>6</v>
      </c>
    </row>
    <row r="15" spans="1:18">
      <c r="A15" s="29" t="s">
        <v>8</v>
      </c>
      <c r="B15" s="39">
        <v>38782</v>
      </c>
      <c r="C15" s="31">
        <v>5</v>
      </c>
      <c r="D15" s="31">
        <v>6</v>
      </c>
      <c r="E15" s="31">
        <v>3</v>
      </c>
      <c r="F15" s="31">
        <v>15</v>
      </c>
      <c r="G15" s="31">
        <v>140</v>
      </c>
      <c r="H15" s="32">
        <v>0.8</v>
      </c>
      <c r="I15" s="15">
        <v>0.10480777500000001</v>
      </c>
      <c r="J15" s="12">
        <v>23.85</v>
      </c>
      <c r="K15" s="12">
        <v>36.76</v>
      </c>
      <c r="L15">
        <v>6.4</v>
      </c>
      <c r="M15">
        <v>8.3000000000000007</v>
      </c>
      <c r="N15" s="12">
        <v>22.7</v>
      </c>
      <c r="O15" s="12">
        <v>36.869999999999997</v>
      </c>
      <c r="P15" s="12">
        <v>4.9000000000000004</v>
      </c>
      <c r="Q15" s="12">
        <v>8.1999999999999993</v>
      </c>
      <c r="R15">
        <v>6</v>
      </c>
    </row>
    <row r="16" spans="1:18">
      <c r="A16" s="29" t="s">
        <v>8</v>
      </c>
      <c r="B16" s="39">
        <v>38789</v>
      </c>
      <c r="C16" s="31">
        <v>6</v>
      </c>
      <c r="D16" s="31">
        <v>5</v>
      </c>
      <c r="E16" s="31">
        <v>3</v>
      </c>
      <c r="F16" s="31">
        <v>15</v>
      </c>
      <c r="G16" s="31">
        <v>110</v>
      </c>
      <c r="H16" s="32">
        <v>0.8</v>
      </c>
      <c r="I16" s="15">
        <v>0.101307173</v>
      </c>
      <c r="J16" s="12">
        <v>23.32</v>
      </c>
      <c r="K16" s="12">
        <v>36.78</v>
      </c>
      <c r="L16">
        <v>6.9</v>
      </c>
      <c r="M16">
        <v>8.3000000000000007</v>
      </c>
      <c r="N16" s="12">
        <v>23.34</v>
      </c>
      <c r="O16" s="12">
        <v>36.78</v>
      </c>
      <c r="P16" s="12">
        <v>7</v>
      </c>
      <c r="Q16" s="12">
        <v>8.3000000000000007</v>
      </c>
      <c r="R16">
        <v>5</v>
      </c>
    </row>
    <row r="17" spans="1:18">
      <c r="A17" s="29" t="s">
        <v>8</v>
      </c>
      <c r="B17" s="39">
        <v>38796</v>
      </c>
      <c r="C17" s="31">
        <v>6</v>
      </c>
      <c r="D17" s="31">
        <v>6</v>
      </c>
      <c r="E17" s="31">
        <v>3</v>
      </c>
      <c r="F17" s="31">
        <v>14</v>
      </c>
      <c r="G17" s="31">
        <v>100</v>
      </c>
      <c r="H17" s="32">
        <v>0.6</v>
      </c>
      <c r="I17" s="15">
        <v>8.4118962000000005E-2</v>
      </c>
      <c r="J17" s="12">
        <v>22.78</v>
      </c>
      <c r="K17" s="12">
        <v>36.99</v>
      </c>
      <c r="L17">
        <v>7</v>
      </c>
      <c r="M17">
        <v>8.3000000000000007</v>
      </c>
      <c r="N17" s="12">
        <v>22.8</v>
      </c>
      <c r="O17" s="12">
        <v>36.99</v>
      </c>
      <c r="P17" s="12">
        <v>7</v>
      </c>
      <c r="Q17" s="12">
        <v>8.3000000000000007</v>
      </c>
      <c r="R17">
        <v>6.5</v>
      </c>
    </row>
    <row r="18" spans="1:18">
      <c r="A18" s="29" t="s">
        <v>8</v>
      </c>
      <c r="B18" s="39">
        <v>38803</v>
      </c>
      <c r="C18" s="31">
        <v>7</v>
      </c>
      <c r="D18" s="31">
        <v>6</v>
      </c>
      <c r="E18" s="31">
        <v>3</v>
      </c>
      <c r="F18" s="31">
        <v>18</v>
      </c>
      <c r="G18" s="31">
        <v>110</v>
      </c>
      <c r="H18" s="32">
        <v>0.6</v>
      </c>
      <c r="I18" s="15">
        <v>9.3681914000000005E-2</v>
      </c>
      <c r="J18" s="12">
        <v>20.87</v>
      </c>
      <c r="K18" s="12">
        <v>36.840000000000003</v>
      </c>
      <c r="L18">
        <v>7.2</v>
      </c>
      <c r="M18">
        <v>8.1999999999999993</v>
      </c>
      <c r="N18" s="12">
        <v>21.45</v>
      </c>
      <c r="O18" s="12">
        <v>37.18</v>
      </c>
      <c r="P18" s="12">
        <v>6.9</v>
      </c>
      <c r="Q18" s="12">
        <v>8.1999999999999993</v>
      </c>
      <c r="R18">
        <v>8</v>
      </c>
    </row>
    <row r="19" spans="1:18">
      <c r="A19" s="29"/>
      <c r="B19" s="39"/>
      <c r="C19" s="31"/>
      <c r="D19" s="31"/>
      <c r="E19" s="31"/>
      <c r="F19" s="31"/>
      <c r="G19" s="31"/>
      <c r="H19" s="32"/>
      <c r="I19" s="15"/>
      <c r="J19" s="12"/>
      <c r="K19" s="12"/>
      <c r="N19" s="12"/>
      <c r="O19" s="12"/>
      <c r="P19" s="12"/>
      <c r="Q19" s="12"/>
    </row>
    <row r="20" spans="1:18">
      <c r="A20" s="29" t="s">
        <v>11</v>
      </c>
      <c r="B20" s="39">
        <v>38691</v>
      </c>
      <c r="C20" s="31">
        <v>1.5</v>
      </c>
      <c r="D20" s="31">
        <v>9</v>
      </c>
      <c r="E20" s="31">
        <v>3</v>
      </c>
      <c r="F20" s="31">
        <v>14</v>
      </c>
      <c r="G20" s="31">
        <v>110</v>
      </c>
      <c r="H20" s="32">
        <v>0.4</v>
      </c>
      <c r="I20" s="15">
        <v>9.8090160764193676E-2</v>
      </c>
      <c r="J20" s="12">
        <v>19.84</v>
      </c>
      <c r="K20" s="12">
        <v>35.75</v>
      </c>
      <c r="L20">
        <v>7.8</v>
      </c>
      <c r="M20">
        <v>8.1999999999999993</v>
      </c>
      <c r="N20" s="12">
        <v>19.84</v>
      </c>
      <c r="O20" s="12">
        <v>35.75</v>
      </c>
      <c r="P20" s="12">
        <v>7.7</v>
      </c>
      <c r="Q20" s="12">
        <v>8.1999999999999993</v>
      </c>
      <c r="R20">
        <v>5</v>
      </c>
    </row>
    <row r="21" spans="1:18">
      <c r="A21" s="29" t="s">
        <v>11</v>
      </c>
      <c r="B21" s="39">
        <v>38698</v>
      </c>
      <c r="C21" s="31">
        <v>1.5</v>
      </c>
      <c r="D21" s="31">
        <v>6</v>
      </c>
      <c r="E21" s="31">
        <v>3</v>
      </c>
      <c r="F21" s="31">
        <v>14</v>
      </c>
      <c r="G21" s="31">
        <v>120</v>
      </c>
      <c r="H21" s="32">
        <v>0.4</v>
      </c>
      <c r="I21" s="15">
        <v>9.474206397184802E-2</v>
      </c>
      <c r="J21" s="12">
        <v>19.760000000000002</v>
      </c>
      <c r="K21" s="12">
        <v>35.85</v>
      </c>
      <c r="L21">
        <v>7.3</v>
      </c>
      <c r="M21">
        <v>8.1999999999999993</v>
      </c>
      <c r="N21" s="12">
        <v>19.73</v>
      </c>
      <c r="O21" s="12">
        <v>35.85</v>
      </c>
      <c r="P21" s="12">
        <v>7.3</v>
      </c>
      <c r="Q21" s="12">
        <v>8.1999999999999993</v>
      </c>
      <c r="R21">
        <v>7.8</v>
      </c>
    </row>
    <row r="22" spans="1:18">
      <c r="A22" s="29" t="s">
        <v>11</v>
      </c>
      <c r="B22" s="39">
        <v>38705</v>
      </c>
      <c r="C22" s="31">
        <v>6</v>
      </c>
      <c r="D22" s="31">
        <v>8</v>
      </c>
      <c r="E22" s="31">
        <v>5</v>
      </c>
      <c r="F22" s="31">
        <v>15</v>
      </c>
      <c r="G22" s="31">
        <v>110</v>
      </c>
      <c r="H22" s="32">
        <v>0.4</v>
      </c>
      <c r="I22" s="15">
        <v>7.9247351638417562E-2</v>
      </c>
      <c r="J22" s="12">
        <v>21.04</v>
      </c>
      <c r="K22" s="12">
        <v>35.6</v>
      </c>
      <c r="L22">
        <v>7.4</v>
      </c>
      <c r="M22">
        <v>8.1</v>
      </c>
      <c r="N22" s="12">
        <v>20.52</v>
      </c>
      <c r="O22" s="12">
        <v>35.840000000000003</v>
      </c>
      <c r="P22" s="12">
        <v>7.5</v>
      </c>
      <c r="Q22" s="12">
        <v>8.1</v>
      </c>
      <c r="R22">
        <v>7.2</v>
      </c>
    </row>
    <row r="23" spans="1:18">
      <c r="A23" s="29" t="s">
        <v>11</v>
      </c>
      <c r="B23" s="39">
        <v>38719</v>
      </c>
      <c r="C23" s="31">
        <v>1.5</v>
      </c>
      <c r="D23" s="31">
        <v>6</v>
      </c>
      <c r="E23" s="31">
        <v>2</v>
      </c>
      <c r="F23" s="31">
        <v>16</v>
      </c>
      <c r="G23" s="31">
        <v>100</v>
      </c>
      <c r="H23" s="32">
        <v>0.6</v>
      </c>
      <c r="I23" s="15">
        <v>9.9321037722716096E-2</v>
      </c>
      <c r="J23" s="12">
        <v>20.78</v>
      </c>
      <c r="K23" s="12">
        <v>36.28</v>
      </c>
      <c r="L23">
        <v>7.7</v>
      </c>
      <c r="M23">
        <v>8.1</v>
      </c>
      <c r="N23" s="12">
        <v>20.79</v>
      </c>
      <c r="O23" s="12">
        <v>36.29</v>
      </c>
      <c r="P23" s="12">
        <v>7.7</v>
      </c>
      <c r="Q23" s="12">
        <v>8.1</v>
      </c>
      <c r="R23">
        <v>7.5</v>
      </c>
    </row>
    <row r="24" spans="1:18">
      <c r="A24" s="29" t="s">
        <v>11</v>
      </c>
      <c r="B24" s="39">
        <v>38726</v>
      </c>
      <c r="C24" s="31">
        <v>1.5</v>
      </c>
      <c r="D24" s="31">
        <v>5</v>
      </c>
      <c r="E24" s="31">
        <v>3</v>
      </c>
      <c r="F24" s="31">
        <v>17</v>
      </c>
      <c r="G24" s="31">
        <v>120</v>
      </c>
      <c r="H24" s="32">
        <v>0.5</v>
      </c>
      <c r="I24" s="15">
        <v>0.10833092738857138</v>
      </c>
      <c r="J24" s="12">
        <v>22.52</v>
      </c>
      <c r="K24" s="12">
        <v>36.369999999999997</v>
      </c>
      <c r="L24">
        <v>7.4</v>
      </c>
      <c r="M24">
        <v>8.3000000000000007</v>
      </c>
      <c r="N24" s="12">
        <v>22.18</v>
      </c>
      <c r="O24" s="12">
        <v>36.340000000000003</v>
      </c>
      <c r="P24" s="12">
        <v>7.3</v>
      </c>
      <c r="Q24" s="12">
        <v>8.3000000000000007</v>
      </c>
      <c r="R24">
        <v>8.5</v>
      </c>
    </row>
    <row r="25" spans="1:18">
      <c r="A25" s="29" t="s">
        <v>11</v>
      </c>
      <c r="B25" s="39">
        <v>38733</v>
      </c>
      <c r="C25" s="31">
        <v>1.5</v>
      </c>
      <c r="D25" s="31">
        <v>6</v>
      </c>
      <c r="E25" s="31">
        <v>3</v>
      </c>
      <c r="F25" s="31">
        <v>12</v>
      </c>
      <c r="G25" s="31">
        <v>130</v>
      </c>
      <c r="H25" s="32">
        <v>0.8</v>
      </c>
      <c r="I25" s="15">
        <v>6.6183803267182262E-2</v>
      </c>
      <c r="J25" s="12">
        <v>22.27</v>
      </c>
      <c r="K25" s="12">
        <v>36.36</v>
      </c>
      <c r="L25">
        <v>7.2</v>
      </c>
      <c r="M25">
        <v>8.3000000000000007</v>
      </c>
      <c r="N25" s="12">
        <v>21.99</v>
      </c>
      <c r="O25" s="12">
        <v>36.43</v>
      </c>
      <c r="P25" s="12">
        <v>6.9</v>
      </c>
      <c r="Q25" s="12">
        <v>8.3000000000000007</v>
      </c>
      <c r="R25">
        <v>8</v>
      </c>
    </row>
    <row r="26" spans="1:18">
      <c r="A26" s="29" t="s">
        <v>11</v>
      </c>
      <c r="B26" s="39">
        <v>38740</v>
      </c>
      <c r="C26" s="31">
        <v>4</v>
      </c>
      <c r="D26" s="31">
        <v>6</v>
      </c>
      <c r="E26" s="31">
        <v>3</v>
      </c>
      <c r="F26" s="31">
        <v>13</v>
      </c>
      <c r="G26" s="31">
        <v>110</v>
      </c>
      <c r="H26" s="32">
        <v>0.9</v>
      </c>
      <c r="I26" s="15">
        <v>0.10557006642766506</v>
      </c>
      <c r="J26" s="12">
        <v>22.19</v>
      </c>
      <c r="K26" s="12">
        <v>36.29</v>
      </c>
      <c r="L26">
        <v>6.8</v>
      </c>
      <c r="M26">
        <v>8.3000000000000007</v>
      </c>
      <c r="N26" s="12">
        <v>22.18</v>
      </c>
      <c r="O26" s="12">
        <v>36.299999999999997</v>
      </c>
      <c r="P26" s="12">
        <v>6.9</v>
      </c>
      <c r="Q26" s="12">
        <v>8.3000000000000007</v>
      </c>
      <c r="R26">
        <v>6.2</v>
      </c>
    </row>
    <row r="27" spans="1:18">
      <c r="A27" s="29" t="s">
        <v>11</v>
      </c>
      <c r="B27" s="39">
        <v>38747</v>
      </c>
      <c r="C27" s="31">
        <v>6</v>
      </c>
      <c r="D27" s="31">
        <v>6</v>
      </c>
      <c r="E27" s="31">
        <v>4</v>
      </c>
      <c r="F27" s="31">
        <v>17</v>
      </c>
      <c r="G27" s="31">
        <v>100</v>
      </c>
      <c r="H27" s="32">
        <v>1</v>
      </c>
      <c r="I27" s="15">
        <v>0.1146795740609147</v>
      </c>
      <c r="J27" s="12">
        <v>21.61</v>
      </c>
      <c r="K27" s="12">
        <v>36.409999999999997</v>
      </c>
      <c r="L27">
        <v>6.9</v>
      </c>
      <c r="M27">
        <v>8.3000000000000007</v>
      </c>
      <c r="N27" s="12">
        <v>21.63</v>
      </c>
      <c r="O27" s="12">
        <v>36.42</v>
      </c>
      <c r="P27" s="12">
        <v>6.9</v>
      </c>
      <c r="Q27" s="12">
        <v>8.3000000000000007</v>
      </c>
      <c r="R27">
        <v>4.2</v>
      </c>
    </row>
    <row r="28" spans="1:18">
      <c r="A28" s="29" t="s">
        <v>11</v>
      </c>
      <c r="B28" s="39">
        <v>38754</v>
      </c>
      <c r="C28" s="31">
        <v>5</v>
      </c>
      <c r="D28" s="31">
        <v>5</v>
      </c>
      <c r="E28" s="31">
        <v>4</v>
      </c>
      <c r="F28" s="31">
        <v>19</v>
      </c>
      <c r="G28" s="31">
        <v>170</v>
      </c>
      <c r="H28" s="32">
        <v>0.5</v>
      </c>
      <c r="I28" s="15">
        <v>8.9353592458443265E-2</v>
      </c>
      <c r="J28" s="12">
        <v>22.31</v>
      </c>
      <c r="K28" s="12">
        <v>36.369999999999997</v>
      </c>
      <c r="L28">
        <v>7</v>
      </c>
      <c r="M28">
        <v>8.4</v>
      </c>
      <c r="N28" s="12">
        <v>22.27</v>
      </c>
      <c r="O28" s="12">
        <v>36.380000000000003</v>
      </c>
      <c r="P28" s="12">
        <v>7</v>
      </c>
      <c r="Q28" s="12">
        <v>8.4</v>
      </c>
      <c r="R28">
        <v>6.5</v>
      </c>
    </row>
    <row r="29" spans="1:18">
      <c r="A29" s="29" t="s">
        <v>11</v>
      </c>
      <c r="B29" s="39">
        <v>38761</v>
      </c>
      <c r="C29" s="31">
        <v>7</v>
      </c>
      <c r="D29" s="31">
        <v>4</v>
      </c>
      <c r="E29" s="31">
        <v>3</v>
      </c>
      <c r="F29" s="31">
        <v>15</v>
      </c>
      <c r="G29" s="31">
        <v>110</v>
      </c>
      <c r="H29" s="32">
        <v>0.6</v>
      </c>
      <c r="I29" s="15">
        <v>7.6756241549464421E-2</v>
      </c>
      <c r="J29" s="12">
        <v>22.81</v>
      </c>
      <c r="K29" s="12">
        <v>36.380000000000003</v>
      </c>
      <c r="L29">
        <v>7</v>
      </c>
      <c r="M29">
        <v>8.3000000000000007</v>
      </c>
      <c r="N29" s="12">
        <v>22.46</v>
      </c>
      <c r="O29" s="12">
        <v>36.42</v>
      </c>
      <c r="P29" s="12">
        <v>6.9</v>
      </c>
      <c r="Q29" s="12">
        <v>8.3000000000000007</v>
      </c>
      <c r="R29">
        <v>5.5</v>
      </c>
    </row>
    <row r="30" spans="1:18">
      <c r="A30" s="29" t="s">
        <v>11</v>
      </c>
      <c r="B30" s="39">
        <v>38768</v>
      </c>
      <c r="C30" s="31">
        <v>9</v>
      </c>
      <c r="D30" s="31">
        <v>5</v>
      </c>
      <c r="E30" s="31">
        <v>8</v>
      </c>
      <c r="F30" s="31">
        <v>14</v>
      </c>
      <c r="G30" s="31">
        <v>130</v>
      </c>
      <c r="H30" s="32">
        <v>0.9</v>
      </c>
      <c r="I30" s="15">
        <v>0.12891828462388705</v>
      </c>
      <c r="J30" s="12">
        <v>22.44</v>
      </c>
      <c r="K30" s="12">
        <v>37</v>
      </c>
      <c r="L30">
        <v>6.9</v>
      </c>
      <c r="M30">
        <v>8.3000000000000007</v>
      </c>
      <c r="N30" s="12">
        <v>22.44</v>
      </c>
      <c r="O30" s="12">
        <v>37</v>
      </c>
      <c r="P30" s="12">
        <v>6.9</v>
      </c>
      <c r="Q30" s="12">
        <v>8.3000000000000007</v>
      </c>
      <c r="R30">
        <v>3</v>
      </c>
    </row>
    <row r="31" spans="1:18">
      <c r="A31" s="29" t="s">
        <v>11</v>
      </c>
      <c r="B31" s="39">
        <v>38775</v>
      </c>
      <c r="C31" s="31">
        <v>7</v>
      </c>
      <c r="D31" s="31">
        <v>5</v>
      </c>
      <c r="E31" s="31">
        <v>3</v>
      </c>
      <c r="F31" s="31">
        <v>13</v>
      </c>
      <c r="G31" s="31">
        <v>120</v>
      </c>
      <c r="H31" s="32">
        <v>0.6</v>
      </c>
      <c r="I31" s="15">
        <v>0.102662983</v>
      </c>
      <c r="J31" s="12">
        <v>22.89</v>
      </c>
      <c r="K31" s="12">
        <v>37.130000000000003</v>
      </c>
      <c r="L31">
        <v>6.9</v>
      </c>
      <c r="M31">
        <v>8.3000000000000007</v>
      </c>
      <c r="N31" s="12">
        <v>22.6</v>
      </c>
      <c r="O31" s="12">
        <v>37.17</v>
      </c>
      <c r="P31" s="12">
        <v>6.6</v>
      </c>
      <c r="Q31" s="12">
        <v>8.3000000000000007</v>
      </c>
      <c r="R31">
        <v>5.5</v>
      </c>
    </row>
    <row r="32" spans="1:18">
      <c r="A32" s="29" t="s">
        <v>11</v>
      </c>
      <c r="B32" s="39">
        <v>38782</v>
      </c>
      <c r="C32" s="31">
        <v>1.5</v>
      </c>
      <c r="D32" s="31">
        <v>5</v>
      </c>
      <c r="E32" s="31">
        <v>3</v>
      </c>
      <c r="F32" s="31">
        <v>14</v>
      </c>
      <c r="G32" s="31">
        <v>110</v>
      </c>
      <c r="H32" s="32">
        <v>0.6</v>
      </c>
      <c r="I32" s="15">
        <v>9.0440648999999998E-2</v>
      </c>
      <c r="J32" s="12">
        <v>23.9</v>
      </c>
      <c r="K32" s="12">
        <v>36.9</v>
      </c>
      <c r="L32">
        <v>6.6</v>
      </c>
      <c r="M32">
        <v>8.3000000000000007</v>
      </c>
      <c r="N32" s="12">
        <v>22.91</v>
      </c>
      <c r="O32" s="12">
        <v>36.909999999999997</v>
      </c>
      <c r="P32" s="12">
        <v>5.0999999999999996</v>
      </c>
      <c r="Q32" s="12">
        <v>8.1999999999999993</v>
      </c>
      <c r="R32">
        <v>6</v>
      </c>
    </row>
    <row r="33" spans="1:18">
      <c r="A33" s="29" t="s">
        <v>11</v>
      </c>
      <c r="B33" s="39">
        <v>38789</v>
      </c>
      <c r="C33" s="31">
        <v>6</v>
      </c>
      <c r="D33" s="31">
        <v>5</v>
      </c>
      <c r="E33" s="31">
        <v>3</v>
      </c>
      <c r="F33" s="31">
        <v>15</v>
      </c>
      <c r="G33" s="31">
        <v>120</v>
      </c>
      <c r="H33" s="32">
        <v>0.8</v>
      </c>
      <c r="I33" s="15">
        <v>0.112922225</v>
      </c>
      <c r="J33" s="12">
        <v>23.49</v>
      </c>
      <c r="K33" s="12">
        <v>36.94</v>
      </c>
      <c r="L33">
        <v>7</v>
      </c>
      <c r="M33">
        <v>8.3000000000000007</v>
      </c>
      <c r="N33" s="12">
        <v>23.51</v>
      </c>
      <c r="O33" s="12">
        <v>36.94</v>
      </c>
      <c r="P33" s="12">
        <v>7</v>
      </c>
      <c r="Q33" s="12">
        <v>8.3000000000000007</v>
      </c>
      <c r="R33">
        <v>4</v>
      </c>
    </row>
    <row r="34" spans="1:18">
      <c r="A34" s="29" t="s">
        <v>11</v>
      </c>
      <c r="B34" s="39">
        <v>38796</v>
      </c>
      <c r="C34" s="31">
        <v>8</v>
      </c>
      <c r="D34" s="31">
        <v>6</v>
      </c>
      <c r="E34" s="31">
        <v>3</v>
      </c>
      <c r="F34" s="31">
        <v>14</v>
      </c>
      <c r="G34" s="31">
        <v>110</v>
      </c>
      <c r="H34" s="32">
        <v>0.6</v>
      </c>
      <c r="I34" s="15">
        <v>0.10438958199999999</v>
      </c>
      <c r="J34" s="12">
        <v>23.07</v>
      </c>
      <c r="K34" s="12">
        <v>37.07</v>
      </c>
      <c r="L34">
        <v>6.5</v>
      </c>
      <c r="M34">
        <v>8.3000000000000007</v>
      </c>
      <c r="N34" s="12">
        <v>23.09</v>
      </c>
      <c r="O34" s="12">
        <v>37.07</v>
      </c>
      <c r="P34" s="12">
        <v>6.5</v>
      </c>
      <c r="Q34" s="12">
        <v>8.3000000000000007</v>
      </c>
      <c r="R34">
        <v>6.5</v>
      </c>
    </row>
    <row r="35" spans="1:18">
      <c r="A35" s="29" t="s">
        <v>11</v>
      </c>
      <c r="B35" s="39">
        <v>38803</v>
      </c>
      <c r="C35" s="31">
        <v>7</v>
      </c>
      <c r="D35" s="31">
        <v>6</v>
      </c>
      <c r="E35" s="31">
        <v>3</v>
      </c>
      <c r="F35" s="31">
        <v>19</v>
      </c>
      <c r="G35" s="31">
        <v>120</v>
      </c>
      <c r="H35" s="32">
        <v>0.8</v>
      </c>
      <c r="I35" s="15">
        <v>9.7913820999999998E-2</v>
      </c>
      <c r="J35" s="12">
        <v>21.54</v>
      </c>
      <c r="K35" s="12">
        <v>37.26</v>
      </c>
      <c r="L35">
        <v>6.9</v>
      </c>
      <c r="M35">
        <v>8.1999999999999993</v>
      </c>
      <c r="N35" s="12">
        <v>21.53</v>
      </c>
      <c r="O35" s="12">
        <v>37.26</v>
      </c>
      <c r="P35" s="12">
        <v>6.9</v>
      </c>
      <c r="Q35" s="12">
        <v>8.1999999999999993</v>
      </c>
      <c r="R35">
        <v>5.5</v>
      </c>
    </row>
    <row r="36" spans="1:18">
      <c r="A36" s="29"/>
      <c r="B36" s="39"/>
      <c r="C36" s="31"/>
      <c r="D36" s="31"/>
      <c r="E36" s="31"/>
      <c r="F36" s="31"/>
      <c r="G36" s="31"/>
      <c r="H36" s="32"/>
      <c r="I36" s="15"/>
      <c r="J36" s="12"/>
      <c r="K36" s="12"/>
      <c r="N36" s="12"/>
      <c r="O36" s="12"/>
      <c r="P36" s="12"/>
      <c r="Q36" s="12"/>
    </row>
    <row r="37" spans="1:18">
      <c r="A37" s="29" t="s">
        <v>56</v>
      </c>
      <c r="B37" s="39">
        <v>38691</v>
      </c>
      <c r="C37" s="31">
        <v>1.5</v>
      </c>
      <c r="D37" s="31">
        <v>7</v>
      </c>
      <c r="E37" s="31">
        <v>4</v>
      </c>
      <c r="F37" s="31">
        <v>16</v>
      </c>
      <c r="G37" s="31">
        <v>150</v>
      </c>
      <c r="H37" s="32">
        <v>0.5</v>
      </c>
      <c r="I37" s="15">
        <v>0.15874700033696765</v>
      </c>
      <c r="J37" s="12">
        <v>19.98</v>
      </c>
      <c r="K37" s="12">
        <v>35.75</v>
      </c>
      <c r="L37">
        <v>7.4</v>
      </c>
      <c r="M37">
        <v>8.1999999999999993</v>
      </c>
      <c r="N37" s="12">
        <v>19.899999999999999</v>
      </c>
      <c r="O37" s="12">
        <v>35.75</v>
      </c>
      <c r="P37" s="12">
        <v>7.6</v>
      </c>
      <c r="Q37" s="12">
        <v>8.1999999999999993</v>
      </c>
      <c r="R37">
        <v>5</v>
      </c>
    </row>
    <row r="38" spans="1:18">
      <c r="A38" s="29" t="s">
        <v>56</v>
      </c>
      <c r="B38" s="39">
        <v>38698</v>
      </c>
      <c r="C38" s="31">
        <v>1.5</v>
      </c>
      <c r="D38" s="31">
        <v>6</v>
      </c>
      <c r="E38" s="31">
        <v>4</v>
      </c>
      <c r="F38" s="31">
        <v>16</v>
      </c>
      <c r="G38" s="31">
        <v>150</v>
      </c>
      <c r="H38" s="32">
        <v>2.1</v>
      </c>
      <c r="I38" s="15">
        <v>0.14251377977352186</v>
      </c>
      <c r="J38" s="12">
        <v>20.079999999999998</v>
      </c>
      <c r="K38" s="12">
        <v>35.729999999999997</v>
      </c>
      <c r="L38">
        <v>7.3</v>
      </c>
      <c r="M38">
        <v>8.1999999999999993</v>
      </c>
      <c r="N38" s="12">
        <v>19.88</v>
      </c>
      <c r="O38" s="12">
        <v>35.81</v>
      </c>
      <c r="P38" s="12">
        <v>7.2</v>
      </c>
      <c r="Q38" s="12">
        <v>8.1999999999999993</v>
      </c>
      <c r="R38">
        <v>2.8</v>
      </c>
    </row>
    <row r="39" spans="1:18">
      <c r="A39" s="29" t="s">
        <v>56</v>
      </c>
      <c r="B39" s="39">
        <v>38705</v>
      </c>
      <c r="C39" s="31">
        <v>1.5</v>
      </c>
      <c r="D39" s="31">
        <v>8</v>
      </c>
      <c r="E39" s="31">
        <v>3</v>
      </c>
      <c r="F39" s="31">
        <v>15</v>
      </c>
      <c r="G39" s="31">
        <v>130</v>
      </c>
      <c r="H39" s="32">
        <v>0.8</v>
      </c>
      <c r="I39" s="15">
        <v>8.5820655240509372E-2</v>
      </c>
      <c r="J39" s="12">
        <v>21.81</v>
      </c>
      <c r="K39" s="12">
        <v>35.700000000000003</v>
      </c>
      <c r="L39">
        <v>7.3</v>
      </c>
      <c r="M39">
        <v>8.1</v>
      </c>
      <c r="N39" s="12">
        <v>20.71</v>
      </c>
      <c r="O39" s="12">
        <v>35.909999999999997</v>
      </c>
      <c r="P39" s="12">
        <v>7.8</v>
      </c>
      <c r="Q39" s="12">
        <v>8.1</v>
      </c>
      <c r="R39" s="12">
        <v>5</v>
      </c>
    </row>
    <row r="40" spans="1:18">
      <c r="A40" s="29" t="s">
        <v>56</v>
      </c>
      <c r="B40" s="39">
        <v>38719</v>
      </c>
      <c r="C40" s="31">
        <v>1.5</v>
      </c>
      <c r="D40" s="31">
        <v>5</v>
      </c>
      <c r="E40" s="31">
        <v>2</v>
      </c>
      <c r="F40" s="31">
        <v>15</v>
      </c>
      <c r="G40" s="31">
        <v>130</v>
      </c>
      <c r="H40" s="32">
        <v>1</v>
      </c>
      <c r="I40" s="15">
        <v>0.11101005845205861</v>
      </c>
      <c r="J40" s="12">
        <v>20.87</v>
      </c>
      <c r="K40" s="12">
        <v>36.14</v>
      </c>
      <c r="L40">
        <v>7.7</v>
      </c>
      <c r="M40">
        <v>8.1</v>
      </c>
      <c r="N40" s="12">
        <v>20.88</v>
      </c>
      <c r="O40" s="12">
        <v>36.24</v>
      </c>
      <c r="P40" s="12">
        <v>7.6</v>
      </c>
      <c r="Q40" s="12">
        <v>8.1</v>
      </c>
      <c r="R40" s="12">
        <v>5.5</v>
      </c>
    </row>
    <row r="41" spans="1:18">
      <c r="A41" s="29" t="s">
        <v>56</v>
      </c>
      <c r="B41" s="39">
        <v>38726</v>
      </c>
      <c r="C41" s="31">
        <v>1.5</v>
      </c>
      <c r="D41" s="31">
        <v>5</v>
      </c>
      <c r="E41" s="31">
        <v>3</v>
      </c>
      <c r="F41" s="31">
        <v>18</v>
      </c>
      <c r="G41" s="31">
        <v>140</v>
      </c>
      <c r="H41" s="32">
        <v>0.9</v>
      </c>
      <c r="I41" s="15">
        <v>0.12089604399685941</v>
      </c>
      <c r="J41" s="12">
        <v>23.25</v>
      </c>
      <c r="K41" s="12">
        <v>36.369999999999997</v>
      </c>
      <c r="L41">
        <v>7.2</v>
      </c>
      <c r="M41">
        <v>8.3000000000000007</v>
      </c>
      <c r="N41" s="12">
        <v>22.85</v>
      </c>
      <c r="O41" s="12">
        <v>36.380000000000003</v>
      </c>
      <c r="P41" s="12">
        <v>7.1</v>
      </c>
      <c r="Q41" s="12">
        <v>8.3000000000000007</v>
      </c>
      <c r="R41">
        <v>6</v>
      </c>
    </row>
    <row r="42" spans="1:18">
      <c r="A42" s="29" t="s">
        <v>56</v>
      </c>
      <c r="B42" s="39">
        <v>38733</v>
      </c>
      <c r="C42" s="31">
        <v>5</v>
      </c>
      <c r="D42" s="31">
        <v>5</v>
      </c>
      <c r="E42" s="31">
        <v>4</v>
      </c>
      <c r="F42" s="31">
        <v>14</v>
      </c>
      <c r="G42" s="31">
        <v>130</v>
      </c>
      <c r="H42" s="32">
        <v>0.6</v>
      </c>
      <c r="I42" s="15">
        <v>8.8252977641840535E-2</v>
      </c>
      <c r="J42" s="12">
        <v>22.79</v>
      </c>
      <c r="K42" s="12">
        <v>36.380000000000003</v>
      </c>
      <c r="L42">
        <v>7.1</v>
      </c>
      <c r="M42">
        <v>8.1999999999999993</v>
      </c>
      <c r="N42" s="12">
        <v>22.27</v>
      </c>
      <c r="O42" s="12">
        <v>36.4</v>
      </c>
      <c r="P42" s="12">
        <v>6.8</v>
      </c>
      <c r="Q42" s="12">
        <v>8.1999999999999993</v>
      </c>
      <c r="R42">
        <v>8</v>
      </c>
    </row>
    <row r="43" spans="1:18">
      <c r="A43" s="29" t="s">
        <v>56</v>
      </c>
      <c r="B43" s="39">
        <v>38740</v>
      </c>
      <c r="C43" s="31">
        <v>5</v>
      </c>
      <c r="D43" s="31">
        <v>6</v>
      </c>
      <c r="E43" s="31">
        <v>5</v>
      </c>
      <c r="F43" s="31">
        <v>16</v>
      </c>
      <c r="G43" s="31">
        <v>140</v>
      </c>
      <c r="H43" s="32">
        <v>0.9</v>
      </c>
      <c r="I43" s="15">
        <v>0.10494380591585691</v>
      </c>
      <c r="J43" s="12">
        <v>22.37</v>
      </c>
      <c r="K43" s="12">
        <v>36.270000000000003</v>
      </c>
      <c r="L43">
        <v>6.9</v>
      </c>
      <c r="M43">
        <v>8.1999999999999993</v>
      </c>
      <c r="N43" s="12">
        <v>22.34</v>
      </c>
      <c r="O43" s="12">
        <v>36.31</v>
      </c>
      <c r="P43" s="12">
        <v>6.9</v>
      </c>
      <c r="Q43" s="12">
        <v>8.3000000000000007</v>
      </c>
      <c r="R43" s="12">
        <v>6.2</v>
      </c>
    </row>
    <row r="44" spans="1:18">
      <c r="A44" s="29" t="s">
        <v>56</v>
      </c>
      <c r="B44" s="39">
        <v>38747</v>
      </c>
      <c r="C44" s="31">
        <v>5</v>
      </c>
      <c r="D44" s="31">
        <v>5</v>
      </c>
      <c r="E44" s="31">
        <v>3</v>
      </c>
      <c r="F44" s="31">
        <v>15</v>
      </c>
      <c r="G44" s="31">
        <v>110</v>
      </c>
      <c r="H44" s="32">
        <v>0.9</v>
      </c>
      <c r="I44" s="15">
        <v>0.10438626676475647</v>
      </c>
      <c r="J44" s="12">
        <v>21.69</v>
      </c>
      <c r="K44" s="12">
        <v>36.409999999999997</v>
      </c>
      <c r="L44">
        <v>6.9</v>
      </c>
      <c r="M44">
        <v>8.3000000000000007</v>
      </c>
      <c r="N44" s="12">
        <v>21.7</v>
      </c>
      <c r="O44" s="12">
        <v>36.43</v>
      </c>
      <c r="P44" s="12">
        <v>7</v>
      </c>
      <c r="Q44" s="12">
        <v>8.3000000000000007</v>
      </c>
      <c r="R44" s="12">
        <v>4.75</v>
      </c>
    </row>
    <row r="45" spans="1:18">
      <c r="A45" s="29" t="s">
        <v>56</v>
      </c>
      <c r="B45" s="39">
        <v>38754</v>
      </c>
      <c r="C45" s="31">
        <v>9</v>
      </c>
      <c r="D45" s="31">
        <v>6</v>
      </c>
      <c r="E45" s="31">
        <v>4</v>
      </c>
      <c r="F45" s="31">
        <v>12</v>
      </c>
      <c r="G45" s="31">
        <v>120</v>
      </c>
      <c r="H45" s="32">
        <v>0.4</v>
      </c>
      <c r="I45" s="15">
        <v>9.2961024274890613E-2</v>
      </c>
      <c r="J45" s="12">
        <v>22.77</v>
      </c>
      <c r="K45" s="12">
        <v>36.409999999999997</v>
      </c>
      <c r="L45">
        <v>6.9</v>
      </c>
      <c r="M45">
        <v>8.3000000000000007</v>
      </c>
      <c r="N45" s="12">
        <v>22.7</v>
      </c>
      <c r="O45" s="12">
        <v>36.42</v>
      </c>
      <c r="P45" s="12">
        <v>6.9</v>
      </c>
      <c r="Q45" s="12">
        <v>8.3000000000000007</v>
      </c>
      <c r="R45" s="12">
        <v>6.5</v>
      </c>
    </row>
    <row r="46" spans="1:18">
      <c r="A46" s="29" t="s">
        <v>56</v>
      </c>
      <c r="B46" s="39">
        <v>38761</v>
      </c>
      <c r="C46" s="31">
        <v>5</v>
      </c>
      <c r="D46" s="31">
        <v>5</v>
      </c>
      <c r="E46" s="31">
        <v>3</v>
      </c>
      <c r="F46" s="31">
        <v>16</v>
      </c>
      <c r="G46" s="31">
        <v>150</v>
      </c>
      <c r="H46" s="32">
        <v>0.3</v>
      </c>
      <c r="I46" s="15">
        <v>8.9009193627741928E-2</v>
      </c>
      <c r="J46" s="12">
        <v>23.24</v>
      </c>
      <c r="K46" s="12">
        <v>36.5</v>
      </c>
      <c r="L46">
        <v>6.9</v>
      </c>
      <c r="M46">
        <v>8.3000000000000007</v>
      </c>
      <c r="N46" s="12">
        <v>23.26</v>
      </c>
      <c r="O46" s="12">
        <v>36.520000000000003</v>
      </c>
      <c r="P46" s="12">
        <v>7</v>
      </c>
      <c r="Q46" s="12">
        <v>8.3000000000000007</v>
      </c>
      <c r="R46" s="12">
        <v>5</v>
      </c>
    </row>
    <row r="47" spans="1:18">
      <c r="A47" s="29" t="s">
        <v>56</v>
      </c>
      <c r="B47" s="39">
        <v>38768</v>
      </c>
      <c r="C47" s="31">
        <v>8</v>
      </c>
      <c r="D47" s="31">
        <v>5</v>
      </c>
      <c r="E47" s="31">
        <v>9</v>
      </c>
      <c r="F47" s="31">
        <v>13</v>
      </c>
      <c r="G47" s="31">
        <v>130</v>
      </c>
      <c r="H47" s="32">
        <v>0.9</v>
      </c>
      <c r="I47" s="15">
        <v>0.12781943924388484</v>
      </c>
      <c r="J47" s="12">
        <v>22.75</v>
      </c>
      <c r="K47" s="12">
        <v>37.01</v>
      </c>
      <c r="L47">
        <v>7</v>
      </c>
      <c r="M47">
        <v>8.3000000000000007</v>
      </c>
      <c r="N47" s="12">
        <v>22.75</v>
      </c>
      <c r="O47" s="12">
        <v>37.020000000000003</v>
      </c>
      <c r="P47" s="12">
        <v>7</v>
      </c>
      <c r="Q47" s="12">
        <v>8.3000000000000007</v>
      </c>
      <c r="R47" s="12">
        <v>3.5</v>
      </c>
    </row>
    <row r="48" spans="1:18">
      <c r="A48" s="29" t="s">
        <v>56</v>
      </c>
      <c r="B48" s="39">
        <v>38775</v>
      </c>
      <c r="C48" s="31">
        <v>7</v>
      </c>
      <c r="D48" s="31">
        <v>5</v>
      </c>
      <c r="E48" s="31">
        <v>3</v>
      </c>
      <c r="F48" s="31">
        <v>14</v>
      </c>
      <c r="G48" s="31">
        <v>150</v>
      </c>
      <c r="H48" s="32">
        <v>0.4</v>
      </c>
      <c r="I48" s="15">
        <v>0.10757916200000001</v>
      </c>
      <c r="J48" s="12">
        <v>23.24</v>
      </c>
      <c r="K48" s="12">
        <v>37.07</v>
      </c>
      <c r="L48">
        <v>6.9</v>
      </c>
      <c r="M48">
        <v>8.3000000000000007</v>
      </c>
      <c r="N48" s="12">
        <v>22.77</v>
      </c>
      <c r="O48" s="12">
        <v>37.119999999999997</v>
      </c>
      <c r="P48" s="12">
        <v>6.8</v>
      </c>
      <c r="Q48" s="12">
        <v>8.3000000000000007</v>
      </c>
      <c r="R48" s="12">
        <v>5</v>
      </c>
    </row>
    <row r="49" spans="1:18">
      <c r="A49" s="29" t="s">
        <v>56</v>
      </c>
      <c r="B49" s="39">
        <v>38782</v>
      </c>
      <c r="C49" s="31">
        <v>1.5</v>
      </c>
      <c r="D49" s="31">
        <v>5</v>
      </c>
      <c r="E49" s="31">
        <v>4</v>
      </c>
      <c r="F49" s="31">
        <v>16</v>
      </c>
      <c r="G49" s="31">
        <v>120</v>
      </c>
      <c r="H49" s="32">
        <v>0.5</v>
      </c>
      <c r="I49" s="15">
        <v>9.9238703999999997E-2</v>
      </c>
      <c r="J49" s="12">
        <v>24.56</v>
      </c>
      <c r="K49" s="12">
        <v>36.93</v>
      </c>
      <c r="L49">
        <v>6.9</v>
      </c>
      <c r="M49">
        <v>8.1999999999999993</v>
      </c>
      <c r="N49" s="12">
        <v>23.79</v>
      </c>
      <c r="O49" s="12">
        <v>36.92</v>
      </c>
      <c r="P49" s="12">
        <v>6.4</v>
      </c>
      <c r="Q49" s="12">
        <v>8.1999999999999993</v>
      </c>
      <c r="R49" s="12">
        <v>6</v>
      </c>
    </row>
    <row r="50" spans="1:18">
      <c r="A50" s="29" t="s">
        <v>56</v>
      </c>
      <c r="B50" s="39">
        <v>38789</v>
      </c>
      <c r="C50" s="31">
        <v>7</v>
      </c>
      <c r="D50" s="31">
        <v>6</v>
      </c>
      <c r="E50" s="31">
        <v>5</v>
      </c>
      <c r="F50" s="31">
        <v>15</v>
      </c>
      <c r="G50" s="31">
        <v>130</v>
      </c>
      <c r="H50" s="32">
        <v>1</v>
      </c>
      <c r="I50" s="15">
        <v>9.985995455156492E-2</v>
      </c>
      <c r="J50" s="12">
        <v>23.83</v>
      </c>
      <c r="K50" s="12">
        <v>36.93</v>
      </c>
      <c r="L50">
        <v>6.9</v>
      </c>
      <c r="M50">
        <v>8.3000000000000007</v>
      </c>
      <c r="N50" s="12">
        <v>23.86</v>
      </c>
      <c r="O50" s="12">
        <v>36.96</v>
      </c>
      <c r="P50" s="12">
        <v>6.9</v>
      </c>
      <c r="Q50" s="12">
        <v>8.3000000000000007</v>
      </c>
      <c r="R50" s="12">
        <v>5</v>
      </c>
    </row>
    <row r="51" spans="1:18">
      <c r="A51" s="29" t="s">
        <v>56</v>
      </c>
      <c r="B51" s="39">
        <v>38796</v>
      </c>
      <c r="C51" s="31">
        <v>6</v>
      </c>
      <c r="D51" s="31">
        <v>5</v>
      </c>
      <c r="E51" s="31">
        <v>7</v>
      </c>
      <c r="F51" s="31">
        <v>14</v>
      </c>
      <c r="G51" s="31">
        <v>130</v>
      </c>
      <c r="H51" s="32">
        <v>0.6</v>
      </c>
      <c r="I51" s="15">
        <v>9.6104276000000002E-2</v>
      </c>
      <c r="J51" s="12">
        <v>23.14</v>
      </c>
      <c r="K51" s="12">
        <v>37.049999999999997</v>
      </c>
      <c r="L51">
        <v>6.9</v>
      </c>
      <c r="M51">
        <v>8.1999999999999993</v>
      </c>
      <c r="N51" s="12">
        <v>23.16</v>
      </c>
      <c r="O51" s="12">
        <v>37.11</v>
      </c>
      <c r="P51" s="12">
        <v>6.8</v>
      </c>
      <c r="Q51" s="12">
        <v>8.1999999999999993</v>
      </c>
      <c r="R51" s="12">
        <v>7</v>
      </c>
    </row>
    <row r="52" spans="1:18">
      <c r="A52" s="29" t="s">
        <v>56</v>
      </c>
      <c r="B52" s="39">
        <v>38803</v>
      </c>
      <c r="C52" s="31">
        <v>7</v>
      </c>
      <c r="D52" s="31">
        <v>6</v>
      </c>
      <c r="E52" s="31">
        <v>3</v>
      </c>
      <c r="F52" s="31">
        <v>21</v>
      </c>
      <c r="G52" s="31">
        <v>140</v>
      </c>
      <c r="H52" s="32">
        <v>0.9</v>
      </c>
      <c r="I52" s="15">
        <v>0.100906431</v>
      </c>
      <c r="J52" s="12">
        <v>21.19</v>
      </c>
      <c r="K52" s="12">
        <v>37.28</v>
      </c>
      <c r="L52">
        <v>7</v>
      </c>
      <c r="M52">
        <v>8.1999999999999993</v>
      </c>
      <c r="N52" s="12">
        <v>21.19</v>
      </c>
      <c r="O52" s="12">
        <v>37.270000000000003</v>
      </c>
      <c r="P52" s="12">
        <v>7</v>
      </c>
      <c r="Q52" s="12">
        <v>8.1999999999999993</v>
      </c>
      <c r="R52" s="12">
        <v>6.5</v>
      </c>
    </row>
    <row r="53" spans="1:18">
      <c r="A53" s="29"/>
      <c r="B53" s="39"/>
      <c r="C53" s="31"/>
      <c r="D53" s="31"/>
      <c r="E53" s="31"/>
      <c r="F53" s="31"/>
      <c r="G53" s="31"/>
      <c r="H53" s="32"/>
      <c r="I53" s="15"/>
      <c r="J53" s="12"/>
      <c r="K53" s="12"/>
      <c r="N53" s="12"/>
      <c r="O53" s="12"/>
      <c r="P53" s="12"/>
      <c r="Q53" s="12"/>
      <c r="R53" s="12"/>
    </row>
    <row r="54" spans="1:18">
      <c r="A54" s="29" t="s">
        <v>15</v>
      </c>
      <c r="B54" s="39">
        <v>38691</v>
      </c>
      <c r="C54" s="31">
        <v>1.5</v>
      </c>
      <c r="D54" s="31">
        <v>7</v>
      </c>
      <c r="E54" s="31">
        <v>4</v>
      </c>
      <c r="F54" s="31">
        <v>14</v>
      </c>
      <c r="G54" s="31">
        <v>140</v>
      </c>
      <c r="H54" s="32">
        <v>0.5</v>
      </c>
      <c r="I54" s="15">
        <v>7.9307389926662794E-2</v>
      </c>
      <c r="J54" s="12">
        <v>19.96</v>
      </c>
      <c r="K54" s="12">
        <v>35.78</v>
      </c>
      <c r="L54">
        <v>7.4</v>
      </c>
      <c r="M54">
        <v>8.1999999999999993</v>
      </c>
      <c r="N54" s="12">
        <v>19.95</v>
      </c>
      <c r="O54" s="12">
        <v>35.78</v>
      </c>
      <c r="P54" s="12">
        <v>7.4</v>
      </c>
      <c r="Q54" s="12">
        <v>8.1999999999999993</v>
      </c>
      <c r="R54">
        <v>4.5</v>
      </c>
    </row>
    <row r="55" spans="1:18">
      <c r="A55" s="29" t="s">
        <v>15</v>
      </c>
      <c r="B55" s="39">
        <v>38698</v>
      </c>
      <c r="C55" s="31">
        <v>1.5</v>
      </c>
      <c r="D55" s="31">
        <v>8</v>
      </c>
      <c r="E55" s="31">
        <v>6</v>
      </c>
      <c r="F55" s="31">
        <v>17</v>
      </c>
      <c r="G55" s="31">
        <v>130</v>
      </c>
      <c r="H55" s="32">
        <v>0.8</v>
      </c>
      <c r="I55" s="15">
        <v>0.11436103622807764</v>
      </c>
      <c r="J55" s="12">
        <v>20.21</v>
      </c>
      <c r="K55" s="12">
        <v>35.76</v>
      </c>
      <c r="L55">
        <v>7.2</v>
      </c>
      <c r="M55">
        <v>8.1999999999999993</v>
      </c>
      <c r="N55" s="12">
        <v>19.64</v>
      </c>
      <c r="O55" s="12">
        <v>35.89</v>
      </c>
      <c r="P55" s="12">
        <v>7.2</v>
      </c>
      <c r="Q55" s="12">
        <v>8.1999999999999993</v>
      </c>
      <c r="R55">
        <v>4.3</v>
      </c>
    </row>
    <row r="56" spans="1:18">
      <c r="A56" s="29" t="s">
        <v>15</v>
      </c>
      <c r="B56" s="39">
        <v>38705</v>
      </c>
      <c r="C56" s="31">
        <v>4</v>
      </c>
      <c r="D56" s="31">
        <v>7</v>
      </c>
      <c r="E56" s="31">
        <v>3</v>
      </c>
      <c r="F56" s="31">
        <v>16</v>
      </c>
      <c r="G56" s="31">
        <v>120</v>
      </c>
      <c r="H56" s="32">
        <v>0.5</v>
      </c>
      <c r="I56" s="15">
        <v>7.6102256782656336E-2</v>
      </c>
      <c r="J56" s="12">
        <v>21.29</v>
      </c>
      <c r="K56" s="12">
        <v>35.57</v>
      </c>
      <c r="L56">
        <v>7.7</v>
      </c>
      <c r="M56">
        <v>8.1</v>
      </c>
      <c r="N56" s="12">
        <v>21.03</v>
      </c>
      <c r="O56" s="12">
        <v>35.67</v>
      </c>
      <c r="P56" s="12">
        <v>7.9</v>
      </c>
      <c r="Q56" s="12">
        <v>8.1</v>
      </c>
      <c r="R56">
        <v>5.8</v>
      </c>
    </row>
    <row r="57" spans="1:18">
      <c r="A57" s="29" t="s">
        <v>15</v>
      </c>
      <c r="B57" s="39">
        <v>38719</v>
      </c>
      <c r="C57" s="31">
        <v>1.5</v>
      </c>
      <c r="D57" s="31">
        <v>7</v>
      </c>
      <c r="E57" s="31">
        <v>3</v>
      </c>
      <c r="F57" s="31">
        <v>14</v>
      </c>
      <c r="G57" s="31">
        <v>110</v>
      </c>
      <c r="H57" s="32">
        <v>0.6</v>
      </c>
      <c r="I57" s="15">
        <v>9.6131454542399658E-2</v>
      </c>
      <c r="J57" s="12">
        <v>21.02</v>
      </c>
      <c r="K57" s="12">
        <v>36.33</v>
      </c>
      <c r="L57">
        <v>7.8</v>
      </c>
      <c r="M57">
        <v>8.1</v>
      </c>
      <c r="N57" s="12">
        <v>20.87</v>
      </c>
      <c r="O57" s="12">
        <v>36.32</v>
      </c>
      <c r="P57" s="12">
        <v>7.7</v>
      </c>
      <c r="Q57" s="12">
        <v>8.1</v>
      </c>
      <c r="R57">
        <v>6.5</v>
      </c>
    </row>
    <row r="58" spans="1:18">
      <c r="A58" s="29" t="s">
        <v>15</v>
      </c>
      <c r="B58" s="39">
        <v>38726</v>
      </c>
      <c r="C58" s="31">
        <v>1.5</v>
      </c>
      <c r="D58" s="31">
        <v>7</v>
      </c>
      <c r="E58" s="31">
        <v>3</v>
      </c>
      <c r="F58" s="31">
        <v>18</v>
      </c>
      <c r="G58" s="31">
        <v>210</v>
      </c>
      <c r="H58" s="32">
        <v>0.8</v>
      </c>
      <c r="I58" s="15">
        <v>8.4962272261858901E-2</v>
      </c>
      <c r="J58" s="12">
        <v>22.83</v>
      </c>
      <c r="K58" s="12">
        <v>36.42</v>
      </c>
      <c r="L58">
        <v>7.3</v>
      </c>
      <c r="M58">
        <v>8.3000000000000007</v>
      </c>
      <c r="N58" s="12">
        <v>22.58</v>
      </c>
      <c r="O58" s="12">
        <v>36.409999999999997</v>
      </c>
      <c r="P58" s="12">
        <v>7</v>
      </c>
      <c r="Q58" s="12">
        <v>8.1999999999999993</v>
      </c>
      <c r="R58">
        <v>6.5</v>
      </c>
    </row>
    <row r="59" spans="1:18">
      <c r="A59" s="29" t="s">
        <v>15</v>
      </c>
      <c r="B59" s="39">
        <v>38733</v>
      </c>
      <c r="C59" s="31">
        <v>1.5</v>
      </c>
      <c r="D59" s="31">
        <v>5</v>
      </c>
      <c r="E59" s="31">
        <v>3</v>
      </c>
      <c r="F59" s="31">
        <v>18</v>
      </c>
      <c r="G59" s="31">
        <v>130</v>
      </c>
      <c r="H59" s="32">
        <v>1.2</v>
      </c>
      <c r="I59" s="15">
        <v>9.3027455480424251E-2</v>
      </c>
      <c r="J59" s="12">
        <v>23.02</v>
      </c>
      <c r="K59" s="12">
        <v>36.35</v>
      </c>
      <c r="L59">
        <v>7</v>
      </c>
      <c r="M59">
        <v>8.3000000000000007</v>
      </c>
      <c r="N59" s="12">
        <v>22.17</v>
      </c>
      <c r="O59" s="12">
        <v>36.380000000000003</v>
      </c>
      <c r="P59" s="12">
        <v>6.6</v>
      </c>
      <c r="Q59" s="12">
        <v>8.1999999999999993</v>
      </c>
      <c r="R59">
        <v>7.1</v>
      </c>
    </row>
    <row r="60" spans="1:18">
      <c r="A60" s="29" t="s">
        <v>15</v>
      </c>
      <c r="B60" s="39">
        <v>38740</v>
      </c>
      <c r="C60" s="31">
        <v>5</v>
      </c>
      <c r="D60" s="31">
        <v>6</v>
      </c>
      <c r="E60" s="31">
        <v>3</v>
      </c>
      <c r="F60" s="31">
        <v>16</v>
      </c>
      <c r="G60" s="31">
        <v>120</v>
      </c>
      <c r="H60" s="32">
        <v>0.8</v>
      </c>
      <c r="I60" s="15">
        <v>0.11643800859661101</v>
      </c>
      <c r="J60" s="12">
        <v>22.45</v>
      </c>
      <c r="K60" s="12">
        <v>36.42</v>
      </c>
      <c r="L60">
        <v>6.7</v>
      </c>
      <c r="M60">
        <v>8.3000000000000007</v>
      </c>
      <c r="N60" s="12">
        <v>22.4</v>
      </c>
      <c r="O60" s="12">
        <v>36.43</v>
      </c>
      <c r="P60" s="12">
        <v>6.7</v>
      </c>
      <c r="Q60" s="12">
        <v>8.3000000000000007</v>
      </c>
      <c r="R60">
        <v>5.0999999999999996</v>
      </c>
    </row>
    <row r="61" spans="1:18">
      <c r="A61" s="29" t="s">
        <v>15</v>
      </c>
      <c r="B61" s="39">
        <v>38747</v>
      </c>
      <c r="C61" s="31">
        <v>4</v>
      </c>
      <c r="D61" s="31">
        <v>5</v>
      </c>
      <c r="E61" s="31">
        <v>3</v>
      </c>
      <c r="F61" s="31">
        <v>17</v>
      </c>
      <c r="G61" s="31">
        <v>110</v>
      </c>
      <c r="H61" s="32">
        <v>0.7</v>
      </c>
      <c r="I61" s="15">
        <v>0.11248540451797195</v>
      </c>
      <c r="J61" s="12">
        <v>21.68</v>
      </c>
      <c r="K61" s="12">
        <v>36.450000000000003</v>
      </c>
      <c r="L61">
        <v>6.8</v>
      </c>
      <c r="M61">
        <v>8.4</v>
      </c>
      <c r="N61" s="12">
        <v>21.68</v>
      </c>
      <c r="O61" s="12">
        <v>36.450000000000003</v>
      </c>
      <c r="P61" s="12">
        <v>6.9</v>
      </c>
      <c r="Q61" s="12">
        <v>8.4</v>
      </c>
      <c r="R61">
        <v>4.5</v>
      </c>
    </row>
    <row r="62" spans="1:18">
      <c r="A62" s="29" t="s">
        <v>15</v>
      </c>
      <c r="B62" s="39">
        <v>38754</v>
      </c>
      <c r="C62" s="31">
        <v>5</v>
      </c>
      <c r="D62" s="31">
        <v>5</v>
      </c>
      <c r="E62" s="31">
        <v>3</v>
      </c>
      <c r="F62" s="31">
        <v>16</v>
      </c>
      <c r="G62" s="31">
        <v>120</v>
      </c>
      <c r="H62" s="32">
        <v>0.6</v>
      </c>
      <c r="I62" s="15">
        <v>0.10605234678922465</v>
      </c>
      <c r="J62" s="12">
        <v>22.72</v>
      </c>
      <c r="K62" s="12">
        <v>36.42</v>
      </c>
      <c r="L62">
        <v>6.8</v>
      </c>
      <c r="M62">
        <v>8.3000000000000007</v>
      </c>
      <c r="N62" s="12">
        <v>22.44</v>
      </c>
      <c r="O62" s="12">
        <v>36.42</v>
      </c>
      <c r="P62" s="12">
        <v>6.8</v>
      </c>
      <c r="Q62" s="12">
        <v>8.4</v>
      </c>
      <c r="R62">
        <v>5.6</v>
      </c>
    </row>
    <row r="63" spans="1:18">
      <c r="A63" s="29" t="s">
        <v>15</v>
      </c>
      <c r="B63" s="39">
        <v>38761</v>
      </c>
      <c r="C63" s="31">
        <v>5</v>
      </c>
      <c r="D63" s="31">
        <v>5</v>
      </c>
      <c r="E63" s="31">
        <v>3</v>
      </c>
      <c r="F63" s="31">
        <v>16</v>
      </c>
      <c r="G63" s="31">
        <v>120</v>
      </c>
      <c r="H63" s="32">
        <v>0.6</v>
      </c>
      <c r="I63" s="15">
        <v>0.11339310869937268</v>
      </c>
      <c r="J63" s="12">
        <v>23.23</v>
      </c>
      <c r="K63" s="12">
        <v>36.520000000000003</v>
      </c>
      <c r="L63">
        <v>6.8</v>
      </c>
      <c r="M63">
        <v>8.3000000000000007</v>
      </c>
      <c r="N63" s="12">
        <v>23.19</v>
      </c>
      <c r="O63" s="12">
        <v>36.51</v>
      </c>
      <c r="P63" s="12">
        <v>6.8</v>
      </c>
      <c r="Q63" s="12">
        <v>8.3000000000000007</v>
      </c>
      <c r="R63">
        <v>4.5</v>
      </c>
    </row>
    <row r="64" spans="1:18">
      <c r="A64" s="29" t="s">
        <v>15</v>
      </c>
      <c r="B64" s="39">
        <v>38768</v>
      </c>
      <c r="C64" s="31">
        <v>7</v>
      </c>
      <c r="D64" s="31">
        <v>5</v>
      </c>
      <c r="E64" s="31">
        <v>5</v>
      </c>
      <c r="F64" s="31">
        <v>16</v>
      </c>
      <c r="G64" s="31">
        <v>150</v>
      </c>
      <c r="H64" s="32">
        <v>1.2</v>
      </c>
      <c r="I64" s="15">
        <v>0.15396760217543864</v>
      </c>
      <c r="J64" s="12">
        <v>22.52</v>
      </c>
      <c r="K64" s="12">
        <v>36.96</v>
      </c>
      <c r="L64">
        <v>6.7</v>
      </c>
      <c r="M64">
        <v>8.3000000000000007</v>
      </c>
      <c r="N64" s="12">
        <v>22.41</v>
      </c>
      <c r="O64" s="12">
        <v>36.96</v>
      </c>
      <c r="P64" s="12">
        <v>6.8</v>
      </c>
      <c r="Q64" s="12">
        <v>8.3000000000000007</v>
      </c>
      <c r="R64">
        <v>3</v>
      </c>
    </row>
    <row r="65" spans="1:18">
      <c r="A65" s="29" t="s">
        <v>15</v>
      </c>
      <c r="B65" s="39">
        <v>38775</v>
      </c>
      <c r="C65" s="31">
        <v>5</v>
      </c>
      <c r="D65" s="31">
        <v>5</v>
      </c>
      <c r="E65" s="31">
        <v>3</v>
      </c>
      <c r="F65" s="31">
        <v>16</v>
      </c>
      <c r="G65" s="31">
        <v>140</v>
      </c>
      <c r="H65" s="32">
        <v>0.9</v>
      </c>
      <c r="I65" s="15">
        <v>0.124576065</v>
      </c>
      <c r="J65" s="12">
        <v>23.08</v>
      </c>
      <c r="K65" s="12">
        <v>37.17</v>
      </c>
      <c r="L65">
        <v>6.8</v>
      </c>
      <c r="M65">
        <v>8.3000000000000007</v>
      </c>
      <c r="N65" s="12">
        <v>22.75</v>
      </c>
      <c r="O65" s="12">
        <v>37.159999999999997</v>
      </c>
      <c r="P65" s="12">
        <v>6.2</v>
      </c>
      <c r="Q65" s="12">
        <v>8.3000000000000007</v>
      </c>
      <c r="R65">
        <v>4.5</v>
      </c>
    </row>
    <row r="66" spans="1:18">
      <c r="A66" s="29" t="s">
        <v>15</v>
      </c>
      <c r="B66" s="39">
        <v>38782</v>
      </c>
      <c r="C66" s="31">
        <v>4</v>
      </c>
      <c r="D66" s="31">
        <v>6</v>
      </c>
      <c r="E66" s="31">
        <v>3</v>
      </c>
      <c r="F66" s="31">
        <v>15</v>
      </c>
      <c r="G66" s="31">
        <v>110</v>
      </c>
      <c r="H66" s="32">
        <v>0.6</v>
      </c>
      <c r="I66" s="15">
        <v>0.10827529399999999</v>
      </c>
      <c r="J66" s="12">
        <v>24.42</v>
      </c>
      <c r="K66" s="12">
        <v>37.01</v>
      </c>
      <c r="L66">
        <v>6</v>
      </c>
      <c r="M66">
        <v>8.3000000000000007</v>
      </c>
      <c r="N66" s="12">
        <v>24.1</v>
      </c>
      <c r="O66" s="12">
        <v>37.049999999999997</v>
      </c>
      <c r="P66" s="12">
        <v>5.8</v>
      </c>
      <c r="Q66" s="12">
        <v>8.3000000000000007</v>
      </c>
      <c r="R66">
        <v>5.5</v>
      </c>
    </row>
    <row r="67" spans="1:18">
      <c r="A67" s="29" t="s">
        <v>15</v>
      </c>
      <c r="B67" s="39">
        <v>38789</v>
      </c>
      <c r="C67" s="31">
        <v>6</v>
      </c>
      <c r="D67" s="31">
        <v>6</v>
      </c>
      <c r="E67" s="31">
        <v>3</v>
      </c>
      <c r="F67" s="31">
        <v>17</v>
      </c>
      <c r="G67" s="31">
        <v>160</v>
      </c>
      <c r="H67" s="32">
        <v>1.3</v>
      </c>
      <c r="I67" s="15">
        <v>0.11615918</v>
      </c>
      <c r="J67" s="12">
        <v>23.51</v>
      </c>
      <c r="K67" s="12">
        <v>36.96</v>
      </c>
      <c r="L67">
        <v>7.2</v>
      </c>
      <c r="M67">
        <v>8.3000000000000007</v>
      </c>
      <c r="N67" s="12">
        <v>23.52</v>
      </c>
      <c r="O67" s="12">
        <v>36.97</v>
      </c>
      <c r="P67" s="12">
        <v>7.2</v>
      </c>
      <c r="Q67" s="12">
        <v>8.3000000000000007</v>
      </c>
      <c r="R67">
        <v>4.5</v>
      </c>
    </row>
    <row r="68" spans="1:18">
      <c r="A68" s="29" t="s">
        <v>15</v>
      </c>
      <c r="B68" s="39">
        <v>38796</v>
      </c>
      <c r="C68" s="31">
        <v>8</v>
      </c>
      <c r="D68" s="31">
        <v>6</v>
      </c>
      <c r="E68" s="31">
        <v>4</v>
      </c>
      <c r="F68" s="31">
        <v>14</v>
      </c>
      <c r="G68" s="31">
        <v>120</v>
      </c>
      <c r="H68" s="32">
        <v>0.9</v>
      </c>
      <c r="I68" s="15">
        <v>0.114960918</v>
      </c>
      <c r="J68" s="12">
        <v>23.15</v>
      </c>
      <c r="K68" s="12">
        <v>37.049999999999997</v>
      </c>
      <c r="L68">
        <v>6.8</v>
      </c>
      <c r="M68">
        <v>8.3000000000000007</v>
      </c>
      <c r="N68" s="12">
        <v>23.14</v>
      </c>
      <c r="O68" s="12">
        <v>37.06</v>
      </c>
      <c r="P68" s="12">
        <v>6.8</v>
      </c>
      <c r="Q68" s="12">
        <v>8.3000000000000007</v>
      </c>
      <c r="R68">
        <v>5</v>
      </c>
    </row>
    <row r="69" spans="1:18">
      <c r="A69" s="29" t="s">
        <v>15</v>
      </c>
      <c r="B69" s="39">
        <v>38803</v>
      </c>
      <c r="C69" s="31">
        <v>5</v>
      </c>
      <c r="D69" s="31">
        <v>6</v>
      </c>
      <c r="E69" s="31">
        <v>4</v>
      </c>
      <c r="F69" s="31">
        <v>20</v>
      </c>
      <c r="G69" s="31">
        <v>140</v>
      </c>
      <c r="H69" s="32">
        <v>1.2</v>
      </c>
      <c r="I69" s="15">
        <v>0.11212127</v>
      </c>
      <c r="J69" s="12">
        <v>21.17</v>
      </c>
      <c r="K69" s="12">
        <v>37.22</v>
      </c>
      <c r="L69">
        <v>7.1</v>
      </c>
      <c r="M69">
        <v>8.3000000000000007</v>
      </c>
      <c r="N69" s="12">
        <v>21.16</v>
      </c>
      <c r="O69" s="12">
        <v>37.229999999999997</v>
      </c>
      <c r="P69" s="12">
        <v>7.1</v>
      </c>
      <c r="Q69" s="12">
        <v>8.1999999999999993</v>
      </c>
      <c r="R69">
        <v>6</v>
      </c>
    </row>
    <row r="70" spans="1:18">
      <c r="A70" s="29"/>
      <c r="B70" s="39"/>
      <c r="C70" s="31"/>
      <c r="D70" s="31"/>
      <c r="E70" s="31"/>
      <c r="F70" s="31"/>
      <c r="G70" s="31"/>
      <c r="H70" s="32"/>
      <c r="I70" s="15"/>
      <c r="J70" s="12"/>
      <c r="K70" s="12"/>
      <c r="N70" s="12"/>
      <c r="O70" s="12"/>
      <c r="P70" s="12"/>
      <c r="Q70" s="12"/>
    </row>
    <row r="71" spans="1:18">
      <c r="A71" s="29" t="s">
        <v>16</v>
      </c>
      <c r="B71" s="39">
        <v>38691</v>
      </c>
      <c r="C71" s="31">
        <v>1.5</v>
      </c>
      <c r="D71" s="31">
        <v>8</v>
      </c>
      <c r="E71" s="31">
        <v>3</v>
      </c>
      <c r="F71" s="31">
        <v>14</v>
      </c>
      <c r="G71" s="31">
        <v>120</v>
      </c>
      <c r="H71" s="32">
        <v>0.4</v>
      </c>
      <c r="I71" s="15">
        <v>7.6395009887425938E-2</v>
      </c>
      <c r="J71" s="12">
        <v>19.78</v>
      </c>
      <c r="K71" s="12">
        <v>35.74</v>
      </c>
      <c r="L71">
        <v>7.5</v>
      </c>
      <c r="M71">
        <v>8.1999999999999993</v>
      </c>
      <c r="N71" s="12">
        <v>19.79</v>
      </c>
      <c r="O71" s="12">
        <v>35.74</v>
      </c>
      <c r="P71" s="12">
        <v>7.5</v>
      </c>
      <c r="Q71" s="12">
        <v>8.1999999999999993</v>
      </c>
      <c r="R71">
        <v>6</v>
      </c>
    </row>
    <row r="72" spans="1:18">
      <c r="A72" s="29" t="s">
        <v>16</v>
      </c>
      <c r="B72" s="39">
        <v>38698</v>
      </c>
      <c r="C72" s="31">
        <v>1.5</v>
      </c>
      <c r="D72" s="31">
        <v>6</v>
      </c>
      <c r="E72" s="31">
        <v>3</v>
      </c>
      <c r="F72" s="31">
        <v>16</v>
      </c>
      <c r="G72" s="31">
        <v>120</v>
      </c>
      <c r="H72" s="32">
        <v>0.3</v>
      </c>
      <c r="I72" s="15">
        <v>7.0496630000000005E-2</v>
      </c>
      <c r="J72" s="12">
        <v>19.73</v>
      </c>
      <c r="K72" s="12">
        <v>35.85</v>
      </c>
      <c r="L72">
        <v>7.3</v>
      </c>
      <c r="M72">
        <v>8.1999999999999993</v>
      </c>
      <c r="N72" s="12">
        <v>19.670000000000002</v>
      </c>
      <c r="O72" s="12">
        <v>35.840000000000003</v>
      </c>
      <c r="P72" s="12">
        <v>7.3</v>
      </c>
      <c r="Q72" s="12">
        <v>8.1999999999999993</v>
      </c>
      <c r="R72">
        <v>8.3000000000000007</v>
      </c>
    </row>
    <row r="73" spans="1:18">
      <c r="A73" s="29" t="s">
        <v>16</v>
      </c>
      <c r="B73" s="39">
        <v>38705</v>
      </c>
      <c r="C73" s="31">
        <v>1.5</v>
      </c>
      <c r="D73" s="31">
        <v>7</v>
      </c>
      <c r="E73" s="31">
        <v>3</v>
      </c>
      <c r="F73" s="31">
        <v>15</v>
      </c>
      <c r="G73" s="31">
        <v>90</v>
      </c>
      <c r="H73" s="32">
        <v>0.2</v>
      </c>
      <c r="I73" s="15">
        <v>6.5594358370373515E-2</v>
      </c>
      <c r="J73" s="12">
        <v>20.51</v>
      </c>
      <c r="K73" s="12">
        <v>35.58</v>
      </c>
      <c r="L73">
        <v>7.6</v>
      </c>
      <c r="M73">
        <v>8.1</v>
      </c>
      <c r="N73" s="12">
        <v>20.23</v>
      </c>
      <c r="O73" s="12">
        <v>35.67</v>
      </c>
      <c r="P73" s="12">
        <v>7.7</v>
      </c>
      <c r="Q73" s="12">
        <v>8.1</v>
      </c>
      <c r="R73">
        <v>10.1</v>
      </c>
    </row>
    <row r="74" spans="1:18">
      <c r="A74" s="29" t="s">
        <v>16</v>
      </c>
      <c r="B74" s="39">
        <v>38719</v>
      </c>
      <c r="C74" s="31">
        <v>1.5</v>
      </c>
      <c r="D74" s="31">
        <v>6</v>
      </c>
      <c r="E74" s="31">
        <v>3</v>
      </c>
      <c r="F74" s="31">
        <v>17</v>
      </c>
      <c r="G74" s="31">
        <v>110</v>
      </c>
      <c r="H74" s="32">
        <v>0.5</v>
      </c>
      <c r="I74" s="15">
        <v>8.4305086997624776E-2</v>
      </c>
      <c r="J74" s="12">
        <v>20.85</v>
      </c>
      <c r="K74" s="12">
        <v>36.32</v>
      </c>
      <c r="L74">
        <v>7.7</v>
      </c>
      <c r="M74">
        <v>8.1</v>
      </c>
      <c r="N74" s="12">
        <v>20.83</v>
      </c>
      <c r="O74" s="12">
        <v>36.32</v>
      </c>
      <c r="P74" s="12">
        <v>7.6</v>
      </c>
      <c r="Q74" s="12">
        <v>8.1</v>
      </c>
      <c r="R74">
        <v>8.5</v>
      </c>
    </row>
    <row r="75" spans="1:18">
      <c r="A75" s="29" t="s">
        <v>16</v>
      </c>
      <c r="B75" s="39">
        <v>38726</v>
      </c>
      <c r="C75" s="31">
        <v>1.5</v>
      </c>
      <c r="D75" s="31">
        <v>7</v>
      </c>
      <c r="E75" s="31">
        <v>3</v>
      </c>
      <c r="F75" s="31">
        <v>17</v>
      </c>
      <c r="G75" s="31">
        <v>120</v>
      </c>
      <c r="H75" s="32">
        <v>0.6</v>
      </c>
      <c r="I75" s="15">
        <v>7.2571102895299971E-2</v>
      </c>
      <c r="J75" s="12">
        <v>21.94</v>
      </c>
      <c r="K75" s="12">
        <v>36.39</v>
      </c>
      <c r="L75">
        <v>7.5</v>
      </c>
      <c r="M75">
        <v>8.3000000000000007</v>
      </c>
      <c r="N75" s="12">
        <v>21.86</v>
      </c>
      <c r="O75" s="12">
        <v>36.39</v>
      </c>
      <c r="P75" s="12">
        <v>7.2</v>
      </c>
      <c r="Q75" s="12">
        <v>8.3000000000000007</v>
      </c>
      <c r="R75">
        <v>7</v>
      </c>
    </row>
    <row r="76" spans="1:18">
      <c r="A76" s="29" t="s">
        <v>16</v>
      </c>
      <c r="B76" s="39">
        <v>38733</v>
      </c>
      <c r="C76" s="31">
        <v>1.5</v>
      </c>
      <c r="D76" s="31">
        <v>7</v>
      </c>
      <c r="E76" s="31">
        <v>3</v>
      </c>
      <c r="F76" s="31">
        <v>14</v>
      </c>
      <c r="G76" s="31">
        <v>120</v>
      </c>
      <c r="H76" s="32">
        <v>0.8</v>
      </c>
      <c r="I76" s="15">
        <v>9.6792575283563984E-2</v>
      </c>
      <c r="J76" s="12">
        <v>22.3</v>
      </c>
      <c r="K76" s="12">
        <v>36.4</v>
      </c>
      <c r="L76">
        <v>7.2</v>
      </c>
      <c r="M76">
        <v>8.3000000000000007</v>
      </c>
      <c r="N76" s="12">
        <v>21.87</v>
      </c>
      <c r="O76" s="12">
        <v>36.39</v>
      </c>
      <c r="P76" s="12">
        <v>6.8</v>
      </c>
      <c r="Q76" s="12">
        <v>8.3000000000000007</v>
      </c>
      <c r="R76">
        <v>8.5</v>
      </c>
    </row>
    <row r="77" spans="1:18">
      <c r="A77" s="29" t="s">
        <v>16</v>
      </c>
      <c r="B77" s="39">
        <v>38740</v>
      </c>
      <c r="C77" s="31">
        <v>7</v>
      </c>
      <c r="D77" s="31">
        <v>8</v>
      </c>
      <c r="E77" s="31">
        <v>7</v>
      </c>
      <c r="F77" s="31">
        <v>16</v>
      </c>
      <c r="G77" s="31">
        <v>120</v>
      </c>
      <c r="H77" s="32">
        <v>0.8</v>
      </c>
      <c r="I77" s="15">
        <v>0.10647119761993259</v>
      </c>
      <c r="J77" s="12">
        <v>22.33</v>
      </c>
      <c r="K77" s="12">
        <v>36.369999999999997</v>
      </c>
      <c r="L77">
        <v>6.8</v>
      </c>
      <c r="M77">
        <v>8.3000000000000007</v>
      </c>
      <c r="N77" s="12">
        <v>22.32</v>
      </c>
      <c r="O77" s="12">
        <v>36.36</v>
      </c>
      <c r="P77" s="12">
        <v>6.8</v>
      </c>
      <c r="Q77" s="12">
        <v>8.3000000000000007</v>
      </c>
      <c r="R77">
        <v>6.4</v>
      </c>
    </row>
    <row r="78" spans="1:18">
      <c r="A78" s="29" t="s">
        <v>16</v>
      </c>
      <c r="B78" s="39">
        <v>38747</v>
      </c>
      <c r="C78" s="31">
        <v>4</v>
      </c>
      <c r="D78" s="31">
        <v>5</v>
      </c>
      <c r="E78" s="31">
        <v>3</v>
      </c>
      <c r="F78" s="31">
        <v>15</v>
      </c>
      <c r="G78" s="31">
        <v>110</v>
      </c>
      <c r="H78" s="32">
        <v>0.9</v>
      </c>
      <c r="I78" s="15">
        <v>9.4128978384532061E-2</v>
      </c>
      <c r="J78" s="12">
        <v>21.75</v>
      </c>
      <c r="K78" s="12">
        <v>36.380000000000003</v>
      </c>
      <c r="L78">
        <v>6.8</v>
      </c>
      <c r="M78">
        <v>8.3000000000000007</v>
      </c>
      <c r="N78" s="12">
        <v>21.75</v>
      </c>
      <c r="O78" s="12">
        <v>36.369999999999997</v>
      </c>
      <c r="P78" s="12">
        <v>6.8</v>
      </c>
      <c r="Q78" s="12">
        <v>8.3000000000000007</v>
      </c>
      <c r="R78">
        <v>5.5</v>
      </c>
    </row>
    <row r="79" spans="1:18">
      <c r="A79" s="29" t="s">
        <v>16</v>
      </c>
      <c r="B79" s="39">
        <v>38754</v>
      </c>
      <c r="C79" s="31">
        <v>4</v>
      </c>
      <c r="D79" s="31">
        <v>5</v>
      </c>
      <c r="E79" s="31">
        <v>3</v>
      </c>
      <c r="F79" s="31">
        <v>10</v>
      </c>
      <c r="G79" s="31">
        <v>110</v>
      </c>
      <c r="H79" s="32">
        <v>0.6</v>
      </c>
      <c r="I79" s="15">
        <v>9.4909371080954319E-2</v>
      </c>
      <c r="J79" s="12">
        <v>21.77</v>
      </c>
      <c r="K79" s="12">
        <v>36.36</v>
      </c>
      <c r="L79">
        <v>7.2</v>
      </c>
      <c r="M79">
        <v>8.4</v>
      </c>
      <c r="N79" s="12">
        <v>21.74</v>
      </c>
      <c r="O79" s="12">
        <v>36.35</v>
      </c>
      <c r="P79" s="12">
        <v>7.1</v>
      </c>
      <c r="Q79" s="12">
        <v>8.4</v>
      </c>
      <c r="R79">
        <v>5.8</v>
      </c>
    </row>
    <row r="80" spans="1:18">
      <c r="A80" s="29" t="s">
        <v>16</v>
      </c>
      <c r="B80" s="39">
        <v>38761</v>
      </c>
      <c r="C80" s="31">
        <v>7</v>
      </c>
      <c r="D80" s="31">
        <v>6</v>
      </c>
      <c r="E80" s="31">
        <v>4</v>
      </c>
      <c r="F80" s="31">
        <v>15</v>
      </c>
      <c r="G80" s="31">
        <v>120</v>
      </c>
      <c r="H80" s="32">
        <v>0.5</v>
      </c>
      <c r="I80" s="15">
        <v>0.1162613019942846</v>
      </c>
      <c r="J80" s="12">
        <v>22.36</v>
      </c>
      <c r="K80" s="12">
        <v>36.43</v>
      </c>
      <c r="L80">
        <v>7</v>
      </c>
      <c r="M80">
        <v>8.3000000000000007</v>
      </c>
      <c r="N80" s="12">
        <v>22.28</v>
      </c>
      <c r="O80" s="12">
        <v>36.42</v>
      </c>
      <c r="P80" s="12">
        <v>6.9</v>
      </c>
      <c r="Q80" s="12">
        <v>8.3000000000000007</v>
      </c>
      <c r="R80">
        <v>5</v>
      </c>
    </row>
    <row r="81" spans="1:18">
      <c r="A81" s="29" t="s">
        <v>16</v>
      </c>
      <c r="B81" s="39">
        <v>38768</v>
      </c>
      <c r="C81" s="31">
        <v>8</v>
      </c>
      <c r="D81" s="31">
        <v>5</v>
      </c>
      <c r="E81" s="31">
        <v>6</v>
      </c>
      <c r="F81" s="31">
        <v>16</v>
      </c>
      <c r="G81" s="31">
        <v>120</v>
      </c>
      <c r="H81" s="32">
        <v>1.3</v>
      </c>
      <c r="I81" s="15">
        <v>0.12058746300000001</v>
      </c>
      <c r="J81" s="12">
        <v>22.39</v>
      </c>
      <c r="K81" s="12">
        <v>36.950000000000003</v>
      </c>
      <c r="L81">
        <v>6.8</v>
      </c>
      <c r="M81">
        <v>8.3000000000000007</v>
      </c>
      <c r="N81" s="12">
        <v>22.37</v>
      </c>
      <c r="O81" s="12">
        <v>36.94</v>
      </c>
      <c r="P81" s="12">
        <v>6.8</v>
      </c>
      <c r="Q81" s="12">
        <v>8.3000000000000007</v>
      </c>
      <c r="R81">
        <v>3.5</v>
      </c>
    </row>
    <row r="82" spans="1:18">
      <c r="A82" s="29" t="s">
        <v>16</v>
      </c>
      <c r="B82" s="39">
        <v>38775</v>
      </c>
      <c r="C82" s="31">
        <v>5</v>
      </c>
      <c r="D82" s="31">
        <v>4</v>
      </c>
      <c r="E82" s="31">
        <v>2</v>
      </c>
      <c r="F82" s="31">
        <v>14</v>
      </c>
      <c r="G82" s="31">
        <v>120</v>
      </c>
      <c r="H82" s="32">
        <v>0.7</v>
      </c>
      <c r="I82" s="15">
        <v>8.2914825999999997E-2</v>
      </c>
      <c r="J82" s="12">
        <v>22.65</v>
      </c>
      <c r="K82" s="12">
        <v>37.08</v>
      </c>
      <c r="L82">
        <v>7</v>
      </c>
      <c r="M82">
        <v>8.3000000000000007</v>
      </c>
      <c r="N82" s="12">
        <v>22.48</v>
      </c>
      <c r="O82" s="12">
        <v>37.1</v>
      </c>
      <c r="P82" s="12">
        <v>6.7</v>
      </c>
      <c r="Q82" s="12">
        <v>8.3000000000000007</v>
      </c>
      <c r="R82">
        <v>6</v>
      </c>
    </row>
    <row r="83" spans="1:18">
      <c r="A83" s="29" t="s">
        <v>16</v>
      </c>
      <c r="B83" s="39">
        <v>38782</v>
      </c>
      <c r="C83" s="31">
        <v>1.5</v>
      </c>
      <c r="D83" s="31">
        <v>7</v>
      </c>
      <c r="E83" s="31">
        <v>3</v>
      </c>
      <c r="F83" s="31">
        <v>14</v>
      </c>
      <c r="G83" s="31">
        <v>110</v>
      </c>
      <c r="H83" s="32">
        <v>0.8</v>
      </c>
      <c r="I83" s="15">
        <v>7.4737427999999995E-2</v>
      </c>
      <c r="J83" s="12">
        <v>23.82</v>
      </c>
      <c r="K83" s="12">
        <v>36.96</v>
      </c>
      <c r="L83">
        <v>6.2</v>
      </c>
      <c r="M83">
        <v>8.3000000000000007</v>
      </c>
      <c r="N83" s="12">
        <v>22.77</v>
      </c>
      <c r="O83" s="12">
        <v>36.92</v>
      </c>
      <c r="P83" s="12">
        <v>5.7</v>
      </c>
      <c r="Q83" s="12">
        <v>8.1999999999999993</v>
      </c>
      <c r="R83">
        <v>6.5</v>
      </c>
    </row>
    <row r="84" spans="1:18">
      <c r="A84" s="29" t="s">
        <v>16</v>
      </c>
      <c r="B84" s="39">
        <v>38789</v>
      </c>
      <c r="C84" s="31">
        <v>6</v>
      </c>
      <c r="D84" s="31">
        <v>6</v>
      </c>
      <c r="E84" s="31">
        <v>3</v>
      </c>
      <c r="F84" s="31">
        <v>10</v>
      </c>
      <c r="G84" s="31">
        <v>80</v>
      </c>
      <c r="H84" s="32">
        <v>0.9</v>
      </c>
      <c r="I84" s="15">
        <v>9.8559305999999999E-2</v>
      </c>
      <c r="J84" s="12">
        <v>23.34</v>
      </c>
      <c r="K84" s="12">
        <v>36.86</v>
      </c>
      <c r="L84">
        <v>7</v>
      </c>
      <c r="M84">
        <v>8.3000000000000007</v>
      </c>
      <c r="N84" s="12">
        <v>23.36</v>
      </c>
      <c r="O84" s="12">
        <v>36.85</v>
      </c>
      <c r="P84" s="12">
        <v>7.1</v>
      </c>
      <c r="Q84" s="12">
        <v>8.3000000000000007</v>
      </c>
      <c r="R84">
        <v>5.5</v>
      </c>
    </row>
    <row r="85" spans="1:18">
      <c r="A85" s="29" t="s">
        <v>16</v>
      </c>
      <c r="B85" s="39">
        <v>38796</v>
      </c>
      <c r="C85" s="31">
        <v>4</v>
      </c>
      <c r="D85" s="31">
        <v>6</v>
      </c>
      <c r="E85" s="31">
        <v>3</v>
      </c>
      <c r="F85" s="31">
        <v>13</v>
      </c>
      <c r="G85" s="31">
        <v>110</v>
      </c>
      <c r="H85" s="32">
        <v>0.5</v>
      </c>
      <c r="I85" s="15">
        <v>0.10048246299999999</v>
      </c>
      <c r="J85" s="12">
        <v>22.91</v>
      </c>
      <c r="K85" s="12">
        <v>37.06</v>
      </c>
      <c r="L85">
        <v>6.5</v>
      </c>
      <c r="M85">
        <v>8.3000000000000007</v>
      </c>
      <c r="N85" s="12">
        <v>22.91</v>
      </c>
      <c r="O85" s="12">
        <v>37.049999999999997</v>
      </c>
      <c r="P85" s="12">
        <v>6.5</v>
      </c>
      <c r="Q85" s="12">
        <v>8.3000000000000007</v>
      </c>
      <c r="R85">
        <v>6.5</v>
      </c>
    </row>
    <row r="86" spans="1:18">
      <c r="A86" s="29" t="s">
        <v>16</v>
      </c>
      <c r="B86" s="39">
        <v>38803</v>
      </c>
      <c r="C86" s="31">
        <v>5</v>
      </c>
      <c r="D86" s="31">
        <v>7</v>
      </c>
      <c r="E86" s="31">
        <v>4</v>
      </c>
      <c r="F86" s="31">
        <v>20</v>
      </c>
      <c r="G86" s="31">
        <v>120</v>
      </c>
      <c r="H86" s="32">
        <v>1</v>
      </c>
      <c r="I86" s="15">
        <v>0.118552723</v>
      </c>
      <c r="J86" s="12">
        <v>21.57</v>
      </c>
      <c r="K86" s="12">
        <v>37.24</v>
      </c>
      <c r="L86">
        <v>6.8</v>
      </c>
      <c r="M86">
        <v>8.1999999999999993</v>
      </c>
      <c r="N86" s="12">
        <v>21.56</v>
      </c>
      <c r="O86" s="12">
        <v>37.24</v>
      </c>
      <c r="P86" s="12">
        <v>6.8</v>
      </c>
      <c r="Q86" s="12">
        <v>8.1999999999999993</v>
      </c>
      <c r="R86">
        <v>6.3</v>
      </c>
    </row>
    <row r="87" spans="1:18">
      <c r="A87" s="29"/>
      <c r="B87" s="39"/>
      <c r="C87" s="31"/>
      <c r="D87" s="31"/>
      <c r="E87" s="31"/>
      <c r="F87" s="31"/>
      <c r="G87" s="31"/>
      <c r="H87" s="32"/>
      <c r="I87" s="15"/>
      <c r="J87" s="12"/>
      <c r="K87" s="12"/>
      <c r="N87" s="12"/>
      <c r="O87" s="12"/>
      <c r="P87" s="12"/>
      <c r="Q87" s="12"/>
    </row>
    <row r="88" spans="1:18">
      <c r="A88" s="29" t="s">
        <v>17</v>
      </c>
      <c r="B88" s="39">
        <v>38691</v>
      </c>
      <c r="C88" s="31">
        <v>8</v>
      </c>
      <c r="D88" s="31">
        <v>7</v>
      </c>
      <c r="E88" s="31">
        <v>3</v>
      </c>
      <c r="F88" s="31">
        <v>14</v>
      </c>
      <c r="G88" s="31">
        <v>130</v>
      </c>
      <c r="H88" s="32">
        <v>0.6</v>
      </c>
      <c r="I88" s="15">
        <v>0.10039857618746539</v>
      </c>
      <c r="J88" s="12">
        <v>20.010000000000002</v>
      </c>
      <c r="K88" s="12">
        <v>35.78</v>
      </c>
      <c r="L88">
        <v>7.4</v>
      </c>
      <c r="M88">
        <v>8.1999999999999993</v>
      </c>
      <c r="N88" s="12">
        <v>20</v>
      </c>
      <c r="O88" s="12">
        <v>35.78</v>
      </c>
      <c r="P88" s="12">
        <v>7.4</v>
      </c>
      <c r="Q88" s="12">
        <v>8.1999999999999993</v>
      </c>
      <c r="R88">
        <v>4.5</v>
      </c>
    </row>
    <row r="89" spans="1:18">
      <c r="A89" s="29" t="s">
        <v>17</v>
      </c>
      <c r="B89" s="39">
        <v>38698</v>
      </c>
      <c r="C89" s="31">
        <v>5</v>
      </c>
      <c r="D89" s="31">
        <v>7</v>
      </c>
      <c r="E89" s="31">
        <v>4</v>
      </c>
      <c r="F89" s="31">
        <v>17</v>
      </c>
      <c r="G89" s="31">
        <v>120</v>
      </c>
      <c r="H89" s="32">
        <v>0.6</v>
      </c>
      <c r="I89" s="15">
        <v>8.2786820453115251E-2</v>
      </c>
      <c r="J89" s="12">
        <v>19.72</v>
      </c>
      <c r="K89" s="12">
        <v>35.880000000000003</v>
      </c>
      <c r="L89">
        <v>7.2</v>
      </c>
      <c r="M89">
        <v>8.1999999999999993</v>
      </c>
      <c r="N89" s="12">
        <v>19.54</v>
      </c>
      <c r="O89" s="12">
        <v>35.89</v>
      </c>
      <c r="P89" s="12">
        <v>7.3</v>
      </c>
      <c r="Q89" s="12">
        <v>8.1999999999999993</v>
      </c>
      <c r="R89">
        <v>6.3</v>
      </c>
    </row>
    <row r="90" spans="1:18">
      <c r="A90" s="29" t="s">
        <v>17</v>
      </c>
      <c r="B90" s="39">
        <v>38705</v>
      </c>
      <c r="C90" s="31">
        <v>7</v>
      </c>
      <c r="D90" s="31">
        <v>7</v>
      </c>
      <c r="E90" s="31">
        <v>4</v>
      </c>
      <c r="F90" s="31">
        <v>18</v>
      </c>
      <c r="G90" s="31">
        <v>110</v>
      </c>
      <c r="H90" s="32">
        <v>0.6</v>
      </c>
      <c r="I90" s="15">
        <v>7.7766012887863431E-2</v>
      </c>
      <c r="J90" s="12">
        <v>20.9</v>
      </c>
      <c r="K90" s="12">
        <v>35.68</v>
      </c>
      <c r="L90">
        <v>7.7</v>
      </c>
      <c r="M90">
        <v>8.1</v>
      </c>
      <c r="N90" s="12">
        <v>20.49</v>
      </c>
      <c r="O90" s="12">
        <v>35.68</v>
      </c>
      <c r="P90" s="12">
        <v>7.6</v>
      </c>
      <c r="Q90" s="12">
        <v>8.1</v>
      </c>
      <c r="R90">
        <v>8</v>
      </c>
    </row>
    <row r="91" spans="1:18">
      <c r="A91" s="29" t="s">
        <v>17</v>
      </c>
      <c r="B91" s="39">
        <v>38719</v>
      </c>
      <c r="C91" s="31">
        <v>1.5</v>
      </c>
      <c r="D91" s="31">
        <v>7</v>
      </c>
      <c r="E91" s="31">
        <v>3</v>
      </c>
      <c r="F91" s="31">
        <v>18</v>
      </c>
      <c r="G91" s="31">
        <v>120</v>
      </c>
      <c r="H91" s="32">
        <v>1.3</v>
      </c>
      <c r="I91" s="15">
        <v>0.10321941504389315</v>
      </c>
      <c r="J91" s="12">
        <v>20.93</v>
      </c>
      <c r="K91" s="12">
        <v>36.409999999999997</v>
      </c>
      <c r="L91">
        <v>7.9</v>
      </c>
      <c r="M91">
        <v>8.1999999999999993</v>
      </c>
      <c r="N91" s="12">
        <v>20.71</v>
      </c>
      <c r="O91" s="12">
        <v>36.42</v>
      </c>
      <c r="P91" s="12">
        <v>7.7</v>
      </c>
      <c r="Q91" s="12">
        <v>8.1</v>
      </c>
      <c r="R91">
        <v>6</v>
      </c>
    </row>
    <row r="92" spans="1:18">
      <c r="A92" s="29" t="s">
        <v>17</v>
      </c>
      <c r="B92" s="39">
        <v>38726</v>
      </c>
      <c r="C92" s="31">
        <v>4</v>
      </c>
      <c r="D92" s="31">
        <v>6</v>
      </c>
      <c r="E92" s="31">
        <v>3</v>
      </c>
      <c r="F92" s="31">
        <v>14</v>
      </c>
      <c r="G92" s="31">
        <v>150</v>
      </c>
      <c r="H92" s="32">
        <v>0.7</v>
      </c>
      <c r="I92" s="15">
        <v>9.9605673298522199E-2</v>
      </c>
      <c r="J92" s="12">
        <v>22.39</v>
      </c>
      <c r="K92" s="12">
        <v>36.409999999999997</v>
      </c>
      <c r="L92">
        <v>7.3</v>
      </c>
      <c r="M92">
        <v>8.3000000000000007</v>
      </c>
      <c r="N92" s="12">
        <v>21.92</v>
      </c>
      <c r="O92" s="12">
        <v>36.4</v>
      </c>
      <c r="P92" s="12">
        <v>7.1</v>
      </c>
      <c r="Q92" s="12">
        <v>8.3000000000000007</v>
      </c>
      <c r="R92">
        <v>5.5</v>
      </c>
    </row>
    <row r="93" spans="1:18">
      <c r="A93" s="29" t="s">
        <v>17</v>
      </c>
      <c r="B93" s="39">
        <v>38733</v>
      </c>
      <c r="C93" s="31">
        <v>4</v>
      </c>
      <c r="D93" s="31">
        <v>6</v>
      </c>
      <c r="E93" s="31">
        <v>3</v>
      </c>
      <c r="F93" s="31">
        <v>18</v>
      </c>
      <c r="G93" s="31">
        <v>140</v>
      </c>
      <c r="H93" s="32">
        <v>1.3</v>
      </c>
      <c r="I93" s="15">
        <v>9.3741330814678211E-2</v>
      </c>
      <c r="J93" s="12">
        <v>22.66</v>
      </c>
      <c r="K93" s="12">
        <v>36.4</v>
      </c>
      <c r="L93">
        <v>7.1</v>
      </c>
      <c r="M93">
        <v>8.3000000000000007</v>
      </c>
      <c r="N93" s="12">
        <v>21.99</v>
      </c>
      <c r="O93" s="12">
        <v>36.39</v>
      </c>
      <c r="P93" s="12">
        <v>6.5</v>
      </c>
      <c r="Q93" s="12">
        <v>8.3000000000000007</v>
      </c>
      <c r="R93">
        <v>6</v>
      </c>
    </row>
    <row r="94" spans="1:18">
      <c r="A94" s="29" t="s">
        <v>17</v>
      </c>
      <c r="B94" s="39">
        <v>38740</v>
      </c>
      <c r="C94" s="31">
        <v>7</v>
      </c>
      <c r="D94" s="31">
        <v>6</v>
      </c>
      <c r="E94" s="31">
        <v>4</v>
      </c>
      <c r="F94" s="31">
        <v>15</v>
      </c>
      <c r="G94" s="31">
        <v>130</v>
      </c>
      <c r="H94" s="32">
        <v>0.8</v>
      </c>
      <c r="I94" s="15">
        <v>9.0110825973629918E-2</v>
      </c>
      <c r="J94" s="12">
        <v>22.29</v>
      </c>
      <c r="K94" s="12">
        <v>36.380000000000003</v>
      </c>
      <c r="L94">
        <v>6.7</v>
      </c>
      <c r="M94">
        <v>8.3000000000000007</v>
      </c>
      <c r="N94" s="12">
        <v>22.22</v>
      </c>
      <c r="O94" s="12">
        <v>36.39</v>
      </c>
      <c r="P94" s="12">
        <v>6.7</v>
      </c>
      <c r="Q94" s="12">
        <v>8.3000000000000007</v>
      </c>
      <c r="R94">
        <v>6.5</v>
      </c>
    </row>
    <row r="95" spans="1:18">
      <c r="A95" s="29" t="s">
        <v>17</v>
      </c>
      <c r="B95" s="39">
        <v>38747</v>
      </c>
      <c r="C95" s="31">
        <v>4</v>
      </c>
      <c r="D95" s="31">
        <v>6</v>
      </c>
      <c r="E95" s="31">
        <v>4</v>
      </c>
      <c r="F95" s="31">
        <v>15</v>
      </c>
      <c r="G95" s="31">
        <v>100</v>
      </c>
      <c r="H95" s="32">
        <v>1.6</v>
      </c>
      <c r="I95" s="15">
        <v>0.11975544705436193</v>
      </c>
      <c r="J95" s="12">
        <v>21.36</v>
      </c>
      <c r="K95" s="12">
        <v>36.39</v>
      </c>
      <c r="L95">
        <v>6.9</v>
      </c>
      <c r="M95">
        <v>8.4</v>
      </c>
      <c r="N95" s="12">
        <v>21.23</v>
      </c>
      <c r="O95" s="12">
        <v>36.39</v>
      </c>
      <c r="P95" s="12">
        <v>7</v>
      </c>
      <c r="Q95" s="12">
        <v>8.4</v>
      </c>
      <c r="R95">
        <v>4.7</v>
      </c>
    </row>
    <row r="96" spans="1:18">
      <c r="A96" s="29" t="s">
        <v>17</v>
      </c>
      <c r="B96" s="39">
        <v>38754</v>
      </c>
      <c r="C96" s="31">
        <v>6</v>
      </c>
      <c r="D96" s="31">
        <v>5</v>
      </c>
      <c r="E96" s="31">
        <v>4</v>
      </c>
      <c r="F96" s="31">
        <v>16</v>
      </c>
      <c r="G96" s="31">
        <v>170</v>
      </c>
      <c r="H96" s="32">
        <v>1</v>
      </c>
      <c r="I96" s="15">
        <v>0.11322817168710819</v>
      </c>
      <c r="J96" s="12">
        <v>21.86</v>
      </c>
      <c r="K96" s="12">
        <v>36.409999999999997</v>
      </c>
      <c r="L96">
        <v>7.2</v>
      </c>
      <c r="M96">
        <v>8.4</v>
      </c>
      <c r="N96" s="12">
        <v>21.83</v>
      </c>
      <c r="O96" s="12">
        <v>36.4</v>
      </c>
      <c r="P96" s="12">
        <v>7</v>
      </c>
      <c r="Q96" s="12">
        <v>8.4</v>
      </c>
      <c r="R96">
        <v>5.3</v>
      </c>
    </row>
    <row r="97" spans="1:18">
      <c r="A97" s="29" t="s">
        <v>17</v>
      </c>
      <c r="B97" s="39">
        <v>38761</v>
      </c>
      <c r="C97" s="31">
        <v>4</v>
      </c>
      <c r="D97" s="31">
        <v>5</v>
      </c>
      <c r="E97" s="31">
        <v>3</v>
      </c>
      <c r="F97" s="31">
        <v>17</v>
      </c>
      <c r="G97" s="31">
        <v>130</v>
      </c>
      <c r="H97" s="32">
        <v>1.1000000000000001</v>
      </c>
      <c r="I97" s="15">
        <v>0.11490598363757154</v>
      </c>
      <c r="J97" s="12">
        <v>22.53</v>
      </c>
      <c r="K97" s="12">
        <v>36.46</v>
      </c>
      <c r="L97">
        <v>7.4</v>
      </c>
      <c r="M97">
        <v>8.3000000000000007</v>
      </c>
      <c r="N97" s="12">
        <v>22.31</v>
      </c>
      <c r="O97" s="12">
        <v>36.43</v>
      </c>
      <c r="P97" s="12">
        <v>7.1</v>
      </c>
      <c r="Q97" s="12">
        <v>8.3000000000000007</v>
      </c>
      <c r="R97">
        <v>4.5</v>
      </c>
    </row>
    <row r="98" spans="1:18">
      <c r="A98" s="29" t="s">
        <v>17</v>
      </c>
      <c r="B98" s="39">
        <v>38768</v>
      </c>
      <c r="C98" s="31">
        <v>7</v>
      </c>
      <c r="D98" s="31">
        <v>5</v>
      </c>
      <c r="E98" s="31">
        <v>5</v>
      </c>
      <c r="F98" s="31">
        <v>16</v>
      </c>
      <c r="G98" s="31">
        <v>130</v>
      </c>
      <c r="H98" s="32">
        <v>2.9</v>
      </c>
      <c r="I98" s="15">
        <v>0.14700465938491145</v>
      </c>
      <c r="J98" s="12">
        <v>22.42</v>
      </c>
      <c r="K98" s="12">
        <v>36.950000000000003</v>
      </c>
      <c r="L98">
        <v>6.8</v>
      </c>
      <c r="M98">
        <v>8.3000000000000007</v>
      </c>
      <c r="N98" s="12">
        <v>22.32</v>
      </c>
      <c r="O98" s="12">
        <v>36.96</v>
      </c>
      <c r="P98" s="12">
        <v>6.7</v>
      </c>
      <c r="Q98" s="12">
        <v>8.3000000000000007</v>
      </c>
      <c r="R98">
        <v>3</v>
      </c>
    </row>
    <row r="99" spans="1:18">
      <c r="A99" s="29" t="s">
        <v>17</v>
      </c>
      <c r="B99" s="39">
        <v>38775</v>
      </c>
      <c r="C99" s="31">
        <v>5</v>
      </c>
      <c r="D99" s="31">
        <v>4</v>
      </c>
      <c r="E99" s="31">
        <v>4</v>
      </c>
      <c r="F99" s="31">
        <v>16</v>
      </c>
      <c r="G99" s="31">
        <v>120</v>
      </c>
      <c r="H99" s="32">
        <v>1.3</v>
      </c>
      <c r="I99" s="15">
        <v>0.10264158499999999</v>
      </c>
      <c r="J99" s="12">
        <v>22.56</v>
      </c>
      <c r="K99" s="12">
        <v>36.85</v>
      </c>
      <c r="L99">
        <v>6.8</v>
      </c>
      <c r="M99">
        <v>8.3000000000000007</v>
      </c>
      <c r="N99" s="12">
        <v>22.5</v>
      </c>
      <c r="O99" s="12">
        <v>37.090000000000003</v>
      </c>
      <c r="P99" s="12">
        <v>6.5</v>
      </c>
      <c r="Q99" s="12">
        <v>8.3000000000000007</v>
      </c>
      <c r="R99">
        <v>5</v>
      </c>
    </row>
    <row r="100" spans="1:18">
      <c r="A100" s="29" t="s">
        <v>17</v>
      </c>
      <c r="B100" s="39">
        <v>38782</v>
      </c>
      <c r="C100" s="31">
        <v>1.5</v>
      </c>
      <c r="D100" s="31">
        <v>6</v>
      </c>
      <c r="E100" s="31">
        <v>3</v>
      </c>
      <c r="F100" s="31">
        <v>13</v>
      </c>
      <c r="G100" s="31">
        <v>110</v>
      </c>
      <c r="H100" s="32">
        <v>0.7</v>
      </c>
      <c r="I100" s="15">
        <v>8.6722031000000005E-2</v>
      </c>
      <c r="J100" s="12">
        <v>23.92</v>
      </c>
      <c r="K100" s="12">
        <v>36.979999999999997</v>
      </c>
      <c r="L100">
        <v>6.2</v>
      </c>
      <c r="M100">
        <v>8.3000000000000007</v>
      </c>
      <c r="N100" s="12">
        <v>23.43</v>
      </c>
      <c r="O100" s="12">
        <v>36.94</v>
      </c>
      <c r="P100" s="12">
        <v>5.9</v>
      </c>
      <c r="Q100" s="12">
        <v>8.3000000000000007</v>
      </c>
      <c r="R100">
        <v>7.5</v>
      </c>
    </row>
    <row r="101" spans="1:18">
      <c r="A101" s="29" t="s">
        <v>17</v>
      </c>
      <c r="B101" s="39">
        <v>38789</v>
      </c>
      <c r="C101" s="31">
        <v>5</v>
      </c>
      <c r="D101" s="31">
        <v>6</v>
      </c>
      <c r="E101" s="31">
        <v>3</v>
      </c>
      <c r="F101" s="31">
        <v>16</v>
      </c>
      <c r="G101" s="31">
        <v>120</v>
      </c>
      <c r="H101" s="32">
        <v>0.8</v>
      </c>
      <c r="I101" s="15">
        <v>0.117081484</v>
      </c>
      <c r="J101" s="12">
        <v>23.08</v>
      </c>
      <c r="K101" s="12">
        <v>36.869999999999997</v>
      </c>
      <c r="L101">
        <v>6.9</v>
      </c>
      <c r="M101">
        <v>8.3000000000000007</v>
      </c>
      <c r="N101" s="12">
        <v>23.06</v>
      </c>
      <c r="O101" s="12">
        <v>36.86</v>
      </c>
      <c r="P101" s="12">
        <v>6.9</v>
      </c>
      <c r="Q101" s="12">
        <v>8.3000000000000007</v>
      </c>
      <c r="R101">
        <v>4</v>
      </c>
    </row>
    <row r="102" spans="1:18">
      <c r="A102" s="29" t="s">
        <v>17</v>
      </c>
      <c r="B102" s="39">
        <v>38796</v>
      </c>
      <c r="C102" s="31">
        <v>4</v>
      </c>
      <c r="D102" s="31">
        <v>6</v>
      </c>
      <c r="E102" s="31">
        <v>3</v>
      </c>
      <c r="F102" s="31">
        <v>18</v>
      </c>
      <c r="G102" s="31">
        <v>120</v>
      </c>
      <c r="H102" s="32">
        <v>1.6</v>
      </c>
      <c r="I102" s="15">
        <v>0.123425166</v>
      </c>
      <c r="J102" s="12">
        <v>22.92</v>
      </c>
      <c r="K102" s="12">
        <v>37.08</v>
      </c>
      <c r="L102">
        <v>6.7</v>
      </c>
      <c r="M102">
        <v>8.3000000000000007</v>
      </c>
      <c r="N102" s="12">
        <v>22.89</v>
      </c>
      <c r="O102" s="12">
        <v>37.08</v>
      </c>
      <c r="P102" s="12">
        <v>6.7</v>
      </c>
      <c r="Q102" s="12">
        <v>8.3000000000000007</v>
      </c>
      <c r="R102">
        <v>4</v>
      </c>
    </row>
    <row r="103" spans="1:18">
      <c r="A103" s="29" t="s">
        <v>17</v>
      </c>
      <c r="B103" s="39">
        <v>38803</v>
      </c>
      <c r="C103" s="31">
        <v>7</v>
      </c>
      <c r="D103" s="31">
        <v>6</v>
      </c>
      <c r="E103" s="31">
        <v>4</v>
      </c>
      <c r="F103" s="31">
        <v>24</v>
      </c>
      <c r="G103" s="31">
        <v>150</v>
      </c>
      <c r="H103" s="32">
        <v>1.5</v>
      </c>
      <c r="I103" s="15">
        <v>0.11721127000000001</v>
      </c>
      <c r="J103" s="12">
        <v>21.49</v>
      </c>
      <c r="K103" s="12">
        <v>37.11</v>
      </c>
      <c r="L103">
        <v>7</v>
      </c>
      <c r="M103">
        <v>8.1999999999999993</v>
      </c>
      <c r="N103" s="12">
        <v>21.37</v>
      </c>
      <c r="O103" s="12">
        <v>37.229999999999997</v>
      </c>
      <c r="P103" s="12">
        <v>6.9</v>
      </c>
      <c r="Q103" s="12">
        <v>8.1999999999999993</v>
      </c>
      <c r="R103">
        <v>5.5</v>
      </c>
    </row>
    <row r="104" spans="1:18">
      <c r="A104" s="29"/>
      <c r="B104" s="39"/>
      <c r="C104" s="31"/>
      <c r="D104" s="31"/>
      <c r="E104" s="31"/>
      <c r="F104" s="31"/>
      <c r="G104" s="31"/>
      <c r="H104" s="32"/>
      <c r="I104" s="15"/>
      <c r="J104" s="12"/>
      <c r="K104" s="12"/>
      <c r="N104" s="12"/>
      <c r="O104" s="12"/>
      <c r="P104" s="12"/>
      <c r="Q104" s="12"/>
    </row>
    <row r="105" spans="1:18">
      <c r="A105" s="29" t="s">
        <v>149</v>
      </c>
      <c r="B105" s="39">
        <v>38691</v>
      </c>
      <c r="C105" s="31">
        <v>6</v>
      </c>
      <c r="D105" s="31">
        <v>7</v>
      </c>
      <c r="E105" s="31">
        <v>4</v>
      </c>
      <c r="F105" s="31">
        <v>16</v>
      </c>
      <c r="G105" s="31">
        <v>140</v>
      </c>
      <c r="H105" s="32">
        <v>0.6</v>
      </c>
      <c r="I105" s="15">
        <v>0.10033375104250299</v>
      </c>
      <c r="J105" s="12">
        <v>19.88</v>
      </c>
      <c r="K105" s="12">
        <v>35.75</v>
      </c>
      <c r="L105">
        <v>7.6</v>
      </c>
      <c r="M105">
        <v>8.1999999999999993</v>
      </c>
      <c r="N105" s="12">
        <v>19.829999999999998</v>
      </c>
      <c r="O105" s="12">
        <v>35.76</v>
      </c>
      <c r="P105" s="12">
        <v>7.6</v>
      </c>
      <c r="Q105" s="12">
        <v>8.1999999999999993</v>
      </c>
      <c r="R105">
        <v>6.5</v>
      </c>
    </row>
    <row r="106" spans="1:18">
      <c r="A106" s="29" t="s">
        <v>149</v>
      </c>
      <c r="B106" s="39">
        <v>38698</v>
      </c>
      <c r="C106" s="31">
        <v>7</v>
      </c>
      <c r="D106" s="31">
        <v>8</v>
      </c>
      <c r="E106" s="31">
        <v>4</v>
      </c>
      <c r="F106" s="31">
        <v>15</v>
      </c>
      <c r="G106" s="31">
        <v>130</v>
      </c>
      <c r="H106" s="32">
        <v>0.6</v>
      </c>
      <c r="I106" s="15">
        <v>8.3339588041335663E-2</v>
      </c>
      <c r="J106" s="12">
        <v>19.760000000000002</v>
      </c>
      <c r="K106" s="12">
        <v>35.78</v>
      </c>
      <c r="L106">
        <v>7.3</v>
      </c>
      <c r="M106">
        <v>8.1999999999999993</v>
      </c>
      <c r="N106" s="12">
        <v>19.53</v>
      </c>
      <c r="O106" s="12">
        <v>35.89</v>
      </c>
      <c r="P106" s="12">
        <v>7.2</v>
      </c>
      <c r="Q106" s="12">
        <v>8.1999999999999993</v>
      </c>
      <c r="R106">
        <v>9.4</v>
      </c>
    </row>
    <row r="107" spans="1:18">
      <c r="A107" s="29" t="s">
        <v>149</v>
      </c>
      <c r="B107" s="39">
        <v>38705</v>
      </c>
      <c r="C107" s="31">
        <v>4</v>
      </c>
      <c r="D107" s="31">
        <v>7</v>
      </c>
      <c r="E107" s="31">
        <v>3</v>
      </c>
      <c r="F107" s="31">
        <v>17</v>
      </c>
      <c r="G107" s="31">
        <v>110</v>
      </c>
      <c r="H107" s="32">
        <v>0.3</v>
      </c>
      <c r="I107" s="15">
        <v>6.2296093416180864E-2</v>
      </c>
      <c r="J107" s="12">
        <v>20.64</v>
      </c>
      <c r="K107" s="12">
        <v>35.479999999999997</v>
      </c>
      <c r="L107">
        <v>7.8</v>
      </c>
      <c r="M107">
        <v>8.1</v>
      </c>
      <c r="N107" s="12">
        <v>20.46</v>
      </c>
      <c r="O107" s="12">
        <v>35.69</v>
      </c>
      <c r="P107" s="12">
        <v>7.8</v>
      </c>
      <c r="Q107" s="12">
        <v>8.1</v>
      </c>
      <c r="R107">
        <v>8.6999999999999993</v>
      </c>
    </row>
    <row r="108" spans="1:18">
      <c r="A108" s="29" t="s">
        <v>149</v>
      </c>
      <c r="B108" s="39">
        <v>38719</v>
      </c>
      <c r="C108" s="29">
        <v>4</v>
      </c>
      <c r="D108" s="31">
        <v>7</v>
      </c>
      <c r="E108" s="31">
        <v>3</v>
      </c>
      <c r="F108" s="31">
        <v>20</v>
      </c>
      <c r="G108" s="31">
        <v>130</v>
      </c>
      <c r="H108" s="32">
        <v>1.8</v>
      </c>
      <c r="I108" s="15">
        <v>9.4640539879590216E-2</v>
      </c>
      <c r="J108" s="12">
        <v>20.93</v>
      </c>
      <c r="K108" s="12">
        <v>36.380000000000003</v>
      </c>
      <c r="L108">
        <v>7.6</v>
      </c>
      <c r="M108">
        <v>8.1</v>
      </c>
      <c r="N108" s="12">
        <v>20.440000000000001</v>
      </c>
      <c r="O108" s="12">
        <v>36.46</v>
      </c>
      <c r="P108" s="12">
        <v>7.3</v>
      </c>
      <c r="Q108" s="12">
        <v>8.1</v>
      </c>
      <c r="R108">
        <v>7</v>
      </c>
    </row>
    <row r="109" spans="1:18">
      <c r="A109" s="29" t="s">
        <v>149</v>
      </c>
      <c r="B109" s="39">
        <v>38726</v>
      </c>
      <c r="C109" s="31">
        <v>9</v>
      </c>
      <c r="D109" s="31">
        <v>8</v>
      </c>
      <c r="E109" s="31">
        <v>6</v>
      </c>
      <c r="F109" s="31">
        <v>14</v>
      </c>
      <c r="G109" s="31">
        <v>170</v>
      </c>
      <c r="H109" s="32">
        <v>0.6</v>
      </c>
      <c r="I109" s="15">
        <v>9.125790302065484E-2</v>
      </c>
      <c r="J109" s="12">
        <v>22.08</v>
      </c>
      <c r="K109" s="12">
        <v>36.409999999999997</v>
      </c>
      <c r="L109">
        <v>7.2</v>
      </c>
      <c r="M109">
        <v>8.1999999999999993</v>
      </c>
      <c r="N109" s="12">
        <v>21.62</v>
      </c>
      <c r="O109" s="12">
        <v>36.409999999999997</v>
      </c>
      <c r="P109" s="12">
        <v>7</v>
      </c>
      <c r="Q109" s="12">
        <v>8.1999999999999993</v>
      </c>
      <c r="R109">
        <v>8</v>
      </c>
    </row>
    <row r="110" spans="1:18">
      <c r="A110" s="29" t="s">
        <v>149</v>
      </c>
      <c r="B110" s="39">
        <v>38733</v>
      </c>
      <c r="C110" s="31">
        <v>22</v>
      </c>
      <c r="D110" s="31">
        <v>9</v>
      </c>
      <c r="E110" s="31">
        <v>4</v>
      </c>
      <c r="F110" s="31">
        <v>20</v>
      </c>
      <c r="G110" s="31">
        <v>160</v>
      </c>
      <c r="H110" s="32">
        <v>1.1000000000000001</v>
      </c>
      <c r="I110" s="15">
        <v>8.2536564971444681E-2</v>
      </c>
      <c r="J110" s="12">
        <v>22.58</v>
      </c>
      <c r="K110" s="12">
        <v>36.42</v>
      </c>
      <c r="L110">
        <v>6.9</v>
      </c>
      <c r="M110">
        <v>8.3000000000000007</v>
      </c>
      <c r="N110" s="12">
        <v>21.91</v>
      </c>
      <c r="O110" s="12">
        <v>36.380000000000003</v>
      </c>
      <c r="P110" s="12">
        <v>6.2</v>
      </c>
      <c r="Q110" s="12">
        <v>8.1999999999999993</v>
      </c>
      <c r="R110">
        <v>7.7</v>
      </c>
    </row>
    <row r="111" spans="1:18">
      <c r="A111" s="29" t="s">
        <v>149</v>
      </c>
      <c r="B111" s="39">
        <v>38740</v>
      </c>
      <c r="C111" s="31">
        <v>10</v>
      </c>
      <c r="D111" s="31">
        <v>9</v>
      </c>
      <c r="E111" s="31">
        <v>5</v>
      </c>
      <c r="F111" s="31">
        <v>20</v>
      </c>
      <c r="G111" s="31">
        <v>150</v>
      </c>
      <c r="H111" s="32">
        <v>1.3</v>
      </c>
      <c r="I111" s="15">
        <v>0.1175669342361297</v>
      </c>
      <c r="J111" s="12">
        <v>22.38</v>
      </c>
      <c r="K111" s="12">
        <v>36.42</v>
      </c>
      <c r="L111">
        <v>6.7</v>
      </c>
      <c r="M111">
        <v>8.3000000000000007</v>
      </c>
      <c r="N111" s="12">
        <v>22.1</v>
      </c>
      <c r="O111" s="12">
        <v>36.4</v>
      </c>
      <c r="P111" s="12">
        <v>6.6</v>
      </c>
      <c r="Q111" s="12">
        <v>8.3000000000000007</v>
      </c>
      <c r="R111">
        <v>6.6</v>
      </c>
    </row>
    <row r="112" spans="1:18">
      <c r="A112" s="29" t="s">
        <v>149</v>
      </c>
      <c r="B112" s="39">
        <v>38747</v>
      </c>
      <c r="C112" s="31">
        <v>9</v>
      </c>
      <c r="D112" s="31">
        <v>7</v>
      </c>
      <c r="E112" s="31">
        <v>7</v>
      </c>
      <c r="F112" s="31">
        <v>19</v>
      </c>
      <c r="G112" s="31">
        <v>120</v>
      </c>
      <c r="H112" s="32">
        <v>1.6</v>
      </c>
      <c r="I112" s="15">
        <v>0.10986422564005295</v>
      </c>
      <c r="J112" s="12">
        <v>21.61</v>
      </c>
      <c r="K112" s="12">
        <v>36.44</v>
      </c>
      <c r="L112">
        <v>6.7</v>
      </c>
      <c r="M112">
        <v>8.3000000000000007</v>
      </c>
      <c r="N112" s="12">
        <v>21.46</v>
      </c>
      <c r="O112" s="12">
        <v>36.44</v>
      </c>
      <c r="P112" s="12">
        <v>6.4</v>
      </c>
      <c r="Q112" s="12">
        <v>8.3000000000000007</v>
      </c>
      <c r="R112">
        <v>5.3</v>
      </c>
    </row>
    <row r="113" spans="1:18">
      <c r="A113" s="29" t="s">
        <v>149</v>
      </c>
      <c r="B113" s="39">
        <v>38754</v>
      </c>
      <c r="C113" s="31">
        <v>8</v>
      </c>
      <c r="D113" s="31">
        <v>7</v>
      </c>
      <c r="E113" s="31">
        <v>6</v>
      </c>
      <c r="F113" s="31">
        <v>18</v>
      </c>
      <c r="G113" s="31">
        <v>150</v>
      </c>
      <c r="H113" s="32">
        <v>1</v>
      </c>
      <c r="I113" s="15">
        <v>0.10489368247130594</v>
      </c>
      <c r="J113" s="12">
        <v>21.77</v>
      </c>
      <c r="K113" s="12">
        <v>36.380000000000003</v>
      </c>
      <c r="L113">
        <v>7</v>
      </c>
      <c r="M113">
        <v>8.4</v>
      </c>
      <c r="N113" s="12">
        <v>21.35</v>
      </c>
      <c r="O113" s="12">
        <v>36.46</v>
      </c>
      <c r="P113" s="12">
        <v>6.5</v>
      </c>
      <c r="Q113" s="12">
        <v>8.3000000000000007</v>
      </c>
      <c r="R113">
        <v>6</v>
      </c>
    </row>
    <row r="114" spans="1:18">
      <c r="A114" s="29" t="s">
        <v>149</v>
      </c>
      <c r="B114" s="39">
        <v>38761</v>
      </c>
      <c r="C114" s="31">
        <v>5</v>
      </c>
      <c r="D114" s="31">
        <v>6</v>
      </c>
      <c r="E114" s="31">
        <v>4</v>
      </c>
      <c r="F114" s="31">
        <v>18</v>
      </c>
      <c r="G114" s="31">
        <v>130</v>
      </c>
      <c r="H114" s="32">
        <v>1</v>
      </c>
      <c r="I114" s="15">
        <v>0.12121299863142879</v>
      </c>
      <c r="J114" s="12">
        <v>22.53</v>
      </c>
      <c r="K114" s="12">
        <v>36.450000000000003</v>
      </c>
      <c r="L114">
        <v>6.9</v>
      </c>
      <c r="M114">
        <v>8.3000000000000007</v>
      </c>
      <c r="N114" s="12">
        <v>22.28</v>
      </c>
      <c r="O114" s="12">
        <v>36.450000000000003</v>
      </c>
      <c r="P114" s="12">
        <v>6.9</v>
      </c>
      <c r="Q114" s="12">
        <v>8.3000000000000007</v>
      </c>
      <c r="R114">
        <v>5.5</v>
      </c>
    </row>
    <row r="115" spans="1:18">
      <c r="A115" s="29" t="s">
        <v>149</v>
      </c>
      <c r="B115" s="39">
        <v>38768</v>
      </c>
      <c r="C115" s="31">
        <v>10</v>
      </c>
      <c r="D115" s="31">
        <v>6</v>
      </c>
      <c r="E115" s="31">
        <v>7</v>
      </c>
      <c r="F115" s="31">
        <v>16</v>
      </c>
      <c r="G115" s="31">
        <v>130</v>
      </c>
      <c r="H115" s="32">
        <v>1.9</v>
      </c>
      <c r="I115" s="15">
        <v>0.14807801380231853</v>
      </c>
      <c r="J115" s="12">
        <v>22.5</v>
      </c>
      <c r="K115" s="12">
        <v>36.97</v>
      </c>
      <c r="L115">
        <v>6.5</v>
      </c>
      <c r="M115">
        <v>8.3000000000000007</v>
      </c>
      <c r="N115" s="12">
        <v>22.13</v>
      </c>
      <c r="O115" s="12">
        <v>36.979999999999997</v>
      </c>
      <c r="P115" s="12">
        <v>6.3</v>
      </c>
      <c r="Q115" s="12">
        <v>8.3000000000000007</v>
      </c>
      <c r="R115">
        <v>4</v>
      </c>
    </row>
    <row r="116" spans="1:18">
      <c r="A116" s="29" t="s">
        <v>149</v>
      </c>
      <c r="B116" s="39">
        <v>38775</v>
      </c>
      <c r="C116" s="31">
        <v>9</v>
      </c>
      <c r="D116" s="31">
        <v>6</v>
      </c>
      <c r="E116" s="31">
        <v>3</v>
      </c>
      <c r="F116" s="31">
        <v>15</v>
      </c>
      <c r="G116" s="31">
        <v>130</v>
      </c>
      <c r="H116" s="32">
        <v>0.7</v>
      </c>
      <c r="I116" s="15">
        <v>8.6603587999999995E-2</v>
      </c>
      <c r="J116" s="12">
        <v>22.75</v>
      </c>
      <c r="K116" s="12">
        <v>37.11</v>
      </c>
      <c r="L116">
        <v>6.5</v>
      </c>
      <c r="M116">
        <v>8.3000000000000007</v>
      </c>
      <c r="N116" s="12">
        <v>22.48</v>
      </c>
      <c r="O116" s="12">
        <v>37.130000000000003</v>
      </c>
      <c r="P116" s="12">
        <v>6.2</v>
      </c>
      <c r="Q116" s="12">
        <v>8.3000000000000007</v>
      </c>
      <c r="R116">
        <v>7.5</v>
      </c>
    </row>
    <row r="117" spans="1:18">
      <c r="A117" s="29" t="s">
        <v>149</v>
      </c>
      <c r="B117" s="39">
        <v>38782</v>
      </c>
      <c r="C117" s="31">
        <v>12</v>
      </c>
      <c r="D117" s="31">
        <v>7</v>
      </c>
      <c r="E117" s="31">
        <v>5</v>
      </c>
      <c r="F117" s="31">
        <v>16</v>
      </c>
      <c r="G117" s="31">
        <v>130</v>
      </c>
      <c r="H117" s="32">
        <v>0.8</v>
      </c>
      <c r="I117" s="15">
        <v>9.1942749000000004E-2</v>
      </c>
      <c r="J117" s="12">
        <v>23.71</v>
      </c>
      <c r="K117" s="12">
        <v>36.96</v>
      </c>
      <c r="L117">
        <v>6.1</v>
      </c>
      <c r="M117">
        <v>8.3000000000000007</v>
      </c>
      <c r="N117" s="12">
        <v>23.03</v>
      </c>
      <c r="O117" s="12">
        <v>36.93</v>
      </c>
      <c r="P117" s="12">
        <v>5.3</v>
      </c>
      <c r="Q117" s="12">
        <v>8.1999999999999993</v>
      </c>
      <c r="R117">
        <v>6.5</v>
      </c>
    </row>
    <row r="118" spans="1:18">
      <c r="A118" s="29" t="s">
        <v>149</v>
      </c>
      <c r="B118" s="39">
        <v>38789</v>
      </c>
      <c r="C118" s="31">
        <v>8</v>
      </c>
      <c r="D118" s="31">
        <v>6</v>
      </c>
      <c r="E118" s="31">
        <v>3</v>
      </c>
      <c r="F118" s="31">
        <v>19</v>
      </c>
      <c r="G118" s="31">
        <v>140</v>
      </c>
      <c r="H118" s="32">
        <v>2.5</v>
      </c>
      <c r="I118" s="15">
        <v>0.12693716899999999</v>
      </c>
      <c r="J118" s="12">
        <v>23.37</v>
      </c>
      <c r="K118" s="12">
        <v>36.950000000000003</v>
      </c>
      <c r="L118">
        <v>7</v>
      </c>
      <c r="M118">
        <v>8.3000000000000007</v>
      </c>
      <c r="N118" s="12">
        <v>23.09</v>
      </c>
      <c r="O118" s="12">
        <v>36.94</v>
      </c>
      <c r="P118" s="12">
        <v>6.9</v>
      </c>
      <c r="Q118" s="12">
        <v>8.3000000000000007</v>
      </c>
      <c r="R118">
        <v>4.5</v>
      </c>
    </row>
    <row r="119" spans="1:18">
      <c r="A119" s="29" t="s">
        <v>149</v>
      </c>
      <c r="B119" s="39">
        <v>38796</v>
      </c>
      <c r="C119" s="31">
        <v>6</v>
      </c>
      <c r="D119" s="31">
        <v>7</v>
      </c>
      <c r="E119" s="31">
        <v>4</v>
      </c>
      <c r="F119" s="31">
        <v>21</v>
      </c>
      <c r="G119" s="31">
        <v>140</v>
      </c>
      <c r="H119" s="32">
        <v>2</v>
      </c>
      <c r="I119" s="15">
        <v>0.13094916600000001</v>
      </c>
      <c r="J119" s="12">
        <v>22.79</v>
      </c>
      <c r="K119" s="12">
        <v>37.06</v>
      </c>
      <c r="L119">
        <v>6.7</v>
      </c>
      <c r="M119">
        <v>8.3000000000000007</v>
      </c>
      <c r="N119" s="12">
        <v>22.68</v>
      </c>
      <c r="O119" s="12">
        <v>37.08</v>
      </c>
      <c r="P119" s="12">
        <v>6.6</v>
      </c>
      <c r="Q119" s="12">
        <v>8.3000000000000007</v>
      </c>
      <c r="R119">
        <v>5</v>
      </c>
    </row>
    <row r="120" spans="1:18">
      <c r="A120" s="29" t="s">
        <v>149</v>
      </c>
      <c r="B120" s="39">
        <v>38803</v>
      </c>
      <c r="C120" s="31">
        <v>12</v>
      </c>
      <c r="D120" s="31">
        <v>9</v>
      </c>
      <c r="E120" s="31">
        <v>5</v>
      </c>
      <c r="F120" s="31">
        <v>22</v>
      </c>
      <c r="G120" s="31">
        <v>130</v>
      </c>
      <c r="H120" s="32">
        <v>1</v>
      </c>
      <c r="I120" s="15">
        <v>9.6816873999999997E-2</v>
      </c>
      <c r="J120" s="12">
        <v>21.47</v>
      </c>
      <c r="K120" s="12">
        <v>37.200000000000003</v>
      </c>
      <c r="L120">
        <v>6.8</v>
      </c>
      <c r="M120">
        <v>8.1999999999999993</v>
      </c>
      <c r="N120" s="12">
        <v>21.32</v>
      </c>
      <c r="O120" s="12">
        <v>37.200000000000003</v>
      </c>
      <c r="P120" s="12">
        <v>6.7</v>
      </c>
      <c r="Q120" s="12">
        <v>8.1999999999999993</v>
      </c>
      <c r="R120">
        <v>7</v>
      </c>
    </row>
    <row r="121" spans="1:18">
      <c r="A121" s="29"/>
      <c r="B121" s="39"/>
      <c r="C121" s="31"/>
      <c r="D121" s="31"/>
      <c r="E121" s="31"/>
      <c r="F121" s="31"/>
      <c r="G121" s="31"/>
      <c r="H121" s="32"/>
      <c r="I121" s="15"/>
      <c r="J121" s="12"/>
      <c r="K121" s="12"/>
      <c r="N121" s="12"/>
      <c r="O121" s="12"/>
      <c r="P121" s="12"/>
      <c r="Q121" s="12"/>
    </row>
    <row r="122" spans="1:18">
      <c r="A122" s="29" t="s">
        <v>20</v>
      </c>
      <c r="B122" s="39">
        <v>38691</v>
      </c>
      <c r="C122" s="31">
        <v>7</v>
      </c>
      <c r="D122" s="31">
        <v>9</v>
      </c>
      <c r="E122" s="31">
        <v>3</v>
      </c>
      <c r="F122" s="31">
        <v>16</v>
      </c>
      <c r="G122" s="31">
        <v>140</v>
      </c>
      <c r="H122" s="32">
        <v>0.6</v>
      </c>
      <c r="I122" s="15">
        <v>8.1658524002635777E-2</v>
      </c>
      <c r="J122" s="12">
        <v>19.79</v>
      </c>
      <c r="K122" s="12">
        <v>35.75</v>
      </c>
      <c r="L122">
        <v>7.5</v>
      </c>
      <c r="M122">
        <v>8.1999999999999993</v>
      </c>
      <c r="N122" s="12">
        <v>19.21</v>
      </c>
      <c r="O122" s="12">
        <v>35.81</v>
      </c>
      <c r="P122" s="12">
        <v>7.4</v>
      </c>
      <c r="Q122" s="12">
        <v>8.1999999999999993</v>
      </c>
      <c r="R122">
        <v>6.5</v>
      </c>
    </row>
    <row r="123" spans="1:18">
      <c r="A123" s="29" t="s">
        <v>20</v>
      </c>
      <c r="B123" s="39">
        <v>38698</v>
      </c>
      <c r="C123" s="31">
        <v>1.5</v>
      </c>
      <c r="D123" s="31">
        <v>7</v>
      </c>
      <c r="E123" s="31">
        <v>3</v>
      </c>
      <c r="F123" s="31">
        <v>17</v>
      </c>
      <c r="G123" s="31">
        <v>120</v>
      </c>
      <c r="H123" s="32">
        <v>0.8</v>
      </c>
      <c r="I123" s="15">
        <v>8.8031628232362533E-2</v>
      </c>
      <c r="J123" s="12">
        <v>19.71</v>
      </c>
      <c r="K123" s="12">
        <v>35.89</v>
      </c>
      <c r="L123">
        <v>7.3</v>
      </c>
      <c r="M123">
        <v>8.1999999999999993</v>
      </c>
      <c r="N123" s="12">
        <v>19.23</v>
      </c>
      <c r="O123" s="12">
        <v>35.979999999999997</v>
      </c>
      <c r="P123" s="12">
        <v>7</v>
      </c>
      <c r="Q123" s="12">
        <v>8.1999999999999993</v>
      </c>
      <c r="R123">
        <v>7.2</v>
      </c>
    </row>
    <row r="124" spans="1:18">
      <c r="A124" s="29" t="s">
        <v>20</v>
      </c>
      <c r="B124" s="39">
        <v>38705</v>
      </c>
      <c r="C124" s="31">
        <v>1.5</v>
      </c>
      <c r="D124" s="31">
        <v>8</v>
      </c>
      <c r="E124" s="31">
        <v>3</v>
      </c>
      <c r="F124" s="31">
        <v>17</v>
      </c>
      <c r="G124" s="31">
        <v>110</v>
      </c>
      <c r="H124" s="32">
        <v>0.8</v>
      </c>
      <c r="I124" s="15">
        <v>7.4287946850350436E-2</v>
      </c>
      <c r="J124" s="12">
        <v>20.309999999999999</v>
      </c>
      <c r="K124" s="12">
        <v>34.85</v>
      </c>
      <c r="L124">
        <v>7.8</v>
      </c>
      <c r="M124">
        <v>8.1</v>
      </c>
      <c r="N124" s="12">
        <v>19.75</v>
      </c>
      <c r="O124" s="12">
        <v>35.5</v>
      </c>
      <c r="P124" s="12">
        <v>7.8</v>
      </c>
      <c r="Q124" s="12">
        <v>8</v>
      </c>
      <c r="R124">
        <v>8.5</v>
      </c>
    </row>
    <row r="125" spans="1:18">
      <c r="A125" s="29" t="s">
        <v>20</v>
      </c>
      <c r="B125" s="39">
        <v>38719</v>
      </c>
      <c r="C125" s="31">
        <v>1.5</v>
      </c>
      <c r="D125" s="31">
        <v>6</v>
      </c>
      <c r="E125" s="31">
        <v>3</v>
      </c>
      <c r="F125" s="31">
        <v>19</v>
      </c>
      <c r="G125" s="31">
        <v>100</v>
      </c>
      <c r="H125" s="32">
        <v>0.8</v>
      </c>
      <c r="I125" s="15">
        <v>7.9086846254741924E-2</v>
      </c>
      <c r="J125" s="12">
        <v>20.89</v>
      </c>
      <c r="K125" s="12">
        <v>36.46</v>
      </c>
      <c r="L125">
        <v>7.9</v>
      </c>
      <c r="M125">
        <v>8.1999999999999993</v>
      </c>
      <c r="N125" s="12">
        <v>20.29</v>
      </c>
      <c r="O125" s="12">
        <v>36.520000000000003</v>
      </c>
      <c r="P125" s="12">
        <v>7.6</v>
      </c>
      <c r="Q125" s="12">
        <v>8.1</v>
      </c>
      <c r="R125">
        <v>7</v>
      </c>
    </row>
    <row r="126" spans="1:18">
      <c r="A126" s="29" t="s">
        <v>20</v>
      </c>
      <c r="B126" s="39">
        <v>38726</v>
      </c>
      <c r="C126" s="31">
        <v>1.5</v>
      </c>
      <c r="D126" s="31">
        <v>7</v>
      </c>
      <c r="E126" s="31">
        <v>4</v>
      </c>
      <c r="F126" s="31">
        <v>14</v>
      </c>
      <c r="G126" s="31">
        <v>140</v>
      </c>
      <c r="H126" s="32">
        <v>0.9</v>
      </c>
      <c r="I126" s="15">
        <v>8.1532690000000005E-2</v>
      </c>
      <c r="J126" s="12">
        <v>22.75</v>
      </c>
      <c r="K126" s="12">
        <v>36.590000000000003</v>
      </c>
      <c r="L126">
        <v>7.1</v>
      </c>
      <c r="M126">
        <v>8.3000000000000007</v>
      </c>
      <c r="N126" s="12">
        <v>21.33</v>
      </c>
      <c r="O126" s="12">
        <v>36.43</v>
      </c>
      <c r="P126" s="12">
        <v>7.1</v>
      </c>
      <c r="Q126" s="12">
        <v>8.1999999999999993</v>
      </c>
      <c r="R126">
        <v>4.5</v>
      </c>
    </row>
    <row r="127" spans="1:18">
      <c r="A127" s="29" t="s">
        <v>20</v>
      </c>
      <c r="B127" s="39">
        <v>38733</v>
      </c>
      <c r="C127" s="31">
        <v>3</v>
      </c>
      <c r="D127" s="31">
        <v>7</v>
      </c>
      <c r="E127" s="31">
        <v>3</v>
      </c>
      <c r="F127" s="31">
        <v>17</v>
      </c>
      <c r="G127" s="31">
        <v>130</v>
      </c>
      <c r="H127" s="32">
        <v>1.9</v>
      </c>
      <c r="I127" s="15">
        <v>9.5676226717917146E-2</v>
      </c>
      <c r="J127" s="12">
        <v>22.43</v>
      </c>
      <c r="K127" s="12">
        <v>36.43</v>
      </c>
      <c r="L127">
        <v>7.1</v>
      </c>
      <c r="M127">
        <v>8.3000000000000007</v>
      </c>
      <c r="N127" s="12">
        <v>21.74</v>
      </c>
      <c r="O127" s="12">
        <v>36.43</v>
      </c>
      <c r="P127" s="12">
        <v>6.4</v>
      </c>
      <c r="Q127" s="12">
        <v>8.1999999999999993</v>
      </c>
      <c r="R127">
        <v>6.5</v>
      </c>
    </row>
    <row r="128" spans="1:18">
      <c r="A128" s="29" t="s">
        <v>20</v>
      </c>
      <c r="B128" s="39">
        <v>38740</v>
      </c>
      <c r="C128" s="31">
        <v>5</v>
      </c>
      <c r="D128" s="31">
        <v>7</v>
      </c>
      <c r="E128" s="31">
        <v>3</v>
      </c>
      <c r="F128" s="31">
        <v>18</v>
      </c>
      <c r="G128" s="31">
        <v>130</v>
      </c>
      <c r="H128" s="32">
        <v>1.2</v>
      </c>
      <c r="I128" s="15">
        <v>0.10986307225147396</v>
      </c>
      <c r="J128" s="12">
        <v>22.34</v>
      </c>
      <c r="K128" s="12">
        <v>36.47</v>
      </c>
      <c r="L128">
        <v>6.9</v>
      </c>
      <c r="M128">
        <v>8.3000000000000007</v>
      </c>
      <c r="N128" s="12">
        <v>21.67</v>
      </c>
      <c r="O128" s="12">
        <v>36.549999999999997</v>
      </c>
      <c r="P128" s="12">
        <v>6.4</v>
      </c>
      <c r="Q128" s="12">
        <v>8.3000000000000007</v>
      </c>
      <c r="R128">
        <v>6.2</v>
      </c>
    </row>
    <row r="129" spans="1:18">
      <c r="A129" s="29" t="s">
        <v>20</v>
      </c>
      <c r="B129" s="39">
        <v>38747</v>
      </c>
      <c r="C129" s="31">
        <v>4</v>
      </c>
      <c r="D129" s="31">
        <v>6</v>
      </c>
      <c r="E129" s="31">
        <v>3</v>
      </c>
      <c r="F129" s="31">
        <v>19</v>
      </c>
      <c r="G129" s="31">
        <v>120</v>
      </c>
      <c r="H129" s="32">
        <v>1.2</v>
      </c>
      <c r="I129" s="15">
        <v>0.10247752022420843</v>
      </c>
      <c r="J129" s="12">
        <v>21.28</v>
      </c>
      <c r="K129" s="12">
        <v>36.479999999999997</v>
      </c>
      <c r="L129">
        <v>7.3</v>
      </c>
      <c r="M129">
        <v>8.4</v>
      </c>
      <c r="N129" s="12">
        <v>20.64</v>
      </c>
      <c r="O129" s="12">
        <v>36.479999999999997</v>
      </c>
      <c r="P129" s="12">
        <v>7.1</v>
      </c>
      <c r="Q129" s="12">
        <v>8.4</v>
      </c>
      <c r="R129">
        <v>5</v>
      </c>
    </row>
    <row r="130" spans="1:18">
      <c r="A130" s="29" t="s">
        <v>20</v>
      </c>
      <c r="B130" s="39">
        <v>38754</v>
      </c>
      <c r="C130" s="31">
        <v>6</v>
      </c>
      <c r="D130" s="31">
        <v>6</v>
      </c>
      <c r="E130" s="31">
        <v>4</v>
      </c>
      <c r="F130" s="31">
        <v>17</v>
      </c>
      <c r="G130" s="31">
        <v>170</v>
      </c>
      <c r="H130" s="32">
        <v>0.9</v>
      </c>
      <c r="I130" s="15">
        <v>0.12478497858427012</v>
      </c>
      <c r="J130" s="12">
        <v>21.82</v>
      </c>
      <c r="K130" s="12">
        <v>36.44</v>
      </c>
      <c r="L130">
        <v>6.8</v>
      </c>
      <c r="M130">
        <v>8.4</v>
      </c>
      <c r="N130" s="12">
        <v>21.19</v>
      </c>
      <c r="O130" s="12">
        <v>36.43</v>
      </c>
      <c r="P130" s="12">
        <v>6.8</v>
      </c>
      <c r="Q130" s="12">
        <v>8.3000000000000007</v>
      </c>
      <c r="R130" s="12">
        <v>5.6</v>
      </c>
    </row>
    <row r="131" spans="1:18">
      <c r="A131" s="29" t="s">
        <v>20</v>
      </c>
      <c r="B131" s="39">
        <v>38761</v>
      </c>
      <c r="C131" s="31">
        <v>5</v>
      </c>
      <c r="D131" s="31">
        <v>5</v>
      </c>
      <c r="E131" s="31">
        <v>3</v>
      </c>
      <c r="F131" s="31">
        <v>19</v>
      </c>
      <c r="G131" s="31">
        <v>160</v>
      </c>
      <c r="H131" s="32">
        <v>0.7</v>
      </c>
      <c r="I131" s="15">
        <v>0.10350662407463011</v>
      </c>
      <c r="J131" s="12">
        <v>22.54</v>
      </c>
      <c r="K131" s="12">
        <v>36.5</v>
      </c>
      <c r="L131">
        <v>7.3</v>
      </c>
      <c r="M131">
        <v>8.3000000000000007</v>
      </c>
      <c r="N131" s="12">
        <v>21.97</v>
      </c>
      <c r="O131" s="12">
        <v>36.479999999999997</v>
      </c>
      <c r="P131" s="12">
        <v>6.6</v>
      </c>
      <c r="Q131" s="12">
        <v>8.3000000000000007</v>
      </c>
      <c r="R131">
        <v>5</v>
      </c>
    </row>
    <row r="132" spans="1:18">
      <c r="A132" s="29" t="s">
        <v>20</v>
      </c>
      <c r="B132" s="39">
        <v>38768</v>
      </c>
      <c r="C132" s="31">
        <v>8</v>
      </c>
      <c r="D132" s="31">
        <v>5</v>
      </c>
      <c r="E132" s="31">
        <v>5</v>
      </c>
      <c r="F132" s="31">
        <v>15</v>
      </c>
      <c r="G132" s="31">
        <v>120</v>
      </c>
      <c r="H132" s="32">
        <v>1.4</v>
      </c>
      <c r="I132" s="15">
        <v>0.12321919738621234</v>
      </c>
      <c r="J132" s="12">
        <v>22.39</v>
      </c>
      <c r="K132" s="12">
        <v>36.99</v>
      </c>
      <c r="L132">
        <v>6.8</v>
      </c>
      <c r="M132">
        <v>8.3000000000000007</v>
      </c>
      <c r="N132" s="12">
        <v>21.62</v>
      </c>
      <c r="O132" s="12">
        <v>36.950000000000003</v>
      </c>
      <c r="P132" s="12">
        <v>6</v>
      </c>
      <c r="Q132" s="12">
        <v>8.3000000000000007</v>
      </c>
      <c r="R132">
        <v>4</v>
      </c>
    </row>
    <row r="133" spans="1:18">
      <c r="A133" s="29" t="s">
        <v>20</v>
      </c>
      <c r="B133" s="39">
        <v>38775</v>
      </c>
      <c r="C133" s="31">
        <v>6</v>
      </c>
      <c r="D133" s="31">
        <v>5</v>
      </c>
      <c r="E133" s="31">
        <v>4</v>
      </c>
      <c r="F133" s="31">
        <v>16</v>
      </c>
      <c r="G133" s="31">
        <v>130</v>
      </c>
      <c r="H133" s="32">
        <v>0.8</v>
      </c>
      <c r="I133" s="15">
        <v>8.6556760999999996E-2</v>
      </c>
      <c r="J133" s="12">
        <v>22.66</v>
      </c>
      <c r="K133" s="12">
        <v>37.15</v>
      </c>
      <c r="L133">
        <v>6.6</v>
      </c>
      <c r="M133">
        <v>8.3000000000000007</v>
      </c>
      <c r="N133" s="12">
        <v>22.17</v>
      </c>
      <c r="O133" s="12">
        <v>37.119999999999997</v>
      </c>
      <c r="P133" s="12">
        <v>6.1</v>
      </c>
      <c r="Q133" s="12">
        <v>8.3000000000000007</v>
      </c>
      <c r="R133">
        <v>7.5</v>
      </c>
    </row>
    <row r="134" spans="1:18">
      <c r="A134" s="29" t="s">
        <v>20</v>
      </c>
      <c r="B134" s="39">
        <v>38782</v>
      </c>
      <c r="C134" s="31">
        <v>1.5</v>
      </c>
      <c r="D134" s="31">
        <v>5</v>
      </c>
      <c r="E134" s="31">
        <v>3</v>
      </c>
      <c r="F134" s="31">
        <v>14</v>
      </c>
      <c r="G134" s="31">
        <v>110</v>
      </c>
      <c r="H134" s="32">
        <v>1.3</v>
      </c>
      <c r="I134" s="15">
        <v>7.4972567000000004E-2</v>
      </c>
      <c r="J134" s="12">
        <v>23.7</v>
      </c>
      <c r="K134" s="12">
        <v>36.99</v>
      </c>
      <c r="L134">
        <v>6.3</v>
      </c>
      <c r="M134">
        <v>8.3000000000000007</v>
      </c>
      <c r="N134" s="12">
        <v>23.03</v>
      </c>
      <c r="O134" s="12">
        <v>36.94</v>
      </c>
      <c r="P134" s="12">
        <v>5.7</v>
      </c>
      <c r="Q134" s="12">
        <v>8.1999999999999993</v>
      </c>
      <c r="R134">
        <v>5</v>
      </c>
    </row>
    <row r="135" spans="1:18">
      <c r="A135" s="29" t="s">
        <v>20</v>
      </c>
      <c r="B135" s="39">
        <v>38789</v>
      </c>
      <c r="C135" s="31">
        <v>8</v>
      </c>
      <c r="D135" s="31">
        <v>7</v>
      </c>
      <c r="E135" s="31">
        <v>3</v>
      </c>
      <c r="F135" s="31">
        <v>18</v>
      </c>
      <c r="G135" s="31">
        <v>120</v>
      </c>
      <c r="H135" s="32">
        <v>1.5</v>
      </c>
      <c r="I135" s="15">
        <v>0.122290418</v>
      </c>
      <c r="J135" s="12">
        <v>22.92</v>
      </c>
      <c r="K135" s="12">
        <v>36.94</v>
      </c>
      <c r="L135">
        <v>6.7</v>
      </c>
      <c r="M135">
        <v>8.3000000000000007</v>
      </c>
      <c r="N135" s="12">
        <v>22.18</v>
      </c>
      <c r="O135" s="12">
        <v>36.97</v>
      </c>
      <c r="P135" s="12">
        <v>6.6</v>
      </c>
      <c r="Q135" s="12">
        <v>8.1999999999999993</v>
      </c>
      <c r="R135">
        <v>5</v>
      </c>
    </row>
    <row r="136" spans="1:18">
      <c r="A136" s="29" t="s">
        <v>20</v>
      </c>
      <c r="B136" s="39">
        <v>38796</v>
      </c>
      <c r="C136" s="31">
        <v>4</v>
      </c>
      <c r="D136" s="31">
        <v>5</v>
      </c>
      <c r="E136" s="31">
        <v>3</v>
      </c>
      <c r="F136" s="31">
        <v>16</v>
      </c>
      <c r="G136" s="31">
        <v>140</v>
      </c>
      <c r="H136" s="32">
        <v>1.2</v>
      </c>
      <c r="I136" s="15">
        <v>0.12734878599999999</v>
      </c>
      <c r="J136" s="12">
        <v>22.77</v>
      </c>
      <c r="K136" s="12">
        <v>37.119999999999997</v>
      </c>
      <c r="L136">
        <v>6.9</v>
      </c>
      <c r="M136">
        <v>8.3000000000000007</v>
      </c>
      <c r="N136" s="12">
        <v>22.56</v>
      </c>
      <c r="O136" s="12">
        <v>37.119999999999997</v>
      </c>
      <c r="P136" s="12">
        <v>6.8</v>
      </c>
      <c r="Q136" s="12">
        <v>8.3000000000000007</v>
      </c>
      <c r="R136" s="12">
        <v>4.5</v>
      </c>
    </row>
    <row r="137" spans="1:18">
      <c r="A137" s="29" t="s">
        <v>20</v>
      </c>
      <c r="B137" s="39">
        <v>38803</v>
      </c>
      <c r="C137" s="31">
        <v>5</v>
      </c>
      <c r="D137" s="31">
        <v>7</v>
      </c>
      <c r="E137" s="31">
        <v>4</v>
      </c>
      <c r="F137" s="31">
        <v>19</v>
      </c>
      <c r="G137" s="31">
        <v>110</v>
      </c>
      <c r="H137" s="32">
        <v>0.9</v>
      </c>
      <c r="I137" s="15">
        <v>9.8010551000000001E-2</v>
      </c>
      <c r="J137" s="12">
        <v>21.22</v>
      </c>
      <c r="K137" s="12">
        <v>37.159999999999997</v>
      </c>
      <c r="L137">
        <v>7.1</v>
      </c>
      <c r="M137">
        <v>8.3000000000000007</v>
      </c>
      <c r="N137" s="12">
        <v>20.47</v>
      </c>
      <c r="O137" s="12">
        <v>37.08</v>
      </c>
      <c r="P137" s="12">
        <v>7</v>
      </c>
      <c r="Q137" s="12">
        <v>8.1999999999999993</v>
      </c>
      <c r="R137">
        <v>7.5</v>
      </c>
    </row>
    <row r="139" spans="1:18">
      <c r="A139" s="29" t="s">
        <v>75</v>
      </c>
      <c r="B139" s="39">
        <v>38691</v>
      </c>
      <c r="C139" s="31">
        <v>10</v>
      </c>
      <c r="D139" s="31">
        <v>8</v>
      </c>
      <c r="E139" s="31">
        <v>5</v>
      </c>
      <c r="F139" s="31">
        <v>19</v>
      </c>
      <c r="G139" s="31">
        <v>150</v>
      </c>
      <c r="H139" s="32">
        <v>0.7</v>
      </c>
      <c r="I139">
        <v>0.10279466156366927</v>
      </c>
      <c r="J139" s="12">
        <v>19.899999999999999</v>
      </c>
      <c r="K139" s="12">
        <v>35.74</v>
      </c>
      <c r="L139">
        <v>7.6</v>
      </c>
      <c r="M139">
        <v>8.1999999999999993</v>
      </c>
      <c r="N139" s="12">
        <v>19.62</v>
      </c>
      <c r="O139" s="12">
        <v>35.75</v>
      </c>
      <c r="P139" s="12">
        <v>7.6</v>
      </c>
      <c r="Q139" s="12">
        <v>8.1999999999999993</v>
      </c>
      <c r="R139">
        <v>4.75</v>
      </c>
    </row>
    <row r="140" spans="1:18" s="41" customFormat="1">
      <c r="A140" s="29" t="s">
        <v>75</v>
      </c>
      <c r="B140" s="39">
        <v>38698</v>
      </c>
      <c r="C140" s="31">
        <v>4</v>
      </c>
      <c r="D140" s="31">
        <v>8</v>
      </c>
      <c r="E140" s="31">
        <v>3</v>
      </c>
      <c r="F140" s="31">
        <v>18</v>
      </c>
      <c r="G140" s="31">
        <v>120</v>
      </c>
      <c r="H140" s="32">
        <v>0.7</v>
      </c>
      <c r="I140">
        <v>0.1011002743943125</v>
      </c>
      <c r="J140" s="12">
        <v>19.850000000000001</v>
      </c>
      <c r="K140" s="12">
        <v>35.869999999999997</v>
      </c>
      <c r="L140">
        <v>7.4</v>
      </c>
      <c r="M140">
        <v>8.1999999999999993</v>
      </c>
      <c r="N140" s="12">
        <v>19.27</v>
      </c>
      <c r="O140" s="12">
        <v>35.880000000000003</v>
      </c>
      <c r="P140" s="12">
        <v>7.2</v>
      </c>
      <c r="Q140" s="12">
        <v>8.1999999999999993</v>
      </c>
      <c r="R140">
        <v>5.7</v>
      </c>
    </row>
    <row r="141" spans="1:18">
      <c r="A141" s="29" t="s">
        <v>75</v>
      </c>
      <c r="B141" s="39">
        <v>38705</v>
      </c>
      <c r="C141" s="31">
        <v>4</v>
      </c>
      <c r="D141" s="31">
        <v>11</v>
      </c>
      <c r="E141" s="31">
        <v>3</v>
      </c>
      <c r="F141" s="31">
        <v>22</v>
      </c>
      <c r="G141" s="31">
        <v>100</v>
      </c>
      <c r="H141" s="32">
        <v>0.5</v>
      </c>
      <c r="I141">
        <v>7.476965615773476E-2</v>
      </c>
      <c r="J141" s="12">
        <v>20.68</v>
      </c>
      <c r="K141" s="12">
        <v>35.619999999999997</v>
      </c>
      <c r="L141">
        <v>7.7</v>
      </c>
      <c r="M141">
        <v>8.1</v>
      </c>
      <c r="N141" s="12">
        <v>20.23</v>
      </c>
      <c r="O141" s="12">
        <v>35.659999999999997</v>
      </c>
      <c r="P141" s="12">
        <v>8</v>
      </c>
      <c r="Q141" s="12">
        <v>8.1</v>
      </c>
      <c r="R141">
        <v>8.5</v>
      </c>
    </row>
    <row r="142" spans="1:18">
      <c r="A142" s="29" t="s">
        <v>75</v>
      </c>
      <c r="B142" s="39">
        <v>38719</v>
      </c>
      <c r="C142" s="31">
        <v>1.5</v>
      </c>
      <c r="D142" s="31">
        <v>6</v>
      </c>
      <c r="E142" s="31">
        <v>2</v>
      </c>
      <c r="F142" s="31">
        <v>18</v>
      </c>
      <c r="G142" s="31">
        <v>110</v>
      </c>
      <c r="H142" s="32">
        <v>1.1000000000000001</v>
      </c>
      <c r="I142">
        <v>0.11342235059453155</v>
      </c>
      <c r="J142" s="12">
        <v>20.99</v>
      </c>
      <c r="K142" s="12">
        <v>36.22</v>
      </c>
      <c r="L142">
        <v>7.9</v>
      </c>
      <c r="M142">
        <v>8.1999999999999993</v>
      </c>
      <c r="N142" s="12">
        <v>20.8</v>
      </c>
      <c r="O142" s="12">
        <v>36.35</v>
      </c>
      <c r="P142" s="12">
        <v>7.7</v>
      </c>
      <c r="Q142" s="12">
        <v>8.1</v>
      </c>
      <c r="R142">
        <v>6.5</v>
      </c>
    </row>
    <row r="143" spans="1:18">
      <c r="A143" s="29" t="s">
        <v>75</v>
      </c>
      <c r="B143" s="39">
        <v>38726</v>
      </c>
      <c r="C143" s="31">
        <v>1.5</v>
      </c>
      <c r="D143" s="31">
        <v>6</v>
      </c>
      <c r="E143" s="31">
        <v>4</v>
      </c>
      <c r="F143" s="31">
        <v>11</v>
      </c>
      <c r="G143" s="31">
        <v>130</v>
      </c>
      <c r="H143" s="32">
        <v>1</v>
      </c>
      <c r="I143">
        <v>9.5919776342144936E-2</v>
      </c>
      <c r="J143" s="12">
        <v>22.16</v>
      </c>
      <c r="K143" s="12">
        <v>36.42</v>
      </c>
      <c r="L143">
        <v>7.5</v>
      </c>
      <c r="M143">
        <v>8.3000000000000007</v>
      </c>
      <c r="N143" s="12">
        <v>21.72</v>
      </c>
      <c r="O143" s="12">
        <v>36.409999999999997</v>
      </c>
      <c r="P143" s="12">
        <v>7.1</v>
      </c>
      <c r="Q143" s="12">
        <v>8.1999999999999993</v>
      </c>
      <c r="R143">
        <v>5.5</v>
      </c>
    </row>
    <row r="144" spans="1:18">
      <c r="A144" s="29" t="s">
        <v>75</v>
      </c>
      <c r="B144" s="39">
        <v>38733</v>
      </c>
      <c r="C144" s="31">
        <v>3</v>
      </c>
      <c r="D144" s="31">
        <v>9</v>
      </c>
      <c r="E144" s="31">
        <v>3</v>
      </c>
      <c r="F144" s="31">
        <v>18</v>
      </c>
      <c r="G144" s="31">
        <v>130</v>
      </c>
      <c r="H144" s="32">
        <v>1.5</v>
      </c>
      <c r="I144">
        <v>9.6474299560498467E-2</v>
      </c>
      <c r="J144" s="12">
        <v>22.79</v>
      </c>
      <c r="K144" s="12">
        <v>36.42</v>
      </c>
      <c r="L144">
        <v>7.1</v>
      </c>
      <c r="M144">
        <v>8.3000000000000007</v>
      </c>
      <c r="N144" s="12">
        <v>21.9</v>
      </c>
      <c r="O144" s="12">
        <v>36.369999999999997</v>
      </c>
      <c r="P144" s="12">
        <v>6.7</v>
      </c>
      <c r="Q144" s="12">
        <v>8.3000000000000007</v>
      </c>
      <c r="R144">
        <v>6</v>
      </c>
    </row>
    <row r="145" spans="1:18">
      <c r="A145" s="29" t="s">
        <v>75</v>
      </c>
      <c r="B145" s="39">
        <v>38740</v>
      </c>
      <c r="C145" s="31">
        <v>6</v>
      </c>
      <c r="D145" s="31">
        <v>6</v>
      </c>
      <c r="E145" s="31">
        <v>5</v>
      </c>
      <c r="F145" s="31">
        <v>18</v>
      </c>
      <c r="G145" s="31">
        <v>110</v>
      </c>
      <c r="H145" s="32">
        <v>1</v>
      </c>
      <c r="I145">
        <v>0.10539913398303222</v>
      </c>
      <c r="J145" s="12">
        <v>22.47</v>
      </c>
      <c r="K145" s="12">
        <v>36.39</v>
      </c>
      <c r="L145">
        <v>7</v>
      </c>
      <c r="M145">
        <v>8.3000000000000007</v>
      </c>
      <c r="N145" s="12">
        <v>22.4</v>
      </c>
      <c r="O145" s="12">
        <v>36.39</v>
      </c>
      <c r="P145" s="12">
        <v>7</v>
      </c>
      <c r="Q145" s="12">
        <v>8.3000000000000007</v>
      </c>
      <c r="R145">
        <v>5.9</v>
      </c>
    </row>
    <row r="146" spans="1:18">
      <c r="A146" s="29" t="s">
        <v>75</v>
      </c>
      <c r="B146" s="39">
        <v>38747</v>
      </c>
      <c r="C146" s="31">
        <v>5</v>
      </c>
      <c r="D146" s="31">
        <v>5</v>
      </c>
      <c r="E146" s="31">
        <v>3</v>
      </c>
      <c r="F146" s="31">
        <v>19</v>
      </c>
      <c r="G146" s="31">
        <v>120</v>
      </c>
      <c r="H146" s="32">
        <v>1.3</v>
      </c>
      <c r="I146">
        <v>0.11387718236047695</v>
      </c>
      <c r="J146" s="12">
        <v>21.61</v>
      </c>
      <c r="K146" s="12">
        <v>36.4</v>
      </c>
      <c r="L146">
        <v>7</v>
      </c>
      <c r="M146">
        <v>8.4</v>
      </c>
      <c r="N146" s="12">
        <v>21.51</v>
      </c>
      <c r="O146" s="12">
        <v>36.46</v>
      </c>
      <c r="P146" s="12">
        <v>6.9</v>
      </c>
      <c r="Q146" s="12">
        <v>8.3000000000000007</v>
      </c>
      <c r="R146">
        <v>4.5999999999999996</v>
      </c>
    </row>
    <row r="147" spans="1:18">
      <c r="A147" s="29" t="s">
        <v>75</v>
      </c>
      <c r="B147" s="39">
        <v>38754</v>
      </c>
      <c r="C147" s="31">
        <v>6</v>
      </c>
      <c r="D147" s="31">
        <v>6</v>
      </c>
      <c r="E147" s="31">
        <v>3</v>
      </c>
      <c r="F147" s="31">
        <v>18</v>
      </c>
      <c r="G147" s="31">
        <v>150</v>
      </c>
      <c r="H147" s="32">
        <v>1</v>
      </c>
      <c r="I147">
        <v>0.12119969313124543</v>
      </c>
      <c r="J147" s="12">
        <v>21.8</v>
      </c>
      <c r="K147" s="12">
        <v>36.409999999999997</v>
      </c>
      <c r="L147">
        <v>7.2</v>
      </c>
      <c r="M147">
        <v>8.4</v>
      </c>
      <c r="N147" s="12">
        <v>21.49</v>
      </c>
      <c r="O147" s="12">
        <v>36.42</v>
      </c>
      <c r="P147" s="12">
        <v>6.8</v>
      </c>
      <c r="Q147" s="12">
        <v>8.3000000000000007</v>
      </c>
      <c r="R147">
        <v>5.6</v>
      </c>
    </row>
    <row r="148" spans="1:18">
      <c r="A148" s="29" t="s">
        <v>75</v>
      </c>
      <c r="B148" s="39">
        <v>38761</v>
      </c>
      <c r="C148" s="31">
        <v>6</v>
      </c>
      <c r="D148" s="31">
        <v>7</v>
      </c>
      <c r="E148" s="31">
        <v>4</v>
      </c>
      <c r="F148" s="31">
        <v>17</v>
      </c>
      <c r="G148" s="31">
        <v>140</v>
      </c>
      <c r="H148" s="32">
        <v>2.8</v>
      </c>
      <c r="I148">
        <v>0.13616781676630951</v>
      </c>
      <c r="J148" s="12">
        <v>22.46</v>
      </c>
      <c r="K148" s="12">
        <v>36.46</v>
      </c>
      <c r="L148">
        <v>7.2</v>
      </c>
      <c r="M148">
        <v>8.3000000000000007</v>
      </c>
      <c r="N148" s="12">
        <v>21.91</v>
      </c>
      <c r="O148" s="12">
        <v>36.450000000000003</v>
      </c>
      <c r="P148" s="12">
        <v>6.1</v>
      </c>
      <c r="Q148" s="12">
        <v>8.3000000000000007</v>
      </c>
      <c r="R148">
        <v>3.5</v>
      </c>
    </row>
    <row r="149" spans="1:18">
      <c r="A149" s="29" t="s">
        <v>75</v>
      </c>
      <c r="B149" s="39">
        <v>38768</v>
      </c>
      <c r="C149" s="31">
        <v>10</v>
      </c>
      <c r="D149" s="31">
        <v>5</v>
      </c>
      <c r="E149" s="31">
        <v>7</v>
      </c>
      <c r="F149" s="31">
        <v>17</v>
      </c>
      <c r="G149" s="31">
        <v>130</v>
      </c>
      <c r="H149" s="32">
        <v>3.3</v>
      </c>
      <c r="I149">
        <v>0.14779935329568081</v>
      </c>
      <c r="J149" s="12">
        <v>22.57</v>
      </c>
      <c r="K149" s="12">
        <v>36.979999999999997</v>
      </c>
      <c r="L149">
        <v>7</v>
      </c>
      <c r="M149">
        <v>8.3000000000000007</v>
      </c>
      <c r="N149" s="12">
        <v>22.37</v>
      </c>
      <c r="O149" s="12">
        <v>36.97</v>
      </c>
      <c r="P149" s="12">
        <v>6.8</v>
      </c>
      <c r="Q149" s="12">
        <v>8.3000000000000007</v>
      </c>
      <c r="R149">
        <v>3</v>
      </c>
    </row>
    <row r="150" spans="1:18">
      <c r="A150" s="29" t="s">
        <v>75</v>
      </c>
      <c r="B150" s="39">
        <v>38775</v>
      </c>
      <c r="C150" s="31">
        <v>7</v>
      </c>
      <c r="D150" s="31">
        <v>5</v>
      </c>
      <c r="E150" s="31">
        <v>3</v>
      </c>
      <c r="F150" s="31">
        <v>16</v>
      </c>
      <c r="G150" s="31">
        <v>120</v>
      </c>
      <c r="H150" s="32">
        <v>1</v>
      </c>
      <c r="I150">
        <v>9.8822038000000001E-2</v>
      </c>
      <c r="J150" s="12">
        <v>22.56</v>
      </c>
      <c r="K150" s="12">
        <v>37.090000000000003</v>
      </c>
      <c r="L150">
        <v>6.9</v>
      </c>
      <c r="M150">
        <v>8.3000000000000007</v>
      </c>
      <c r="N150" s="12">
        <v>22.47</v>
      </c>
      <c r="O150" s="12">
        <v>37.1</v>
      </c>
      <c r="P150" s="12">
        <v>6.5</v>
      </c>
      <c r="Q150" s="12">
        <v>8.3000000000000007</v>
      </c>
      <c r="R150">
        <v>5</v>
      </c>
    </row>
    <row r="151" spans="1:18">
      <c r="A151" s="29" t="s">
        <v>75</v>
      </c>
      <c r="B151" s="39">
        <v>38782</v>
      </c>
      <c r="C151" s="31">
        <v>6</v>
      </c>
      <c r="D151" s="31">
        <v>7</v>
      </c>
      <c r="E151" s="31">
        <v>4</v>
      </c>
      <c r="F151" s="31">
        <v>19</v>
      </c>
      <c r="G151" s="31">
        <v>120</v>
      </c>
      <c r="H151" s="32">
        <v>0.9</v>
      </c>
      <c r="I151">
        <v>0.116425548</v>
      </c>
      <c r="J151" s="12">
        <v>23.38</v>
      </c>
      <c r="K151" s="12">
        <v>36.94</v>
      </c>
      <c r="L151">
        <v>6</v>
      </c>
      <c r="M151">
        <v>8.3000000000000007</v>
      </c>
      <c r="N151" s="12">
        <v>23.08</v>
      </c>
      <c r="O151" s="12">
        <v>36.92</v>
      </c>
      <c r="P151" s="12">
        <v>5.7</v>
      </c>
      <c r="Q151" s="12">
        <v>8.3000000000000007</v>
      </c>
      <c r="R151">
        <v>5.5</v>
      </c>
    </row>
    <row r="152" spans="1:18">
      <c r="A152" s="29" t="s">
        <v>75</v>
      </c>
      <c r="B152" s="39">
        <v>38789</v>
      </c>
      <c r="C152" s="31">
        <v>6</v>
      </c>
      <c r="D152" s="31">
        <v>6</v>
      </c>
      <c r="E152" s="31">
        <v>3</v>
      </c>
      <c r="F152" s="31">
        <v>22</v>
      </c>
      <c r="G152" s="31">
        <v>150</v>
      </c>
      <c r="H152" s="32">
        <v>2.5</v>
      </c>
      <c r="I152">
        <v>0.153991077</v>
      </c>
      <c r="J152" s="12">
        <v>23.41</v>
      </c>
      <c r="K152" s="12">
        <v>36.94</v>
      </c>
      <c r="L152">
        <v>7.2</v>
      </c>
      <c r="M152">
        <v>8.3000000000000007</v>
      </c>
      <c r="N152" s="12">
        <v>23.38</v>
      </c>
      <c r="O152" s="12">
        <v>36.93</v>
      </c>
      <c r="P152" s="12">
        <v>7.3</v>
      </c>
      <c r="Q152" s="12">
        <v>8.3000000000000007</v>
      </c>
      <c r="R152">
        <v>3.5</v>
      </c>
    </row>
    <row r="153" spans="1:18">
      <c r="A153" s="29" t="s">
        <v>75</v>
      </c>
      <c r="B153" s="39">
        <v>38796</v>
      </c>
      <c r="C153" s="31">
        <v>5</v>
      </c>
      <c r="D153" s="31">
        <v>8</v>
      </c>
      <c r="E153" s="31">
        <v>4</v>
      </c>
      <c r="F153" s="31">
        <v>22</v>
      </c>
      <c r="G153" s="31">
        <v>140</v>
      </c>
      <c r="H153" s="32">
        <v>2.5</v>
      </c>
      <c r="I153">
        <v>0.14164175100000001</v>
      </c>
      <c r="J153" s="12">
        <v>22.79</v>
      </c>
      <c r="K153" s="12">
        <v>37.1</v>
      </c>
      <c r="L153">
        <v>6.6</v>
      </c>
      <c r="M153">
        <v>8.3000000000000007</v>
      </c>
      <c r="N153" s="12">
        <v>22.75</v>
      </c>
      <c r="O153" s="12">
        <v>37.08</v>
      </c>
      <c r="P153" s="12">
        <v>6.5</v>
      </c>
      <c r="Q153" s="12">
        <v>8.3000000000000007</v>
      </c>
      <c r="R153">
        <v>3.5</v>
      </c>
    </row>
    <row r="154" spans="1:18">
      <c r="A154" s="29" t="s">
        <v>75</v>
      </c>
      <c r="B154" s="39">
        <v>38803</v>
      </c>
      <c r="C154" s="31">
        <v>13</v>
      </c>
      <c r="D154" s="31">
        <v>9</v>
      </c>
      <c r="E154" s="31">
        <v>5</v>
      </c>
      <c r="F154" s="31">
        <v>22</v>
      </c>
      <c r="G154" s="31">
        <v>140</v>
      </c>
      <c r="H154" s="32">
        <v>1.3</v>
      </c>
      <c r="I154">
        <v>0.109248515</v>
      </c>
      <c r="J154" s="12">
        <v>21.38</v>
      </c>
      <c r="K154" s="12">
        <v>37.200000000000003</v>
      </c>
      <c r="L154">
        <v>6.9</v>
      </c>
      <c r="M154">
        <v>8.1999999999999993</v>
      </c>
      <c r="N154" s="12">
        <v>21.04</v>
      </c>
      <c r="O154" s="12">
        <v>37.200000000000003</v>
      </c>
      <c r="P154" s="12">
        <v>6.5</v>
      </c>
      <c r="Q154" s="12">
        <v>8.1999999999999993</v>
      </c>
      <c r="R154">
        <v>6.5</v>
      </c>
    </row>
    <row r="156" spans="1:18">
      <c r="A156" s="29" t="s">
        <v>76</v>
      </c>
      <c r="B156" s="39">
        <v>38691</v>
      </c>
      <c r="C156" s="31">
        <v>1.5</v>
      </c>
      <c r="D156" s="31">
        <v>8</v>
      </c>
      <c r="E156" s="31">
        <v>4</v>
      </c>
      <c r="F156" s="31">
        <v>14</v>
      </c>
      <c r="G156" s="31">
        <v>130</v>
      </c>
      <c r="H156" s="32">
        <v>0.3</v>
      </c>
      <c r="I156">
        <v>7.4759429140810699E-2</v>
      </c>
      <c r="J156" s="12">
        <v>19.84</v>
      </c>
      <c r="K156" s="12">
        <v>35.74</v>
      </c>
      <c r="L156">
        <v>7.7</v>
      </c>
      <c r="M156">
        <v>8.1999999999999993</v>
      </c>
      <c r="N156" s="12">
        <v>19.79</v>
      </c>
      <c r="O156" s="12">
        <v>35.75</v>
      </c>
      <c r="P156" s="12">
        <v>7.6</v>
      </c>
      <c r="Q156" s="12">
        <v>8.1999999999999993</v>
      </c>
      <c r="R156">
        <v>5</v>
      </c>
    </row>
    <row r="157" spans="1:18">
      <c r="A157" s="29" t="s">
        <v>76</v>
      </c>
      <c r="B157" s="39">
        <v>38698</v>
      </c>
      <c r="C157" s="31">
        <v>1.5</v>
      </c>
      <c r="D157" s="31">
        <v>10</v>
      </c>
      <c r="E157" s="31">
        <v>3</v>
      </c>
      <c r="F157" s="31">
        <v>17</v>
      </c>
      <c r="G157" s="31">
        <v>120</v>
      </c>
      <c r="H157" s="32">
        <v>0.7</v>
      </c>
      <c r="I157">
        <v>8.1458121480884937E-2</v>
      </c>
      <c r="J157" s="12">
        <v>19.579999999999998</v>
      </c>
      <c r="K157" s="12">
        <v>35.89</v>
      </c>
      <c r="L157">
        <v>7.4</v>
      </c>
      <c r="M157">
        <v>8.1999999999999993</v>
      </c>
      <c r="N157" s="12">
        <v>19.170000000000002</v>
      </c>
      <c r="O157" s="12">
        <v>35.950000000000003</v>
      </c>
      <c r="P157" s="12">
        <v>7.2</v>
      </c>
      <c r="Q157" s="12">
        <v>8.1999999999999993</v>
      </c>
      <c r="R157">
        <v>7</v>
      </c>
    </row>
    <row r="158" spans="1:18">
      <c r="A158" s="29" t="s">
        <v>76</v>
      </c>
      <c r="B158" s="39">
        <v>38705</v>
      </c>
      <c r="C158" s="31">
        <v>1.5</v>
      </c>
      <c r="D158" s="31">
        <v>6</v>
      </c>
      <c r="E158" s="31">
        <v>3</v>
      </c>
      <c r="F158" s="31">
        <v>15</v>
      </c>
      <c r="G158" s="31">
        <v>110</v>
      </c>
      <c r="H158" s="32">
        <v>0.6</v>
      </c>
      <c r="I158">
        <v>6.797525254063988E-2</v>
      </c>
      <c r="J158" s="12">
        <v>21.1</v>
      </c>
      <c r="K158" s="12">
        <v>35.22</v>
      </c>
      <c r="L158">
        <v>7.8</v>
      </c>
      <c r="M158">
        <v>8.1</v>
      </c>
      <c r="N158" s="12">
        <v>20.239999999999998</v>
      </c>
      <c r="O158" s="12">
        <v>35.67</v>
      </c>
      <c r="P158" s="12">
        <v>7.8</v>
      </c>
      <c r="Q158" s="12">
        <v>8.1</v>
      </c>
      <c r="R158">
        <v>8.6999999999999993</v>
      </c>
    </row>
    <row r="159" spans="1:18">
      <c r="A159" s="29" t="s">
        <v>76</v>
      </c>
      <c r="B159" s="39">
        <v>38719</v>
      </c>
      <c r="C159" s="31">
        <v>1.5</v>
      </c>
      <c r="D159" s="31">
        <v>7</v>
      </c>
      <c r="E159" s="31">
        <v>3</v>
      </c>
      <c r="F159" s="31">
        <v>17</v>
      </c>
      <c r="G159" s="31">
        <v>110</v>
      </c>
      <c r="H159" s="32">
        <v>0.9</v>
      </c>
      <c r="I159">
        <v>8.0539985394065081E-2</v>
      </c>
      <c r="J159" s="12">
        <v>21</v>
      </c>
      <c r="K159" s="12">
        <v>36.32</v>
      </c>
      <c r="L159">
        <v>7.8</v>
      </c>
      <c r="M159">
        <v>8.1</v>
      </c>
      <c r="N159" s="12">
        <v>20.45</v>
      </c>
      <c r="O159" s="12">
        <v>36.42</v>
      </c>
      <c r="P159" s="12">
        <v>7.7</v>
      </c>
      <c r="Q159" s="12">
        <v>8.1</v>
      </c>
      <c r="R159">
        <v>7</v>
      </c>
    </row>
    <row r="160" spans="1:18">
      <c r="A160" s="29" t="s">
        <v>76</v>
      </c>
      <c r="B160" s="39">
        <v>38726</v>
      </c>
      <c r="C160" s="31">
        <v>1.5</v>
      </c>
      <c r="D160" s="31">
        <v>6</v>
      </c>
      <c r="E160" s="31">
        <v>3</v>
      </c>
      <c r="F160" s="31">
        <v>14</v>
      </c>
      <c r="G160" s="31">
        <v>130</v>
      </c>
      <c r="H160" s="32">
        <v>0.5</v>
      </c>
      <c r="I160">
        <v>0.10192735187539258</v>
      </c>
      <c r="J160" s="12">
        <v>22.2</v>
      </c>
      <c r="K160" s="12">
        <v>36.479999999999997</v>
      </c>
      <c r="L160">
        <v>7.5</v>
      </c>
      <c r="M160">
        <v>8.3000000000000007</v>
      </c>
      <c r="N160" s="12">
        <v>22.01</v>
      </c>
      <c r="O160" s="12">
        <v>36.46</v>
      </c>
      <c r="P160" s="12">
        <v>7.3</v>
      </c>
      <c r="Q160" s="12">
        <v>8.3000000000000007</v>
      </c>
      <c r="R160">
        <v>6.5</v>
      </c>
    </row>
    <row r="161" spans="1:18">
      <c r="A161" s="29" t="s">
        <v>76</v>
      </c>
      <c r="B161" s="39">
        <v>38733</v>
      </c>
      <c r="C161" s="31">
        <v>1.5</v>
      </c>
      <c r="D161" s="31">
        <v>6</v>
      </c>
      <c r="E161" s="31">
        <v>3</v>
      </c>
      <c r="F161" s="31">
        <v>18</v>
      </c>
      <c r="G161" s="31">
        <v>140</v>
      </c>
      <c r="H161" s="32">
        <v>1.4</v>
      </c>
      <c r="I161">
        <v>8.5383992324970154E-2</v>
      </c>
      <c r="J161" s="12">
        <v>22.7</v>
      </c>
      <c r="K161" s="12">
        <v>36.39</v>
      </c>
      <c r="L161">
        <v>7.2</v>
      </c>
      <c r="M161">
        <v>8.3000000000000007</v>
      </c>
      <c r="N161" s="12">
        <v>21.84</v>
      </c>
      <c r="O161" s="12">
        <v>36.39</v>
      </c>
      <c r="P161" s="12">
        <v>6.6</v>
      </c>
      <c r="Q161" s="12">
        <v>8.3000000000000007</v>
      </c>
      <c r="R161" s="12">
        <v>6.3</v>
      </c>
    </row>
    <row r="162" spans="1:18">
      <c r="A162" s="29" t="s">
        <v>76</v>
      </c>
      <c r="B162" s="39">
        <v>38740</v>
      </c>
    </row>
    <row r="163" spans="1:18">
      <c r="A163" s="29" t="s">
        <v>76</v>
      </c>
      <c r="B163" s="39">
        <v>38747</v>
      </c>
      <c r="C163" s="31">
        <v>5</v>
      </c>
      <c r="D163" s="31">
        <v>5</v>
      </c>
      <c r="E163" s="31">
        <v>3</v>
      </c>
      <c r="F163" s="31">
        <v>17</v>
      </c>
      <c r="G163" s="31">
        <v>110</v>
      </c>
      <c r="H163" s="32">
        <v>1.1000000000000001</v>
      </c>
      <c r="I163">
        <v>0.10725370417916499</v>
      </c>
      <c r="J163" s="12">
        <v>21.34</v>
      </c>
      <c r="K163" s="12">
        <v>36.450000000000003</v>
      </c>
      <c r="L163">
        <v>6.9</v>
      </c>
      <c r="M163">
        <v>8.4</v>
      </c>
      <c r="N163" s="12">
        <v>21.23</v>
      </c>
      <c r="O163" s="12">
        <v>36.43</v>
      </c>
      <c r="P163" s="12">
        <v>6.9</v>
      </c>
      <c r="Q163" s="12">
        <v>8.4</v>
      </c>
      <c r="R163">
        <v>4.5</v>
      </c>
    </row>
    <row r="164" spans="1:18">
      <c r="A164" s="29" t="s">
        <v>76</v>
      </c>
      <c r="B164" s="39">
        <v>38754</v>
      </c>
      <c r="C164" s="31">
        <v>5</v>
      </c>
      <c r="D164" s="31">
        <v>6</v>
      </c>
      <c r="E164" s="31">
        <v>4</v>
      </c>
      <c r="F164" s="31">
        <v>17</v>
      </c>
      <c r="G164" s="31">
        <v>130</v>
      </c>
      <c r="H164" s="32">
        <v>0.8</v>
      </c>
      <c r="I164">
        <v>9.2696643989619604E-2</v>
      </c>
      <c r="J164" s="12">
        <v>22.06</v>
      </c>
      <c r="K164" s="12">
        <v>36.380000000000003</v>
      </c>
      <c r="L164">
        <v>6.9</v>
      </c>
      <c r="M164">
        <v>8.4</v>
      </c>
      <c r="N164" s="12">
        <v>21.7</v>
      </c>
      <c r="O164" s="12">
        <v>36.39</v>
      </c>
      <c r="P164" s="12">
        <v>6.9</v>
      </c>
      <c r="Q164" s="12">
        <v>8.4</v>
      </c>
      <c r="R164">
        <v>6.6</v>
      </c>
    </row>
    <row r="165" spans="1:18">
      <c r="A165" s="29" t="s">
        <v>76</v>
      </c>
      <c r="B165" s="39">
        <v>38761</v>
      </c>
      <c r="C165" s="31">
        <v>4</v>
      </c>
      <c r="D165" s="31">
        <v>5</v>
      </c>
      <c r="E165" s="31">
        <v>2</v>
      </c>
      <c r="F165" s="31">
        <v>13</v>
      </c>
      <c r="G165" s="31">
        <v>110</v>
      </c>
      <c r="H165" s="32">
        <v>0.8</v>
      </c>
      <c r="I165">
        <v>6.0580409548906922E-2</v>
      </c>
      <c r="J165" s="12">
        <v>23</v>
      </c>
      <c r="K165" s="12">
        <v>36.4</v>
      </c>
      <c r="L165">
        <v>7</v>
      </c>
      <c r="M165">
        <v>8.3000000000000007</v>
      </c>
      <c r="N165" s="12">
        <v>22.06</v>
      </c>
      <c r="O165" s="12">
        <v>36.42</v>
      </c>
      <c r="P165" s="12">
        <v>6.9</v>
      </c>
      <c r="Q165" s="12">
        <v>8.3000000000000007</v>
      </c>
      <c r="R165">
        <v>6</v>
      </c>
    </row>
    <row r="166" spans="1:18">
      <c r="A166" s="29" t="s">
        <v>76</v>
      </c>
      <c r="B166" s="39">
        <v>38768</v>
      </c>
      <c r="C166" s="31">
        <v>8</v>
      </c>
      <c r="D166" s="31">
        <v>5</v>
      </c>
      <c r="E166" s="31">
        <v>5</v>
      </c>
      <c r="F166" s="31">
        <v>15</v>
      </c>
      <c r="G166" s="31">
        <v>110</v>
      </c>
      <c r="H166" s="32">
        <v>1.5</v>
      </c>
      <c r="I166">
        <v>0.10101303984337427</v>
      </c>
      <c r="J166" s="12">
        <v>22.43</v>
      </c>
      <c r="K166" s="12">
        <v>36.9</v>
      </c>
      <c r="L166">
        <v>6.7</v>
      </c>
      <c r="M166">
        <v>8.3000000000000007</v>
      </c>
      <c r="N166" s="12">
        <v>21.99</v>
      </c>
      <c r="O166" s="12">
        <v>36.950000000000003</v>
      </c>
      <c r="P166" s="12">
        <v>6.4</v>
      </c>
      <c r="Q166" s="12">
        <v>8.3000000000000007</v>
      </c>
      <c r="R166">
        <v>5</v>
      </c>
    </row>
    <row r="167" spans="1:18">
      <c r="A167" s="29" t="s">
        <v>76</v>
      </c>
      <c r="B167" s="39">
        <v>38775</v>
      </c>
      <c r="C167" s="31">
        <v>6</v>
      </c>
      <c r="D167" s="31">
        <v>5</v>
      </c>
      <c r="E167" s="31">
        <v>3</v>
      </c>
      <c r="F167" s="31">
        <v>13</v>
      </c>
      <c r="G167" s="31">
        <v>100</v>
      </c>
      <c r="H167" s="32">
        <v>0.6</v>
      </c>
      <c r="I167">
        <v>8.7763307999999998E-2</v>
      </c>
      <c r="J167" s="12">
        <v>22.77</v>
      </c>
      <c r="K167" s="12">
        <v>37.020000000000003</v>
      </c>
      <c r="L167">
        <v>7</v>
      </c>
      <c r="M167">
        <v>8.3000000000000007</v>
      </c>
      <c r="N167" s="12">
        <v>22.24</v>
      </c>
      <c r="O167" s="12">
        <v>37.04</v>
      </c>
      <c r="P167" s="12">
        <v>6.7</v>
      </c>
      <c r="Q167" s="12">
        <v>8.3000000000000007</v>
      </c>
      <c r="R167">
        <v>7</v>
      </c>
    </row>
    <row r="168" spans="1:18">
      <c r="A168" s="29" t="s">
        <v>76</v>
      </c>
      <c r="B168" s="39">
        <v>38782</v>
      </c>
      <c r="C168" s="31">
        <v>1.5</v>
      </c>
      <c r="D168" s="31">
        <v>5</v>
      </c>
      <c r="E168" s="31">
        <v>3</v>
      </c>
      <c r="F168" s="31">
        <v>14</v>
      </c>
      <c r="G168" s="31">
        <v>110</v>
      </c>
      <c r="H168" s="32">
        <v>0.6</v>
      </c>
      <c r="I168">
        <v>6.9388862999999995E-2</v>
      </c>
      <c r="J168" s="12">
        <v>24.03</v>
      </c>
      <c r="K168" s="12">
        <v>36.97</v>
      </c>
      <c r="L168">
        <v>6.5</v>
      </c>
      <c r="M168">
        <v>8.3000000000000007</v>
      </c>
      <c r="N168" s="12">
        <v>23.47</v>
      </c>
      <c r="O168" s="12">
        <v>36.96</v>
      </c>
      <c r="P168" s="12">
        <v>6.3</v>
      </c>
      <c r="Q168" s="12">
        <v>8.3000000000000007</v>
      </c>
      <c r="R168">
        <v>6</v>
      </c>
    </row>
    <row r="169" spans="1:18">
      <c r="A169" s="29" t="s">
        <v>76</v>
      </c>
      <c r="B169" s="39">
        <v>38789</v>
      </c>
    </row>
    <row r="170" spans="1:18">
      <c r="A170" s="29" t="s">
        <v>76</v>
      </c>
      <c r="B170" s="39">
        <v>38796</v>
      </c>
      <c r="C170" s="31">
        <v>4</v>
      </c>
      <c r="D170" s="31">
        <v>5</v>
      </c>
      <c r="E170" s="31">
        <v>3</v>
      </c>
      <c r="F170" s="31">
        <v>15</v>
      </c>
      <c r="G170" s="31">
        <v>110</v>
      </c>
      <c r="H170" s="32">
        <v>1</v>
      </c>
      <c r="I170">
        <v>0.12561422799999999</v>
      </c>
      <c r="J170" s="12">
        <v>22.87</v>
      </c>
      <c r="K170" s="12">
        <v>37.07</v>
      </c>
      <c r="L170">
        <v>6.7</v>
      </c>
      <c r="M170">
        <v>8.3000000000000007</v>
      </c>
      <c r="N170" s="12">
        <v>22.54</v>
      </c>
      <c r="O170" s="12">
        <v>37.090000000000003</v>
      </c>
      <c r="P170" s="12">
        <v>6.6</v>
      </c>
      <c r="Q170" s="12">
        <v>8.3000000000000007</v>
      </c>
      <c r="R170">
        <v>6.5</v>
      </c>
    </row>
    <row r="171" spans="1:18">
      <c r="A171" s="29" t="s">
        <v>76</v>
      </c>
      <c r="B171" s="39">
        <v>38803</v>
      </c>
      <c r="C171" s="31">
        <v>5</v>
      </c>
      <c r="D171" s="31">
        <v>7</v>
      </c>
      <c r="E171" s="31">
        <v>5</v>
      </c>
      <c r="F171" s="31">
        <v>18</v>
      </c>
      <c r="G171" s="31">
        <v>110</v>
      </c>
      <c r="H171" s="32">
        <v>1.1000000000000001</v>
      </c>
      <c r="I171">
        <v>9.1080293000000007E-2</v>
      </c>
      <c r="J171" s="12">
        <v>21.43</v>
      </c>
      <c r="K171" s="12">
        <v>37.06</v>
      </c>
      <c r="L171">
        <v>7.1</v>
      </c>
      <c r="M171">
        <v>8.1999999999999993</v>
      </c>
      <c r="N171" s="12">
        <v>21.25</v>
      </c>
      <c r="O171" s="12">
        <v>37.14</v>
      </c>
      <c r="P171" s="12">
        <v>6.8</v>
      </c>
      <c r="Q171" s="12">
        <v>8.1999999999999993</v>
      </c>
      <c r="R171">
        <v>7.5</v>
      </c>
    </row>
    <row r="173" spans="1:18">
      <c r="A173" s="29" t="s">
        <v>77</v>
      </c>
      <c r="B173" s="39">
        <v>38691</v>
      </c>
      <c r="C173" s="31">
        <v>6</v>
      </c>
      <c r="D173" s="31">
        <v>8</v>
      </c>
      <c r="E173" s="31">
        <v>3</v>
      </c>
      <c r="F173" s="31">
        <v>14</v>
      </c>
      <c r="G173" s="31">
        <v>120</v>
      </c>
      <c r="H173" s="32">
        <v>0.4</v>
      </c>
      <c r="I173">
        <v>7.5503750157935298E-2</v>
      </c>
      <c r="J173" s="12">
        <v>19.66</v>
      </c>
      <c r="K173" s="12">
        <v>35.74</v>
      </c>
      <c r="L173">
        <v>7.6</v>
      </c>
      <c r="M173">
        <v>8.1999999999999993</v>
      </c>
      <c r="N173" s="12">
        <v>19.5</v>
      </c>
      <c r="O173" s="12">
        <v>35.76</v>
      </c>
      <c r="P173" s="12">
        <v>7.5</v>
      </c>
      <c r="Q173" s="12">
        <v>8.1999999999999993</v>
      </c>
      <c r="R173">
        <v>7.25</v>
      </c>
    </row>
    <row r="174" spans="1:18">
      <c r="A174" s="29" t="s">
        <v>77</v>
      </c>
      <c r="B174" s="39">
        <v>38698</v>
      </c>
      <c r="C174" s="31">
        <v>1.5</v>
      </c>
      <c r="D174" s="31">
        <v>8</v>
      </c>
      <c r="E174" s="31">
        <v>3</v>
      </c>
      <c r="F174" s="31">
        <v>13</v>
      </c>
      <c r="G174" s="31">
        <v>120</v>
      </c>
      <c r="H174" s="32">
        <v>0.5</v>
      </c>
      <c r="I174">
        <v>8.4957830465342429E-2</v>
      </c>
      <c r="J174" s="12">
        <v>19.59</v>
      </c>
      <c r="K174" s="12">
        <v>35.880000000000003</v>
      </c>
      <c r="L174">
        <v>7.4</v>
      </c>
      <c r="M174">
        <v>8.1999999999999993</v>
      </c>
      <c r="N174" s="12">
        <v>19.13</v>
      </c>
      <c r="O174" s="12">
        <v>35.93</v>
      </c>
      <c r="P174" s="12">
        <v>7.3</v>
      </c>
      <c r="Q174" s="12">
        <v>8.1999999999999993</v>
      </c>
      <c r="R174">
        <v>7.2</v>
      </c>
    </row>
    <row r="175" spans="1:18">
      <c r="A175" s="29" t="s">
        <v>77</v>
      </c>
      <c r="B175" s="39">
        <v>38705</v>
      </c>
      <c r="C175" s="31">
        <v>1.5</v>
      </c>
      <c r="D175" s="31">
        <v>7</v>
      </c>
      <c r="E175" s="31">
        <v>3</v>
      </c>
      <c r="F175" s="31">
        <v>14</v>
      </c>
      <c r="G175" s="31">
        <v>100</v>
      </c>
      <c r="H175" s="32">
        <v>0.3</v>
      </c>
      <c r="I175">
        <v>6.4899040444887673E-2</v>
      </c>
      <c r="J175" s="12">
        <v>20.72</v>
      </c>
      <c r="K175" s="12">
        <v>35.33</v>
      </c>
      <c r="L175">
        <v>7.6</v>
      </c>
      <c r="M175">
        <v>8.1</v>
      </c>
      <c r="N175" s="12">
        <v>20.68</v>
      </c>
      <c r="O175" s="12">
        <v>35.51</v>
      </c>
      <c r="P175" s="12">
        <v>7.7</v>
      </c>
      <c r="Q175" s="12">
        <v>8.1</v>
      </c>
      <c r="R175">
        <v>9</v>
      </c>
    </row>
    <row r="176" spans="1:18">
      <c r="A176" s="29" t="s">
        <v>77</v>
      </c>
      <c r="B176" s="39">
        <v>38719</v>
      </c>
      <c r="C176" s="31">
        <v>1.5</v>
      </c>
      <c r="D176" s="31">
        <v>7</v>
      </c>
      <c r="E176" s="31">
        <v>3</v>
      </c>
      <c r="F176" s="31">
        <v>13</v>
      </c>
      <c r="G176" s="31">
        <v>110</v>
      </c>
      <c r="H176" s="32">
        <v>0.5</v>
      </c>
      <c r="I176">
        <v>8.8006238770649683E-2</v>
      </c>
      <c r="J176" s="12">
        <v>20.87</v>
      </c>
      <c r="K176" s="12">
        <v>36.28</v>
      </c>
      <c r="L176">
        <v>7.8</v>
      </c>
      <c r="M176">
        <v>8.1999999999999993</v>
      </c>
      <c r="N176" s="12">
        <v>20.3</v>
      </c>
      <c r="O176" s="12">
        <v>36.39</v>
      </c>
      <c r="P176" s="12">
        <v>7.6</v>
      </c>
      <c r="Q176" s="12">
        <v>8.1</v>
      </c>
      <c r="R176">
        <v>8.5</v>
      </c>
    </row>
    <row r="177" spans="1:18">
      <c r="A177" s="29" t="s">
        <v>77</v>
      </c>
      <c r="B177" s="39">
        <v>38726</v>
      </c>
      <c r="C177" s="31">
        <v>1.5</v>
      </c>
      <c r="D177" s="31">
        <v>5</v>
      </c>
      <c r="E177" s="31">
        <v>2</v>
      </c>
      <c r="F177" s="31">
        <v>12</v>
      </c>
      <c r="G177" s="31">
        <v>140</v>
      </c>
      <c r="H177" s="32">
        <v>0.4</v>
      </c>
      <c r="I177">
        <v>7.2250202491290286E-2</v>
      </c>
      <c r="J177" s="12">
        <v>22.08</v>
      </c>
      <c r="K177" s="12">
        <v>36.369999999999997</v>
      </c>
      <c r="L177">
        <v>7.4</v>
      </c>
      <c r="M177">
        <v>8.3000000000000007</v>
      </c>
      <c r="N177" s="12">
        <v>21.87</v>
      </c>
      <c r="O177" s="12">
        <v>36.42</v>
      </c>
      <c r="P177" s="12">
        <v>7.3</v>
      </c>
      <c r="Q177" s="12">
        <v>8.3000000000000007</v>
      </c>
      <c r="R177">
        <v>8.5</v>
      </c>
    </row>
    <row r="178" spans="1:18">
      <c r="A178" s="29" t="s">
        <v>77</v>
      </c>
      <c r="B178" s="39">
        <v>38733</v>
      </c>
      <c r="C178" s="31">
        <v>3</v>
      </c>
      <c r="D178" s="31">
        <v>6</v>
      </c>
      <c r="E178" s="31">
        <v>3</v>
      </c>
      <c r="F178" s="31">
        <v>15</v>
      </c>
      <c r="G178" s="31">
        <v>120</v>
      </c>
      <c r="H178" s="32">
        <v>0.6</v>
      </c>
      <c r="I178">
        <v>7.8211965025331717E-2</v>
      </c>
      <c r="J178" s="12">
        <v>22.1</v>
      </c>
      <c r="K178" s="12">
        <v>36.36</v>
      </c>
      <c r="L178">
        <v>7.1</v>
      </c>
      <c r="M178">
        <v>8.3000000000000007</v>
      </c>
      <c r="N178" s="12">
        <v>22</v>
      </c>
      <c r="O178" s="12">
        <v>36.380000000000003</v>
      </c>
      <c r="P178" s="12">
        <v>7.1</v>
      </c>
      <c r="Q178" s="12">
        <v>8.3000000000000007</v>
      </c>
      <c r="R178">
        <v>8.4</v>
      </c>
    </row>
    <row r="179" spans="1:18">
      <c r="A179" s="29" t="s">
        <v>77</v>
      </c>
      <c r="B179" s="39">
        <v>38740</v>
      </c>
      <c r="C179" s="31">
        <v>5</v>
      </c>
      <c r="D179" s="31">
        <v>7</v>
      </c>
      <c r="E179" s="31">
        <v>5</v>
      </c>
      <c r="F179" s="31">
        <v>18</v>
      </c>
      <c r="G179" s="31">
        <v>110</v>
      </c>
      <c r="H179" s="32">
        <v>0.6</v>
      </c>
      <c r="I179">
        <v>0.10391783483606143</v>
      </c>
      <c r="J179" s="12">
        <v>22.25</v>
      </c>
      <c r="K179" s="12">
        <v>36.340000000000003</v>
      </c>
      <c r="L179">
        <v>6.8</v>
      </c>
      <c r="M179">
        <v>8.3000000000000007</v>
      </c>
      <c r="N179" s="12">
        <v>22</v>
      </c>
      <c r="O179" s="12">
        <v>36.35</v>
      </c>
      <c r="P179" s="12">
        <v>6.8</v>
      </c>
      <c r="Q179" s="12">
        <v>8.3000000000000007</v>
      </c>
      <c r="R179">
        <v>6.8</v>
      </c>
    </row>
    <row r="180" spans="1:18">
      <c r="A180" s="29" t="s">
        <v>77</v>
      </c>
      <c r="B180" s="39">
        <v>38747</v>
      </c>
      <c r="C180" s="31">
        <v>5</v>
      </c>
      <c r="D180" s="31">
        <v>5</v>
      </c>
      <c r="E180" s="31">
        <v>3</v>
      </c>
      <c r="F180" s="31">
        <v>13</v>
      </c>
      <c r="G180" s="31">
        <v>110</v>
      </c>
      <c r="H180" s="32">
        <v>1</v>
      </c>
      <c r="I180">
        <v>9.6360582505673781E-2</v>
      </c>
      <c r="J180" s="12">
        <v>21.45</v>
      </c>
      <c r="K180" s="12">
        <v>36.29</v>
      </c>
      <c r="L180">
        <v>6.8</v>
      </c>
      <c r="M180">
        <v>8.4</v>
      </c>
      <c r="N180" s="12">
        <v>21.16</v>
      </c>
      <c r="O180" s="12">
        <v>36.36</v>
      </c>
      <c r="P180" s="12">
        <v>6.9</v>
      </c>
      <c r="Q180" s="12">
        <v>8.4</v>
      </c>
      <c r="R180">
        <v>5.7</v>
      </c>
    </row>
    <row r="181" spans="1:18">
      <c r="A181" s="29" t="s">
        <v>77</v>
      </c>
      <c r="B181" s="39">
        <v>38754</v>
      </c>
      <c r="C181" s="31">
        <v>4</v>
      </c>
      <c r="D181" s="31">
        <v>6</v>
      </c>
      <c r="E181" s="31">
        <v>6</v>
      </c>
      <c r="F181" s="31">
        <v>16</v>
      </c>
      <c r="G181" s="31">
        <v>120</v>
      </c>
      <c r="H181" s="32">
        <v>0.6</v>
      </c>
      <c r="J181" s="12">
        <v>21.74</v>
      </c>
      <c r="K181" s="12">
        <v>36.340000000000003</v>
      </c>
      <c r="L181">
        <v>7</v>
      </c>
      <c r="M181">
        <v>8.4</v>
      </c>
      <c r="N181" s="12">
        <v>21.36</v>
      </c>
      <c r="O181" s="12">
        <v>36.380000000000003</v>
      </c>
      <c r="P181" s="12">
        <v>6.5</v>
      </c>
      <c r="Q181" s="12">
        <v>8.3000000000000007</v>
      </c>
      <c r="R181">
        <v>6</v>
      </c>
    </row>
    <row r="182" spans="1:18">
      <c r="A182" s="29" t="s">
        <v>77</v>
      </c>
      <c r="B182" s="39">
        <v>38761</v>
      </c>
      <c r="C182" s="31">
        <v>6</v>
      </c>
      <c r="D182" s="31">
        <v>6</v>
      </c>
      <c r="E182" s="31">
        <v>3</v>
      </c>
      <c r="F182" s="31">
        <v>13</v>
      </c>
      <c r="G182" s="31">
        <v>120</v>
      </c>
      <c r="H182" s="32">
        <v>0.5</v>
      </c>
      <c r="I182">
        <v>0.11622711466581294</v>
      </c>
      <c r="J182" s="12">
        <v>22.31</v>
      </c>
      <c r="K182" s="12">
        <v>36.409999999999997</v>
      </c>
      <c r="L182">
        <v>6.9</v>
      </c>
      <c r="M182">
        <v>8.3000000000000007</v>
      </c>
      <c r="N182" s="12">
        <v>22.31</v>
      </c>
      <c r="O182" s="12">
        <v>36.409999999999997</v>
      </c>
      <c r="P182" s="12">
        <v>6.9</v>
      </c>
      <c r="Q182" s="12">
        <v>8.3000000000000007</v>
      </c>
      <c r="R182">
        <v>5.5</v>
      </c>
    </row>
    <row r="183" spans="1:18">
      <c r="A183" s="29" t="s">
        <v>77</v>
      </c>
      <c r="B183" s="39">
        <v>38768</v>
      </c>
      <c r="C183" s="31">
        <v>7</v>
      </c>
      <c r="D183" s="31">
        <v>6</v>
      </c>
      <c r="E183" s="31">
        <v>7</v>
      </c>
      <c r="F183" s="31">
        <v>15</v>
      </c>
      <c r="G183" s="31">
        <v>100</v>
      </c>
      <c r="H183" s="32">
        <v>0.6</v>
      </c>
      <c r="I183">
        <v>9.9121649654763458E-2</v>
      </c>
      <c r="J183" s="12">
        <v>22.22</v>
      </c>
      <c r="K183" s="12">
        <v>36.94</v>
      </c>
      <c r="L183">
        <v>6.8</v>
      </c>
      <c r="M183">
        <v>8.3000000000000007</v>
      </c>
      <c r="N183" s="12">
        <v>22.1</v>
      </c>
      <c r="O183" s="12">
        <v>36.950000000000003</v>
      </c>
      <c r="P183" s="12">
        <v>7</v>
      </c>
      <c r="Q183" s="12">
        <v>8.3000000000000007</v>
      </c>
      <c r="R183">
        <v>5</v>
      </c>
    </row>
    <row r="184" spans="1:18">
      <c r="A184" s="29" t="s">
        <v>77</v>
      </c>
      <c r="B184" s="39">
        <v>38775</v>
      </c>
      <c r="C184" s="31">
        <v>5</v>
      </c>
      <c r="D184" s="31">
        <v>5</v>
      </c>
      <c r="E184" s="31">
        <v>3</v>
      </c>
      <c r="F184" s="31">
        <v>13</v>
      </c>
      <c r="G184" s="31">
        <v>120</v>
      </c>
      <c r="H184" s="32">
        <v>0.5</v>
      </c>
      <c r="I184">
        <v>9.3441947999999997E-2</v>
      </c>
      <c r="J184" s="12">
        <v>22.82</v>
      </c>
      <c r="K184" s="12">
        <v>37.11</v>
      </c>
      <c r="L184">
        <v>6.3</v>
      </c>
      <c r="M184">
        <v>8.3000000000000007</v>
      </c>
      <c r="N184" s="12">
        <v>22.79</v>
      </c>
      <c r="O184" s="12">
        <v>37.11</v>
      </c>
      <c r="P184" s="12">
        <v>6.3</v>
      </c>
      <c r="Q184" s="12">
        <v>8.3000000000000007</v>
      </c>
      <c r="R184">
        <v>5.5</v>
      </c>
    </row>
    <row r="185" spans="1:18">
      <c r="A185" s="29" t="s">
        <v>77</v>
      </c>
      <c r="B185" s="39">
        <v>38782</v>
      </c>
      <c r="C185" s="31">
        <v>1.5</v>
      </c>
      <c r="D185" s="31">
        <v>5</v>
      </c>
      <c r="E185" s="31">
        <v>3</v>
      </c>
      <c r="F185" s="31">
        <v>14</v>
      </c>
      <c r="G185" s="31">
        <v>110</v>
      </c>
      <c r="H185" s="32">
        <v>0.5</v>
      </c>
      <c r="I185">
        <v>0.108463541</v>
      </c>
      <c r="J185" s="12">
        <v>23.7</v>
      </c>
      <c r="K185" s="12">
        <v>36.96</v>
      </c>
      <c r="L185">
        <v>6.3</v>
      </c>
      <c r="M185">
        <v>8.3000000000000007</v>
      </c>
      <c r="N185" s="12">
        <v>23.63</v>
      </c>
      <c r="O185" s="12">
        <v>36.97</v>
      </c>
      <c r="P185" s="12">
        <v>6.3</v>
      </c>
      <c r="Q185" s="12">
        <v>8.3000000000000007</v>
      </c>
      <c r="R185">
        <v>6</v>
      </c>
    </row>
    <row r="186" spans="1:18">
      <c r="A186" s="29" t="s">
        <v>77</v>
      </c>
      <c r="B186" s="39">
        <v>38789</v>
      </c>
      <c r="C186" s="31">
        <v>5</v>
      </c>
      <c r="D186" s="31">
        <v>5</v>
      </c>
      <c r="E186" s="31">
        <v>3</v>
      </c>
      <c r="F186" s="31">
        <v>16</v>
      </c>
      <c r="G186" s="31">
        <v>120</v>
      </c>
      <c r="H186" s="32">
        <v>0.9</v>
      </c>
      <c r="I186">
        <v>0.110526399</v>
      </c>
      <c r="J186" s="12">
        <v>23.11</v>
      </c>
      <c r="K186" s="12">
        <v>36.82</v>
      </c>
      <c r="L186">
        <v>7.1</v>
      </c>
      <c r="M186">
        <v>8.3000000000000007</v>
      </c>
      <c r="N186" s="12">
        <v>22.8</v>
      </c>
      <c r="O186" s="12">
        <v>36.799999999999997</v>
      </c>
      <c r="P186" s="12">
        <v>7.3</v>
      </c>
      <c r="Q186" s="12">
        <v>8.3000000000000007</v>
      </c>
      <c r="R186">
        <v>5</v>
      </c>
    </row>
    <row r="187" spans="1:18">
      <c r="A187" s="29" t="s">
        <v>77</v>
      </c>
      <c r="B187" s="39">
        <v>38796</v>
      </c>
      <c r="C187" s="31">
        <v>8</v>
      </c>
      <c r="D187" s="31">
        <v>6</v>
      </c>
      <c r="E187" s="31">
        <v>4</v>
      </c>
      <c r="F187" s="31">
        <v>13</v>
      </c>
      <c r="G187" s="31">
        <v>140</v>
      </c>
      <c r="H187" s="32">
        <v>0.5</v>
      </c>
      <c r="I187">
        <v>0.104740334</v>
      </c>
      <c r="J187" s="12">
        <v>22.77</v>
      </c>
      <c r="K187" s="12">
        <v>37.020000000000003</v>
      </c>
      <c r="L187">
        <v>6.6</v>
      </c>
      <c r="M187">
        <v>8.3000000000000007</v>
      </c>
      <c r="N187" s="12">
        <v>22.59</v>
      </c>
      <c r="O187" s="12">
        <v>37.01</v>
      </c>
      <c r="P187" s="12">
        <v>6.7</v>
      </c>
      <c r="Q187" s="12">
        <v>8.3000000000000007</v>
      </c>
      <c r="R187">
        <v>6.5</v>
      </c>
    </row>
    <row r="188" spans="1:18">
      <c r="A188" s="29" t="s">
        <v>77</v>
      </c>
      <c r="B188" s="39">
        <v>38803</v>
      </c>
      <c r="C188" s="31">
        <v>5</v>
      </c>
      <c r="D188" s="31">
        <v>6</v>
      </c>
      <c r="E188" s="31">
        <v>4</v>
      </c>
      <c r="F188" s="31">
        <v>19</v>
      </c>
      <c r="G188" s="31">
        <v>120</v>
      </c>
      <c r="H188" s="32">
        <v>0.7</v>
      </c>
      <c r="I188">
        <v>0.11905224</v>
      </c>
      <c r="J188" s="12">
        <v>21.45</v>
      </c>
      <c r="K188" s="12">
        <v>37.25</v>
      </c>
      <c r="L188">
        <v>7.1</v>
      </c>
      <c r="M188">
        <v>8.3000000000000007</v>
      </c>
      <c r="N188" s="12">
        <v>21.17</v>
      </c>
      <c r="O188" s="12">
        <v>37.28</v>
      </c>
      <c r="P188" s="12">
        <v>7.1</v>
      </c>
      <c r="Q188" s="12">
        <v>8.3000000000000007</v>
      </c>
      <c r="R188">
        <v>7.5</v>
      </c>
    </row>
    <row r="190" spans="1:18">
      <c r="A190" s="29" t="s">
        <v>80</v>
      </c>
      <c r="B190" s="39">
        <v>38691</v>
      </c>
      <c r="C190" s="31">
        <v>1.5</v>
      </c>
      <c r="D190" s="31">
        <v>8</v>
      </c>
      <c r="E190" s="31">
        <v>3</v>
      </c>
      <c r="F190" s="31">
        <v>16</v>
      </c>
      <c r="G190" s="31">
        <v>120</v>
      </c>
      <c r="H190" s="32">
        <v>0.3</v>
      </c>
      <c r="I190">
        <v>8.0008907052006709E-2</v>
      </c>
      <c r="J190" s="12">
        <v>19.75</v>
      </c>
      <c r="K190" s="12">
        <v>35.74</v>
      </c>
      <c r="L190">
        <v>7.7</v>
      </c>
      <c r="M190">
        <v>8.1999999999999993</v>
      </c>
      <c r="N190" s="12">
        <v>19.760000000000002</v>
      </c>
      <c r="O190" s="12">
        <v>35.74</v>
      </c>
      <c r="P190" s="12">
        <v>7.6</v>
      </c>
      <c r="Q190" s="12">
        <v>8.1999999999999993</v>
      </c>
      <c r="R190">
        <v>5.5</v>
      </c>
    </row>
    <row r="191" spans="1:18">
      <c r="A191" s="29" t="s">
        <v>80</v>
      </c>
      <c r="B191" s="39">
        <v>38698</v>
      </c>
      <c r="C191" s="31">
        <v>1.5</v>
      </c>
      <c r="D191" s="31">
        <v>7</v>
      </c>
      <c r="E191" s="31">
        <v>2</v>
      </c>
      <c r="F191" s="31">
        <v>16</v>
      </c>
      <c r="G191" s="31">
        <v>110</v>
      </c>
      <c r="H191" s="32">
        <v>0.4</v>
      </c>
      <c r="I191">
        <v>9.7251268445382427E-2</v>
      </c>
      <c r="J191" s="12">
        <v>19.71</v>
      </c>
      <c r="K191" s="12">
        <v>35.89</v>
      </c>
      <c r="L191">
        <v>7.3</v>
      </c>
      <c r="M191">
        <v>8.1999999999999993</v>
      </c>
      <c r="N191" s="12">
        <v>19.510000000000002</v>
      </c>
      <c r="O191" s="12">
        <v>35.89</v>
      </c>
      <c r="P191" s="12">
        <v>7.3</v>
      </c>
      <c r="Q191" s="12">
        <v>8.1999999999999993</v>
      </c>
      <c r="R191">
        <v>6.4</v>
      </c>
    </row>
    <row r="192" spans="1:18">
      <c r="A192" s="29" t="s">
        <v>80</v>
      </c>
      <c r="B192" s="39">
        <v>38705</v>
      </c>
      <c r="C192" s="31">
        <v>1.5</v>
      </c>
      <c r="D192" s="31">
        <v>6</v>
      </c>
      <c r="E192" s="31">
        <v>4</v>
      </c>
      <c r="F192" s="31">
        <v>15</v>
      </c>
      <c r="G192" s="31">
        <v>100</v>
      </c>
      <c r="H192" s="32">
        <v>0.3</v>
      </c>
      <c r="I192">
        <v>9.2807607383392887E-2</v>
      </c>
      <c r="J192" s="12">
        <v>20.98</v>
      </c>
      <c r="K192" s="12">
        <v>35.700000000000003</v>
      </c>
      <c r="L192">
        <v>7.7</v>
      </c>
      <c r="M192">
        <v>8.1</v>
      </c>
      <c r="N192" s="12">
        <v>20.84</v>
      </c>
      <c r="O192" s="12">
        <v>35.75</v>
      </c>
      <c r="P192" s="12">
        <v>7.8</v>
      </c>
      <c r="Q192" s="12">
        <v>8.1</v>
      </c>
      <c r="R192" t="s">
        <v>150</v>
      </c>
    </row>
    <row r="193" spans="1:18">
      <c r="A193" s="29" t="s">
        <v>80</v>
      </c>
      <c r="B193" s="39">
        <v>38719</v>
      </c>
      <c r="C193" s="31">
        <v>1.5</v>
      </c>
      <c r="D193" s="31">
        <v>6</v>
      </c>
      <c r="E193" s="31">
        <v>3</v>
      </c>
      <c r="F193" s="31">
        <v>15</v>
      </c>
      <c r="G193" s="31">
        <v>100</v>
      </c>
      <c r="H193" s="32">
        <v>0.4</v>
      </c>
      <c r="I193">
        <v>8.820354430342095E-2</v>
      </c>
      <c r="J193" s="12">
        <v>20.83</v>
      </c>
      <c r="K193" s="12">
        <v>36.33</v>
      </c>
      <c r="L193">
        <v>7.8</v>
      </c>
      <c r="M193">
        <v>8.1999999999999993</v>
      </c>
      <c r="N193" s="12">
        <v>20.83</v>
      </c>
      <c r="O193" s="12">
        <v>36.340000000000003</v>
      </c>
      <c r="P193" s="12">
        <v>7.8</v>
      </c>
      <c r="Q193" s="12">
        <v>8.1999999999999993</v>
      </c>
      <c r="R193" t="s">
        <v>135</v>
      </c>
    </row>
    <row r="194" spans="1:18">
      <c r="A194" s="29" t="s">
        <v>80</v>
      </c>
      <c r="B194" s="39">
        <v>38726</v>
      </c>
      <c r="C194" s="31">
        <v>1.5</v>
      </c>
      <c r="D194" s="31">
        <v>6</v>
      </c>
      <c r="E194" s="31">
        <v>3</v>
      </c>
      <c r="F194" s="31">
        <v>12</v>
      </c>
      <c r="G194" s="31">
        <v>110</v>
      </c>
      <c r="H194" s="32">
        <v>0.3</v>
      </c>
      <c r="I194">
        <v>7.5869419932510646E-2</v>
      </c>
      <c r="J194" s="12">
        <v>22.38</v>
      </c>
      <c r="K194" s="12">
        <v>36.340000000000003</v>
      </c>
      <c r="L194">
        <v>7.5</v>
      </c>
      <c r="M194">
        <v>8.3000000000000007</v>
      </c>
      <c r="N194" s="12">
        <v>22.01</v>
      </c>
      <c r="O194" s="12">
        <v>36.36</v>
      </c>
      <c r="P194" s="12">
        <v>7.3</v>
      </c>
      <c r="Q194" s="12">
        <v>8.3000000000000007</v>
      </c>
      <c r="R194">
        <v>7.5</v>
      </c>
    </row>
    <row r="195" spans="1:18">
      <c r="A195" s="29" t="s">
        <v>80</v>
      </c>
      <c r="B195" s="39">
        <v>38733</v>
      </c>
      <c r="C195" s="31">
        <v>1.5</v>
      </c>
      <c r="D195" s="31">
        <v>6</v>
      </c>
      <c r="E195" s="31">
        <v>3</v>
      </c>
      <c r="F195" s="31">
        <v>17</v>
      </c>
      <c r="G195" s="31">
        <v>120</v>
      </c>
      <c r="H195" s="32">
        <v>0.5</v>
      </c>
      <c r="I195">
        <v>7.9517539186276395E-2</v>
      </c>
      <c r="J195" s="12">
        <v>22.35</v>
      </c>
      <c r="K195" s="12">
        <v>36.369999999999997</v>
      </c>
      <c r="L195">
        <v>7</v>
      </c>
      <c r="M195">
        <v>8.3000000000000007</v>
      </c>
      <c r="N195" s="12">
        <v>22.13</v>
      </c>
      <c r="O195" s="12">
        <v>36.369999999999997</v>
      </c>
      <c r="P195" s="12">
        <v>7</v>
      </c>
      <c r="Q195" s="12">
        <v>8.3000000000000007</v>
      </c>
      <c r="R195">
        <v>8.3000000000000007</v>
      </c>
    </row>
    <row r="196" spans="1:18">
      <c r="A196" s="29" t="s">
        <v>80</v>
      </c>
      <c r="B196" s="39">
        <v>38740</v>
      </c>
      <c r="C196" s="31">
        <v>5</v>
      </c>
      <c r="D196" s="31">
        <v>6</v>
      </c>
      <c r="E196" s="31">
        <v>6</v>
      </c>
      <c r="F196" s="31">
        <v>16</v>
      </c>
      <c r="G196" s="31">
        <v>110</v>
      </c>
      <c r="H196" s="32">
        <v>0.5</v>
      </c>
      <c r="I196">
        <v>9.6963541271093148E-2</v>
      </c>
      <c r="J196" s="12">
        <v>22.24</v>
      </c>
      <c r="K196" s="12">
        <v>36.340000000000003</v>
      </c>
      <c r="L196">
        <v>6.9</v>
      </c>
      <c r="M196">
        <v>8.3000000000000007</v>
      </c>
      <c r="N196" s="12">
        <v>22.22</v>
      </c>
      <c r="O196" s="12">
        <v>36.35</v>
      </c>
      <c r="P196" s="12">
        <v>7.1</v>
      </c>
      <c r="Q196" s="12">
        <v>8.3000000000000007</v>
      </c>
      <c r="R196">
        <v>6.7</v>
      </c>
    </row>
    <row r="197" spans="1:18">
      <c r="A197" s="29" t="s">
        <v>80</v>
      </c>
      <c r="B197" s="39">
        <v>38747</v>
      </c>
      <c r="C197" s="31">
        <v>6</v>
      </c>
      <c r="D197" s="31">
        <v>6</v>
      </c>
      <c r="E197" s="31">
        <v>4</v>
      </c>
      <c r="F197" s="31">
        <v>15</v>
      </c>
      <c r="G197" s="31">
        <v>90</v>
      </c>
      <c r="H197" s="32">
        <v>0.5</v>
      </c>
      <c r="I197">
        <v>8.6536872209092341E-2</v>
      </c>
      <c r="J197" s="12">
        <v>21.31</v>
      </c>
      <c r="K197" s="12">
        <v>36.28</v>
      </c>
      <c r="L197">
        <v>6.9</v>
      </c>
      <c r="M197">
        <v>8.4</v>
      </c>
      <c r="N197" s="12">
        <v>21.31</v>
      </c>
      <c r="O197" s="12">
        <v>36.29</v>
      </c>
      <c r="P197" s="12">
        <v>6.9</v>
      </c>
      <c r="Q197" s="12">
        <v>8.4</v>
      </c>
      <c r="R197">
        <v>4.5</v>
      </c>
    </row>
    <row r="198" spans="1:18">
      <c r="A198" s="29" t="s">
        <v>80</v>
      </c>
      <c r="B198" s="39">
        <v>38754</v>
      </c>
      <c r="C198" s="31">
        <v>5</v>
      </c>
      <c r="D198" s="31">
        <v>6</v>
      </c>
      <c r="E198" s="31">
        <v>5</v>
      </c>
      <c r="F198" s="31">
        <v>15</v>
      </c>
      <c r="G198" s="31">
        <v>130</v>
      </c>
      <c r="H198" s="32">
        <v>0.4</v>
      </c>
      <c r="I198">
        <v>9.920088720656528E-2</v>
      </c>
      <c r="J198" s="12">
        <v>21.84</v>
      </c>
      <c r="K198" s="12">
        <v>36.35</v>
      </c>
      <c r="L198">
        <v>7</v>
      </c>
      <c r="M198">
        <v>8.4</v>
      </c>
      <c r="N198" s="12">
        <v>21.68</v>
      </c>
      <c r="O198" s="12">
        <v>36.35</v>
      </c>
      <c r="P198" s="12">
        <v>6.9</v>
      </c>
      <c r="Q198" s="12">
        <v>8.4</v>
      </c>
      <c r="R198">
        <v>6.5</v>
      </c>
    </row>
    <row r="199" spans="1:18">
      <c r="A199" s="29" t="s">
        <v>80</v>
      </c>
      <c r="B199" s="39">
        <v>38761</v>
      </c>
      <c r="C199" s="31">
        <v>5</v>
      </c>
      <c r="D199" s="31">
        <v>5</v>
      </c>
      <c r="E199" s="31">
        <v>2</v>
      </c>
      <c r="F199" s="31">
        <v>12</v>
      </c>
      <c r="G199" s="31">
        <v>110</v>
      </c>
      <c r="H199" s="32">
        <v>0.3</v>
      </c>
      <c r="I199">
        <v>7.8631028317753787E-2</v>
      </c>
      <c r="J199" s="12">
        <v>22.45</v>
      </c>
      <c r="K199" s="12">
        <v>36.35</v>
      </c>
      <c r="L199">
        <v>7</v>
      </c>
      <c r="M199">
        <v>8.3000000000000007</v>
      </c>
      <c r="N199" s="12">
        <v>22.44</v>
      </c>
      <c r="O199" s="12">
        <v>36.369999999999997</v>
      </c>
      <c r="P199" s="12">
        <v>7.1</v>
      </c>
      <c r="Q199" s="12">
        <v>8.3000000000000007</v>
      </c>
      <c r="R199">
        <v>5.5</v>
      </c>
    </row>
    <row r="200" spans="1:18">
      <c r="A200" s="29" t="s">
        <v>80</v>
      </c>
      <c r="B200" s="39">
        <v>38768</v>
      </c>
      <c r="C200" s="31">
        <v>7</v>
      </c>
      <c r="D200" s="31">
        <v>4</v>
      </c>
      <c r="E200" s="31">
        <v>5</v>
      </c>
      <c r="F200" s="31">
        <v>15</v>
      </c>
      <c r="G200" s="31">
        <v>130</v>
      </c>
      <c r="H200" s="32">
        <v>0.6</v>
      </c>
      <c r="I200">
        <v>0.10476754222309863</v>
      </c>
      <c r="J200" s="12">
        <v>22.13</v>
      </c>
      <c r="K200" s="12">
        <v>36.909999999999997</v>
      </c>
      <c r="L200">
        <v>6.6</v>
      </c>
      <c r="M200">
        <v>8.3000000000000007</v>
      </c>
      <c r="N200" s="12">
        <v>22.15</v>
      </c>
      <c r="O200" s="12">
        <v>36.909999999999997</v>
      </c>
      <c r="P200" s="12">
        <v>6.7</v>
      </c>
      <c r="Q200" s="12">
        <v>8.3000000000000007</v>
      </c>
      <c r="R200">
        <v>4</v>
      </c>
    </row>
    <row r="201" spans="1:18">
      <c r="A201" s="29" t="s">
        <v>80</v>
      </c>
      <c r="B201" s="39">
        <v>38775</v>
      </c>
      <c r="C201" s="31">
        <v>7</v>
      </c>
      <c r="D201" s="31">
        <v>5</v>
      </c>
      <c r="E201" s="31">
        <v>4</v>
      </c>
      <c r="F201" s="31">
        <v>12</v>
      </c>
      <c r="G201" s="31">
        <v>120</v>
      </c>
      <c r="H201" s="32">
        <v>0.4</v>
      </c>
      <c r="I201">
        <v>8.8634955000000001E-2</v>
      </c>
      <c r="J201" s="12">
        <v>22.71</v>
      </c>
      <c r="K201" s="12">
        <v>37.07</v>
      </c>
      <c r="L201">
        <v>6.6</v>
      </c>
      <c r="M201">
        <v>8.3000000000000007</v>
      </c>
      <c r="N201" s="12">
        <v>22.71</v>
      </c>
      <c r="O201" s="12">
        <v>37.06</v>
      </c>
      <c r="P201" s="12">
        <v>6.5</v>
      </c>
      <c r="Q201" s="12">
        <v>8.3000000000000007</v>
      </c>
      <c r="R201">
        <v>5.5</v>
      </c>
    </row>
    <row r="202" spans="1:18">
      <c r="A202" s="29" t="s">
        <v>80</v>
      </c>
      <c r="B202" s="39">
        <v>38782</v>
      </c>
      <c r="C202" s="31">
        <v>1.5</v>
      </c>
      <c r="D202" s="31">
        <v>5</v>
      </c>
      <c r="E202" s="31">
        <v>3</v>
      </c>
      <c r="F202" s="31">
        <v>13</v>
      </c>
      <c r="G202" s="31">
        <v>100</v>
      </c>
      <c r="H202" s="32">
        <v>0.7</v>
      </c>
      <c r="I202">
        <v>0.119557753</v>
      </c>
      <c r="J202" s="12">
        <v>23.67</v>
      </c>
      <c r="K202" s="12">
        <v>36.78</v>
      </c>
      <c r="L202">
        <v>6.4</v>
      </c>
      <c r="M202">
        <v>8.3000000000000007</v>
      </c>
      <c r="N202" s="12">
        <v>23.65</v>
      </c>
      <c r="O202" s="12">
        <v>36.81</v>
      </c>
      <c r="P202" s="12">
        <v>6.4</v>
      </c>
      <c r="Q202" s="12">
        <v>8.3000000000000007</v>
      </c>
      <c r="R202">
        <v>5.5</v>
      </c>
    </row>
    <row r="203" spans="1:18">
      <c r="A203" s="29" t="s">
        <v>80</v>
      </c>
      <c r="B203" s="39">
        <v>38789</v>
      </c>
      <c r="C203" s="31">
        <v>5</v>
      </c>
      <c r="D203" s="31">
        <v>6</v>
      </c>
      <c r="E203" s="31">
        <v>4</v>
      </c>
      <c r="F203" s="31">
        <v>14</v>
      </c>
      <c r="G203" s="31">
        <v>110</v>
      </c>
      <c r="H203" s="32">
        <v>0.9</v>
      </c>
      <c r="I203">
        <v>8.8087928999999995E-2</v>
      </c>
      <c r="J203" s="12">
        <v>23.22</v>
      </c>
      <c r="K203" s="12">
        <v>36.78</v>
      </c>
      <c r="L203">
        <v>7.7</v>
      </c>
      <c r="M203">
        <v>8.3000000000000007</v>
      </c>
      <c r="N203" s="12">
        <v>22.84</v>
      </c>
      <c r="O203" s="12">
        <v>36.78</v>
      </c>
      <c r="P203" s="12">
        <v>7.6</v>
      </c>
      <c r="Q203" s="12">
        <v>8.3000000000000007</v>
      </c>
      <c r="R203">
        <v>5.5</v>
      </c>
    </row>
    <row r="204" spans="1:18">
      <c r="A204" s="29" t="s">
        <v>80</v>
      </c>
      <c r="B204" s="39">
        <v>38796</v>
      </c>
      <c r="C204" s="31">
        <v>6</v>
      </c>
      <c r="D204" s="31">
        <v>6</v>
      </c>
      <c r="E204" s="31">
        <v>3</v>
      </c>
      <c r="F204" s="31">
        <v>13</v>
      </c>
      <c r="G204" s="31">
        <v>90</v>
      </c>
      <c r="H204" s="32">
        <v>0.5</v>
      </c>
      <c r="I204">
        <v>8.4997035999999998E-2</v>
      </c>
      <c r="J204" s="12">
        <v>22.72</v>
      </c>
      <c r="K204" s="12">
        <v>36.97</v>
      </c>
      <c r="L204">
        <v>6.8</v>
      </c>
      <c r="M204">
        <v>8.3000000000000007</v>
      </c>
      <c r="N204" s="12">
        <v>22.65</v>
      </c>
      <c r="O204" s="12">
        <v>36.979999999999997</v>
      </c>
      <c r="P204" s="12">
        <v>6.8</v>
      </c>
      <c r="Q204" s="12">
        <v>8.3000000000000007</v>
      </c>
      <c r="R204">
        <v>6.5</v>
      </c>
    </row>
    <row r="205" spans="1:18">
      <c r="A205" s="29" t="s">
        <v>80</v>
      </c>
      <c r="B205" s="39">
        <v>38803</v>
      </c>
      <c r="C205" s="31">
        <v>5</v>
      </c>
      <c r="D205" s="31">
        <v>7</v>
      </c>
      <c r="E205" s="31">
        <v>5</v>
      </c>
      <c r="F205" s="31">
        <v>12</v>
      </c>
      <c r="G205" s="31">
        <v>70</v>
      </c>
      <c r="H205" s="32">
        <v>0.4</v>
      </c>
      <c r="I205">
        <v>9.896961E-2</v>
      </c>
      <c r="J205" s="12">
        <v>20.72</v>
      </c>
      <c r="K205" s="12">
        <v>36.81</v>
      </c>
      <c r="L205">
        <v>7</v>
      </c>
      <c r="M205">
        <v>8.1999999999999993</v>
      </c>
      <c r="N205" s="12">
        <v>20.72</v>
      </c>
      <c r="O205" s="12">
        <v>36.81</v>
      </c>
      <c r="P205" s="12">
        <v>7</v>
      </c>
      <c r="Q205" s="12">
        <v>8.1999999999999993</v>
      </c>
      <c r="R205">
        <v>7.5</v>
      </c>
    </row>
    <row r="207" spans="1:18">
      <c r="A207" s="29" t="s">
        <v>83</v>
      </c>
      <c r="B207" s="39">
        <v>38691</v>
      </c>
      <c r="C207" s="31">
        <v>1.5</v>
      </c>
      <c r="D207" s="31">
        <v>8</v>
      </c>
      <c r="E207" s="31">
        <v>3</v>
      </c>
      <c r="F207" s="31">
        <v>14</v>
      </c>
      <c r="G207" s="31">
        <v>140</v>
      </c>
      <c r="H207" s="32">
        <v>0.4</v>
      </c>
      <c r="I207">
        <v>8.9445073457015994E-2</v>
      </c>
      <c r="J207" s="12">
        <v>19.809999999999999</v>
      </c>
      <c r="K207" s="12">
        <v>35.69</v>
      </c>
      <c r="L207">
        <v>8</v>
      </c>
      <c r="M207">
        <v>8.1999999999999993</v>
      </c>
      <c r="N207" s="12">
        <v>18.77</v>
      </c>
      <c r="O207" s="12">
        <v>35.79</v>
      </c>
      <c r="P207" s="12">
        <v>8.1</v>
      </c>
      <c r="Q207" s="12">
        <v>8.1999999999999993</v>
      </c>
      <c r="R207">
        <v>5.7</v>
      </c>
    </row>
    <row r="208" spans="1:18">
      <c r="A208" s="29" t="s">
        <v>83</v>
      </c>
      <c r="B208" s="39">
        <v>38698</v>
      </c>
      <c r="C208" s="31">
        <v>1.5</v>
      </c>
      <c r="D208" s="31">
        <v>6</v>
      </c>
      <c r="E208" s="31">
        <v>3</v>
      </c>
      <c r="F208" s="31">
        <v>15</v>
      </c>
      <c r="G208" s="31">
        <v>120</v>
      </c>
      <c r="H208" s="32">
        <v>0.4</v>
      </c>
      <c r="I208">
        <v>6.4639591781772213E-2</v>
      </c>
      <c r="J208" s="12">
        <v>20.100000000000001</v>
      </c>
      <c r="K208" s="12">
        <v>35.9</v>
      </c>
      <c r="L208">
        <v>7.4</v>
      </c>
      <c r="M208">
        <v>8.3000000000000007</v>
      </c>
      <c r="N208" s="12">
        <v>19.16</v>
      </c>
      <c r="O208" s="12">
        <v>36.11</v>
      </c>
      <c r="P208" s="12">
        <v>7.2</v>
      </c>
      <c r="Q208" s="12">
        <v>8.1999999999999993</v>
      </c>
      <c r="R208" s="12">
        <v>7.9</v>
      </c>
    </row>
    <row r="209" spans="1:18">
      <c r="A209" s="29" t="s">
        <v>83</v>
      </c>
      <c r="B209" s="39">
        <v>38705</v>
      </c>
      <c r="C209" s="31">
        <v>11</v>
      </c>
      <c r="D209" s="31">
        <v>7</v>
      </c>
      <c r="E209" s="31">
        <v>4</v>
      </c>
      <c r="F209" s="31">
        <v>14</v>
      </c>
      <c r="G209" s="31">
        <v>110</v>
      </c>
      <c r="H209" s="32">
        <v>0.3</v>
      </c>
      <c r="I209">
        <v>5.6163132566913035E-2</v>
      </c>
      <c r="J209" s="12">
        <v>21.74</v>
      </c>
      <c r="K209" s="12">
        <v>35.69</v>
      </c>
      <c r="L209">
        <v>7.7</v>
      </c>
      <c r="M209">
        <v>8.1</v>
      </c>
      <c r="N209" s="12">
        <v>21.77</v>
      </c>
      <c r="O209" s="12">
        <v>35.86</v>
      </c>
      <c r="P209" s="12">
        <v>7.9</v>
      </c>
      <c r="Q209" s="12">
        <v>8.1</v>
      </c>
      <c r="R209">
        <v>11</v>
      </c>
    </row>
    <row r="210" spans="1:18">
      <c r="A210" s="29" t="s">
        <v>83</v>
      </c>
      <c r="B210" s="39">
        <v>38719</v>
      </c>
      <c r="C210" s="31">
        <v>1.5</v>
      </c>
      <c r="D210" s="31">
        <v>6</v>
      </c>
      <c r="E210" s="31">
        <v>3</v>
      </c>
      <c r="F210" s="31">
        <v>13</v>
      </c>
      <c r="G210" s="31">
        <v>130</v>
      </c>
      <c r="H210" s="32">
        <v>0.8</v>
      </c>
      <c r="I210">
        <v>7.9581894769459288E-2</v>
      </c>
      <c r="J210" s="12">
        <v>21.61</v>
      </c>
      <c r="K210" s="12">
        <v>36.54</v>
      </c>
      <c r="L210">
        <v>8</v>
      </c>
      <c r="M210">
        <v>8.1999999999999993</v>
      </c>
      <c r="N210" s="12">
        <v>20.95</v>
      </c>
      <c r="O210" s="12">
        <v>36.53</v>
      </c>
      <c r="P210" s="12">
        <v>7.7</v>
      </c>
      <c r="Q210" s="12">
        <v>8.1</v>
      </c>
      <c r="R210">
        <v>7</v>
      </c>
    </row>
    <row r="211" spans="1:18">
      <c r="A211" s="29" t="s">
        <v>83</v>
      </c>
      <c r="B211" s="39">
        <v>38726</v>
      </c>
      <c r="C211" s="31">
        <v>1.5</v>
      </c>
      <c r="D211" s="31">
        <v>5</v>
      </c>
      <c r="E211" s="31">
        <v>3</v>
      </c>
      <c r="F211" s="31">
        <v>16</v>
      </c>
      <c r="G211" s="31">
        <v>130</v>
      </c>
      <c r="H211" s="32">
        <v>0.8</v>
      </c>
      <c r="I211">
        <v>0.10214339922676258</v>
      </c>
      <c r="J211" s="12">
        <v>21.61</v>
      </c>
      <c r="K211" s="12">
        <v>36.54</v>
      </c>
      <c r="L211">
        <v>8</v>
      </c>
      <c r="M211">
        <v>8.1999999999999993</v>
      </c>
      <c r="N211" s="12">
        <v>20.95</v>
      </c>
      <c r="O211" s="12">
        <v>36.53</v>
      </c>
      <c r="P211" s="12">
        <v>7.7</v>
      </c>
      <c r="Q211" s="12">
        <v>8.1</v>
      </c>
      <c r="R211">
        <v>7</v>
      </c>
    </row>
    <row r="212" spans="1:18">
      <c r="A212" s="29" t="s">
        <v>83</v>
      </c>
      <c r="B212" s="39">
        <v>38733</v>
      </c>
      <c r="C212" s="31">
        <v>5</v>
      </c>
      <c r="D212" s="31">
        <v>7</v>
      </c>
      <c r="E212" s="31">
        <v>3</v>
      </c>
      <c r="F212" s="31">
        <v>16</v>
      </c>
      <c r="G212" s="31">
        <v>150</v>
      </c>
      <c r="H212" s="32">
        <v>0.4</v>
      </c>
      <c r="I212">
        <v>8.7082832195577942E-2</v>
      </c>
      <c r="J212" s="12">
        <v>23.09</v>
      </c>
      <c r="K212" s="12">
        <v>36.520000000000003</v>
      </c>
      <c r="L212">
        <v>7.1</v>
      </c>
      <c r="M212">
        <v>8.3000000000000007</v>
      </c>
      <c r="N212" s="12">
        <v>22.27</v>
      </c>
      <c r="O212" s="12">
        <v>36.51</v>
      </c>
      <c r="P212" s="12">
        <v>6.5</v>
      </c>
      <c r="Q212" s="12">
        <v>8.3000000000000007</v>
      </c>
      <c r="R212">
        <v>12</v>
      </c>
    </row>
    <row r="213" spans="1:18">
      <c r="A213" s="29" t="s">
        <v>83</v>
      </c>
      <c r="B213" s="39">
        <v>38740</v>
      </c>
      <c r="C213" s="31">
        <v>6</v>
      </c>
      <c r="D213" s="31">
        <v>5</v>
      </c>
      <c r="E213" s="31">
        <v>3</v>
      </c>
      <c r="F213" s="31">
        <v>17</v>
      </c>
      <c r="G213" s="31">
        <v>150</v>
      </c>
      <c r="H213" s="32">
        <v>0.7</v>
      </c>
      <c r="I213">
        <v>8.1346111673641724E-2</v>
      </c>
      <c r="J213" s="12">
        <v>22.64</v>
      </c>
      <c r="K213" s="12">
        <v>36.549999999999997</v>
      </c>
      <c r="L213">
        <v>7.3</v>
      </c>
      <c r="M213">
        <v>8.3000000000000007</v>
      </c>
      <c r="N213" s="12">
        <v>22.64</v>
      </c>
      <c r="O213" s="12">
        <v>36.549999999999997</v>
      </c>
      <c r="P213" s="12">
        <v>7.1</v>
      </c>
      <c r="Q213" s="12">
        <v>8.3000000000000007</v>
      </c>
      <c r="R213">
        <v>5.5</v>
      </c>
    </row>
    <row r="214" spans="1:18">
      <c r="A214" s="29" t="s">
        <v>83</v>
      </c>
      <c r="B214" s="39">
        <v>38747</v>
      </c>
      <c r="C214" s="31">
        <v>3</v>
      </c>
      <c r="D214" s="31">
        <v>5</v>
      </c>
      <c r="E214" s="31">
        <v>3</v>
      </c>
      <c r="F214" s="31">
        <v>21</v>
      </c>
      <c r="G214" s="31">
        <v>170</v>
      </c>
      <c r="H214" s="32">
        <v>0.7</v>
      </c>
      <c r="I214">
        <v>9.5064962270512379E-2</v>
      </c>
      <c r="J214" s="12">
        <v>21.91</v>
      </c>
      <c r="K214" s="12">
        <v>36.479999999999997</v>
      </c>
      <c r="L214">
        <v>6.8</v>
      </c>
      <c r="M214">
        <v>8.4</v>
      </c>
      <c r="N214" s="12">
        <v>21.19</v>
      </c>
      <c r="O214" s="12">
        <v>36.479999999999997</v>
      </c>
      <c r="P214" s="12">
        <v>6.7</v>
      </c>
      <c r="Q214" s="12">
        <v>8.4</v>
      </c>
      <c r="R214">
        <v>5.2</v>
      </c>
    </row>
    <row r="215" spans="1:18">
      <c r="A215" s="29" t="s">
        <v>83</v>
      </c>
      <c r="B215" s="39">
        <v>38754</v>
      </c>
      <c r="C215" s="31">
        <v>9</v>
      </c>
      <c r="D215" s="31">
        <v>6</v>
      </c>
      <c r="E215" s="31">
        <v>4</v>
      </c>
      <c r="F215" s="31">
        <v>16</v>
      </c>
      <c r="G215" s="31">
        <v>140</v>
      </c>
      <c r="H215" s="32">
        <v>0.3</v>
      </c>
      <c r="I215">
        <v>6.094319571008127E-2</v>
      </c>
      <c r="J215" s="12">
        <v>22.57</v>
      </c>
      <c r="K215" s="12">
        <v>36.46</v>
      </c>
      <c r="L215">
        <v>6.8</v>
      </c>
      <c r="M215">
        <v>8.4</v>
      </c>
      <c r="N215" s="12">
        <v>22.06</v>
      </c>
      <c r="O215" s="12">
        <v>36.450000000000003</v>
      </c>
      <c r="P215" s="12">
        <v>6.7</v>
      </c>
      <c r="Q215" s="12">
        <v>8.4</v>
      </c>
      <c r="R215">
        <v>12.5</v>
      </c>
    </row>
    <row r="216" spans="1:18">
      <c r="A216" s="29" t="s">
        <v>83</v>
      </c>
      <c r="B216" s="39">
        <v>38761</v>
      </c>
      <c r="C216" s="31">
        <v>8</v>
      </c>
      <c r="D216" s="31">
        <v>6</v>
      </c>
      <c r="E216" s="31">
        <v>3</v>
      </c>
      <c r="F216" s="31">
        <v>14</v>
      </c>
      <c r="G216" s="31">
        <v>140</v>
      </c>
      <c r="H216" s="32">
        <v>0.3</v>
      </c>
      <c r="I216">
        <v>7.5499662196236425E-2</v>
      </c>
      <c r="J216" s="12">
        <v>23.53</v>
      </c>
      <c r="K216" s="12">
        <v>36.479999999999997</v>
      </c>
      <c r="L216">
        <v>7.2</v>
      </c>
      <c r="M216">
        <v>8.3000000000000007</v>
      </c>
      <c r="N216" s="12">
        <v>22.57</v>
      </c>
      <c r="O216" s="12">
        <v>36.479999999999997</v>
      </c>
      <c r="P216" s="12">
        <v>6.9</v>
      </c>
      <c r="Q216" s="12">
        <v>8.3000000000000007</v>
      </c>
      <c r="R216">
        <v>10</v>
      </c>
    </row>
    <row r="217" spans="1:18">
      <c r="A217" s="29" t="s">
        <v>83</v>
      </c>
      <c r="B217" s="39">
        <v>38768</v>
      </c>
      <c r="C217" s="31">
        <v>9</v>
      </c>
      <c r="D217" s="31">
        <v>6</v>
      </c>
      <c r="E217" s="31">
        <v>5</v>
      </c>
      <c r="F217" s="31">
        <v>14</v>
      </c>
      <c r="G217" s="31">
        <v>130</v>
      </c>
      <c r="H217" s="32">
        <v>0.4</v>
      </c>
      <c r="I217">
        <v>6.1322983346170562E-2</v>
      </c>
      <c r="J217" s="12">
        <v>23.14</v>
      </c>
      <c r="K217" s="12">
        <v>36.92</v>
      </c>
      <c r="L217">
        <v>7</v>
      </c>
      <c r="M217">
        <v>8.3000000000000007</v>
      </c>
      <c r="N217" s="12">
        <v>22.54</v>
      </c>
      <c r="O217" s="12">
        <v>36.92</v>
      </c>
      <c r="P217" s="12">
        <v>6.8</v>
      </c>
      <c r="Q217" s="12">
        <v>8.3000000000000007</v>
      </c>
      <c r="R217">
        <v>10.5</v>
      </c>
    </row>
    <row r="218" spans="1:18">
      <c r="A218" s="29" t="s">
        <v>83</v>
      </c>
      <c r="B218" s="39">
        <v>38775</v>
      </c>
      <c r="C218" s="31">
        <v>7</v>
      </c>
      <c r="D218" s="31">
        <v>6</v>
      </c>
      <c r="E218" s="31">
        <v>3</v>
      </c>
      <c r="F218" s="31">
        <v>15</v>
      </c>
      <c r="G218" s="31">
        <v>140</v>
      </c>
      <c r="H218" s="32">
        <v>0.3</v>
      </c>
      <c r="I218">
        <v>7.5068546999999999E-2</v>
      </c>
      <c r="J218" s="12">
        <v>23.5</v>
      </c>
      <c r="K218" s="12">
        <v>37.11</v>
      </c>
      <c r="L218">
        <v>6.5</v>
      </c>
      <c r="M218">
        <v>8.3000000000000007</v>
      </c>
      <c r="N218" s="12">
        <v>22.68</v>
      </c>
      <c r="O218" s="12">
        <v>37.090000000000003</v>
      </c>
      <c r="P218" s="12">
        <v>6.3</v>
      </c>
      <c r="Q218" s="12">
        <v>8.3000000000000007</v>
      </c>
      <c r="R218">
        <v>9.5</v>
      </c>
    </row>
    <row r="219" spans="1:18">
      <c r="A219" s="29" t="s">
        <v>83</v>
      </c>
      <c r="B219" s="39">
        <v>38782</v>
      </c>
      <c r="C219" s="31">
        <v>4</v>
      </c>
      <c r="D219" s="31">
        <v>6</v>
      </c>
      <c r="E219" s="31">
        <v>3</v>
      </c>
      <c r="F219" s="31">
        <v>14</v>
      </c>
      <c r="G219" s="31">
        <v>130</v>
      </c>
      <c r="H219" s="32">
        <v>0.6</v>
      </c>
      <c r="I219">
        <v>7.1813855999999995E-2</v>
      </c>
      <c r="J219" s="12">
        <v>24.35</v>
      </c>
      <c r="K219" s="12">
        <v>37</v>
      </c>
      <c r="L219">
        <v>6.5</v>
      </c>
      <c r="M219">
        <v>8.3000000000000007</v>
      </c>
      <c r="N219" s="12">
        <v>23.49</v>
      </c>
      <c r="O219" s="12">
        <v>36.94</v>
      </c>
      <c r="P219" s="12">
        <v>6.1</v>
      </c>
      <c r="Q219" s="12">
        <v>8.3000000000000007</v>
      </c>
      <c r="R219">
        <v>6.5</v>
      </c>
    </row>
    <row r="220" spans="1:18">
      <c r="A220" s="29" t="s">
        <v>83</v>
      </c>
      <c r="B220" s="39">
        <v>38789</v>
      </c>
      <c r="C220" s="31">
        <v>8</v>
      </c>
      <c r="D220" s="31">
        <v>7</v>
      </c>
      <c r="E220" s="31">
        <v>4</v>
      </c>
      <c r="F220" s="31">
        <v>16</v>
      </c>
      <c r="G220" s="31">
        <v>130</v>
      </c>
      <c r="H220" s="32">
        <v>1</v>
      </c>
      <c r="I220">
        <v>9.0398104000000007E-2</v>
      </c>
      <c r="J220" s="12">
        <v>23.68</v>
      </c>
      <c r="K220" s="12">
        <v>36.950000000000003</v>
      </c>
      <c r="L220">
        <v>7.1</v>
      </c>
      <c r="M220">
        <v>8.3000000000000007</v>
      </c>
      <c r="N220" s="12">
        <v>23.59</v>
      </c>
      <c r="O220" s="12">
        <v>36.96</v>
      </c>
      <c r="P220" s="12">
        <v>7</v>
      </c>
      <c r="Q220" s="12">
        <v>8.3000000000000007</v>
      </c>
      <c r="R220">
        <v>7</v>
      </c>
    </row>
    <row r="221" spans="1:18">
      <c r="A221" s="29" t="s">
        <v>83</v>
      </c>
      <c r="B221" s="39">
        <v>38796</v>
      </c>
      <c r="C221" s="31">
        <v>4</v>
      </c>
      <c r="D221" s="31">
        <v>5</v>
      </c>
      <c r="E221" s="31">
        <v>3</v>
      </c>
      <c r="F221" s="31">
        <v>14</v>
      </c>
      <c r="G221" s="31">
        <v>110</v>
      </c>
      <c r="H221" s="32">
        <v>0.5</v>
      </c>
      <c r="I221">
        <v>9.0702278999999997E-2</v>
      </c>
      <c r="J221" s="12">
        <v>23.39</v>
      </c>
      <c r="K221" s="12">
        <v>37.11</v>
      </c>
      <c r="L221">
        <v>6.5</v>
      </c>
      <c r="M221">
        <v>8.3000000000000007</v>
      </c>
      <c r="N221" s="12">
        <v>23.09</v>
      </c>
      <c r="O221" s="12">
        <v>37.090000000000003</v>
      </c>
      <c r="P221" s="12">
        <v>6.4</v>
      </c>
      <c r="Q221" s="12">
        <v>8.3000000000000007</v>
      </c>
      <c r="R221">
        <v>9.5</v>
      </c>
    </row>
    <row r="222" spans="1:18">
      <c r="A222" s="29" t="s">
        <v>83</v>
      </c>
      <c r="B222" s="39">
        <v>38803</v>
      </c>
      <c r="C222" s="31">
        <v>4</v>
      </c>
      <c r="D222" s="31">
        <v>6</v>
      </c>
      <c r="E222" s="31">
        <v>3</v>
      </c>
      <c r="F222" s="31">
        <v>18</v>
      </c>
      <c r="G222" s="31">
        <v>100</v>
      </c>
      <c r="H222" s="32">
        <v>0.4</v>
      </c>
      <c r="I222">
        <v>7.1861060000000004E-2</v>
      </c>
      <c r="J222" s="12">
        <v>21.51</v>
      </c>
      <c r="K222" s="12">
        <v>37.22</v>
      </c>
      <c r="L222">
        <v>7.1</v>
      </c>
      <c r="M222">
        <v>8.3000000000000007</v>
      </c>
      <c r="N222" s="12">
        <v>20.99</v>
      </c>
      <c r="O222" s="12">
        <v>37.229999999999997</v>
      </c>
      <c r="P222" s="12">
        <v>7</v>
      </c>
      <c r="Q222" s="12">
        <v>8.3000000000000007</v>
      </c>
      <c r="R222">
        <v>14.5</v>
      </c>
    </row>
    <row r="224" spans="1:18">
      <c r="A224" s="29" t="s">
        <v>84</v>
      </c>
      <c r="B224" s="39">
        <v>38691</v>
      </c>
      <c r="C224" s="31">
        <v>1.5</v>
      </c>
      <c r="D224" s="31">
        <v>7</v>
      </c>
      <c r="E224" s="31">
        <v>3</v>
      </c>
      <c r="F224" s="31">
        <v>17</v>
      </c>
      <c r="G224" s="31">
        <v>160</v>
      </c>
      <c r="H224" s="32">
        <v>0.3</v>
      </c>
      <c r="J224" s="12">
        <v>19.22</v>
      </c>
      <c r="K224" s="12">
        <v>35.770000000000003</v>
      </c>
      <c r="L224">
        <v>7.7</v>
      </c>
      <c r="M224">
        <v>8.1999999999999993</v>
      </c>
      <c r="N224" s="12">
        <v>18.350000000000001</v>
      </c>
      <c r="O224" s="12">
        <v>35.82</v>
      </c>
      <c r="P224" s="12">
        <v>7.7</v>
      </c>
      <c r="Q224" s="12">
        <v>8.1999999999999993</v>
      </c>
      <c r="R224" t="s">
        <v>167</v>
      </c>
    </row>
    <row r="225" spans="1:18">
      <c r="A225" s="29" t="s">
        <v>84</v>
      </c>
      <c r="B225" s="39">
        <v>38698</v>
      </c>
      <c r="C225" s="31">
        <v>1.5</v>
      </c>
      <c r="D225" s="31">
        <v>9</v>
      </c>
      <c r="E225" s="31">
        <v>3</v>
      </c>
      <c r="F225" s="31">
        <v>14</v>
      </c>
      <c r="G225" s="31">
        <v>120</v>
      </c>
      <c r="H225" s="32">
        <v>0.2</v>
      </c>
      <c r="J225" s="12">
        <v>19.34</v>
      </c>
      <c r="K225" s="12">
        <v>35.96</v>
      </c>
      <c r="L225">
        <v>8.1</v>
      </c>
      <c r="M225">
        <v>8.3000000000000007</v>
      </c>
      <c r="N225" s="12">
        <v>19.36</v>
      </c>
      <c r="O225" s="12">
        <v>35.96</v>
      </c>
      <c r="P225" s="12">
        <v>8.1999999999999993</v>
      </c>
      <c r="Q225" s="12">
        <v>8.3000000000000007</v>
      </c>
      <c r="R225" t="s">
        <v>91</v>
      </c>
    </row>
    <row r="226" spans="1:18">
      <c r="A226" s="29" t="s">
        <v>84</v>
      </c>
      <c r="B226" s="39">
        <v>38705</v>
      </c>
      <c r="C226" s="31">
        <v>6</v>
      </c>
      <c r="D226" s="31">
        <v>7</v>
      </c>
      <c r="E226" s="31">
        <v>10</v>
      </c>
      <c r="F226" s="31">
        <v>16</v>
      </c>
      <c r="G226" s="31">
        <v>110</v>
      </c>
      <c r="H226" s="32">
        <v>0.1</v>
      </c>
      <c r="J226" s="12">
        <v>21.37</v>
      </c>
      <c r="K226" s="12">
        <v>35.770000000000003</v>
      </c>
      <c r="L226">
        <v>7.8</v>
      </c>
      <c r="M226">
        <v>8.1999999999999993</v>
      </c>
      <c r="N226" s="12">
        <v>20.440000000000001</v>
      </c>
      <c r="O226" s="12">
        <v>35.89</v>
      </c>
      <c r="P226" s="12">
        <v>7.5</v>
      </c>
      <c r="Q226" s="12">
        <v>8.1</v>
      </c>
      <c r="R226" t="s">
        <v>91</v>
      </c>
    </row>
    <row r="227" spans="1:18">
      <c r="A227" s="29" t="s">
        <v>84</v>
      </c>
      <c r="B227" s="39">
        <v>38719</v>
      </c>
      <c r="C227" s="31">
        <v>1.5</v>
      </c>
      <c r="D227" s="31">
        <v>6</v>
      </c>
      <c r="E227" s="31">
        <v>3</v>
      </c>
      <c r="F227" s="31">
        <v>16</v>
      </c>
      <c r="G227" s="31">
        <v>140</v>
      </c>
      <c r="H227" s="32">
        <v>0.8</v>
      </c>
      <c r="J227" s="12">
        <v>21.48</v>
      </c>
      <c r="K227" s="12">
        <v>36.61</v>
      </c>
      <c r="L227">
        <v>7.9</v>
      </c>
      <c r="M227">
        <v>8.1</v>
      </c>
      <c r="N227" s="12">
        <v>20.74</v>
      </c>
      <c r="O227" s="12">
        <v>36.630000000000003</v>
      </c>
      <c r="P227" s="12">
        <v>8.3000000000000007</v>
      </c>
      <c r="Q227" s="12">
        <v>8.1</v>
      </c>
      <c r="R227" t="s">
        <v>153</v>
      </c>
    </row>
    <row r="228" spans="1:18">
      <c r="A228" s="29" t="s">
        <v>84</v>
      </c>
      <c r="B228" s="39">
        <v>38726</v>
      </c>
      <c r="C228" s="31">
        <v>4</v>
      </c>
      <c r="D228" s="31">
        <v>8</v>
      </c>
      <c r="E228" s="31">
        <v>4</v>
      </c>
      <c r="F228" s="31">
        <v>14</v>
      </c>
      <c r="G228" s="31">
        <v>200</v>
      </c>
      <c r="H228" s="32">
        <v>0.4</v>
      </c>
      <c r="J228" s="12">
        <v>21.48</v>
      </c>
      <c r="K228" s="12">
        <v>36.61</v>
      </c>
      <c r="L228">
        <v>7.9</v>
      </c>
      <c r="M228">
        <v>8.1</v>
      </c>
      <c r="N228" s="12">
        <v>20.74</v>
      </c>
      <c r="O228" s="12">
        <v>36.630000000000003</v>
      </c>
      <c r="P228" s="12">
        <v>8.3000000000000007</v>
      </c>
      <c r="Q228" s="12">
        <v>8.1</v>
      </c>
      <c r="R228" t="s">
        <v>92</v>
      </c>
    </row>
    <row r="229" spans="1:18">
      <c r="A229" s="29" t="s">
        <v>84</v>
      </c>
      <c r="B229" s="39">
        <v>38733</v>
      </c>
      <c r="C229" s="31">
        <v>4</v>
      </c>
      <c r="D229" s="31">
        <v>7</v>
      </c>
      <c r="E229" s="31">
        <v>3</v>
      </c>
      <c r="F229" s="31">
        <v>18</v>
      </c>
      <c r="G229" s="31">
        <v>140</v>
      </c>
      <c r="H229" s="32">
        <v>0.3</v>
      </c>
      <c r="J229" s="12">
        <v>23.58</v>
      </c>
      <c r="K229" s="12">
        <v>36.57</v>
      </c>
      <c r="L229">
        <v>7</v>
      </c>
      <c r="M229">
        <v>8.3000000000000007</v>
      </c>
      <c r="N229" s="12">
        <v>23.6</v>
      </c>
      <c r="O229" s="12">
        <v>36.57</v>
      </c>
      <c r="P229" s="12">
        <v>7.1</v>
      </c>
      <c r="Q229" s="12">
        <v>8.3000000000000007</v>
      </c>
      <c r="R229" t="s">
        <v>85</v>
      </c>
    </row>
    <row r="230" spans="1:18">
      <c r="A230" s="29" t="s">
        <v>84</v>
      </c>
      <c r="B230" s="39">
        <v>38740</v>
      </c>
      <c r="C230" s="31">
        <v>10</v>
      </c>
      <c r="D230" s="31">
        <v>7</v>
      </c>
      <c r="E230" s="31">
        <v>6</v>
      </c>
      <c r="F230" s="31">
        <v>18</v>
      </c>
      <c r="G230" s="31">
        <v>180</v>
      </c>
      <c r="H230" s="32">
        <v>0.9</v>
      </c>
      <c r="J230" s="12">
        <v>21.88</v>
      </c>
      <c r="K230" s="12">
        <v>36.799999999999997</v>
      </c>
      <c r="L230">
        <v>6.7</v>
      </c>
      <c r="M230">
        <v>8.1999999999999993</v>
      </c>
      <c r="N230" s="12">
        <v>21.88</v>
      </c>
      <c r="O230" s="12">
        <v>36.81</v>
      </c>
      <c r="P230" s="12">
        <v>6.6</v>
      </c>
      <c r="Q230" s="12">
        <v>8.1999999999999993</v>
      </c>
      <c r="R230" t="s">
        <v>153</v>
      </c>
    </row>
    <row r="231" spans="1:18">
      <c r="A231" s="29" t="s">
        <v>84</v>
      </c>
      <c r="B231" s="39">
        <v>38747</v>
      </c>
      <c r="C231" s="31">
        <v>7</v>
      </c>
      <c r="D231" s="31">
        <v>6</v>
      </c>
      <c r="E231" s="31">
        <v>5</v>
      </c>
      <c r="F231" s="31">
        <v>16</v>
      </c>
      <c r="G231" s="31">
        <v>120</v>
      </c>
      <c r="H231" s="32">
        <v>0.5</v>
      </c>
      <c r="J231" s="12">
        <v>20.3</v>
      </c>
      <c r="K231" s="12">
        <v>36.49</v>
      </c>
      <c r="L231">
        <v>7.8</v>
      </c>
      <c r="M231">
        <v>8.4</v>
      </c>
      <c r="N231" s="12">
        <v>20.28</v>
      </c>
      <c r="O231" s="12">
        <v>36.5</v>
      </c>
      <c r="P231" s="12">
        <v>7.8</v>
      </c>
      <c r="Q231" s="12">
        <v>8.4</v>
      </c>
      <c r="R231" t="s">
        <v>94</v>
      </c>
    </row>
    <row r="232" spans="1:18">
      <c r="A232" s="29" t="s">
        <v>84</v>
      </c>
      <c r="B232" s="39">
        <v>38754</v>
      </c>
      <c r="C232" s="31">
        <v>8</v>
      </c>
      <c r="D232" s="31">
        <v>7</v>
      </c>
      <c r="E232" s="31">
        <v>5</v>
      </c>
      <c r="F232" s="31">
        <v>17</v>
      </c>
      <c r="G232" s="31">
        <v>140</v>
      </c>
      <c r="H232" s="32">
        <v>0.3</v>
      </c>
      <c r="J232" s="12">
        <v>22.76</v>
      </c>
      <c r="K232" s="12">
        <v>36.5</v>
      </c>
      <c r="L232">
        <v>6.6</v>
      </c>
      <c r="M232">
        <v>8.3000000000000007</v>
      </c>
      <c r="N232" s="12">
        <v>22.71</v>
      </c>
      <c r="O232" s="12">
        <v>36.49</v>
      </c>
      <c r="P232" s="12">
        <v>6.7</v>
      </c>
      <c r="Q232" s="12">
        <v>8.3000000000000007</v>
      </c>
      <c r="R232" t="s">
        <v>153</v>
      </c>
    </row>
    <row r="233" spans="1:18">
      <c r="A233" s="29" t="s">
        <v>84</v>
      </c>
      <c r="B233" s="39">
        <v>38761</v>
      </c>
      <c r="C233" s="31">
        <v>5</v>
      </c>
      <c r="D233" s="31">
        <v>7</v>
      </c>
      <c r="E233" s="31">
        <v>3</v>
      </c>
      <c r="F233" s="31">
        <v>14</v>
      </c>
      <c r="G233" s="31">
        <v>160</v>
      </c>
      <c r="H233" s="32">
        <v>0.6</v>
      </c>
      <c r="J233" s="12">
        <v>24.13</v>
      </c>
      <c r="K233" s="12">
        <v>36.409999999999997</v>
      </c>
      <c r="L233">
        <v>6.9</v>
      </c>
      <c r="M233">
        <v>8.1999999999999993</v>
      </c>
      <c r="N233" s="12">
        <v>23.65</v>
      </c>
      <c r="O233" s="12">
        <v>36.380000000000003</v>
      </c>
      <c r="P233" s="12">
        <v>6.9</v>
      </c>
      <c r="Q233" s="12">
        <v>8.1999999999999993</v>
      </c>
      <c r="R233" t="s">
        <v>91</v>
      </c>
    </row>
    <row r="234" spans="1:18">
      <c r="A234" s="29" t="s">
        <v>84</v>
      </c>
      <c r="B234" s="39">
        <v>38768</v>
      </c>
      <c r="C234" s="31">
        <v>9</v>
      </c>
      <c r="D234" s="31">
        <v>6</v>
      </c>
      <c r="E234" s="31">
        <v>6</v>
      </c>
      <c r="F234" s="31">
        <v>14</v>
      </c>
      <c r="G234" s="31">
        <v>140</v>
      </c>
      <c r="H234" s="32">
        <v>0.3</v>
      </c>
      <c r="J234" s="12">
        <v>22.69</v>
      </c>
      <c r="K234" s="12">
        <v>36.97</v>
      </c>
      <c r="L234">
        <v>7</v>
      </c>
      <c r="M234">
        <v>8.3000000000000007</v>
      </c>
      <c r="N234" s="12">
        <v>21.76</v>
      </c>
      <c r="O234" s="12">
        <v>37.03</v>
      </c>
      <c r="P234" s="12">
        <v>7.2</v>
      </c>
      <c r="Q234" s="12">
        <v>8.3000000000000007</v>
      </c>
      <c r="R234" t="s">
        <v>91</v>
      </c>
    </row>
    <row r="235" spans="1:18">
      <c r="A235" s="29" t="s">
        <v>84</v>
      </c>
      <c r="B235" s="39">
        <v>38775</v>
      </c>
      <c r="C235" s="31">
        <v>6</v>
      </c>
      <c r="D235" s="31">
        <v>6</v>
      </c>
      <c r="E235" s="31">
        <v>3</v>
      </c>
      <c r="F235" s="31">
        <v>14</v>
      </c>
      <c r="G235" s="31">
        <v>140</v>
      </c>
      <c r="H235" s="32">
        <v>0.5</v>
      </c>
      <c r="J235" s="12">
        <v>23.62</v>
      </c>
      <c r="K235" s="12">
        <v>37.25</v>
      </c>
      <c r="L235">
        <v>6.4</v>
      </c>
      <c r="M235">
        <v>8.3000000000000007</v>
      </c>
      <c r="N235" s="12">
        <v>23.33</v>
      </c>
      <c r="O235" s="12">
        <v>37.22</v>
      </c>
      <c r="P235" s="12">
        <v>6.7</v>
      </c>
      <c r="Q235" s="12">
        <v>8.3000000000000007</v>
      </c>
      <c r="R235" t="s">
        <v>91</v>
      </c>
    </row>
    <row r="236" spans="1:18">
      <c r="A236" s="29" t="s">
        <v>84</v>
      </c>
      <c r="B236" s="39">
        <v>38782</v>
      </c>
      <c r="C236" s="31">
        <v>1.5</v>
      </c>
      <c r="D236" s="31">
        <v>6</v>
      </c>
      <c r="E236" s="31">
        <v>4</v>
      </c>
      <c r="F236" s="31">
        <v>15</v>
      </c>
      <c r="G236" s="31">
        <v>120</v>
      </c>
      <c r="H236" s="32">
        <v>0.4</v>
      </c>
      <c r="J236" s="12">
        <v>24.43</v>
      </c>
      <c r="K236" s="12">
        <v>37.06</v>
      </c>
      <c r="L236">
        <v>5.7</v>
      </c>
      <c r="M236">
        <v>8.1999999999999993</v>
      </c>
      <c r="N236" s="12">
        <v>24.45</v>
      </c>
      <c r="O236" s="12">
        <v>37.049999999999997</v>
      </c>
      <c r="P236" s="12">
        <v>5.9</v>
      </c>
      <c r="Q236" s="12">
        <v>8.1999999999999993</v>
      </c>
      <c r="R236" t="s">
        <v>167</v>
      </c>
    </row>
    <row r="237" spans="1:18">
      <c r="A237" s="29" t="s">
        <v>84</v>
      </c>
      <c r="B237" s="39">
        <v>38789</v>
      </c>
      <c r="C237" s="31">
        <v>8</v>
      </c>
      <c r="D237" s="31">
        <v>7</v>
      </c>
      <c r="E237" s="31">
        <v>4</v>
      </c>
      <c r="F237" s="31">
        <v>15</v>
      </c>
      <c r="G237" s="31">
        <v>120</v>
      </c>
      <c r="H237" s="32">
        <v>0.5</v>
      </c>
      <c r="J237" s="12">
        <v>22.55</v>
      </c>
      <c r="K237" s="12">
        <v>37.01</v>
      </c>
      <c r="L237">
        <v>6.9</v>
      </c>
      <c r="M237">
        <v>8.3000000000000007</v>
      </c>
      <c r="N237" s="12">
        <v>21.23</v>
      </c>
      <c r="O237" s="12">
        <v>37.08</v>
      </c>
      <c r="P237" s="12">
        <v>7.2</v>
      </c>
      <c r="Q237" s="12">
        <v>8.3000000000000007</v>
      </c>
      <c r="R237" t="s">
        <v>153</v>
      </c>
    </row>
    <row r="238" spans="1:18">
      <c r="A238" s="29" t="s">
        <v>84</v>
      </c>
      <c r="B238" s="39">
        <v>38796</v>
      </c>
      <c r="C238" s="31">
        <v>4</v>
      </c>
      <c r="D238" s="31">
        <v>7</v>
      </c>
      <c r="E238" s="31">
        <v>4</v>
      </c>
      <c r="F238" s="31">
        <v>16</v>
      </c>
      <c r="G238" s="31">
        <v>130</v>
      </c>
      <c r="H238" s="32">
        <v>0.9</v>
      </c>
      <c r="J238" s="12">
        <v>23.2</v>
      </c>
      <c r="K238" s="12">
        <v>37.21</v>
      </c>
      <c r="L238">
        <v>5.8</v>
      </c>
      <c r="M238">
        <v>8.3000000000000007</v>
      </c>
      <c r="N238" s="12">
        <v>23.13</v>
      </c>
      <c r="O238" s="12">
        <v>37.200000000000003</v>
      </c>
      <c r="P238" s="12">
        <v>6.3</v>
      </c>
      <c r="Q238" s="12">
        <v>8.3000000000000007</v>
      </c>
      <c r="R238" t="s">
        <v>167</v>
      </c>
    </row>
    <row r="239" spans="1:18">
      <c r="A239" s="29" t="s">
        <v>84</v>
      </c>
      <c r="B239" s="39">
        <v>38803</v>
      </c>
      <c r="C239" s="31">
        <v>7</v>
      </c>
      <c r="D239" s="31">
        <v>7</v>
      </c>
      <c r="E239" s="31">
        <v>4</v>
      </c>
      <c r="F239" s="31">
        <v>19</v>
      </c>
      <c r="G239" s="31">
        <v>120</v>
      </c>
      <c r="H239" s="32">
        <v>0.3</v>
      </c>
      <c r="J239" s="12">
        <v>20.59</v>
      </c>
      <c r="K239" s="12">
        <v>37.340000000000003</v>
      </c>
      <c r="L239">
        <v>6.9</v>
      </c>
      <c r="M239">
        <v>8.3000000000000007</v>
      </c>
      <c r="N239" s="12">
        <v>19.75</v>
      </c>
      <c r="O239" s="12">
        <v>37.35</v>
      </c>
      <c r="P239" s="12">
        <v>8.1</v>
      </c>
      <c r="Q239" s="12">
        <v>8.3000000000000007</v>
      </c>
      <c r="R239" t="s">
        <v>92</v>
      </c>
    </row>
    <row r="241" spans="1:18">
      <c r="A241" s="29" t="s">
        <v>95</v>
      </c>
      <c r="B241" s="39">
        <v>38691</v>
      </c>
      <c r="C241" s="31">
        <v>19</v>
      </c>
      <c r="D241" s="31">
        <v>6</v>
      </c>
      <c r="E241" s="31">
        <v>39</v>
      </c>
      <c r="F241" s="31">
        <v>22</v>
      </c>
      <c r="G241" s="31">
        <v>300</v>
      </c>
      <c r="H241" s="32">
        <v>4.3</v>
      </c>
      <c r="I241">
        <v>7.5132466525051456E-2</v>
      </c>
      <c r="J241" s="12">
        <v>20.02</v>
      </c>
      <c r="K241" s="12">
        <v>35.5</v>
      </c>
      <c r="L241">
        <v>7.2</v>
      </c>
      <c r="M241">
        <v>8.1</v>
      </c>
      <c r="N241" s="12">
        <v>20.059999999999999</v>
      </c>
      <c r="O241" s="12">
        <v>35.549999999999997</v>
      </c>
      <c r="P241" s="12">
        <v>7.2</v>
      </c>
      <c r="Q241" s="12">
        <v>8.1999999999999993</v>
      </c>
      <c r="R241">
        <v>3.5</v>
      </c>
    </row>
    <row r="242" spans="1:18">
      <c r="A242" s="29" t="s">
        <v>95</v>
      </c>
      <c r="B242" s="39">
        <v>38698</v>
      </c>
      <c r="C242" s="31">
        <v>3</v>
      </c>
      <c r="D242" s="31">
        <v>4</v>
      </c>
      <c r="E242" s="31">
        <v>4</v>
      </c>
      <c r="F242" s="31">
        <v>23</v>
      </c>
      <c r="G242" s="31">
        <v>280</v>
      </c>
      <c r="H242" s="32">
        <v>18</v>
      </c>
      <c r="I242">
        <v>0.26054871224479537</v>
      </c>
      <c r="J242" s="12">
        <v>20.62</v>
      </c>
      <c r="K242" s="12">
        <v>35.61</v>
      </c>
      <c r="L242">
        <v>9.3000000000000007</v>
      </c>
      <c r="M242">
        <v>8.4</v>
      </c>
      <c r="N242" s="12">
        <v>19.899999999999999</v>
      </c>
      <c r="O242" s="12">
        <v>35.590000000000003</v>
      </c>
      <c r="P242" s="12">
        <v>7.9</v>
      </c>
      <c r="Q242" s="12">
        <v>8.3000000000000007</v>
      </c>
      <c r="R242">
        <v>2</v>
      </c>
    </row>
    <row r="243" spans="1:18">
      <c r="A243" s="29" t="s">
        <v>95</v>
      </c>
      <c r="B243" s="39">
        <v>38705</v>
      </c>
      <c r="C243" s="31">
        <v>11</v>
      </c>
      <c r="D243" s="31">
        <v>4</v>
      </c>
      <c r="E243" s="31">
        <v>7</v>
      </c>
      <c r="F243" s="31">
        <v>24</v>
      </c>
      <c r="G243" s="31">
        <v>260</v>
      </c>
      <c r="H243" s="32">
        <v>6.2</v>
      </c>
      <c r="I243">
        <v>0.1707842140161</v>
      </c>
      <c r="J243" s="12">
        <v>22.67</v>
      </c>
      <c r="K243" s="12">
        <v>35.369999999999997</v>
      </c>
      <c r="L243">
        <v>7.2</v>
      </c>
      <c r="M243">
        <v>8.1999999999999993</v>
      </c>
      <c r="N243" s="12">
        <v>20.67</v>
      </c>
      <c r="O243" s="12">
        <v>35.42</v>
      </c>
      <c r="P243" s="12">
        <v>5.9</v>
      </c>
      <c r="Q243" s="12">
        <v>8</v>
      </c>
      <c r="R243" s="12">
        <v>2</v>
      </c>
    </row>
    <row r="244" spans="1:18">
      <c r="A244" s="29" t="s">
        <v>95</v>
      </c>
      <c r="B244" s="39">
        <v>38719</v>
      </c>
      <c r="C244" s="31">
        <v>1.5</v>
      </c>
      <c r="D244" s="31">
        <v>4</v>
      </c>
      <c r="E244" s="31">
        <v>5</v>
      </c>
      <c r="F244" s="31">
        <v>16</v>
      </c>
      <c r="G244" s="31">
        <v>180</v>
      </c>
      <c r="H244" s="32">
        <v>1.9</v>
      </c>
      <c r="I244">
        <v>0.14035138775237507</v>
      </c>
      <c r="J244" s="12">
        <v>22</v>
      </c>
      <c r="K244" s="12">
        <v>36.11</v>
      </c>
      <c r="L244">
        <v>7.8</v>
      </c>
      <c r="M244">
        <v>8.1</v>
      </c>
      <c r="N244" s="12">
        <v>21.27</v>
      </c>
      <c r="O244" s="12">
        <v>36.22</v>
      </c>
      <c r="P244" s="12">
        <v>7.7</v>
      </c>
      <c r="Q244" s="12">
        <v>8.1</v>
      </c>
      <c r="R244">
        <v>4</v>
      </c>
    </row>
    <row r="245" spans="1:18">
      <c r="A245" s="29" t="s">
        <v>95</v>
      </c>
      <c r="B245" s="39">
        <v>38726</v>
      </c>
      <c r="C245" s="31">
        <v>23</v>
      </c>
      <c r="D245" s="31">
        <v>5</v>
      </c>
      <c r="E245" s="31">
        <v>34</v>
      </c>
      <c r="F245" s="31">
        <v>14</v>
      </c>
      <c r="G245" s="31">
        <v>230</v>
      </c>
      <c r="H245" s="32">
        <v>2</v>
      </c>
      <c r="I245">
        <v>7.510123687598505E-2</v>
      </c>
      <c r="J245" s="12">
        <v>23.64</v>
      </c>
      <c r="K245" s="12">
        <v>36.21</v>
      </c>
      <c r="L245">
        <v>6.3</v>
      </c>
      <c r="M245">
        <v>8.1999999999999993</v>
      </c>
      <c r="N245" s="12">
        <v>22.61</v>
      </c>
      <c r="O245" s="12">
        <v>36.15</v>
      </c>
      <c r="P245" s="12">
        <v>5.4</v>
      </c>
      <c r="Q245" s="12">
        <v>8.1</v>
      </c>
      <c r="R245">
        <v>6</v>
      </c>
    </row>
    <row r="246" spans="1:18">
      <c r="A246" s="29" t="s">
        <v>95</v>
      </c>
      <c r="B246" s="39">
        <v>38733</v>
      </c>
      <c r="C246" s="31">
        <v>6</v>
      </c>
      <c r="D246" s="31">
        <v>5</v>
      </c>
      <c r="E246" s="31">
        <v>6</v>
      </c>
      <c r="F246" s="31">
        <v>16</v>
      </c>
      <c r="G246" s="31">
        <v>190</v>
      </c>
      <c r="H246" s="32">
        <v>1.3</v>
      </c>
      <c r="I246">
        <v>9.361109892382026E-2</v>
      </c>
      <c r="J246" s="12">
        <v>23.85</v>
      </c>
      <c r="K246" s="12">
        <v>36.32</v>
      </c>
      <c r="L246">
        <v>6.7</v>
      </c>
      <c r="M246">
        <v>8.1999999999999993</v>
      </c>
      <c r="N246" s="12">
        <v>22.5</v>
      </c>
      <c r="O246" s="12">
        <v>36.24</v>
      </c>
      <c r="P246" s="12">
        <v>6.4</v>
      </c>
      <c r="Q246" s="12">
        <v>8.1999999999999993</v>
      </c>
      <c r="R246">
        <v>5.5</v>
      </c>
    </row>
    <row r="247" spans="1:18">
      <c r="A247" s="29" t="s">
        <v>95</v>
      </c>
      <c r="B247" s="39">
        <v>38740</v>
      </c>
      <c r="C247" s="31">
        <v>27</v>
      </c>
      <c r="D247" s="31">
        <v>5</v>
      </c>
      <c r="E247" s="31">
        <v>34</v>
      </c>
      <c r="F247" s="31">
        <v>17</v>
      </c>
      <c r="G247" s="31">
        <v>190</v>
      </c>
      <c r="H247" s="32">
        <v>1</v>
      </c>
      <c r="I247">
        <v>8.9077404924979203E-2</v>
      </c>
      <c r="J247" s="12">
        <v>23.09</v>
      </c>
      <c r="K247" s="12">
        <v>36.26</v>
      </c>
      <c r="L247">
        <v>6.5</v>
      </c>
      <c r="M247">
        <v>8.1999999999999993</v>
      </c>
      <c r="N247" s="12">
        <v>22.73</v>
      </c>
      <c r="O247" s="12">
        <v>36.24</v>
      </c>
      <c r="P247" s="12">
        <v>6.5</v>
      </c>
      <c r="Q247" s="12">
        <v>8.1999999999999993</v>
      </c>
      <c r="R247" s="12">
        <v>7.1</v>
      </c>
    </row>
    <row r="248" spans="1:18">
      <c r="A248" s="29" t="s">
        <v>95</v>
      </c>
      <c r="B248" s="39">
        <v>38747</v>
      </c>
      <c r="C248" s="31">
        <v>10</v>
      </c>
      <c r="D248" s="31">
        <v>5</v>
      </c>
      <c r="E248" s="31">
        <v>25</v>
      </c>
      <c r="F248" s="31">
        <v>17</v>
      </c>
      <c r="G248" s="31">
        <v>180</v>
      </c>
      <c r="H248" s="32">
        <v>2.2000000000000002</v>
      </c>
      <c r="I248">
        <v>0.11607966513478046</v>
      </c>
      <c r="J248" s="12">
        <v>21.89</v>
      </c>
      <c r="K248" s="12">
        <v>36.229999999999997</v>
      </c>
      <c r="L248">
        <v>7.4</v>
      </c>
      <c r="M248">
        <v>8.3000000000000007</v>
      </c>
      <c r="N248" s="12">
        <v>21.33</v>
      </c>
      <c r="O248" s="12">
        <v>36.22</v>
      </c>
      <c r="P248" s="12">
        <v>7.1</v>
      </c>
      <c r="Q248" s="12">
        <v>8.3000000000000007</v>
      </c>
      <c r="R248">
        <v>5.0999999999999996</v>
      </c>
    </row>
    <row r="249" spans="1:18">
      <c r="A249" s="29" t="s">
        <v>95</v>
      </c>
      <c r="B249" s="39">
        <v>38754</v>
      </c>
      <c r="C249" s="31">
        <v>6</v>
      </c>
      <c r="D249" s="31">
        <v>4</v>
      </c>
      <c r="E249" s="31">
        <v>10</v>
      </c>
      <c r="F249" s="31">
        <v>20</v>
      </c>
      <c r="G249" s="31">
        <v>180</v>
      </c>
      <c r="H249" s="32">
        <v>2</v>
      </c>
      <c r="I249">
        <v>0.12790380490262412</v>
      </c>
      <c r="J249" s="12">
        <v>23.28</v>
      </c>
      <c r="K249" s="12">
        <v>36.33</v>
      </c>
      <c r="L249">
        <v>7.2</v>
      </c>
      <c r="M249">
        <v>8.3000000000000007</v>
      </c>
      <c r="N249" s="12">
        <v>22.89</v>
      </c>
      <c r="O249" s="12">
        <v>36.33</v>
      </c>
      <c r="P249" s="12">
        <v>6.9</v>
      </c>
      <c r="Q249" s="12">
        <v>8.3000000000000007</v>
      </c>
      <c r="R249">
        <v>5.2</v>
      </c>
    </row>
    <row r="250" spans="1:18">
      <c r="A250" s="29" t="s">
        <v>95</v>
      </c>
      <c r="B250" s="39">
        <v>38761</v>
      </c>
      <c r="C250" s="31">
        <v>9</v>
      </c>
      <c r="D250" s="31">
        <v>5</v>
      </c>
      <c r="E250" s="31">
        <v>7</v>
      </c>
      <c r="F250" s="31">
        <v>13</v>
      </c>
      <c r="G250" s="31">
        <v>130</v>
      </c>
      <c r="H250" s="32">
        <v>1</v>
      </c>
      <c r="I250">
        <v>0.10617863035280185</v>
      </c>
      <c r="J250" s="12">
        <v>24.15</v>
      </c>
      <c r="K250" s="12">
        <v>36.49</v>
      </c>
      <c r="L250">
        <v>7.3</v>
      </c>
      <c r="M250">
        <v>8.1999999999999993</v>
      </c>
      <c r="N250" s="12">
        <v>23.32</v>
      </c>
      <c r="O250" s="12">
        <v>36.46</v>
      </c>
      <c r="P250" s="12">
        <v>7.2</v>
      </c>
      <c r="Q250" s="12">
        <v>8.3000000000000007</v>
      </c>
      <c r="R250">
        <v>4.5</v>
      </c>
    </row>
    <row r="251" spans="1:18">
      <c r="A251" s="29" t="s">
        <v>95</v>
      </c>
      <c r="B251" s="39">
        <v>38768</v>
      </c>
      <c r="C251" s="31">
        <v>10</v>
      </c>
      <c r="D251" s="31">
        <v>4</v>
      </c>
      <c r="E251" s="31">
        <v>21</v>
      </c>
      <c r="F251" s="31">
        <v>14</v>
      </c>
      <c r="G251" s="31">
        <v>190</v>
      </c>
      <c r="H251" s="32">
        <v>4.5</v>
      </c>
      <c r="I251">
        <v>0.14439173268509403</v>
      </c>
      <c r="J251" s="12">
        <v>23.73</v>
      </c>
      <c r="K251" s="12">
        <v>36.880000000000003</v>
      </c>
      <c r="L251">
        <v>8.1999999999999993</v>
      </c>
      <c r="M251">
        <v>8.3000000000000007</v>
      </c>
      <c r="N251" s="12">
        <v>22.74</v>
      </c>
      <c r="O251" s="12">
        <v>36.85</v>
      </c>
      <c r="P251" s="12">
        <v>8</v>
      </c>
      <c r="Q251" s="12">
        <v>8.3000000000000007</v>
      </c>
      <c r="R251">
        <v>3</v>
      </c>
    </row>
    <row r="252" spans="1:18">
      <c r="A252" s="29" t="s">
        <v>95</v>
      </c>
      <c r="B252" s="39">
        <v>38775</v>
      </c>
      <c r="C252" s="31">
        <v>22</v>
      </c>
      <c r="D252" s="31">
        <v>6</v>
      </c>
      <c r="E252" s="31">
        <v>22</v>
      </c>
      <c r="F252" s="31">
        <v>12</v>
      </c>
      <c r="G252" s="31">
        <v>150</v>
      </c>
      <c r="H252" s="32">
        <v>1.5</v>
      </c>
      <c r="I252">
        <v>9.1285300999999999E-2</v>
      </c>
      <c r="J252" s="12">
        <v>24.03</v>
      </c>
      <c r="K252" s="12">
        <v>37.03</v>
      </c>
      <c r="L252">
        <v>8.1999999999999993</v>
      </c>
      <c r="M252">
        <v>8.1999999999999993</v>
      </c>
      <c r="N252" s="12">
        <v>23.17</v>
      </c>
      <c r="O252" s="12">
        <v>37.06</v>
      </c>
      <c r="P252" s="12">
        <v>7.7</v>
      </c>
      <c r="Q252" s="12">
        <v>8.1999999999999993</v>
      </c>
      <c r="R252">
        <v>5</v>
      </c>
    </row>
    <row r="253" spans="1:18">
      <c r="A253" s="29" t="s">
        <v>95</v>
      </c>
      <c r="B253" s="39">
        <v>38782</v>
      </c>
      <c r="C253" s="31">
        <v>11</v>
      </c>
      <c r="D253" s="31">
        <v>6</v>
      </c>
      <c r="E253" s="31">
        <v>32</v>
      </c>
      <c r="F253" s="31">
        <v>19</v>
      </c>
      <c r="G253" s="31">
        <v>200</v>
      </c>
      <c r="H253" s="32">
        <v>2.2000000000000002</v>
      </c>
      <c r="I253">
        <v>0.11382173900000001</v>
      </c>
      <c r="J253" s="12">
        <v>24.89</v>
      </c>
      <c r="K253" s="12">
        <v>36.92</v>
      </c>
      <c r="L253">
        <v>7.3</v>
      </c>
      <c r="M253">
        <v>8.1999999999999993</v>
      </c>
      <c r="N253" s="12">
        <v>24.1</v>
      </c>
      <c r="O253" s="12">
        <v>36.9</v>
      </c>
      <c r="P253" s="12">
        <v>6.8</v>
      </c>
      <c r="Q253" s="12">
        <v>8.1999999999999993</v>
      </c>
      <c r="R253">
        <v>5</v>
      </c>
    </row>
    <row r="254" spans="1:18">
      <c r="A254" s="29" t="s">
        <v>95</v>
      </c>
      <c r="B254" s="39">
        <v>38789</v>
      </c>
      <c r="C254" s="31">
        <v>7</v>
      </c>
      <c r="D254" s="31">
        <v>5</v>
      </c>
      <c r="E254" s="31">
        <v>5</v>
      </c>
      <c r="F254" s="31">
        <v>14</v>
      </c>
      <c r="G254" s="31">
        <v>170</v>
      </c>
      <c r="H254" s="32">
        <v>3.4</v>
      </c>
      <c r="I254">
        <v>0.131885433</v>
      </c>
      <c r="J254" s="12">
        <v>24.06</v>
      </c>
      <c r="K254" s="12">
        <v>36.93</v>
      </c>
      <c r="L254">
        <v>8.6999999999999993</v>
      </c>
      <c r="M254">
        <v>8.3000000000000007</v>
      </c>
      <c r="N254" s="12">
        <v>23.42</v>
      </c>
      <c r="O254" s="12">
        <v>36.880000000000003</v>
      </c>
      <c r="P254" s="12">
        <v>8.1999999999999993</v>
      </c>
      <c r="Q254" s="12">
        <v>8.3000000000000007</v>
      </c>
      <c r="R254">
        <v>3.5</v>
      </c>
    </row>
    <row r="255" spans="1:18">
      <c r="A255" s="29" t="s">
        <v>95</v>
      </c>
      <c r="B255" s="39">
        <v>38796</v>
      </c>
      <c r="C255" s="31">
        <v>34</v>
      </c>
      <c r="D255" s="31">
        <v>8</v>
      </c>
      <c r="E255" s="31">
        <v>39</v>
      </c>
      <c r="F255" s="31">
        <v>19</v>
      </c>
      <c r="G255" s="31">
        <v>220</v>
      </c>
      <c r="H255" s="32">
        <v>1.8</v>
      </c>
      <c r="I255">
        <v>0.10685932099999999</v>
      </c>
      <c r="J255" s="12">
        <v>23.53</v>
      </c>
      <c r="K255" s="12">
        <v>37.049999999999997</v>
      </c>
      <c r="L255">
        <v>6.9</v>
      </c>
      <c r="M255">
        <v>8.1999999999999993</v>
      </c>
      <c r="N255" s="12">
        <v>23.06</v>
      </c>
      <c r="O255" s="12">
        <v>37.07</v>
      </c>
      <c r="P255" s="12">
        <v>7.5</v>
      </c>
      <c r="Q255" s="12">
        <v>8.1999999999999993</v>
      </c>
      <c r="R255">
        <v>6</v>
      </c>
    </row>
    <row r="256" spans="1:18">
      <c r="A256" s="29" t="s">
        <v>95</v>
      </c>
      <c r="B256" s="39">
        <v>38803</v>
      </c>
      <c r="C256" s="31">
        <v>9</v>
      </c>
      <c r="D256" s="31">
        <v>5</v>
      </c>
      <c r="E256" s="31">
        <v>58</v>
      </c>
      <c r="F256" s="31">
        <v>21</v>
      </c>
      <c r="G256" s="31">
        <v>220</v>
      </c>
      <c r="H256" s="32">
        <v>2.4</v>
      </c>
      <c r="I256">
        <v>9.6406936999999998E-2</v>
      </c>
      <c r="J256" s="12">
        <v>21.68</v>
      </c>
      <c r="K256" s="12">
        <v>37.1</v>
      </c>
      <c r="L256">
        <v>7.4</v>
      </c>
      <c r="M256">
        <v>8.1999999999999993</v>
      </c>
      <c r="N256" s="12">
        <v>20.86</v>
      </c>
      <c r="O256" s="12">
        <v>37.11</v>
      </c>
      <c r="P256" s="12">
        <v>8</v>
      </c>
      <c r="Q256" s="12">
        <v>8.1999999999999993</v>
      </c>
      <c r="R256">
        <v>3</v>
      </c>
    </row>
    <row r="258" spans="1:18">
      <c r="A258" s="29" t="s">
        <v>121</v>
      </c>
      <c r="B258" s="39">
        <v>38691</v>
      </c>
      <c r="C258" s="31">
        <v>4</v>
      </c>
      <c r="D258" s="31">
        <v>3</v>
      </c>
      <c r="E258" s="31">
        <v>2</v>
      </c>
      <c r="F258" s="31">
        <v>16</v>
      </c>
      <c r="G258" s="31">
        <v>130</v>
      </c>
      <c r="H258" s="32">
        <v>0.6</v>
      </c>
      <c r="J258" s="12">
        <v>19.39</v>
      </c>
      <c r="K258" s="12">
        <v>35.81</v>
      </c>
      <c r="L258">
        <v>8.1</v>
      </c>
      <c r="M258">
        <v>8.3000000000000007</v>
      </c>
      <c r="N258" s="12">
        <v>19.45</v>
      </c>
      <c r="O258" s="12">
        <v>35.82</v>
      </c>
      <c r="P258" s="12">
        <v>8.1</v>
      </c>
      <c r="Q258" s="12">
        <v>8.3000000000000007</v>
      </c>
      <c r="R258" t="s">
        <v>154</v>
      </c>
    </row>
    <row r="259" spans="1:18">
      <c r="A259" s="29" t="s">
        <v>121</v>
      </c>
      <c r="B259" s="39">
        <v>38698</v>
      </c>
      <c r="C259" s="31">
        <v>1.5</v>
      </c>
      <c r="D259" s="31">
        <v>9</v>
      </c>
      <c r="E259" s="31">
        <v>3</v>
      </c>
      <c r="F259" s="31">
        <v>16</v>
      </c>
      <c r="G259" s="31">
        <v>120</v>
      </c>
      <c r="H259" s="32">
        <v>0.4</v>
      </c>
      <c r="J259" s="12">
        <v>19.420000000000002</v>
      </c>
      <c r="K259" s="12">
        <v>35.99</v>
      </c>
      <c r="L259">
        <v>8.1999999999999993</v>
      </c>
      <c r="M259">
        <v>8.3000000000000007</v>
      </c>
      <c r="N259" s="12">
        <v>19.420000000000002</v>
      </c>
      <c r="O259" s="12">
        <v>35.979999999999997</v>
      </c>
      <c r="P259" s="12">
        <v>8.1999999999999993</v>
      </c>
      <c r="Q259" s="12">
        <v>8.3000000000000007</v>
      </c>
      <c r="R259" t="s">
        <v>154</v>
      </c>
    </row>
    <row r="260" spans="1:18">
      <c r="A260" s="29" t="s">
        <v>121</v>
      </c>
      <c r="B260" s="39">
        <v>38705</v>
      </c>
      <c r="C260" s="31">
        <v>1.5</v>
      </c>
      <c r="D260" s="31">
        <v>6</v>
      </c>
      <c r="E260" s="31">
        <v>3</v>
      </c>
      <c r="F260" s="31">
        <v>16</v>
      </c>
      <c r="G260" s="31">
        <v>110</v>
      </c>
      <c r="H260" s="32">
        <v>0.3</v>
      </c>
      <c r="J260" s="12">
        <v>21.06</v>
      </c>
      <c r="K260" s="12">
        <v>35.67</v>
      </c>
      <c r="L260">
        <v>8.1999999999999993</v>
      </c>
      <c r="M260">
        <v>8.1</v>
      </c>
      <c r="N260" s="12">
        <v>21.11</v>
      </c>
      <c r="O260" s="12">
        <v>35.69</v>
      </c>
      <c r="P260" s="12">
        <v>8.4</v>
      </c>
      <c r="Q260" s="12">
        <v>8.1</v>
      </c>
      <c r="R260" t="s">
        <v>154</v>
      </c>
    </row>
    <row r="261" spans="1:18">
      <c r="A261" s="29" t="s">
        <v>121</v>
      </c>
      <c r="B261" s="39">
        <v>38719</v>
      </c>
      <c r="C261" s="31">
        <v>1.5</v>
      </c>
      <c r="D261" s="31">
        <v>7</v>
      </c>
      <c r="E261" s="31">
        <v>3</v>
      </c>
      <c r="F261" s="31">
        <v>16</v>
      </c>
      <c r="G261" s="31">
        <v>110</v>
      </c>
      <c r="H261" s="32">
        <v>0.9</v>
      </c>
      <c r="J261" s="12">
        <v>20.67</v>
      </c>
      <c r="K261" s="12">
        <v>36.590000000000003</v>
      </c>
      <c r="L261">
        <v>8.5</v>
      </c>
      <c r="M261">
        <v>8.1999999999999993</v>
      </c>
      <c r="N261" s="12">
        <v>20.68</v>
      </c>
      <c r="O261" s="12">
        <v>36.590000000000003</v>
      </c>
      <c r="P261" s="12">
        <v>8.6</v>
      </c>
      <c r="Q261" s="12">
        <v>8.1999999999999993</v>
      </c>
      <c r="R261" t="s">
        <v>154</v>
      </c>
    </row>
    <row r="262" spans="1:18">
      <c r="A262" s="29" t="s">
        <v>121</v>
      </c>
      <c r="B262" s="39">
        <v>38726</v>
      </c>
      <c r="C262" s="31">
        <v>1.5</v>
      </c>
      <c r="D262" s="31">
        <v>7</v>
      </c>
      <c r="E262" s="31">
        <v>8</v>
      </c>
      <c r="F262" s="31">
        <v>13</v>
      </c>
      <c r="G262" s="31">
        <v>150</v>
      </c>
      <c r="H262" s="32">
        <v>0.5</v>
      </c>
      <c r="J262" s="12">
        <v>22.78</v>
      </c>
      <c r="K262" s="12">
        <v>36.54</v>
      </c>
      <c r="L262">
        <v>7.3</v>
      </c>
      <c r="M262">
        <v>8.3000000000000007</v>
      </c>
      <c r="N262" s="12">
        <v>22.79</v>
      </c>
      <c r="O262" s="12">
        <v>36.54</v>
      </c>
      <c r="P262" s="12">
        <v>7.3</v>
      </c>
      <c r="Q262" s="12">
        <v>8.3000000000000007</v>
      </c>
      <c r="R262" t="s">
        <v>154</v>
      </c>
    </row>
    <row r="263" spans="1:18">
      <c r="A263" s="29" t="s">
        <v>121</v>
      </c>
      <c r="B263" s="39">
        <v>38733</v>
      </c>
      <c r="C263" s="31">
        <v>1.5</v>
      </c>
      <c r="D263" s="31">
        <v>7</v>
      </c>
      <c r="E263" s="31">
        <v>3</v>
      </c>
      <c r="F263" s="31">
        <v>16</v>
      </c>
      <c r="G263" s="31">
        <v>130</v>
      </c>
      <c r="H263" s="32">
        <v>0.7</v>
      </c>
      <c r="J263" s="12">
        <v>22.57</v>
      </c>
      <c r="K263" s="12">
        <v>36.46</v>
      </c>
      <c r="L263">
        <v>7</v>
      </c>
      <c r="M263">
        <v>8.3000000000000007</v>
      </c>
      <c r="N263" s="12">
        <v>22.34</v>
      </c>
      <c r="O263" s="12">
        <v>36.44</v>
      </c>
      <c r="P263" s="12">
        <v>7.5</v>
      </c>
      <c r="Q263" s="12">
        <v>8.3000000000000007</v>
      </c>
      <c r="R263" t="s">
        <v>154</v>
      </c>
    </row>
    <row r="264" spans="1:18">
      <c r="A264" s="29" t="s">
        <v>121</v>
      </c>
      <c r="B264" s="39">
        <v>38740</v>
      </c>
      <c r="C264" s="31">
        <v>6</v>
      </c>
      <c r="D264" s="31">
        <v>7</v>
      </c>
      <c r="E264" s="31">
        <v>6</v>
      </c>
      <c r="F264" s="31">
        <v>17</v>
      </c>
      <c r="G264" s="31">
        <v>110</v>
      </c>
      <c r="H264" s="32">
        <v>0.6</v>
      </c>
      <c r="J264" s="12">
        <v>22.05</v>
      </c>
      <c r="K264" s="12">
        <v>36.450000000000003</v>
      </c>
      <c r="L264">
        <v>7</v>
      </c>
      <c r="M264">
        <v>8.4</v>
      </c>
      <c r="N264" s="12">
        <v>22.08</v>
      </c>
      <c r="O264" s="12">
        <v>36.43</v>
      </c>
      <c r="P264" s="12">
        <v>7</v>
      </c>
      <c r="Q264" s="12">
        <v>8.4</v>
      </c>
      <c r="R264" t="s">
        <v>154</v>
      </c>
    </row>
    <row r="265" spans="1:18">
      <c r="A265" s="29" t="s">
        <v>121</v>
      </c>
      <c r="B265" s="39">
        <v>38747</v>
      </c>
      <c r="C265" s="31">
        <v>7</v>
      </c>
      <c r="D265" s="31">
        <v>6</v>
      </c>
      <c r="E265" s="31">
        <v>7</v>
      </c>
      <c r="F265" s="31">
        <v>15</v>
      </c>
      <c r="G265" s="31">
        <v>100</v>
      </c>
      <c r="H265" s="32">
        <v>0.6</v>
      </c>
      <c r="J265" s="12">
        <v>20.73</v>
      </c>
      <c r="K265" s="12">
        <v>36.47</v>
      </c>
      <c r="L265">
        <v>7.2</v>
      </c>
      <c r="M265">
        <v>8.4</v>
      </c>
      <c r="N265" s="12">
        <v>20.75</v>
      </c>
      <c r="O265" s="12">
        <v>36.450000000000003</v>
      </c>
      <c r="P265" s="12">
        <v>7.3</v>
      </c>
      <c r="Q265" s="12">
        <v>8.4</v>
      </c>
      <c r="R265" t="s">
        <v>127</v>
      </c>
    </row>
    <row r="266" spans="1:18">
      <c r="A266" s="29" t="s">
        <v>121</v>
      </c>
      <c r="B266" s="39">
        <v>38754</v>
      </c>
      <c r="C266" s="31">
        <v>6</v>
      </c>
      <c r="D266" s="31">
        <v>7</v>
      </c>
      <c r="E266" s="31">
        <v>6</v>
      </c>
      <c r="F266" s="31">
        <v>14</v>
      </c>
      <c r="G266" s="31">
        <v>130</v>
      </c>
      <c r="H266" s="32">
        <v>0.3</v>
      </c>
      <c r="J266" s="12">
        <v>22.02</v>
      </c>
      <c r="K266" s="12">
        <v>36.28</v>
      </c>
      <c r="L266">
        <v>7.4</v>
      </c>
      <c r="M266">
        <v>8.4</v>
      </c>
      <c r="N266" s="12">
        <v>22</v>
      </c>
      <c r="O266" s="12">
        <v>36.33</v>
      </c>
      <c r="P266" s="12">
        <v>7.4</v>
      </c>
      <c r="Q266" s="12">
        <v>8.4</v>
      </c>
      <c r="R266" t="s">
        <v>179</v>
      </c>
    </row>
    <row r="267" spans="1:18">
      <c r="A267" s="29" t="s">
        <v>121</v>
      </c>
      <c r="B267" s="39">
        <v>38761</v>
      </c>
      <c r="C267" s="31">
        <v>5</v>
      </c>
      <c r="D267" s="31">
        <v>5</v>
      </c>
      <c r="E267" s="31">
        <v>3</v>
      </c>
      <c r="F267" s="31">
        <v>15</v>
      </c>
      <c r="G267" s="31">
        <v>140</v>
      </c>
      <c r="H267" s="32">
        <v>0.5</v>
      </c>
      <c r="J267" s="12">
        <v>22.66</v>
      </c>
      <c r="K267" s="12">
        <v>36.450000000000003</v>
      </c>
      <c r="L267">
        <v>7.3</v>
      </c>
      <c r="M267">
        <v>8.3000000000000007</v>
      </c>
      <c r="N267" s="12">
        <v>22.6</v>
      </c>
      <c r="O267" s="12">
        <v>36.47</v>
      </c>
      <c r="P267" s="12">
        <v>7.4</v>
      </c>
      <c r="Q267" s="12">
        <v>8.3000000000000007</v>
      </c>
      <c r="R267">
        <v>3.5</v>
      </c>
    </row>
    <row r="268" spans="1:18">
      <c r="A268" s="29" t="s">
        <v>121</v>
      </c>
      <c r="B268" s="39">
        <v>38768</v>
      </c>
      <c r="C268" s="31">
        <v>8</v>
      </c>
      <c r="D268" s="31">
        <v>7</v>
      </c>
      <c r="E268" s="31">
        <v>9</v>
      </c>
      <c r="F268" s="31">
        <v>14</v>
      </c>
      <c r="G268" s="31">
        <v>110</v>
      </c>
      <c r="H268" s="32">
        <v>0.3</v>
      </c>
      <c r="J268" s="12">
        <v>22.26</v>
      </c>
      <c r="K268" s="12">
        <v>36.909999999999997</v>
      </c>
      <c r="L268">
        <v>6.6</v>
      </c>
      <c r="M268">
        <v>8.3000000000000007</v>
      </c>
      <c r="N268" s="12">
        <v>22.2</v>
      </c>
      <c r="O268" s="12">
        <v>36.909999999999997</v>
      </c>
      <c r="P268" s="12">
        <v>6.7</v>
      </c>
      <c r="Q268" s="12">
        <v>8.3000000000000007</v>
      </c>
      <c r="R268" t="s">
        <v>125</v>
      </c>
    </row>
    <row r="269" spans="1:18">
      <c r="A269" s="29" t="s">
        <v>121</v>
      </c>
      <c r="B269" s="39">
        <v>38775</v>
      </c>
      <c r="C269" s="31">
        <v>6</v>
      </c>
      <c r="D269" s="31">
        <v>5</v>
      </c>
      <c r="E269" s="31">
        <v>3</v>
      </c>
      <c r="F269" s="31">
        <v>14</v>
      </c>
      <c r="G269" s="31">
        <v>130</v>
      </c>
      <c r="H269" s="32">
        <v>0.4</v>
      </c>
      <c r="J269" s="12">
        <v>23.18</v>
      </c>
      <c r="K269" s="12">
        <v>37.17</v>
      </c>
      <c r="L269">
        <v>7.2</v>
      </c>
      <c r="M269">
        <v>8.3000000000000007</v>
      </c>
      <c r="N269" s="12">
        <v>23.07</v>
      </c>
      <c r="O269" s="12">
        <v>37.159999999999997</v>
      </c>
      <c r="P269" s="12">
        <v>7.2</v>
      </c>
      <c r="Q269" s="12">
        <v>8.3000000000000007</v>
      </c>
      <c r="R269" t="s">
        <v>126</v>
      </c>
    </row>
    <row r="270" spans="1:18">
      <c r="A270" s="29" t="s">
        <v>121</v>
      </c>
      <c r="B270" s="39">
        <v>38782</v>
      </c>
      <c r="C270" s="31">
        <v>1.5</v>
      </c>
      <c r="D270" s="31">
        <v>5</v>
      </c>
      <c r="E270" s="31">
        <v>3</v>
      </c>
      <c r="F270" s="31">
        <v>13</v>
      </c>
      <c r="G270" s="31">
        <v>110</v>
      </c>
      <c r="H270" s="32">
        <v>0.4</v>
      </c>
      <c r="J270" s="12">
        <v>24.11</v>
      </c>
      <c r="K270" s="12">
        <v>36.99</v>
      </c>
      <c r="L270">
        <v>6.6</v>
      </c>
      <c r="M270">
        <v>8.3000000000000007</v>
      </c>
      <c r="N270" s="12">
        <v>24.08</v>
      </c>
      <c r="O270" s="12">
        <v>37</v>
      </c>
      <c r="P270" s="12">
        <v>6.6</v>
      </c>
      <c r="Q270" s="12">
        <v>8.3000000000000007</v>
      </c>
      <c r="R270" t="s">
        <v>180</v>
      </c>
    </row>
    <row r="271" spans="1:18">
      <c r="A271" s="29" t="s">
        <v>121</v>
      </c>
      <c r="B271" s="39">
        <v>38789</v>
      </c>
      <c r="C271" s="31">
        <v>6</v>
      </c>
      <c r="D271" s="31">
        <v>7</v>
      </c>
      <c r="E271" s="31">
        <v>8</v>
      </c>
      <c r="F271" s="31">
        <v>15</v>
      </c>
      <c r="G271" s="31">
        <v>110</v>
      </c>
      <c r="H271" s="32">
        <v>0.4</v>
      </c>
      <c r="J271" s="12">
        <v>22.68</v>
      </c>
      <c r="K271" s="12">
        <v>36.93</v>
      </c>
      <c r="L271">
        <v>7.2</v>
      </c>
      <c r="M271">
        <v>8.3000000000000007</v>
      </c>
      <c r="N271" s="12">
        <v>22.72</v>
      </c>
      <c r="O271" s="12">
        <v>36.92</v>
      </c>
      <c r="P271" s="12">
        <v>7.2</v>
      </c>
      <c r="Q271" s="12">
        <v>8.3000000000000007</v>
      </c>
      <c r="R271" t="s">
        <v>154</v>
      </c>
    </row>
    <row r="272" spans="1:18">
      <c r="A272" s="29" t="s">
        <v>121</v>
      </c>
      <c r="B272" s="39">
        <v>38796</v>
      </c>
      <c r="C272" s="31">
        <v>6</v>
      </c>
      <c r="D272" s="31">
        <v>6</v>
      </c>
      <c r="E272" s="31">
        <v>3</v>
      </c>
      <c r="F272" s="31">
        <v>15</v>
      </c>
      <c r="G272" s="31">
        <v>120</v>
      </c>
      <c r="H272" s="32">
        <v>1.2</v>
      </c>
      <c r="J272" s="12">
        <v>22.96</v>
      </c>
      <c r="K272" s="12">
        <v>37.1</v>
      </c>
      <c r="L272">
        <v>6.9</v>
      </c>
      <c r="M272">
        <v>8.3000000000000007</v>
      </c>
      <c r="N272" s="12">
        <v>22.97</v>
      </c>
      <c r="O272" s="12">
        <v>37.1</v>
      </c>
      <c r="P272" s="12">
        <v>6.9</v>
      </c>
      <c r="Q272" s="12">
        <v>8.3000000000000007</v>
      </c>
      <c r="R272" t="s">
        <v>182</v>
      </c>
    </row>
    <row r="273" spans="1:18">
      <c r="A273" s="29" t="s">
        <v>121</v>
      </c>
      <c r="B273" s="39">
        <v>38803</v>
      </c>
      <c r="C273" s="31">
        <v>6</v>
      </c>
      <c r="D273" s="31">
        <v>7</v>
      </c>
      <c r="E273" s="31">
        <v>6</v>
      </c>
      <c r="F273" s="31">
        <v>17</v>
      </c>
      <c r="G273" s="31">
        <v>90</v>
      </c>
      <c r="H273" s="32">
        <v>0.4</v>
      </c>
      <c r="J273" s="12">
        <v>20.88</v>
      </c>
      <c r="K273" s="12">
        <v>36.950000000000003</v>
      </c>
      <c r="L273">
        <v>7.4</v>
      </c>
      <c r="M273">
        <v>8.3000000000000007</v>
      </c>
      <c r="N273" s="12">
        <v>20.89</v>
      </c>
      <c r="O273" s="12">
        <v>36.950000000000003</v>
      </c>
      <c r="P273" s="12">
        <v>7.6</v>
      </c>
      <c r="Q273" s="12">
        <v>8.3000000000000007</v>
      </c>
      <c r="R273" t="s">
        <v>154</v>
      </c>
    </row>
    <row r="275" spans="1:18">
      <c r="A275" s="29" t="s">
        <v>155</v>
      </c>
      <c r="B275" s="39">
        <v>38691</v>
      </c>
      <c r="C275" s="31">
        <v>1.5</v>
      </c>
      <c r="D275" s="31">
        <v>7</v>
      </c>
      <c r="E275" s="31">
        <v>3</v>
      </c>
      <c r="F275" s="31">
        <v>15</v>
      </c>
      <c r="G275" s="31">
        <v>110</v>
      </c>
      <c r="H275" s="32">
        <v>0.3</v>
      </c>
      <c r="I275">
        <v>7.8484851904984429E-2</v>
      </c>
      <c r="J275" s="12">
        <v>19.8</v>
      </c>
      <c r="K275" s="12">
        <v>35.75</v>
      </c>
      <c r="L275">
        <v>7.5</v>
      </c>
      <c r="M275">
        <v>8.1999999999999993</v>
      </c>
      <c r="N275" s="12">
        <v>19.8</v>
      </c>
      <c r="O275" s="12">
        <v>35.76</v>
      </c>
      <c r="P275" s="12">
        <v>7.5</v>
      </c>
      <c r="Q275" s="12">
        <v>8.1999999999999993</v>
      </c>
      <c r="R275">
        <v>5</v>
      </c>
    </row>
    <row r="276" spans="1:18">
      <c r="A276" s="29" t="s">
        <v>155</v>
      </c>
      <c r="B276" s="39">
        <v>38698</v>
      </c>
      <c r="C276" s="31">
        <v>1.5</v>
      </c>
      <c r="D276" s="31">
        <v>7</v>
      </c>
      <c r="E276" s="31">
        <v>2</v>
      </c>
      <c r="F276" s="31">
        <v>16</v>
      </c>
      <c r="G276" s="31">
        <v>110</v>
      </c>
      <c r="H276" s="32">
        <v>0.4</v>
      </c>
      <c r="I276">
        <v>6.6601475470669774E-2</v>
      </c>
      <c r="J276" s="12">
        <v>19.72</v>
      </c>
      <c r="K276" s="12">
        <v>35.869999999999997</v>
      </c>
      <c r="L276">
        <v>7.3</v>
      </c>
      <c r="M276">
        <v>8.1999999999999993</v>
      </c>
      <c r="N276" s="12">
        <v>19.68</v>
      </c>
      <c r="O276" s="12">
        <v>35.86</v>
      </c>
      <c r="P276" s="12">
        <v>7.3</v>
      </c>
      <c r="Q276" s="12">
        <v>8.1999999999999993</v>
      </c>
      <c r="R276">
        <v>7.1</v>
      </c>
    </row>
    <row r="277" spans="1:18" ht="12.75">
      <c r="A277" s="29" t="s">
        <v>155</v>
      </c>
      <c r="B277" s="39">
        <v>38705</v>
      </c>
      <c r="C277" s="31">
        <v>1.5</v>
      </c>
      <c r="D277" s="31">
        <v>7</v>
      </c>
      <c r="E277" s="31">
        <v>3</v>
      </c>
      <c r="F277" s="31">
        <v>14</v>
      </c>
      <c r="G277" s="31">
        <v>100</v>
      </c>
      <c r="H277" s="32">
        <v>0.2</v>
      </c>
      <c r="I277">
        <v>6.7855560448420296E-2</v>
      </c>
      <c r="J277" s="47">
        <v>20.309999999999999</v>
      </c>
      <c r="K277" s="47">
        <v>34.85</v>
      </c>
      <c r="L277">
        <v>7.8</v>
      </c>
      <c r="M277">
        <v>8.1</v>
      </c>
      <c r="N277" s="47">
        <v>19.75</v>
      </c>
      <c r="O277" s="47">
        <v>35.5</v>
      </c>
      <c r="P277" s="47">
        <v>7.8</v>
      </c>
      <c r="Q277" s="47">
        <v>8</v>
      </c>
      <c r="R277">
        <v>9.5</v>
      </c>
    </row>
    <row r="278" spans="1:18">
      <c r="A278" s="29" t="s">
        <v>155</v>
      </c>
      <c r="B278" s="39">
        <v>38719</v>
      </c>
      <c r="C278" s="31">
        <v>1.5</v>
      </c>
      <c r="D278" s="31">
        <v>7</v>
      </c>
      <c r="E278" s="31">
        <v>3</v>
      </c>
      <c r="F278" s="31">
        <v>16</v>
      </c>
      <c r="G278" s="31">
        <v>110</v>
      </c>
      <c r="H278" s="32">
        <v>0.5</v>
      </c>
      <c r="I278">
        <v>8.0226456790669587E-2</v>
      </c>
      <c r="J278" s="12">
        <v>20.87</v>
      </c>
      <c r="K278" s="12">
        <v>36.32</v>
      </c>
      <c r="L278">
        <v>7.8</v>
      </c>
      <c r="M278">
        <v>8.1</v>
      </c>
      <c r="N278" s="12">
        <v>20.66</v>
      </c>
      <c r="O278" s="12">
        <v>36.32</v>
      </c>
      <c r="P278" s="12">
        <v>7.6</v>
      </c>
      <c r="Q278" s="12">
        <v>8.1</v>
      </c>
      <c r="R278">
        <v>8.5</v>
      </c>
    </row>
    <row r="279" spans="1:18">
      <c r="A279" s="29" t="s">
        <v>155</v>
      </c>
      <c r="B279" s="39">
        <v>38726</v>
      </c>
      <c r="C279" s="31">
        <v>1.5</v>
      </c>
      <c r="D279" s="31">
        <v>6</v>
      </c>
      <c r="E279" s="31">
        <v>3</v>
      </c>
      <c r="F279" s="31">
        <v>13</v>
      </c>
      <c r="G279" s="31">
        <v>140</v>
      </c>
      <c r="H279" s="32">
        <v>0.6</v>
      </c>
      <c r="I279">
        <v>7.9482413374338631E-2</v>
      </c>
      <c r="J279" s="12">
        <v>22.12</v>
      </c>
      <c r="K279" s="12">
        <v>36.380000000000003</v>
      </c>
      <c r="L279">
        <v>7.3</v>
      </c>
      <c r="M279">
        <v>8.3000000000000007</v>
      </c>
      <c r="N279" s="12">
        <v>22.03</v>
      </c>
      <c r="O279" s="12">
        <v>36.4</v>
      </c>
      <c r="P279" s="12">
        <v>7.2</v>
      </c>
      <c r="Q279" s="12">
        <v>8.3000000000000007</v>
      </c>
      <c r="R279">
        <v>6.5</v>
      </c>
    </row>
    <row r="280" spans="1:18">
      <c r="A280" s="29" t="s">
        <v>155</v>
      </c>
      <c r="B280" s="39">
        <v>38733</v>
      </c>
      <c r="C280" s="31">
        <v>1.5</v>
      </c>
      <c r="D280" s="31">
        <v>6</v>
      </c>
      <c r="E280" s="31">
        <v>3</v>
      </c>
      <c r="F280" s="31">
        <v>18</v>
      </c>
      <c r="G280" s="31">
        <v>130</v>
      </c>
      <c r="H280" s="32">
        <v>0.7</v>
      </c>
      <c r="I280">
        <v>0.11008590499756755</v>
      </c>
      <c r="J280" s="12">
        <v>22.79</v>
      </c>
      <c r="K280" s="12">
        <v>36.409999999999997</v>
      </c>
      <c r="L280">
        <v>6.9</v>
      </c>
      <c r="M280">
        <v>8.3000000000000007</v>
      </c>
      <c r="N280" s="12">
        <v>22.24</v>
      </c>
      <c r="O280" s="12">
        <v>36.39</v>
      </c>
      <c r="P280" s="12">
        <v>6.9</v>
      </c>
      <c r="Q280" s="12">
        <v>8.3000000000000007</v>
      </c>
      <c r="R280">
        <v>6.9</v>
      </c>
    </row>
    <row r="281" spans="1:18">
      <c r="A281" s="29" t="s">
        <v>155</v>
      </c>
      <c r="B281" s="39">
        <v>38740</v>
      </c>
      <c r="C281" s="31">
        <v>4</v>
      </c>
      <c r="D281" s="31">
        <v>8</v>
      </c>
      <c r="E281" s="31">
        <v>4</v>
      </c>
      <c r="F281" s="31">
        <v>16</v>
      </c>
      <c r="G281" s="31">
        <v>110</v>
      </c>
      <c r="H281" s="32">
        <v>0.7</v>
      </c>
      <c r="I281">
        <v>0.11106309882297971</v>
      </c>
      <c r="J281" s="12">
        <v>22.36</v>
      </c>
      <c r="K281" s="12">
        <v>36.369999999999997</v>
      </c>
      <c r="L281">
        <v>6.8</v>
      </c>
      <c r="M281">
        <v>8.3000000000000007</v>
      </c>
      <c r="N281" s="12">
        <v>22.22</v>
      </c>
      <c r="O281" s="12">
        <v>36.380000000000003</v>
      </c>
      <c r="P281" s="12">
        <v>6.7</v>
      </c>
      <c r="Q281" s="12">
        <v>8.3000000000000007</v>
      </c>
      <c r="R281">
        <v>6.5</v>
      </c>
    </row>
    <row r="282" spans="1:18">
      <c r="A282" s="29" t="s">
        <v>155</v>
      </c>
      <c r="B282" s="39">
        <v>38747</v>
      </c>
      <c r="C282" s="31">
        <v>6</v>
      </c>
      <c r="D282" s="31">
        <v>5</v>
      </c>
      <c r="E282" s="31">
        <v>4</v>
      </c>
      <c r="F282" s="31">
        <v>15</v>
      </c>
      <c r="G282" s="31">
        <v>100</v>
      </c>
      <c r="H282" s="32">
        <v>0.7</v>
      </c>
      <c r="I282">
        <v>8.8279968521425736E-2</v>
      </c>
      <c r="J282" s="12">
        <v>21.67</v>
      </c>
      <c r="K282" s="12">
        <v>36.369999999999997</v>
      </c>
      <c r="L282">
        <v>6.9</v>
      </c>
      <c r="M282">
        <v>8.3000000000000007</v>
      </c>
      <c r="N282" s="12">
        <v>21.68</v>
      </c>
      <c r="O282" s="12">
        <v>36.380000000000003</v>
      </c>
      <c r="P282" s="12">
        <v>6.9</v>
      </c>
      <c r="Q282" s="12">
        <v>8.3000000000000007</v>
      </c>
      <c r="R282">
        <v>5.5</v>
      </c>
    </row>
    <row r="283" spans="1:18">
      <c r="A283" s="29" t="s">
        <v>155</v>
      </c>
      <c r="B283" s="39">
        <v>38754</v>
      </c>
      <c r="C283" s="31">
        <v>7</v>
      </c>
      <c r="D283" s="31">
        <v>5</v>
      </c>
      <c r="E283" s="31">
        <v>4</v>
      </c>
      <c r="F283" s="31">
        <v>17</v>
      </c>
      <c r="G283" s="31">
        <v>150</v>
      </c>
      <c r="H283" s="32">
        <v>0.5</v>
      </c>
      <c r="I283">
        <v>0.11405611851302488</v>
      </c>
      <c r="J283" s="12">
        <v>22.35</v>
      </c>
      <c r="K283" s="12">
        <v>36.44</v>
      </c>
      <c r="L283">
        <v>6.8</v>
      </c>
      <c r="M283">
        <v>8.4</v>
      </c>
      <c r="N283" s="12">
        <v>21.73</v>
      </c>
      <c r="O283" s="12">
        <v>36.380000000000003</v>
      </c>
      <c r="P283" s="12">
        <v>6.9</v>
      </c>
      <c r="Q283" s="12">
        <v>8.4</v>
      </c>
      <c r="R283">
        <v>5.5</v>
      </c>
    </row>
    <row r="284" spans="1:18">
      <c r="A284" s="29" t="s">
        <v>155</v>
      </c>
      <c r="B284" s="39">
        <v>38761</v>
      </c>
      <c r="C284" s="31">
        <v>5</v>
      </c>
      <c r="D284" s="31">
        <v>6</v>
      </c>
      <c r="E284" s="31">
        <v>2</v>
      </c>
      <c r="F284" s="31">
        <v>15</v>
      </c>
      <c r="G284" s="31">
        <v>120</v>
      </c>
      <c r="H284" s="32">
        <v>0.6</v>
      </c>
      <c r="I284">
        <v>0.10564534080293483</v>
      </c>
      <c r="J284" s="12">
        <v>22.83</v>
      </c>
      <c r="K284" s="12">
        <v>36.479999999999997</v>
      </c>
      <c r="L284">
        <v>7</v>
      </c>
      <c r="M284">
        <v>8.3000000000000007</v>
      </c>
      <c r="N284" s="12">
        <v>22.39</v>
      </c>
      <c r="O284" s="12">
        <v>36.44</v>
      </c>
      <c r="P284" s="12">
        <v>7</v>
      </c>
      <c r="Q284" s="12">
        <v>8.3000000000000007</v>
      </c>
      <c r="R284" s="12">
        <v>4.5</v>
      </c>
    </row>
    <row r="285" spans="1:18">
      <c r="A285" s="29" t="s">
        <v>155</v>
      </c>
      <c r="B285" s="39">
        <v>38768</v>
      </c>
      <c r="C285" s="31">
        <v>8</v>
      </c>
      <c r="D285" s="31">
        <v>4</v>
      </c>
      <c r="E285" s="31">
        <v>6</v>
      </c>
      <c r="F285" s="31">
        <v>16</v>
      </c>
      <c r="G285" s="31">
        <v>130</v>
      </c>
      <c r="H285" s="32">
        <v>1.2</v>
      </c>
      <c r="I285">
        <v>0.12493027357534679</v>
      </c>
      <c r="J285" s="12">
        <v>22.3</v>
      </c>
      <c r="K285" s="12">
        <v>36.96</v>
      </c>
      <c r="L285">
        <v>6.8</v>
      </c>
      <c r="M285">
        <v>8.3000000000000007</v>
      </c>
      <c r="N285" s="12">
        <v>22.27</v>
      </c>
      <c r="O285" s="12">
        <v>36.950000000000003</v>
      </c>
      <c r="P285" s="12">
        <v>6.9</v>
      </c>
      <c r="Q285" s="12">
        <v>8.3000000000000007</v>
      </c>
      <c r="R285">
        <v>3</v>
      </c>
    </row>
    <row r="286" spans="1:18">
      <c r="A286" s="29" t="s">
        <v>155</v>
      </c>
      <c r="B286" s="39">
        <v>38775</v>
      </c>
      <c r="C286" s="31">
        <v>6</v>
      </c>
      <c r="D286" s="31">
        <v>5</v>
      </c>
      <c r="E286" s="31">
        <v>3</v>
      </c>
      <c r="F286" s="31">
        <v>12</v>
      </c>
      <c r="G286" s="31">
        <v>110</v>
      </c>
      <c r="H286" s="32">
        <v>0.6</v>
      </c>
      <c r="I286">
        <v>9.0269158000000002E-2</v>
      </c>
      <c r="J286" s="12">
        <v>22.86</v>
      </c>
      <c r="K286" s="12">
        <v>37.119999999999997</v>
      </c>
      <c r="L286">
        <v>7.3</v>
      </c>
      <c r="M286">
        <v>8.3000000000000007</v>
      </c>
      <c r="N286" s="12">
        <v>22.56</v>
      </c>
      <c r="O286" s="12">
        <v>37.130000000000003</v>
      </c>
      <c r="P286" s="12">
        <v>7.2</v>
      </c>
      <c r="Q286" s="12">
        <v>8.3000000000000007</v>
      </c>
      <c r="R286">
        <v>5</v>
      </c>
    </row>
    <row r="287" spans="1:18">
      <c r="A287" s="29" t="s">
        <v>155</v>
      </c>
      <c r="B287" s="39">
        <v>38782</v>
      </c>
      <c r="C287" s="31">
        <v>1.5</v>
      </c>
      <c r="D287" s="31">
        <v>5</v>
      </c>
      <c r="E287" s="31">
        <v>3</v>
      </c>
      <c r="F287" s="31">
        <v>14</v>
      </c>
      <c r="G287" s="31">
        <v>110</v>
      </c>
      <c r="H287" s="32">
        <v>0.7</v>
      </c>
      <c r="I287">
        <v>9.8083244999999999E-2</v>
      </c>
      <c r="J287" s="12">
        <v>24.09</v>
      </c>
      <c r="K287" s="12">
        <v>37.03</v>
      </c>
      <c r="L287">
        <v>6.1</v>
      </c>
      <c r="M287">
        <v>8.3000000000000007</v>
      </c>
      <c r="N287" s="12">
        <v>23.22</v>
      </c>
      <c r="O287" s="12">
        <v>36.93</v>
      </c>
      <c r="P287" s="12">
        <v>5.8</v>
      </c>
      <c r="Q287" s="12">
        <v>8.3000000000000007</v>
      </c>
      <c r="R287" s="12">
        <v>6</v>
      </c>
    </row>
    <row r="288" spans="1:18">
      <c r="A288" s="29" t="s">
        <v>155</v>
      </c>
      <c r="B288" s="39">
        <v>38789</v>
      </c>
      <c r="C288" s="31">
        <v>6</v>
      </c>
      <c r="D288" s="31">
        <v>6</v>
      </c>
      <c r="E288" s="31">
        <v>4</v>
      </c>
      <c r="F288" s="31">
        <v>14</v>
      </c>
      <c r="G288" s="31">
        <v>110</v>
      </c>
      <c r="H288" s="32">
        <v>0.9</v>
      </c>
      <c r="I288">
        <v>8.9009932E-2</v>
      </c>
      <c r="J288" s="12">
        <v>22.98</v>
      </c>
      <c r="K288" s="12">
        <v>36.83</v>
      </c>
      <c r="L288">
        <v>6.9</v>
      </c>
      <c r="M288">
        <v>8.3000000000000007</v>
      </c>
      <c r="N288" s="12">
        <v>22.98</v>
      </c>
      <c r="O288" s="12">
        <v>36.840000000000003</v>
      </c>
      <c r="P288" s="12">
        <v>7</v>
      </c>
      <c r="Q288" s="12">
        <v>8.3000000000000007</v>
      </c>
      <c r="R288">
        <v>4.5</v>
      </c>
    </row>
    <row r="289" spans="1:18">
      <c r="A289" s="29" t="s">
        <v>155</v>
      </c>
      <c r="B289" s="39">
        <v>38796</v>
      </c>
      <c r="C289" s="31">
        <v>5</v>
      </c>
      <c r="D289" s="31">
        <v>6</v>
      </c>
      <c r="E289" s="31">
        <v>3</v>
      </c>
      <c r="F289" s="31">
        <v>16</v>
      </c>
      <c r="G289" s="31">
        <v>120</v>
      </c>
      <c r="H289" s="32">
        <v>0.6</v>
      </c>
      <c r="I289">
        <v>9.7167182000000005E-2</v>
      </c>
      <c r="J289" s="12">
        <v>22.92</v>
      </c>
      <c r="K289" s="12">
        <v>37.08</v>
      </c>
      <c r="L289">
        <v>6.8</v>
      </c>
      <c r="M289">
        <v>8.3000000000000007</v>
      </c>
      <c r="N289" s="12">
        <v>22.93</v>
      </c>
      <c r="O289" s="12">
        <v>37.08</v>
      </c>
      <c r="P289" s="12">
        <v>6.9</v>
      </c>
      <c r="Q289" s="12">
        <v>8.3000000000000007</v>
      </c>
      <c r="R289">
        <v>6</v>
      </c>
    </row>
    <row r="290" spans="1:18">
      <c r="A290" s="29" t="s">
        <v>155</v>
      </c>
      <c r="B290" s="39">
        <v>38803</v>
      </c>
      <c r="C290" s="31">
        <v>5</v>
      </c>
      <c r="D290" s="31">
        <v>6</v>
      </c>
      <c r="E290" s="31">
        <v>3</v>
      </c>
      <c r="F290" s="31">
        <v>22</v>
      </c>
      <c r="G290" s="31">
        <v>130</v>
      </c>
      <c r="H290" s="32">
        <v>0.9</v>
      </c>
      <c r="I290">
        <v>9.6283553999999993E-2</v>
      </c>
      <c r="J290" s="12">
        <v>21.47</v>
      </c>
      <c r="K290" s="12">
        <v>37.28</v>
      </c>
      <c r="L290">
        <v>7</v>
      </c>
      <c r="M290">
        <v>8.3000000000000007</v>
      </c>
      <c r="N290" s="12">
        <v>21.47</v>
      </c>
      <c r="O290" s="12">
        <v>37.28</v>
      </c>
      <c r="P290" s="12">
        <v>7</v>
      </c>
      <c r="Q290" s="12">
        <v>8.3000000000000007</v>
      </c>
      <c r="R290">
        <v>6</v>
      </c>
    </row>
    <row r="292" spans="1:18">
      <c r="A292" s="29" t="s">
        <v>134</v>
      </c>
      <c r="B292" s="39">
        <v>38691</v>
      </c>
      <c r="C292" s="31">
        <v>1.5</v>
      </c>
      <c r="D292" s="31">
        <v>8</v>
      </c>
      <c r="E292" s="31">
        <v>6</v>
      </c>
      <c r="F292" s="31">
        <v>17</v>
      </c>
      <c r="G292" s="31">
        <v>130</v>
      </c>
      <c r="H292" s="32">
        <v>0.7</v>
      </c>
      <c r="I292">
        <v>0.14036939460621206</v>
      </c>
      <c r="J292" s="12">
        <v>19.489999999999998</v>
      </c>
      <c r="K292" s="12">
        <v>35.81</v>
      </c>
      <c r="L292">
        <v>7.5</v>
      </c>
      <c r="M292">
        <v>8.1999999999999993</v>
      </c>
      <c r="N292" s="12">
        <v>19.47</v>
      </c>
      <c r="O292" s="12">
        <v>35.81</v>
      </c>
      <c r="P292" s="12">
        <v>7.5</v>
      </c>
      <c r="Q292" s="12">
        <v>8.1999999999999993</v>
      </c>
      <c r="R292">
        <v>4</v>
      </c>
    </row>
    <row r="293" spans="1:18">
      <c r="A293" s="29" t="s">
        <v>134</v>
      </c>
      <c r="B293" s="39">
        <v>38698</v>
      </c>
      <c r="C293" s="31">
        <v>1.5</v>
      </c>
      <c r="D293" s="31">
        <v>9</v>
      </c>
      <c r="E293" s="31">
        <v>9</v>
      </c>
      <c r="F293" s="31">
        <v>16</v>
      </c>
      <c r="G293" s="31">
        <v>130</v>
      </c>
      <c r="H293" s="32">
        <v>0.8</v>
      </c>
      <c r="I293">
        <v>0.14063671472250344</v>
      </c>
      <c r="J293" s="12">
        <v>19.62</v>
      </c>
      <c r="K293" s="12">
        <v>35.97</v>
      </c>
      <c r="L293">
        <v>7.3</v>
      </c>
      <c r="M293">
        <v>8.1999999999999993</v>
      </c>
      <c r="N293" s="12">
        <v>19.52</v>
      </c>
      <c r="O293" s="12">
        <v>35.97</v>
      </c>
      <c r="P293" s="12">
        <v>7.2</v>
      </c>
      <c r="Q293" s="12">
        <v>8.1999999999999993</v>
      </c>
      <c r="R293">
        <v>3.6</v>
      </c>
    </row>
    <row r="294" spans="1:18">
      <c r="A294" s="29" t="s">
        <v>134</v>
      </c>
      <c r="B294" s="39">
        <v>38705</v>
      </c>
      <c r="C294" s="31">
        <v>1.5</v>
      </c>
      <c r="D294" s="31">
        <v>6</v>
      </c>
      <c r="E294" s="31">
        <v>4</v>
      </c>
      <c r="F294" s="31">
        <v>19</v>
      </c>
      <c r="G294" s="31">
        <v>120</v>
      </c>
      <c r="H294" s="32">
        <v>0.4</v>
      </c>
      <c r="I294">
        <v>8.3265351246146674E-2</v>
      </c>
      <c r="J294" s="12">
        <v>20.84</v>
      </c>
      <c r="K294" s="12">
        <v>35.590000000000003</v>
      </c>
      <c r="L294">
        <v>7.7</v>
      </c>
      <c r="M294">
        <v>8.1</v>
      </c>
      <c r="N294" s="12">
        <v>20.69</v>
      </c>
      <c r="O294" s="12">
        <v>35.799999999999997</v>
      </c>
      <c r="P294" s="12">
        <v>7.8</v>
      </c>
      <c r="Q294" s="12">
        <v>8.1</v>
      </c>
      <c r="R294">
        <v>6</v>
      </c>
    </row>
    <row r="295" spans="1:18">
      <c r="A295" s="29" t="s">
        <v>134</v>
      </c>
      <c r="B295" s="39">
        <v>38719</v>
      </c>
      <c r="C295" s="31">
        <v>1.5</v>
      </c>
      <c r="D295" s="31">
        <v>6</v>
      </c>
      <c r="E295" s="31">
        <v>6</v>
      </c>
      <c r="F295" s="31">
        <v>17</v>
      </c>
      <c r="G295" s="31">
        <v>100</v>
      </c>
      <c r="H295" s="32">
        <v>0.7</v>
      </c>
      <c r="I295">
        <v>8.5481324965979738E-2</v>
      </c>
      <c r="J295" s="12">
        <v>21.12</v>
      </c>
      <c r="K295" s="12">
        <v>36.64</v>
      </c>
      <c r="L295">
        <v>8</v>
      </c>
      <c r="M295">
        <v>8.1999999999999993</v>
      </c>
      <c r="N295" s="12">
        <v>20.58</v>
      </c>
      <c r="O295" s="12">
        <v>36.58</v>
      </c>
      <c r="P295" s="12">
        <v>8.1999999999999993</v>
      </c>
      <c r="Q295" s="12">
        <v>8.1999999999999993</v>
      </c>
      <c r="R295">
        <v>7.5</v>
      </c>
    </row>
    <row r="296" spans="1:18">
      <c r="A296" s="29" t="s">
        <v>134</v>
      </c>
      <c r="B296" s="39">
        <v>38726</v>
      </c>
      <c r="C296" s="31">
        <v>1.5</v>
      </c>
      <c r="D296" s="31">
        <v>7</v>
      </c>
      <c r="E296" s="31">
        <v>9</v>
      </c>
      <c r="F296" s="31">
        <v>15</v>
      </c>
      <c r="G296" s="31">
        <v>160</v>
      </c>
      <c r="H296" s="32">
        <v>0.6</v>
      </c>
      <c r="I296">
        <v>8.5012827242229638E-2</v>
      </c>
      <c r="J296" s="12">
        <v>22.37</v>
      </c>
      <c r="K296" s="12">
        <v>36.5</v>
      </c>
      <c r="L296">
        <v>7.5</v>
      </c>
      <c r="M296">
        <v>8.3000000000000007</v>
      </c>
      <c r="N296" s="12">
        <v>22.37</v>
      </c>
      <c r="O296" s="12">
        <v>36.49</v>
      </c>
      <c r="P296" s="12">
        <v>7.3</v>
      </c>
      <c r="Q296" s="12">
        <v>8.3000000000000007</v>
      </c>
      <c r="R296">
        <v>5</v>
      </c>
    </row>
    <row r="297" spans="1:18">
      <c r="A297" s="29" t="s">
        <v>134</v>
      </c>
      <c r="B297" s="39">
        <v>38733</v>
      </c>
      <c r="C297" s="31">
        <v>1.5</v>
      </c>
      <c r="D297" s="31">
        <v>6</v>
      </c>
      <c r="E297" s="31">
        <v>3</v>
      </c>
      <c r="F297" s="31">
        <v>15</v>
      </c>
      <c r="G297" s="31">
        <v>140</v>
      </c>
      <c r="H297" s="32">
        <v>0.9</v>
      </c>
      <c r="I297">
        <v>6.8557573344184566E-2</v>
      </c>
      <c r="J297" s="12">
        <v>22.39</v>
      </c>
      <c r="K297" s="12">
        <v>36.450000000000003</v>
      </c>
      <c r="L297">
        <v>7.1</v>
      </c>
      <c r="M297">
        <v>8.3000000000000007</v>
      </c>
      <c r="N297" s="12">
        <v>22.17</v>
      </c>
      <c r="O297" s="12">
        <v>36.450000000000003</v>
      </c>
      <c r="P297" s="12">
        <v>7.3</v>
      </c>
      <c r="Q297" s="12">
        <v>8.3000000000000007</v>
      </c>
      <c r="R297">
        <v>6.6</v>
      </c>
    </row>
    <row r="298" spans="1:18">
      <c r="A298" s="29" t="s">
        <v>134</v>
      </c>
      <c r="B298" s="39">
        <v>38740</v>
      </c>
      <c r="C298" s="31">
        <v>6</v>
      </c>
      <c r="D298" s="31">
        <v>7</v>
      </c>
      <c r="E298" s="31">
        <v>12</v>
      </c>
      <c r="F298" s="31">
        <v>19</v>
      </c>
      <c r="G298" s="31">
        <v>140</v>
      </c>
      <c r="H298" s="32">
        <v>0.5</v>
      </c>
      <c r="I298">
        <v>0.11413868537680075</v>
      </c>
      <c r="J298" s="12">
        <v>21.92</v>
      </c>
      <c r="K298" s="12">
        <v>36.369999999999997</v>
      </c>
      <c r="L298">
        <v>6.9</v>
      </c>
      <c r="M298">
        <v>8.4</v>
      </c>
      <c r="N298" s="12">
        <v>21.86</v>
      </c>
      <c r="O298" s="12">
        <v>36.369999999999997</v>
      </c>
      <c r="P298" s="12">
        <v>6.9</v>
      </c>
      <c r="Q298" s="12">
        <v>8.4</v>
      </c>
      <c r="R298">
        <v>5.3</v>
      </c>
    </row>
    <row r="299" spans="1:18">
      <c r="A299" s="29" t="s">
        <v>134</v>
      </c>
      <c r="B299" s="39">
        <v>38747</v>
      </c>
      <c r="C299" s="31">
        <v>4</v>
      </c>
      <c r="D299" s="31">
        <v>6</v>
      </c>
      <c r="E299" s="31">
        <v>4</v>
      </c>
      <c r="F299" s="31">
        <v>16</v>
      </c>
      <c r="G299" s="31">
        <v>120</v>
      </c>
      <c r="H299" s="32">
        <v>1</v>
      </c>
      <c r="I299">
        <v>0.11123610303577745</v>
      </c>
      <c r="J299" s="12">
        <v>20.99</v>
      </c>
      <c r="K299" s="12">
        <v>36.4</v>
      </c>
      <c r="L299">
        <v>7</v>
      </c>
      <c r="M299">
        <v>8.4</v>
      </c>
      <c r="N299" s="12">
        <v>20.99</v>
      </c>
      <c r="O299" s="12">
        <v>36.4</v>
      </c>
      <c r="P299" s="12">
        <v>7</v>
      </c>
      <c r="Q299" s="12">
        <v>8.4</v>
      </c>
      <c r="R299">
        <v>4</v>
      </c>
    </row>
    <row r="300" spans="1:18">
      <c r="A300" s="29" t="s">
        <v>134</v>
      </c>
      <c r="B300" s="39">
        <v>38754</v>
      </c>
      <c r="C300" s="31">
        <v>7</v>
      </c>
      <c r="D300" s="31">
        <v>8</v>
      </c>
      <c r="E300" s="31">
        <v>9</v>
      </c>
      <c r="F300" s="31">
        <v>14</v>
      </c>
      <c r="G300" s="31">
        <v>130</v>
      </c>
      <c r="H300" s="32">
        <v>0.2</v>
      </c>
      <c r="I300">
        <v>6.613668660845308E-2</v>
      </c>
      <c r="J300" s="12">
        <v>22.43</v>
      </c>
      <c r="K300" s="12">
        <v>36.36</v>
      </c>
      <c r="L300">
        <v>6.9</v>
      </c>
      <c r="M300">
        <v>8.4</v>
      </c>
      <c r="N300" s="12">
        <v>22.18</v>
      </c>
      <c r="O300" s="12">
        <v>36.31</v>
      </c>
      <c r="P300" s="12">
        <v>7.1</v>
      </c>
      <c r="Q300" s="12">
        <v>8.4</v>
      </c>
      <c r="R300" t="s">
        <v>131</v>
      </c>
    </row>
    <row r="301" spans="1:18">
      <c r="A301" s="29" t="s">
        <v>134</v>
      </c>
      <c r="B301" s="39">
        <v>38761</v>
      </c>
      <c r="C301" s="31">
        <v>4</v>
      </c>
      <c r="D301" s="31">
        <v>5</v>
      </c>
      <c r="E301" s="31">
        <v>4</v>
      </c>
      <c r="F301" s="31">
        <v>10</v>
      </c>
      <c r="G301" s="31">
        <v>80</v>
      </c>
      <c r="H301" s="32">
        <v>0.6</v>
      </c>
      <c r="I301">
        <v>7.7717143951755857E-2</v>
      </c>
      <c r="J301" s="12">
        <v>23.14</v>
      </c>
      <c r="K301" s="12">
        <v>36.53</v>
      </c>
      <c r="L301">
        <v>6.9</v>
      </c>
      <c r="M301">
        <v>8.3000000000000007</v>
      </c>
      <c r="N301" s="12">
        <v>22.84</v>
      </c>
      <c r="O301" s="12">
        <v>36.53</v>
      </c>
      <c r="P301" s="12">
        <v>7.8</v>
      </c>
      <c r="Q301" s="12">
        <v>8.3000000000000007</v>
      </c>
      <c r="R301">
        <v>6</v>
      </c>
    </row>
    <row r="302" spans="1:18">
      <c r="A302" s="29" t="s">
        <v>134</v>
      </c>
      <c r="B302" s="39">
        <v>38768</v>
      </c>
      <c r="C302" s="31">
        <v>9</v>
      </c>
      <c r="D302" s="31">
        <v>8</v>
      </c>
      <c r="E302" s="31">
        <v>14</v>
      </c>
      <c r="F302" s="31">
        <v>14</v>
      </c>
      <c r="G302" s="31">
        <v>110</v>
      </c>
      <c r="H302" s="32">
        <v>0.2</v>
      </c>
      <c r="I302">
        <v>8.1046561860196764E-2</v>
      </c>
      <c r="J302" s="12">
        <v>22.42</v>
      </c>
      <c r="K302" s="12">
        <v>36.94</v>
      </c>
      <c r="L302">
        <v>6.9</v>
      </c>
      <c r="M302">
        <v>8.3000000000000007</v>
      </c>
      <c r="N302" s="12">
        <v>22.17</v>
      </c>
      <c r="O302" s="12">
        <v>36.92</v>
      </c>
      <c r="P302" s="12">
        <v>7</v>
      </c>
      <c r="Q302" s="12">
        <v>8.3000000000000007</v>
      </c>
      <c r="R302">
        <v>8.5</v>
      </c>
    </row>
    <row r="303" spans="1:18">
      <c r="A303" s="29" t="s">
        <v>134</v>
      </c>
      <c r="B303" s="39">
        <v>38775</v>
      </c>
      <c r="C303" s="31">
        <v>6</v>
      </c>
      <c r="D303" s="31">
        <v>7</v>
      </c>
      <c r="E303" s="31">
        <v>8</v>
      </c>
      <c r="F303" s="31">
        <v>14</v>
      </c>
      <c r="G303" s="31">
        <v>100</v>
      </c>
      <c r="H303" s="32">
        <v>0.2</v>
      </c>
      <c r="I303">
        <v>6.4977368999999993E-2</v>
      </c>
      <c r="J303" s="12">
        <v>22.86</v>
      </c>
      <c r="K303" s="12">
        <v>37.06</v>
      </c>
      <c r="L303">
        <v>6.7</v>
      </c>
      <c r="M303">
        <v>8.3000000000000007</v>
      </c>
      <c r="N303" s="12">
        <v>22.7</v>
      </c>
      <c r="O303" s="12">
        <v>37.08</v>
      </c>
      <c r="P303" s="12">
        <v>6.6</v>
      </c>
      <c r="Q303" s="12">
        <v>8.3000000000000007</v>
      </c>
      <c r="R303" t="s">
        <v>183</v>
      </c>
    </row>
    <row r="304" spans="1:18">
      <c r="A304" s="29" t="s">
        <v>134</v>
      </c>
      <c r="B304" s="39">
        <v>38782</v>
      </c>
      <c r="C304" s="31">
        <v>3</v>
      </c>
      <c r="D304" s="31">
        <v>7</v>
      </c>
      <c r="E304" s="31">
        <v>7</v>
      </c>
      <c r="F304" s="31">
        <v>14</v>
      </c>
      <c r="G304" s="31">
        <v>110</v>
      </c>
      <c r="H304" s="32">
        <v>0.4</v>
      </c>
      <c r="I304">
        <v>0.10543329</v>
      </c>
      <c r="J304" s="12">
        <v>24.29</v>
      </c>
      <c r="K304" s="12">
        <v>36.9</v>
      </c>
      <c r="L304">
        <v>6.2</v>
      </c>
      <c r="M304">
        <v>8.1999999999999993</v>
      </c>
      <c r="N304" s="12">
        <v>24.09</v>
      </c>
      <c r="O304" s="12">
        <v>36.93</v>
      </c>
      <c r="P304" s="12">
        <v>6.4</v>
      </c>
      <c r="Q304" s="12">
        <v>8.3000000000000007</v>
      </c>
      <c r="R304">
        <v>5.5</v>
      </c>
    </row>
    <row r="305" spans="1:18">
      <c r="A305" s="29" t="s">
        <v>134</v>
      </c>
      <c r="B305" s="39">
        <v>38789</v>
      </c>
      <c r="C305" s="31">
        <v>7</v>
      </c>
      <c r="D305" s="31">
        <v>8</v>
      </c>
      <c r="E305" s="31">
        <v>13</v>
      </c>
      <c r="F305" s="31">
        <v>15</v>
      </c>
      <c r="G305" s="31">
        <v>100</v>
      </c>
      <c r="H305" s="32">
        <v>0.3</v>
      </c>
      <c r="I305">
        <v>9.5150708000000001E-2</v>
      </c>
      <c r="J305" s="12">
        <v>22.95</v>
      </c>
      <c r="K305" s="12">
        <v>36.89</v>
      </c>
      <c r="L305">
        <v>6.9</v>
      </c>
      <c r="M305">
        <v>8.3000000000000007</v>
      </c>
      <c r="N305" s="12">
        <v>22.84</v>
      </c>
      <c r="O305" s="12">
        <v>36.909999999999997</v>
      </c>
      <c r="P305" s="12">
        <v>7</v>
      </c>
      <c r="Q305" s="12">
        <v>8.3000000000000007</v>
      </c>
      <c r="R305">
        <v>5.5</v>
      </c>
    </row>
    <row r="306" spans="1:18">
      <c r="A306" s="29" t="s">
        <v>134</v>
      </c>
      <c r="B306" s="39">
        <v>38796</v>
      </c>
      <c r="C306" s="31">
        <v>4</v>
      </c>
      <c r="D306" s="31">
        <v>5</v>
      </c>
      <c r="E306" s="31">
        <v>3</v>
      </c>
      <c r="F306" s="31">
        <v>14</v>
      </c>
      <c r="G306" s="31">
        <v>120</v>
      </c>
      <c r="H306" s="32">
        <v>0.7</v>
      </c>
      <c r="I306">
        <v>0.101577907</v>
      </c>
      <c r="J306" s="12">
        <v>22.98</v>
      </c>
      <c r="K306" s="12">
        <v>37.11</v>
      </c>
      <c r="L306">
        <v>6.8</v>
      </c>
      <c r="M306">
        <v>8.3000000000000007</v>
      </c>
      <c r="N306" s="12">
        <v>22.78</v>
      </c>
      <c r="O306" s="12">
        <v>37.119999999999997</v>
      </c>
      <c r="P306" s="12">
        <v>7.2</v>
      </c>
      <c r="Q306" s="12">
        <v>8.3000000000000007</v>
      </c>
      <c r="R306">
        <v>7</v>
      </c>
    </row>
    <row r="307" spans="1:18">
      <c r="A307" s="29" t="s">
        <v>134</v>
      </c>
      <c r="B307" s="39">
        <v>38803</v>
      </c>
      <c r="C307" s="31">
        <v>6</v>
      </c>
      <c r="D307" s="31">
        <v>7</v>
      </c>
      <c r="E307" s="31">
        <v>8</v>
      </c>
      <c r="F307" s="31">
        <v>17</v>
      </c>
      <c r="G307" s="31">
        <v>100</v>
      </c>
      <c r="H307" s="32">
        <v>0.3</v>
      </c>
      <c r="I307">
        <v>7.3527021999999997E-2</v>
      </c>
      <c r="J307" s="12">
        <v>21.16</v>
      </c>
      <c r="K307" s="12">
        <v>36.76</v>
      </c>
      <c r="L307">
        <v>6.9</v>
      </c>
      <c r="M307">
        <v>8.1999999999999993</v>
      </c>
      <c r="N307" s="12">
        <v>20.98</v>
      </c>
      <c r="O307" s="12">
        <v>36.840000000000003</v>
      </c>
      <c r="P307" s="12">
        <v>7.1</v>
      </c>
      <c r="Q307" s="12">
        <v>8.1999999999999993</v>
      </c>
      <c r="R307" t="s">
        <v>183</v>
      </c>
    </row>
  </sheetData>
  <pageMargins left="0.75" right="0.75" top="1" bottom="1" header="0.5" footer="0.5"/>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R305"/>
  <sheetViews>
    <sheetView topLeftCell="A10" workbookViewId="0">
      <selection activeCell="I34" sqref="I34"/>
    </sheetView>
  </sheetViews>
  <sheetFormatPr defaultColWidth="11.42578125" defaultRowHeight="12"/>
  <sheetData>
    <row r="1" spans="1:18">
      <c r="A1" s="26"/>
      <c r="B1" s="26" t="s">
        <v>2</v>
      </c>
      <c r="C1" s="26" t="s">
        <v>4</v>
      </c>
      <c r="D1" s="26" t="s">
        <v>58</v>
      </c>
      <c r="E1" s="26" t="s">
        <v>59</v>
      </c>
      <c r="F1" s="26" t="s">
        <v>60</v>
      </c>
      <c r="G1" s="26" t="s">
        <v>61</v>
      </c>
      <c r="H1" s="26" t="s">
        <v>62</v>
      </c>
      <c r="I1" s="36" t="s">
        <v>63</v>
      </c>
      <c r="J1" s="26" t="s">
        <v>65</v>
      </c>
      <c r="K1" s="26" t="s">
        <v>64</v>
      </c>
      <c r="L1" s="26" t="s">
        <v>66</v>
      </c>
      <c r="M1" s="26" t="s">
        <v>173</v>
      </c>
      <c r="N1" s="26" t="s">
        <v>68</v>
      </c>
      <c r="O1" s="26" t="s">
        <v>67</v>
      </c>
      <c r="P1" s="26" t="s">
        <v>69</v>
      </c>
      <c r="Q1" s="38" t="s">
        <v>174</v>
      </c>
      <c r="R1" t="s">
        <v>72</v>
      </c>
    </row>
    <row r="2" spans="1:18" s="600" customFormat="1">
      <c r="A2" s="26"/>
      <c r="B2" s="26"/>
      <c r="C2" s="26"/>
      <c r="D2" s="26"/>
      <c r="E2" s="26"/>
      <c r="F2" s="26"/>
      <c r="G2" s="26"/>
      <c r="H2" s="26"/>
      <c r="I2" s="36"/>
      <c r="J2" s="26"/>
      <c r="K2" s="26"/>
      <c r="L2" s="26"/>
      <c r="M2" s="26"/>
      <c r="N2" s="26"/>
      <c r="O2" s="26"/>
      <c r="P2" s="26"/>
      <c r="Q2" s="38"/>
    </row>
    <row r="3" spans="1:18" ht="12.75">
      <c r="A3" s="29" t="s">
        <v>8</v>
      </c>
      <c r="B3" s="39">
        <v>39055</v>
      </c>
      <c r="C3" s="31">
        <v>1.5</v>
      </c>
      <c r="D3" s="31">
        <v>5</v>
      </c>
      <c r="E3" s="31">
        <v>3</v>
      </c>
      <c r="F3" s="31">
        <v>9</v>
      </c>
      <c r="G3" s="31">
        <v>100</v>
      </c>
      <c r="H3" s="32">
        <v>0.3</v>
      </c>
      <c r="I3" s="48">
        <v>7.7599107334212825E-2</v>
      </c>
      <c r="J3" s="12">
        <v>21.59</v>
      </c>
      <c r="K3" s="12">
        <v>36.24</v>
      </c>
      <c r="L3">
        <v>7.2</v>
      </c>
      <c r="M3">
        <v>8</v>
      </c>
      <c r="N3" s="12">
        <v>21.61</v>
      </c>
      <c r="O3" s="12">
        <v>36.24</v>
      </c>
      <c r="P3" s="12">
        <v>7.2</v>
      </c>
      <c r="Q3" s="12">
        <v>8</v>
      </c>
      <c r="R3">
        <v>8</v>
      </c>
    </row>
    <row r="4" spans="1:18" ht="12.75">
      <c r="A4" s="29" t="s">
        <v>8</v>
      </c>
      <c r="B4" s="39">
        <v>39062</v>
      </c>
      <c r="C4" s="31">
        <v>4</v>
      </c>
      <c r="D4" s="31">
        <v>6</v>
      </c>
      <c r="E4" s="31">
        <v>2</v>
      </c>
      <c r="F4" s="31">
        <v>12</v>
      </c>
      <c r="G4" s="31">
        <v>100</v>
      </c>
      <c r="H4" s="32">
        <v>0.4</v>
      </c>
      <c r="I4" s="48">
        <v>7.9352343960945385E-2</v>
      </c>
      <c r="J4" s="12">
        <v>21.67</v>
      </c>
      <c r="K4" s="12">
        <v>36.74</v>
      </c>
      <c r="L4">
        <v>7.4</v>
      </c>
      <c r="M4">
        <v>8.1</v>
      </c>
      <c r="N4" s="12">
        <v>20.99</v>
      </c>
      <c r="O4" s="12">
        <v>36.729999999999997</v>
      </c>
      <c r="P4" s="12">
        <v>6.4</v>
      </c>
      <c r="Q4" s="12">
        <v>8.1</v>
      </c>
      <c r="R4">
        <v>8</v>
      </c>
    </row>
    <row r="5" spans="1:18" ht="12.75">
      <c r="A5" s="29" t="s">
        <v>8</v>
      </c>
      <c r="B5" s="39">
        <v>39069</v>
      </c>
      <c r="C5" s="31">
        <v>5</v>
      </c>
      <c r="D5" s="31">
        <v>4</v>
      </c>
      <c r="E5" s="31">
        <v>1</v>
      </c>
      <c r="F5" s="31">
        <v>11</v>
      </c>
      <c r="G5" s="31">
        <v>100</v>
      </c>
      <c r="H5" s="32">
        <v>0.4</v>
      </c>
      <c r="I5" s="48">
        <v>6.4298083451588217E-2</v>
      </c>
      <c r="J5" s="12">
        <v>22.6</v>
      </c>
      <c r="K5" s="12">
        <v>36.340000000000003</v>
      </c>
      <c r="L5">
        <v>6.9</v>
      </c>
      <c r="M5">
        <v>8</v>
      </c>
      <c r="N5" s="12">
        <v>22.13</v>
      </c>
      <c r="O5" s="12">
        <v>36.32</v>
      </c>
      <c r="P5" s="12">
        <v>6.5</v>
      </c>
      <c r="Q5" s="12">
        <v>8</v>
      </c>
      <c r="R5">
        <v>9</v>
      </c>
    </row>
    <row r="6" spans="1:18" ht="12.75">
      <c r="A6" s="29" t="s">
        <v>8</v>
      </c>
      <c r="B6" s="39">
        <v>39090</v>
      </c>
      <c r="C6" s="31">
        <v>1.5</v>
      </c>
      <c r="D6" s="31">
        <v>5</v>
      </c>
      <c r="E6" s="31">
        <v>3</v>
      </c>
      <c r="F6" s="31">
        <v>10</v>
      </c>
      <c r="G6" s="31">
        <v>110</v>
      </c>
      <c r="H6" s="32">
        <v>0.4</v>
      </c>
      <c r="I6" s="48">
        <v>8.9386987459410969E-2</v>
      </c>
      <c r="J6" s="49">
        <v>22.4</v>
      </c>
      <c r="K6" s="49">
        <v>36.78</v>
      </c>
      <c r="L6">
        <v>7</v>
      </c>
      <c r="M6">
        <v>8.1</v>
      </c>
      <c r="N6" s="49">
        <v>22.16</v>
      </c>
      <c r="O6" s="49">
        <v>36.82</v>
      </c>
      <c r="P6" s="12">
        <v>6.6</v>
      </c>
      <c r="Q6" s="12">
        <v>8.1</v>
      </c>
      <c r="R6">
        <v>6.5</v>
      </c>
    </row>
    <row r="7" spans="1:18" ht="12.75">
      <c r="A7" s="29" t="s">
        <v>8</v>
      </c>
      <c r="B7" s="39">
        <v>39097</v>
      </c>
      <c r="C7" s="31">
        <v>5</v>
      </c>
      <c r="D7" s="31">
        <v>4</v>
      </c>
      <c r="E7" s="31">
        <v>2</v>
      </c>
      <c r="F7" s="31">
        <v>14</v>
      </c>
      <c r="G7" s="31">
        <v>150</v>
      </c>
      <c r="H7" s="32">
        <v>0.5</v>
      </c>
      <c r="I7" s="48">
        <v>8.696711446099499E-2</v>
      </c>
      <c r="J7" s="49">
        <v>22.97</v>
      </c>
      <c r="K7" s="49">
        <v>37.07</v>
      </c>
      <c r="L7">
        <v>6.7</v>
      </c>
      <c r="M7">
        <v>8.1</v>
      </c>
      <c r="N7" s="49">
        <v>22.81</v>
      </c>
      <c r="O7" s="49">
        <v>37.06</v>
      </c>
      <c r="P7" s="12">
        <v>6.6</v>
      </c>
      <c r="Q7" s="12">
        <v>8.1</v>
      </c>
      <c r="R7">
        <v>6.5</v>
      </c>
    </row>
    <row r="8" spans="1:18" ht="12.75">
      <c r="A8" s="29" t="s">
        <v>8</v>
      </c>
      <c r="B8" s="39">
        <v>39104</v>
      </c>
      <c r="C8" s="31">
        <v>1.5</v>
      </c>
      <c r="D8" s="31">
        <v>2</v>
      </c>
      <c r="E8" s="31">
        <v>1</v>
      </c>
      <c r="F8" s="31">
        <v>12</v>
      </c>
      <c r="G8" s="31">
        <v>130</v>
      </c>
      <c r="H8" s="32">
        <v>0.5</v>
      </c>
      <c r="I8" s="48">
        <v>8.5417005262900594E-2</v>
      </c>
      <c r="J8" s="12">
        <v>21.67</v>
      </c>
      <c r="K8" s="12">
        <v>37.19</v>
      </c>
      <c r="L8">
        <v>7.2</v>
      </c>
      <c r="M8">
        <v>8.1</v>
      </c>
      <c r="N8" s="12">
        <v>21.62</v>
      </c>
      <c r="O8" s="12">
        <v>37.26</v>
      </c>
      <c r="P8" s="12">
        <v>7.1</v>
      </c>
      <c r="Q8" s="12">
        <v>8.1</v>
      </c>
      <c r="R8">
        <v>7.8</v>
      </c>
    </row>
    <row r="9" spans="1:18" ht="12.75">
      <c r="A9" s="29" t="s">
        <v>8</v>
      </c>
      <c r="B9" s="39">
        <v>39111</v>
      </c>
      <c r="C9" s="31">
        <v>1.5</v>
      </c>
      <c r="D9" s="31">
        <v>1.5</v>
      </c>
      <c r="E9" s="31">
        <v>3</v>
      </c>
      <c r="F9" s="31">
        <v>13</v>
      </c>
      <c r="G9" s="31">
        <v>120</v>
      </c>
      <c r="H9" s="32">
        <v>0.9</v>
      </c>
      <c r="I9" s="48">
        <v>7.6144955665831973E-2</v>
      </c>
      <c r="J9" s="49">
        <v>23.59</v>
      </c>
      <c r="K9" s="49">
        <v>37.07</v>
      </c>
      <c r="L9">
        <v>7.1</v>
      </c>
      <c r="M9">
        <v>8.1</v>
      </c>
      <c r="N9" s="49">
        <v>22.81</v>
      </c>
      <c r="O9" s="49">
        <v>37.35</v>
      </c>
      <c r="P9" s="12">
        <v>6.5</v>
      </c>
      <c r="Q9" s="12">
        <v>8.1</v>
      </c>
      <c r="R9">
        <v>9.5</v>
      </c>
    </row>
    <row r="10" spans="1:18" ht="12.75">
      <c r="A10" s="29" t="s">
        <v>8</v>
      </c>
      <c r="B10" s="39">
        <v>39118</v>
      </c>
      <c r="C10" s="31">
        <v>1.5</v>
      </c>
      <c r="D10" s="31">
        <v>1</v>
      </c>
      <c r="E10" s="31">
        <v>2</v>
      </c>
      <c r="F10" s="31">
        <v>13</v>
      </c>
      <c r="G10" s="31">
        <v>140</v>
      </c>
      <c r="H10" s="32">
        <v>0.6</v>
      </c>
      <c r="I10" s="48">
        <v>0.10316321700863253</v>
      </c>
      <c r="J10" s="49">
        <v>24.05</v>
      </c>
      <c r="K10" s="49">
        <v>37.049999999999997</v>
      </c>
      <c r="L10">
        <v>7.2</v>
      </c>
      <c r="M10">
        <v>8</v>
      </c>
      <c r="N10" s="49">
        <v>24.06</v>
      </c>
      <c r="O10" s="49">
        <v>37.07</v>
      </c>
      <c r="P10" s="12">
        <v>7.5</v>
      </c>
      <c r="Q10" s="12">
        <v>8</v>
      </c>
      <c r="R10">
        <v>5.5</v>
      </c>
    </row>
    <row r="11" spans="1:18" ht="12.75">
      <c r="A11" s="29" t="s">
        <v>8</v>
      </c>
      <c r="B11" s="39">
        <v>39125</v>
      </c>
      <c r="C11" s="31">
        <v>1.5</v>
      </c>
      <c r="D11" s="31">
        <v>1</v>
      </c>
      <c r="E11" s="31">
        <v>1</v>
      </c>
      <c r="F11" s="31">
        <v>8</v>
      </c>
      <c r="G11" s="31">
        <v>130</v>
      </c>
      <c r="H11" s="32">
        <v>0.5</v>
      </c>
      <c r="I11" s="48">
        <v>7.4046854014507058E-2</v>
      </c>
      <c r="J11" s="49">
        <v>23.32</v>
      </c>
      <c r="K11" s="49">
        <v>36.590000000000003</v>
      </c>
      <c r="L11">
        <v>7.3</v>
      </c>
      <c r="N11" s="49">
        <v>23.51</v>
      </c>
      <c r="O11" s="49">
        <v>36.700000000000003</v>
      </c>
      <c r="P11" s="12">
        <v>6.8</v>
      </c>
      <c r="R11">
        <v>9</v>
      </c>
    </row>
    <row r="12" spans="1:18" ht="12.75">
      <c r="A12" s="29" t="s">
        <v>8</v>
      </c>
      <c r="B12" s="39">
        <v>39132</v>
      </c>
      <c r="C12" s="31">
        <v>9</v>
      </c>
      <c r="D12" s="31">
        <v>2</v>
      </c>
      <c r="E12" s="31">
        <v>3</v>
      </c>
      <c r="F12" s="31">
        <v>14</v>
      </c>
      <c r="G12" s="31">
        <v>140</v>
      </c>
      <c r="H12" s="32">
        <v>0.9</v>
      </c>
      <c r="I12" s="48">
        <v>0.11090804144008805</v>
      </c>
      <c r="J12" s="49">
        <v>22.85</v>
      </c>
      <c r="K12" s="49">
        <v>36.97</v>
      </c>
      <c r="L12">
        <v>7</v>
      </c>
      <c r="M12">
        <v>8.1999999999999993</v>
      </c>
      <c r="N12" s="49">
        <v>22.77</v>
      </c>
      <c r="O12" s="49">
        <v>36.99</v>
      </c>
      <c r="P12" s="12">
        <v>6.7</v>
      </c>
      <c r="Q12" s="12">
        <v>8.1999999999999993</v>
      </c>
      <c r="R12">
        <v>5.5</v>
      </c>
    </row>
    <row r="13" spans="1:18" ht="12.75">
      <c r="A13" s="29" t="s">
        <v>8</v>
      </c>
      <c r="B13" s="39">
        <v>39139</v>
      </c>
      <c r="C13" s="31">
        <v>1.5</v>
      </c>
      <c r="D13" s="31">
        <v>5</v>
      </c>
      <c r="E13" s="31">
        <v>2</v>
      </c>
      <c r="F13" s="31">
        <v>11</v>
      </c>
      <c r="G13" s="31">
        <v>130</v>
      </c>
      <c r="H13" s="32">
        <v>0.4</v>
      </c>
      <c r="I13" s="48">
        <v>7.7244073238637578E-2</v>
      </c>
      <c r="J13" s="49">
        <v>23.44</v>
      </c>
      <c r="K13" s="49">
        <v>37.39</v>
      </c>
      <c r="L13">
        <v>7</v>
      </c>
      <c r="M13">
        <v>8.1</v>
      </c>
      <c r="N13" s="49">
        <v>23.37</v>
      </c>
      <c r="O13" s="49">
        <v>37.53</v>
      </c>
      <c r="P13" s="12">
        <v>6.5</v>
      </c>
      <c r="Q13" s="12">
        <v>8.1</v>
      </c>
      <c r="R13">
        <v>7</v>
      </c>
    </row>
    <row r="14" spans="1:18" ht="12.75">
      <c r="A14" s="29" t="s">
        <v>8</v>
      </c>
      <c r="B14" s="39">
        <v>39146</v>
      </c>
      <c r="C14" s="31">
        <v>1.5</v>
      </c>
      <c r="D14" s="31">
        <v>4</v>
      </c>
      <c r="E14" s="31">
        <v>1</v>
      </c>
      <c r="F14" s="31">
        <v>11</v>
      </c>
      <c r="G14" s="31">
        <v>110</v>
      </c>
      <c r="H14" s="32">
        <v>0.6</v>
      </c>
      <c r="I14" s="48">
        <v>7.9624753326413639E-2</v>
      </c>
      <c r="J14" s="49">
        <v>22.7</v>
      </c>
      <c r="K14" s="49">
        <v>37.049999999999997</v>
      </c>
      <c r="L14">
        <v>7.1</v>
      </c>
      <c r="M14">
        <v>7.9</v>
      </c>
      <c r="N14" s="49">
        <v>22.82</v>
      </c>
      <c r="O14" s="49">
        <v>37.4</v>
      </c>
      <c r="P14" s="12">
        <v>6.9</v>
      </c>
      <c r="Q14" s="12">
        <v>7.9</v>
      </c>
      <c r="R14">
        <v>7</v>
      </c>
    </row>
    <row r="15" spans="1:18" ht="12.75">
      <c r="A15" s="29" t="s">
        <v>8</v>
      </c>
      <c r="B15" s="39">
        <v>39153</v>
      </c>
      <c r="C15" s="31">
        <v>1.5</v>
      </c>
      <c r="D15" s="31">
        <v>6</v>
      </c>
      <c r="E15" s="31">
        <v>3</v>
      </c>
      <c r="F15" s="31">
        <v>15</v>
      </c>
      <c r="G15" s="31">
        <v>130</v>
      </c>
      <c r="H15" s="32">
        <v>0.6</v>
      </c>
      <c r="I15" s="50">
        <v>0.10148867296442211</v>
      </c>
      <c r="J15" s="49">
        <v>22.41</v>
      </c>
      <c r="K15" s="49">
        <v>37.32</v>
      </c>
      <c r="L15">
        <v>7.2</v>
      </c>
      <c r="M15">
        <v>8.1</v>
      </c>
      <c r="N15" s="49">
        <v>22.61</v>
      </c>
      <c r="O15" s="49">
        <v>37.479999999999997</v>
      </c>
      <c r="P15" s="12">
        <v>7</v>
      </c>
      <c r="Q15">
        <v>8.1</v>
      </c>
      <c r="R15">
        <v>6</v>
      </c>
    </row>
    <row r="16" spans="1:18" ht="12.75">
      <c r="A16" s="29" t="s">
        <v>8</v>
      </c>
      <c r="B16" s="39">
        <v>39160</v>
      </c>
      <c r="C16" s="31">
        <v>1.5</v>
      </c>
      <c r="D16" s="31">
        <v>1</v>
      </c>
      <c r="E16" s="31">
        <v>2</v>
      </c>
      <c r="F16" s="31">
        <v>12</v>
      </c>
      <c r="G16" s="31">
        <v>110</v>
      </c>
      <c r="H16" s="32">
        <v>0.5</v>
      </c>
      <c r="I16" s="50">
        <v>8.9542778811172216E-2</v>
      </c>
      <c r="J16" s="49">
        <v>22.91</v>
      </c>
      <c r="K16" s="49">
        <v>37.22</v>
      </c>
      <c r="L16">
        <v>7.1</v>
      </c>
      <c r="M16">
        <v>8.1</v>
      </c>
      <c r="N16" s="49">
        <v>22.79</v>
      </c>
      <c r="O16" s="49">
        <v>37.46</v>
      </c>
      <c r="P16" s="12">
        <v>6.3</v>
      </c>
      <c r="Q16">
        <v>8</v>
      </c>
      <c r="R16">
        <v>8</v>
      </c>
    </row>
    <row r="17" spans="1:18" ht="12.75">
      <c r="A17" s="29" t="s">
        <v>8</v>
      </c>
      <c r="B17" s="39">
        <v>39167</v>
      </c>
      <c r="C17" s="31">
        <v>1.5</v>
      </c>
      <c r="D17" s="31">
        <v>3</v>
      </c>
      <c r="E17" s="31">
        <v>1</v>
      </c>
      <c r="F17" s="31">
        <v>10</v>
      </c>
      <c r="G17" s="31">
        <v>130</v>
      </c>
      <c r="H17" s="32">
        <v>0.5</v>
      </c>
      <c r="I17" s="48">
        <v>8.8428761656845073E-2</v>
      </c>
      <c r="J17" s="49">
        <v>21.96</v>
      </c>
      <c r="K17" s="49">
        <v>37.270000000000003</v>
      </c>
      <c r="L17">
        <v>7</v>
      </c>
      <c r="M17">
        <v>8.1</v>
      </c>
      <c r="N17" s="49">
        <v>21.85</v>
      </c>
      <c r="O17" s="49">
        <v>37.020000000000003</v>
      </c>
      <c r="P17" s="12">
        <v>7</v>
      </c>
      <c r="Q17" s="12">
        <v>8.1</v>
      </c>
      <c r="R17">
        <v>7</v>
      </c>
    </row>
    <row r="18" spans="1:18" ht="12.75">
      <c r="A18" s="29"/>
      <c r="B18" s="39"/>
      <c r="C18" s="31"/>
      <c r="D18" s="31"/>
      <c r="E18" s="31"/>
      <c r="F18" s="31"/>
      <c r="G18" s="31"/>
      <c r="H18" s="32"/>
      <c r="I18" s="48"/>
      <c r="J18" s="49"/>
      <c r="K18" s="49"/>
      <c r="N18" s="49"/>
      <c r="O18" s="49"/>
      <c r="P18" s="12"/>
      <c r="Q18" s="12"/>
    </row>
    <row r="19" spans="1:18" ht="12.75">
      <c r="A19" s="29" t="s">
        <v>11</v>
      </c>
      <c r="B19" s="39">
        <v>39055</v>
      </c>
      <c r="C19" s="31">
        <v>9</v>
      </c>
      <c r="D19" s="31">
        <v>4</v>
      </c>
      <c r="E19" s="31">
        <v>3</v>
      </c>
      <c r="F19" s="31">
        <v>10</v>
      </c>
      <c r="G19" s="31">
        <v>130</v>
      </c>
      <c r="H19" s="32">
        <v>0.5</v>
      </c>
      <c r="I19" s="51">
        <v>9.2577264191670589E-2</v>
      </c>
      <c r="J19" s="12">
        <v>21.76</v>
      </c>
      <c r="K19" s="12">
        <v>36.28</v>
      </c>
      <c r="L19">
        <v>7.1</v>
      </c>
      <c r="M19">
        <v>8</v>
      </c>
      <c r="N19" s="12">
        <v>21.76</v>
      </c>
      <c r="O19" s="12">
        <v>36.29</v>
      </c>
      <c r="P19" s="12">
        <v>7.1</v>
      </c>
      <c r="Q19" s="12">
        <v>8</v>
      </c>
      <c r="R19">
        <v>5</v>
      </c>
    </row>
    <row r="20" spans="1:18" ht="12.75">
      <c r="A20" s="29" t="s">
        <v>11</v>
      </c>
      <c r="B20" s="39">
        <v>39062</v>
      </c>
      <c r="C20" s="31">
        <v>4</v>
      </c>
      <c r="D20" s="31">
        <v>4</v>
      </c>
      <c r="E20" s="31">
        <v>2</v>
      </c>
      <c r="F20" s="31">
        <v>15</v>
      </c>
      <c r="G20" s="31">
        <v>110</v>
      </c>
      <c r="H20" s="32">
        <v>0.5</v>
      </c>
      <c r="I20" s="51">
        <v>8.5364118710941017E-2</v>
      </c>
      <c r="J20" s="12">
        <v>22.24</v>
      </c>
      <c r="K20" s="12">
        <v>36.75</v>
      </c>
      <c r="L20">
        <v>7</v>
      </c>
      <c r="M20">
        <v>8.1</v>
      </c>
      <c r="N20" s="12">
        <v>21.3</v>
      </c>
      <c r="O20" s="12">
        <v>36.700000000000003</v>
      </c>
      <c r="P20" s="12">
        <v>6.5</v>
      </c>
      <c r="Q20" s="12">
        <v>8</v>
      </c>
      <c r="R20">
        <v>7.5</v>
      </c>
    </row>
    <row r="21" spans="1:18" ht="12.75">
      <c r="A21" s="29" t="s">
        <v>11</v>
      </c>
      <c r="B21" s="39">
        <v>39069</v>
      </c>
      <c r="C21" s="31">
        <v>6</v>
      </c>
      <c r="D21" s="31">
        <v>4</v>
      </c>
      <c r="E21" s="31">
        <v>1</v>
      </c>
      <c r="F21" s="31">
        <v>14</v>
      </c>
      <c r="G21" s="31">
        <v>110</v>
      </c>
      <c r="H21" s="32">
        <v>0.5</v>
      </c>
      <c r="I21" s="51">
        <v>7.25754303479339E-2</v>
      </c>
      <c r="J21" s="12">
        <v>22.86</v>
      </c>
      <c r="K21" s="12">
        <v>36.380000000000003</v>
      </c>
      <c r="L21">
        <v>7</v>
      </c>
      <c r="M21">
        <v>8</v>
      </c>
      <c r="N21" s="12">
        <v>22.16</v>
      </c>
      <c r="O21" s="12">
        <v>36.35</v>
      </c>
      <c r="P21" s="12">
        <v>6.6</v>
      </c>
      <c r="Q21" s="12">
        <v>8</v>
      </c>
      <c r="R21">
        <v>9</v>
      </c>
    </row>
    <row r="22" spans="1:18" ht="12.75">
      <c r="A22" s="29" t="s">
        <v>11</v>
      </c>
      <c r="B22" s="39">
        <v>39090</v>
      </c>
      <c r="C22" s="31">
        <v>1.5</v>
      </c>
      <c r="D22" s="31">
        <v>3</v>
      </c>
      <c r="E22" s="31">
        <v>3</v>
      </c>
      <c r="F22" s="31">
        <v>9</v>
      </c>
      <c r="G22" s="31">
        <v>120</v>
      </c>
      <c r="H22" s="32">
        <v>0.4</v>
      </c>
      <c r="I22" s="51">
        <v>9.9850340568833837E-2</v>
      </c>
      <c r="J22" s="52">
        <v>22.55</v>
      </c>
      <c r="K22" s="52">
        <v>36.89</v>
      </c>
      <c r="L22">
        <v>6.8</v>
      </c>
      <c r="M22">
        <v>8.1</v>
      </c>
      <c r="N22" s="52">
        <v>22.22</v>
      </c>
      <c r="O22" s="52">
        <v>36.909999999999997</v>
      </c>
      <c r="P22" s="12">
        <v>6.3</v>
      </c>
      <c r="Q22" s="12">
        <v>8</v>
      </c>
      <c r="R22">
        <v>6.8</v>
      </c>
    </row>
    <row r="23" spans="1:18" ht="12.75">
      <c r="A23" s="29" t="s">
        <v>11</v>
      </c>
      <c r="B23" s="39">
        <v>39097</v>
      </c>
      <c r="C23" s="31">
        <v>6</v>
      </c>
      <c r="D23" s="31">
        <v>5</v>
      </c>
      <c r="E23" s="31">
        <v>2</v>
      </c>
      <c r="F23" s="31">
        <v>15</v>
      </c>
      <c r="G23" s="31">
        <v>140</v>
      </c>
      <c r="H23" s="32">
        <v>0.3</v>
      </c>
      <c r="I23" s="51">
        <v>8.1751342592431206E-2</v>
      </c>
      <c r="J23" s="52">
        <v>23.26</v>
      </c>
      <c r="K23" s="52">
        <v>37.03</v>
      </c>
      <c r="L23">
        <v>6.9</v>
      </c>
      <c r="M23">
        <v>8.1</v>
      </c>
      <c r="N23" s="52">
        <v>22.85</v>
      </c>
      <c r="O23" s="52">
        <v>37.049999999999997</v>
      </c>
      <c r="P23" s="12">
        <v>6.2</v>
      </c>
      <c r="Q23" s="12">
        <v>8.1</v>
      </c>
      <c r="R23">
        <v>7</v>
      </c>
    </row>
    <row r="24" spans="1:18" ht="12.75">
      <c r="A24" s="29" t="s">
        <v>11</v>
      </c>
      <c r="B24" s="39">
        <v>39104</v>
      </c>
      <c r="C24" s="31">
        <v>1.5</v>
      </c>
      <c r="D24" s="31">
        <v>3</v>
      </c>
      <c r="E24" s="31">
        <v>1</v>
      </c>
      <c r="F24" s="31">
        <v>12</v>
      </c>
      <c r="G24" s="31">
        <v>130</v>
      </c>
      <c r="H24" s="32">
        <v>0.7</v>
      </c>
      <c r="I24" s="51">
        <v>0.116405433710004</v>
      </c>
      <c r="J24" s="52">
        <v>22.04</v>
      </c>
      <c r="K24" s="52">
        <v>37.340000000000003</v>
      </c>
      <c r="L24">
        <v>7</v>
      </c>
      <c r="M24">
        <v>8.1</v>
      </c>
      <c r="N24" s="52">
        <v>22.04</v>
      </c>
      <c r="O24" s="52">
        <v>37.35</v>
      </c>
      <c r="P24" s="12">
        <v>7</v>
      </c>
      <c r="Q24" s="12">
        <v>8.1</v>
      </c>
      <c r="R24">
        <v>6.8</v>
      </c>
    </row>
    <row r="25" spans="1:18" ht="12.75">
      <c r="A25" s="29" t="s">
        <v>11</v>
      </c>
      <c r="B25" s="39">
        <v>39111</v>
      </c>
      <c r="C25" s="31">
        <v>1.5</v>
      </c>
      <c r="D25" s="31">
        <v>1</v>
      </c>
      <c r="E25" s="31">
        <v>3</v>
      </c>
      <c r="F25" s="31">
        <v>11</v>
      </c>
      <c r="G25" s="31">
        <v>110</v>
      </c>
      <c r="H25" s="32">
        <v>0.7</v>
      </c>
      <c r="I25" s="51">
        <v>7.2183860580345705E-2</v>
      </c>
      <c r="J25" s="52">
        <v>23.66</v>
      </c>
      <c r="K25" s="52">
        <v>37.090000000000003</v>
      </c>
      <c r="L25">
        <v>7.1</v>
      </c>
      <c r="M25">
        <v>8.1</v>
      </c>
      <c r="N25" s="52">
        <v>22.91</v>
      </c>
      <c r="O25" s="52">
        <v>37.369999999999997</v>
      </c>
      <c r="P25" s="12">
        <v>6.5</v>
      </c>
      <c r="Q25" s="12">
        <v>8.1</v>
      </c>
      <c r="R25">
        <v>8.5</v>
      </c>
    </row>
    <row r="26" spans="1:18" ht="12.75">
      <c r="A26" s="29" t="s">
        <v>11</v>
      </c>
      <c r="B26" s="39">
        <v>39118</v>
      </c>
      <c r="C26" s="31">
        <v>3</v>
      </c>
      <c r="D26" s="31">
        <v>1</v>
      </c>
      <c r="E26" s="31">
        <v>2</v>
      </c>
      <c r="F26" s="31">
        <v>13</v>
      </c>
      <c r="G26" s="31">
        <v>130</v>
      </c>
      <c r="H26" s="32">
        <v>0.8</v>
      </c>
      <c r="I26" s="51">
        <v>0.10322808146937429</v>
      </c>
      <c r="J26" s="52">
        <v>24.31</v>
      </c>
      <c r="K26" s="52">
        <v>37.14</v>
      </c>
      <c r="L26">
        <v>7</v>
      </c>
      <c r="M26">
        <v>8</v>
      </c>
      <c r="N26" s="52">
        <v>24.11</v>
      </c>
      <c r="O26" s="52">
        <v>37.11</v>
      </c>
      <c r="P26" s="12">
        <v>6.6</v>
      </c>
      <c r="Q26" s="12">
        <v>8</v>
      </c>
      <c r="R26">
        <v>5</v>
      </c>
    </row>
    <row r="27" spans="1:18" ht="12.75">
      <c r="A27" s="29" t="s">
        <v>11</v>
      </c>
      <c r="B27" s="39">
        <v>39125</v>
      </c>
      <c r="C27" s="31">
        <v>1.5</v>
      </c>
      <c r="D27" s="31">
        <v>1</v>
      </c>
      <c r="E27" s="31">
        <v>1</v>
      </c>
      <c r="F27" s="31">
        <v>9</v>
      </c>
      <c r="G27" s="31">
        <v>120</v>
      </c>
      <c r="H27" s="32">
        <v>0.6</v>
      </c>
      <c r="I27" s="51">
        <v>8.1975335541079497E-2</v>
      </c>
      <c r="J27" s="52">
        <v>23.08</v>
      </c>
      <c r="K27" s="52">
        <v>36.36</v>
      </c>
      <c r="L27">
        <v>7.3</v>
      </c>
      <c r="N27" s="53">
        <v>23.32</v>
      </c>
      <c r="O27" s="53">
        <v>36.549999999999997</v>
      </c>
      <c r="P27" s="12">
        <v>6.9</v>
      </c>
      <c r="R27">
        <v>9</v>
      </c>
    </row>
    <row r="28" spans="1:18" ht="12.75">
      <c r="A28" s="29" t="s">
        <v>11</v>
      </c>
      <c r="B28" s="39">
        <v>39132</v>
      </c>
      <c r="C28" s="31">
        <v>3</v>
      </c>
      <c r="D28" s="31">
        <v>2</v>
      </c>
      <c r="E28" s="31">
        <v>3</v>
      </c>
      <c r="F28" s="31">
        <v>13</v>
      </c>
      <c r="G28" s="31">
        <v>180</v>
      </c>
      <c r="H28" s="32">
        <v>0.6</v>
      </c>
      <c r="I28" s="51">
        <v>0.11123631274246901</v>
      </c>
      <c r="J28" s="52">
        <v>23.07</v>
      </c>
      <c r="K28" s="52">
        <v>37.020000000000003</v>
      </c>
      <c r="L28">
        <v>7</v>
      </c>
      <c r="M28">
        <v>7.9</v>
      </c>
      <c r="N28" s="52">
        <v>23.06</v>
      </c>
      <c r="O28" s="52">
        <v>37.04</v>
      </c>
      <c r="P28" s="12">
        <v>7</v>
      </c>
      <c r="Q28" s="12">
        <v>8.3000000000000007</v>
      </c>
      <c r="R28">
        <v>5.5</v>
      </c>
    </row>
    <row r="29" spans="1:18" ht="12.75">
      <c r="A29" s="29" t="s">
        <v>11</v>
      </c>
      <c r="B29" s="39">
        <v>39139</v>
      </c>
      <c r="C29" s="31">
        <v>4</v>
      </c>
      <c r="D29" s="31">
        <v>1</v>
      </c>
      <c r="E29" s="31">
        <v>2</v>
      </c>
      <c r="F29" s="31">
        <v>13</v>
      </c>
      <c r="G29" s="31">
        <v>160</v>
      </c>
      <c r="H29" s="32">
        <v>0.5</v>
      </c>
      <c r="I29" s="51">
        <v>8.584339785648748E-2</v>
      </c>
      <c r="J29" s="52">
        <v>23.55</v>
      </c>
      <c r="K29" s="52">
        <v>37.56</v>
      </c>
      <c r="L29">
        <v>6.9</v>
      </c>
      <c r="M29">
        <v>8.1</v>
      </c>
      <c r="N29" s="52">
        <v>23.44</v>
      </c>
      <c r="O29" s="52">
        <v>37.57</v>
      </c>
      <c r="P29" s="12">
        <v>6.6</v>
      </c>
      <c r="Q29" s="12">
        <v>8.1</v>
      </c>
      <c r="R29">
        <v>6.5</v>
      </c>
    </row>
    <row r="30" spans="1:18" ht="12.75">
      <c r="A30" s="29" t="s">
        <v>11</v>
      </c>
      <c r="B30" s="39">
        <v>39146</v>
      </c>
      <c r="C30" s="31">
        <v>1.5</v>
      </c>
      <c r="D30" s="31">
        <v>4</v>
      </c>
      <c r="E30" s="31">
        <v>1</v>
      </c>
      <c r="F30" s="31">
        <v>10</v>
      </c>
      <c r="G30" s="31">
        <v>140</v>
      </c>
      <c r="H30" s="32">
        <v>0.6</v>
      </c>
      <c r="I30" s="51">
        <v>8.7875848417453731E-2</v>
      </c>
      <c r="J30" s="52">
        <v>22.99</v>
      </c>
      <c r="K30" s="52">
        <v>37.369999999999997</v>
      </c>
      <c r="L30">
        <v>7.1</v>
      </c>
      <c r="M30">
        <v>7.9</v>
      </c>
      <c r="N30" s="52">
        <v>23.03</v>
      </c>
      <c r="O30" s="52">
        <v>37.44</v>
      </c>
      <c r="P30" s="12">
        <v>7</v>
      </c>
      <c r="Q30" s="12">
        <v>7.9</v>
      </c>
      <c r="R30">
        <v>6</v>
      </c>
    </row>
    <row r="31" spans="1:18" ht="12.75">
      <c r="A31" s="29" t="s">
        <v>11</v>
      </c>
      <c r="B31" s="39">
        <v>39153</v>
      </c>
      <c r="C31" s="31">
        <v>4</v>
      </c>
      <c r="D31" s="31">
        <v>4</v>
      </c>
      <c r="E31" s="31">
        <v>3</v>
      </c>
      <c r="F31" s="31">
        <v>14</v>
      </c>
      <c r="G31" s="31">
        <v>150</v>
      </c>
      <c r="H31" s="32">
        <v>0.8</v>
      </c>
      <c r="I31" s="54">
        <v>0.10434952906729784</v>
      </c>
      <c r="J31" s="52">
        <v>22.56</v>
      </c>
      <c r="K31" s="52">
        <v>37.479999999999997</v>
      </c>
      <c r="L31">
        <v>7.4</v>
      </c>
      <c r="M31">
        <v>8.1</v>
      </c>
      <c r="N31" s="52">
        <v>22.55</v>
      </c>
      <c r="O31" s="52">
        <v>37.47</v>
      </c>
      <c r="P31" s="12">
        <v>7.2</v>
      </c>
      <c r="Q31">
        <v>8.1</v>
      </c>
      <c r="R31">
        <v>5.5</v>
      </c>
    </row>
    <row r="32" spans="1:18" ht="12.75">
      <c r="A32" s="29" t="s">
        <v>11</v>
      </c>
      <c r="B32" s="39">
        <v>39160</v>
      </c>
      <c r="C32" s="31">
        <v>3</v>
      </c>
      <c r="D32" s="31">
        <v>1</v>
      </c>
      <c r="E32" s="31">
        <v>2</v>
      </c>
      <c r="F32" s="31">
        <v>14</v>
      </c>
      <c r="G32" s="31">
        <v>120</v>
      </c>
      <c r="H32" s="32">
        <v>0.7</v>
      </c>
      <c r="I32" s="54">
        <v>8.5458379468967782E-2</v>
      </c>
      <c r="J32" s="52">
        <v>22.97</v>
      </c>
      <c r="K32" s="52">
        <v>37.25</v>
      </c>
      <c r="L32">
        <v>7.1</v>
      </c>
      <c r="M32">
        <v>8.1</v>
      </c>
      <c r="N32" s="52">
        <v>22.86</v>
      </c>
      <c r="O32" s="52">
        <v>37.479999999999997</v>
      </c>
      <c r="P32" s="12">
        <v>6.4</v>
      </c>
      <c r="Q32">
        <v>8</v>
      </c>
      <c r="R32">
        <v>8.5</v>
      </c>
    </row>
    <row r="33" spans="1:18" ht="12.75">
      <c r="A33" s="29" t="s">
        <v>11</v>
      </c>
      <c r="B33" s="39">
        <v>39167</v>
      </c>
      <c r="C33" s="31">
        <v>1.5</v>
      </c>
      <c r="D33" s="31">
        <v>2</v>
      </c>
      <c r="E33" s="31">
        <v>1</v>
      </c>
      <c r="F33" s="31">
        <v>9</v>
      </c>
      <c r="G33" s="31">
        <v>140</v>
      </c>
      <c r="H33" s="32">
        <v>0.7</v>
      </c>
      <c r="I33" s="51">
        <v>8.96008271936483E-2</v>
      </c>
      <c r="J33" s="52">
        <v>22.2</v>
      </c>
      <c r="K33" s="52">
        <v>37.409999999999997</v>
      </c>
      <c r="L33">
        <v>6.9</v>
      </c>
      <c r="M33">
        <v>8.1</v>
      </c>
      <c r="N33" s="52">
        <v>22.19</v>
      </c>
      <c r="O33" s="52">
        <v>37.49</v>
      </c>
      <c r="P33" s="12">
        <v>6.8</v>
      </c>
      <c r="Q33" s="12">
        <v>8.1</v>
      </c>
      <c r="R33">
        <v>7</v>
      </c>
    </row>
    <row r="34" spans="1:18" ht="12.75">
      <c r="A34" s="29"/>
      <c r="B34" s="39"/>
      <c r="C34" s="31"/>
      <c r="D34" s="31"/>
      <c r="E34" s="31"/>
      <c r="F34" s="31"/>
      <c r="G34" s="31"/>
      <c r="H34" s="32"/>
      <c r="I34" s="51"/>
      <c r="J34" s="52"/>
      <c r="K34" s="52"/>
      <c r="N34" s="52"/>
      <c r="O34" s="52"/>
      <c r="P34" s="12"/>
      <c r="Q34" s="12"/>
    </row>
    <row r="35" spans="1:18" ht="12.75">
      <c r="A35" s="29" t="s">
        <v>56</v>
      </c>
      <c r="B35" s="39">
        <v>39055</v>
      </c>
      <c r="C35" s="31">
        <v>6</v>
      </c>
      <c r="D35" s="31">
        <v>4</v>
      </c>
      <c r="E35" s="31">
        <v>3</v>
      </c>
      <c r="F35" s="31">
        <v>11</v>
      </c>
      <c r="G35" s="31">
        <v>150</v>
      </c>
      <c r="H35" s="32">
        <v>0.9</v>
      </c>
      <c r="I35" s="55">
        <v>0.10250512567158115</v>
      </c>
      <c r="J35" s="12">
        <v>22.02</v>
      </c>
      <c r="K35" s="12">
        <v>36.29</v>
      </c>
      <c r="L35">
        <v>7.1</v>
      </c>
      <c r="M35">
        <v>8</v>
      </c>
      <c r="N35" s="12">
        <v>22.02</v>
      </c>
      <c r="O35" s="12">
        <v>36.299999999999997</v>
      </c>
      <c r="P35" s="12">
        <v>7.1</v>
      </c>
      <c r="Q35" s="12">
        <v>8</v>
      </c>
      <c r="R35">
        <v>5</v>
      </c>
    </row>
    <row r="36" spans="1:18" ht="12.75">
      <c r="A36" s="29" t="s">
        <v>56</v>
      </c>
      <c r="B36" s="39">
        <v>39062</v>
      </c>
      <c r="C36" s="31">
        <v>7</v>
      </c>
      <c r="D36" s="31">
        <v>5</v>
      </c>
      <c r="E36" s="31">
        <v>2</v>
      </c>
      <c r="F36" s="31">
        <v>14</v>
      </c>
      <c r="G36" s="31">
        <v>110</v>
      </c>
      <c r="H36" s="32">
        <v>1.1000000000000001</v>
      </c>
      <c r="I36" s="55">
        <v>0.11956232428575547</v>
      </c>
      <c r="J36" s="12">
        <v>21.55</v>
      </c>
      <c r="K36" s="12">
        <v>36.799999999999997</v>
      </c>
      <c r="L36">
        <v>7.2</v>
      </c>
      <c r="M36">
        <v>8.1</v>
      </c>
      <c r="N36" s="12">
        <v>21.57</v>
      </c>
      <c r="O36" s="12">
        <v>36.79</v>
      </c>
      <c r="P36" s="12">
        <v>7.1</v>
      </c>
      <c r="Q36" s="12">
        <v>8.1</v>
      </c>
      <c r="R36">
        <v>5.5</v>
      </c>
    </row>
    <row r="37" spans="1:18" ht="12.75">
      <c r="A37" s="29" t="s">
        <v>56</v>
      </c>
      <c r="B37" s="39">
        <v>39069</v>
      </c>
      <c r="C37" s="31">
        <v>5</v>
      </c>
      <c r="D37" s="31">
        <v>4</v>
      </c>
      <c r="E37" s="31">
        <v>1</v>
      </c>
      <c r="F37" s="31">
        <v>12</v>
      </c>
      <c r="G37" s="31">
        <v>130</v>
      </c>
      <c r="H37" s="32">
        <v>0.6</v>
      </c>
      <c r="I37" s="55">
        <v>7.7050226928555191E-2</v>
      </c>
      <c r="J37" s="12">
        <v>23.69</v>
      </c>
      <c r="K37" s="12">
        <v>36.43</v>
      </c>
      <c r="L37">
        <v>6.7</v>
      </c>
      <c r="M37">
        <v>8</v>
      </c>
      <c r="N37" s="12">
        <v>22.95</v>
      </c>
      <c r="O37" s="12">
        <v>36.42</v>
      </c>
      <c r="P37" s="12">
        <v>6.4</v>
      </c>
      <c r="Q37" s="12">
        <v>8</v>
      </c>
      <c r="R37">
        <v>7.5</v>
      </c>
    </row>
    <row r="38" spans="1:18" ht="12.75">
      <c r="A38" s="29" t="s">
        <v>56</v>
      </c>
      <c r="B38" s="39">
        <v>39090</v>
      </c>
      <c r="C38" s="31">
        <v>5</v>
      </c>
      <c r="D38" s="31">
        <v>2</v>
      </c>
      <c r="E38" s="31">
        <v>3</v>
      </c>
      <c r="F38" s="31">
        <v>11</v>
      </c>
      <c r="G38" s="31">
        <v>150</v>
      </c>
      <c r="H38" s="32">
        <v>0.7</v>
      </c>
      <c r="I38" s="55">
        <v>0.12381872147068348</v>
      </c>
      <c r="J38" s="56">
        <v>22.85</v>
      </c>
      <c r="K38" s="56">
        <v>36.89</v>
      </c>
      <c r="L38">
        <v>6.7</v>
      </c>
      <c r="M38">
        <v>8</v>
      </c>
      <c r="N38" s="56">
        <v>22.8</v>
      </c>
      <c r="O38" s="56">
        <v>36.94</v>
      </c>
      <c r="P38" s="12">
        <v>6.7</v>
      </c>
      <c r="Q38" s="12">
        <v>8</v>
      </c>
      <c r="R38">
        <v>6</v>
      </c>
    </row>
    <row r="39" spans="1:18" ht="12.75">
      <c r="A39" s="29" t="s">
        <v>56</v>
      </c>
      <c r="B39" s="39">
        <v>39097</v>
      </c>
      <c r="C39" s="31">
        <v>6</v>
      </c>
      <c r="D39" s="31">
        <v>3</v>
      </c>
      <c r="E39" s="31">
        <v>2</v>
      </c>
      <c r="F39" s="31">
        <v>13</v>
      </c>
      <c r="G39" s="31">
        <v>140</v>
      </c>
      <c r="H39" s="32">
        <v>0.6</v>
      </c>
      <c r="I39" s="55">
        <v>8.1858699766891557E-2</v>
      </c>
      <c r="J39" s="56">
        <v>23.97</v>
      </c>
      <c r="K39" s="56">
        <v>37.07</v>
      </c>
      <c r="L39">
        <v>6.3</v>
      </c>
      <c r="M39">
        <v>7.9</v>
      </c>
      <c r="N39" s="56">
        <v>23.55</v>
      </c>
      <c r="O39" s="56">
        <v>37.1</v>
      </c>
      <c r="P39" s="12">
        <v>6</v>
      </c>
      <c r="Q39" s="12">
        <v>8</v>
      </c>
      <c r="R39">
        <v>7</v>
      </c>
    </row>
    <row r="40" spans="1:18" ht="12.75">
      <c r="A40" s="29" t="s">
        <v>56</v>
      </c>
      <c r="B40" s="39">
        <v>39104</v>
      </c>
      <c r="C40" s="31">
        <v>1.5</v>
      </c>
      <c r="D40" s="31">
        <v>2</v>
      </c>
      <c r="E40" s="31">
        <v>1</v>
      </c>
      <c r="F40" s="31">
        <v>14</v>
      </c>
      <c r="G40" s="31">
        <v>180</v>
      </c>
      <c r="H40" s="32">
        <v>0.8</v>
      </c>
      <c r="I40" s="55">
        <v>0.11787645610331461</v>
      </c>
      <c r="J40" s="56">
        <v>22.19</v>
      </c>
      <c r="K40" s="56">
        <v>37.36</v>
      </c>
      <c r="L40">
        <v>6.9</v>
      </c>
      <c r="M40">
        <v>8</v>
      </c>
      <c r="N40" s="56">
        <v>22.19</v>
      </c>
      <c r="O40" s="56">
        <v>37.4</v>
      </c>
      <c r="P40" s="12">
        <v>6.9</v>
      </c>
      <c r="Q40" s="12">
        <v>8</v>
      </c>
      <c r="R40">
        <v>5.7</v>
      </c>
    </row>
    <row r="41" spans="1:18" ht="12.75">
      <c r="A41" s="29" t="s">
        <v>56</v>
      </c>
      <c r="B41" s="39">
        <v>39111</v>
      </c>
      <c r="C41" s="31">
        <v>1.5</v>
      </c>
      <c r="D41" s="31">
        <v>1</v>
      </c>
      <c r="E41" s="31">
        <v>3</v>
      </c>
      <c r="F41" s="31">
        <v>12</v>
      </c>
      <c r="G41" s="31">
        <v>130</v>
      </c>
      <c r="H41" s="32">
        <v>0.6</v>
      </c>
      <c r="I41" s="55">
        <v>7.8147050006548119E-2</v>
      </c>
      <c r="J41" s="56">
        <v>24.33</v>
      </c>
      <c r="K41" s="56">
        <v>37.24</v>
      </c>
      <c r="L41">
        <v>7.1</v>
      </c>
      <c r="M41">
        <v>8.1</v>
      </c>
      <c r="N41" s="56">
        <v>23.34</v>
      </c>
      <c r="O41" s="56">
        <v>37.4</v>
      </c>
      <c r="P41" s="12">
        <v>6.4</v>
      </c>
      <c r="Q41" s="12">
        <v>8.1</v>
      </c>
      <c r="R41">
        <v>7.3</v>
      </c>
    </row>
    <row r="42" spans="1:18" ht="12.75">
      <c r="A42" s="29" t="s">
        <v>56</v>
      </c>
      <c r="B42" s="39">
        <v>39118</v>
      </c>
      <c r="C42" s="31">
        <v>5</v>
      </c>
      <c r="D42" s="31">
        <v>1</v>
      </c>
      <c r="E42" s="31">
        <v>2</v>
      </c>
      <c r="F42" s="31">
        <v>13</v>
      </c>
      <c r="G42" s="31">
        <v>140</v>
      </c>
      <c r="H42" s="32">
        <v>0.7</v>
      </c>
      <c r="I42" s="55">
        <v>0.10664506712866488</v>
      </c>
      <c r="J42" s="56">
        <v>24.59</v>
      </c>
      <c r="K42" s="56">
        <v>37.15</v>
      </c>
      <c r="L42">
        <v>6.8</v>
      </c>
      <c r="M42">
        <v>8</v>
      </c>
      <c r="N42" s="56">
        <v>24.58</v>
      </c>
      <c r="O42" s="56">
        <v>37.159999999999997</v>
      </c>
      <c r="P42" s="12">
        <v>6.7</v>
      </c>
      <c r="Q42" s="12">
        <v>8</v>
      </c>
      <c r="R42">
        <v>7.5</v>
      </c>
    </row>
    <row r="43" spans="1:18" ht="12.75">
      <c r="A43" s="29" t="s">
        <v>56</v>
      </c>
      <c r="B43" s="39">
        <v>39125</v>
      </c>
      <c r="C43" s="31">
        <v>7</v>
      </c>
      <c r="D43" s="31">
        <v>1</v>
      </c>
      <c r="E43" s="31">
        <v>1</v>
      </c>
      <c r="F43" s="31">
        <v>13</v>
      </c>
      <c r="G43" s="31">
        <v>190</v>
      </c>
      <c r="H43" s="32">
        <v>0.9</v>
      </c>
      <c r="I43" s="55">
        <v>0.10571986339906919</v>
      </c>
      <c r="J43" s="56">
        <v>23.65</v>
      </c>
      <c r="K43" s="56">
        <v>36.700000000000003</v>
      </c>
      <c r="L43">
        <v>6.7</v>
      </c>
      <c r="N43" s="56">
        <v>23.67</v>
      </c>
      <c r="O43" s="56">
        <v>36.69</v>
      </c>
      <c r="P43" s="12">
        <v>6.6</v>
      </c>
      <c r="R43">
        <v>5.5</v>
      </c>
    </row>
    <row r="44" spans="1:18" ht="12.75">
      <c r="A44" s="29" t="s">
        <v>56</v>
      </c>
      <c r="B44" s="39">
        <v>39132</v>
      </c>
      <c r="C44" s="31">
        <v>5</v>
      </c>
      <c r="D44" s="31">
        <v>4</v>
      </c>
      <c r="E44" s="31">
        <v>3</v>
      </c>
      <c r="F44" s="31">
        <v>13</v>
      </c>
      <c r="G44" s="31">
        <v>220</v>
      </c>
      <c r="H44" s="32">
        <v>0.6</v>
      </c>
      <c r="I44" s="57">
        <v>0.10748805</v>
      </c>
      <c r="J44" s="56">
        <v>22.91</v>
      </c>
      <c r="K44" s="56">
        <v>36.85</v>
      </c>
      <c r="L44">
        <v>6.9</v>
      </c>
      <c r="M44">
        <v>8.1999999999999993</v>
      </c>
      <c r="N44" s="56">
        <v>22.93</v>
      </c>
      <c r="O44" s="56">
        <v>36.869999999999997</v>
      </c>
      <c r="P44" s="12">
        <v>6.9</v>
      </c>
      <c r="Q44" s="12">
        <v>8.1999999999999993</v>
      </c>
      <c r="R44">
        <v>6.5</v>
      </c>
    </row>
    <row r="45" spans="1:18" ht="12.75">
      <c r="A45" s="29" t="s">
        <v>56</v>
      </c>
      <c r="B45" s="39">
        <v>39139</v>
      </c>
      <c r="C45" s="31">
        <v>1.5</v>
      </c>
      <c r="D45" s="31">
        <v>6</v>
      </c>
      <c r="E45" s="31">
        <v>2</v>
      </c>
      <c r="F45" s="31">
        <v>17</v>
      </c>
      <c r="G45" s="31">
        <v>160</v>
      </c>
      <c r="H45" s="32">
        <v>0.6</v>
      </c>
      <c r="I45" s="55">
        <v>8.5565488556939684E-2</v>
      </c>
      <c r="J45" s="56">
        <v>23.58</v>
      </c>
      <c r="K45" s="56">
        <v>37.67</v>
      </c>
      <c r="L45">
        <v>6.8</v>
      </c>
      <c r="M45">
        <v>8.1</v>
      </c>
      <c r="N45" s="56">
        <v>23.59</v>
      </c>
      <c r="O45" s="56">
        <v>37.659999999999997</v>
      </c>
      <c r="P45" s="12">
        <v>6.7</v>
      </c>
      <c r="Q45" s="12">
        <v>8.1</v>
      </c>
      <c r="R45">
        <v>6</v>
      </c>
    </row>
    <row r="46" spans="1:18" ht="12.75">
      <c r="A46" s="29" t="s">
        <v>56</v>
      </c>
      <c r="B46" s="39">
        <v>39146</v>
      </c>
      <c r="C46" s="31">
        <v>1.5</v>
      </c>
      <c r="D46" s="31">
        <v>3</v>
      </c>
      <c r="E46" s="31">
        <v>1</v>
      </c>
      <c r="F46" s="31">
        <v>12</v>
      </c>
      <c r="G46" s="31">
        <v>170</v>
      </c>
      <c r="H46" s="32">
        <v>0.3</v>
      </c>
      <c r="I46" s="55">
        <v>7.4176358367540385E-2</v>
      </c>
      <c r="J46" s="56">
        <v>22.94</v>
      </c>
      <c r="K46" s="56">
        <v>37.32</v>
      </c>
      <c r="L46">
        <v>7.2</v>
      </c>
      <c r="M46">
        <v>8</v>
      </c>
      <c r="N46" s="56">
        <v>22.94</v>
      </c>
      <c r="O46" s="56">
        <v>37.270000000000003</v>
      </c>
      <c r="P46" s="12">
        <v>7.1</v>
      </c>
      <c r="Q46" s="12">
        <v>7.9</v>
      </c>
      <c r="R46">
        <v>8.5</v>
      </c>
    </row>
    <row r="47" spans="1:18" ht="12.75">
      <c r="A47" s="29" t="s">
        <v>56</v>
      </c>
      <c r="B47" s="39">
        <v>39153</v>
      </c>
      <c r="C47" s="31">
        <v>1.5</v>
      </c>
      <c r="D47" s="31">
        <v>1</v>
      </c>
      <c r="E47" s="31">
        <v>3</v>
      </c>
      <c r="F47" s="31">
        <v>13</v>
      </c>
      <c r="G47" s="31">
        <v>160</v>
      </c>
      <c r="H47" s="32">
        <v>1.1000000000000001</v>
      </c>
      <c r="I47" s="58">
        <v>8.6515610675836255E-2</v>
      </c>
      <c r="J47" s="56">
        <v>22.41</v>
      </c>
      <c r="K47" s="56">
        <v>37.51</v>
      </c>
      <c r="L47">
        <v>7.3</v>
      </c>
      <c r="M47">
        <v>8.1</v>
      </c>
      <c r="N47" s="56">
        <v>22.43</v>
      </c>
      <c r="O47" s="56">
        <v>37.549999999999997</v>
      </c>
      <c r="P47" s="12">
        <v>7.3</v>
      </c>
      <c r="Q47">
        <v>8.1</v>
      </c>
      <c r="R47">
        <v>6</v>
      </c>
    </row>
    <row r="48" spans="1:18" ht="12.75">
      <c r="A48" s="29" t="s">
        <v>56</v>
      </c>
      <c r="B48" s="39">
        <v>39160</v>
      </c>
      <c r="C48" s="31">
        <v>1.5</v>
      </c>
      <c r="D48" s="31">
        <v>1</v>
      </c>
      <c r="E48" s="31">
        <v>2</v>
      </c>
      <c r="F48" s="31">
        <v>9</v>
      </c>
      <c r="G48" s="31">
        <v>130</v>
      </c>
      <c r="H48" s="32">
        <v>0.5</v>
      </c>
      <c r="I48" s="58">
        <v>8.7173177932714105E-2</v>
      </c>
      <c r="J48" s="56">
        <v>23.58</v>
      </c>
      <c r="K48" s="56">
        <v>37.28</v>
      </c>
      <c r="L48">
        <v>7</v>
      </c>
      <c r="M48">
        <v>8</v>
      </c>
      <c r="N48" s="56">
        <v>23.18</v>
      </c>
      <c r="O48" s="56">
        <v>37.549999999999997</v>
      </c>
      <c r="P48" s="12">
        <v>6.1</v>
      </c>
      <c r="Q48">
        <v>8</v>
      </c>
      <c r="R48">
        <v>8.5</v>
      </c>
    </row>
    <row r="49" spans="1:18" ht="12.75">
      <c r="A49" s="29" t="s">
        <v>56</v>
      </c>
      <c r="B49" s="39">
        <v>39167</v>
      </c>
      <c r="C49" s="31">
        <v>1.5</v>
      </c>
      <c r="D49" s="31">
        <v>3</v>
      </c>
      <c r="E49" s="31">
        <v>1</v>
      </c>
      <c r="F49" s="31">
        <v>7</v>
      </c>
      <c r="G49" s="31">
        <v>140</v>
      </c>
      <c r="H49" s="32">
        <v>0.7</v>
      </c>
      <c r="I49" s="55">
        <v>9.9041673992974685E-2</v>
      </c>
      <c r="J49" s="56">
        <v>22.18</v>
      </c>
      <c r="K49" s="56">
        <v>37.409999999999997</v>
      </c>
      <c r="L49">
        <v>6.9</v>
      </c>
      <c r="M49">
        <v>8.1</v>
      </c>
      <c r="N49" s="56">
        <v>22.23</v>
      </c>
      <c r="O49" s="56">
        <v>37.549999999999997</v>
      </c>
      <c r="P49" s="12">
        <v>6.9</v>
      </c>
      <c r="Q49" s="12">
        <v>8.1</v>
      </c>
      <c r="R49">
        <v>7</v>
      </c>
    </row>
    <row r="50" spans="1:18" ht="12.75">
      <c r="A50" s="29"/>
      <c r="B50" s="39"/>
      <c r="C50" s="31"/>
      <c r="D50" s="31"/>
      <c r="E50" s="31"/>
      <c r="F50" s="31"/>
      <c r="G50" s="31"/>
      <c r="H50" s="32"/>
      <c r="I50" s="55"/>
      <c r="J50" s="56"/>
      <c r="K50" s="56"/>
      <c r="N50" s="56"/>
      <c r="O50" s="56"/>
      <c r="P50" s="12"/>
      <c r="Q50" s="12"/>
    </row>
    <row r="51" spans="1:18" ht="12.75">
      <c r="A51" s="29" t="s">
        <v>15</v>
      </c>
      <c r="B51" s="39">
        <v>39055</v>
      </c>
      <c r="C51" s="31">
        <v>6</v>
      </c>
      <c r="D51" s="31">
        <v>5</v>
      </c>
      <c r="E51" s="31">
        <v>3</v>
      </c>
      <c r="F51" s="31">
        <v>14</v>
      </c>
      <c r="G51" s="31">
        <v>140</v>
      </c>
      <c r="H51" s="32">
        <v>0.9</v>
      </c>
      <c r="I51" s="59">
        <v>0.10126493666179942</v>
      </c>
      <c r="J51" s="12">
        <v>22.13</v>
      </c>
      <c r="K51" s="12">
        <v>36.340000000000003</v>
      </c>
      <c r="L51">
        <v>7.1</v>
      </c>
      <c r="M51">
        <v>8</v>
      </c>
      <c r="N51" s="12">
        <v>22.08</v>
      </c>
      <c r="O51" s="12">
        <v>36.340000000000003</v>
      </c>
      <c r="P51" s="12">
        <v>7.1</v>
      </c>
      <c r="Q51" s="12">
        <v>8</v>
      </c>
      <c r="R51">
        <v>4</v>
      </c>
    </row>
    <row r="52" spans="1:18" ht="12.75">
      <c r="A52" s="29" t="s">
        <v>15</v>
      </c>
      <c r="B52" s="39">
        <v>39062</v>
      </c>
      <c r="C52" s="31">
        <v>7</v>
      </c>
      <c r="D52" s="31">
        <v>4</v>
      </c>
      <c r="E52" s="31">
        <v>2</v>
      </c>
      <c r="F52" s="31">
        <v>14</v>
      </c>
      <c r="G52" s="31">
        <v>110</v>
      </c>
      <c r="H52" s="32">
        <v>0.8</v>
      </c>
      <c r="I52" s="59">
        <v>0.1024480561730003</v>
      </c>
      <c r="J52" s="12">
        <v>21.24</v>
      </c>
      <c r="K52" s="12">
        <v>36.76</v>
      </c>
      <c r="L52">
        <v>7.1</v>
      </c>
      <c r="M52">
        <v>8.1</v>
      </c>
      <c r="N52" s="12">
        <v>21.26</v>
      </c>
      <c r="O52" s="12">
        <v>36.42</v>
      </c>
      <c r="P52" s="12">
        <v>7.1</v>
      </c>
      <c r="Q52" s="12">
        <v>8.1</v>
      </c>
      <c r="R52">
        <v>5.2</v>
      </c>
    </row>
    <row r="53" spans="1:18" ht="12.75">
      <c r="A53" s="29" t="s">
        <v>15</v>
      </c>
      <c r="B53" s="39">
        <v>39069</v>
      </c>
      <c r="C53" s="31">
        <v>6</v>
      </c>
      <c r="D53" s="31">
        <v>5</v>
      </c>
      <c r="E53" s="31">
        <v>1</v>
      </c>
      <c r="F53" s="31">
        <v>11</v>
      </c>
      <c r="G53" s="31">
        <v>110</v>
      </c>
      <c r="H53" s="32">
        <v>0.8</v>
      </c>
      <c r="I53" s="59">
        <v>8.4214890287417965E-2</v>
      </c>
      <c r="J53" s="12">
        <v>23.58</v>
      </c>
      <c r="K53" s="12">
        <v>36.409999999999997</v>
      </c>
      <c r="L53">
        <v>6.8</v>
      </c>
      <c r="M53">
        <v>8</v>
      </c>
      <c r="N53" s="12">
        <v>22.87</v>
      </c>
      <c r="O53" s="12">
        <v>36.409999999999997</v>
      </c>
      <c r="P53" s="12">
        <v>6</v>
      </c>
      <c r="Q53" s="12">
        <v>8</v>
      </c>
      <c r="R53">
        <v>6</v>
      </c>
    </row>
    <row r="54" spans="1:18" ht="12.75">
      <c r="A54" s="29" t="s">
        <v>15</v>
      </c>
      <c r="B54" s="39">
        <v>39090</v>
      </c>
      <c r="C54" s="31">
        <v>1.5</v>
      </c>
      <c r="D54" s="31">
        <v>4</v>
      </c>
      <c r="E54" s="31">
        <v>3</v>
      </c>
      <c r="F54" s="31">
        <v>12</v>
      </c>
      <c r="G54" s="31">
        <v>140</v>
      </c>
      <c r="H54" s="32">
        <v>0.6</v>
      </c>
      <c r="I54" s="59">
        <v>9.138443748250856E-2</v>
      </c>
      <c r="J54" s="60">
        <v>22.94</v>
      </c>
      <c r="K54" s="60">
        <v>36.950000000000003</v>
      </c>
      <c r="L54">
        <v>6.7</v>
      </c>
      <c r="M54">
        <v>8.1</v>
      </c>
      <c r="N54" s="60">
        <v>22.73</v>
      </c>
      <c r="O54" s="60">
        <v>36.979999999999997</v>
      </c>
      <c r="P54" s="12">
        <v>6.7</v>
      </c>
      <c r="Q54" s="12">
        <v>8</v>
      </c>
      <c r="R54">
        <v>5.5</v>
      </c>
    </row>
    <row r="55" spans="1:18" ht="12.75">
      <c r="A55" s="29" t="s">
        <v>15</v>
      </c>
      <c r="B55" s="39">
        <v>39097</v>
      </c>
      <c r="C55" s="31">
        <v>5</v>
      </c>
      <c r="D55" s="31">
        <v>4</v>
      </c>
      <c r="E55" s="31">
        <v>2</v>
      </c>
      <c r="F55" s="31">
        <v>12</v>
      </c>
      <c r="G55" s="31">
        <v>200</v>
      </c>
      <c r="H55" s="32">
        <v>0.5</v>
      </c>
      <c r="I55" s="59">
        <v>9.2784504064044399E-2</v>
      </c>
      <c r="J55" s="60">
        <v>23.43</v>
      </c>
      <c r="K55" s="60">
        <v>37.119999999999997</v>
      </c>
      <c r="L55">
        <v>6.7</v>
      </c>
      <c r="M55">
        <v>8.1</v>
      </c>
      <c r="N55" s="60">
        <v>23.16</v>
      </c>
      <c r="O55" s="60">
        <v>37.130000000000003</v>
      </c>
      <c r="P55" s="12">
        <v>6.8</v>
      </c>
      <c r="Q55" s="12">
        <v>8.1</v>
      </c>
      <c r="R55">
        <v>5</v>
      </c>
    </row>
    <row r="56" spans="1:18" ht="12.75">
      <c r="A56" s="29" t="s">
        <v>15</v>
      </c>
      <c r="B56" s="39">
        <v>39104</v>
      </c>
      <c r="C56" s="31">
        <v>1.5</v>
      </c>
      <c r="D56" s="31">
        <v>1</v>
      </c>
      <c r="E56" s="31">
        <v>1</v>
      </c>
      <c r="F56" s="31">
        <v>15</v>
      </c>
      <c r="G56" s="31">
        <v>120</v>
      </c>
      <c r="H56" s="32">
        <v>0.6</v>
      </c>
      <c r="I56" s="59">
        <v>9.068845583446071E-2</v>
      </c>
      <c r="J56" s="60">
        <v>22.21</v>
      </c>
      <c r="K56" s="60">
        <v>37.32</v>
      </c>
      <c r="L56">
        <v>7.2</v>
      </c>
      <c r="M56">
        <v>8.1</v>
      </c>
      <c r="N56" s="60">
        <v>21.99</v>
      </c>
      <c r="O56" s="60">
        <v>37.35</v>
      </c>
      <c r="P56" s="12">
        <v>7.7</v>
      </c>
      <c r="Q56" s="12">
        <v>8.1</v>
      </c>
      <c r="R56">
        <v>6</v>
      </c>
    </row>
    <row r="57" spans="1:18" ht="12.75">
      <c r="A57" s="29" t="s">
        <v>15</v>
      </c>
      <c r="B57" s="39">
        <v>39111</v>
      </c>
      <c r="C57" s="31">
        <v>3</v>
      </c>
      <c r="D57" s="31">
        <v>2</v>
      </c>
      <c r="E57" s="31">
        <v>3</v>
      </c>
      <c r="F57" s="31">
        <v>12</v>
      </c>
      <c r="G57" s="31">
        <v>130</v>
      </c>
      <c r="H57" s="32">
        <v>0.4</v>
      </c>
      <c r="I57" s="59">
        <v>7.4043872556628504E-2</v>
      </c>
      <c r="J57" s="60">
        <v>24.01</v>
      </c>
      <c r="K57" s="60">
        <v>37.33</v>
      </c>
      <c r="L57">
        <v>6.9</v>
      </c>
      <c r="M57">
        <v>8.1</v>
      </c>
      <c r="N57" s="60">
        <v>23.3</v>
      </c>
      <c r="O57" s="60">
        <v>37.450000000000003</v>
      </c>
      <c r="P57" s="12">
        <v>6.2</v>
      </c>
      <c r="Q57" s="12">
        <v>8.1</v>
      </c>
      <c r="R57">
        <v>5.6</v>
      </c>
    </row>
    <row r="58" spans="1:18" ht="12.75">
      <c r="A58" s="29" t="s">
        <v>15</v>
      </c>
      <c r="B58" s="39">
        <v>39118</v>
      </c>
      <c r="C58" s="31">
        <v>1.5</v>
      </c>
      <c r="D58" s="31">
        <v>3</v>
      </c>
      <c r="E58" s="31">
        <v>2</v>
      </c>
      <c r="F58" s="31">
        <v>16</v>
      </c>
      <c r="G58" s="31">
        <v>130</v>
      </c>
      <c r="H58" s="32">
        <v>1</v>
      </c>
      <c r="I58" s="59">
        <v>0.11122726386545427</v>
      </c>
      <c r="R58">
        <v>6</v>
      </c>
    </row>
    <row r="59" spans="1:18" ht="12.75">
      <c r="A59" s="29" t="s">
        <v>15</v>
      </c>
      <c r="B59" s="39">
        <v>39125</v>
      </c>
      <c r="C59" s="31">
        <v>1.5</v>
      </c>
      <c r="D59" s="31">
        <v>1</v>
      </c>
      <c r="E59" s="31">
        <v>1</v>
      </c>
      <c r="F59" s="31">
        <v>10</v>
      </c>
      <c r="G59" s="31">
        <v>130</v>
      </c>
      <c r="H59" s="32">
        <v>0.5</v>
      </c>
      <c r="I59" s="59">
        <v>8.5922838263407866E-2</v>
      </c>
      <c r="J59" s="60">
        <v>23.39</v>
      </c>
      <c r="K59" s="60">
        <v>36.53</v>
      </c>
      <c r="L59">
        <v>7.3</v>
      </c>
      <c r="N59" s="60">
        <v>23.47</v>
      </c>
      <c r="O59" s="60">
        <v>36.57</v>
      </c>
      <c r="P59" s="12">
        <v>6.8</v>
      </c>
      <c r="R59">
        <v>7.5</v>
      </c>
    </row>
    <row r="60" spans="1:18" ht="12.75">
      <c r="A60" s="29" t="s">
        <v>15</v>
      </c>
      <c r="B60" s="39">
        <v>39132</v>
      </c>
      <c r="C60" s="31">
        <v>1.5</v>
      </c>
      <c r="D60" s="31">
        <v>2</v>
      </c>
      <c r="E60" s="31">
        <v>3</v>
      </c>
      <c r="F60" s="31">
        <v>15</v>
      </c>
      <c r="G60" s="31">
        <v>190</v>
      </c>
      <c r="H60" s="32">
        <v>0.8</v>
      </c>
      <c r="I60" s="59">
        <v>0.10955295803026267</v>
      </c>
      <c r="J60" s="60">
        <v>23.36</v>
      </c>
      <c r="K60" s="60">
        <v>37.299999999999997</v>
      </c>
      <c r="L60">
        <v>7</v>
      </c>
      <c r="M60">
        <v>8.1</v>
      </c>
      <c r="N60" s="60">
        <v>23.32</v>
      </c>
      <c r="O60" s="60">
        <v>37.31</v>
      </c>
      <c r="P60" s="12">
        <v>6.9</v>
      </c>
      <c r="Q60" s="12">
        <v>8.1</v>
      </c>
      <c r="R60">
        <v>5</v>
      </c>
    </row>
    <row r="61" spans="1:18" ht="12.75">
      <c r="A61" s="29" t="s">
        <v>15</v>
      </c>
      <c r="B61" s="39">
        <v>39139</v>
      </c>
      <c r="C61" s="31">
        <v>4</v>
      </c>
      <c r="D61" s="31">
        <v>6</v>
      </c>
      <c r="E61" s="31">
        <v>2</v>
      </c>
      <c r="F61" s="31">
        <v>17</v>
      </c>
      <c r="G61" s="31">
        <v>150</v>
      </c>
      <c r="H61" s="32">
        <v>0.7</v>
      </c>
      <c r="I61" s="59">
        <v>9.5362985046027887E-2</v>
      </c>
      <c r="J61" s="60">
        <v>23.59</v>
      </c>
      <c r="K61" s="60">
        <v>37.659999999999997</v>
      </c>
      <c r="L61">
        <v>6.9</v>
      </c>
      <c r="M61">
        <v>8.1</v>
      </c>
      <c r="N61" s="60">
        <v>23.52</v>
      </c>
      <c r="O61" s="60">
        <v>38.01</v>
      </c>
      <c r="P61" s="12">
        <v>5.7</v>
      </c>
      <c r="Q61" s="12">
        <v>8</v>
      </c>
      <c r="R61">
        <v>6.5</v>
      </c>
    </row>
    <row r="62" spans="1:18" ht="12.75">
      <c r="A62" s="29" t="s">
        <v>15</v>
      </c>
      <c r="B62" s="39">
        <v>39146</v>
      </c>
      <c r="C62" s="31">
        <v>1.5</v>
      </c>
      <c r="D62" s="31">
        <v>4</v>
      </c>
      <c r="E62" s="31">
        <v>1</v>
      </c>
      <c r="F62" s="31">
        <v>13</v>
      </c>
      <c r="G62" s="31">
        <v>130</v>
      </c>
      <c r="H62" s="32">
        <v>0.6</v>
      </c>
      <c r="I62" s="59">
        <v>0.10883973988403807</v>
      </c>
      <c r="J62" s="60">
        <v>23.1</v>
      </c>
      <c r="K62" s="60">
        <v>37.46</v>
      </c>
      <c r="L62">
        <v>7</v>
      </c>
      <c r="M62">
        <v>7.9</v>
      </c>
      <c r="N62" s="60">
        <v>23.02</v>
      </c>
      <c r="O62" s="60">
        <v>37.46</v>
      </c>
      <c r="P62" s="12">
        <v>6.9</v>
      </c>
      <c r="Q62" s="12">
        <v>7.9</v>
      </c>
      <c r="R62">
        <v>6.5</v>
      </c>
    </row>
    <row r="63" spans="1:18" ht="12.75">
      <c r="A63" s="29" t="s">
        <v>15</v>
      </c>
      <c r="B63" s="39">
        <v>39153</v>
      </c>
      <c r="C63" s="31">
        <v>1.5</v>
      </c>
      <c r="D63" s="31">
        <v>1</v>
      </c>
      <c r="E63" s="31">
        <v>3</v>
      </c>
      <c r="F63" s="31">
        <v>14</v>
      </c>
      <c r="G63" s="31">
        <v>130</v>
      </c>
      <c r="H63" s="32">
        <v>0.9</v>
      </c>
      <c r="I63" s="61">
        <v>0.10782512629730784</v>
      </c>
      <c r="J63" s="60">
        <v>22.43</v>
      </c>
      <c r="K63" s="60">
        <v>37.58</v>
      </c>
      <c r="L63">
        <v>7.3</v>
      </c>
      <c r="M63">
        <v>8.1</v>
      </c>
      <c r="N63" s="60">
        <v>22.43</v>
      </c>
      <c r="O63" s="60">
        <v>37.57</v>
      </c>
      <c r="P63" s="60">
        <v>7.2</v>
      </c>
      <c r="Q63" s="60">
        <v>8.1</v>
      </c>
      <c r="R63">
        <v>5.5</v>
      </c>
    </row>
    <row r="64" spans="1:18" ht="12.75">
      <c r="A64" s="29" t="s">
        <v>15</v>
      </c>
      <c r="B64" s="39">
        <v>39160</v>
      </c>
      <c r="C64" s="31">
        <v>5</v>
      </c>
      <c r="D64" s="31">
        <v>1</v>
      </c>
      <c r="E64" s="31">
        <v>2</v>
      </c>
      <c r="F64" s="31">
        <v>13</v>
      </c>
      <c r="G64" s="31">
        <v>130</v>
      </c>
      <c r="H64" s="32">
        <v>1.1000000000000001</v>
      </c>
      <c r="I64" s="61">
        <v>9.5100090590000866E-2</v>
      </c>
      <c r="J64" s="60">
        <v>23.53</v>
      </c>
      <c r="K64" s="60">
        <v>37.47</v>
      </c>
      <c r="L64">
        <v>7</v>
      </c>
      <c r="M64">
        <v>8.1</v>
      </c>
      <c r="N64" s="60">
        <v>23.09</v>
      </c>
      <c r="O64" s="60">
        <v>37.78</v>
      </c>
      <c r="P64" s="60">
        <v>5.6</v>
      </c>
      <c r="Q64" s="60">
        <v>8</v>
      </c>
      <c r="R64">
        <v>7.7</v>
      </c>
    </row>
    <row r="65" spans="1:18" ht="12.75">
      <c r="A65" s="29" t="s">
        <v>15</v>
      </c>
      <c r="B65" s="39">
        <v>39167</v>
      </c>
      <c r="C65" s="31">
        <v>1.5</v>
      </c>
      <c r="D65" s="31">
        <v>4</v>
      </c>
      <c r="E65" s="31">
        <v>1</v>
      </c>
      <c r="F65" s="31">
        <v>11</v>
      </c>
      <c r="G65" s="31">
        <v>120</v>
      </c>
      <c r="H65" s="32">
        <v>0.9</v>
      </c>
      <c r="I65" s="59">
        <v>9.4540795910526471E-2</v>
      </c>
      <c r="J65" s="60">
        <v>22.3</v>
      </c>
      <c r="K65" s="60">
        <v>37.51</v>
      </c>
      <c r="L65">
        <v>7.1</v>
      </c>
      <c r="M65">
        <v>8.1</v>
      </c>
      <c r="N65" s="60">
        <v>22.22</v>
      </c>
      <c r="O65" s="60">
        <v>37.5</v>
      </c>
      <c r="P65" s="12">
        <v>7.1</v>
      </c>
      <c r="Q65" s="12">
        <v>8.1</v>
      </c>
      <c r="R65">
        <v>6</v>
      </c>
    </row>
    <row r="66" spans="1:18" ht="12.75">
      <c r="A66" s="29"/>
      <c r="B66" s="39"/>
      <c r="C66" s="31"/>
      <c r="D66" s="31"/>
      <c r="E66" s="31"/>
      <c r="F66" s="31"/>
      <c r="G66" s="31"/>
      <c r="H66" s="32"/>
      <c r="I66" s="59"/>
      <c r="J66" s="60"/>
      <c r="K66" s="60"/>
      <c r="N66" s="60"/>
      <c r="O66" s="60"/>
      <c r="P66" s="12"/>
      <c r="Q66" s="12"/>
    </row>
    <row r="67" spans="1:18" ht="12.75">
      <c r="A67" s="29" t="s">
        <v>16</v>
      </c>
      <c r="B67" s="39">
        <v>39055</v>
      </c>
      <c r="C67" s="31">
        <v>6</v>
      </c>
      <c r="D67" s="31">
        <v>5</v>
      </c>
      <c r="E67" s="31">
        <v>3</v>
      </c>
      <c r="F67" s="31">
        <v>9</v>
      </c>
      <c r="G67" s="31">
        <v>100</v>
      </c>
      <c r="H67" s="32">
        <v>0.4</v>
      </c>
      <c r="I67" s="62">
        <v>8.4128282399961854E-2</v>
      </c>
      <c r="J67" s="12">
        <v>21.57</v>
      </c>
      <c r="K67" s="12">
        <v>36.26</v>
      </c>
      <c r="L67">
        <v>7.2</v>
      </c>
      <c r="M67">
        <v>8</v>
      </c>
      <c r="N67" s="12">
        <v>21.56</v>
      </c>
      <c r="O67" s="12">
        <v>36.24</v>
      </c>
      <c r="P67" s="12">
        <v>7.2</v>
      </c>
      <c r="Q67" s="12">
        <v>8</v>
      </c>
      <c r="R67">
        <v>6.5</v>
      </c>
    </row>
    <row r="68" spans="1:18" ht="12.75">
      <c r="A68" s="29" t="s">
        <v>16</v>
      </c>
      <c r="B68" s="39">
        <v>39062</v>
      </c>
      <c r="C68" s="31">
        <v>8</v>
      </c>
      <c r="D68" s="31">
        <v>4</v>
      </c>
      <c r="E68" s="31">
        <v>2</v>
      </c>
      <c r="F68" s="31">
        <v>16</v>
      </c>
      <c r="G68" s="31">
        <v>110</v>
      </c>
      <c r="H68" s="32">
        <v>0.6</v>
      </c>
      <c r="I68" s="62">
        <v>9.3870023829104143E-2</v>
      </c>
      <c r="J68" s="12">
        <v>21.52</v>
      </c>
      <c r="K68" s="12">
        <v>36.729999999999997</v>
      </c>
      <c r="L68">
        <v>7.2</v>
      </c>
      <c r="M68">
        <v>8.1</v>
      </c>
      <c r="N68" s="12">
        <v>21.35</v>
      </c>
      <c r="O68" s="12">
        <v>36.72</v>
      </c>
      <c r="P68" s="12">
        <v>7</v>
      </c>
      <c r="Q68" s="12">
        <v>8.1</v>
      </c>
      <c r="R68">
        <v>6.5</v>
      </c>
    </row>
    <row r="69" spans="1:18" ht="12.75">
      <c r="A69" s="29" t="s">
        <v>16</v>
      </c>
      <c r="B69" s="39">
        <v>39069</v>
      </c>
      <c r="C69" s="31">
        <v>6</v>
      </c>
      <c r="D69" s="31">
        <v>3</v>
      </c>
      <c r="E69" s="31">
        <v>1</v>
      </c>
      <c r="F69" s="31">
        <v>11</v>
      </c>
      <c r="G69" s="31">
        <v>100</v>
      </c>
      <c r="H69" s="32">
        <v>0.7</v>
      </c>
      <c r="I69" s="62">
        <v>6.5243971966598577E-2</v>
      </c>
      <c r="J69" s="12">
        <v>22.7</v>
      </c>
      <c r="K69" s="12">
        <v>36.369999999999997</v>
      </c>
      <c r="L69">
        <v>7.1</v>
      </c>
      <c r="M69">
        <v>8.1</v>
      </c>
      <c r="N69" s="12">
        <v>22.04</v>
      </c>
      <c r="O69" s="12">
        <v>36.299999999999997</v>
      </c>
      <c r="P69" s="12">
        <v>6.8</v>
      </c>
      <c r="Q69" s="12">
        <v>8</v>
      </c>
      <c r="R69">
        <v>9.5</v>
      </c>
    </row>
    <row r="70" spans="1:18" ht="12.75">
      <c r="A70" s="29" t="s">
        <v>16</v>
      </c>
      <c r="B70" s="39">
        <v>39090</v>
      </c>
      <c r="C70" s="31">
        <v>1.5</v>
      </c>
      <c r="D70" s="31">
        <v>4</v>
      </c>
      <c r="E70" s="31">
        <v>3</v>
      </c>
      <c r="F70" s="31">
        <v>10</v>
      </c>
      <c r="G70" s="31">
        <v>110</v>
      </c>
      <c r="H70" s="32">
        <v>0.6</v>
      </c>
      <c r="I70" s="62">
        <v>9.2134653658323643E-2</v>
      </c>
      <c r="J70" s="63">
        <v>22.35</v>
      </c>
      <c r="K70" s="63">
        <v>36.94</v>
      </c>
      <c r="L70">
        <v>6.9</v>
      </c>
      <c r="M70">
        <v>8.1</v>
      </c>
      <c r="N70" s="63">
        <v>22.3</v>
      </c>
      <c r="O70" s="63">
        <v>36.94</v>
      </c>
      <c r="P70" s="12">
        <v>6.8</v>
      </c>
      <c r="Q70" s="12">
        <v>8.1</v>
      </c>
      <c r="R70">
        <v>6</v>
      </c>
    </row>
    <row r="71" spans="1:18" ht="12.75">
      <c r="A71" s="29" t="s">
        <v>16</v>
      </c>
      <c r="B71" s="39">
        <v>39097</v>
      </c>
      <c r="C71" s="31">
        <v>4</v>
      </c>
      <c r="D71" s="31">
        <v>4</v>
      </c>
      <c r="E71" s="31">
        <v>2</v>
      </c>
      <c r="F71" s="31">
        <v>15</v>
      </c>
      <c r="G71" s="31">
        <v>130</v>
      </c>
      <c r="H71" s="32">
        <v>0.4</v>
      </c>
      <c r="I71" s="62">
        <v>9.5456729249095221E-2</v>
      </c>
      <c r="J71" s="63">
        <v>22.74</v>
      </c>
      <c r="K71" s="63">
        <v>37.08</v>
      </c>
      <c r="L71">
        <v>6.8</v>
      </c>
      <c r="M71">
        <v>8.1</v>
      </c>
      <c r="N71" s="63">
        <v>22.7</v>
      </c>
      <c r="O71" s="63">
        <v>37.08</v>
      </c>
      <c r="P71" s="12">
        <v>6.8</v>
      </c>
      <c r="Q71" s="12">
        <v>8.1</v>
      </c>
      <c r="R71">
        <v>6</v>
      </c>
    </row>
    <row r="72" spans="1:18" ht="12.75">
      <c r="A72" s="29" t="s">
        <v>16</v>
      </c>
      <c r="B72" s="39">
        <v>39104</v>
      </c>
      <c r="C72" s="31">
        <v>1.5</v>
      </c>
      <c r="D72" s="31">
        <v>3</v>
      </c>
      <c r="E72" s="31">
        <v>1</v>
      </c>
      <c r="F72" s="31">
        <v>11</v>
      </c>
      <c r="G72" s="31">
        <v>110</v>
      </c>
      <c r="H72" s="32">
        <v>0.8</v>
      </c>
      <c r="I72" s="62">
        <v>9.3721754159593718E-2</v>
      </c>
      <c r="J72" s="63">
        <v>21.88</v>
      </c>
      <c r="K72" s="63">
        <v>37.340000000000003</v>
      </c>
      <c r="L72">
        <v>7.1</v>
      </c>
      <c r="M72">
        <v>8.1</v>
      </c>
      <c r="N72" s="63">
        <v>21.8</v>
      </c>
      <c r="O72" s="63">
        <v>37.340000000000003</v>
      </c>
      <c r="P72" s="12">
        <v>7</v>
      </c>
      <c r="Q72" s="12">
        <v>8.1</v>
      </c>
      <c r="R72">
        <v>8</v>
      </c>
    </row>
    <row r="73" spans="1:18" ht="12.75">
      <c r="A73" s="29" t="s">
        <v>16</v>
      </c>
      <c r="B73" s="39">
        <v>39111</v>
      </c>
      <c r="C73" s="31">
        <v>1.5</v>
      </c>
      <c r="D73" s="31">
        <v>1</v>
      </c>
      <c r="E73" s="31">
        <v>3</v>
      </c>
      <c r="F73" s="31">
        <v>13</v>
      </c>
      <c r="G73" s="31">
        <v>120</v>
      </c>
      <c r="H73" s="32">
        <v>0.4</v>
      </c>
      <c r="I73" s="62">
        <v>8.0737763377745117E-2</v>
      </c>
      <c r="J73" s="63">
        <v>24</v>
      </c>
      <c r="K73" s="63">
        <v>37.4</v>
      </c>
      <c r="L73">
        <v>6.9</v>
      </c>
      <c r="M73">
        <v>8.1</v>
      </c>
      <c r="N73" s="63">
        <v>22.53</v>
      </c>
      <c r="O73" s="63">
        <v>37.39</v>
      </c>
      <c r="P73" s="12">
        <v>6.6</v>
      </c>
      <c r="Q73" s="12">
        <v>8.1</v>
      </c>
      <c r="R73">
        <v>6.5</v>
      </c>
    </row>
    <row r="74" spans="1:18" ht="12.75">
      <c r="A74" s="29" t="s">
        <v>16</v>
      </c>
      <c r="B74" s="39">
        <v>39118</v>
      </c>
      <c r="C74" s="31">
        <v>4</v>
      </c>
      <c r="D74" s="31">
        <v>1</v>
      </c>
      <c r="E74" s="31">
        <v>2</v>
      </c>
      <c r="F74" s="31">
        <v>13</v>
      </c>
      <c r="G74" s="31">
        <v>130</v>
      </c>
      <c r="H74" s="32">
        <v>0.8</v>
      </c>
      <c r="I74" s="62">
        <v>0.10391598853595083</v>
      </c>
      <c r="J74" s="63">
        <v>23.67</v>
      </c>
      <c r="K74" s="63">
        <v>37.119999999999997</v>
      </c>
      <c r="M74">
        <v>8.1</v>
      </c>
      <c r="N74" s="63">
        <v>23.68</v>
      </c>
      <c r="O74" s="63">
        <v>37.11</v>
      </c>
      <c r="Q74" s="12">
        <v>7.9</v>
      </c>
      <c r="R74">
        <v>6</v>
      </c>
    </row>
    <row r="75" spans="1:18" ht="12.75">
      <c r="A75" s="29" t="s">
        <v>16</v>
      </c>
      <c r="B75" s="39">
        <v>39125</v>
      </c>
      <c r="C75" s="31">
        <v>4</v>
      </c>
      <c r="D75" s="31">
        <v>1</v>
      </c>
      <c r="E75" s="31">
        <v>1</v>
      </c>
      <c r="F75" s="31">
        <v>13</v>
      </c>
      <c r="G75" s="31">
        <v>120</v>
      </c>
      <c r="H75" s="32">
        <v>0.7</v>
      </c>
      <c r="I75" s="62">
        <v>8.529396436179934E-2</v>
      </c>
      <c r="J75" s="63">
        <v>23.55</v>
      </c>
      <c r="K75" s="63">
        <v>36.72</v>
      </c>
      <c r="L75">
        <v>7.2</v>
      </c>
      <c r="N75" s="63">
        <v>23.52</v>
      </c>
      <c r="O75" s="63">
        <v>36.72</v>
      </c>
      <c r="P75" s="12">
        <v>6.2</v>
      </c>
      <c r="R75">
        <v>8</v>
      </c>
    </row>
    <row r="76" spans="1:18" ht="12.75">
      <c r="A76" s="29" t="s">
        <v>16</v>
      </c>
      <c r="B76" s="39">
        <v>39132</v>
      </c>
      <c r="C76" s="31">
        <v>1.5</v>
      </c>
      <c r="D76" s="31">
        <v>1</v>
      </c>
      <c r="E76" s="31">
        <v>3</v>
      </c>
      <c r="F76" s="31">
        <v>13</v>
      </c>
      <c r="G76" s="31">
        <v>150</v>
      </c>
      <c r="H76" s="32">
        <v>0.6</v>
      </c>
      <c r="I76" s="62">
        <v>0.11048356495948225</v>
      </c>
      <c r="J76" s="63">
        <v>22.95</v>
      </c>
      <c r="K76" s="63">
        <v>37.1</v>
      </c>
      <c r="L76">
        <v>7.1</v>
      </c>
      <c r="M76">
        <v>8.1999999999999993</v>
      </c>
      <c r="N76" s="63">
        <v>22.95</v>
      </c>
      <c r="O76" s="63">
        <v>37.1</v>
      </c>
      <c r="P76" s="12">
        <v>6.9</v>
      </c>
      <c r="Q76" s="12">
        <v>8.1999999999999993</v>
      </c>
      <c r="R76">
        <v>6</v>
      </c>
    </row>
    <row r="77" spans="1:18" ht="12.75">
      <c r="A77" s="29" t="s">
        <v>16</v>
      </c>
      <c r="B77" s="39">
        <v>39139</v>
      </c>
      <c r="C77" s="31">
        <v>1.5</v>
      </c>
      <c r="D77" s="31">
        <v>5</v>
      </c>
      <c r="E77" s="31">
        <v>2</v>
      </c>
      <c r="F77" s="31">
        <v>10</v>
      </c>
      <c r="G77" s="31">
        <v>120</v>
      </c>
      <c r="H77" s="32">
        <v>0.6</v>
      </c>
      <c r="I77" s="62">
        <v>9.5814727832999755E-2</v>
      </c>
      <c r="J77" s="63">
        <v>23.47</v>
      </c>
      <c r="K77" s="63">
        <v>37.58</v>
      </c>
      <c r="L77">
        <v>6.9</v>
      </c>
      <c r="M77">
        <v>8.1</v>
      </c>
      <c r="N77" s="63">
        <v>23.44</v>
      </c>
      <c r="O77" s="63">
        <v>37.57</v>
      </c>
      <c r="P77" s="12">
        <v>6.8</v>
      </c>
      <c r="Q77" s="12">
        <v>8.1</v>
      </c>
      <c r="R77">
        <v>5.5</v>
      </c>
    </row>
    <row r="78" spans="1:18" ht="12.75">
      <c r="A78" s="29" t="s">
        <v>16</v>
      </c>
      <c r="B78" s="39">
        <v>39146</v>
      </c>
      <c r="C78" s="31">
        <v>1.5</v>
      </c>
      <c r="D78" s="31">
        <v>2</v>
      </c>
      <c r="E78" s="31">
        <v>1</v>
      </c>
      <c r="F78" s="31">
        <v>12</v>
      </c>
      <c r="G78" s="31">
        <v>160</v>
      </c>
      <c r="H78" s="32">
        <v>0.7</v>
      </c>
      <c r="I78" s="62">
        <v>8.4402010064579883E-2</v>
      </c>
      <c r="J78" s="63">
        <v>22.94</v>
      </c>
      <c r="K78" s="63">
        <v>37.46</v>
      </c>
      <c r="L78">
        <v>7.2</v>
      </c>
      <c r="M78">
        <v>8</v>
      </c>
      <c r="N78" s="63">
        <v>22.89</v>
      </c>
      <c r="O78" s="63">
        <v>37.479999999999997</v>
      </c>
      <c r="P78" s="12">
        <v>7</v>
      </c>
      <c r="Q78" s="12">
        <v>7.9</v>
      </c>
      <c r="R78">
        <v>5.5</v>
      </c>
    </row>
    <row r="79" spans="1:18" ht="12.75">
      <c r="A79" s="29" t="s">
        <v>16</v>
      </c>
      <c r="B79" s="39">
        <v>39153</v>
      </c>
      <c r="C79" s="31">
        <v>1.5</v>
      </c>
      <c r="D79" s="31">
        <v>3</v>
      </c>
      <c r="E79" s="31">
        <v>3</v>
      </c>
      <c r="F79" s="31">
        <v>13</v>
      </c>
      <c r="G79" s="31">
        <v>130</v>
      </c>
      <c r="H79" s="32">
        <v>0.6</v>
      </c>
      <c r="I79" s="64">
        <v>0.10866765609146761</v>
      </c>
      <c r="J79" s="63">
        <v>22.66</v>
      </c>
      <c r="K79" s="63">
        <v>37.51</v>
      </c>
      <c r="L79">
        <v>7.3</v>
      </c>
      <c r="M79">
        <v>8.1</v>
      </c>
      <c r="N79" s="63">
        <v>22.66</v>
      </c>
      <c r="O79" s="63">
        <v>37.49</v>
      </c>
      <c r="P79" s="63">
        <v>7</v>
      </c>
      <c r="Q79" s="63">
        <v>8.1</v>
      </c>
      <c r="R79">
        <v>7</v>
      </c>
    </row>
    <row r="80" spans="1:18" ht="12.75">
      <c r="A80" s="29" t="s">
        <v>16</v>
      </c>
      <c r="B80" s="39">
        <v>39160</v>
      </c>
      <c r="C80" s="31">
        <v>4</v>
      </c>
      <c r="D80" s="31">
        <v>2</v>
      </c>
      <c r="E80" s="31">
        <v>2</v>
      </c>
      <c r="F80" s="31">
        <v>15</v>
      </c>
      <c r="G80" s="31">
        <v>140</v>
      </c>
      <c r="H80" s="32">
        <v>1.1000000000000001</v>
      </c>
      <c r="I80" s="64">
        <v>7.9100806527332021E-2</v>
      </c>
      <c r="J80" s="63">
        <v>23.11</v>
      </c>
      <c r="K80" s="63">
        <v>37.49</v>
      </c>
      <c r="L80">
        <v>7</v>
      </c>
      <c r="M80">
        <v>8.1</v>
      </c>
      <c r="N80" s="63">
        <v>22.77</v>
      </c>
      <c r="O80" s="63">
        <v>37.44</v>
      </c>
      <c r="P80" s="63">
        <v>6.5</v>
      </c>
      <c r="Q80" s="63">
        <v>8.1</v>
      </c>
      <c r="R80">
        <v>7</v>
      </c>
    </row>
    <row r="81" spans="1:18" ht="12.75">
      <c r="A81" s="29" t="s">
        <v>16</v>
      </c>
      <c r="B81" s="39">
        <v>39167</v>
      </c>
      <c r="C81" s="31">
        <v>1.5</v>
      </c>
      <c r="D81" s="31">
        <v>4</v>
      </c>
      <c r="E81" s="31">
        <v>1</v>
      </c>
      <c r="F81" s="31">
        <v>8</v>
      </c>
      <c r="G81" s="31">
        <v>120</v>
      </c>
      <c r="H81" s="32">
        <v>0.9</v>
      </c>
      <c r="I81" s="62">
        <v>0.10231059702127501</v>
      </c>
      <c r="J81" s="63">
        <v>22.31</v>
      </c>
      <c r="K81" s="63">
        <v>37.43</v>
      </c>
      <c r="L81">
        <v>7</v>
      </c>
      <c r="M81">
        <v>8.1</v>
      </c>
      <c r="N81" s="63">
        <v>22.3</v>
      </c>
      <c r="O81" s="63">
        <v>37.42</v>
      </c>
      <c r="P81" s="12">
        <v>6.9</v>
      </c>
      <c r="Q81" s="12">
        <v>8.1</v>
      </c>
      <c r="R81">
        <v>6</v>
      </c>
    </row>
    <row r="82" spans="1:18" ht="12.75">
      <c r="A82" s="29"/>
      <c r="B82" s="39"/>
      <c r="C82" s="31"/>
      <c r="D82" s="31"/>
      <c r="E82" s="31"/>
      <c r="F82" s="31"/>
      <c r="G82" s="31"/>
      <c r="H82" s="32"/>
      <c r="I82" s="62"/>
      <c r="J82" s="63"/>
      <c r="K82" s="63"/>
      <c r="N82" s="63"/>
      <c r="O82" s="63"/>
      <c r="P82" s="12"/>
      <c r="Q82" s="12"/>
    </row>
    <row r="83" spans="1:18" ht="12.75">
      <c r="A83" s="29" t="s">
        <v>17</v>
      </c>
      <c r="B83" s="39">
        <v>39055</v>
      </c>
      <c r="C83" s="31">
        <v>17</v>
      </c>
      <c r="D83" s="31">
        <v>5</v>
      </c>
      <c r="E83" s="31">
        <v>3</v>
      </c>
      <c r="F83" s="31">
        <v>17</v>
      </c>
      <c r="G83" s="31">
        <v>150</v>
      </c>
      <c r="H83" s="32">
        <v>1</v>
      </c>
      <c r="I83" s="65">
        <v>9.1115733970198606E-2</v>
      </c>
      <c r="J83" s="12">
        <v>22.06</v>
      </c>
      <c r="K83" s="12">
        <v>36.32</v>
      </c>
      <c r="L83">
        <v>7.2</v>
      </c>
      <c r="M83">
        <v>8</v>
      </c>
      <c r="N83" s="12">
        <v>22.14</v>
      </c>
      <c r="O83" s="12">
        <v>37.130000000000003</v>
      </c>
      <c r="P83" s="12">
        <v>6.2</v>
      </c>
      <c r="Q83" s="12">
        <v>7.9</v>
      </c>
      <c r="R83">
        <v>4.5</v>
      </c>
    </row>
    <row r="84" spans="1:18" ht="12.75">
      <c r="A84" s="29" t="s">
        <v>17</v>
      </c>
      <c r="B84" s="39">
        <v>39062</v>
      </c>
      <c r="C84" s="31">
        <v>7</v>
      </c>
      <c r="D84" s="31">
        <v>4</v>
      </c>
      <c r="E84" s="31">
        <v>3</v>
      </c>
      <c r="F84" s="31">
        <v>15</v>
      </c>
      <c r="G84" s="31">
        <v>110</v>
      </c>
      <c r="H84" s="32">
        <v>1.2</v>
      </c>
      <c r="I84" s="65">
        <v>0.10995271581322814</v>
      </c>
      <c r="J84" s="12">
        <v>21.15</v>
      </c>
      <c r="K84" s="12">
        <v>36.770000000000003</v>
      </c>
      <c r="L84">
        <v>7.1</v>
      </c>
      <c r="M84">
        <v>8.1</v>
      </c>
      <c r="N84" s="12">
        <v>21.14</v>
      </c>
      <c r="O84" s="12">
        <v>36.78</v>
      </c>
      <c r="P84" s="12">
        <v>7.1</v>
      </c>
      <c r="Q84" s="12">
        <v>8.1</v>
      </c>
      <c r="R84">
        <v>5</v>
      </c>
    </row>
    <row r="85" spans="1:18" ht="12.75">
      <c r="A85" s="29" t="s">
        <v>17</v>
      </c>
      <c r="B85" s="39">
        <v>39069</v>
      </c>
      <c r="C85" s="31">
        <v>5</v>
      </c>
      <c r="D85" s="31">
        <v>5</v>
      </c>
      <c r="E85" s="31">
        <v>2</v>
      </c>
      <c r="F85" s="31">
        <v>14</v>
      </c>
      <c r="G85" s="31">
        <v>130</v>
      </c>
      <c r="H85" s="32">
        <v>0.8</v>
      </c>
      <c r="I85" s="65">
        <v>7.4627128195316403E-2</v>
      </c>
      <c r="J85" s="12">
        <v>23.77</v>
      </c>
      <c r="K85" s="12">
        <v>36.450000000000003</v>
      </c>
      <c r="L85">
        <v>6.9</v>
      </c>
      <c r="M85">
        <v>8.1</v>
      </c>
      <c r="N85" s="12">
        <v>22.64</v>
      </c>
      <c r="O85" s="12">
        <v>37.18</v>
      </c>
      <c r="P85" s="12">
        <v>5.0999999999999996</v>
      </c>
      <c r="Q85" s="12">
        <v>7.9</v>
      </c>
      <c r="R85">
        <v>9</v>
      </c>
    </row>
    <row r="86" spans="1:18" ht="12.75">
      <c r="A86" s="29" t="s">
        <v>17</v>
      </c>
      <c r="B86" s="39">
        <v>39090</v>
      </c>
      <c r="C86" s="31">
        <v>5</v>
      </c>
      <c r="D86" s="31">
        <v>5</v>
      </c>
      <c r="E86" s="31">
        <v>1</v>
      </c>
      <c r="F86" s="31">
        <v>15</v>
      </c>
      <c r="G86" s="31">
        <v>140</v>
      </c>
      <c r="H86" s="32">
        <v>1</v>
      </c>
      <c r="I86" s="65">
        <v>8.9449436537692453E-2</v>
      </c>
      <c r="J86" s="66">
        <v>23.1</v>
      </c>
      <c r="K86" s="66">
        <v>36.979999999999997</v>
      </c>
      <c r="L86">
        <v>6.8</v>
      </c>
      <c r="M86">
        <v>8.1</v>
      </c>
      <c r="N86" s="66">
        <v>22.67</v>
      </c>
      <c r="O86" s="66">
        <v>37.659999999999997</v>
      </c>
      <c r="P86" s="12">
        <v>6.2</v>
      </c>
      <c r="Q86" s="12">
        <v>8</v>
      </c>
      <c r="R86">
        <v>5.5</v>
      </c>
    </row>
    <row r="87" spans="1:18" ht="12.75">
      <c r="A87" s="29" t="s">
        <v>17</v>
      </c>
      <c r="B87" s="39">
        <v>39097</v>
      </c>
      <c r="C87" s="31">
        <v>10</v>
      </c>
      <c r="D87" s="31">
        <v>5</v>
      </c>
      <c r="E87" s="31">
        <v>3</v>
      </c>
      <c r="F87" s="31">
        <v>17</v>
      </c>
      <c r="G87" s="31">
        <v>140</v>
      </c>
      <c r="H87" s="32">
        <v>0.6</v>
      </c>
      <c r="I87" s="65">
        <v>9.5729032478030926E-2</v>
      </c>
      <c r="J87" s="66">
        <v>22.72</v>
      </c>
      <c r="K87" s="66">
        <v>37.11</v>
      </c>
      <c r="L87">
        <v>6.8</v>
      </c>
      <c r="M87">
        <v>8.1</v>
      </c>
      <c r="N87" s="66">
        <v>23.02</v>
      </c>
      <c r="O87" s="66">
        <v>37.92</v>
      </c>
      <c r="P87" s="12">
        <v>6.1</v>
      </c>
      <c r="Q87" s="12">
        <v>8</v>
      </c>
      <c r="R87">
        <v>5</v>
      </c>
    </row>
    <row r="88" spans="1:18" ht="12.75">
      <c r="A88" s="29" t="s">
        <v>17</v>
      </c>
      <c r="B88" s="39">
        <v>39104</v>
      </c>
      <c r="C88" s="31">
        <v>1.5</v>
      </c>
      <c r="D88" s="31">
        <v>3</v>
      </c>
      <c r="E88" s="31">
        <v>2</v>
      </c>
      <c r="F88" s="31">
        <v>15</v>
      </c>
      <c r="G88" s="31">
        <v>130</v>
      </c>
      <c r="H88" s="32">
        <v>1.3</v>
      </c>
      <c r="I88" s="65">
        <v>9.0968295378524605E-2</v>
      </c>
      <c r="J88" s="66">
        <v>22.27</v>
      </c>
      <c r="K88" s="66">
        <v>37.39</v>
      </c>
      <c r="L88">
        <v>7.3</v>
      </c>
      <c r="M88">
        <v>8.1</v>
      </c>
      <c r="N88" s="66">
        <v>22.14</v>
      </c>
      <c r="O88" s="66">
        <v>38.1</v>
      </c>
      <c r="P88" s="12">
        <v>6.2</v>
      </c>
      <c r="Q88" s="12">
        <v>8</v>
      </c>
      <c r="R88">
        <v>5</v>
      </c>
    </row>
    <row r="89" spans="1:18" ht="12.75">
      <c r="A89" s="29" t="s">
        <v>17</v>
      </c>
      <c r="B89" s="39">
        <v>39111</v>
      </c>
      <c r="C89" s="31">
        <v>3</v>
      </c>
      <c r="D89" s="31">
        <v>4</v>
      </c>
      <c r="E89" s="31">
        <v>1</v>
      </c>
      <c r="F89" s="31">
        <v>15</v>
      </c>
      <c r="G89" s="31">
        <v>120</v>
      </c>
      <c r="H89" s="32">
        <v>0.8</v>
      </c>
      <c r="I89" s="65">
        <v>8.2381245486834342E-2</v>
      </c>
      <c r="J89" s="66">
        <v>23.89</v>
      </c>
      <c r="K89" s="66">
        <v>37.43</v>
      </c>
      <c r="L89">
        <v>6.7</v>
      </c>
      <c r="M89">
        <v>8.1</v>
      </c>
      <c r="N89" s="66">
        <v>23.33</v>
      </c>
      <c r="O89" s="66">
        <v>38.15</v>
      </c>
      <c r="P89" s="12">
        <v>6.2</v>
      </c>
      <c r="Q89" s="12">
        <v>8.1</v>
      </c>
      <c r="R89">
        <v>7</v>
      </c>
    </row>
    <row r="90" spans="1:18" ht="12.75">
      <c r="A90" s="29" t="s">
        <v>17</v>
      </c>
      <c r="B90" s="39">
        <v>39118</v>
      </c>
      <c r="C90" s="31">
        <v>4</v>
      </c>
      <c r="D90" s="31">
        <v>1</v>
      </c>
      <c r="E90" s="31">
        <v>3</v>
      </c>
      <c r="F90" s="31">
        <v>15</v>
      </c>
      <c r="G90" s="31">
        <v>120</v>
      </c>
      <c r="H90" s="32">
        <v>1.4</v>
      </c>
      <c r="I90" s="65">
        <v>0.11219540136576459</v>
      </c>
      <c r="J90" s="66">
        <v>23.62</v>
      </c>
      <c r="K90" s="66">
        <v>37.24</v>
      </c>
      <c r="M90">
        <v>7.9</v>
      </c>
      <c r="N90" s="66">
        <v>23.54</v>
      </c>
      <c r="O90" s="66">
        <v>37.22</v>
      </c>
      <c r="Q90" s="12">
        <v>7.9</v>
      </c>
      <c r="R90">
        <v>4.5</v>
      </c>
    </row>
    <row r="91" spans="1:18" ht="12.75">
      <c r="A91" s="29" t="s">
        <v>17</v>
      </c>
      <c r="B91" s="39">
        <v>39125</v>
      </c>
      <c r="C91" s="31">
        <v>1.5</v>
      </c>
      <c r="D91" s="31">
        <v>1</v>
      </c>
      <c r="E91" s="31">
        <v>2</v>
      </c>
      <c r="F91" s="31">
        <v>13</v>
      </c>
      <c r="G91" s="31">
        <v>150</v>
      </c>
      <c r="H91" s="32">
        <v>0.6</v>
      </c>
      <c r="I91" s="65">
        <v>8.3093842469829482E-2</v>
      </c>
      <c r="J91" s="66">
        <v>24.21</v>
      </c>
      <c r="K91" s="66">
        <v>36.75</v>
      </c>
      <c r="L91">
        <v>7.1</v>
      </c>
      <c r="N91" s="66">
        <v>23.91</v>
      </c>
      <c r="O91" s="66">
        <v>37.32</v>
      </c>
      <c r="P91" s="12">
        <v>6.5</v>
      </c>
      <c r="R91">
        <v>8</v>
      </c>
    </row>
    <row r="92" spans="1:18" ht="12.75">
      <c r="A92" s="29" t="s">
        <v>17</v>
      </c>
      <c r="B92" s="39">
        <v>39132</v>
      </c>
      <c r="C92" s="31">
        <v>8</v>
      </c>
      <c r="D92" s="31">
        <v>5</v>
      </c>
      <c r="E92" s="31">
        <v>1</v>
      </c>
      <c r="F92" s="31">
        <v>22</v>
      </c>
      <c r="G92" s="31">
        <v>140</v>
      </c>
      <c r="H92" s="32">
        <v>1.6</v>
      </c>
      <c r="I92" s="65">
        <v>0.10919247314890064</v>
      </c>
      <c r="J92" s="66">
        <v>22.97</v>
      </c>
      <c r="K92" s="66">
        <v>37.11</v>
      </c>
      <c r="L92">
        <v>7.3</v>
      </c>
      <c r="M92">
        <v>8.1</v>
      </c>
      <c r="N92" s="66">
        <v>23.35</v>
      </c>
      <c r="O92" s="66">
        <v>37.93</v>
      </c>
      <c r="P92" s="12">
        <v>5.9</v>
      </c>
      <c r="Q92" s="12">
        <v>8</v>
      </c>
      <c r="R92">
        <v>4.7</v>
      </c>
    </row>
    <row r="93" spans="1:18" ht="12.75">
      <c r="A93" s="29" t="s">
        <v>17</v>
      </c>
      <c r="B93" s="39">
        <v>39139</v>
      </c>
      <c r="C93" s="31">
        <v>1.5</v>
      </c>
      <c r="D93" s="31">
        <v>4</v>
      </c>
      <c r="E93" s="31">
        <v>3</v>
      </c>
      <c r="F93" s="31">
        <v>12</v>
      </c>
      <c r="G93" s="31">
        <v>160</v>
      </c>
      <c r="H93" s="32">
        <v>1.2</v>
      </c>
      <c r="I93" s="65">
        <v>0.10336620196521742</v>
      </c>
      <c r="J93" s="66">
        <v>23.22</v>
      </c>
      <c r="K93" s="66">
        <v>37.549999999999997</v>
      </c>
      <c r="L93">
        <v>6.8</v>
      </c>
      <c r="M93">
        <v>8.1</v>
      </c>
      <c r="N93" s="66">
        <v>23.46</v>
      </c>
      <c r="O93" s="66">
        <v>38.299999999999997</v>
      </c>
      <c r="P93" s="12">
        <v>5.5</v>
      </c>
      <c r="Q93" s="12">
        <v>8</v>
      </c>
      <c r="R93">
        <v>5.5</v>
      </c>
    </row>
    <row r="94" spans="1:18" ht="12.75">
      <c r="A94" s="29" t="s">
        <v>17</v>
      </c>
      <c r="B94" s="39">
        <v>39146</v>
      </c>
      <c r="C94" s="31">
        <v>4</v>
      </c>
      <c r="D94" s="31">
        <v>4</v>
      </c>
      <c r="E94" s="31">
        <v>2</v>
      </c>
      <c r="F94" s="31">
        <v>15</v>
      </c>
      <c r="G94" s="31">
        <v>150</v>
      </c>
      <c r="H94" s="32">
        <v>1.2</v>
      </c>
      <c r="I94" s="65">
        <v>0.10584187659530184</v>
      </c>
      <c r="J94" s="66">
        <v>22.99</v>
      </c>
      <c r="K94" s="66">
        <v>37.49</v>
      </c>
      <c r="L94">
        <v>6.9</v>
      </c>
      <c r="M94">
        <v>7.9</v>
      </c>
      <c r="N94" s="66">
        <v>23.2</v>
      </c>
      <c r="O94" s="66">
        <v>38.22</v>
      </c>
      <c r="P94" s="12">
        <v>6.4</v>
      </c>
      <c r="Q94" s="12">
        <v>7.9</v>
      </c>
      <c r="R94">
        <v>6</v>
      </c>
    </row>
    <row r="95" spans="1:18" ht="12.75">
      <c r="A95" s="29" t="s">
        <v>17</v>
      </c>
      <c r="B95" s="39">
        <v>39153</v>
      </c>
      <c r="C95" s="31">
        <v>1.5</v>
      </c>
      <c r="D95" s="31">
        <v>3</v>
      </c>
      <c r="E95" s="31">
        <v>1</v>
      </c>
      <c r="F95" s="31">
        <v>18</v>
      </c>
      <c r="G95" s="31">
        <v>160</v>
      </c>
      <c r="H95" s="32">
        <v>1.8</v>
      </c>
      <c r="I95" s="67">
        <v>0.1341677588582231</v>
      </c>
      <c r="J95" s="66">
        <v>22.41</v>
      </c>
      <c r="K95" s="66">
        <v>37.56</v>
      </c>
      <c r="L95">
        <v>7.4</v>
      </c>
      <c r="M95">
        <v>8.1</v>
      </c>
      <c r="N95" s="66">
        <v>22.86</v>
      </c>
      <c r="O95" s="66">
        <v>38.19</v>
      </c>
      <c r="P95" s="66">
        <v>6</v>
      </c>
      <c r="Q95" s="66">
        <v>8</v>
      </c>
      <c r="R95">
        <v>5.5</v>
      </c>
    </row>
    <row r="96" spans="1:18" ht="12.75">
      <c r="A96" s="29" t="s">
        <v>17</v>
      </c>
      <c r="B96" s="39">
        <v>39160</v>
      </c>
      <c r="C96" s="31">
        <v>1.5</v>
      </c>
      <c r="D96" s="31">
        <v>1</v>
      </c>
      <c r="E96" s="31">
        <v>3</v>
      </c>
      <c r="F96" s="31">
        <v>15</v>
      </c>
      <c r="G96" s="31">
        <v>120</v>
      </c>
      <c r="H96" s="32">
        <v>1.2</v>
      </c>
      <c r="I96" s="67">
        <v>0.10901639036677119</v>
      </c>
      <c r="J96" s="66">
        <v>23.14</v>
      </c>
      <c r="K96" s="66">
        <v>37.479999999999997</v>
      </c>
      <c r="L96">
        <v>7</v>
      </c>
      <c r="M96">
        <v>8.1</v>
      </c>
      <c r="N96" s="66">
        <v>23.06</v>
      </c>
      <c r="O96" s="66">
        <v>38.159999999999997</v>
      </c>
      <c r="P96" s="66">
        <v>6.2</v>
      </c>
      <c r="Q96" s="66">
        <v>8</v>
      </c>
      <c r="R96">
        <v>7</v>
      </c>
    </row>
    <row r="97" spans="1:18" ht="12.75">
      <c r="A97" s="29" t="s">
        <v>17</v>
      </c>
      <c r="B97" s="39">
        <v>39167</v>
      </c>
      <c r="C97" s="31">
        <v>1.5</v>
      </c>
      <c r="D97" s="31">
        <v>4</v>
      </c>
      <c r="E97" s="31">
        <v>2</v>
      </c>
      <c r="F97" s="31">
        <v>13</v>
      </c>
      <c r="G97" s="31">
        <v>130</v>
      </c>
      <c r="H97" s="32">
        <v>1.1000000000000001</v>
      </c>
      <c r="I97" s="65">
        <v>9.9965805688001841E-2</v>
      </c>
      <c r="J97" s="66">
        <v>22.56</v>
      </c>
      <c r="K97" s="66">
        <v>37.380000000000003</v>
      </c>
      <c r="L97">
        <v>7.1</v>
      </c>
      <c r="M97">
        <v>8.1</v>
      </c>
      <c r="N97" s="66">
        <v>22.41</v>
      </c>
      <c r="O97" s="66">
        <v>38.049999999999997</v>
      </c>
      <c r="P97" s="12">
        <v>6.3</v>
      </c>
      <c r="Q97" s="12">
        <v>8</v>
      </c>
      <c r="R97">
        <v>5.8</v>
      </c>
    </row>
    <row r="98" spans="1:18" ht="12.75">
      <c r="A98" s="29"/>
      <c r="B98" s="39"/>
      <c r="C98" s="31"/>
      <c r="D98" s="31"/>
      <c r="E98" s="31"/>
      <c r="F98" s="31"/>
      <c r="G98" s="31"/>
      <c r="H98" s="32"/>
      <c r="I98" s="65"/>
      <c r="J98" s="66"/>
      <c r="K98" s="66"/>
      <c r="N98" s="66"/>
      <c r="O98" s="66"/>
      <c r="P98" s="12"/>
      <c r="Q98" s="12"/>
    </row>
    <row r="99" spans="1:18" ht="12.75">
      <c r="A99" s="29" t="s">
        <v>149</v>
      </c>
      <c r="B99" s="39">
        <v>39055</v>
      </c>
      <c r="C99" s="31">
        <v>10</v>
      </c>
      <c r="D99" s="31">
        <v>5</v>
      </c>
      <c r="E99" s="31">
        <v>3</v>
      </c>
      <c r="F99" s="31">
        <v>13</v>
      </c>
      <c r="G99" s="31">
        <v>120</v>
      </c>
      <c r="H99" s="32">
        <v>0.9</v>
      </c>
      <c r="I99" s="68">
        <v>9.4633802313731127E-2</v>
      </c>
      <c r="J99" s="12">
        <v>21.75</v>
      </c>
      <c r="K99" s="12">
        <v>36.33</v>
      </c>
      <c r="L99">
        <v>7.1</v>
      </c>
      <c r="M99">
        <v>8</v>
      </c>
      <c r="N99" s="12">
        <v>21.61</v>
      </c>
      <c r="O99" s="12">
        <v>36.31</v>
      </c>
      <c r="P99" s="12">
        <v>7.1</v>
      </c>
      <c r="Q99" s="12">
        <v>8</v>
      </c>
      <c r="R99">
        <v>5</v>
      </c>
    </row>
    <row r="100" spans="1:18" ht="12.75">
      <c r="A100" s="29" t="s">
        <v>149</v>
      </c>
      <c r="B100" s="39">
        <v>39062</v>
      </c>
      <c r="C100" s="31">
        <v>9</v>
      </c>
      <c r="D100" s="31">
        <v>5</v>
      </c>
      <c r="E100" s="31">
        <v>2</v>
      </c>
      <c r="F100" s="31">
        <v>16</v>
      </c>
      <c r="G100" s="31">
        <v>130</v>
      </c>
      <c r="H100" s="32">
        <v>1.4</v>
      </c>
      <c r="I100" s="68">
        <v>0.1136007868645261</v>
      </c>
      <c r="J100" s="12">
        <v>21.23</v>
      </c>
      <c r="K100" s="12">
        <v>36.78</v>
      </c>
      <c r="L100">
        <v>7.3</v>
      </c>
      <c r="M100">
        <v>8.1</v>
      </c>
      <c r="N100" s="12">
        <v>20.97</v>
      </c>
      <c r="O100" s="12">
        <v>36.78</v>
      </c>
      <c r="P100" s="12">
        <v>6.8</v>
      </c>
      <c r="Q100" s="12">
        <v>8.1</v>
      </c>
      <c r="R100">
        <v>5.5</v>
      </c>
    </row>
    <row r="101" spans="1:18" ht="12.75">
      <c r="A101" s="29" t="s">
        <v>149</v>
      </c>
      <c r="B101" s="39">
        <v>39069</v>
      </c>
      <c r="C101" s="31">
        <v>16</v>
      </c>
      <c r="D101" s="31">
        <v>6</v>
      </c>
      <c r="E101" s="31">
        <v>1</v>
      </c>
      <c r="F101" s="31">
        <v>10</v>
      </c>
      <c r="G101" s="31">
        <v>150</v>
      </c>
      <c r="H101" s="32">
        <v>0.8</v>
      </c>
      <c r="I101" s="68">
        <v>7.1185915862802943E-2</v>
      </c>
      <c r="J101" s="12">
        <v>22.83</v>
      </c>
      <c r="K101" s="12">
        <v>36.42</v>
      </c>
      <c r="L101">
        <v>6.9</v>
      </c>
      <c r="M101">
        <v>8.1</v>
      </c>
      <c r="N101" s="12">
        <v>21.88</v>
      </c>
      <c r="O101" s="12">
        <v>36.409999999999997</v>
      </c>
      <c r="P101" s="12">
        <v>6.1</v>
      </c>
      <c r="Q101" s="12">
        <v>8</v>
      </c>
      <c r="R101">
        <v>11.7</v>
      </c>
    </row>
    <row r="102" spans="1:18" ht="12.75">
      <c r="A102" s="29" t="s">
        <v>149</v>
      </c>
      <c r="B102" s="39">
        <v>39090</v>
      </c>
      <c r="C102" s="31">
        <v>8</v>
      </c>
      <c r="D102" s="31">
        <v>6</v>
      </c>
      <c r="E102" s="31">
        <v>3</v>
      </c>
      <c r="F102" s="31">
        <v>13</v>
      </c>
      <c r="G102" s="31">
        <v>130</v>
      </c>
      <c r="H102" s="32">
        <v>0.5</v>
      </c>
      <c r="I102" s="68">
        <v>8.6119859938579443E-2</v>
      </c>
      <c r="J102" s="69">
        <v>22.48</v>
      </c>
      <c r="K102" s="69">
        <v>36.97</v>
      </c>
      <c r="L102">
        <v>6.9</v>
      </c>
      <c r="M102">
        <v>8.1</v>
      </c>
      <c r="N102" s="69">
        <v>21.89</v>
      </c>
      <c r="O102" s="69">
        <v>37</v>
      </c>
      <c r="P102" s="12">
        <v>6</v>
      </c>
      <c r="Q102" s="12">
        <v>8</v>
      </c>
      <c r="R102">
        <v>8</v>
      </c>
    </row>
    <row r="103" spans="1:18" ht="12.75">
      <c r="A103" s="29" t="s">
        <v>149</v>
      </c>
      <c r="B103" s="39">
        <v>39097</v>
      </c>
      <c r="C103" s="31">
        <v>9</v>
      </c>
      <c r="D103" s="31">
        <v>8</v>
      </c>
      <c r="E103" s="31">
        <v>2</v>
      </c>
      <c r="F103" s="31">
        <v>18</v>
      </c>
      <c r="G103" s="31">
        <v>150</v>
      </c>
      <c r="H103" s="32">
        <v>1.1000000000000001</v>
      </c>
      <c r="I103" s="68">
        <v>9.8863615465386454E-2</v>
      </c>
      <c r="J103" s="69">
        <v>22.54</v>
      </c>
      <c r="K103" s="69">
        <v>37.1</v>
      </c>
      <c r="L103">
        <v>6.8</v>
      </c>
      <c r="M103">
        <v>8.1</v>
      </c>
      <c r="N103" s="69">
        <v>22.5</v>
      </c>
      <c r="O103" s="69">
        <v>37.08</v>
      </c>
      <c r="P103" s="12">
        <v>6.6</v>
      </c>
      <c r="Q103" s="12">
        <v>8.1</v>
      </c>
      <c r="R103">
        <v>4.5</v>
      </c>
    </row>
    <row r="104" spans="1:18" ht="12.75">
      <c r="A104" s="29" t="s">
        <v>149</v>
      </c>
      <c r="B104" s="39">
        <v>39104</v>
      </c>
      <c r="C104" s="31">
        <v>9</v>
      </c>
      <c r="D104" s="31">
        <v>4</v>
      </c>
      <c r="E104" s="31">
        <v>1</v>
      </c>
      <c r="F104" s="31">
        <v>11</v>
      </c>
      <c r="G104" s="31">
        <v>130</v>
      </c>
      <c r="H104" s="32">
        <v>0.8</v>
      </c>
      <c r="I104" s="68">
        <v>8.5584753164557992E-2</v>
      </c>
      <c r="J104" s="69">
        <v>22.08</v>
      </c>
      <c r="K104" s="69">
        <v>37.42</v>
      </c>
      <c r="L104">
        <v>7.3</v>
      </c>
      <c r="M104">
        <v>8.1999999999999993</v>
      </c>
      <c r="N104" s="69">
        <v>21.44</v>
      </c>
      <c r="O104" s="69">
        <v>37.43</v>
      </c>
      <c r="P104" s="12">
        <v>6.8</v>
      </c>
      <c r="Q104" s="12">
        <v>8.1</v>
      </c>
      <c r="R104">
        <v>7.5</v>
      </c>
    </row>
    <row r="105" spans="1:18" ht="12.75">
      <c r="A105" s="29" t="s">
        <v>149</v>
      </c>
      <c r="B105" s="39">
        <v>39111</v>
      </c>
      <c r="C105" s="31">
        <v>15</v>
      </c>
      <c r="D105" s="31">
        <v>6</v>
      </c>
      <c r="E105" s="31">
        <v>3</v>
      </c>
      <c r="F105" s="31">
        <v>18</v>
      </c>
      <c r="G105" s="31">
        <v>150</v>
      </c>
      <c r="H105" s="32">
        <v>0.8</v>
      </c>
      <c r="I105" s="68">
        <v>8.7667747355353473E-2</v>
      </c>
      <c r="J105" s="69">
        <v>23.95</v>
      </c>
      <c r="K105" s="69">
        <v>37.450000000000003</v>
      </c>
      <c r="L105">
        <v>6.7</v>
      </c>
      <c r="M105">
        <v>8.1</v>
      </c>
      <c r="N105" s="69">
        <v>22.46</v>
      </c>
      <c r="O105" s="69">
        <v>37.39</v>
      </c>
      <c r="P105" s="12">
        <v>5.6</v>
      </c>
      <c r="Q105" s="12">
        <v>8.1</v>
      </c>
      <c r="R105">
        <v>8</v>
      </c>
    </row>
    <row r="106" spans="1:18" ht="12.75">
      <c r="A106" s="29" t="s">
        <v>149</v>
      </c>
      <c r="B106" s="39">
        <v>39118</v>
      </c>
      <c r="C106" s="31">
        <v>4</v>
      </c>
      <c r="D106" s="31">
        <v>1</v>
      </c>
      <c r="E106" s="31">
        <v>2</v>
      </c>
      <c r="F106" s="31">
        <v>16</v>
      </c>
      <c r="G106" s="31">
        <v>130</v>
      </c>
      <c r="H106" s="32">
        <v>1.5</v>
      </c>
      <c r="I106" s="68">
        <v>0.10919805919967385</v>
      </c>
      <c r="J106" s="69">
        <v>23.41</v>
      </c>
      <c r="K106" s="69">
        <v>37.19</v>
      </c>
      <c r="M106">
        <v>7.9</v>
      </c>
      <c r="N106" s="69">
        <v>23.1</v>
      </c>
      <c r="O106" s="69">
        <v>37.19</v>
      </c>
      <c r="Q106" s="12">
        <v>8</v>
      </c>
      <c r="R106">
        <v>6</v>
      </c>
    </row>
    <row r="107" spans="1:18" ht="12.75">
      <c r="A107" s="29" t="s">
        <v>149</v>
      </c>
      <c r="B107" s="39">
        <v>39125</v>
      </c>
      <c r="C107" s="31">
        <v>7</v>
      </c>
      <c r="D107" s="31">
        <v>2</v>
      </c>
      <c r="E107" s="31">
        <v>1</v>
      </c>
      <c r="F107" s="31">
        <v>14</v>
      </c>
      <c r="G107" s="31">
        <v>150</v>
      </c>
      <c r="H107" s="32">
        <v>0.8</v>
      </c>
      <c r="I107" s="68">
        <v>9.0471027587903763E-2</v>
      </c>
      <c r="J107" s="69">
        <v>23.8</v>
      </c>
      <c r="K107" s="69">
        <v>36.68</v>
      </c>
      <c r="L107">
        <v>6.2</v>
      </c>
      <c r="N107" s="69">
        <v>23.46</v>
      </c>
      <c r="O107" s="69">
        <v>36.68</v>
      </c>
      <c r="P107" s="12">
        <v>5.5</v>
      </c>
      <c r="R107">
        <v>6</v>
      </c>
    </row>
    <row r="108" spans="1:18" ht="12.75">
      <c r="A108" s="29" t="s">
        <v>149</v>
      </c>
      <c r="B108" s="39">
        <v>39132</v>
      </c>
      <c r="C108" s="31">
        <v>6</v>
      </c>
      <c r="D108" s="31">
        <v>3</v>
      </c>
      <c r="E108" s="31">
        <v>3</v>
      </c>
      <c r="F108" s="31">
        <v>16</v>
      </c>
      <c r="G108" s="31">
        <v>140</v>
      </c>
      <c r="H108" s="32">
        <v>1.2</v>
      </c>
      <c r="I108" s="68">
        <v>0.11054963779639945</v>
      </c>
      <c r="J108" s="69">
        <v>22.96</v>
      </c>
      <c r="K108" s="69">
        <v>37.119999999999997</v>
      </c>
      <c r="L108">
        <v>6.9</v>
      </c>
      <c r="M108">
        <v>8.1</v>
      </c>
      <c r="N108" s="69">
        <v>22.83</v>
      </c>
      <c r="O108" s="69">
        <v>37.14</v>
      </c>
      <c r="P108" s="12">
        <v>6.8</v>
      </c>
      <c r="Q108" s="12">
        <v>8.1</v>
      </c>
      <c r="R108">
        <v>5</v>
      </c>
    </row>
    <row r="109" spans="1:18" ht="12.75">
      <c r="A109" s="29" t="s">
        <v>149</v>
      </c>
      <c r="B109" s="39">
        <v>39139</v>
      </c>
      <c r="C109" s="31">
        <v>7</v>
      </c>
      <c r="D109" s="31">
        <v>4</v>
      </c>
      <c r="E109" s="31">
        <v>2</v>
      </c>
      <c r="F109" s="31">
        <v>10</v>
      </c>
      <c r="G109" s="31">
        <v>160</v>
      </c>
      <c r="H109" s="32">
        <v>0.8</v>
      </c>
      <c r="I109" s="68">
        <v>9.8897183108940148E-2</v>
      </c>
      <c r="J109" s="69">
        <v>23.27</v>
      </c>
      <c r="K109" s="69">
        <v>37.590000000000003</v>
      </c>
      <c r="L109">
        <v>6.9</v>
      </c>
      <c r="M109">
        <v>8.1</v>
      </c>
      <c r="N109" s="69">
        <v>22.9</v>
      </c>
      <c r="O109" s="69">
        <v>37.56</v>
      </c>
      <c r="P109" s="12">
        <v>5.9</v>
      </c>
      <c r="Q109" s="12">
        <v>8</v>
      </c>
      <c r="R109">
        <v>7.5</v>
      </c>
    </row>
    <row r="110" spans="1:18" ht="12.75">
      <c r="A110" s="29" t="s">
        <v>149</v>
      </c>
      <c r="B110" s="39">
        <v>39146</v>
      </c>
      <c r="C110" s="31">
        <v>4</v>
      </c>
      <c r="D110" s="31">
        <v>4</v>
      </c>
      <c r="E110" s="31">
        <v>1</v>
      </c>
      <c r="F110" s="31">
        <v>12</v>
      </c>
      <c r="G110" s="31">
        <v>140</v>
      </c>
      <c r="H110" s="32">
        <v>1.1000000000000001</v>
      </c>
      <c r="I110" s="68">
        <v>9.2966896774582058E-2</v>
      </c>
      <c r="J110" s="69">
        <v>23.24</v>
      </c>
      <c r="K110" s="69">
        <v>37.46</v>
      </c>
      <c r="L110">
        <v>6.8</v>
      </c>
      <c r="M110">
        <v>7.9</v>
      </c>
      <c r="N110" s="69">
        <v>22.62</v>
      </c>
      <c r="O110" s="69">
        <v>37.450000000000003</v>
      </c>
      <c r="P110" s="12">
        <v>6.6</v>
      </c>
      <c r="Q110" s="12">
        <v>7.9</v>
      </c>
      <c r="R110">
        <v>8</v>
      </c>
    </row>
    <row r="111" spans="1:18" ht="12.75">
      <c r="A111" s="29" t="s">
        <v>149</v>
      </c>
      <c r="B111" s="39">
        <v>39153</v>
      </c>
      <c r="C111" s="31">
        <v>4</v>
      </c>
      <c r="D111" s="31">
        <v>2</v>
      </c>
      <c r="E111" s="31">
        <v>3</v>
      </c>
      <c r="F111" s="31">
        <v>15</v>
      </c>
      <c r="G111" s="31">
        <v>140</v>
      </c>
      <c r="H111" s="32">
        <v>1.1000000000000001</v>
      </c>
      <c r="I111" s="70">
        <v>0.1075514312646445</v>
      </c>
      <c r="J111" s="69">
        <v>22.6</v>
      </c>
      <c r="K111" s="69">
        <v>37.58</v>
      </c>
      <c r="L111">
        <v>7.3</v>
      </c>
      <c r="M111">
        <v>8.1</v>
      </c>
      <c r="N111" s="69">
        <v>22.45</v>
      </c>
      <c r="O111" s="69">
        <v>37.57</v>
      </c>
      <c r="P111" s="69">
        <v>6.9</v>
      </c>
      <c r="Q111" s="69">
        <v>8.1</v>
      </c>
      <c r="R111">
        <v>5.5</v>
      </c>
    </row>
    <row r="112" spans="1:18" ht="12.75">
      <c r="A112" s="29" t="s">
        <v>149</v>
      </c>
      <c r="B112" s="39">
        <v>39160</v>
      </c>
      <c r="C112" s="31">
        <v>4</v>
      </c>
      <c r="D112" s="31">
        <v>4</v>
      </c>
      <c r="E112" s="31">
        <v>2</v>
      </c>
      <c r="F112" s="31">
        <v>15</v>
      </c>
      <c r="G112" s="31">
        <v>130</v>
      </c>
      <c r="H112" s="32">
        <v>1.2</v>
      </c>
      <c r="I112" s="70">
        <v>0.10535325283196058</v>
      </c>
      <c r="J112" s="69">
        <v>22.91</v>
      </c>
      <c r="K112" s="69">
        <v>37.450000000000003</v>
      </c>
      <c r="L112">
        <v>7.1</v>
      </c>
      <c r="M112">
        <v>8.1</v>
      </c>
      <c r="N112" s="69">
        <v>22.63</v>
      </c>
      <c r="O112" s="69">
        <v>37.44</v>
      </c>
      <c r="P112" s="69">
        <v>6.6</v>
      </c>
      <c r="Q112" s="69">
        <v>8</v>
      </c>
      <c r="R112">
        <v>8</v>
      </c>
    </row>
    <row r="113" spans="1:18" ht="12.75">
      <c r="A113" s="29" t="s">
        <v>149</v>
      </c>
      <c r="B113" s="39">
        <v>39167</v>
      </c>
      <c r="C113" s="31">
        <v>5</v>
      </c>
      <c r="D113" s="31">
        <v>5</v>
      </c>
      <c r="E113" s="31">
        <v>1</v>
      </c>
      <c r="F113" s="31">
        <v>13</v>
      </c>
      <c r="G113" s="31">
        <v>150</v>
      </c>
      <c r="H113" s="32">
        <v>1.2</v>
      </c>
      <c r="I113" s="68">
        <v>8.9920618409656386E-2</v>
      </c>
      <c r="J113" s="69">
        <v>22.29</v>
      </c>
      <c r="K113" s="69">
        <v>37.43</v>
      </c>
      <c r="L113">
        <v>7.1</v>
      </c>
      <c r="M113">
        <v>8.1</v>
      </c>
      <c r="N113" s="69">
        <v>22.2</v>
      </c>
      <c r="O113" s="69">
        <v>37.46</v>
      </c>
      <c r="P113" s="12">
        <v>7</v>
      </c>
      <c r="Q113" s="12">
        <v>8.1</v>
      </c>
      <c r="R113">
        <v>7.5</v>
      </c>
    </row>
    <row r="114" spans="1:18" ht="12.75">
      <c r="A114" s="29"/>
      <c r="B114" s="39"/>
      <c r="C114" s="31"/>
      <c r="D114" s="31"/>
      <c r="E114" s="31"/>
      <c r="F114" s="31"/>
      <c r="G114" s="31"/>
      <c r="H114" s="32"/>
      <c r="I114" s="68"/>
      <c r="J114" s="69"/>
      <c r="K114" s="69"/>
      <c r="N114" s="69"/>
      <c r="O114" s="69"/>
      <c r="P114" s="12"/>
      <c r="Q114" s="12"/>
    </row>
    <row r="115" spans="1:18" ht="12.75">
      <c r="A115" s="29" t="s">
        <v>20</v>
      </c>
      <c r="B115" s="39">
        <v>39055</v>
      </c>
      <c r="C115" s="31">
        <v>3</v>
      </c>
      <c r="D115" s="31">
        <v>5</v>
      </c>
      <c r="E115" s="31">
        <v>3</v>
      </c>
      <c r="F115" s="31">
        <v>12</v>
      </c>
      <c r="G115" s="31">
        <v>120</v>
      </c>
      <c r="H115" s="32">
        <v>1.2</v>
      </c>
      <c r="I115" s="71">
        <v>0.10232520171242869</v>
      </c>
      <c r="J115" s="12">
        <v>21.48</v>
      </c>
      <c r="K115" s="12">
        <v>36.340000000000003</v>
      </c>
      <c r="L115">
        <v>7.4</v>
      </c>
      <c r="M115">
        <v>8</v>
      </c>
      <c r="N115" s="12">
        <v>21.29</v>
      </c>
      <c r="O115" s="12">
        <v>36.35</v>
      </c>
      <c r="P115" s="12">
        <v>7.3</v>
      </c>
      <c r="Q115" s="12">
        <v>8</v>
      </c>
      <c r="R115">
        <v>4</v>
      </c>
    </row>
    <row r="116" spans="1:18" ht="12.75">
      <c r="A116" s="29" t="s">
        <v>20</v>
      </c>
      <c r="B116" s="39">
        <v>39062</v>
      </c>
      <c r="C116" s="31">
        <v>8</v>
      </c>
      <c r="D116" s="31">
        <v>5</v>
      </c>
      <c r="E116" s="31">
        <v>2</v>
      </c>
      <c r="F116" s="31">
        <v>14</v>
      </c>
      <c r="G116" s="31">
        <v>110</v>
      </c>
      <c r="H116" s="32">
        <v>0.8</v>
      </c>
      <c r="I116" s="71">
        <v>0.10129728947088429</v>
      </c>
      <c r="J116" s="12">
        <v>21.07</v>
      </c>
      <c r="K116" s="12">
        <v>36.85</v>
      </c>
      <c r="L116">
        <v>7.2</v>
      </c>
      <c r="M116">
        <v>8.1</v>
      </c>
      <c r="N116" s="12">
        <v>20.6</v>
      </c>
      <c r="O116" s="12">
        <v>36.840000000000003</v>
      </c>
      <c r="P116" s="12">
        <v>6.6</v>
      </c>
      <c r="Q116" s="12">
        <v>8.1</v>
      </c>
      <c r="R116">
        <v>5.5</v>
      </c>
    </row>
    <row r="117" spans="1:18" ht="12.75">
      <c r="A117" s="29" t="s">
        <v>20</v>
      </c>
      <c r="B117" s="39">
        <v>39069</v>
      </c>
      <c r="C117" s="31">
        <v>5</v>
      </c>
      <c r="D117" s="31">
        <v>3</v>
      </c>
      <c r="E117" s="31">
        <v>1</v>
      </c>
      <c r="F117" s="31">
        <v>10</v>
      </c>
      <c r="G117" s="31">
        <v>110</v>
      </c>
      <c r="H117" s="32">
        <v>0.6</v>
      </c>
      <c r="I117" s="71">
        <v>7.4403529025653864E-2</v>
      </c>
      <c r="J117" s="12">
        <v>22.81</v>
      </c>
      <c r="K117" s="12">
        <v>36.479999999999997</v>
      </c>
      <c r="L117">
        <v>6.8</v>
      </c>
      <c r="M117">
        <v>8.1</v>
      </c>
      <c r="N117" s="12">
        <v>21.8</v>
      </c>
      <c r="O117" s="12">
        <v>36.42</v>
      </c>
      <c r="P117" s="12">
        <v>6.8</v>
      </c>
      <c r="Q117" s="12">
        <v>8</v>
      </c>
      <c r="R117">
        <v>7.5</v>
      </c>
    </row>
    <row r="118" spans="1:18" ht="12.75">
      <c r="A118" s="29" t="s">
        <v>20</v>
      </c>
      <c r="B118" s="39">
        <v>39090</v>
      </c>
      <c r="C118" s="31">
        <v>5</v>
      </c>
      <c r="D118" s="31">
        <v>4</v>
      </c>
      <c r="E118" s="31">
        <v>3</v>
      </c>
      <c r="F118" s="31">
        <v>13</v>
      </c>
      <c r="G118" s="31">
        <v>130</v>
      </c>
      <c r="H118" s="32">
        <v>0.9</v>
      </c>
      <c r="I118" s="71">
        <v>8.7255682272854088E-2</v>
      </c>
      <c r="J118" s="72">
        <v>22.32</v>
      </c>
      <c r="K118" s="72">
        <v>36.99</v>
      </c>
      <c r="L118">
        <v>7</v>
      </c>
      <c r="M118">
        <v>8.1</v>
      </c>
      <c r="N118" s="72">
        <v>21.52</v>
      </c>
      <c r="O118" s="72">
        <v>37.04</v>
      </c>
      <c r="P118" s="12">
        <v>5</v>
      </c>
      <c r="Q118" s="12">
        <v>8</v>
      </c>
      <c r="R118">
        <v>6.5</v>
      </c>
    </row>
    <row r="119" spans="1:18" ht="12.75">
      <c r="A119" s="29" t="s">
        <v>20</v>
      </c>
      <c r="B119" s="39">
        <v>39097</v>
      </c>
      <c r="C119" s="31">
        <v>4</v>
      </c>
      <c r="D119" s="31">
        <v>5</v>
      </c>
      <c r="E119" s="31">
        <v>2</v>
      </c>
      <c r="F119" s="31">
        <v>15</v>
      </c>
      <c r="G119" s="31">
        <v>150</v>
      </c>
      <c r="H119" s="32">
        <v>1.3</v>
      </c>
      <c r="I119" s="71">
        <v>0.10218278191890148</v>
      </c>
      <c r="J119" s="72">
        <v>22.61</v>
      </c>
      <c r="K119" s="72">
        <v>37.17</v>
      </c>
      <c r="L119">
        <v>6.7</v>
      </c>
      <c r="M119">
        <v>8.1</v>
      </c>
      <c r="N119" s="72">
        <v>22.19</v>
      </c>
      <c r="O119" s="72">
        <v>37.14</v>
      </c>
      <c r="P119" s="12">
        <v>6.8</v>
      </c>
      <c r="Q119" s="12">
        <v>8.1</v>
      </c>
      <c r="R119">
        <v>5.7</v>
      </c>
    </row>
    <row r="120" spans="1:18" ht="12.75">
      <c r="A120" s="29" t="s">
        <v>20</v>
      </c>
      <c r="B120" s="39">
        <v>39104</v>
      </c>
      <c r="C120" s="31">
        <v>1.5</v>
      </c>
      <c r="D120" s="31">
        <v>3</v>
      </c>
      <c r="E120" s="31">
        <v>1</v>
      </c>
      <c r="F120" s="31">
        <v>12</v>
      </c>
      <c r="G120" s="31">
        <v>130</v>
      </c>
      <c r="H120" s="32">
        <v>0.8</v>
      </c>
      <c r="I120" s="71">
        <v>8.4907795646594467E-2</v>
      </c>
      <c r="J120" s="72">
        <v>21.79</v>
      </c>
      <c r="K120" s="72">
        <v>37.32</v>
      </c>
      <c r="L120">
        <v>7.1</v>
      </c>
      <c r="M120">
        <v>8.1</v>
      </c>
      <c r="N120" s="72">
        <v>21.28</v>
      </c>
      <c r="O120" s="72">
        <v>37.43</v>
      </c>
      <c r="P120" s="12">
        <v>6.9</v>
      </c>
      <c r="Q120" s="12">
        <v>8.1</v>
      </c>
      <c r="R120">
        <v>6.5</v>
      </c>
    </row>
    <row r="121" spans="1:18" ht="12.75">
      <c r="A121" s="29" t="s">
        <v>20</v>
      </c>
      <c r="B121" s="39">
        <v>39111</v>
      </c>
      <c r="C121" s="31">
        <v>1.5</v>
      </c>
      <c r="D121" s="31">
        <v>3</v>
      </c>
      <c r="E121" s="31">
        <v>3</v>
      </c>
      <c r="F121" s="31">
        <v>17</v>
      </c>
      <c r="G121" s="31">
        <v>140</v>
      </c>
      <c r="H121" s="32">
        <v>1.3</v>
      </c>
      <c r="I121" s="71">
        <v>9.2852916193025881E-2</v>
      </c>
      <c r="J121" s="72">
        <v>23.68</v>
      </c>
      <c r="K121" s="72">
        <v>37.409999999999997</v>
      </c>
      <c r="L121">
        <v>7</v>
      </c>
      <c r="M121">
        <v>8.1</v>
      </c>
      <c r="N121" s="72">
        <v>22.74</v>
      </c>
      <c r="O121" s="72">
        <v>37.369999999999997</v>
      </c>
      <c r="P121" s="12">
        <v>6.4</v>
      </c>
      <c r="Q121" s="12">
        <v>8.1</v>
      </c>
      <c r="R121">
        <v>7</v>
      </c>
    </row>
    <row r="122" spans="1:18" ht="12.75">
      <c r="A122" s="29" t="s">
        <v>20</v>
      </c>
      <c r="B122" s="39">
        <v>39118</v>
      </c>
      <c r="C122" s="31">
        <v>1.5</v>
      </c>
      <c r="D122" s="31">
        <v>2</v>
      </c>
      <c r="E122" s="31">
        <v>2</v>
      </c>
      <c r="F122" s="31">
        <v>14</v>
      </c>
      <c r="G122" s="31">
        <v>120</v>
      </c>
      <c r="H122" s="32">
        <v>1</v>
      </c>
      <c r="I122" s="71">
        <v>0.12781858772237673</v>
      </c>
      <c r="J122" s="72">
        <v>23.35</v>
      </c>
      <c r="K122" s="72">
        <v>37.19</v>
      </c>
      <c r="M122">
        <v>8</v>
      </c>
      <c r="N122" s="72">
        <v>22.66</v>
      </c>
      <c r="O122" s="72">
        <v>37.25</v>
      </c>
      <c r="P122" s="12"/>
      <c r="Q122" s="12">
        <v>7.9</v>
      </c>
      <c r="R122">
        <v>6.5</v>
      </c>
    </row>
    <row r="123" spans="1:18" ht="12.75">
      <c r="A123" s="29" t="s">
        <v>20</v>
      </c>
      <c r="B123" s="39">
        <v>39125</v>
      </c>
      <c r="C123" s="31">
        <v>1.5</v>
      </c>
      <c r="D123" s="31">
        <v>1</v>
      </c>
      <c r="E123" s="31">
        <v>1</v>
      </c>
      <c r="F123" s="31">
        <v>16</v>
      </c>
      <c r="G123" s="31">
        <v>140</v>
      </c>
      <c r="H123" s="32">
        <v>0.8</v>
      </c>
      <c r="I123" s="71">
        <v>8.1989392913142181E-2</v>
      </c>
      <c r="J123" s="72">
        <v>23.67</v>
      </c>
      <c r="K123" s="72">
        <v>36.72</v>
      </c>
      <c r="L123">
        <v>7.4</v>
      </c>
      <c r="N123" s="72">
        <v>23</v>
      </c>
      <c r="O123" s="72">
        <v>36.76</v>
      </c>
      <c r="P123" s="12">
        <v>5.5</v>
      </c>
      <c r="R123">
        <v>7</v>
      </c>
    </row>
    <row r="124" spans="1:18" ht="12.75">
      <c r="A124" s="29" t="s">
        <v>20</v>
      </c>
      <c r="B124" s="39">
        <v>39132</v>
      </c>
      <c r="C124" s="31">
        <v>3</v>
      </c>
      <c r="D124" s="31">
        <v>2</v>
      </c>
      <c r="E124" s="31">
        <v>3</v>
      </c>
      <c r="F124" s="31">
        <v>14</v>
      </c>
      <c r="G124" s="31">
        <v>140</v>
      </c>
      <c r="H124" s="32">
        <v>1.1000000000000001</v>
      </c>
      <c r="I124" s="71">
        <v>9.2671520344765876E-2</v>
      </c>
      <c r="J124" s="72">
        <v>22.74</v>
      </c>
      <c r="K124" s="72">
        <v>37.15</v>
      </c>
      <c r="L124">
        <v>7.3</v>
      </c>
      <c r="M124">
        <v>8.1999999999999993</v>
      </c>
      <c r="N124" s="72">
        <v>22.16</v>
      </c>
      <c r="O124" s="72">
        <v>37.11</v>
      </c>
      <c r="P124" s="12">
        <v>6.6</v>
      </c>
      <c r="Q124" s="12">
        <v>8.1</v>
      </c>
      <c r="R124">
        <v>6</v>
      </c>
    </row>
    <row r="125" spans="1:18" ht="12.75">
      <c r="A125" s="29" t="s">
        <v>20</v>
      </c>
      <c r="B125" s="39">
        <v>39139</v>
      </c>
      <c r="C125" s="31">
        <v>1.5</v>
      </c>
      <c r="D125" s="31">
        <v>4</v>
      </c>
      <c r="E125" s="31">
        <v>2</v>
      </c>
      <c r="F125" s="31">
        <v>11</v>
      </c>
      <c r="G125" s="31">
        <v>130</v>
      </c>
      <c r="H125" s="32">
        <v>0.8</v>
      </c>
      <c r="I125" s="71">
        <v>0.11300391073404147</v>
      </c>
      <c r="J125" s="72">
        <v>23.54</v>
      </c>
      <c r="K125" s="72">
        <v>37.58</v>
      </c>
      <c r="L125">
        <v>7</v>
      </c>
      <c r="M125">
        <v>8.1</v>
      </c>
      <c r="N125" s="72">
        <v>23.23</v>
      </c>
      <c r="O125" s="72">
        <v>37.54</v>
      </c>
      <c r="P125" s="12">
        <v>6.6</v>
      </c>
      <c r="Q125" s="12">
        <v>8.1</v>
      </c>
      <c r="R125">
        <v>5.5</v>
      </c>
    </row>
    <row r="126" spans="1:18" ht="12.75">
      <c r="A126" s="29" t="s">
        <v>20</v>
      </c>
      <c r="B126" s="39">
        <v>39146</v>
      </c>
      <c r="C126" s="31">
        <v>1.5</v>
      </c>
      <c r="D126" s="31">
        <v>3</v>
      </c>
      <c r="E126" s="31">
        <v>1</v>
      </c>
      <c r="F126" s="31">
        <v>11</v>
      </c>
      <c r="G126" s="31">
        <v>130</v>
      </c>
      <c r="H126" s="32">
        <v>0.9</v>
      </c>
      <c r="I126" s="71">
        <v>8.3636516563177665E-2</v>
      </c>
      <c r="J126" s="72">
        <v>23.56</v>
      </c>
      <c r="K126" s="72">
        <v>37.42</v>
      </c>
      <c r="L126">
        <v>7.3</v>
      </c>
      <c r="M126">
        <v>8</v>
      </c>
      <c r="N126" s="72">
        <v>22.35</v>
      </c>
      <c r="O126" s="72">
        <v>37.4</v>
      </c>
      <c r="P126" s="12">
        <v>6.9</v>
      </c>
      <c r="Q126" s="12">
        <v>7.9</v>
      </c>
      <c r="R126">
        <v>5</v>
      </c>
    </row>
    <row r="127" spans="1:18" ht="12.75">
      <c r="A127" s="29" t="s">
        <v>20</v>
      </c>
      <c r="B127" s="39">
        <v>39153</v>
      </c>
      <c r="C127" s="31">
        <v>1.5</v>
      </c>
      <c r="D127" s="31">
        <v>3</v>
      </c>
      <c r="E127" s="31">
        <v>3</v>
      </c>
      <c r="F127" s="31">
        <v>12</v>
      </c>
      <c r="G127" s="31">
        <v>120</v>
      </c>
      <c r="H127" s="32">
        <v>0.9</v>
      </c>
      <c r="I127" s="73">
        <v>9.5462603478285848E-2</v>
      </c>
      <c r="J127" s="72">
        <v>22.26</v>
      </c>
      <c r="K127" s="72">
        <v>37.47</v>
      </c>
      <c r="L127">
        <v>7.3</v>
      </c>
      <c r="M127">
        <v>8.1</v>
      </c>
      <c r="N127" s="72">
        <v>21.84</v>
      </c>
      <c r="O127" s="72">
        <v>37.5</v>
      </c>
      <c r="P127" s="72">
        <v>6.8</v>
      </c>
      <c r="Q127" s="72">
        <v>8</v>
      </c>
      <c r="R127">
        <v>7.5</v>
      </c>
    </row>
    <row r="128" spans="1:18" ht="12.75">
      <c r="A128" s="29" t="s">
        <v>20</v>
      </c>
      <c r="B128" s="39">
        <v>39160</v>
      </c>
      <c r="C128" s="31">
        <v>1.5</v>
      </c>
      <c r="D128" s="31">
        <v>2</v>
      </c>
      <c r="E128" s="31">
        <v>2</v>
      </c>
      <c r="F128" s="31">
        <v>15</v>
      </c>
      <c r="G128" s="31">
        <v>140</v>
      </c>
      <c r="H128" s="32">
        <v>1.3</v>
      </c>
      <c r="I128" s="73">
        <v>7.6586290363875403E-2</v>
      </c>
      <c r="J128" s="72">
        <v>23.04</v>
      </c>
      <c r="K128" s="72">
        <v>37.450000000000003</v>
      </c>
      <c r="L128">
        <v>7.3</v>
      </c>
      <c r="M128">
        <v>8.1</v>
      </c>
      <c r="N128" s="72">
        <v>22.54</v>
      </c>
      <c r="O128" s="72">
        <v>37.44</v>
      </c>
      <c r="P128" s="72">
        <v>6.1</v>
      </c>
      <c r="Q128" s="72">
        <v>8</v>
      </c>
      <c r="R128">
        <v>9</v>
      </c>
    </row>
    <row r="129" spans="1:18" ht="12.75">
      <c r="A129" s="29" t="s">
        <v>20</v>
      </c>
      <c r="B129" s="39">
        <v>39167</v>
      </c>
      <c r="C129" s="31">
        <v>1.5</v>
      </c>
      <c r="D129" s="31">
        <v>2</v>
      </c>
      <c r="E129" s="31">
        <v>1</v>
      </c>
      <c r="F129" s="31">
        <v>10</v>
      </c>
      <c r="G129" s="31">
        <v>140</v>
      </c>
      <c r="H129" s="32">
        <v>1.4</v>
      </c>
      <c r="I129" s="71">
        <v>0.1035620752724186</v>
      </c>
      <c r="J129" s="72">
        <v>22.22</v>
      </c>
      <c r="K129" s="72">
        <v>37.46</v>
      </c>
      <c r="L129">
        <v>7.3</v>
      </c>
      <c r="M129">
        <v>8.1</v>
      </c>
      <c r="N129" s="72">
        <v>21.96</v>
      </c>
      <c r="O129" s="72">
        <v>37.47</v>
      </c>
      <c r="P129" s="12">
        <v>6.9</v>
      </c>
      <c r="Q129" s="12">
        <v>8.1</v>
      </c>
      <c r="R129">
        <v>6</v>
      </c>
    </row>
    <row r="131" spans="1:18" ht="12.75">
      <c r="A131" s="29" t="s">
        <v>184</v>
      </c>
      <c r="B131" s="39">
        <v>39055</v>
      </c>
      <c r="C131" s="31">
        <v>1.5</v>
      </c>
      <c r="D131" s="31">
        <v>5</v>
      </c>
      <c r="E131" s="31">
        <v>1</v>
      </c>
      <c r="F131" s="31">
        <v>14</v>
      </c>
      <c r="G131" s="31">
        <v>130</v>
      </c>
      <c r="H131" s="32">
        <v>1.1000000000000001</v>
      </c>
      <c r="I131" s="74">
        <v>0.10168311260854447</v>
      </c>
      <c r="J131" s="12">
        <v>21.84</v>
      </c>
      <c r="K131" s="12">
        <v>36.35</v>
      </c>
      <c r="L131">
        <v>7.2</v>
      </c>
      <c r="M131">
        <v>8</v>
      </c>
      <c r="N131" s="12">
        <v>21.96</v>
      </c>
      <c r="O131" s="12">
        <v>37.69</v>
      </c>
      <c r="P131" s="12">
        <v>7.1</v>
      </c>
      <c r="Q131" s="12">
        <v>8</v>
      </c>
      <c r="R131">
        <v>4.5</v>
      </c>
    </row>
    <row r="132" spans="1:18" ht="12.75">
      <c r="A132" s="29" t="s">
        <v>184</v>
      </c>
      <c r="B132" s="39">
        <v>39062</v>
      </c>
      <c r="C132" s="31">
        <v>17</v>
      </c>
      <c r="D132" s="31">
        <v>6</v>
      </c>
      <c r="E132" s="31">
        <v>1</v>
      </c>
      <c r="F132" s="31">
        <v>14</v>
      </c>
      <c r="G132" s="31">
        <v>100</v>
      </c>
      <c r="H132" s="32">
        <v>0.6</v>
      </c>
      <c r="I132" s="74">
        <v>9.6358596777366315E-2</v>
      </c>
      <c r="J132" s="12">
        <v>21.2</v>
      </c>
      <c r="K132" s="12">
        <v>36.729999999999997</v>
      </c>
      <c r="L132">
        <v>7.2</v>
      </c>
      <c r="M132">
        <v>8.1</v>
      </c>
      <c r="N132" s="12">
        <v>21.21</v>
      </c>
      <c r="O132" s="12">
        <v>36.75</v>
      </c>
      <c r="P132" s="12">
        <v>7.1</v>
      </c>
      <c r="Q132" s="12">
        <v>8.1</v>
      </c>
      <c r="R132">
        <v>5</v>
      </c>
    </row>
    <row r="133" spans="1:18" ht="12.75">
      <c r="A133" s="29" t="s">
        <v>184</v>
      </c>
      <c r="B133" s="39">
        <v>39069</v>
      </c>
      <c r="C133" s="31">
        <v>4</v>
      </c>
      <c r="D133" s="31">
        <v>4</v>
      </c>
      <c r="E133" s="31">
        <v>1</v>
      </c>
      <c r="F133" s="31">
        <v>8</v>
      </c>
      <c r="G133" s="31">
        <v>120</v>
      </c>
      <c r="H133" s="32">
        <v>0.5</v>
      </c>
      <c r="I133" s="74">
        <v>7.5322460158073506E-2</v>
      </c>
      <c r="J133" s="12">
        <v>24.65</v>
      </c>
      <c r="K133" s="12">
        <v>36.450000000000003</v>
      </c>
      <c r="L133">
        <v>6.7</v>
      </c>
      <c r="M133">
        <v>8</v>
      </c>
      <c r="N133" s="12">
        <v>22.81</v>
      </c>
      <c r="O133" s="12">
        <v>37.67</v>
      </c>
      <c r="P133" s="12">
        <v>6.8</v>
      </c>
      <c r="Q133" s="12">
        <v>8</v>
      </c>
      <c r="R133">
        <v>7</v>
      </c>
    </row>
    <row r="134" spans="1:18" ht="12.75">
      <c r="A134" s="29" t="s">
        <v>184</v>
      </c>
      <c r="B134" s="39">
        <v>39090</v>
      </c>
      <c r="C134" s="31">
        <v>1.5</v>
      </c>
      <c r="D134" s="31">
        <v>3</v>
      </c>
      <c r="E134" s="31">
        <v>1</v>
      </c>
      <c r="F134" s="31">
        <v>11</v>
      </c>
      <c r="G134" s="31">
        <v>110</v>
      </c>
      <c r="H134" s="32">
        <v>0.7</v>
      </c>
      <c r="I134" s="74">
        <v>9.4825181660145544E-2</v>
      </c>
      <c r="J134" s="75">
        <v>22.64</v>
      </c>
      <c r="K134" s="75">
        <v>36.979999999999997</v>
      </c>
      <c r="L134">
        <v>6.9</v>
      </c>
      <c r="M134">
        <v>8.1</v>
      </c>
      <c r="N134" s="75">
        <v>22.65</v>
      </c>
      <c r="O134" s="75">
        <v>38.090000000000003</v>
      </c>
      <c r="P134" s="12">
        <v>6.6</v>
      </c>
      <c r="Q134" s="12">
        <v>8</v>
      </c>
      <c r="R134">
        <v>5.5</v>
      </c>
    </row>
    <row r="135" spans="1:18" ht="12.75">
      <c r="A135" s="29" t="s">
        <v>184</v>
      </c>
      <c r="B135" s="39">
        <v>39097</v>
      </c>
      <c r="C135" s="31">
        <v>5</v>
      </c>
      <c r="D135" s="31">
        <v>4</v>
      </c>
      <c r="E135" s="31">
        <v>1</v>
      </c>
      <c r="F135" s="31">
        <v>14</v>
      </c>
      <c r="G135" s="31">
        <v>120</v>
      </c>
      <c r="H135" s="32">
        <v>0.7</v>
      </c>
      <c r="I135" s="74">
        <v>0.10092958369036412</v>
      </c>
      <c r="J135" s="75">
        <v>23.27</v>
      </c>
      <c r="K135" s="75">
        <v>37.15</v>
      </c>
      <c r="L135">
        <v>6.7</v>
      </c>
      <c r="M135">
        <v>8.1</v>
      </c>
      <c r="N135" s="75">
        <v>23.06</v>
      </c>
      <c r="O135" s="75">
        <v>37.94</v>
      </c>
      <c r="P135" s="12">
        <v>6.6</v>
      </c>
      <c r="Q135" s="12">
        <v>8</v>
      </c>
      <c r="R135">
        <v>5.2</v>
      </c>
    </row>
    <row r="136" spans="1:18" ht="12.75">
      <c r="A136" s="29" t="s">
        <v>184</v>
      </c>
      <c r="B136" s="39">
        <v>39104</v>
      </c>
      <c r="C136" s="31">
        <v>1.5</v>
      </c>
      <c r="D136" s="31">
        <v>3</v>
      </c>
      <c r="E136" s="31">
        <v>1</v>
      </c>
      <c r="F136" s="31">
        <v>15</v>
      </c>
      <c r="G136" s="31">
        <v>130</v>
      </c>
      <c r="H136" s="32">
        <v>1</v>
      </c>
      <c r="I136" s="74">
        <v>0.10119378062777702</v>
      </c>
      <c r="J136" s="75">
        <v>23.27</v>
      </c>
      <c r="K136" s="75">
        <v>37.42</v>
      </c>
      <c r="L136">
        <v>7.1</v>
      </c>
      <c r="M136">
        <v>8.1</v>
      </c>
      <c r="N136" s="75">
        <v>22.1</v>
      </c>
      <c r="O136" s="75">
        <v>38.270000000000003</v>
      </c>
      <c r="P136" s="12">
        <v>7.1</v>
      </c>
      <c r="Q136" s="12">
        <v>8.1</v>
      </c>
      <c r="R136">
        <v>5.5</v>
      </c>
    </row>
    <row r="137" spans="1:18" ht="12.75">
      <c r="A137" s="29" t="s">
        <v>184</v>
      </c>
      <c r="B137" s="39">
        <v>39111</v>
      </c>
      <c r="C137" s="31">
        <v>3</v>
      </c>
      <c r="D137" s="31">
        <v>1</v>
      </c>
      <c r="E137" s="31">
        <v>1</v>
      </c>
      <c r="F137" s="31">
        <v>13</v>
      </c>
      <c r="G137" s="31">
        <v>120</v>
      </c>
      <c r="H137" s="32">
        <v>0.4</v>
      </c>
      <c r="I137" s="74">
        <v>7.7588896127055579E-2</v>
      </c>
      <c r="J137" s="75">
        <v>23.99</v>
      </c>
      <c r="K137" s="75">
        <v>37.380000000000003</v>
      </c>
      <c r="L137">
        <v>6.9</v>
      </c>
      <c r="M137">
        <v>8.1</v>
      </c>
      <c r="N137" s="75">
        <v>23.63</v>
      </c>
      <c r="O137" s="75">
        <v>38.6</v>
      </c>
      <c r="P137" s="12">
        <v>6.7</v>
      </c>
      <c r="Q137" s="12">
        <v>8.1</v>
      </c>
      <c r="R137">
        <v>7.6</v>
      </c>
    </row>
    <row r="138" spans="1:18" ht="12.75">
      <c r="A138" s="29" t="s">
        <v>184</v>
      </c>
      <c r="B138" s="39">
        <v>39118</v>
      </c>
      <c r="C138" s="31">
        <v>1.5</v>
      </c>
      <c r="D138" s="31">
        <v>1</v>
      </c>
      <c r="E138" s="31">
        <v>1</v>
      </c>
      <c r="F138" s="31">
        <v>14</v>
      </c>
      <c r="G138" s="31">
        <v>120</v>
      </c>
      <c r="H138" s="32">
        <v>1</v>
      </c>
      <c r="I138" s="74">
        <v>0.12069491244868435</v>
      </c>
      <c r="J138" s="75">
        <v>23.48</v>
      </c>
      <c r="K138" s="75">
        <v>37.159999999999997</v>
      </c>
      <c r="M138">
        <v>8</v>
      </c>
      <c r="N138" s="75">
        <v>23.48</v>
      </c>
      <c r="O138" s="75">
        <v>37.159999999999997</v>
      </c>
      <c r="Q138" s="12">
        <v>7.9</v>
      </c>
      <c r="R138">
        <v>5</v>
      </c>
    </row>
    <row r="139" spans="1:18" ht="12.75">
      <c r="A139" s="29" t="s">
        <v>184</v>
      </c>
      <c r="B139" s="39">
        <v>39125</v>
      </c>
      <c r="C139" s="31">
        <v>4</v>
      </c>
      <c r="D139" s="31">
        <v>1</v>
      </c>
      <c r="E139" s="31">
        <v>1</v>
      </c>
      <c r="F139" s="31">
        <v>6.6</v>
      </c>
      <c r="G139" s="31">
        <v>120</v>
      </c>
      <c r="H139" s="32">
        <v>0.5</v>
      </c>
      <c r="I139" s="74">
        <v>8.2943471194453874E-2</v>
      </c>
      <c r="J139" s="75">
        <v>23.91</v>
      </c>
      <c r="K139" s="75">
        <v>36.79</v>
      </c>
      <c r="L139">
        <v>7.2</v>
      </c>
      <c r="N139" s="75">
        <v>23.95</v>
      </c>
      <c r="O139" s="75">
        <v>37.83</v>
      </c>
      <c r="P139" s="12">
        <v>6.6</v>
      </c>
      <c r="Q139" s="12">
        <v>6.6</v>
      </c>
      <c r="R139">
        <v>6</v>
      </c>
    </row>
    <row r="140" spans="1:18" ht="12.75">
      <c r="A140" s="29" t="s">
        <v>184</v>
      </c>
      <c r="B140" s="39">
        <v>39132</v>
      </c>
      <c r="C140" s="31">
        <v>1.5</v>
      </c>
      <c r="D140" s="31">
        <v>4</v>
      </c>
      <c r="E140" s="31">
        <v>1</v>
      </c>
      <c r="F140" s="31">
        <v>17</v>
      </c>
      <c r="G140" s="31">
        <v>180</v>
      </c>
      <c r="H140" s="32">
        <v>1.6</v>
      </c>
      <c r="I140" s="74">
        <v>0.10142826051990762</v>
      </c>
      <c r="J140" s="75">
        <v>22.93</v>
      </c>
      <c r="K140" s="75">
        <v>37.17</v>
      </c>
      <c r="L140">
        <v>7.2</v>
      </c>
      <c r="M140">
        <v>8.1999999999999993</v>
      </c>
      <c r="N140" s="75">
        <v>23.08</v>
      </c>
      <c r="O140" s="75">
        <v>38.04</v>
      </c>
      <c r="P140" s="12">
        <v>7</v>
      </c>
      <c r="Q140" s="12">
        <v>8.1</v>
      </c>
      <c r="R140">
        <v>5</v>
      </c>
    </row>
    <row r="141" spans="1:18" ht="12.75">
      <c r="A141" s="29" t="s">
        <v>184</v>
      </c>
      <c r="B141" s="39">
        <v>39139</v>
      </c>
      <c r="C141" s="31">
        <v>1.5</v>
      </c>
      <c r="D141" s="31">
        <v>4</v>
      </c>
      <c r="E141" s="31">
        <v>1</v>
      </c>
      <c r="F141" s="31">
        <v>13</v>
      </c>
      <c r="G141" s="31">
        <v>160</v>
      </c>
      <c r="H141" s="32">
        <v>1</v>
      </c>
      <c r="I141" s="74">
        <v>9.6648781699876729E-2</v>
      </c>
      <c r="J141" s="75">
        <v>24.14</v>
      </c>
      <c r="K141" s="75">
        <v>37.68</v>
      </c>
      <c r="L141">
        <v>6.9</v>
      </c>
      <c r="M141">
        <v>8.1</v>
      </c>
      <c r="N141" s="75">
        <v>23.33</v>
      </c>
      <c r="O141" s="75">
        <v>38.369999999999997</v>
      </c>
      <c r="P141" s="12">
        <v>6.7</v>
      </c>
      <c r="Q141" s="12">
        <v>8.1</v>
      </c>
      <c r="R141">
        <v>6.5</v>
      </c>
    </row>
    <row r="142" spans="1:18" ht="12.75">
      <c r="A142" s="29" t="s">
        <v>184</v>
      </c>
      <c r="B142" s="39">
        <v>39146</v>
      </c>
      <c r="C142" s="31">
        <v>4</v>
      </c>
      <c r="D142" s="31">
        <v>3</v>
      </c>
      <c r="E142" s="31">
        <v>1</v>
      </c>
      <c r="F142" s="31">
        <v>13</v>
      </c>
      <c r="G142" s="31">
        <v>180</v>
      </c>
      <c r="H142" s="32">
        <v>0.8</v>
      </c>
      <c r="I142" s="74">
        <v>0.11244541563457269</v>
      </c>
      <c r="J142" s="75">
        <v>24.21</v>
      </c>
      <c r="K142" s="75">
        <v>37.61</v>
      </c>
      <c r="L142">
        <v>7.2</v>
      </c>
      <c r="M142">
        <v>8</v>
      </c>
      <c r="N142" s="75">
        <v>23.1</v>
      </c>
      <c r="O142" s="75">
        <v>38.229999999999997</v>
      </c>
      <c r="P142" s="12">
        <v>7</v>
      </c>
      <c r="Q142" s="12">
        <v>7.9</v>
      </c>
      <c r="R142">
        <v>7</v>
      </c>
    </row>
    <row r="143" spans="1:18" ht="12.75">
      <c r="A143" s="29" t="s">
        <v>184</v>
      </c>
      <c r="B143" s="39">
        <v>39153</v>
      </c>
      <c r="C143" s="31">
        <v>1.5</v>
      </c>
      <c r="D143" s="31">
        <v>1</v>
      </c>
      <c r="E143" s="31">
        <v>1</v>
      </c>
      <c r="F143" s="31">
        <v>13</v>
      </c>
      <c r="G143" s="31">
        <v>130</v>
      </c>
      <c r="H143" s="32">
        <v>1.6</v>
      </c>
      <c r="I143" s="76">
        <v>0.12114385311981664</v>
      </c>
      <c r="J143" s="75">
        <v>22.38</v>
      </c>
      <c r="K143" s="75">
        <v>37.51</v>
      </c>
      <c r="L143">
        <v>7.4</v>
      </c>
      <c r="M143">
        <v>8.1</v>
      </c>
      <c r="N143" s="75">
        <v>22.53</v>
      </c>
      <c r="O143" s="75">
        <v>38.340000000000003</v>
      </c>
      <c r="P143" s="75">
        <v>7.1</v>
      </c>
      <c r="Q143" s="12">
        <v>8.1</v>
      </c>
      <c r="R143">
        <v>5.5</v>
      </c>
    </row>
    <row r="144" spans="1:18" ht="12.75">
      <c r="A144" s="29" t="s">
        <v>184</v>
      </c>
      <c r="B144" s="39">
        <v>39160</v>
      </c>
      <c r="C144" s="31">
        <v>1.5</v>
      </c>
      <c r="D144" s="31">
        <v>1</v>
      </c>
      <c r="E144" s="31">
        <v>1</v>
      </c>
      <c r="F144" s="31">
        <v>12</v>
      </c>
      <c r="G144" s="31">
        <v>130</v>
      </c>
      <c r="H144" s="32">
        <v>0.7</v>
      </c>
      <c r="I144" s="76">
        <v>9.6057871241373396E-2</v>
      </c>
      <c r="J144" s="75">
        <v>24.11</v>
      </c>
      <c r="K144" s="75">
        <v>37.67</v>
      </c>
      <c r="L144">
        <v>7.1</v>
      </c>
      <c r="M144">
        <v>8.1</v>
      </c>
      <c r="N144" s="75">
        <v>23.38</v>
      </c>
      <c r="O144" s="75">
        <v>38.31</v>
      </c>
      <c r="P144" s="75">
        <v>6.9</v>
      </c>
      <c r="Q144" s="12">
        <v>8</v>
      </c>
      <c r="R144">
        <v>7.5</v>
      </c>
    </row>
    <row r="145" spans="1:18" ht="12.75">
      <c r="A145" s="29" t="s">
        <v>184</v>
      </c>
      <c r="B145" s="39">
        <v>39167</v>
      </c>
      <c r="C145" s="31">
        <v>1.5</v>
      </c>
      <c r="D145" s="31">
        <v>3</v>
      </c>
      <c r="E145" s="31">
        <v>1</v>
      </c>
      <c r="F145" s="31">
        <v>12</v>
      </c>
      <c r="G145" s="31">
        <v>150</v>
      </c>
      <c r="H145" s="32">
        <v>0.8</v>
      </c>
      <c r="I145" s="74">
        <v>0.10958852903461168</v>
      </c>
      <c r="J145" s="75">
        <v>22.3</v>
      </c>
      <c r="K145" s="75">
        <v>37.44</v>
      </c>
      <c r="L145">
        <v>7.1</v>
      </c>
      <c r="M145">
        <v>8.1</v>
      </c>
      <c r="N145" s="75">
        <v>22.23</v>
      </c>
      <c r="O145" s="75">
        <v>38.26</v>
      </c>
      <c r="P145" s="12">
        <v>7.3</v>
      </c>
      <c r="Q145" s="12">
        <v>8.1</v>
      </c>
      <c r="R145">
        <v>5.5</v>
      </c>
    </row>
    <row r="147" spans="1:18" ht="12.75">
      <c r="A147" s="29" t="s">
        <v>75</v>
      </c>
      <c r="B147" s="39">
        <v>39055</v>
      </c>
      <c r="C147" s="31">
        <v>9</v>
      </c>
      <c r="D147" s="31">
        <v>4</v>
      </c>
      <c r="E147" s="31">
        <v>1</v>
      </c>
      <c r="F147" s="31">
        <v>14</v>
      </c>
      <c r="G147" s="31">
        <v>140</v>
      </c>
      <c r="H147" s="32">
        <v>0.6</v>
      </c>
      <c r="I147" s="77">
        <v>8.2962092261513257E-2</v>
      </c>
      <c r="J147" s="12">
        <v>21.9</v>
      </c>
      <c r="K147" s="12">
        <v>36.33</v>
      </c>
      <c r="L147">
        <v>7.2</v>
      </c>
      <c r="M147">
        <v>8</v>
      </c>
      <c r="N147" s="12">
        <v>21.77</v>
      </c>
      <c r="O147" s="12">
        <v>36.32</v>
      </c>
      <c r="P147" s="12">
        <v>7.2</v>
      </c>
      <c r="Q147" s="12">
        <v>8</v>
      </c>
      <c r="R147">
        <v>4</v>
      </c>
    </row>
    <row r="148" spans="1:18" s="41" customFormat="1" ht="12.75">
      <c r="A148" s="29" t="s">
        <v>75</v>
      </c>
      <c r="B148" s="39">
        <v>39062</v>
      </c>
      <c r="C148" s="31">
        <v>9</v>
      </c>
      <c r="D148" s="31">
        <v>5</v>
      </c>
      <c r="E148" s="31">
        <v>1</v>
      </c>
      <c r="F148" s="31">
        <v>17</v>
      </c>
      <c r="G148" s="31">
        <v>130</v>
      </c>
      <c r="H148" s="32">
        <v>1.6</v>
      </c>
      <c r="I148" s="77">
        <v>0.12055183988749427</v>
      </c>
      <c r="J148" s="12">
        <v>21.3</v>
      </c>
      <c r="K148" s="12">
        <v>36.76</v>
      </c>
      <c r="L148">
        <v>7.2</v>
      </c>
      <c r="M148">
        <v>8.1</v>
      </c>
      <c r="N148" s="12">
        <v>21.24</v>
      </c>
      <c r="O148" s="12">
        <v>36.770000000000003</v>
      </c>
      <c r="P148" s="12">
        <v>6.7</v>
      </c>
      <c r="Q148" s="12">
        <v>8.1</v>
      </c>
      <c r="R148">
        <v>4</v>
      </c>
    </row>
    <row r="149" spans="1:18" ht="12.75">
      <c r="A149" s="29" t="s">
        <v>75</v>
      </c>
      <c r="B149" s="39">
        <v>39069</v>
      </c>
      <c r="C149" s="31">
        <v>5</v>
      </c>
      <c r="D149" s="31">
        <v>4</v>
      </c>
      <c r="E149" s="31">
        <v>1</v>
      </c>
      <c r="F149" s="31">
        <v>15</v>
      </c>
      <c r="G149" s="31">
        <v>150</v>
      </c>
      <c r="H149" s="32">
        <v>1.1000000000000001</v>
      </c>
      <c r="I149" s="77">
        <v>9.1301620619743673E-2</v>
      </c>
      <c r="J149" s="12">
        <v>22.8</v>
      </c>
      <c r="K149" s="12">
        <v>36.409999999999997</v>
      </c>
      <c r="L149">
        <v>7.1</v>
      </c>
      <c r="M149">
        <v>8.1</v>
      </c>
      <c r="N149" s="12">
        <v>21.93</v>
      </c>
      <c r="O149" s="12">
        <v>36.35</v>
      </c>
      <c r="P149" s="12">
        <v>6.3</v>
      </c>
      <c r="Q149" s="12">
        <v>8</v>
      </c>
      <c r="R149">
        <v>7.5</v>
      </c>
    </row>
    <row r="150" spans="1:18" ht="12.75">
      <c r="A150" s="29" t="s">
        <v>75</v>
      </c>
      <c r="B150" s="39">
        <v>39090</v>
      </c>
      <c r="C150" s="31">
        <v>1.5</v>
      </c>
      <c r="D150" s="31">
        <v>5</v>
      </c>
      <c r="E150" s="31">
        <v>1</v>
      </c>
      <c r="F150" s="31">
        <v>12</v>
      </c>
      <c r="G150" s="31">
        <v>100</v>
      </c>
      <c r="H150" s="32">
        <v>0.8</v>
      </c>
      <c r="I150" s="77">
        <v>9.3149537249527167E-2</v>
      </c>
      <c r="J150" s="78">
        <v>22.69</v>
      </c>
      <c r="K150" s="78">
        <v>37</v>
      </c>
      <c r="L150">
        <v>7.1</v>
      </c>
      <c r="M150">
        <v>8.1</v>
      </c>
      <c r="N150" s="78">
        <v>21.94</v>
      </c>
      <c r="O150" s="78">
        <v>36.979999999999997</v>
      </c>
      <c r="P150" s="12">
        <v>6.3</v>
      </c>
      <c r="Q150" s="12">
        <v>8</v>
      </c>
      <c r="R150">
        <v>6.5</v>
      </c>
    </row>
    <row r="151" spans="1:18" ht="12.75">
      <c r="A151" s="29" t="s">
        <v>75</v>
      </c>
      <c r="B151" s="39">
        <v>39097</v>
      </c>
      <c r="C151" s="31">
        <v>10</v>
      </c>
      <c r="D151" s="31">
        <v>5</v>
      </c>
      <c r="E151" s="31">
        <v>1</v>
      </c>
      <c r="F151" s="31">
        <v>18</v>
      </c>
      <c r="G151" s="31">
        <v>160</v>
      </c>
      <c r="H151" s="32">
        <v>0.8</v>
      </c>
      <c r="I151" s="77">
        <v>9.5817253511213521E-2</v>
      </c>
      <c r="J151" s="78">
        <v>22.66</v>
      </c>
      <c r="K151" s="78">
        <v>37.11</v>
      </c>
      <c r="L151">
        <v>6.8</v>
      </c>
      <c r="M151">
        <v>8.1</v>
      </c>
      <c r="N151" s="78">
        <v>22.32</v>
      </c>
      <c r="O151" s="78">
        <v>37.119999999999997</v>
      </c>
      <c r="P151" s="12">
        <v>6.7</v>
      </c>
      <c r="Q151" s="12">
        <v>8.1</v>
      </c>
      <c r="R151">
        <v>5</v>
      </c>
    </row>
    <row r="152" spans="1:18" ht="12.75">
      <c r="A152" s="29" t="s">
        <v>75</v>
      </c>
      <c r="B152" s="39">
        <v>39104</v>
      </c>
      <c r="C152" s="31">
        <v>1.5</v>
      </c>
      <c r="D152" s="31">
        <v>4</v>
      </c>
      <c r="E152" s="31">
        <v>1</v>
      </c>
      <c r="F152" s="31">
        <v>10</v>
      </c>
      <c r="G152" s="31">
        <v>110</v>
      </c>
      <c r="H152" s="32">
        <v>1</v>
      </c>
      <c r="I152" s="77">
        <v>9.129816801601634E-2</v>
      </c>
      <c r="J152" s="78">
        <v>22.25</v>
      </c>
      <c r="K152" s="78">
        <v>37.369999999999997</v>
      </c>
      <c r="L152">
        <v>7.4</v>
      </c>
      <c r="M152">
        <v>8.1</v>
      </c>
      <c r="N152" s="78">
        <v>21.52</v>
      </c>
      <c r="O152" s="78">
        <v>37.380000000000003</v>
      </c>
      <c r="P152" s="12">
        <v>7.9</v>
      </c>
      <c r="Q152" s="12">
        <v>8.1</v>
      </c>
      <c r="R152">
        <v>5.5</v>
      </c>
    </row>
    <row r="153" spans="1:18" ht="12.75">
      <c r="A153" s="29" t="s">
        <v>75</v>
      </c>
      <c r="B153" s="39">
        <v>39111</v>
      </c>
      <c r="C153" s="31">
        <v>3</v>
      </c>
      <c r="D153" s="31">
        <v>4</v>
      </c>
      <c r="E153" s="31">
        <v>1</v>
      </c>
      <c r="F153" s="31">
        <v>17</v>
      </c>
      <c r="G153" s="31">
        <v>140</v>
      </c>
      <c r="H153" s="32">
        <v>1</v>
      </c>
      <c r="I153" s="77">
        <v>8.6337904341994468E-2</v>
      </c>
      <c r="J153" s="78">
        <v>23.93</v>
      </c>
      <c r="K153" s="78">
        <v>37.4</v>
      </c>
      <c r="L153">
        <v>6.9</v>
      </c>
      <c r="M153">
        <v>8.1</v>
      </c>
      <c r="N153" s="78">
        <v>22.9</v>
      </c>
      <c r="O153" s="78">
        <v>37.39</v>
      </c>
      <c r="P153" s="12">
        <v>6.6</v>
      </c>
      <c r="Q153" s="12">
        <v>8.1</v>
      </c>
      <c r="R153">
        <v>5.5</v>
      </c>
    </row>
    <row r="154" spans="1:18" ht="12.75">
      <c r="A154" s="29" t="s">
        <v>75</v>
      </c>
      <c r="B154" s="39">
        <v>39118</v>
      </c>
      <c r="C154" s="31">
        <v>5</v>
      </c>
      <c r="D154" s="31">
        <v>2</v>
      </c>
      <c r="E154" s="31">
        <v>1</v>
      </c>
      <c r="F154" s="31">
        <v>17</v>
      </c>
      <c r="G154" s="31">
        <v>140</v>
      </c>
      <c r="H154" s="32">
        <v>1.9</v>
      </c>
      <c r="I154" s="77">
        <v>0.1303034147935461</v>
      </c>
      <c r="J154" s="78">
        <v>23.72</v>
      </c>
      <c r="K154" s="78">
        <v>37.19</v>
      </c>
      <c r="M154">
        <v>7.9</v>
      </c>
      <c r="N154" s="78">
        <v>23.52</v>
      </c>
      <c r="O154" s="78">
        <v>37.17</v>
      </c>
      <c r="P154" s="78"/>
      <c r="Q154" s="12">
        <v>7.9</v>
      </c>
      <c r="R154">
        <v>5</v>
      </c>
    </row>
    <row r="155" spans="1:18" ht="12.75">
      <c r="A155" s="29" t="s">
        <v>75</v>
      </c>
      <c r="B155" s="39">
        <v>39125</v>
      </c>
      <c r="C155" s="31">
        <v>1.5</v>
      </c>
      <c r="D155" s="31">
        <v>1</v>
      </c>
      <c r="E155" s="31">
        <v>1</v>
      </c>
      <c r="F155" s="31">
        <v>13</v>
      </c>
      <c r="G155" s="31">
        <v>120</v>
      </c>
      <c r="H155" s="32">
        <v>0.4</v>
      </c>
      <c r="I155" s="77">
        <v>8.5518701496009861E-2</v>
      </c>
      <c r="J155" s="78">
        <v>23.81</v>
      </c>
      <c r="K155" s="78">
        <v>36.69</v>
      </c>
      <c r="L155">
        <v>7.2</v>
      </c>
      <c r="N155" s="78">
        <v>23.65</v>
      </c>
      <c r="O155" s="78">
        <v>36.71</v>
      </c>
      <c r="P155" s="12">
        <v>6.4</v>
      </c>
      <c r="R155">
        <v>7</v>
      </c>
    </row>
    <row r="156" spans="1:18" ht="12.75">
      <c r="A156" s="29" t="s">
        <v>75</v>
      </c>
      <c r="B156" s="39">
        <v>39132</v>
      </c>
      <c r="C156" s="31">
        <v>1.5</v>
      </c>
      <c r="D156" s="31">
        <v>8</v>
      </c>
      <c r="E156" s="31">
        <v>2</v>
      </c>
      <c r="F156" s="31">
        <v>20</v>
      </c>
      <c r="G156" s="31">
        <v>160</v>
      </c>
      <c r="H156" s="32">
        <v>1.4</v>
      </c>
      <c r="I156" s="77">
        <v>9.8277236727345757E-2</v>
      </c>
      <c r="J156" s="78">
        <v>23.07</v>
      </c>
      <c r="K156" s="78">
        <v>37.119999999999997</v>
      </c>
      <c r="L156">
        <v>7.3</v>
      </c>
      <c r="M156">
        <v>8.1</v>
      </c>
      <c r="N156" s="78">
        <v>22.83</v>
      </c>
      <c r="O156" s="78">
        <v>37.11</v>
      </c>
      <c r="P156" s="12">
        <v>6.9</v>
      </c>
      <c r="Q156" s="12">
        <v>8.1999999999999993</v>
      </c>
      <c r="R156">
        <v>5</v>
      </c>
    </row>
    <row r="157" spans="1:18" ht="12.75">
      <c r="A157" s="29" t="s">
        <v>75</v>
      </c>
      <c r="B157" s="39">
        <v>39139</v>
      </c>
      <c r="C157" s="31">
        <v>4</v>
      </c>
      <c r="D157" s="31">
        <v>5</v>
      </c>
      <c r="E157" s="31">
        <v>1</v>
      </c>
      <c r="F157" s="31">
        <v>12</v>
      </c>
      <c r="G157" s="31">
        <v>160</v>
      </c>
      <c r="H157" s="32">
        <v>1.3</v>
      </c>
      <c r="I157" s="77">
        <v>0.10159708930792961</v>
      </c>
      <c r="J157" s="78">
        <v>23.14</v>
      </c>
      <c r="K157" s="78">
        <v>37.57</v>
      </c>
      <c r="L157">
        <v>6.9</v>
      </c>
      <c r="M157">
        <v>8.1</v>
      </c>
      <c r="N157" s="78">
        <v>22.91</v>
      </c>
      <c r="O157" s="78">
        <v>37.549999999999997</v>
      </c>
      <c r="P157" s="12">
        <v>6</v>
      </c>
      <c r="Q157" s="12">
        <v>8.1</v>
      </c>
      <c r="R157">
        <v>6.5</v>
      </c>
    </row>
    <row r="158" spans="1:18" ht="12.75">
      <c r="A158" s="29" t="s">
        <v>75</v>
      </c>
      <c r="B158" s="39">
        <v>39146</v>
      </c>
      <c r="C158" s="31">
        <v>1.5</v>
      </c>
      <c r="D158" s="31">
        <v>4</v>
      </c>
      <c r="E158" s="31">
        <v>1</v>
      </c>
      <c r="F158" s="31">
        <v>12</v>
      </c>
      <c r="G158" s="31">
        <v>140</v>
      </c>
      <c r="H158" s="32">
        <v>1.6</v>
      </c>
      <c r="I158" s="77">
        <v>0.11326487438279419</v>
      </c>
      <c r="J158" s="78">
        <v>23.22</v>
      </c>
      <c r="K158" s="78">
        <v>37.46</v>
      </c>
      <c r="L158">
        <v>7</v>
      </c>
      <c r="M158">
        <v>7.9</v>
      </c>
      <c r="N158" s="78">
        <v>22.75</v>
      </c>
      <c r="O158" s="78">
        <v>37.450000000000003</v>
      </c>
      <c r="P158" s="12">
        <v>6.5</v>
      </c>
      <c r="Q158" s="12">
        <v>7.9</v>
      </c>
      <c r="R158">
        <v>5</v>
      </c>
    </row>
    <row r="159" spans="1:18" ht="12.75">
      <c r="A159" s="29" t="s">
        <v>75</v>
      </c>
      <c r="B159" s="39">
        <v>39153</v>
      </c>
      <c r="C159" s="31">
        <v>1.5</v>
      </c>
      <c r="D159" s="31">
        <v>5</v>
      </c>
      <c r="E159" s="31">
        <v>1</v>
      </c>
      <c r="F159" s="31">
        <v>16</v>
      </c>
      <c r="G159" s="31">
        <v>150</v>
      </c>
      <c r="H159" s="32">
        <v>1.4</v>
      </c>
      <c r="I159" s="79">
        <v>0.12756273677350521</v>
      </c>
      <c r="J159" s="78">
        <v>22.61</v>
      </c>
      <c r="K159" s="78">
        <v>37.590000000000003</v>
      </c>
      <c r="L159">
        <v>7.5</v>
      </c>
      <c r="M159">
        <v>8.1</v>
      </c>
      <c r="N159" s="78">
        <v>22.48</v>
      </c>
      <c r="O159" s="78">
        <v>37.590000000000003</v>
      </c>
      <c r="P159" s="78">
        <v>7</v>
      </c>
      <c r="Q159" s="78">
        <v>8.1</v>
      </c>
      <c r="R159" s="78">
        <v>5.2</v>
      </c>
    </row>
    <row r="160" spans="1:18" ht="12.75">
      <c r="A160" s="29" t="s">
        <v>75</v>
      </c>
      <c r="B160" s="39">
        <v>39160</v>
      </c>
      <c r="C160" s="31">
        <v>1.5</v>
      </c>
      <c r="D160" s="31">
        <v>3</v>
      </c>
      <c r="E160" s="31">
        <v>1</v>
      </c>
      <c r="F160" s="31">
        <v>15</v>
      </c>
      <c r="G160" s="31">
        <v>130</v>
      </c>
      <c r="H160" s="32">
        <v>1.8</v>
      </c>
      <c r="I160" s="79">
        <v>0.123912887379363</v>
      </c>
      <c r="J160" s="78">
        <v>22.99</v>
      </c>
      <c r="K160" s="78">
        <v>37.39</v>
      </c>
      <c r="L160">
        <v>7.1</v>
      </c>
      <c r="M160">
        <v>8.1</v>
      </c>
      <c r="N160" s="78">
        <v>22.65</v>
      </c>
      <c r="O160" s="78">
        <v>37.39</v>
      </c>
      <c r="P160" s="78">
        <v>7</v>
      </c>
      <c r="Q160" s="78">
        <v>8</v>
      </c>
      <c r="R160" s="78">
        <v>4.3</v>
      </c>
    </row>
    <row r="161" spans="1:18" ht="12.75">
      <c r="A161" s="29" t="s">
        <v>75</v>
      </c>
      <c r="B161" s="39">
        <v>39167</v>
      </c>
      <c r="C161" s="31">
        <v>4</v>
      </c>
      <c r="D161" s="31">
        <v>4</v>
      </c>
      <c r="E161" s="31">
        <v>1</v>
      </c>
      <c r="F161" s="31">
        <v>14</v>
      </c>
      <c r="G161" s="31">
        <v>150</v>
      </c>
      <c r="H161" s="32">
        <v>2.5</v>
      </c>
      <c r="I161" s="77">
        <v>0.10741480442908388</v>
      </c>
      <c r="J161" s="78">
        <v>22.36</v>
      </c>
      <c r="K161" s="78">
        <v>37.409999999999997</v>
      </c>
      <c r="L161">
        <v>7.4</v>
      </c>
      <c r="M161">
        <v>8.1</v>
      </c>
      <c r="N161" s="78">
        <v>22</v>
      </c>
      <c r="O161" s="78">
        <v>37.4</v>
      </c>
      <c r="P161" s="12">
        <v>6.1</v>
      </c>
      <c r="Q161" s="12">
        <v>8</v>
      </c>
      <c r="R161">
        <v>5</v>
      </c>
    </row>
    <row r="163" spans="1:18" ht="12.75">
      <c r="A163" s="29" t="s">
        <v>76</v>
      </c>
      <c r="B163" s="39">
        <v>39055</v>
      </c>
      <c r="C163" s="31">
        <v>9</v>
      </c>
      <c r="D163" s="31">
        <v>7</v>
      </c>
      <c r="E163" s="31">
        <v>1</v>
      </c>
      <c r="F163" s="31">
        <v>12</v>
      </c>
      <c r="G163" s="31">
        <v>110</v>
      </c>
      <c r="H163" s="32">
        <v>0.6</v>
      </c>
      <c r="I163" s="80">
        <v>9.8668591303013434E-2</v>
      </c>
      <c r="J163" s="12">
        <v>21.56</v>
      </c>
      <c r="K163" s="12">
        <v>36.31</v>
      </c>
      <c r="L163">
        <v>7.3</v>
      </c>
      <c r="M163">
        <v>8</v>
      </c>
      <c r="N163" s="12">
        <v>21.56</v>
      </c>
      <c r="O163" s="12">
        <v>36.299999999999997</v>
      </c>
      <c r="P163" s="12">
        <v>7.3</v>
      </c>
      <c r="Q163" s="12">
        <v>8</v>
      </c>
      <c r="R163">
        <v>6</v>
      </c>
    </row>
    <row r="164" spans="1:18" ht="12.75">
      <c r="A164" s="29" t="s">
        <v>76</v>
      </c>
      <c r="B164" s="39">
        <v>39062</v>
      </c>
      <c r="C164" s="31">
        <v>3</v>
      </c>
      <c r="D164" s="31">
        <v>4</v>
      </c>
      <c r="E164" s="31">
        <v>1</v>
      </c>
      <c r="F164" s="31">
        <v>13</v>
      </c>
      <c r="G164" s="31">
        <v>120</v>
      </c>
      <c r="H164" s="32">
        <v>1</v>
      </c>
      <c r="I164" s="80">
        <v>0.10524225557137988</v>
      </c>
      <c r="J164" s="12">
        <v>21.68</v>
      </c>
      <c r="K164" s="12">
        <v>36.78</v>
      </c>
      <c r="L164">
        <v>7.1</v>
      </c>
      <c r="M164">
        <v>8.1</v>
      </c>
      <c r="N164" s="12">
        <v>20.79</v>
      </c>
      <c r="O164" s="12">
        <v>36.79</v>
      </c>
      <c r="P164" s="12">
        <v>6.8</v>
      </c>
      <c r="Q164" s="12">
        <v>8.1</v>
      </c>
      <c r="R164">
        <v>5.5</v>
      </c>
    </row>
    <row r="165" spans="1:18" ht="12.75">
      <c r="A165" s="29" t="s">
        <v>76</v>
      </c>
      <c r="B165" s="39">
        <v>39069</v>
      </c>
      <c r="C165" s="31">
        <v>5</v>
      </c>
      <c r="D165" s="31">
        <v>3</v>
      </c>
      <c r="E165" s="31">
        <v>1</v>
      </c>
      <c r="F165" s="31">
        <v>9</v>
      </c>
      <c r="G165" s="31">
        <v>100</v>
      </c>
      <c r="H165" s="32">
        <v>0.8</v>
      </c>
      <c r="I165" s="80">
        <v>7.2355970266299849E-2</v>
      </c>
      <c r="J165" s="12">
        <v>23.32</v>
      </c>
      <c r="K165" s="12">
        <v>36.33</v>
      </c>
      <c r="L165">
        <v>7.2</v>
      </c>
      <c r="M165">
        <v>8.1</v>
      </c>
      <c r="N165" s="12">
        <v>22.01</v>
      </c>
      <c r="O165" s="12">
        <v>36.380000000000003</v>
      </c>
      <c r="P165" s="12">
        <v>6.7</v>
      </c>
      <c r="Q165" s="12">
        <v>8</v>
      </c>
      <c r="R165">
        <v>9</v>
      </c>
    </row>
    <row r="166" spans="1:18" ht="12.75">
      <c r="A166" s="29" t="s">
        <v>76</v>
      </c>
      <c r="B166" s="39">
        <v>39090</v>
      </c>
      <c r="C166" s="31">
        <v>1.5</v>
      </c>
      <c r="D166" s="31">
        <v>4</v>
      </c>
      <c r="E166" s="31">
        <v>1</v>
      </c>
      <c r="F166" s="31">
        <v>10</v>
      </c>
      <c r="G166" s="31">
        <v>120</v>
      </c>
      <c r="H166" s="32">
        <v>0.5</v>
      </c>
      <c r="I166" s="80">
        <v>8.3634296537508493E-2</v>
      </c>
      <c r="J166" s="81">
        <v>22.45</v>
      </c>
      <c r="K166" s="81">
        <v>37.01</v>
      </c>
      <c r="L166">
        <v>7</v>
      </c>
      <c r="M166">
        <v>8.1</v>
      </c>
      <c r="N166" s="81">
        <v>22.15</v>
      </c>
      <c r="O166" s="81">
        <v>37.03</v>
      </c>
      <c r="P166" s="12">
        <v>7</v>
      </c>
      <c r="Q166" s="12">
        <v>8.1</v>
      </c>
      <c r="R166">
        <v>6.5</v>
      </c>
    </row>
    <row r="167" spans="1:18" ht="12.75">
      <c r="A167" s="29" t="s">
        <v>76</v>
      </c>
      <c r="B167" s="39">
        <v>39097</v>
      </c>
      <c r="C167" s="31">
        <v>8</v>
      </c>
      <c r="D167" s="31">
        <v>5</v>
      </c>
      <c r="E167" s="31">
        <v>1</v>
      </c>
      <c r="F167" s="31">
        <v>16</v>
      </c>
      <c r="G167" s="31">
        <v>160</v>
      </c>
      <c r="H167" s="32">
        <v>1</v>
      </c>
      <c r="I167" s="80">
        <v>8.6118159712636949E-2</v>
      </c>
      <c r="J167" s="81">
        <v>22.82</v>
      </c>
      <c r="K167" s="81">
        <v>37.090000000000003</v>
      </c>
      <c r="L167">
        <v>6.8</v>
      </c>
      <c r="M167">
        <v>8.1</v>
      </c>
      <c r="N167" s="81">
        <v>22.24</v>
      </c>
      <c r="O167" s="81">
        <v>37.06</v>
      </c>
      <c r="P167" s="12">
        <v>6.9</v>
      </c>
      <c r="Q167" s="12">
        <v>8.1</v>
      </c>
      <c r="R167">
        <v>5.5</v>
      </c>
    </row>
    <row r="168" spans="1:18" ht="12.75">
      <c r="A168" s="29" t="s">
        <v>76</v>
      </c>
      <c r="B168" s="39">
        <v>39104</v>
      </c>
      <c r="C168" s="31">
        <v>1.5</v>
      </c>
      <c r="D168" s="31">
        <v>2</v>
      </c>
      <c r="E168" s="31">
        <v>1</v>
      </c>
      <c r="F168" s="31">
        <v>10</v>
      </c>
      <c r="G168" s="31">
        <v>120</v>
      </c>
      <c r="H168" s="32">
        <v>0.6</v>
      </c>
      <c r="I168" s="80">
        <v>7.1720739283015436E-2</v>
      </c>
      <c r="J168" s="81">
        <v>21.87</v>
      </c>
      <c r="K168" s="81">
        <v>37.21</v>
      </c>
      <c r="L168">
        <v>7.3</v>
      </c>
      <c r="M168">
        <v>8.1</v>
      </c>
      <c r="N168" s="81">
        <v>21.6</v>
      </c>
      <c r="O168" s="81">
        <v>37.369999999999997</v>
      </c>
      <c r="P168" s="12">
        <v>7</v>
      </c>
      <c r="Q168" s="12">
        <v>8.1</v>
      </c>
      <c r="R168">
        <v>7.5</v>
      </c>
    </row>
    <row r="169" spans="1:18" ht="12.75">
      <c r="A169" s="29" t="s">
        <v>76</v>
      </c>
      <c r="B169" s="39">
        <v>39111</v>
      </c>
      <c r="C169" s="31">
        <v>1.5</v>
      </c>
      <c r="D169" s="31">
        <v>1</v>
      </c>
      <c r="E169" s="31">
        <v>1</v>
      </c>
      <c r="F169" s="31">
        <v>15</v>
      </c>
      <c r="G169" s="31">
        <v>120</v>
      </c>
      <c r="H169" s="32">
        <v>1</v>
      </c>
      <c r="I169" s="80">
        <v>7.6426251993128566E-2</v>
      </c>
      <c r="J169" s="81">
        <v>23.91</v>
      </c>
      <c r="K169" s="81">
        <v>37.44</v>
      </c>
      <c r="L169">
        <v>7</v>
      </c>
      <c r="M169">
        <v>8.1</v>
      </c>
      <c r="N169" s="81">
        <v>22.71</v>
      </c>
      <c r="O169" s="81">
        <v>37.4</v>
      </c>
      <c r="P169" s="12">
        <v>6.9</v>
      </c>
      <c r="Q169" s="12">
        <v>8.1</v>
      </c>
      <c r="R169">
        <v>6</v>
      </c>
    </row>
    <row r="170" spans="1:18" ht="12.75">
      <c r="A170" s="29" t="s">
        <v>76</v>
      </c>
      <c r="B170" s="39">
        <v>39118</v>
      </c>
      <c r="C170" s="31">
        <v>1.5</v>
      </c>
      <c r="D170" s="31">
        <v>1</v>
      </c>
      <c r="E170" s="31">
        <v>1</v>
      </c>
      <c r="F170" s="31">
        <v>11</v>
      </c>
      <c r="G170" s="31">
        <v>110</v>
      </c>
      <c r="H170" s="32">
        <v>0.9</v>
      </c>
      <c r="I170" s="80">
        <v>9.3073247249894756E-2</v>
      </c>
      <c r="J170" s="81">
        <v>23.5</v>
      </c>
      <c r="K170" s="81">
        <v>37.14</v>
      </c>
      <c r="M170">
        <v>8</v>
      </c>
      <c r="N170" s="81">
        <v>23.24</v>
      </c>
      <c r="O170" s="81">
        <v>37.090000000000003</v>
      </c>
      <c r="P170" s="12"/>
      <c r="Q170" s="12">
        <v>7.9</v>
      </c>
      <c r="R170">
        <v>5</v>
      </c>
    </row>
    <row r="171" spans="1:18" ht="12.75">
      <c r="A171" s="29" t="s">
        <v>76</v>
      </c>
      <c r="B171" s="39">
        <v>39125</v>
      </c>
      <c r="C171" s="31">
        <v>1.5</v>
      </c>
      <c r="D171" s="31">
        <v>1</v>
      </c>
      <c r="E171" s="31">
        <v>1</v>
      </c>
      <c r="F171" s="31">
        <v>14</v>
      </c>
      <c r="G171" s="31">
        <v>150</v>
      </c>
      <c r="H171" s="32">
        <v>1</v>
      </c>
      <c r="I171" s="80">
        <v>9.5228992198288634E-2</v>
      </c>
      <c r="J171" s="81">
        <v>23.44</v>
      </c>
      <c r="K171" s="81">
        <v>36.72</v>
      </c>
      <c r="L171">
        <v>6.4</v>
      </c>
      <c r="N171" s="81">
        <v>23.3</v>
      </c>
      <c r="O171" s="81">
        <v>36.69</v>
      </c>
      <c r="P171" s="12">
        <v>5.4</v>
      </c>
      <c r="R171">
        <v>5.5</v>
      </c>
    </row>
    <row r="172" spans="1:18" ht="12.75">
      <c r="A172" s="29" t="s">
        <v>76</v>
      </c>
      <c r="B172" s="39">
        <v>39132</v>
      </c>
      <c r="C172" s="31">
        <v>3</v>
      </c>
      <c r="D172" s="31">
        <v>2</v>
      </c>
      <c r="E172" s="31">
        <v>1</v>
      </c>
      <c r="F172" s="31">
        <v>14</v>
      </c>
      <c r="G172" s="31">
        <v>150</v>
      </c>
      <c r="H172" s="32">
        <v>1.2</v>
      </c>
      <c r="I172" s="80">
        <v>9.1079451320312643E-2</v>
      </c>
      <c r="J172" s="81">
        <v>22.91</v>
      </c>
      <c r="K172" s="81">
        <v>37.18</v>
      </c>
      <c r="L172">
        <v>7.3</v>
      </c>
      <c r="M172">
        <v>8.1</v>
      </c>
      <c r="N172" s="81">
        <v>22.47</v>
      </c>
      <c r="O172" s="81">
        <v>37.19</v>
      </c>
      <c r="P172" s="12">
        <v>7</v>
      </c>
      <c r="Q172" s="12">
        <v>8.1</v>
      </c>
      <c r="R172">
        <v>5</v>
      </c>
    </row>
    <row r="173" spans="1:18" ht="12.75">
      <c r="A173" s="29" t="s">
        <v>76</v>
      </c>
      <c r="B173" s="39">
        <v>39139</v>
      </c>
      <c r="C173" s="31">
        <v>1.5</v>
      </c>
      <c r="D173" s="31">
        <v>4</v>
      </c>
      <c r="E173" s="31">
        <v>1</v>
      </c>
      <c r="F173" s="31">
        <v>13</v>
      </c>
      <c r="G173" s="31">
        <v>140</v>
      </c>
      <c r="H173" s="32">
        <v>0.7</v>
      </c>
      <c r="I173" s="80">
        <v>9.2243397339580535E-2</v>
      </c>
      <c r="J173" s="81">
        <v>23.99</v>
      </c>
      <c r="K173" s="81">
        <v>37.54</v>
      </c>
      <c r="L173">
        <v>7.1</v>
      </c>
      <c r="M173">
        <v>8.1</v>
      </c>
      <c r="N173" s="81">
        <v>23.38</v>
      </c>
      <c r="O173" s="81">
        <v>37.53</v>
      </c>
      <c r="P173" s="12">
        <v>6.1</v>
      </c>
      <c r="Q173" s="12">
        <v>8.1</v>
      </c>
      <c r="R173">
        <v>5.8</v>
      </c>
    </row>
    <row r="174" spans="1:18" ht="12.75">
      <c r="A174" s="29" t="s">
        <v>76</v>
      </c>
      <c r="B174" s="39">
        <v>39146</v>
      </c>
      <c r="C174" s="31">
        <v>1.5</v>
      </c>
      <c r="D174" s="31">
        <v>3</v>
      </c>
      <c r="E174" s="31">
        <v>1</v>
      </c>
      <c r="F174" s="31">
        <v>12</v>
      </c>
      <c r="G174" s="31">
        <v>130</v>
      </c>
      <c r="H174" s="32">
        <v>0.7</v>
      </c>
      <c r="I174" s="80">
        <v>7.5714251806591637E-2</v>
      </c>
      <c r="J174" s="81">
        <v>23.95</v>
      </c>
      <c r="K174" s="81">
        <v>37.270000000000003</v>
      </c>
      <c r="L174">
        <v>7.2</v>
      </c>
      <c r="M174">
        <v>7.9</v>
      </c>
      <c r="N174" s="81">
        <v>22.69</v>
      </c>
      <c r="O174" s="81">
        <v>37.33</v>
      </c>
      <c r="P174" s="12">
        <v>7.1</v>
      </c>
      <c r="Q174" s="12">
        <v>7.9</v>
      </c>
      <c r="R174">
        <v>7</v>
      </c>
    </row>
    <row r="175" spans="1:18" ht="12.75">
      <c r="A175" s="29" t="s">
        <v>76</v>
      </c>
      <c r="B175" s="39">
        <v>39153</v>
      </c>
      <c r="C175" s="31">
        <v>1.5</v>
      </c>
      <c r="D175" s="31">
        <v>4</v>
      </c>
      <c r="E175" s="31">
        <v>1</v>
      </c>
      <c r="F175" s="31">
        <v>12</v>
      </c>
      <c r="G175" s="31">
        <v>120</v>
      </c>
      <c r="H175" s="32">
        <v>0.6</v>
      </c>
      <c r="I175" s="82">
        <v>8.1181835574503133E-2</v>
      </c>
      <c r="J175" s="81">
        <v>22.68</v>
      </c>
      <c r="K175" s="81">
        <v>37.380000000000003</v>
      </c>
      <c r="L175">
        <v>7.6</v>
      </c>
      <c r="M175">
        <v>8.1</v>
      </c>
      <c r="N175" s="81">
        <v>22.24</v>
      </c>
      <c r="O175" s="81">
        <v>37.369999999999997</v>
      </c>
      <c r="P175" s="81">
        <v>7.2</v>
      </c>
      <c r="Q175" s="81">
        <v>8.1</v>
      </c>
      <c r="R175">
        <v>7</v>
      </c>
    </row>
    <row r="176" spans="1:18" ht="12.75">
      <c r="A176" s="29" t="s">
        <v>76</v>
      </c>
      <c r="B176" s="39">
        <v>39160</v>
      </c>
      <c r="C176" s="31">
        <v>1.5</v>
      </c>
      <c r="D176" s="31">
        <v>3</v>
      </c>
      <c r="E176" s="31">
        <v>1</v>
      </c>
      <c r="F176" s="31">
        <v>15</v>
      </c>
      <c r="G176" s="31">
        <v>120</v>
      </c>
      <c r="H176" s="32">
        <v>1</v>
      </c>
      <c r="I176" s="82">
        <v>7.7485186360594871E-2</v>
      </c>
      <c r="J176" s="81">
        <v>23.07</v>
      </c>
      <c r="K176" s="81">
        <v>37.36</v>
      </c>
      <c r="L176">
        <v>7.3</v>
      </c>
      <c r="M176">
        <v>8.1</v>
      </c>
      <c r="N176" s="81">
        <v>22.55</v>
      </c>
      <c r="O176" s="81">
        <v>37.340000000000003</v>
      </c>
      <c r="P176" s="81">
        <v>6.9</v>
      </c>
      <c r="Q176" s="81">
        <v>8</v>
      </c>
      <c r="R176">
        <v>7</v>
      </c>
    </row>
    <row r="177" spans="1:18" ht="12.75">
      <c r="A177" s="29" t="s">
        <v>76</v>
      </c>
      <c r="B177" s="39">
        <v>39167</v>
      </c>
      <c r="C177" s="31">
        <v>1.5</v>
      </c>
      <c r="D177" s="31">
        <v>3</v>
      </c>
      <c r="E177" s="31">
        <v>1</v>
      </c>
      <c r="F177" s="31">
        <v>9</v>
      </c>
      <c r="G177" s="31">
        <v>120</v>
      </c>
      <c r="H177" s="32">
        <v>1</v>
      </c>
      <c r="I177" s="80">
        <v>9.9673861990473248E-2</v>
      </c>
      <c r="J177" s="81">
        <v>21.99</v>
      </c>
      <c r="K177" s="81">
        <v>37.369999999999997</v>
      </c>
      <c r="L177">
        <v>7.3</v>
      </c>
      <c r="M177">
        <v>8.1</v>
      </c>
      <c r="N177" s="81">
        <v>21.94</v>
      </c>
      <c r="O177" s="81">
        <v>37.36</v>
      </c>
      <c r="P177" s="12">
        <v>7.1</v>
      </c>
      <c r="Q177" s="12">
        <v>8.1</v>
      </c>
      <c r="R177">
        <v>6</v>
      </c>
    </row>
    <row r="179" spans="1:18" ht="12.75">
      <c r="A179" s="29" t="s">
        <v>77</v>
      </c>
      <c r="B179" s="39">
        <v>39055</v>
      </c>
      <c r="C179" s="31">
        <v>9</v>
      </c>
      <c r="D179" s="31">
        <v>5</v>
      </c>
      <c r="E179" s="31">
        <v>1</v>
      </c>
      <c r="F179" s="31">
        <v>12</v>
      </c>
      <c r="G179" s="31">
        <v>110</v>
      </c>
      <c r="H179" s="32">
        <v>0.5</v>
      </c>
      <c r="I179" s="83">
        <v>8.0736624555543965E-2</v>
      </c>
      <c r="J179" s="12">
        <v>21.56</v>
      </c>
      <c r="K179" s="12">
        <v>36.270000000000003</v>
      </c>
      <c r="L179">
        <v>7.4</v>
      </c>
      <c r="M179">
        <v>8</v>
      </c>
      <c r="N179" s="12">
        <v>21.56</v>
      </c>
      <c r="O179" s="12">
        <v>36.270000000000003</v>
      </c>
      <c r="P179" s="12">
        <v>7.3</v>
      </c>
      <c r="Q179" s="12">
        <v>8</v>
      </c>
      <c r="R179">
        <v>5.5</v>
      </c>
    </row>
    <row r="180" spans="1:18" ht="12.75">
      <c r="A180" s="29" t="s">
        <v>77</v>
      </c>
      <c r="B180" s="39">
        <v>39062</v>
      </c>
      <c r="C180" s="31">
        <v>3</v>
      </c>
      <c r="D180" s="31">
        <v>4</v>
      </c>
      <c r="E180" s="31">
        <v>1</v>
      </c>
      <c r="F180" s="31">
        <v>13</v>
      </c>
      <c r="G180" s="31">
        <v>100</v>
      </c>
      <c r="H180" s="32">
        <v>0.4</v>
      </c>
      <c r="I180" s="83">
        <v>9.2575511031774735E-2</v>
      </c>
      <c r="J180" s="12">
        <v>21.5</v>
      </c>
      <c r="K180" s="12">
        <v>36.729999999999997</v>
      </c>
      <c r="L180">
        <v>7.1</v>
      </c>
      <c r="M180">
        <v>8.1</v>
      </c>
      <c r="N180" s="12">
        <v>21.17</v>
      </c>
      <c r="O180" s="12">
        <v>36.81</v>
      </c>
      <c r="P180" s="12">
        <v>7.1</v>
      </c>
      <c r="Q180" s="12">
        <v>8.1</v>
      </c>
      <c r="R180">
        <v>6.5</v>
      </c>
    </row>
    <row r="181" spans="1:18" ht="12.75">
      <c r="A181" s="29" t="s">
        <v>77</v>
      </c>
      <c r="B181" s="39">
        <v>39069</v>
      </c>
      <c r="C181" s="31">
        <v>4</v>
      </c>
      <c r="D181" s="31">
        <v>4</v>
      </c>
      <c r="E181" s="31">
        <v>1</v>
      </c>
      <c r="F181" s="31">
        <v>9</v>
      </c>
      <c r="G181" s="31">
        <v>100</v>
      </c>
      <c r="H181" s="32">
        <v>0.4</v>
      </c>
      <c r="I181" s="83">
        <v>7.1967284631964862E-2</v>
      </c>
      <c r="J181" s="12">
        <v>22.41</v>
      </c>
      <c r="K181" s="12">
        <v>36.31</v>
      </c>
      <c r="L181">
        <v>7</v>
      </c>
      <c r="M181">
        <v>8</v>
      </c>
      <c r="N181" s="12">
        <v>22.37</v>
      </c>
      <c r="O181" s="12">
        <v>36.33</v>
      </c>
      <c r="P181" s="12">
        <v>6.8</v>
      </c>
      <c r="Q181" s="12">
        <v>8</v>
      </c>
      <c r="R181" s="12">
        <v>6.5</v>
      </c>
    </row>
    <row r="182" spans="1:18" ht="12.75">
      <c r="A182" s="29" t="s">
        <v>77</v>
      </c>
      <c r="B182" s="39">
        <v>39090</v>
      </c>
      <c r="C182" s="31">
        <v>1.5</v>
      </c>
      <c r="D182" s="31">
        <v>5</v>
      </c>
      <c r="E182" s="31">
        <v>1</v>
      </c>
      <c r="F182" s="31">
        <v>8</v>
      </c>
      <c r="G182" s="31">
        <v>110</v>
      </c>
      <c r="H182" s="32">
        <v>0.4</v>
      </c>
      <c r="I182" s="83">
        <v>0.10261131198917034</v>
      </c>
      <c r="J182" s="84">
        <v>22.27</v>
      </c>
      <c r="K182" s="84">
        <v>36.909999999999997</v>
      </c>
      <c r="L182">
        <v>6.8</v>
      </c>
      <c r="M182">
        <v>8.1</v>
      </c>
      <c r="N182" s="84">
        <v>22.22</v>
      </c>
      <c r="O182" s="84">
        <v>36.94</v>
      </c>
      <c r="P182" s="12">
        <v>6.6</v>
      </c>
      <c r="Q182" s="12">
        <v>8.1</v>
      </c>
      <c r="R182">
        <v>6</v>
      </c>
    </row>
    <row r="183" spans="1:18" ht="12.75">
      <c r="A183" s="29" t="s">
        <v>77</v>
      </c>
      <c r="B183" s="39">
        <v>39097</v>
      </c>
      <c r="C183" s="31">
        <v>4</v>
      </c>
      <c r="D183" s="31">
        <v>5</v>
      </c>
      <c r="E183" s="31">
        <v>1</v>
      </c>
      <c r="F183" s="31">
        <v>14</v>
      </c>
      <c r="G183" s="31">
        <v>120</v>
      </c>
      <c r="H183" s="32">
        <v>0.3</v>
      </c>
      <c r="I183" s="83">
        <v>9.0336244132902518E-2</v>
      </c>
      <c r="J183" s="84">
        <v>22.93</v>
      </c>
      <c r="K183" s="84">
        <v>37.08</v>
      </c>
      <c r="L183">
        <v>6.8</v>
      </c>
      <c r="M183">
        <v>8.1</v>
      </c>
      <c r="N183" s="84">
        <v>22.73</v>
      </c>
      <c r="O183" s="84">
        <v>37.08</v>
      </c>
      <c r="P183" s="12">
        <v>6.7</v>
      </c>
      <c r="Q183" s="12">
        <v>8.1</v>
      </c>
      <c r="R183">
        <v>6.5</v>
      </c>
    </row>
    <row r="184" spans="1:18" ht="12.75">
      <c r="A184" s="29" t="s">
        <v>77</v>
      </c>
      <c r="B184" s="39">
        <v>39104</v>
      </c>
      <c r="C184" s="31">
        <v>1.5</v>
      </c>
      <c r="D184" s="31">
        <v>2</v>
      </c>
      <c r="E184" s="31">
        <v>1</v>
      </c>
      <c r="F184" s="31">
        <v>13</v>
      </c>
      <c r="G184" s="31">
        <v>120</v>
      </c>
      <c r="H184" s="32">
        <v>0.5</v>
      </c>
      <c r="I184" s="83">
        <v>9.2344149183778215E-2</v>
      </c>
      <c r="J184" s="84">
        <v>21.66</v>
      </c>
      <c r="K184" s="84">
        <v>37.32</v>
      </c>
      <c r="L184">
        <v>7.1</v>
      </c>
      <c r="M184">
        <v>8.1</v>
      </c>
      <c r="N184" s="84">
        <v>21.53</v>
      </c>
      <c r="O184" s="84">
        <v>37.39</v>
      </c>
      <c r="P184" s="12">
        <v>6.9</v>
      </c>
      <c r="Q184" s="12">
        <v>8.1</v>
      </c>
      <c r="R184">
        <v>7.8</v>
      </c>
    </row>
    <row r="185" spans="1:18" ht="12.75">
      <c r="A185" s="29" t="s">
        <v>77</v>
      </c>
      <c r="B185" s="39">
        <v>39111</v>
      </c>
      <c r="C185" s="31">
        <v>3</v>
      </c>
      <c r="D185" s="31">
        <v>1</v>
      </c>
      <c r="E185" s="31">
        <v>1</v>
      </c>
      <c r="F185" s="31">
        <v>15</v>
      </c>
      <c r="G185" s="31">
        <v>140</v>
      </c>
      <c r="H185" s="32">
        <v>1.7</v>
      </c>
      <c r="I185" s="83">
        <v>8.6224553866932438E-2</v>
      </c>
      <c r="J185" s="84">
        <v>23.84</v>
      </c>
      <c r="K185" s="84">
        <v>37.380000000000003</v>
      </c>
      <c r="L185">
        <v>7.2</v>
      </c>
      <c r="M185">
        <v>8.1</v>
      </c>
      <c r="N185" s="84">
        <v>22.73</v>
      </c>
      <c r="O185" s="84">
        <v>37.36</v>
      </c>
      <c r="P185" s="12">
        <v>6.4</v>
      </c>
      <c r="Q185" s="12">
        <v>8.1</v>
      </c>
      <c r="R185">
        <v>5.5</v>
      </c>
    </row>
    <row r="186" spans="1:18" ht="12.75">
      <c r="A186" s="29" t="s">
        <v>77</v>
      </c>
      <c r="B186" s="39">
        <v>39118</v>
      </c>
      <c r="C186" s="31">
        <v>4</v>
      </c>
      <c r="D186" s="31">
        <v>3</v>
      </c>
      <c r="E186" s="31">
        <v>1</v>
      </c>
      <c r="F186" s="31">
        <v>12</v>
      </c>
      <c r="G186" s="31">
        <v>110</v>
      </c>
      <c r="H186" s="32">
        <v>0.6</v>
      </c>
      <c r="I186" s="83">
        <v>0.1031825204587736</v>
      </c>
      <c r="J186" s="84">
        <v>23.51</v>
      </c>
      <c r="K186" s="84">
        <v>37.1</v>
      </c>
      <c r="M186">
        <v>8.1</v>
      </c>
      <c r="N186" s="84">
        <v>23.39</v>
      </c>
      <c r="O186" s="84">
        <v>37.090000000000003</v>
      </c>
      <c r="Q186" s="12">
        <v>8</v>
      </c>
      <c r="R186">
        <v>5.5</v>
      </c>
    </row>
    <row r="187" spans="1:18" ht="12.75">
      <c r="A187" s="29" t="s">
        <v>77</v>
      </c>
      <c r="B187" s="39">
        <v>39125</v>
      </c>
      <c r="C187" s="31">
        <v>1.5</v>
      </c>
      <c r="D187" s="31">
        <v>1</v>
      </c>
      <c r="E187" s="31">
        <v>1</v>
      </c>
      <c r="F187" s="31">
        <v>12</v>
      </c>
      <c r="G187" s="31">
        <v>140</v>
      </c>
      <c r="H187" s="32">
        <v>1.2</v>
      </c>
      <c r="I187" s="83">
        <v>0.11128151506500285</v>
      </c>
      <c r="J187" s="84">
        <v>23.37</v>
      </c>
      <c r="K187" s="84">
        <v>36.729999999999997</v>
      </c>
      <c r="L187">
        <v>7</v>
      </c>
      <c r="N187" s="84">
        <v>23.32</v>
      </c>
      <c r="O187" s="84">
        <v>36.72</v>
      </c>
      <c r="P187" s="12">
        <v>6.7</v>
      </c>
      <c r="Q187" s="12"/>
      <c r="R187">
        <v>5.5</v>
      </c>
    </row>
    <row r="188" spans="1:18" ht="12.75">
      <c r="A188" s="29" t="s">
        <v>77</v>
      </c>
      <c r="B188" s="39">
        <v>39132</v>
      </c>
      <c r="C188" s="31">
        <v>3</v>
      </c>
      <c r="D188" s="31">
        <v>1</v>
      </c>
      <c r="E188" s="31">
        <v>1</v>
      </c>
      <c r="F188" s="31">
        <v>14</v>
      </c>
      <c r="G188" s="31">
        <v>140</v>
      </c>
      <c r="H188" s="32">
        <v>0.8</v>
      </c>
      <c r="I188" s="83">
        <v>0.10479749842135697</v>
      </c>
      <c r="J188" s="84">
        <v>22.78</v>
      </c>
      <c r="K188" s="84">
        <v>37.049999999999997</v>
      </c>
      <c r="L188">
        <v>7</v>
      </c>
      <c r="M188">
        <v>8.1999999999999993</v>
      </c>
      <c r="N188" s="84">
        <v>22.33</v>
      </c>
      <c r="O188" s="84">
        <v>37.119999999999997</v>
      </c>
      <c r="P188" s="12">
        <v>6.9</v>
      </c>
      <c r="Q188" s="12">
        <v>8.1999999999999993</v>
      </c>
      <c r="R188">
        <v>5.5</v>
      </c>
    </row>
    <row r="189" spans="1:18" ht="12.75">
      <c r="A189" s="29" t="s">
        <v>77</v>
      </c>
      <c r="B189" s="39">
        <v>39139</v>
      </c>
      <c r="C189" s="31">
        <v>1.5</v>
      </c>
      <c r="D189" s="31">
        <v>4</v>
      </c>
      <c r="E189" s="31">
        <v>1</v>
      </c>
      <c r="F189" s="31">
        <v>10</v>
      </c>
      <c r="G189" s="31">
        <v>160</v>
      </c>
      <c r="H189" s="32">
        <v>0.7</v>
      </c>
      <c r="I189" s="83">
        <v>0.10683977133174891</v>
      </c>
      <c r="J189" s="84">
        <v>23.93</v>
      </c>
      <c r="K189" s="84">
        <v>37.57</v>
      </c>
      <c r="L189">
        <v>6.6</v>
      </c>
      <c r="M189">
        <v>8.1</v>
      </c>
      <c r="N189" s="84">
        <v>23.88</v>
      </c>
      <c r="O189" s="84">
        <v>37.57</v>
      </c>
      <c r="P189" s="12">
        <v>6.7</v>
      </c>
      <c r="Q189" s="12">
        <v>8.1</v>
      </c>
      <c r="R189">
        <v>5.0999999999999996</v>
      </c>
    </row>
    <row r="190" spans="1:18" ht="12.75">
      <c r="A190" s="29" t="s">
        <v>77</v>
      </c>
      <c r="B190" s="39">
        <v>39146</v>
      </c>
      <c r="C190" s="31">
        <v>1.5</v>
      </c>
      <c r="D190" s="31">
        <v>3</v>
      </c>
      <c r="E190" s="31">
        <v>1</v>
      </c>
      <c r="F190" s="31">
        <v>12</v>
      </c>
      <c r="G190" s="31">
        <v>130</v>
      </c>
      <c r="H190" s="32">
        <v>0.6</v>
      </c>
      <c r="I190" s="83">
        <v>9.8381388968737479E-2</v>
      </c>
      <c r="J190" s="84">
        <v>22.87</v>
      </c>
      <c r="K190" s="84">
        <v>37.380000000000003</v>
      </c>
      <c r="L190">
        <v>7.3</v>
      </c>
      <c r="M190">
        <v>7.9</v>
      </c>
      <c r="N190" s="84">
        <v>22.78</v>
      </c>
      <c r="O190" s="84">
        <v>37.4</v>
      </c>
      <c r="P190" s="12">
        <v>7.2</v>
      </c>
      <c r="Q190" s="12">
        <v>7.9</v>
      </c>
      <c r="R190">
        <v>6</v>
      </c>
    </row>
    <row r="191" spans="1:18" ht="12.75">
      <c r="A191" s="29" t="s">
        <v>77</v>
      </c>
      <c r="B191" s="39">
        <v>39153</v>
      </c>
      <c r="C191" s="31">
        <v>1.5</v>
      </c>
      <c r="D191" s="31">
        <v>3</v>
      </c>
      <c r="E191" s="31">
        <v>1</v>
      </c>
      <c r="F191" s="31">
        <v>12</v>
      </c>
      <c r="G191" s="31">
        <v>110</v>
      </c>
      <c r="H191" s="32">
        <v>0.4</v>
      </c>
      <c r="I191" s="85">
        <v>0.10127673850372321</v>
      </c>
      <c r="J191" s="84">
        <v>22.8</v>
      </c>
      <c r="K191" s="84">
        <v>37.479999999999997</v>
      </c>
      <c r="L191">
        <v>7.7</v>
      </c>
      <c r="M191">
        <v>8.1999999999999993</v>
      </c>
      <c r="N191" s="84">
        <v>22.69</v>
      </c>
      <c r="O191" s="84">
        <v>37.450000000000003</v>
      </c>
      <c r="P191" s="84">
        <v>7.5</v>
      </c>
      <c r="Q191" s="84">
        <v>8.1</v>
      </c>
      <c r="R191" s="84">
        <v>7</v>
      </c>
    </row>
    <row r="192" spans="1:18" ht="12.75">
      <c r="A192" s="29" t="s">
        <v>77</v>
      </c>
      <c r="B192" s="39">
        <v>39160</v>
      </c>
      <c r="C192" s="31">
        <v>1.5</v>
      </c>
      <c r="D192" s="31">
        <v>1</v>
      </c>
      <c r="E192" s="31">
        <v>1</v>
      </c>
      <c r="F192" s="31">
        <v>16</v>
      </c>
      <c r="G192" s="31">
        <v>150</v>
      </c>
      <c r="H192" s="32">
        <v>0.6</v>
      </c>
      <c r="I192" s="85">
        <v>9.5831268358322105E-2</v>
      </c>
      <c r="J192" s="84">
        <v>22.88</v>
      </c>
      <c r="K192" s="84">
        <v>37.4</v>
      </c>
      <c r="L192">
        <v>7.2</v>
      </c>
      <c r="M192">
        <v>8.1</v>
      </c>
      <c r="N192" s="84">
        <v>22.69</v>
      </c>
      <c r="O192" s="84">
        <v>37.39</v>
      </c>
      <c r="P192" s="12">
        <v>7</v>
      </c>
      <c r="Q192" s="12">
        <v>8.1</v>
      </c>
      <c r="R192">
        <v>7</v>
      </c>
    </row>
    <row r="193" spans="1:18" ht="12.75">
      <c r="A193" s="29" t="s">
        <v>77</v>
      </c>
      <c r="B193" s="39">
        <v>39167</v>
      </c>
      <c r="C193" s="31">
        <v>1.5</v>
      </c>
      <c r="D193" s="31">
        <v>2</v>
      </c>
      <c r="E193" s="31">
        <v>1</v>
      </c>
      <c r="F193" s="31">
        <v>9</v>
      </c>
      <c r="G193" s="31">
        <v>120</v>
      </c>
      <c r="H193" s="32">
        <v>0.6</v>
      </c>
      <c r="I193" s="83">
        <v>8.9786150413066354E-2</v>
      </c>
      <c r="J193" s="84">
        <v>22.19</v>
      </c>
      <c r="K193" s="84">
        <v>37.43</v>
      </c>
      <c r="L193">
        <v>7.1</v>
      </c>
      <c r="M193">
        <v>8.1</v>
      </c>
      <c r="N193" s="84">
        <v>21.91</v>
      </c>
      <c r="O193" s="84">
        <v>37.5</v>
      </c>
      <c r="P193" s="12">
        <v>6.9</v>
      </c>
      <c r="Q193" s="12">
        <v>8.1</v>
      </c>
      <c r="R193">
        <v>7</v>
      </c>
    </row>
    <row r="195" spans="1:18" ht="12.75">
      <c r="A195" s="29" t="s">
        <v>80</v>
      </c>
      <c r="B195" s="39">
        <v>39055</v>
      </c>
      <c r="C195" s="31">
        <v>11</v>
      </c>
      <c r="D195" s="31">
        <v>4</v>
      </c>
      <c r="E195" s="31">
        <v>1</v>
      </c>
      <c r="F195" s="31">
        <v>9</v>
      </c>
      <c r="G195" s="31">
        <v>100</v>
      </c>
      <c r="H195" s="32">
        <v>0.2</v>
      </c>
      <c r="I195" s="86">
        <v>7.5615144112441107E-2</v>
      </c>
      <c r="J195" s="12">
        <v>21.59</v>
      </c>
      <c r="K195" s="12">
        <v>36.270000000000003</v>
      </c>
      <c r="L195">
        <v>7.1</v>
      </c>
      <c r="M195">
        <v>8</v>
      </c>
      <c r="N195" s="12">
        <v>21.6</v>
      </c>
      <c r="O195" s="12">
        <v>36.270000000000003</v>
      </c>
      <c r="P195" s="12">
        <v>7.1</v>
      </c>
      <c r="Q195" s="12">
        <v>8</v>
      </c>
      <c r="R195">
        <v>6.5</v>
      </c>
    </row>
    <row r="196" spans="1:18" ht="12.75">
      <c r="A196" s="29" t="s">
        <v>80</v>
      </c>
      <c r="B196" s="39">
        <v>39062</v>
      </c>
      <c r="C196" s="31">
        <v>7</v>
      </c>
      <c r="D196" s="31">
        <v>4</v>
      </c>
      <c r="E196" s="31">
        <v>1</v>
      </c>
      <c r="F196" s="31">
        <v>15</v>
      </c>
      <c r="G196" s="31">
        <v>100</v>
      </c>
      <c r="H196" s="32">
        <v>0.3</v>
      </c>
      <c r="I196" s="86">
        <v>6.4222469813198041E-2</v>
      </c>
      <c r="J196" s="12">
        <v>21.75</v>
      </c>
      <c r="K196" s="12">
        <v>36.729999999999997</v>
      </c>
      <c r="L196">
        <v>7.2</v>
      </c>
      <c r="M196">
        <v>8.1</v>
      </c>
      <c r="N196" s="12">
        <v>21.27</v>
      </c>
      <c r="O196" s="12">
        <v>36.770000000000003</v>
      </c>
      <c r="P196" s="12">
        <v>7.5</v>
      </c>
      <c r="Q196" s="12">
        <v>8.1</v>
      </c>
      <c r="R196">
        <v>7</v>
      </c>
    </row>
    <row r="197" spans="1:18" ht="12.75">
      <c r="A197" s="29" t="s">
        <v>80</v>
      </c>
      <c r="B197" s="39">
        <v>39069</v>
      </c>
      <c r="C197" s="31">
        <v>4</v>
      </c>
      <c r="D197" s="31">
        <v>5</v>
      </c>
      <c r="E197" s="31">
        <v>1</v>
      </c>
      <c r="F197" s="31">
        <v>11</v>
      </c>
      <c r="G197" s="31">
        <v>100</v>
      </c>
      <c r="H197" s="32">
        <v>0.4</v>
      </c>
      <c r="I197" s="86">
        <v>7.2472854405559547E-2</v>
      </c>
      <c r="J197" s="12">
        <v>22.4</v>
      </c>
      <c r="K197" s="12">
        <v>36.33</v>
      </c>
      <c r="L197">
        <v>6.7</v>
      </c>
      <c r="M197">
        <v>8</v>
      </c>
      <c r="N197" s="12">
        <v>22.34</v>
      </c>
      <c r="O197" s="12">
        <v>36.33</v>
      </c>
      <c r="P197" s="12">
        <v>6.6</v>
      </c>
      <c r="Q197" s="12">
        <v>8</v>
      </c>
      <c r="R197">
        <v>6.5</v>
      </c>
    </row>
    <row r="198" spans="1:18" ht="12.75">
      <c r="A198" s="29" t="s">
        <v>80</v>
      </c>
      <c r="B198" s="39">
        <v>39090</v>
      </c>
      <c r="C198" s="31">
        <v>1.5</v>
      </c>
      <c r="D198" s="31">
        <v>4</v>
      </c>
      <c r="E198" s="31">
        <v>1</v>
      </c>
      <c r="F198" s="31">
        <v>9</v>
      </c>
      <c r="G198" s="31">
        <v>90</v>
      </c>
      <c r="H198" s="32">
        <v>0.4</v>
      </c>
      <c r="I198" s="86">
        <v>8.0693793068300768E-2</v>
      </c>
      <c r="J198" s="87">
        <v>22.31</v>
      </c>
      <c r="K198" s="87">
        <v>36.840000000000003</v>
      </c>
      <c r="L198">
        <v>7</v>
      </c>
      <c r="M198">
        <v>8.1</v>
      </c>
      <c r="N198" s="87">
        <v>22.24</v>
      </c>
      <c r="O198" s="87">
        <v>36.869999999999997</v>
      </c>
      <c r="P198" s="12">
        <v>6.8</v>
      </c>
      <c r="Q198" s="12">
        <v>8.1</v>
      </c>
      <c r="R198">
        <v>7</v>
      </c>
    </row>
    <row r="199" spans="1:18" ht="12.75">
      <c r="A199" s="29" t="s">
        <v>80</v>
      </c>
      <c r="B199" s="39">
        <v>39097</v>
      </c>
      <c r="C199" s="31">
        <v>4</v>
      </c>
      <c r="D199" s="31">
        <v>4</v>
      </c>
      <c r="E199" s="31">
        <v>1</v>
      </c>
      <c r="F199" s="31">
        <v>13</v>
      </c>
      <c r="G199" s="31">
        <v>130</v>
      </c>
      <c r="H199" s="32">
        <v>0.3</v>
      </c>
      <c r="I199" s="86">
        <v>8.3477376090546118E-2</v>
      </c>
      <c r="J199" s="87">
        <v>23.15</v>
      </c>
      <c r="K199" s="87">
        <v>37.07</v>
      </c>
      <c r="L199">
        <v>6.7</v>
      </c>
      <c r="M199">
        <v>8.1</v>
      </c>
      <c r="N199" s="87">
        <v>23.14</v>
      </c>
      <c r="O199" s="87">
        <v>37.08</v>
      </c>
      <c r="P199" s="12">
        <v>6.8</v>
      </c>
      <c r="Q199" s="12">
        <v>8.1</v>
      </c>
      <c r="R199">
        <v>7</v>
      </c>
    </row>
    <row r="200" spans="1:18" ht="12.75">
      <c r="A200" s="29" t="s">
        <v>80</v>
      </c>
      <c r="B200" s="39">
        <v>39104</v>
      </c>
      <c r="C200" s="31">
        <v>1.5</v>
      </c>
      <c r="D200" s="31">
        <v>3</v>
      </c>
      <c r="E200" s="31">
        <v>1</v>
      </c>
      <c r="F200" s="31">
        <v>11</v>
      </c>
      <c r="G200" s="31">
        <v>100</v>
      </c>
      <c r="H200" s="32">
        <v>0.4</v>
      </c>
      <c r="I200" s="86">
        <v>8.7201898772112513E-2</v>
      </c>
      <c r="J200" s="87">
        <v>21.67</v>
      </c>
      <c r="K200" s="87">
        <v>37.07</v>
      </c>
      <c r="L200">
        <v>7.1</v>
      </c>
      <c r="M200">
        <v>8.1</v>
      </c>
      <c r="N200" s="87">
        <v>21.59</v>
      </c>
      <c r="O200" s="87">
        <v>37.26</v>
      </c>
      <c r="P200" s="12">
        <v>7.8</v>
      </c>
      <c r="Q200" s="12">
        <v>8.1</v>
      </c>
      <c r="R200" t="s">
        <v>129</v>
      </c>
    </row>
    <row r="201" spans="1:18" ht="12.75">
      <c r="A201" s="29" t="s">
        <v>80</v>
      </c>
      <c r="B201" s="39">
        <v>39111</v>
      </c>
      <c r="C201" s="31">
        <v>3</v>
      </c>
      <c r="D201" s="31">
        <v>2</v>
      </c>
      <c r="E201" s="31">
        <v>1</v>
      </c>
      <c r="F201" s="31">
        <v>13</v>
      </c>
      <c r="G201" s="31">
        <v>120</v>
      </c>
      <c r="H201" s="32">
        <v>0.7</v>
      </c>
      <c r="I201" s="86">
        <v>8.142722714233333E-2</v>
      </c>
      <c r="J201" s="87">
        <v>23.46</v>
      </c>
      <c r="K201" s="87">
        <v>37.14</v>
      </c>
      <c r="L201">
        <v>6.9</v>
      </c>
      <c r="M201">
        <v>8.1</v>
      </c>
      <c r="N201" s="87">
        <v>22.82</v>
      </c>
      <c r="O201" s="87">
        <v>37.33</v>
      </c>
      <c r="P201" s="12">
        <v>6.5</v>
      </c>
      <c r="Q201" s="12">
        <v>8.1</v>
      </c>
      <c r="R201">
        <v>7.5</v>
      </c>
    </row>
    <row r="202" spans="1:18" ht="12.75">
      <c r="A202" s="29" t="s">
        <v>80</v>
      </c>
      <c r="B202" s="39">
        <v>39118</v>
      </c>
      <c r="C202" s="31">
        <v>1.5</v>
      </c>
      <c r="D202" s="31">
        <v>1</v>
      </c>
      <c r="E202" s="31">
        <v>1</v>
      </c>
      <c r="F202" s="31">
        <v>10</v>
      </c>
      <c r="G202" s="31">
        <v>120</v>
      </c>
      <c r="H202" s="32">
        <v>0.6</v>
      </c>
      <c r="I202" s="86">
        <v>9.427978179269432E-2</v>
      </c>
      <c r="J202" s="87">
        <v>23.69</v>
      </c>
      <c r="K202" s="87">
        <v>37.090000000000003</v>
      </c>
      <c r="M202">
        <v>8.3000000000000007</v>
      </c>
      <c r="N202" s="87">
        <v>23.71</v>
      </c>
      <c r="O202" s="87">
        <v>37.07</v>
      </c>
      <c r="Q202" s="12">
        <v>8.3000000000000007</v>
      </c>
      <c r="R202">
        <v>5.5</v>
      </c>
    </row>
    <row r="203" spans="1:18" ht="12.75">
      <c r="A203" s="29" t="s">
        <v>80</v>
      </c>
      <c r="B203" s="39">
        <v>39125</v>
      </c>
      <c r="C203" s="31">
        <v>1.5</v>
      </c>
      <c r="D203" s="31">
        <v>1</v>
      </c>
      <c r="E203" s="31">
        <v>1</v>
      </c>
      <c r="F203" s="31">
        <v>12</v>
      </c>
      <c r="G203" s="31">
        <v>140</v>
      </c>
      <c r="H203" s="32">
        <v>1.2</v>
      </c>
      <c r="I203" s="86">
        <v>0.10688160451625484</v>
      </c>
      <c r="J203" s="87">
        <v>23.36</v>
      </c>
      <c r="K203" s="87">
        <v>36.700000000000003</v>
      </c>
      <c r="L203">
        <v>7</v>
      </c>
      <c r="N203" s="87">
        <v>23.27</v>
      </c>
      <c r="O203" s="87">
        <v>36.69</v>
      </c>
      <c r="P203" s="12">
        <v>6.4</v>
      </c>
      <c r="R203">
        <v>7</v>
      </c>
    </row>
    <row r="204" spans="1:18" ht="12.75">
      <c r="A204" s="29" t="s">
        <v>80</v>
      </c>
      <c r="B204" s="39">
        <v>39132</v>
      </c>
      <c r="C204" s="31">
        <v>8</v>
      </c>
      <c r="D204" s="31">
        <v>2</v>
      </c>
      <c r="E204" s="31">
        <v>1</v>
      </c>
      <c r="F204" s="31">
        <v>14</v>
      </c>
      <c r="G204" s="31">
        <v>140</v>
      </c>
      <c r="H204" s="32">
        <v>0.8</v>
      </c>
      <c r="I204" s="86">
        <v>0.11519511927231715</v>
      </c>
      <c r="J204" s="87">
        <v>22.69</v>
      </c>
      <c r="K204" s="87">
        <v>36.96</v>
      </c>
      <c r="L204">
        <v>7</v>
      </c>
      <c r="M204">
        <v>8.1999999999999993</v>
      </c>
      <c r="N204" s="87">
        <v>22.43</v>
      </c>
      <c r="O204" s="87">
        <v>36.979999999999997</v>
      </c>
      <c r="P204" s="12">
        <v>6.8</v>
      </c>
      <c r="Q204" s="12">
        <v>8.1999999999999993</v>
      </c>
      <c r="R204">
        <v>5.5</v>
      </c>
    </row>
    <row r="205" spans="1:18" ht="12.75">
      <c r="A205" s="29" t="s">
        <v>80</v>
      </c>
      <c r="B205" s="39">
        <v>39139</v>
      </c>
      <c r="C205" s="31">
        <v>1.5</v>
      </c>
      <c r="D205" s="31">
        <v>4</v>
      </c>
      <c r="E205" s="31">
        <v>1</v>
      </c>
      <c r="F205" s="31">
        <v>12</v>
      </c>
      <c r="G205" s="31">
        <v>150</v>
      </c>
      <c r="H205" s="32">
        <v>0.4</v>
      </c>
      <c r="I205" s="86">
        <v>7.9968587701372204E-2</v>
      </c>
      <c r="J205" s="87">
        <v>23.44</v>
      </c>
      <c r="K205" s="87">
        <v>37.380000000000003</v>
      </c>
      <c r="L205">
        <v>7</v>
      </c>
      <c r="M205">
        <v>8.1</v>
      </c>
      <c r="N205" s="87">
        <v>23.44</v>
      </c>
      <c r="O205" s="87">
        <v>37.369999999999997</v>
      </c>
      <c r="P205" s="12">
        <v>6.9</v>
      </c>
      <c r="Q205" s="12">
        <v>8.1</v>
      </c>
      <c r="R205">
        <v>7</v>
      </c>
    </row>
    <row r="206" spans="1:18" ht="12.75">
      <c r="A206" s="29" t="s">
        <v>80</v>
      </c>
      <c r="B206" s="39">
        <v>39146</v>
      </c>
      <c r="C206" s="31">
        <v>1.5</v>
      </c>
      <c r="D206" s="31">
        <v>4</v>
      </c>
      <c r="E206" s="31">
        <v>2</v>
      </c>
      <c r="F206" s="31">
        <v>12</v>
      </c>
      <c r="G206" s="31">
        <v>100</v>
      </c>
      <c r="H206" s="32">
        <v>0.4</v>
      </c>
      <c r="I206" s="86">
        <v>7.6676346479170127E-2</v>
      </c>
      <c r="J206" s="87">
        <v>22.8</v>
      </c>
      <c r="K206" s="87">
        <v>37.11</v>
      </c>
      <c r="L206">
        <v>7.2</v>
      </c>
      <c r="M206">
        <v>7.9</v>
      </c>
      <c r="N206" s="87">
        <v>22.78</v>
      </c>
      <c r="O206" s="87">
        <v>37.26</v>
      </c>
      <c r="P206" s="12">
        <v>7.2</v>
      </c>
      <c r="Q206" s="12">
        <v>7.9</v>
      </c>
      <c r="R206">
        <v>7.5</v>
      </c>
    </row>
    <row r="207" spans="1:18" ht="12.75">
      <c r="A207" s="29" t="s">
        <v>80</v>
      </c>
      <c r="B207" s="39">
        <v>39153</v>
      </c>
      <c r="C207" s="31">
        <v>1.5</v>
      </c>
      <c r="D207" s="31">
        <v>4</v>
      </c>
      <c r="E207" s="31">
        <v>1</v>
      </c>
      <c r="F207" s="31">
        <v>13</v>
      </c>
      <c r="G207" s="31">
        <v>120</v>
      </c>
      <c r="H207" s="32">
        <v>0.7</v>
      </c>
      <c r="I207" s="88">
        <v>0.13516614557838505</v>
      </c>
      <c r="J207" s="87">
        <v>22.54</v>
      </c>
      <c r="K207" s="87">
        <v>37.36</v>
      </c>
      <c r="L207">
        <v>7.2</v>
      </c>
      <c r="M207">
        <v>8.1</v>
      </c>
      <c r="N207" s="87">
        <v>22.53</v>
      </c>
      <c r="O207" s="87">
        <v>37.36</v>
      </c>
      <c r="P207" s="87">
        <v>7.1</v>
      </c>
      <c r="Q207" s="87">
        <v>8.1</v>
      </c>
      <c r="R207">
        <v>5.9</v>
      </c>
    </row>
    <row r="208" spans="1:18" ht="12.75">
      <c r="A208" s="29" t="s">
        <v>80</v>
      </c>
      <c r="B208" s="39">
        <v>39160</v>
      </c>
      <c r="C208" s="31">
        <v>3</v>
      </c>
      <c r="D208" s="31">
        <v>2</v>
      </c>
      <c r="E208" s="31">
        <v>1</v>
      </c>
      <c r="F208" s="31">
        <v>10</v>
      </c>
      <c r="G208" s="31">
        <v>120</v>
      </c>
      <c r="H208" s="32">
        <v>0.5</v>
      </c>
      <c r="I208" s="88">
        <v>8.0908753185280471E-2</v>
      </c>
      <c r="J208" s="87">
        <v>22.96</v>
      </c>
      <c r="K208" s="87">
        <v>37.299999999999997</v>
      </c>
      <c r="L208">
        <v>7.1</v>
      </c>
      <c r="M208">
        <v>8.1</v>
      </c>
      <c r="N208" s="87">
        <v>22.97</v>
      </c>
      <c r="O208" s="87">
        <v>37.299999999999997</v>
      </c>
      <c r="P208" s="87">
        <v>7</v>
      </c>
      <c r="Q208" s="87">
        <v>8.1</v>
      </c>
      <c r="R208">
        <v>8</v>
      </c>
    </row>
    <row r="209" spans="1:18" ht="12.75">
      <c r="A209" s="29" t="s">
        <v>80</v>
      </c>
      <c r="B209" s="39">
        <v>39167</v>
      </c>
      <c r="C209" s="31">
        <v>1.5</v>
      </c>
      <c r="D209" s="31">
        <v>2</v>
      </c>
      <c r="E209" s="31">
        <v>1</v>
      </c>
      <c r="F209" s="31">
        <v>10</v>
      </c>
      <c r="G209" s="31">
        <v>120</v>
      </c>
      <c r="H209" s="32">
        <v>0.8</v>
      </c>
      <c r="I209" s="86">
        <v>9.6625984053570313E-2</v>
      </c>
      <c r="J209" s="87">
        <v>22</v>
      </c>
      <c r="K209" s="87">
        <v>37.32</v>
      </c>
      <c r="L209">
        <v>6.9</v>
      </c>
      <c r="M209">
        <v>8.1</v>
      </c>
      <c r="N209" s="87">
        <v>22.01</v>
      </c>
      <c r="O209" s="87">
        <v>37.32</v>
      </c>
      <c r="P209" s="12">
        <v>6.9</v>
      </c>
      <c r="Q209" s="12">
        <v>8.1</v>
      </c>
      <c r="R209">
        <v>7.2</v>
      </c>
    </row>
    <row r="211" spans="1:18" ht="12.75">
      <c r="A211" s="29" t="s">
        <v>83</v>
      </c>
      <c r="B211" s="39">
        <v>39055</v>
      </c>
      <c r="C211" s="31">
        <v>9</v>
      </c>
      <c r="D211" s="31">
        <v>6</v>
      </c>
      <c r="E211" s="31">
        <v>1</v>
      </c>
      <c r="F211" s="31">
        <v>11</v>
      </c>
      <c r="G211" s="31">
        <v>100</v>
      </c>
      <c r="H211" s="32">
        <v>0.2</v>
      </c>
      <c r="I211" s="89">
        <v>8.3595366160282195E-2</v>
      </c>
      <c r="J211" s="12">
        <v>21.67</v>
      </c>
      <c r="K211" s="12">
        <v>36.18</v>
      </c>
      <c r="L211">
        <v>6.9</v>
      </c>
      <c r="M211">
        <v>7.9</v>
      </c>
      <c r="N211" s="12">
        <v>21.68</v>
      </c>
      <c r="O211" s="12">
        <v>36.18</v>
      </c>
      <c r="P211" s="12">
        <v>6.9</v>
      </c>
      <c r="Q211" s="12">
        <v>7.9</v>
      </c>
      <c r="R211" s="12">
        <v>10.5</v>
      </c>
    </row>
    <row r="212" spans="1:18" ht="12.75">
      <c r="A212" s="29" t="s">
        <v>83</v>
      </c>
      <c r="B212" s="39">
        <v>39062</v>
      </c>
      <c r="C212" s="31">
        <v>7</v>
      </c>
      <c r="D212" s="31">
        <v>4</v>
      </c>
      <c r="E212" s="31">
        <v>1</v>
      </c>
      <c r="F212" s="31">
        <v>13</v>
      </c>
      <c r="G212" s="31">
        <v>100</v>
      </c>
      <c r="H212" s="32">
        <v>0.3</v>
      </c>
      <c r="I212" s="89">
        <v>7.0465259555064358E-2</v>
      </c>
      <c r="J212" s="12">
        <v>21.52</v>
      </c>
      <c r="K212" s="12">
        <v>36.76</v>
      </c>
      <c r="L212">
        <v>7.2</v>
      </c>
      <c r="M212">
        <v>8.1</v>
      </c>
      <c r="N212" s="12">
        <v>21.34</v>
      </c>
      <c r="O212" s="12">
        <v>36.76</v>
      </c>
      <c r="P212" s="12">
        <v>7</v>
      </c>
      <c r="Q212" s="12">
        <v>8.1</v>
      </c>
      <c r="R212">
        <v>8</v>
      </c>
    </row>
    <row r="213" spans="1:18" ht="12.75">
      <c r="A213" s="29" t="s">
        <v>83</v>
      </c>
      <c r="B213" s="39">
        <v>39069</v>
      </c>
      <c r="C213" s="31">
        <v>5</v>
      </c>
      <c r="D213" s="31">
        <v>1</v>
      </c>
      <c r="E213" s="31">
        <v>1</v>
      </c>
      <c r="F213" s="31">
        <v>10</v>
      </c>
      <c r="G213" s="31">
        <v>120</v>
      </c>
      <c r="H213" s="32">
        <v>0.6</v>
      </c>
      <c r="I213" s="89">
        <v>6.5887960563326242E-2</v>
      </c>
      <c r="J213" s="90">
        <v>23.62</v>
      </c>
      <c r="K213" s="90">
        <v>36.479999999999997</v>
      </c>
      <c r="L213">
        <v>7</v>
      </c>
      <c r="M213">
        <v>8.1</v>
      </c>
      <c r="N213" s="90">
        <v>22.41</v>
      </c>
      <c r="O213" s="90">
        <v>36.42</v>
      </c>
      <c r="P213" s="90">
        <v>6.8</v>
      </c>
      <c r="Q213" s="90">
        <v>8</v>
      </c>
      <c r="R213">
        <v>11</v>
      </c>
    </row>
    <row r="214" spans="1:18" ht="12.75">
      <c r="A214" s="29" t="s">
        <v>83</v>
      </c>
      <c r="B214" s="39">
        <v>39090</v>
      </c>
      <c r="C214" s="31">
        <v>1.5</v>
      </c>
      <c r="D214" s="31">
        <v>4</v>
      </c>
      <c r="E214" s="31">
        <v>1</v>
      </c>
      <c r="F214" s="31">
        <v>14</v>
      </c>
      <c r="G214" s="31">
        <v>140</v>
      </c>
      <c r="H214" s="32">
        <v>0.4</v>
      </c>
      <c r="I214" s="89">
        <v>7.8991295581390494E-2</v>
      </c>
      <c r="J214" s="90">
        <v>22.68</v>
      </c>
      <c r="K214" s="90">
        <v>37.17</v>
      </c>
      <c r="L214">
        <v>6.9</v>
      </c>
      <c r="M214">
        <v>8.1</v>
      </c>
      <c r="N214" s="90">
        <v>22.52</v>
      </c>
      <c r="O214" s="90">
        <v>37.159999999999997</v>
      </c>
      <c r="P214" s="90">
        <v>6.8</v>
      </c>
      <c r="Q214" s="90">
        <v>8.1</v>
      </c>
      <c r="R214" s="90">
        <v>8</v>
      </c>
    </row>
    <row r="215" spans="1:18" ht="12.75">
      <c r="A215" s="29" t="s">
        <v>83</v>
      </c>
      <c r="B215" s="39">
        <v>39097</v>
      </c>
      <c r="C215" s="31">
        <v>6</v>
      </c>
      <c r="D215" s="31">
        <v>4</v>
      </c>
      <c r="E215" s="31">
        <v>1</v>
      </c>
      <c r="F215" s="31">
        <v>14</v>
      </c>
      <c r="G215" s="31">
        <v>140</v>
      </c>
      <c r="H215" s="32">
        <v>0.4</v>
      </c>
      <c r="I215" s="89">
        <v>8.2701566018275108E-2</v>
      </c>
      <c r="J215" s="90">
        <v>22.67</v>
      </c>
      <c r="K215" s="90">
        <v>37.229999999999997</v>
      </c>
      <c r="L215">
        <v>7.1</v>
      </c>
      <c r="M215">
        <v>8.1999999999999993</v>
      </c>
      <c r="N215" s="90">
        <v>22.42</v>
      </c>
      <c r="O215" s="90">
        <v>37.21</v>
      </c>
      <c r="P215" s="90">
        <v>7</v>
      </c>
      <c r="Q215" s="90">
        <v>8.1999999999999993</v>
      </c>
      <c r="R215">
        <v>6</v>
      </c>
    </row>
    <row r="216" spans="1:18" ht="12.75">
      <c r="A216" s="29" t="s">
        <v>83</v>
      </c>
      <c r="B216" s="39">
        <v>39104</v>
      </c>
      <c r="C216" s="31">
        <v>1.5</v>
      </c>
      <c r="D216" s="31">
        <v>1</v>
      </c>
      <c r="E216" s="31">
        <v>1</v>
      </c>
      <c r="F216" s="31">
        <v>13</v>
      </c>
      <c r="G216" s="31">
        <v>140</v>
      </c>
      <c r="H216" s="32">
        <v>0.4</v>
      </c>
      <c r="J216" s="90">
        <v>22.25</v>
      </c>
      <c r="K216" s="90">
        <v>37.36</v>
      </c>
      <c r="L216">
        <v>7.1</v>
      </c>
      <c r="M216">
        <v>8.1</v>
      </c>
      <c r="N216" s="90">
        <v>22.04</v>
      </c>
      <c r="O216" s="90">
        <v>37.409999999999997</v>
      </c>
      <c r="P216" s="90">
        <v>6.9</v>
      </c>
      <c r="Q216" s="90">
        <v>8.1</v>
      </c>
      <c r="R216">
        <v>15</v>
      </c>
    </row>
    <row r="217" spans="1:18" ht="12.75">
      <c r="A217" s="29" t="s">
        <v>83</v>
      </c>
      <c r="B217" s="39">
        <v>39111</v>
      </c>
      <c r="C217" s="31">
        <v>1.5</v>
      </c>
      <c r="D217" s="31">
        <v>1</v>
      </c>
      <c r="E217" s="31">
        <v>1</v>
      </c>
      <c r="F217" s="31">
        <v>10</v>
      </c>
      <c r="G217" s="31">
        <v>120</v>
      </c>
      <c r="H217" s="32">
        <v>0.3</v>
      </c>
      <c r="I217" s="89">
        <v>5.2362537895497149E-2</v>
      </c>
      <c r="J217" s="90">
        <v>23.61</v>
      </c>
      <c r="K217" s="90">
        <v>37.380000000000003</v>
      </c>
      <c r="L217">
        <v>7.2</v>
      </c>
      <c r="M217">
        <v>8.1999999999999993</v>
      </c>
      <c r="N217" s="90">
        <v>23.03</v>
      </c>
      <c r="O217" s="90">
        <v>37.46</v>
      </c>
      <c r="P217" s="90">
        <v>6.3</v>
      </c>
      <c r="Q217" s="90">
        <v>8.1</v>
      </c>
      <c r="R217">
        <v>16</v>
      </c>
    </row>
    <row r="218" spans="1:18" ht="12.75">
      <c r="A218" s="29" t="s">
        <v>83</v>
      </c>
      <c r="B218" s="39">
        <v>39118</v>
      </c>
      <c r="C218" s="31">
        <v>3</v>
      </c>
      <c r="D218" s="31">
        <v>1</v>
      </c>
      <c r="E218" s="31">
        <v>1</v>
      </c>
      <c r="F218" s="31">
        <v>13</v>
      </c>
      <c r="G218" s="31">
        <v>140</v>
      </c>
      <c r="H218" s="32">
        <v>0.4</v>
      </c>
      <c r="I218" s="89">
        <v>8.81814753122519E-2</v>
      </c>
      <c r="J218" s="91">
        <v>23.84</v>
      </c>
      <c r="K218" s="91">
        <v>36.700000000000003</v>
      </c>
      <c r="L218">
        <v>6.8</v>
      </c>
      <c r="N218" s="91">
        <v>23.84</v>
      </c>
      <c r="O218" s="91">
        <v>36.68</v>
      </c>
      <c r="P218" s="90">
        <v>6.8</v>
      </c>
      <c r="R218">
        <v>9</v>
      </c>
    </row>
    <row r="219" spans="1:18" ht="12.75">
      <c r="A219" s="29" t="s">
        <v>83</v>
      </c>
      <c r="B219" s="39">
        <v>39125</v>
      </c>
      <c r="C219" s="31">
        <v>1.5</v>
      </c>
      <c r="D219" s="31">
        <v>1</v>
      </c>
      <c r="E219" s="31">
        <v>1</v>
      </c>
      <c r="F219" s="31">
        <v>11</v>
      </c>
      <c r="G219" s="31">
        <v>140</v>
      </c>
      <c r="H219" s="32">
        <v>0.4</v>
      </c>
      <c r="I219" s="89">
        <v>6.7986383790947499E-2</v>
      </c>
      <c r="J219" s="90">
        <v>23.71</v>
      </c>
      <c r="K219" s="90">
        <v>36.729999999999997</v>
      </c>
      <c r="L219">
        <v>7.1</v>
      </c>
      <c r="N219" s="90">
        <v>23.64</v>
      </c>
      <c r="O219" s="90">
        <v>36.72</v>
      </c>
      <c r="P219" s="90">
        <v>6</v>
      </c>
      <c r="R219">
        <v>11</v>
      </c>
    </row>
    <row r="220" spans="1:18" ht="12.75">
      <c r="A220" s="29" t="s">
        <v>83</v>
      </c>
      <c r="B220" s="39">
        <v>39132</v>
      </c>
      <c r="C220" s="31">
        <v>4</v>
      </c>
      <c r="D220" s="31">
        <v>1</v>
      </c>
      <c r="E220" s="31">
        <v>1</v>
      </c>
      <c r="F220" s="31">
        <v>9</v>
      </c>
      <c r="G220" s="31">
        <v>170</v>
      </c>
      <c r="H220" s="32">
        <v>0.3</v>
      </c>
      <c r="I220" s="89">
        <v>7.0788261536424271E-2</v>
      </c>
      <c r="J220" s="90">
        <v>22.94</v>
      </c>
      <c r="K220" s="90">
        <v>37.11</v>
      </c>
      <c r="L220">
        <v>7.3</v>
      </c>
      <c r="M220">
        <v>8.1999999999999993</v>
      </c>
      <c r="N220" s="90">
        <v>22.8</v>
      </c>
      <c r="O220" s="90">
        <v>37.14</v>
      </c>
      <c r="P220" s="90">
        <v>6.9</v>
      </c>
      <c r="Q220" s="90">
        <v>8.1</v>
      </c>
      <c r="R220">
        <v>10.5</v>
      </c>
    </row>
    <row r="221" spans="1:18" ht="12.75">
      <c r="A221" s="29" t="s">
        <v>83</v>
      </c>
      <c r="B221" s="39">
        <v>39139</v>
      </c>
      <c r="C221" s="31">
        <v>1.5</v>
      </c>
      <c r="D221" s="31">
        <v>5</v>
      </c>
      <c r="E221" s="31">
        <v>1</v>
      </c>
      <c r="F221" s="31">
        <v>10</v>
      </c>
      <c r="G221" s="31">
        <v>130</v>
      </c>
      <c r="H221" s="32">
        <v>0.4</v>
      </c>
      <c r="I221" s="89">
        <v>7.1125139304019772E-2</v>
      </c>
      <c r="J221" s="90">
        <v>23.42</v>
      </c>
      <c r="K221" s="90">
        <v>37.369999999999997</v>
      </c>
      <c r="L221">
        <v>7.3</v>
      </c>
      <c r="M221">
        <v>8.1</v>
      </c>
      <c r="N221" s="90">
        <v>23.35</v>
      </c>
      <c r="O221" s="90">
        <v>37.43</v>
      </c>
      <c r="P221" s="90">
        <v>7</v>
      </c>
      <c r="Q221" s="90">
        <v>8.1</v>
      </c>
      <c r="R221">
        <v>14</v>
      </c>
    </row>
    <row r="222" spans="1:18" ht="12.75">
      <c r="A222" s="29" t="s">
        <v>83</v>
      </c>
      <c r="B222" s="39">
        <v>39146</v>
      </c>
      <c r="C222" s="31">
        <v>5</v>
      </c>
      <c r="D222" s="31">
        <v>3</v>
      </c>
      <c r="E222" s="31">
        <v>1</v>
      </c>
      <c r="F222" s="31">
        <v>11</v>
      </c>
      <c r="G222" s="31">
        <v>130</v>
      </c>
      <c r="H222" s="32">
        <v>0.8</v>
      </c>
      <c r="I222" s="89">
        <v>7.1328968401297127E-2</v>
      </c>
      <c r="J222" s="90">
        <v>23.71</v>
      </c>
      <c r="K222" s="90">
        <v>37.32</v>
      </c>
      <c r="L222">
        <v>7.3</v>
      </c>
      <c r="M222">
        <v>8</v>
      </c>
      <c r="N222" s="90">
        <v>22.71</v>
      </c>
      <c r="O222" s="90">
        <v>37.32</v>
      </c>
      <c r="P222" s="90">
        <v>6.7</v>
      </c>
      <c r="Q222" s="90">
        <v>7.8</v>
      </c>
      <c r="R222">
        <v>9.5</v>
      </c>
    </row>
    <row r="223" spans="1:18" ht="12.75">
      <c r="A223" s="29" t="s">
        <v>83</v>
      </c>
      <c r="B223" s="39">
        <v>39153</v>
      </c>
      <c r="C223" s="31">
        <v>1.5</v>
      </c>
      <c r="D223" s="31">
        <v>3</v>
      </c>
      <c r="E223" s="31">
        <v>1</v>
      </c>
      <c r="F223" s="31">
        <v>16</v>
      </c>
      <c r="G223" s="31">
        <v>120</v>
      </c>
      <c r="H223" s="32">
        <v>0.6</v>
      </c>
      <c r="I223" s="92">
        <v>7.8401924902556722E-2</v>
      </c>
      <c r="J223" s="90">
        <v>22.83</v>
      </c>
      <c r="K223" s="90">
        <v>37.479999999999997</v>
      </c>
      <c r="L223">
        <v>7.5</v>
      </c>
      <c r="M223">
        <v>8.1</v>
      </c>
      <c r="N223" s="90">
        <v>22.55</v>
      </c>
      <c r="O223" s="90">
        <v>37.46</v>
      </c>
      <c r="P223" s="90">
        <v>7.1</v>
      </c>
      <c r="Q223" s="90">
        <v>8</v>
      </c>
      <c r="R223">
        <v>7.5</v>
      </c>
    </row>
    <row r="224" spans="1:18" ht="12.75">
      <c r="A224" s="29" t="s">
        <v>83</v>
      </c>
      <c r="B224" s="39">
        <v>39160</v>
      </c>
      <c r="C224" s="31">
        <v>1.5</v>
      </c>
      <c r="D224" s="31">
        <v>1</v>
      </c>
      <c r="E224" s="31">
        <v>1</v>
      </c>
      <c r="F224" s="31">
        <v>14</v>
      </c>
      <c r="G224" s="31">
        <v>130</v>
      </c>
      <c r="H224" s="32">
        <v>0.4</v>
      </c>
      <c r="I224" s="92">
        <v>6.5154247081704975E-2</v>
      </c>
      <c r="J224" s="90">
        <v>23.58</v>
      </c>
      <c r="K224" s="90">
        <v>37.33</v>
      </c>
      <c r="L224">
        <v>7</v>
      </c>
      <c r="M224">
        <v>8.1</v>
      </c>
      <c r="N224" s="90">
        <v>22.71</v>
      </c>
      <c r="O224" s="90">
        <v>37.28</v>
      </c>
      <c r="P224" s="90">
        <v>6.3</v>
      </c>
      <c r="Q224" s="90">
        <v>8</v>
      </c>
      <c r="R224">
        <v>12.5</v>
      </c>
    </row>
    <row r="225" spans="1:18" ht="12.75">
      <c r="A225" s="29" t="s">
        <v>83</v>
      </c>
      <c r="B225" s="39">
        <v>39167</v>
      </c>
      <c r="C225" s="31">
        <v>1.5</v>
      </c>
      <c r="D225" s="31">
        <v>4</v>
      </c>
      <c r="E225" s="31">
        <v>1</v>
      </c>
      <c r="F225" s="31">
        <v>10</v>
      </c>
      <c r="G225" s="31">
        <v>130</v>
      </c>
      <c r="H225" s="32">
        <v>0.5</v>
      </c>
      <c r="I225" s="89">
        <v>7.6447236476073141E-2</v>
      </c>
      <c r="J225" s="90">
        <v>21.73</v>
      </c>
      <c r="K225" s="90">
        <v>37.36</v>
      </c>
      <c r="L225">
        <v>7.3</v>
      </c>
      <c r="M225">
        <v>8.1</v>
      </c>
      <c r="N225" s="90">
        <v>21.17</v>
      </c>
      <c r="O225" s="90">
        <v>37.4</v>
      </c>
      <c r="P225" s="90">
        <v>6.9</v>
      </c>
      <c r="Q225" s="90">
        <v>8.1</v>
      </c>
      <c r="R225">
        <v>7</v>
      </c>
    </row>
    <row r="227" spans="1:18">
      <c r="A227" s="29" t="s">
        <v>84</v>
      </c>
      <c r="B227" s="39">
        <v>39055</v>
      </c>
      <c r="C227" s="31">
        <v>8</v>
      </c>
      <c r="D227" s="31">
        <v>5</v>
      </c>
      <c r="E227" s="31">
        <v>1</v>
      </c>
      <c r="F227" s="31">
        <v>9</v>
      </c>
      <c r="G227" s="31">
        <v>110</v>
      </c>
      <c r="H227" s="32">
        <v>0.2</v>
      </c>
      <c r="J227" s="12">
        <v>20.61</v>
      </c>
      <c r="K227" s="12">
        <v>36.24</v>
      </c>
      <c r="L227">
        <v>7.1</v>
      </c>
      <c r="M227">
        <v>7.9</v>
      </c>
      <c r="N227" s="12">
        <v>20.64</v>
      </c>
      <c r="O227" s="12">
        <v>36.25</v>
      </c>
      <c r="P227" s="12">
        <v>7.2</v>
      </c>
      <c r="Q227" s="12">
        <v>7.9</v>
      </c>
      <c r="R227" t="s">
        <v>89</v>
      </c>
    </row>
    <row r="228" spans="1:18">
      <c r="A228" s="29" t="s">
        <v>84</v>
      </c>
      <c r="B228" s="39">
        <v>39062</v>
      </c>
      <c r="C228" s="31">
        <v>13</v>
      </c>
      <c r="D228" s="31">
        <v>7</v>
      </c>
      <c r="E228" s="31">
        <v>1</v>
      </c>
      <c r="F228" s="31">
        <v>11</v>
      </c>
      <c r="G228" s="31">
        <v>110</v>
      </c>
      <c r="H228" s="32">
        <v>0.3</v>
      </c>
      <c r="J228" s="12">
        <v>20.67</v>
      </c>
      <c r="K228" s="12">
        <v>36.909999999999997</v>
      </c>
      <c r="L228" s="12">
        <v>7</v>
      </c>
      <c r="M228">
        <v>8</v>
      </c>
      <c r="N228" s="12">
        <v>20.6</v>
      </c>
      <c r="O228" s="12">
        <v>36.909999999999997</v>
      </c>
      <c r="P228" s="12">
        <v>7.1</v>
      </c>
      <c r="Q228" s="12">
        <v>8</v>
      </c>
      <c r="R228" t="s">
        <v>86</v>
      </c>
    </row>
    <row r="229" spans="1:18">
      <c r="A229" s="29" t="s">
        <v>84</v>
      </c>
      <c r="B229" s="39">
        <v>39069</v>
      </c>
      <c r="C229" s="31">
        <v>6</v>
      </c>
      <c r="D229" s="31">
        <v>4</v>
      </c>
      <c r="E229" s="31">
        <v>1</v>
      </c>
      <c r="F229" s="31">
        <v>14</v>
      </c>
      <c r="G229" s="31">
        <v>160</v>
      </c>
      <c r="H229" s="32">
        <v>0.5</v>
      </c>
      <c r="J229" s="12">
        <v>24.51</v>
      </c>
      <c r="K229" s="12">
        <v>36.619999999999997</v>
      </c>
      <c r="L229">
        <v>6.4</v>
      </c>
      <c r="M229">
        <v>8</v>
      </c>
      <c r="N229" s="12">
        <v>24.46</v>
      </c>
      <c r="O229" s="12">
        <v>36.61</v>
      </c>
      <c r="P229" s="12">
        <v>6.6</v>
      </c>
      <c r="Q229" s="12">
        <v>8.1</v>
      </c>
      <c r="R229" t="s">
        <v>85</v>
      </c>
    </row>
    <row r="230" spans="1:18" ht="12.75">
      <c r="A230" s="29" t="s">
        <v>84</v>
      </c>
      <c r="B230" s="39">
        <v>39090</v>
      </c>
      <c r="C230" s="31">
        <v>1.5</v>
      </c>
      <c r="D230" s="31">
        <v>2</v>
      </c>
      <c r="E230" s="31">
        <v>1</v>
      </c>
      <c r="F230" s="31">
        <v>14</v>
      </c>
      <c r="G230" s="31">
        <v>140</v>
      </c>
      <c r="H230" s="32">
        <v>0.3</v>
      </c>
      <c r="J230" s="91">
        <v>22.75</v>
      </c>
      <c r="K230" s="91">
        <v>37.21</v>
      </c>
      <c r="L230">
        <v>7.2</v>
      </c>
      <c r="M230">
        <v>8.1999999999999993</v>
      </c>
      <c r="N230" s="91">
        <v>22.77</v>
      </c>
      <c r="O230" s="91">
        <v>37.229999999999997</v>
      </c>
      <c r="P230" s="12">
        <v>7.3</v>
      </c>
      <c r="Q230" s="12">
        <v>8.1</v>
      </c>
      <c r="R230" t="s">
        <v>153</v>
      </c>
    </row>
    <row r="231" spans="1:18" ht="12.75">
      <c r="A231" s="29" t="s">
        <v>84</v>
      </c>
      <c r="B231" s="39">
        <v>39097</v>
      </c>
      <c r="C231" s="31">
        <v>6</v>
      </c>
      <c r="D231" s="31">
        <v>5</v>
      </c>
      <c r="E231" s="31">
        <v>1</v>
      </c>
      <c r="F231" s="31">
        <v>12</v>
      </c>
      <c r="G231" s="31">
        <v>140</v>
      </c>
      <c r="H231" s="32">
        <v>0.4</v>
      </c>
      <c r="J231" s="91">
        <v>20.97</v>
      </c>
      <c r="K231" s="91">
        <v>37.35</v>
      </c>
      <c r="L231">
        <v>8</v>
      </c>
      <c r="M231">
        <v>8.1999999999999993</v>
      </c>
      <c r="N231" s="91">
        <v>20.94</v>
      </c>
      <c r="O231" s="91">
        <v>37.35</v>
      </c>
      <c r="P231" s="12">
        <v>8</v>
      </c>
      <c r="Q231" s="12">
        <v>8.1999999999999993</v>
      </c>
      <c r="R231" t="s">
        <v>85</v>
      </c>
    </row>
    <row r="232" spans="1:18" ht="12.75">
      <c r="A232" s="29" t="s">
        <v>84</v>
      </c>
      <c r="B232" s="39">
        <v>39104</v>
      </c>
      <c r="C232" s="31">
        <v>1.5</v>
      </c>
      <c r="D232" s="31">
        <v>2</v>
      </c>
      <c r="E232" s="31">
        <v>1</v>
      </c>
      <c r="F232" s="31">
        <v>12</v>
      </c>
      <c r="G232" s="31">
        <v>150</v>
      </c>
      <c r="H232" s="32">
        <v>0.5</v>
      </c>
      <c r="J232" s="91">
        <v>22.21</v>
      </c>
      <c r="K232" s="91">
        <v>37.61</v>
      </c>
      <c r="L232">
        <v>7.6</v>
      </c>
      <c r="M232">
        <v>8.1999999999999993</v>
      </c>
      <c r="N232" s="91">
        <v>22.23</v>
      </c>
      <c r="O232" s="91">
        <v>37.61</v>
      </c>
      <c r="P232" s="12">
        <v>7.5</v>
      </c>
      <c r="Q232" s="12">
        <v>8.1999999999999993</v>
      </c>
      <c r="R232" t="s">
        <v>87</v>
      </c>
    </row>
    <row r="233" spans="1:18" ht="12.75">
      <c r="A233" s="29" t="s">
        <v>84</v>
      </c>
      <c r="B233" s="39">
        <v>39111</v>
      </c>
      <c r="C233" s="31">
        <v>4</v>
      </c>
      <c r="D233" s="31">
        <v>2</v>
      </c>
      <c r="E233" s="31">
        <v>1</v>
      </c>
      <c r="F233" s="31">
        <v>11</v>
      </c>
      <c r="G233" s="31">
        <v>110</v>
      </c>
      <c r="H233" s="32">
        <v>0.4</v>
      </c>
      <c r="J233" s="91">
        <v>24.47</v>
      </c>
      <c r="K233" s="91">
        <v>37.58</v>
      </c>
      <c r="L233">
        <v>5.9</v>
      </c>
      <c r="M233">
        <v>8.1</v>
      </c>
      <c r="N233" s="91">
        <v>24.49</v>
      </c>
      <c r="O233" s="91">
        <v>37.57</v>
      </c>
      <c r="P233" s="12">
        <v>5.8</v>
      </c>
      <c r="Q233" s="12">
        <v>8</v>
      </c>
      <c r="R233" t="s">
        <v>90</v>
      </c>
    </row>
    <row r="234" spans="1:18" ht="12.75">
      <c r="A234" s="29" t="s">
        <v>84</v>
      </c>
      <c r="B234" s="39">
        <v>39118</v>
      </c>
      <c r="C234" s="31">
        <v>4</v>
      </c>
      <c r="D234" s="31">
        <v>1</v>
      </c>
      <c r="E234" s="31">
        <v>1</v>
      </c>
      <c r="F234" s="31">
        <v>11</v>
      </c>
      <c r="G234" s="31">
        <v>150</v>
      </c>
      <c r="H234" s="32">
        <v>0.5</v>
      </c>
      <c r="J234" s="91">
        <v>21.75</v>
      </c>
      <c r="K234" s="91">
        <v>36.770000000000003</v>
      </c>
      <c r="L234">
        <v>6.7</v>
      </c>
      <c r="N234" s="91">
        <v>21.8</v>
      </c>
      <c r="O234" s="91">
        <v>36.71</v>
      </c>
      <c r="P234" s="12">
        <v>6.4</v>
      </c>
      <c r="R234" t="s">
        <v>94</v>
      </c>
    </row>
    <row r="235" spans="1:18" ht="12.75">
      <c r="A235" s="29" t="s">
        <v>84</v>
      </c>
      <c r="B235" s="39">
        <v>39125</v>
      </c>
      <c r="C235" s="31">
        <v>1.5</v>
      </c>
      <c r="D235" s="31">
        <v>3</v>
      </c>
      <c r="E235" s="31">
        <v>1</v>
      </c>
      <c r="F235" s="31">
        <v>12</v>
      </c>
      <c r="G235" s="31">
        <v>160</v>
      </c>
      <c r="H235" s="32">
        <v>0.9</v>
      </c>
      <c r="J235" s="91">
        <v>23.35</v>
      </c>
      <c r="K235" s="91">
        <v>36.630000000000003</v>
      </c>
      <c r="L235">
        <v>6.7</v>
      </c>
      <c r="N235" s="91">
        <v>23.35</v>
      </c>
      <c r="O235" s="91">
        <v>36.78</v>
      </c>
      <c r="P235" s="12">
        <v>7</v>
      </c>
      <c r="R235" t="s">
        <v>92</v>
      </c>
    </row>
    <row r="236" spans="1:18" ht="12.75">
      <c r="A236" s="29" t="s">
        <v>84</v>
      </c>
      <c r="B236" s="39">
        <v>39132</v>
      </c>
      <c r="C236" s="31">
        <v>8</v>
      </c>
      <c r="D236" s="31">
        <v>2</v>
      </c>
      <c r="E236" s="31">
        <v>1</v>
      </c>
      <c r="F236" s="31">
        <v>10</v>
      </c>
      <c r="G236" s="31">
        <v>150</v>
      </c>
      <c r="H236" s="32">
        <v>0.2</v>
      </c>
      <c r="J236" s="91">
        <v>21.82</v>
      </c>
      <c r="K236" s="91">
        <v>37.229999999999997</v>
      </c>
      <c r="L236">
        <v>6.8</v>
      </c>
      <c r="M236">
        <v>7.8</v>
      </c>
      <c r="N236" s="91">
        <v>21.73</v>
      </c>
      <c r="O236" s="91">
        <v>37.26</v>
      </c>
      <c r="P236" s="12">
        <v>7.1</v>
      </c>
      <c r="Q236" s="12">
        <v>8</v>
      </c>
      <c r="R236" t="s">
        <v>91</v>
      </c>
    </row>
    <row r="237" spans="1:18" ht="12.75">
      <c r="A237" s="29" t="s">
        <v>84</v>
      </c>
      <c r="B237" s="39">
        <v>39139</v>
      </c>
      <c r="C237" s="31">
        <v>1.5</v>
      </c>
      <c r="D237" s="31">
        <v>4</v>
      </c>
      <c r="E237" s="31">
        <v>1</v>
      </c>
      <c r="F237" s="31">
        <v>12</v>
      </c>
      <c r="G237" s="31">
        <v>150</v>
      </c>
      <c r="H237" s="32">
        <v>0.6</v>
      </c>
      <c r="J237" s="91">
        <v>23.21</v>
      </c>
      <c r="K237" s="91">
        <v>37.57</v>
      </c>
      <c r="L237">
        <v>6.3</v>
      </c>
      <c r="M237" s="91">
        <v>8</v>
      </c>
      <c r="N237" s="91">
        <v>23.17</v>
      </c>
      <c r="O237" s="91">
        <v>37.549999999999997</v>
      </c>
      <c r="P237" s="12">
        <v>6.5</v>
      </c>
      <c r="Q237" s="12">
        <v>8</v>
      </c>
      <c r="R237" t="s">
        <v>93</v>
      </c>
    </row>
    <row r="238" spans="1:18" ht="12.75">
      <c r="A238" s="29" t="s">
        <v>84</v>
      </c>
      <c r="B238" s="39">
        <v>39146</v>
      </c>
      <c r="C238" s="31">
        <v>1.5</v>
      </c>
      <c r="D238" s="31">
        <v>3</v>
      </c>
      <c r="E238" s="31">
        <v>1</v>
      </c>
      <c r="F238" s="31">
        <v>12</v>
      </c>
      <c r="G238" s="31">
        <v>140</v>
      </c>
      <c r="H238" s="32">
        <v>0.6</v>
      </c>
      <c r="J238" s="91">
        <v>23.63</v>
      </c>
      <c r="K238" s="91">
        <v>37.36</v>
      </c>
      <c r="L238">
        <v>7.3</v>
      </c>
      <c r="M238">
        <v>8</v>
      </c>
      <c r="N238" s="91">
        <v>23.19</v>
      </c>
      <c r="O238" s="91">
        <v>37.46</v>
      </c>
      <c r="P238" s="12">
        <v>7.9</v>
      </c>
      <c r="Q238">
        <v>8</v>
      </c>
      <c r="R238" t="s">
        <v>85</v>
      </c>
    </row>
    <row r="239" spans="1:18" ht="12.75">
      <c r="A239" s="29" t="s">
        <v>84</v>
      </c>
      <c r="B239" s="39">
        <v>39153</v>
      </c>
      <c r="C239" s="31">
        <v>1.5</v>
      </c>
      <c r="D239" s="31">
        <v>1</v>
      </c>
      <c r="E239" s="31">
        <v>1</v>
      </c>
      <c r="F239" s="31">
        <v>12</v>
      </c>
      <c r="G239" s="31">
        <v>150</v>
      </c>
      <c r="H239" s="32">
        <v>0.5</v>
      </c>
      <c r="J239" s="91">
        <v>22.37</v>
      </c>
      <c r="K239" s="91">
        <v>37.5</v>
      </c>
      <c r="L239">
        <v>7.7</v>
      </c>
      <c r="M239">
        <v>8.1</v>
      </c>
      <c r="N239" s="91">
        <v>21.56</v>
      </c>
      <c r="O239" s="91">
        <v>37.549999999999997</v>
      </c>
      <c r="P239" s="12">
        <v>7.6</v>
      </c>
      <c r="Q239">
        <v>8</v>
      </c>
      <c r="R239" t="s">
        <v>123</v>
      </c>
    </row>
    <row r="240" spans="1:18" ht="12.75">
      <c r="A240" s="29" t="s">
        <v>84</v>
      </c>
      <c r="B240" s="39">
        <v>39160</v>
      </c>
      <c r="C240" s="31">
        <v>3</v>
      </c>
      <c r="D240" s="31">
        <v>1</v>
      </c>
      <c r="E240" s="31">
        <v>1</v>
      </c>
      <c r="F240" s="31">
        <v>15</v>
      </c>
      <c r="G240" s="31">
        <v>180</v>
      </c>
      <c r="H240" s="32">
        <v>0.7</v>
      </c>
      <c r="J240" s="91">
        <v>24.01</v>
      </c>
      <c r="K240" s="91">
        <v>37.56</v>
      </c>
      <c r="L240">
        <v>5</v>
      </c>
      <c r="M240">
        <v>7.9</v>
      </c>
      <c r="N240" s="91">
        <v>23.84</v>
      </c>
      <c r="O240" s="91">
        <v>37.520000000000003</v>
      </c>
      <c r="P240" s="12">
        <v>5.9</v>
      </c>
      <c r="Q240">
        <v>7.9</v>
      </c>
      <c r="R240" t="s">
        <v>153</v>
      </c>
    </row>
    <row r="241" spans="1:18" ht="12.75">
      <c r="A241" s="29" t="s">
        <v>84</v>
      </c>
      <c r="B241" s="39">
        <v>39167</v>
      </c>
      <c r="C241" s="31">
        <v>1.5</v>
      </c>
      <c r="D241" s="31">
        <v>4</v>
      </c>
      <c r="E241" s="31">
        <v>1</v>
      </c>
      <c r="F241" s="31">
        <v>9</v>
      </c>
      <c r="G241" s="31">
        <v>150</v>
      </c>
      <c r="H241" s="32">
        <v>0.9</v>
      </c>
      <c r="J241" s="91">
        <v>19.309999999999999</v>
      </c>
      <c r="K241" s="91">
        <v>37.39</v>
      </c>
      <c r="L241">
        <v>6.9</v>
      </c>
      <c r="M241">
        <v>8</v>
      </c>
      <c r="N241" s="91">
        <v>19.21</v>
      </c>
      <c r="O241" s="91">
        <v>37.4</v>
      </c>
      <c r="P241" s="12">
        <v>6.8</v>
      </c>
      <c r="Q241">
        <v>8</v>
      </c>
      <c r="R241" t="s">
        <v>90</v>
      </c>
    </row>
    <row r="243" spans="1:18" ht="12.75">
      <c r="A243" s="29" t="s">
        <v>95</v>
      </c>
      <c r="B243" s="39">
        <v>39055</v>
      </c>
      <c r="C243" s="31">
        <v>9</v>
      </c>
      <c r="D243" s="31">
        <v>3</v>
      </c>
      <c r="E243" s="31">
        <v>10</v>
      </c>
      <c r="F243" s="31">
        <v>14</v>
      </c>
      <c r="G243" s="31">
        <v>180</v>
      </c>
      <c r="H243" s="32">
        <v>4.0999999999999996</v>
      </c>
      <c r="I243" s="93">
        <v>0.15867499079005401</v>
      </c>
      <c r="J243" s="12">
        <v>22.59</v>
      </c>
      <c r="K243" s="12">
        <v>36.229999999999997</v>
      </c>
      <c r="L243">
        <v>7.8</v>
      </c>
      <c r="M243">
        <v>8</v>
      </c>
      <c r="N243" s="12">
        <v>21.95</v>
      </c>
      <c r="O243" s="12">
        <v>36.19</v>
      </c>
      <c r="P243" s="12">
        <v>7.5</v>
      </c>
      <c r="Q243" s="12">
        <v>8</v>
      </c>
      <c r="R243">
        <v>4</v>
      </c>
    </row>
    <row r="244" spans="1:18" ht="12.75">
      <c r="A244" s="29" t="s">
        <v>95</v>
      </c>
      <c r="B244" s="39">
        <v>39062</v>
      </c>
      <c r="C244" s="31">
        <v>12</v>
      </c>
      <c r="D244" s="31">
        <v>4</v>
      </c>
      <c r="E244" s="31">
        <v>3</v>
      </c>
      <c r="F244" s="31">
        <v>14</v>
      </c>
      <c r="G244" s="31">
        <v>160</v>
      </c>
      <c r="H244" s="32">
        <v>7.4</v>
      </c>
      <c r="I244" s="93">
        <v>0.17055681734639583</v>
      </c>
      <c r="J244" s="12">
        <v>21.41</v>
      </c>
      <c r="K244" s="12">
        <v>36.64</v>
      </c>
      <c r="L244">
        <v>7.2</v>
      </c>
      <c r="M244">
        <v>8.1</v>
      </c>
      <c r="N244" s="12">
        <v>21.4</v>
      </c>
      <c r="O244" s="12">
        <v>36.590000000000003</v>
      </c>
      <c r="P244" s="12">
        <v>7.1</v>
      </c>
      <c r="Q244" s="12">
        <v>8.1</v>
      </c>
      <c r="R244" s="12">
        <v>3</v>
      </c>
    </row>
    <row r="245" spans="1:18" ht="12.75">
      <c r="A245" s="29" t="s">
        <v>95</v>
      </c>
      <c r="B245" s="39">
        <v>39069</v>
      </c>
      <c r="C245" s="31">
        <v>5</v>
      </c>
      <c r="D245" s="31">
        <v>3</v>
      </c>
      <c r="E245" s="31">
        <v>1</v>
      </c>
      <c r="F245" s="31">
        <v>16</v>
      </c>
      <c r="G245" s="31">
        <v>180</v>
      </c>
      <c r="H245" s="32">
        <v>3.9</v>
      </c>
      <c r="I245" s="93">
        <v>0.16797042591309025</v>
      </c>
      <c r="J245" s="94">
        <v>25.03</v>
      </c>
      <c r="K245" s="94">
        <v>36.340000000000003</v>
      </c>
      <c r="L245">
        <v>7.7</v>
      </c>
      <c r="M245">
        <v>8.1</v>
      </c>
      <c r="N245" s="94">
        <v>22.75</v>
      </c>
      <c r="O245" s="94">
        <v>36.270000000000003</v>
      </c>
      <c r="P245" s="94">
        <v>5.4</v>
      </c>
      <c r="Q245" s="94">
        <v>8</v>
      </c>
      <c r="R245">
        <v>2.5</v>
      </c>
    </row>
    <row r="246" spans="1:18" ht="12.75">
      <c r="A246" s="29" t="s">
        <v>95</v>
      </c>
      <c r="B246" s="39">
        <v>39090</v>
      </c>
      <c r="C246" s="31">
        <v>1.5</v>
      </c>
      <c r="D246" s="31">
        <v>3</v>
      </c>
      <c r="E246" s="31">
        <v>1</v>
      </c>
      <c r="F246" s="31">
        <v>12</v>
      </c>
      <c r="G246" s="31">
        <v>170</v>
      </c>
      <c r="H246" s="32">
        <v>1.8</v>
      </c>
      <c r="I246" s="93">
        <v>0.13854198549881533</v>
      </c>
      <c r="J246" s="94">
        <v>23.76</v>
      </c>
      <c r="K246" s="94">
        <v>36.99</v>
      </c>
      <c r="L246">
        <v>6.8</v>
      </c>
      <c r="M246">
        <v>8</v>
      </c>
      <c r="N246" s="94">
        <v>22.57</v>
      </c>
      <c r="O246" s="94">
        <v>36.93</v>
      </c>
      <c r="P246" s="94">
        <v>6.5</v>
      </c>
      <c r="Q246" s="94">
        <v>8</v>
      </c>
      <c r="R246">
        <v>3.5</v>
      </c>
    </row>
    <row r="247" spans="1:18" ht="12.75">
      <c r="A247" s="29" t="s">
        <v>95</v>
      </c>
      <c r="B247" s="39">
        <v>39097</v>
      </c>
      <c r="C247" s="31">
        <v>7</v>
      </c>
      <c r="D247" s="31">
        <v>3</v>
      </c>
      <c r="E247" s="31">
        <v>8</v>
      </c>
      <c r="F247" s="31">
        <v>14</v>
      </c>
      <c r="G247" s="31">
        <v>190</v>
      </c>
      <c r="H247" s="32">
        <v>2.8</v>
      </c>
      <c r="I247" s="93">
        <v>0.13203455697510991</v>
      </c>
      <c r="J247" s="94">
        <v>24.44</v>
      </c>
      <c r="K247" s="94">
        <v>37.08</v>
      </c>
      <c r="L247">
        <v>6.8</v>
      </c>
      <c r="M247">
        <v>8</v>
      </c>
      <c r="N247" s="94">
        <v>23.09</v>
      </c>
      <c r="O247" s="94">
        <v>37</v>
      </c>
      <c r="P247" s="94">
        <v>6.6</v>
      </c>
      <c r="Q247" s="94">
        <v>8</v>
      </c>
      <c r="R247">
        <v>3.5</v>
      </c>
    </row>
    <row r="248" spans="1:18" ht="12.75">
      <c r="A248" s="29" t="s">
        <v>95</v>
      </c>
      <c r="B248" s="39">
        <v>39104</v>
      </c>
      <c r="C248" s="31">
        <v>1.5</v>
      </c>
      <c r="D248" s="31">
        <v>1</v>
      </c>
      <c r="E248" s="31">
        <v>2</v>
      </c>
      <c r="F248" s="31">
        <v>15</v>
      </c>
      <c r="G248" s="31">
        <v>190</v>
      </c>
      <c r="H248" s="32">
        <v>2.4</v>
      </c>
      <c r="I248" s="93">
        <v>0.1142033909865293</v>
      </c>
      <c r="J248" s="94">
        <v>23.24</v>
      </c>
      <c r="K248" s="94">
        <v>37.380000000000003</v>
      </c>
      <c r="L248">
        <v>7.1</v>
      </c>
      <c r="M248">
        <v>8.1</v>
      </c>
      <c r="N248" s="94">
        <v>22.15</v>
      </c>
      <c r="O248" s="94">
        <v>37.369999999999997</v>
      </c>
      <c r="P248" s="94">
        <v>7</v>
      </c>
      <c r="Q248" s="94">
        <v>8.1</v>
      </c>
      <c r="R248">
        <v>4.5</v>
      </c>
    </row>
    <row r="249" spans="1:18" ht="12.75">
      <c r="A249" s="29" t="s">
        <v>95</v>
      </c>
      <c r="B249" s="39">
        <v>39111</v>
      </c>
      <c r="C249" s="31">
        <v>1.5</v>
      </c>
      <c r="D249" s="31">
        <v>1</v>
      </c>
      <c r="E249" s="31">
        <v>1</v>
      </c>
      <c r="F249" s="31">
        <v>13</v>
      </c>
      <c r="G249" s="31">
        <v>160</v>
      </c>
      <c r="H249" s="32">
        <v>2.8</v>
      </c>
      <c r="I249" s="93">
        <v>0.11789901660750184</v>
      </c>
      <c r="J249" s="94">
        <v>25.2</v>
      </c>
      <c r="K249" s="94">
        <v>37.4</v>
      </c>
      <c r="L249">
        <v>7.2</v>
      </c>
      <c r="M249">
        <v>8.1</v>
      </c>
      <c r="N249" s="94">
        <v>23.61</v>
      </c>
      <c r="O249" s="94">
        <v>37.42</v>
      </c>
      <c r="P249" s="94">
        <v>6.8</v>
      </c>
      <c r="Q249" s="94">
        <v>8.1</v>
      </c>
      <c r="R249">
        <v>4</v>
      </c>
    </row>
    <row r="250" spans="1:18" ht="12.75">
      <c r="A250" s="29" t="s">
        <v>95</v>
      </c>
      <c r="B250" s="39">
        <v>39118</v>
      </c>
      <c r="C250" s="31">
        <v>6</v>
      </c>
      <c r="D250" s="31">
        <v>1</v>
      </c>
      <c r="E250" s="31">
        <v>15</v>
      </c>
      <c r="F250" s="31">
        <v>15</v>
      </c>
      <c r="G250" s="31">
        <v>190</v>
      </c>
      <c r="H250" s="32">
        <v>4.9000000000000004</v>
      </c>
      <c r="I250" s="93">
        <v>0.135052390788134</v>
      </c>
      <c r="J250" s="94">
        <v>24.7</v>
      </c>
      <c r="K250" s="94">
        <v>37.229999999999997</v>
      </c>
      <c r="M250">
        <v>7.9</v>
      </c>
      <c r="N250" s="94">
        <v>24.29</v>
      </c>
      <c r="O250" s="94">
        <v>37.22</v>
      </c>
      <c r="Q250" s="94">
        <v>7.9</v>
      </c>
      <c r="R250">
        <v>4</v>
      </c>
    </row>
    <row r="251" spans="1:18" ht="12.75">
      <c r="A251" s="29" t="s">
        <v>95</v>
      </c>
      <c r="B251" s="39">
        <v>39125</v>
      </c>
      <c r="C251" s="31">
        <v>1.5</v>
      </c>
      <c r="D251" s="31">
        <v>1</v>
      </c>
      <c r="E251" s="31">
        <v>1</v>
      </c>
      <c r="F251" s="31">
        <v>16</v>
      </c>
      <c r="G251" s="31">
        <v>230</v>
      </c>
      <c r="H251" s="32">
        <v>5.9</v>
      </c>
      <c r="I251" s="93">
        <v>0.17392314712517354</v>
      </c>
      <c r="J251" s="94">
        <v>24.42</v>
      </c>
      <c r="K251" s="94">
        <v>36.74</v>
      </c>
      <c r="L251">
        <v>8.1</v>
      </c>
      <c r="N251" s="94">
        <v>23.69</v>
      </c>
      <c r="O251" s="94">
        <v>36.78</v>
      </c>
      <c r="P251" s="94">
        <v>6.2</v>
      </c>
      <c r="Q251" s="94"/>
      <c r="R251">
        <v>3</v>
      </c>
    </row>
    <row r="252" spans="1:18" ht="12.75">
      <c r="A252" s="29" t="s">
        <v>95</v>
      </c>
      <c r="B252" s="39">
        <v>39132</v>
      </c>
      <c r="C252" s="31">
        <v>1.5</v>
      </c>
      <c r="D252" s="31">
        <v>3</v>
      </c>
      <c r="E252" s="31">
        <v>1</v>
      </c>
      <c r="F252" s="31">
        <v>15</v>
      </c>
      <c r="G252" s="31">
        <v>260</v>
      </c>
      <c r="H252" s="32">
        <v>1.7</v>
      </c>
      <c r="I252" s="93">
        <v>0.10519628273814026</v>
      </c>
      <c r="J252" s="94">
        <v>23.33</v>
      </c>
      <c r="K252" s="94">
        <v>37.24</v>
      </c>
      <c r="L252">
        <v>6.8</v>
      </c>
      <c r="M252">
        <v>7.9</v>
      </c>
      <c r="N252" s="94">
        <v>22.93</v>
      </c>
      <c r="O252" s="94">
        <v>37.270000000000003</v>
      </c>
      <c r="P252" s="94">
        <v>6.7</v>
      </c>
      <c r="Q252" s="94">
        <v>7.9</v>
      </c>
      <c r="R252">
        <v>5.7</v>
      </c>
    </row>
    <row r="253" spans="1:18" ht="12.75">
      <c r="A253" s="29" t="s">
        <v>95</v>
      </c>
      <c r="B253" s="39">
        <v>39139</v>
      </c>
      <c r="C253" s="31">
        <v>17</v>
      </c>
      <c r="D253" s="31">
        <v>5</v>
      </c>
      <c r="E253" s="31">
        <v>14</v>
      </c>
      <c r="F253" s="31">
        <v>10</v>
      </c>
      <c r="G253" s="31">
        <v>210</v>
      </c>
      <c r="H253" s="32">
        <v>1.6</v>
      </c>
      <c r="I253" s="93">
        <v>0.11023072660857038</v>
      </c>
      <c r="J253" s="94">
        <v>24.05</v>
      </c>
      <c r="K253" s="94">
        <v>37.67</v>
      </c>
      <c r="L253">
        <v>6.4</v>
      </c>
      <c r="M253">
        <v>8.1</v>
      </c>
      <c r="N253" s="94">
        <v>23.81</v>
      </c>
      <c r="O253" s="94">
        <v>37.65</v>
      </c>
      <c r="P253" s="94">
        <v>6.3</v>
      </c>
      <c r="Q253" s="94">
        <v>8.1</v>
      </c>
      <c r="R253">
        <v>6</v>
      </c>
    </row>
    <row r="254" spans="1:18" ht="12.75">
      <c r="A254" s="29" t="s">
        <v>95</v>
      </c>
      <c r="B254" s="39">
        <v>39146</v>
      </c>
      <c r="C254" s="31">
        <v>4</v>
      </c>
      <c r="D254" s="31">
        <v>2</v>
      </c>
      <c r="E254" s="31">
        <v>1</v>
      </c>
      <c r="F254" s="31">
        <v>15</v>
      </c>
      <c r="G254" s="31">
        <v>140</v>
      </c>
      <c r="H254" s="32">
        <v>2.9</v>
      </c>
      <c r="I254" s="93">
        <v>0.1439572520613957</v>
      </c>
      <c r="J254" s="94">
        <v>24.07</v>
      </c>
      <c r="K254" s="94">
        <v>37.51</v>
      </c>
      <c r="L254">
        <v>8.6999999999999993</v>
      </c>
      <c r="M254">
        <v>8.1</v>
      </c>
      <c r="N254" s="94">
        <v>22.88</v>
      </c>
      <c r="O254" s="94">
        <v>37.46</v>
      </c>
      <c r="P254" s="94">
        <v>8.4</v>
      </c>
      <c r="Q254" s="94">
        <v>8</v>
      </c>
      <c r="R254">
        <v>4</v>
      </c>
    </row>
    <row r="255" spans="1:18" ht="12.75">
      <c r="A255" s="29" t="s">
        <v>95</v>
      </c>
      <c r="B255" s="39">
        <v>39153</v>
      </c>
      <c r="C255" s="31">
        <v>1.5</v>
      </c>
      <c r="D255" s="31">
        <v>1</v>
      </c>
      <c r="E255" s="31">
        <v>1</v>
      </c>
      <c r="F255" s="31">
        <v>16</v>
      </c>
      <c r="G255" s="31">
        <v>180</v>
      </c>
      <c r="H255" s="32">
        <v>3.5</v>
      </c>
      <c r="I255" s="95">
        <v>0.12477671988046113</v>
      </c>
      <c r="J255" s="94">
        <v>22.91</v>
      </c>
      <c r="K255" s="94">
        <v>37.65</v>
      </c>
      <c r="L255">
        <v>7.6</v>
      </c>
      <c r="M255">
        <v>8.1</v>
      </c>
      <c r="N255" s="94">
        <v>22.26</v>
      </c>
      <c r="O255" s="94">
        <v>37.65</v>
      </c>
      <c r="P255" s="94">
        <v>7.3</v>
      </c>
      <c r="Q255" s="94">
        <v>8.1</v>
      </c>
      <c r="R255">
        <v>4.8</v>
      </c>
    </row>
    <row r="256" spans="1:18" ht="12.75">
      <c r="A256" s="29" t="s">
        <v>95</v>
      </c>
      <c r="B256" s="39">
        <v>39160</v>
      </c>
      <c r="C256" s="31">
        <v>8</v>
      </c>
      <c r="D256" s="31">
        <v>1</v>
      </c>
      <c r="E256" s="31">
        <v>11</v>
      </c>
      <c r="F256" s="31">
        <v>16</v>
      </c>
      <c r="G256" s="31">
        <v>170</v>
      </c>
      <c r="H256" s="32">
        <v>3.1</v>
      </c>
      <c r="I256" s="95">
        <v>9.381832935340316E-2</v>
      </c>
      <c r="J256" s="94">
        <v>24.08</v>
      </c>
      <c r="K256" s="94">
        <v>37.46</v>
      </c>
      <c r="L256">
        <v>6.8</v>
      </c>
      <c r="M256">
        <v>8</v>
      </c>
      <c r="N256" s="94">
        <v>23.29</v>
      </c>
      <c r="O256" s="94">
        <v>37.42</v>
      </c>
      <c r="P256" s="94">
        <v>6.3</v>
      </c>
      <c r="Q256" s="94">
        <v>8</v>
      </c>
      <c r="R256">
        <v>4.7</v>
      </c>
    </row>
    <row r="257" spans="1:18" ht="12.75">
      <c r="A257" s="29" t="s">
        <v>95</v>
      </c>
      <c r="B257" s="39">
        <v>39167</v>
      </c>
      <c r="C257" s="31">
        <v>1.5</v>
      </c>
      <c r="D257" s="31">
        <v>4</v>
      </c>
      <c r="E257" s="31">
        <v>8</v>
      </c>
      <c r="F257" s="31">
        <v>16</v>
      </c>
      <c r="G257" s="31">
        <v>190</v>
      </c>
      <c r="H257" s="32">
        <v>4.5</v>
      </c>
      <c r="I257" s="93">
        <v>0.13589442945139277</v>
      </c>
      <c r="J257" s="94">
        <v>22.44</v>
      </c>
      <c r="K257" s="94">
        <v>37.49</v>
      </c>
      <c r="L257">
        <v>7.1</v>
      </c>
      <c r="M257">
        <v>8.1</v>
      </c>
      <c r="N257" s="94">
        <v>21.93</v>
      </c>
      <c r="O257" s="94">
        <v>37.43</v>
      </c>
      <c r="P257" s="94">
        <v>6.9</v>
      </c>
      <c r="Q257" s="94">
        <v>8.1</v>
      </c>
      <c r="R257">
        <v>3.7</v>
      </c>
    </row>
    <row r="258" spans="1:18">
      <c r="A258" s="29"/>
      <c r="B258" s="39"/>
    </row>
    <row r="259" spans="1:18">
      <c r="A259" s="29" t="s">
        <v>121</v>
      </c>
      <c r="B259" s="39">
        <v>39055</v>
      </c>
      <c r="C259" s="31">
        <v>8</v>
      </c>
      <c r="D259" s="31">
        <v>5</v>
      </c>
      <c r="E259" s="31">
        <v>4</v>
      </c>
      <c r="F259" s="31">
        <v>10</v>
      </c>
      <c r="G259" s="31">
        <v>100</v>
      </c>
      <c r="H259" s="32">
        <v>0.2</v>
      </c>
      <c r="J259" s="12">
        <v>21.89</v>
      </c>
      <c r="K259" s="12">
        <v>36.33</v>
      </c>
      <c r="L259">
        <v>7.7</v>
      </c>
      <c r="M259">
        <v>8.1</v>
      </c>
      <c r="N259" s="12">
        <v>21.91</v>
      </c>
      <c r="O259" s="12">
        <v>36.32</v>
      </c>
      <c r="P259" s="12">
        <v>7.7</v>
      </c>
      <c r="Q259" s="12">
        <v>8.1</v>
      </c>
      <c r="R259" t="s">
        <v>124</v>
      </c>
    </row>
    <row r="260" spans="1:18">
      <c r="A260" s="29" t="s">
        <v>121</v>
      </c>
      <c r="B260" s="39">
        <v>39062</v>
      </c>
      <c r="C260" s="31">
        <v>3</v>
      </c>
      <c r="D260" s="31">
        <v>6</v>
      </c>
      <c r="E260" s="31">
        <v>1</v>
      </c>
      <c r="F260" s="31">
        <v>13</v>
      </c>
      <c r="G260" s="31">
        <v>110</v>
      </c>
      <c r="H260" s="32">
        <v>0.8</v>
      </c>
      <c r="J260" s="12">
        <v>20.91</v>
      </c>
      <c r="K260" s="12">
        <v>36.83</v>
      </c>
      <c r="L260">
        <v>7.5</v>
      </c>
      <c r="M260">
        <v>8.1</v>
      </c>
      <c r="N260" s="12">
        <v>20.78</v>
      </c>
      <c r="O260" s="12">
        <v>36.83</v>
      </c>
      <c r="P260" s="12">
        <v>7.5</v>
      </c>
      <c r="Q260" s="12">
        <v>8.1</v>
      </c>
      <c r="R260" t="s">
        <v>92</v>
      </c>
    </row>
    <row r="261" spans="1:18">
      <c r="A261" s="29" t="s">
        <v>121</v>
      </c>
      <c r="B261" s="39">
        <v>39069</v>
      </c>
      <c r="C261" s="31">
        <v>5</v>
      </c>
      <c r="D261" s="31">
        <v>4</v>
      </c>
      <c r="E261" s="31">
        <v>1</v>
      </c>
      <c r="F261" s="31">
        <v>9</v>
      </c>
      <c r="G261" s="31">
        <v>120</v>
      </c>
      <c r="H261" s="32">
        <v>0.5</v>
      </c>
      <c r="J261" s="12">
        <v>23.58</v>
      </c>
      <c r="K261" s="12">
        <v>36.409999999999997</v>
      </c>
      <c r="L261">
        <v>6.8</v>
      </c>
      <c r="M261">
        <v>8.1</v>
      </c>
      <c r="N261" s="12">
        <v>23.37</v>
      </c>
      <c r="O261" s="12">
        <v>36.42</v>
      </c>
      <c r="P261" s="12">
        <v>7.1</v>
      </c>
      <c r="Q261" s="12">
        <v>8.1</v>
      </c>
      <c r="R261" t="s">
        <v>127</v>
      </c>
    </row>
    <row r="262" spans="1:18" ht="12.75">
      <c r="A262" s="29" t="s">
        <v>121</v>
      </c>
      <c r="B262" s="39">
        <v>39090</v>
      </c>
      <c r="C262" s="31">
        <v>1.5</v>
      </c>
      <c r="D262" s="31">
        <v>4</v>
      </c>
      <c r="E262" s="31">
        <v>1</v>
      </c>
      <c r="F262" s="31">
        <v>8</v>
      </c>
      <c r="G262" s="31">
        <v>110</v>
      </c>
      <c r="H262" s="32">
        <v>0.3</v>
      </c>
      <c r="J262" s="96">
        <v>22.66</v>
      </c>
      <c r="K262" s="96">
        <v>36.97</v>
      </c>
      <c r="L262">
        <v>7.6</v>
      </c>
      <c r="M262">
        <v>8.1</v>
      </c>
      <c r="N262" s="96">
        <v>22.69</v>
      </c>
      <c r="O262" s="96">
        <v>36.99</v>
      </c>
      <c r="P262" s="12">
        <v>7.6</v>
      </c>
      <c r="Q262" s="12">
        <v>8.1</v>
      </c>
      <c r="R262" t="s">
        <v>127</v>
      </c>
    </row>
    <row r="263" spans="1:18" ht="12.75">
      <c r="A263" s="29" t="s">
        <v>121</v>
      </c>
      <c r="B263" s="39">
        <v>39097</v>
      </c>
      <c r="C263" s="31">
        <v>4</v>
      </c>
      <c r="D263" s="31">
        <v>7</v>
      </c>
      <c r="E263" s="31">
        <v>1</v>
      </c>
      <c r="F263" s="31">
        <v>16</v>
      </c>
      <c r="G263" s="31">
        <v>120</v>
      </c>
      <c r="H263" s="32">
        <v>0.6</v>
      </c>
      <c r="J263" s="96">
        <v>23.26</v>
      </c>
      <c r="K263" s="96">
        <v>37.21</v>
      </c>
      <c r="L263">
        <v>7.4</v>
      </c>
      <c r="M263">
        <v>8.1</v>
      </c>
      <c r="N263" s="96">
        <v>23.27</v>
      </c>
      <c r="O263" s="96">
        <v>37.200000000000003</v>
      </c>
      <c r="P263" s="12">
        <v>7.5</v>
      </c>
      <c r="Q263" s="12">
        <v>8.1</v>
      </c>
      <c r="R263" t="s">
        <v>179</v>
      </c>
    </row>
    <row r="264" spans="1:18" ht="12.75">
      <c r="A264" s="29" t="s">
        <v>121</v>
      </c>
      <c r="B264" s="39">
        <v>39104</v>
      </c>
      <c r="C264" s="31">
        <v>1.5</v>
      </c>
      <c r="D264" s="31">
        <v>3</v>
      </c>
      <c r="E264" s="31">
        <v>1</v>
      </c>
      <c r="F264" s="31">
        <v>9</v>
      </c>
      <c r="G264" s="31">
        <v>110</v>
      </c>
      <c r="H264" s="32">
        <v>0.3</v>
      </c>
      <c r="J264" s="96">
        <v>22.11</v>
      </c>
      <c r="K264" s="96">
        <v>37.18</v>
      </c>
      <c r="L264">
        <v>7.6</v>
      </c>
      <c r="M264">
        <v>8.1999999999999993</v>
      </c>
      <c r="N264" s="96">
        <v>22.15</v>
      </c>
      <c r="O264" s="96">
        <v>37.18</v>
      </c>
      <c r="P264" s="12">
        <v>7.6</v>
      </c>
      <c r="Q264" s="12">
        <v>8.1999999999999993</v>
      </c>
      <c r="R264" t="s">
        <v>127</v>
      </c>
    </row>
    <row r="265" spans="1:18" ht="12.75">
      <c r="A265" s="29" t="s">
        <v>121</v>
      </c>
      <c r="B265" s="39">
        <v>39111</v>
      </c>
      <c r="C265" s="31">
        <v>1.5</v>
      </c>
      <c r="D265" s="31">
        <v>1</v>
      </c>
      <c r="E265" s="31">
        <v>1</v>
      </c>
      <c r="F265" s="31">
        <v>14</v>
      </c>
      <c r="G265" s="31">
        <v>140</v>
      </c>
      <c r="H265" s="32">
        <v>0.8</v>
      </c>
      <c r="J265" s="96">
        <v>23.43</v>
      </c>
      <c r="K265" s="96">
        <v>37.409999999999997</v>
      </c>
      <c r="L265">
        <v>6.4</v>
      </c>
      <c r="M265">
        <v>8.1</v>
      </c>
      <c r="N265" s="96">
        <v>23.36</v>
      </c>
      <c r="O265" s="96">
        <v>37.409999999999997</v>
      </c>
      <c r="P265" s="12">
        <v>6.4</v>
      </c>
      <c r="Q265" s="12">
        <v>8.1</v>
      </c>
      <c r="R265" t="s">
        <v>126</v>
      </c>
    </row>
    <row r="266" spans="1:18" ht="12.75">
      <c r="A266" s="29" t="s">
        <v>121</v>
      </c>
      <c r="B266" s="39">
        <v>39118</v>
      </c>
      <c r="C266" s="31">
        <v>1.5</v>
      </c>
      <c r="D266" s="31">
        <v>1</v>
      </c>
      <c r="E266" s="31">
        <v>2</v>
      </c>
      <c r="F266" s="31">
        <v>11</v>
      </c>
      <c r="G266" s="31">
        <v>110</v>
      </c>
      <c r="H266" s="32">
        <v>0.4</v>
      </c>
      <c r="J266" s="96">
        <v>23.4</v>
      </c>
      <c r="K266" s="96">
        <v>37.24</v>
      </c>
      <c r="M266">
        <v>8</v>
      </c>
      <c r="N266" s="96">
        <v>23.06</v>
      </c>
      <c r="O266" s="96">
        <v>37.25</v>
      </c>
      <c r="Q266" s="12">
        <v>8</v>
      </c>
      <c r="R266" t="s">
        <v>127</v>
      </c>
    </row>
    <row r="267" spans="1:18" ht="12.75">
      <c r="A267" s="29" t="s">
        <v>121</v>
      </c>
      <c r="B267" s="39">
        <v>39125</v>
      </c>
      <c r="C267" s="31">
        <v>1.5</v>
      </c>
      <c r="D267" s="31">
        <v>1</v>
      </c>
      <c r="E267" s="31">
        <v>1</v>
      </c>
      <c r="F267" s="31">
        <v>15</v>
      </c>
      <c r="G267" s="31">
        <v>160</v>
      </c>
      <c r="H267" s="32">
        <v>1</v>
      </c>
      <c r="J267" s="96">
        <v>23.54</v>
      </c>
      <c r="K267" s="96">
        <v>36.75</v>
      </c>
      <c r="L267">
        <v>6.3</v>
      </c>
      <c r="N267" s="96">
        <v>23.54</v>
      </c>
      <c r="O267" s="96">
        <v>36.74</v>
      </c>
      <c r="P267" s="12">
        <v>6.1</v>
      </c>
      <c r="R267" t="s">
        <v>166</v>
      </c>
    </row>
    <row r="268" spans="1:18" ht="12.75">
      <c r="A268" s="29" t="s">
        <v>121</v>
      </c>
      <c r="B268" s="39">
        <v>39132</v>
      </c>
      <c r="C268" s="31">
        <v>1.5</v>
      </c>
      <c r="D268" s="31">
        <v>1</v>
      </c>
      <c r="E268" s="31">
        <v>1</v>
      </c>
      <c r="F268" s="31">
        <v>12</v>
      </c>
      <c r="G268" s="31">
        <v>120</v>
      </c>
      <c r="H268" s="32">
        <v>0.6</v>
      </c>
      <c r="J268" s="96">
        <v>22.45</v>
      </c>
      <c r="K268" s="96">
        <v>36.950000000000003</v>
      </c>
      <c r="L268">
        <v>7.6</v>
      </c>
      <c r="M268">
        <v>8.1999999999999993</v>
      </c>
      <c r="N268" s="96">
        <v>22.48</v>
      </c>
      <c r="O268" s="96">
        <v>36.950000000000003</v>
      </c>
      <c r="P268" s="12">
        <v>7.6</v>
      </c>
      <c r="Q268" s="12">
        <v>8.1999999999999993</v>
      </c>
      <c r="R268" t="s">
        <v>154</v>
      </c>
    </row>
    <row r="269" spans="1:18" ht="12.75">
      <c r="A269" s="29" t="s">
        <v>121</v>
      </c>
      <c r="B269" s="39">
        <v>39139</v>
      </c>
      <c r="C269" s="31">
        <v>1.5</v>
      </c>
      <c r="D269" s="31">
        <v>4</v>
      </c>
      <c r="E269" s="31">
        <v>1</v>
      </c>
      <c r="F269" s="31">
        <v>9</v>
      </c>
      <c r="G269" s="31">
        <v>150</v>
      </c>
      <c r="H269" s="32">
        <v>0.6</v>
      </c>
      <c r="J269" s="96">
        <v>23.59</v>
      </c>
      <c r="K269" s="96">
        <v>37.57</v>
      </c>
      <c r="L269">
        <v>7.4</v>
      </c>
      <c r="M269">
        <v>8.1</v>
      </c>
      <c r="N269" s="96">
        <v>23.62</v>
      </c>
      <c r="O269" s="96">
        <v>37.56</v>
      </c>
      <c r="P269" s="12">
        <v>7.4</v>
      </c>
      <c r="Q269" s="12">
        <v>8.1</v>
      </c>
      <c r="R269" t="s">
        <v>178</v>
      </c>
    </row>
    <row r="270" spans="1:18" ht="12.75">
      <c r="A270" s="29" t="s">
        <v>121</v>
      </c>
      <c r="B270" s="39">
        <v>39146</v>
      </c>
      <c r="C270" s="31">
        <v>1.5</v>
      </c>
      <c r="D270" s="31">
        <v>3</v>
      </c>
      <c r="E270" s="31">
        <v>1</v>
      </c>
      <c r="F270" s="31">
        <v>14</v>
      </c>
      <c r="G270" s="31">
        <v>150</v>
      </c>
      <c r="H270" s="32">
        <v>0.7</v>
      </c>
      <c r="J270" s="96">
        <v>23.79</v>
      </c>
      <c r="K270" s="96">
        <v>37.35</v>
      </c>
      <c r="L270">
        <v>7.6</v>
      </c>
      <c r="M270">
        <v>8</v>
      </c>
      <c r="N270" s="96">
        <v>23.18</v>
      </c>
      <c r="O270" s="96">
        <v>37.4</v>
      </c>
      <c r="P270" s="12">
        <v>8.6</v>
      </c>
      <c r="Q270" s="12">
        <v>8</v>
      </c>
      <c r="R270" t="s">
        <v>154</v>
      </c>
    </row>
    <row r="271" spans="1:18" ht="12.75">
      <c r="A271" s="29" t="s">
        <v>121</v>
      </c>
      <c r="B271" s="39">
        <v>39153</v>
      </c>
      <c r="C271" s="31">
        <v>1.5</v>
      </c>
      <c r="D271" s="31">
        <v>5</v>
      </c>
      <c r="E271" s="31">
        <v>1</v>
      </c>
      <c r="F271" s="31">
        <v>12</v>
      </c>
      <c r="G271" s="31">
        <v>120</v>
      </c>
      <c r="H271" s="32">
        <v>0.4</v>
      </c>
      <c r="J271" s="96">
        <v>21.99</v>
      </c>
      <c r="K271" s="96">
        <v>37.26</v>
      </c>
      <c r="L271">
        <v>7.6</v>
      </c>
      <c r="M271">
        <v>8</v>
      </c>
      <c r="N271" s="96">
        <v>22.09</v>
      </c>
      <c r="O271" s="96">
        <v>37.25</v>
      </c>
      <c r="P271" s="96">
        <v>7.8</v>
      </c>
      <c r="Q271" s="96">
        <v>8.1</v>
      </c>
      <c r="R271" t="s">
        <v>179</v>
      </c>
    </row>
    <row r="272" spans="1:18" ht="12.75">
      <c r="A272" s="29" t="s">
        <v>121</v>
      </c>
      <c r="B272" s="39">
        <v>39160</v>
      </c>
      <c r="C272" s="31">
        <v>1.5</v>
      </c>
      <c r="D272" s="31">
        <v>2</v>
      </c>
      <c r="E272" s="31">
        <v>1</v>
      </c>
      <c r="F272" s="31">
        <v>11</v>
      </c>
      <c r="G272" s="31">
        <v>120</v>
      </c>
      <c r="H272" s="32">
        <v>0.6</v>
      </c>
      <c r="J272" s="96">
        <v>23.75</v>
      </c>
      <c r="K272" s="96">
        <v>37.46</v>
      </c>
      <c r="L272">
        <v>7.4</v>
      </c>
      <c r="M272">
        <v>8.1</v>
      </c>
      <c r="N272" s="96">
        <v>23.13</v>
      </c>
      <c r="O272" s="96">
        <v>37.46</v>
      </c>
      <c r="P272" s="12">
        <v>7.6</v>
      </c>
      <c r="Q272">
        <v>8.1</v>
      </c>
      <c r="R272" t="s">
        <v>178</v>
      </c>
    </row>
    <row r="273" spans="1:18" ht="12.75">
      <c r="A273" s="29" t="s">
        <v>121</v>
      </c>
      <c r="B273" s="39">
        <v>39167</v>
      </c>
      <c r="C273" s="31">
        <v>1.5</v>
      </c>
      <c r="D273" s="31">
        <v>3</v>
      </c>
      <c r="E273" s="31">
        <v>1</v>
      </c>
      <c r="F273" s="31">
        <v>12</v>
      </c>
      <c r="G273" s="31">
        <v>150</v>
      </c>
      <c r="H273" s="32">
        <v>1</v>
      </c>
      <c r="J273" s="96">
        <v>22.27</v>
      </c>
      <c r="K273" s="96">
        <v>37.47</v>
      </c>
      <c r="L273">
        <v>7.9</v>
      </c>
      <c r="M273">
        <v>8.1</v>
      </c>
      <c r="N273" s="96">
        <v>22.27</v>
      </c>
      <c r="O273" s="96">
        <v>37.47</v>
      </c>
      <c r="P273" s="12">
        <v>7.9</v>
      </c>
      <c r="Q273" s="12">
        <v>8.1</v>
      </c>
      <c r="R273" t="s">
        <v>178</v>
      </c>
    </row>
    <row r="275" spans="1:18" ht="12.75">
      <c r="A275" s="29" t="s">
        <v>155</v>
      </c>
      <c r="B275" s="39">
        <v>39055</v>
      </c>
      <c r="C275" s="31">
        <v>9</v>
      </c>
      <c r="D275" s="31">
        <v>5</v>
      </c>
      <c r="E275" s="31">
        <v>1</v>
      </c>
      <c r="F275" s="31">
        <v>11</v>
      </c>
      <c r="G275" s="31">
        <v>120</v>
      </c>
      <c r="H275" s="32">
        <v>0.4</v>
      </c>
      <c r="I275" s="97">
        <v>8.2522757095294705E-2</v>
      </c>
      <c r="J275" s="12">
        <v>21.65</v>
      </c>
      <c r="K275" s="12">
        <v>36.26</v>
      </c>
      <c r="L275">
        <v>7.1</v>
      </c>
      <c r="M275">
        <v>8</v>
      </c>
      <c r="N275" s="12">
        <v>21.65</v>
      </c>
      <c r="O275" s="12">
        <v>36.26</v>
      </c>
      <c r="P275" s="12">
        <v>7.1</v>
      </c>
      <c r="Q275" s="12">
        <v>8</v>
      </c>
      <c r="R275">
        <v>5</v>
      </c>
    </row>
    <row r="276" spans="1:18" ht="12.75">
      <c r="A276" s="29" t="s">
        <v>155</v>
      </c>
      <c r="B276" s="39">
        <v>39062</v>
      </c>
      <c r="C276" s="31">
        <v>3</v>
      </c>
      <c r="D276" s="31">
        <v>5</v>
      </c>
      <c r="E276" s="31">
        <v>1</v>
      </c>
      <c r="F276" s="31">
        <v>13</v>
      </c>
      <c r="G276" s="31">
        <v>100</v>
      </c>
      <c r="H276" s="32">
        <v>0.4</v>
      </c>
      <c r="I276" s="97">
        <v>9.3526422213184704E-2</v>
      </c>
      <c r="J276" s="12">
        <v>21.1</v>
      </c>
      <c r="K276" s="12">
        <v>36.729999999999997</v>
      </c>
      <c r="L276">
        <v>7.1</v>
      </c>
      <c r="M276">
        <v>8.1</v>
      </c>
      <c r="N276" s="12">
        <v>21.12</v>
      </c>
      <c r="O276" s="12">
        <v>36.729999999999997</v>
      </c>
      <c r="P276" s="12">
        <v>6.9</v>
      </c>
      <c r="Q276" s="12">
        <v>8</v>
      </c>
      <c r="R276">
        <v>6</v>
      </c>
    </row>
    <row r="277" spans="1:18" ht="12.75">
      <c r="A277" s="29" t="s">
        <v>155</v>
      </c>
      <c r="B277" s="39">
        <v>39069</v>
      </c>
      <c r="C277" s="31">
        <v>4</v>
      </c>
      <c r="D277" s="31">
        <v>5</v>
      </c>
      <c r="E277" s="31">
        <v>1</v>
      </c>
      <c r="F277" s="31">
        <v>11</v>
      </c>
      <c r="G277" s="31">
        <v>120</v>
      </c>
      <c r="H277" s="32">
        <v>0.6</v>
      </c>
      <c r="I277" s="97">
        <v>6.9723379820061701E-2</v>
      </c>
      <c r="J277" s="12">
        <v>23.09</v>
      </c>
      <c r="K277" s="12">
        <v>36.4</v>
      </c>
      <c r="L277">
        <v>6.9</v>
      </c>
      <c r="M277">
        <v>8.1</v>
      </c>
      <c r="N277" s="12">
        <v>22.47</v>
      </c>
      <c r="O277" s="12">
        <v>36.36</v>
      </c>
      <c r="P277" s="12">
        <v>6.9</v>
      </c>
      <c r="Q277" s="12">
        <v>8.1</v>
      </c>
      <c r="R277">
        <v>6</v>
      </c>
    </row>
    <row r="278" spans="1:18" ht="12.75">
      <c r="A278" s="29" t="s">
        <v>155</v>
      </c>
      <c r="B278" s="39">
        <v>39090</v>
      </c>
      <c r="C278" s="31">
        <v>1.5</v>
      </c>
      <c r="D278" s="31">
        <v>3</v>
      </c>
      <c r="E278" s="31">
        <v>1</v>
      </c>
      <c r="F278" s="31">
        <v>9</v>
      </c>
      <c r="G278" s="31">
        <v>100</v>
      </c>
      <c r="H278" s="32">
        <v>0.3</v>
      </c>
      <c r="I278" s="97">
        <v>8.7963021210279699E-2</v>
      </c>
      <c r="J278" s="98">
        <v>22.42</v>
      </c>
      <c r="K278" s="98">
        <v>36.96</v>
      </c>
      <c r="L278">
        <v>6.9</v>
      </c>
      <c r="M278">
        <v>8.1</v>
      </c>
      <c r="N278" s="98">
        <v>22.33</v>
      </c>
      <c r="O278" s="98">
        <v>36.96</v>
      </c>
      <c r="P278" s="12">
        <v>7.5</v>
      </c>
      <c r="Q278" s="12">
        <v>8.1</v>
      </c>
      <c r="R278">
        <v>7</v>
      </c>
    </row>
    <row r="279" spans="1:18" ht="12.75">
      <c r="A279" s="29" t="s">
        <v>155</v>
      </c>
      <c r="B279" s="39">
        <v>39097</v>
      </c>
      <c r="C279" s="31">
        <v>4</v>
      </c>
      <c r="D279" s="31">
        <v>4</v>
      </c>
      <c r="E279" s="31">
        <v>1</v>
      </c>
      <c r="F279" s="31">
        <v>12</v>
      </c>
      <c r="G279" s="31">
        <v>130</v>
      </c>
      <c r="H279" s="32">
        <v>0.5</v>
      </c>
      <c r="I279" s="97">
        <v>9.2927859325422468E-2</v>
      </c>
      <c r="J279" s="98">
        <v>22.86</v>
      </c>
      <c r="K279" s="98">
        <v>37.08</v>
      </c>
      <c r="L279">
        <v>6.8</v>
      </c>
      <c r="M279">
        <v>8.1</v>
      </c>
      <c r="N279" s="98">
        <v>22.83</v>
      </c>
      <c r="O279" s="98">
        <v>37.08</v>
      </c>
      <c r="P279" s="12">
        <v>6.8</v>
      </c>
      <c r="Q279" s="12">
        <v>8.1</v>
      </c>
      <c r="R279">
        <v>6</v>
      </c>
    </row>
    <row r="280" spans="1:18" ht="12.75">
      <c r="A280" s="29" t="s">
        <v>155</v>
      </c>
      <c r="B280" s="39">
        <v>39104</v>
      </c>
      <c r="C280" s="31">
        <v>4</v>
      </c>
      <c r="D280" s="31">
        <v>3</v>
      </c>
      <c r="E280" s="31">
        <v>1</v>
      </c>
      <c r="F280" s="31">
        <v>12</v>
      </c>
      <c r="G280" s="31">
        <v>120</v>
      </c>
      <c r="H280" s="32">
        <v>0.6</v>
      </c>
      <c r="I280" s="97">
        <v>8.9056360736187321E-2</v>
      </c>
      <c r="J280" s="98">
        <v>22.12</v>
      </c>
      <c r="K280" s="98">
        <v>37.369999999999997</v>
      </c>
      <c r="L280">
        <v>7.1</v>
      </c>
      <c r="M280">
        <v>8.1</v>
      </c>
      <c r="N280" s="98">
        <v>21.98</v>
      </c>
      <c r="O280" s="98">
        <v>37.36</v>
      </c>
      <c r="P280" s="12">
        <v>7.1</v>
      </c>
      <c r="Q280" s="12">
        <v>8.1</v>
      </c>
      <c r="R280">
        <v>6.5</v>
      </c>
    </row>
    <row r="281" spans="1:18" ht="12.75">
      <c r="A281" s="29" t="s">
        <v>155</v>
      </c>
      <c r="B281" s="39">
        <v>39111</v>
      </c>
      <c r="C281" s="31">
        <v>1.5</v>
      </c>
      <c r="D281" s="31">
        <v>1</v>
      </c>
      <c r="E281" s="31">
        <v>1</v>
      </c>
      <c r="F281" s="31">
        <v>13</v>
      </c>
      <c r="G281" s="31">
        <v>110</v>
      </c>
      <c r="H281" s="32">
        <v>0.3</v>
      </c>
      <c r="I281" s="97">
        <v>8.0778023976729257E-2</v>
      </c>
      <c r="J281" s="98">
        <v>23.83</v>
      </c>
      <c r="K281" s="98">
        <v>37.28</v>
      </c>
      <c r="L281">
        <v>7</v>
      </c>
      <c r="M281">
        <v>8.1</v>
      </c>
      <c r="N281" s="98">
        <v>23.5</v>
      </c>
      <c r="O281" s="98">
        <v>37.42</v>
      </c>
      <c r="P281" s="12">
        <v>6.7</v>
      </c>
      <c r="Q281" s="12">
        <v>8.1</v>
      </c>
      <c r="R281" t="s">
        <v>129</v>
      </c>
    </row>
    <row r="282" spans="1:18" ht="12.75">
      <c r="A282" s="29" t="s">
        <v>155</v>
      </c>
      <c r="B282" s="39">
        <v>39118</v>
      </c>
      <c r="C282" s="31">
        <v>1.5</v>
      </c>
      <c r="D282" s="31">
        <v>1</v>
      </c>
      <c r="E282" s="31">
        <v>1</v>
      </c>
      <c r="F282" s="31">
        <v>12</v>
      </c>
      <c r="G282" s="31">
        <v>120</v>
      </c>
      <c r="H282" s="32">
        <v>0.8</v>
      </c>
      <c r="I282" s="97">
        <v>8.5080612015802456E-2</v>
      </c>
      <c r="J282" s="98">
        <v>23.63</v>
      </c>
      <c r="K282" s="98">
        <v>37.119999999999997</v>
      </c>
      <c r="M282">
        <v>8.1</v>
      </c>
      <c r="N282" s="98">
        <v>23.6</v>
      </c>
      <c r="O282" s="98">
        <v>37.11</v>
      </c>
      <c r="Q282" s="12">
        <v>8</v>
      </c>
      <c r="R282">
        <v>5</v>
      </c>
    </row>
    <row r="283" spans="1:18" ht="12.75">
      <c r="A283" s="29" t="s">
        <v>155</v>
      </c>
      <c r="B283" s="39">
        <v>39125</v>
      </c>
      <c r="C283" s="31">
        <v>1.5</v>
      </c>
      <c r="D283" s="31">
        <v>1</v>
      </c>
      <c r="E283" s="31">
        <v>1</v>
      </c>
      <c r="F283" s="31">
        <v>9</v>
      </c>
      <c r="G283" s="31">
        <v>130</v>
      </c>
      <c r="H283" s="32">
        <v>0.3</v>
      </c>
      <c r="I283" s="97">
        <v>7.8352853383960544E-2</v>
      </c>
      <c r="J283" s="98">
        <v>23.48</v>
      </c>
      <c r="K283" s="98">
        <v>36.659999999999997</v>
      </c>
      <c r="L283">
        <v>7.3</v>
      </c>
      <c r="N283" s="98">
        <v>23.55</v>
      </c>
      <c r="O283" s="98">
        <v>36.64</v>
      </c>
      <c r="P283" s="12">
        <v>6.7</v>
      </c>
      <c r="R283">
        <v>7</v>
      </c>
    </row>
    <row r="284" spans="1:18" ht="12.75">
      <c r="A284" s="29" t="s">
        <v>155</v>
      </c>
      <c r="B284" s="39">
        <v>39132</v>
      </c>
      <c r="C284" s="31">
        <v>3</v>
      </c>
      <c r="D284" s="31">
        <v>2</v>
      </c>
      <c r="E284" s="31">
        <v>1</v>
      </c>
      <c r="F284" s="31">
        <v>14</v>
      </c>
      <c r="G284" s="31">
        <v>130</v>
      </c>
      <c r="H284" s="32">
        <v>0.7</v>
      </c>
      <c r="I284" s="97">
        <v>0.10084759359898124</v>
      </c>
      <c r="J284" s="98">
        <v>22.85</v>
      </c>
      <c r="K284" s="98">
        <v>37.08</v>
      </c>
      <c r="L284">
        <v>7</v>
      </c>
      <c r="M284">
        <v>8.1999999999999993</v>
      </c>
      <c r="N284" s="98">
        <v>22.75</v>
      </c>
      <c r="O284" s="98">
        <v>37.11</v>
      </c>
      <c r="P284" s="12">
        <v>6.9</v>
      </c>
      <c r="Q284" s="12">
        <v>8.1</v>
      </c>
      <c r="R284">
        <v>5.2</v>
      </c>
    </row>
    <row r="285" spans="1:18" ht="12.75">
      <c r="A285" s="29" t="s">
        <v>155</v>
      </c>
      <c r="B285" s="39">
        <v>39139</v>
      </c>
      <c r="C285" s="31">
        <v>1.5</v>
      </c>
      <c r="D285" s="31">
        <v>4</v>
      </c>
      <c r="E285" s="31">
        <v>1</v>
      </c>
      <c r="F285" s="31">
        <v>11</v>
      </c>
      <c r="G285" s="31">
        <v>150</v>
      </c>
      <c r="H285" s="32">
        <v>0.5</v>
      </c>
      <c r="I285" s="97">
        <v>9.3069255321521771E-2</v>
      </c>
      <c r="J285" s="98">
        <v>23.58</v>
      </c>
      <c r="K285" s="98">
        <v>37.65</v>
      </c>
      <c r="L285">
        <v>6.9</v>
      </c>
      <c r="M285">
        <v>8.1</v>
      </c>
      <c r="N285" s="98">
        <v>23.53</v>
      </c>
      <c r="O285" s="98">
        <v>37.630000000000003</v>
      </c>
      <c r="P285" s="12">
        <v>6.7</v>
      </c>
      <c r="Q285" s="12">
        <v>8.1</v>
      </c>
      <c r="R285">
        <v>5.5</v>
      </c>
    </row>
    <row r="286" spans="1:18" ht="12.75">
      <c r="A286" s="29" t="s">
        <v>155</v>
      </c>
      <c r="B286" s="39">
        <v>39146</v>
      </c>
      <c r="C286" s="31">
        <v>1.5</v>
      </c>
      <c r="D286" s="31">
        <v>3</v>
      </c>
      <c r="E286" s="31">
        <v>1</v>
      </c>
      <c r="F286" s="31">
        <v>11</v>
      </c>
      <c r="G286" s="31">
        <v>140</v>
      </c>
      <c r="H286" s="32">
        <v>0.6</v>
      </c>
      <c r="I286" s="97">
        <v>8.1863440295184761E-2</v>
      </c>
      <c r="J286" s="98">
        <v>23.03</v>
      </c>
      <c r="K286" s="98">
        <v>37.520000000000003</v>
      </c>
      <c r="L286">
        <v>7.2</v>
      </c>
      <c r="M286">
        <v>7.9</v>
      </c>
      <c r="N286" s="98">
        <v>22.95</v>
      </c>
      <c r="O286" s="98">
        <v>37.520000000000003</v>
      </c>
      <c r="P286" s="12">
        <v>7.1</v>
      </c>
      <c r="Q286" s="12">
        <v>7.9</v>
      </c>
      <c r="R286">
        <v>6</v>
      </c>
    </row>
    <row r="287" spans="1:18" ht="12.75">
      <c r="A287" s="29" t="s">
        <v>155</v>
      </c>
      <c r="B287" s="39">
        <v>39153</v>
      </c>
      <c r="C287" s="31">
        <v>1.5</v>
      </c>
      <c r="D287" s="31">
        <v>2</v>
      </c>
      <c r="E287" s="31">
        <v>1</v>
      </c>
      <c r="F287" s="31">
        <v>12</v>
      </c>
      <c r="G287" s="31">
        <v>120</v>
      </c>
      <c r="H287" s="32">
        <v>0.9</v>
      </c>
      <c r="I287" s="99">
        <v>0.10500572765148003</v>
      </c>
      <c r="J287" s="98">
        <v>22.41</v>
      </c>
      <c r="K287" s="98">
        <v>37.53</v>
      </c>
      <c r="L287">
        <v>7.3</v>
      </c>
      <c r="M287">
        <v>8.1</v>
      </c>
      <c r="N287" s="98">
        <v>22.34</v>
      </c>
      <c r="O287" s="98">
        <v>37.53</v>
      </c>
      <c r="P287" s="98">
        <v>7</v>
      </c>
      <c r="Q287" s="98">
        <v>8.1</v>
      </c>
      <c r="R287">
        <v>6</v>
      </c>
    </row>
    <row r="288" spans="1:18" ht="12.75">
      <c r="A288" s="29" t="s">
        <v>155</v>
      </c>
      <c r="B288" s="39">
        <v>39160</v>
      </c>
      <c r="C288" s="31">
        <v>1.5</v>
      </c>
      <c r="D288" s="31">
        <v>2</v>
      </c>
      <c r="E288" s="31">
        <v>1</v>
      </c>
      <c r="F288" s="31">
        <v>18</v>
      </c>
      <c r="G288" s="31">
        <v>130</v>
      </c>
      <c r="H288" s="32">
        <v>0.9</v>
      </c>
      <c r="I288" s="99">
        <v>7.9422085716704588E-2</v>
      </c>
      <c r="J288" s="98">
        <v>23.61</v>
      </c>
      <c r="K288" s="98">
        <v>37.54</v>
      </c>
      <c r="L288">
        <v>7</v>
      </c>
      <c r="M288">
        <v>8.1</v>
      </c>
      <c r="N288" s="98">
        <v>22.87</v>
      </c>
      <c r="O288" s="98">
        <v>37.49</v>
      </c>
      <c r="P288" s="12">
        <v>6.9</v>
      </c>
      <c r="Q288">
        <v>8.1</v>
      </c>
      <c r="R288">
        <v>6.5</v>
      </c>
    </row>
    <row r="289" spans="1:18" ht="12.75">
      <c r="A289" s="29" t="s">
        <v>155</v>
      </c>
      <c r="B289" s="39">
        <v>39167</v>
      </c>
      <c r="C289" s="31">
        <v>1.5</v>
      </c>
      <c r="D289" s="31">
        <v>2</v>
      </c>
      <c r="E289" s="31">
        <v>1</v>
      </c>
      <c r="F289" s="31">
        <v>11</v>
      </c>
      <c r="G289" s="31">
        <v>150</v>
      </c>
      <c r="H289" s="32">
        <v>0.8</v>
      </c>
      <c r="I289" s="97">
        <v>8.9365307912947639E-2</v>
      </c>
      <c r="J289" s="98">
        <v>22.33</v>
      </c>
      <c r="K289" s="98">
        <v>37.450000000000003</v>
      </c>
      <c r="L289">
        <v>7.1</v>
      </c>
      <c r="M289">
        <v>8.1</v>
      </c>
      <c r="N289" s="98">
        <v>22.08</v>
      </c>
      <c r="O289" s="98">
        <v>37.44</v>
      </c>
      <c r="P289" s="12">
        <v>7</v>
      </c>
      <c r="Q289" s="12">
        <v>8.1</v>
      </c>
      <c r="R289">
        <v>6</v>
      </c>
    </row>
    <row r="291" spans="1:18" ht="12.75">
      <c r="A291" s="29" t="s">
        <v>134</v>
      </c>
      <c r="B291" s="39">
        <v>39055</v>
      </c>
      <c r="C291" s="31">
        <v>9</v>
      </c>
      <c r="D291" s="31">
        <v>5</v>
      </c>
      <c r="E291" s="31">
        <v>4</v>
      </c>
      <c r="F291" s="31">
        <v>8</v>
      </c>
      <c r="G291" s="31">
        <v>100</v>
      </c>
      <c r="H291" s="32">
        <v>0.2</v>
      </c>
      <c r="I291" s="100">
        <v>7.7957194577415831E-2</v>
      </c>
      <c r="J291" s="12">
        <v>21.72</v>
      </c>
      <c r="K291" s="12">
        <v>36.31</v>
      </c>
      <c r="L291">
        <v>7.6</v>
      </c>
      <c r="M291">
        <v>8.1</v>
      </c>
      <c r="N291" s="12">
        <v>21.73</v>
      </c>
      <c r="O291" s="12">
        <v>36.299999999999997</v>
      </c>
      <c r="P291" s="12">
        <v>7.5</v>
      </c>
      <c r="Q291" s="12">
        <v>8.1</v>
      </c>
      <c r="R291" t="s">
        <v>150</v>
      </c>
    </row>
    <row r="292" spans="1:18" ht="12.75">
      <c r="A292" s="29" t="s">
        <v>134</v>
      </c>
      <c r="B292" s="39">
        <v>39062</v>
      </c>
      <c r="C292" s="31">
        <v>3</v>
      </c>
      <c r="D292" s="31">
        <v>6</v>
      </c>
      <c r="E292" s="31">
        <v>3</v>
      </c>
      <c r="F292" s="31">
        <v>12</v>
      </c>
      <c r="G292" s="31">
        <v>100</v>
      </c>
      <c r="H292" s="32">
        <v>0.2</v>
      </c>
      <c r="I292" s="100">
        <v>9.2534337950655535E-2</v>
      </c>
      <c r="J292" s="12">
        <v>20.98</v>
      </c>
      <c r="K292" s="12">
        <v>36.82</v>
      </c>
      <c r="L292">
        <v>7.2</v>
      </c>
      <c r="M292">
        <v>8.1</v>
      </c>
      <c r="N292" s="12">
        <v>20.96</v>
      </c>
      <c r="O292" s="12">
        <v>36.81</v>
      </c>
      <c r="P292" s="12">
        <v>7.4</v>
      </c>
      <c r="Q292" s="12">
        <v>8.1</v>
      </c>
      <c r="R292">
        <v>6.5</v>
      </c>
    </row>
    <row r="293" spans="1:18" ht="12.75">
      <c r="A293" s="29" t="s">
        <v>134</v>
      </c>
      <c r="B293" s="39">
        <v>39069</v>
      </c>
      <c r="C293" s="31">
        <v>6</v>
      </c>
      <c r="D293" s="31">
        <v>5</v>
      </c>
      <c r="E293" s="31">
        <v>5</v>
      </c>
      <c r="F293" s="31">
        <v>9</v>
      </c>
      <c r="G293" s="31">
        <v>90</v>
      </c>
      <c r="H293" s="32">
        <v>0.3</v>
      </c>
      <c r="I293" s="100">
        <v>7.5990211331909419E-2</v>
      </c>
      <c r="J293" s="12">
        <v>22.92</v>
      </c>
      <c r="K293" s="12">
        <v>36.380000000000003</v>
      </c>
      <c r="L293">
        <v>7.1</v>
      </c>
      <c r="M293">
        <v>8.1</v>
      </c>
      <c r="N293" s="12">
        <v>22.65</v>
      </c>
      <c r="O293" s="12">
        <v>36.36</v>
      </c>
      <c r="P293" s="12">
        <v>7.1</v>
      </c>
      <c r="Q293" s="12">
        <v>8.1</v>
      </c>
      <c r="R293">
        <v>7</v>
      </c>
    </row>
    <row r="294" spans="1:18" ht="12.75">
      <c r="A294" s="29" t="s">
        <v>134</v>
      </c>
      <c r="B294" s="39">
        <v>39090</v>
      </c>
      <c r="C294" s="31">
        <v>1.5</v>
      </c>
      <c r="D294" s="31">
        <v>4</v>
      </c>
      <c r="E294" s="31">
        <v>4</v>
      </c>
      <c r="F294" s="31">
        <v>8</v>
      </c>
      <c r="G294" s="31">
        <v>100</v>
      </c>
      <c r="H294" s="32">
        <v>0.3</v>
      </c>
      <c r="I294" s="100">
        <v>7.9257096317945683E-2</v>
      </c>
      <c r="J294" s="101">
        <v>22.45</v>
      </c>
      <c r="K294" s="101">
        <v>36.96</v>
      </c>
      <c r="L294">
        <v>7.2</v>
      </c>
      <c r="M294">
        <v>8.1</v>
      </c>
      <c r="N294" s="101">
        <v>22.45</v>
      </c>
      <c r="O294" s="101">
        <v>36.97</v>
      </c>
      <c r="P294" s="12">
        <v>7.2</v>
      </c>
      <c r="Q294" s="12">
        <v>8.1</v>
      </c>
      <c r="R294">
        <v>7.5</v>
      </c>
    </row>
    <row r="295" spans="1:18" ht="12.75">
      <c r="A295" s="29" t="s">
        <v>134</v>
      </c>
      <c r="B295" s="39">
        <v>39097</v>
      </c>
      <c r="C295" s="31">
        <v>5</v>
      </c>
      <c r="D295" s="31">
        <v>6</v>
      </c>
      <c r="E295" s="31">
        <v>5</v>
      </c>
      <c r="F295" s="31">
        <v>14</v>
      </c>
      <c r="G295" s="31">
        <v>120</v>
      </c>
      <c r="H295" s="32">
        <v>0.4</v>
      </c>
      <c r="I295" s="100">
        <v>9.6053863697158126E-2</v>
      </c>
      <c r="J295" s="101">
        <v>23</v>
      </c>
      <c r="K295" s="101">
        <v>37.14</v>
      </c>
      <c r="L295">
        <v>7.1</v>
      </c>
      <c r="M295">
        <v>8.1999999999999993</v>
      </c>
      <c r="N295" s="101">
        <v>23</v>
      </c>
      <c r="O295" s="101">
        <v>37.15</v>
      </c>
      <c r="P295" s="12">
        <v>7.2</v>
      </c>
      <c r="Q295" s="12">
        <v>8.1999999999999993</v>
      </c>
      <c r="R295">
        <v>6.5</v>
      </c>
    </row>
    <row r="296" spans="1:18" ht="12.75">
      <c r="A296" s="29" t="s">
        <v>134</v>
      </c>
      <c r="B296" s="39">
        <v>39104</v>
      </c>
      <c r="C296" s="31">
        <v>1.5</v>
      </c>
      <c r="D296" s="31">
        <v>3</v>
      </c>
      <c r="E296" s="31">
        <v>4</v>
      </c>
      <c r="F296" s="31">
        <v>13</v>
      </c>
      <c r="G296" s="31">
        <v>100</v>
      </c>
      <c r="H296" s="32">
        <v>0.2</v>
      </c>
      <c r="I296" s="100">
        <v>7.0974036269109309E-2</v>
      </c>
      <c r="J296" s="101">
        <v>21.98</v>
      </c>
      <c r="K296" s="101">
        <v>37.229999999999997</v>
      </c>
      <c r="L296">
        <v>7.3</v>
      </c>
      <c r="M296">
        <v>8.1999999999999993</v>
      </c>
      <c r="N296" s="101">
        <v>21.97</v>
      </c>
      <c r="O296" s="101">
        <v>37.229999999999997</v>
      </c>
      <c r="P296" s="12">
        <v>7.2</v>
      </c>
      <c r="Q296" s="12">
        <v>8.1</v>
      </c>
      <c r="R296">
        <v>6.5</v>
      </c>
    </row>
    <row r="297" spans="1:18" ht="12.75">
      <c r="A297" s="29" t="s">
        <v>134</v>
      </c>
      <c r="B297" s="39">
        <v>39111</v>
      </c>
      <c r="C297" s="31">
        <v>1.5</v>
      </c>
      <c r="D297" s="31">
        <v>3</v>
      </c>
      <c r="E297" s="31">
        <v>1</v>
      </c>
      <c r="F297" s="31">
        <v>14</v>
      </c>
      <c r="G297" s="31">
        <v>150</v>
      </c>
      <c r="H297" s="32">
        <v>1</v>
      </c>
      <c r="I297" s="100">
        <v>0.11508054608643699</v>
      </c>
      <c r="J297" s="101">
        <v>23.62</v>
      </c>
      <c r="K297" s="101">
        <v>37.4</v>
      </c>
      <c r="L297">
        <v>6.5</v>
      </c>
      <c r="M297">
        <v>8.1</v>
      </c>
      <c r="N297" s="101">
        <v>23.54</v>
      </c>
      <c r="O297" s="101">
        <v>37.4</v>
      </c>
      <c r="P297" s="12">
        <v>6.5</v>
      </c>
      <c r="Q297" s="12">
        <v>8.1</v>
      </c>
      <c r="R297">
        <v>6</v>
      </c>
    </row>
    <row r="298" spans="1:18" ht="12.75">
      <c r="A298" s="29" t="s">
        <v>134</v>
      </c>
      <c r="B298" s="39">
        <v>39118</v>
      </c>
      <c r="C298" s="31">
        <v>1.5</v>
      </c>
      <c r="D298" s="31">
        <v>1</v>
      </c>
      <c r="E298" s="31">
        <v>8</v>
      </c>
      <c r="F298" s="31">
        <v>12</v>
      </c>
      <c r="G298" s="31">
        <v>110</v>
      </c>
      <c r="H298" s="32">
        <v>0.3</v>
      </c>
      <c r="I298" s="100">
        <v>8.0182363001044074E-2</v>
      </c>
      <c r="J298" s="101">
        <v>24.04</v>
      </c>
      <c r="K298" s="101">
        <v>37.19</v>
      </c>
      <c r="M298">
        <v>7.9</v>
      </c>
      <c r="N298" s="101">
        <v>24.03</v>
      </c>
      <c r="O298" s="101">
        <v>37.200000000000003</v>
      </c>
      <c r="Q298" s="12">
        <v>7.9</v>
      </c>
      <c r="R298">
        <v>7</v>
      </c>
    </row>
    <row r="299" spans="1:18" ht="12.75">
      <c r="A299" s="29" t="s">
        <v>134</v>
      </c>
      <c r="B299" s="39">
        <v>39125</v>
      </c>
      <c r="C299" s="31">
        <v>1.5</v>
      </c>
      <c r="D299" s="31">
        <v>2</v>
      </c>
      <c r="E299" s="31">
        <v>1</v>
      </c>
      <c r="F299" s="31">
        <v>14</v>
      </c>
      <c r="G299" s="31">
        <v>150</v>
      </c>
      <c r="H299" s="32">
        <v>0.8</v>
      </c>
      <c r="I299" s="100">
        <v>0.1032442682208998</v>
      </c>
      <c r="J299" s="101">
        <v>23.42</v>
      </c>
      <c r="K299" s="101">
        <v>36.49</v>
      </c>
      <c r="L299">
        <v>7.4</v>
      </c>
      <c r="N299" s="101">
        <v>23.36</v>
      </c>
      <c r="O299" s="101">
        <v>36.49</v>
      </c>
      <c r="P299" s="12">
        <v>6.6</v>
      </c>
      <c r="R299">
        <v>6</v>
      </c>
    </row>
    <row r="300" spans="1:18" ht="12.75">
      <c r="A300" s="29" t="s">
        <v>134</v>
      </c>
      <c r="B300" s="39">
        <v>39132</v>
      </c>
      <c r="C300" s="31">
        <v>7</v>
      </c>
      <c r="D300" s="31">
        <v>7</v>
      </c>
      <c r="E300" s="31">
        <v>2</v>
      </c>
      <c r="F300" s="31">
        <v>16</v>
      </c>
      <c r="G300" s="31">
        <v>120</v>
      </c>
      <c r="H300" s="32">
        <v>0.5</v>
      </c>
      <c r="I300" s="100">
        <v>7.8598647674775243E-2</v>
      </c>
      <c r="J300" s="101">
        <v>22.66</v>
      </c>
      <c r="K300" s="101">
        <v>36.729999999999997</v>
      </c>
      <c r="L300">
        <v>7.3</v>
      </c>
      <c r="M300">
        <v>8.1</v>
      </c>
      <c r="N300" s="101">
        <v>22.65</v>
      </c>
      <c r="O300" s="101">
        <v>36.72</v>
      </c>
      <c r="P300" s="12">
        <v>7.2</v>
      </c>
      <c r="Q300" s="12">
        <v>8.1</v>
      </c>
      <c r="R300">
        <v>6</v>
      </c>
    </row>
    <row r="301" spans="1:18" ht="12.75">
      <c r="A301" s="29" t="s">
        <v>134</v>
      </c>
      <c r="B301" s="39">
        <v>39139</v>
      </c>
      <c r="C301" s="31">
        <v>1.5</v>
      </c>
      <c r="D301" s="31">
        <v>4</v>
      </c>
      <c r="E301" s="31">
        <v>1</v>
      </c>
      <c r="F301" s="31">
        <v>10</v>
      </c>
      <c r="G301" s="31">
        <v>150</v>
      </c>
      <c r="H301" s="32">
        <v>0.6</v>
      </c>
      <c r="I301" s="100">
        <v>9.1231688557932039E-2</v>
      </c>
      <c r="J301" s="101">
        <v>23.72</v>
      </c>
      <c r="K301" s="101">
        <v>37.590000000000003</v>
      </c>
      <c r="L301">
        <v>7.1</v>
      </c>
      <c r="M301">
        <v>8.1</v>
      </c>
      <c r="N301" s="101">
        <v>23.7</v>
      </c>
      <c r="O301" s="101">
        <v>37.590000000000003</v>
      </c>
      <c r="P301" s="12">
        <v>7</v>
      </c>
      <c r="Q301" s="12">
        <v>8.1</v>
      </c>
      <c r="R301">
        <v>5.8</v>
      </c>
    </row>
    <row r="302" spans="1:18" ht="12.75">
      <c r="A302" s="29" t="s">
        <v>134</v>
      </c>
      <c r="B302" s="39">
        <v>39146</v>
      </c>
      <c r="C302" s="31">
        <v>1.5</v>
      </c>
      <c r="D302" s="31">
        <v>3</v>
      </c>
      <c r="E302" s="31">
        <v>1</v>
      </c>
      <c r="F302" s="31">
        <v>10</v>
      </c>
      <c r="G302" s="31">
        <v>130</v>
      </c>
      <c r="H302" s="32">
        <v>0.4</v>
      </c>
      <c r="I302" s="100">
        <v>5.8572759289384102E-2</v>
      </c>
      <c r="J302" s="101">
        <v>23.48</v>
      </c>
      <c r="K302" s="101">
        <v>37.119999999999997</v>
      </c>
      <c r="L302">
        <v>7</v>
      </c>
      <c r="M302">
        <v>7.9</v>
      </c>
      <c r="N302" s="101">
        <v>22.85</v>
      </c>
      <c r="O302" s="101">
        <v>37.159999999999997</v>
      </c>
      <c r="P302" s="12">
        <v>7.8</v>
      </c>
      <c r="Q302" s="12">
        <v>8</v>
      </c>
      <c r="R302">
        <v>7</v>
      </c>
    </row>
    <row r="303" spans="1:18" ht="12.75">
      <c r="A303" s="29" t="s">
        <v>134</v>
      </c>
      <c r="B303" s="39">
        <v>39153</v>
      </c>
      <c r="C303" s="31">
        <v>1.5</v>
      </c>
      <c r="D303" s="31">
        <v>6</v>
      </c>
      <c r="E303" s="31">
        <v>3</v>
      </c>
      <c r="F303" s="31">
        <v>13</v>
      </c>
      <c r="G303" s="31">
        <v>100</v>
      </c>
      <c r="H303" s="32">
        <v>0.4</v>
      </c>
      <c r="I303" s="102">
        <v>7.3369893857748864E-2</v>
      </c>
      <c r="J303" s="101">
        <v>22.07</v>
      </c>
      <c r="K303" s="101">
        <v>37.15</v>
      </c>
      <c r="L303">
        <v>7.6</v>
      </c>
      <c r="M303">
        <v>8.1</v>
      </c>
      <c r="N303" s="101">
        <v>21.96</v>
      </c>
      <c r="O303" s="101">
        <v>37.18</v>
      </c>
      <c r="P303" s="101">
        <v>7.7</v>
      </c>
      <c r="Q303" s="101">
        <v>8.1</v>
      </c>
      <c r="R303" t="s">
        <v>78</v>
      </c>
    </row>
    <row r="304" spans="1:18" ht="12.75">
      <c r="A304" s="29" t="s">
        <v>134</v>
      </c>
      <c r="B304" s="39">
        <v>39160</v>
      </c>
      <c r="C304" s="31">
        <v>1.5</v>
      </c>
      <c r="D304" s="31">
        <v>3</v>
      </c>
      <c r="E304" s="31">
        <v>2</v>
      </c>
      <c r="F304" s="31">
        <v>10</v>
      </c>
      <c r="G304" s="31">
        <v>120</v>
      </c>
      <c r="H304" s="32">
        <v>0.6</v>
      </c>
      <c r="I304" s="102">
        <v>8.1010642848798484E-2</v>
      </c>
      <c r="J304" s="101">
        <v>23.51</v>
      </c>
      <c r="K304" s="101">
        <v>37.44</v>
      </c>
      <c r="L304">
        <v>6.9</v>
      </c>
      <c r="M304">
        <v>8</v>
      </c>
      <c r="N304" s="101">
        <v>23.06</v>
      </c>
      <c r="O304" s="101">
        <v>37.44</v>
      </c>
      <c r="P304" s="12">
        <v>7</v>
      </c>
      <c r="Q304">
        <v>8.1</v>
      </c>
      <c r="R304">
        <v>7</v>
      </c>
    </row>
    <row r="305" spans="1:18" ht="12.75">
      <c r="A305" s="29" t="s">
        <v>134</v>
      </c>
      <c r="B305" s="39">
        <v>39167</v>
      </c>
      <c r="C305" s="31">
        <v>1.5</v>
      </c>
      <c r="D305" s="31">
        <v>4</v>
      </c>
      <c r="E305" s="31">
        <v>8</v>
      </c>
      <c r="F305" s="31">
        <v>9</v>
      </c>
      <c r="G305" s="31">
        <v>130</v>
      </c>
      <c r="H305" s="32">
        <v>0.5</v>
      </c>
      <c r="I305" s="100">
        <v>7.83891964992499E-2</v>
      </c>
      <c r="J305" s="101">
        <v>21.85</v>
      </c>
      <c r="K305" s="101">
        <v>37.31</v>
      </c>
      <c r="L305">
        <v>7</v>
      </c>
      <c r="M305">
        <v>8.1</v>
      </c>
      <c r="N305" s="101">
        <v>21.85</v>
      </c>
      <c r="O305" s="101">
        <v>37.39</v>
      </c>
      <c r="P305" s="12">
        <v>7</v>
      </c>
      <c r="Q305" s="12">
        <v>8.1</v>
      </c>
      <c r="R305">
        <v>7</v>
      </c>
    </row>
  </sheetData>
  <pageMargins left="0.75" right="0.75" top="1" bottom="1" header="0.5" footer="0.5"/>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R305"/>
  <sheetViews>
    <sheetView workbookViewId="0">
      <selection activeCell="A2" sqref="A2:XFD2"/>
    </sheetView>
  </sheetViews>
  <sheetFormatPr defaultColWidth="11.42578125" defaultRowHeight="12"/>
  <sheetData>
    <row r="1" spans="1:18">
      <c r="A1" s="26"/>
      <c r="B1" s="26" t="s">
        <v>2</v>
      </c>
      <c r="C1" s="26" t="s">
        <v>4</v>
      </c>
      <c r="D1" s="26" t="s">
        <v>58</v>
      </c>
      <c r="E1" s="26" t="s">
        <v>59</v>
      </c>
      <c r="F1" s="26" t="s">
        <v>60</v>
      </c>
      <c r="G1" s="26" t="s">
        <v>61</v>
      </c>
      <c r="H1" s="26" t="s">
        <v>62</v>
      </c>
      <c r="I1" s="36" t="s">
        <v>63</v>
      </c>
      <c r="J1" s="26" t="s">
        <v>65</v>
      </c>
      <c r="K1" s="26" t="s">
        <v>64</v>
      </c>
      <c r="L1" s="26" t="s">
        <v>66</v>
      </c>
      <c r="M1" s="26" t="s">
        <v>173</v>
      </c>
      <c r="N1" s="26" t="s">
        <v>68</v>
      </c>
      <c r="O1" s="26" t="s">
        <v>67</v>
      </c>
      <c r="P1" s="26" t="s">
        <v>69</v>
      </c>
      <c r="Q1" s="38" t="s">
        <v>174</v>
      </c>
      <c r="R1" t="s">
        <v>72</v>
      </c>
    </row>
    <row r="2" spans="1:18" s="600" customFormat="1">
      <c r="A2" s="26"/>
      <c r="B2" s="26"/>
      <c r="C2" s="26"/>
      <c r="D2" s="26"/>
      <c r="E2" s="26"/>
      <c r="F2" s="26"/>
      <c r="G2" s="26"/>
      <c r="H2" s="26"/>
      <c r="I2" s="36"/>
      <c r="J2" s="26"/>
      <c r="K2" s="26"/>
      <c r="L2" s="26"/>
      <c r="M2" s="26"/>
      <c r="N2" s="26"/>
      <c r="O2" s="26"/>
      <c r="P2" s="26"/>
      <c r="Q2" s="38"/>
    </row>
    <row r="3" spans="1:18" ht="12.75">
      <c r="A3" s="29" t="s">
        <v>8</v>
      </c>
      <c r="B3" s="39">
        <v>39419</v>
      </c>
      <c r="C3" s="31">
        <v>1.5</v>
      </c>
      <c r="D3" s="31">
        <v>6</v>
      </c>
      <c r="E3" s="31">
        <v>1</v>
      </c>
      <c r="F3" s="31">
        <v>11</v>
      </c>
      <c r="G3" s="31">
        <v>110</v>
      </c>
      <c r="H3" s="9">
        <v>0.4</v>
      </c>
      <c r="I3" s="50">
        <v>7.971213605603282E-2</v>
      </c>
      <c r="J3" s="49">
        <v>20.85</v>
      </c>
      <c r="K3" s="49">
        <v>36.67</v>
      </c>
      <c r="L3" s="103">
        <v>7.14</v>
      </c>
      <c r="M3">
        <v>8.1999999999999993</v>
      </c>
      <c r="N3" s="49">
        <v>20.84</v>
      </c>
      <c r="O3" s="49">
        <v>36.67</v>
      </c>
      <c r="P3" s="49">
        <v>7.1</v>
      </c>
      <c r="Q3" s="49">
        <v>8.1999999999999993</v>
      </c>
      <c r="R3">
        <v>8.5</v>
      </c>
    </row>
    <row r="4" spans="1:18" ht="12.75">
      <c r="A4" s="29" t="s">
        <v>8</v>
      </c>
      <c r="B4" s="39">
        <v>39426</v>
      </c>
      <c r="C4" s="31">
        <v>1.5</v>
      </c>
      <c r="D4" s="31">
        <v>4</v>
      </c>
      <c r="E4" s="31">
        <v>1</v>
      </c>
      <c r="F4" s="31">
        <v>11</v>
      </c>
      <c r="G4" s="31">
        <v>90</v>
      </c>
      <c r="H4" s="9">
        <v>0.3</v>
      </c>
      <c r="I4" s="50">
        <v>6.8738795527950203E-2</v>
      </c>
      <c r="J4" s="49">
        <v>20.28</v>
      </c>
      <c r="K4" s="49">
        <v>36.119999999999997</v>
      </c>
      <c r="L4">
        <v>7.3</v>
      </c>
      <c r="M4">
        <v>8.1999999999999993</v>
      </c>
      <c r="N4" s="49">
        <v>20.84</v>
      </c>
      <c r="O4" s="49">
        <v>36.67</v>
      </c>
      <c r="P4" s="49">
        <v>7.1</v>
      </c>
      <c r="Q4" s="49">
        <v>8.1999999999999993</v>
      </c>
      <c r="R4">
        <v>9.5</v>
      </c>
    </row>
    <row r="5" spans="1:18" ht="12.75">
      <c r="A5" s="29" t="s">
        <v>8</v>
      </c>
      <c r="B5" s="39">
        <v>39433</v>
      </c>
      <c r="C5" s="31">
        <v>1.5</v>
      </c>
      <c r="D5" s="31">
        <v>5</v>
      </c>
      <c r="E5" s="31">
        <v>1</v>
      </c>
      <c r="F5" s="31">
        <v>12</v>
      </c>
      <c r="G5" s="31">
        <v>90</v>
      </c>
      <c r="H5" s="9">
        <v>0.5</v>
      </c>
      <c r="I5" s="50">
        <v>6.9626767861155806E-2</v>
      </c>
      <c r="J5" s="49">
        <v>20.13</v>
      </c>
      <c r="K5" s="49">
        <v>36.14</v>
      </c>
      <c r="L5">
        <v>7.2</v>
      </c>
      <c r="M5">
        <v>8.1999999999999993</v>
      </c>
      <c r="N5" s="49">
        <v>20.059999999999999</v>
      </c>
      <c r="O5" s="49">
        <v>36.14</v>
      </c>
      <c r="P5" s="49">
        <v>7.2</v>
      </c>
      <c r="Q5" s="49">
        <v>8.1999999999999993</v>
      </c>
      <c r="R5">
        <v>10.5</v>
      </c>
    </row>
    <row r="6" spans="1:18" ht="12.75">
      <c r="A6" s="29" t="s">
        <v>8</v>
      </c>
      <c r="B6" s="39">
        <v>39454</v>
      </c>
      <c r="C6" s="31">
        <v>1.5</v>
      </c>
      <c r="D6" s="31">
        <v>1</v>
      </c>
      <c r="E6" s="31">
        <v>1</v>
      </c>
      <c r="F6" s="31">
        <v>12</v>
      </c>
      <c r="G6" s="31">
        <v>90</v>
      </c>
      <c r="H6" s="9">
        <v>0.5</v>
      </c>
      <c r="I6" s="104">
        <v>9.3405389562624994E-2</v>
      </c>
      <c r="J6" s="12">
        <v>22.31</v>
      </c>
      <c r="K6" s="12">
        <v>36.46</v>
      </c>
      <c r="L6">
        <v>6.9</v>
      </c>
      <c r="M6">
        <v>8.1999999999999993</v>
      </c>
      <c r="N6" s="12">
        <v>22.24</v>
      </c>
      <c r="O6" s="12">
        <v>36.46</v>
      </c>
      <c r="P6" s="49">
        <v>6.9</v>
      </c>
      <c r="Q6" s="49">
        <v>8.1999999999999993</v>
      </c>
      <c r="R6">
        <v>8</v>
      </c>
    </row>
    <row r="7" spans="1:18" ht="12.75">
      <c r="A7" s="29" t="s">
        <v>8</v>
      </c>
      <c r="B7" s="39">
        <v>39461</v>
      </c>
      <c r="C7" s="31">
        <v>1.5</v>
      </c>
      <c r="D7" s="31">
        <v>4</v>
      </c>
      <c r="E7" s="31">
        <v>1</v>
      </c>
      <c r="F7" s="31">
        <v>10</v>
      </c>
      <c r="G7" s="31">
        <v>110</v>
      </c>
      <c r="H7" s="9">
        <v>0.3</v>
      </c>
      <c r="I7" s="104">
        <v>8.3180727006087099E-2</v>
      </c>
      <c r="J7" s="49">
        <v>22.59</v>
      </c>
      <c r="K7" s="49">
        <v>37</v>
      </c>
      <c r="L7">
        <v>6.8</v>
      </c>
      <c r="M7">
        <v>8.1</v>
      </c>
      <c r="N7" s="49">
        <v>22.57</v>
      </c>
      <c r="O7" s="49">
        <v>37.020000000000003</v>
      </c>
      <c r="P7" s="49">
        <v>6.7</v>
      </c>
      <c r="Q7" s="49">
        <v>8.1</v>
      </c>
      <c r="R7">
        <v>7</v>
      </c>
    </row>
    <row r="8" spans="1:18" ht="12.75">
      <c r="A8" s="29" t="s">
        <v>8</v>
      </c>
      <c r="B8" s="39">
        <v>39468</v>
      </c>
      <c r="C8" s="31">
        <v>1.5</v>
      </c>
      <c r="D8" s="31">
        <v>4</v>
      </c>
      <c r="E8" s="31">
        <v>1</v>
      </c>
      <c r="F8" s="31">
        <v>10</v>
      </c>
      <c r="G8" s="31">
        <v>100</v>
      </c>
      <c r="H8" s="9">
        <v>0.3</v>
      </c>
      <c r="I8" s="50">
        <v>7.7204678206216584E-2</v>
      </c>
      <c r="J8" s="49">
        <v>22.75</v>
      </c>
      <c r="K8" s="49">
        <v>36.979999999999997</v>
      </c>
      <c r="L8">
        <v>7</v>
      </c>
      <c r="M8">
        <v>8.1</v>
      </c>
      <c r="N8" s="49">
        <v>22.83</v>
      </c>
      <c r="O8" s="49">
        <v>36.99</v>
      </c>
      <c r="P8" s="49">
        <v>7</v>
      </c>
      <c r="Q8" s="49">
        <v>8.1</v>
      </c>
      <c r="R8">
        <v>7.5</v>
      </c>
    </row>
    <row r="9" spans="1:18" ht="12.75">
      <c r="A9" s="29" t="s">
        <v>8</v>
      </c>
      <c r="B9" s="39">
        <v>39475</v>
      </c>
      <c r="C9" s="31">
        <v>1.5</v>
      </c>
      <c r="D9" s="31">
        <v>3</v>
      </c>
      <c r="E9" s="31">
        <v>1</v>
      </c>
      <c r="F9" s="31">
        <v>11</v>
      </c>
      <c r="G9" s="31">
        <v>100</v>
      </c>
      <c r="H9" s="9">
        <v>0.7</v>
      </c>
      <c r="I9" s="50">
        <v>9.7517221620780969E-2</v>
      </c>
      <c r="J9" s="49">
        <v>23.86</v>
      </c>
      <c r="K9" s="49">
        <v>36.869999999999997</v>
      </c>
      <c r="L9">
        <v>6.8</v>
      </c>
      <c r="M9">
        <v>8.1999999999999993</v>
      </c>
      <c r="N9" s="49">
        <v>23.85</v>
      </c>
      <c r="O9" s="49">
        <v>36.869999999999997</v>
      </c>
      <c r="P9" s="49">
        <v>6.7</v>
      </c>
      <c r="Q9" s="49">
        <v>8.1999999999999993</v>
      </c>
      <c r="R9">
        <v>7</v>
      </c>
    </row>
    <row r="10" spans="1:18" ht="12.75">
      <c r="A10" s="29" t="s">
        <v>8</v>
      </c>
      <c r="B10" s="39">
        <v>39482</v>
      </c>
      <c r="C10" s="31">
        <v>3</v>
      </c>
      <c r="D10" s="31">
        <v>3</v>
      </c>
      <c r="E10" s="31">
        <v>1</v>
      </c>
      <c r="F10" s="31">
        <v>10</v>
      </c>
      <c r="G10" s="31">
        <v>110</v>
      </c>
      <c r="H10" s="9">
        <v>0.4</v>
      </c>
      <c r="I10" s="50">
        <v>9.3444551028289594E-2</v>
      </c>
      <c r="J10" s="49">
        <v>24.47</v>
      </c>
      <c r="K10" s="49">
        <v>37.07</v>
      </c>
      <c r="L10">
        <v>6.7</v>
      </c>
      <c r="M10">
        <v>8.1999999999999993</v>
      </c>
      <c r="N10" s="49">
        <v>24.45</v>
      </c>
      <c r="O10" s="49">
        <v>37.06</v>
      </c>
      <c r="P10" s="49">
        <v>6.4</v>
      </c>
      <c r="Q10" s="49">
        <v>8.1999999999999993</v>
      </c>
      <c r="R10">
        <v>9.4</v>
      </c>
    </row>
    <row r="11" spans="1:18" ht="12.75">
      <c r="A11" s="29" t="s">
        <v>8</v>
      </c>
      <c r="B11" s="39">
        <v>39489</v>
      </c>
      <c r="C11" s="31">
        <v>1.5</v>
      </c>
      <c r="D11" s="31">
        <v>3</v>
      </c>
      <c r="E11" s="31">
        <v>1</v>
      </c>
      <c r="F11" s="31">
        <v>10</v>
      </c>
      <c r="G11" s="31">
        <v>120</v>
      </c>
      <c r="H11" s="9">
        <v>0.6</v>
      </c>
      <c r="I11" s="50">
        <v>6.3751735116806998E-2</v>
      </c>
      <c r="J11" s="49">
        <v>24.08</v>
      </c>
      <c r="K11" s="49">
        <v>36.47</v>
      </c>
      <c r="L11">
        <v>6.6</v>
      </c>
      <c r="M11">
        <v>8.1999999999999993</v>
      </c>
      <c r="N11" s="49">
        <v>24.09</v>
      </c>
      <c r="O11" s="49">
        <v>36.96</v>
      </c>
      <c r="P11" s="49">
        <v>5.9</v>
      </c>
      <c r="Q11" s="49">
        <v>8.1999999999999993</v>
      </c>
      <c r="R11">
        <v>13</v>
      </c>
    </row>
    <row r="12" spans="1:18" ht="12.75">
      <c r="A12" s="29" t="s">
        <v>8</v>
      </c>
      <c r="B12" s="39">
        <v>39496</v>
      </c>
      <c r="C12" s="31">
        <v>1.5</v>
      </c>
      <c r="D12" s="31">
        <v>3</v>
      </c>
      <c r="E12" s="31">
        <v>1</v>
      </c>
      <c r="F12" s="31">
        <v>14</v>
      </c>
      <c r="G12" s="31">
        <v>100</v>
      </c>
      <c r="H12" s="9">
        <v>0.9</v>
      </c>
      <c r="I12" s="50">
        <v>0.10148001603531309</v>
      </c>
      <c r="J12" s="49">
        <v>24.05</v>
      </c>
      <c r="K12" s="49">
        <v>36.869999999999997</v>
      </c>
      <c r="L12">
        <v>6.9</v>
      </c>
      <c r="M12">
        <v>8.1999999999999993</v>
      </c>
      <c r="N12" s="49">
        <v>24.32</v>
      </c>
      <c r="O12" s="49">
        <v>37.1</v>
      </c>
      <c r="P12" s="49">
        <v>6.8</v>
      </c>
      <c r="Q12" s="49">
        <v>8.1999999999999993</v>
      </c>
      <c r="R12">
        <v>5</v>
      </c>
    </row>
    <row r="13" spans="1:18" ht="12.75">
      <c r="A13" s="29" t="s">
        <v>8</v>
      </c>
      <c r="B13" s="39">
        <v>39503</v>
      </c>
      <c r="C13" s="31">
        <v>1.5</v>
      </c>
      <c r="D13" s="31">
        <v>1</v>
      </c>
      <c r="E13" s="31">
        <v>1</v>
      </c>
      <c r="F13" s="31">
        <v>12</v>
      </c>
      <c r="G13" s="31">
        <v>120</v>
      </c>
      <c r="H13" s="9">
        <v>0.5</v>
      </c>
      <c r="I13" s="50">
        <v>7.9170000000000004E-2</v>
      </c>
      <c r="J13" s="56">
        <v>22.23</v>
      </c>
      <c r="K13" s="56">
        <v>36.880000000000003</v>
      </c>
      <c r="L13">
        <v>7.1</v>
      </c>
      <c r="M13">
        <v>8.1999999999999993</v>
      </c>
      <c r="N13" s="56">
        <v>22.17</v>
      </c>
      <c r="O13" s="56">
        <v>37.1</v>
      </c>
      <c r="P13" s="49">
        <v>7</v>
      </c>
      <c r="Q13" s="49">
        <v>8.1999999999999993</v>
      </c>
      <c r="R13">
        <v>13</v>
      </c>
    </row>
    <row r="14" spans="1:18" ht="12.75">
      <c r="A14" s="29" t="s">
        <v>8</v>
      </c>
      <c r="B14" s="39">
        <v>39510</v>
      </c>
      <c r="C14" s="31">
        <v>1.5</v>
      </c>
      <c r="D14" s="31">
        <v>2</v>
      </c>
      <c r="E14" s="31">
        <v>1</v>
      </c>
      <c r="F14" s="31">
        <v>12</v>
      </c>
      <c r="G14" s="31">
        <v>100</v>
      </c>
      <c r="H14" s="9">
        <v>0.4</v>
      </c>
      <c r="I14" s="50">
        <v>0.11473</v>
      </c>
      <c r="J14" s="49">
        <v>23.46</v>
      </c>
      <c r="K14" s="49">
        <v>36.840000000000003</v>
      </c>
      <c r="L14">
        <v>6.8</v>
      </c>
      <c r="M14">
        <v>8.1999999999999993</v>
      </c>
      <c r="N14" s="49">
        <v>23.25</v>
      </c>
      <c r="O14" s="49">
        <v>37.119999999999997</v>
      </c>
      <c r="P14" s="49">
        <v>5.9</v>
      </c>
      <c r="Q14" s="49">
        <v>8.1</v>
      </c>
      <c r="R14">
        <v>8</v>
      </c>
    </row>
    <row r="15" spans="1:18" ht="12.75">
      <c r="A15" s="29" t="s">
        <v>8</v>
      </c>
      <c r="B15" s="39">
        <v>39517</v>
      </c>
      <c r="C15" s="31">
        <v>1.5</v>
      </c>
      <c r="D15" s="31">
        <v>3</v>
      </c>
      <c r="E15" s="31">
        <v>1</v>
      </c>
      <c r="F15" s="31">
        <v>13</v>
      </c>
      <c r="G15" s="31">
        <v>140</v>
      </c>
      <c r="H15" s="9">
        <v>1.1000000000000001</v>
      </c>
      <c r="I15" s="50">
        <v>0.10863556940173498</v>
      </c>
      <c r="J15" s="49">
        <v>23.52</v>
      </c>
      <c r="K15" s="49">
        <v>37.33</v>
      </c>
      <c r="L15">
        <v>6.4</v>
      </c>
      <c r="M15">
        <v>8.1999999999999993</v>
      </c>
      <c r="N15" s="49">
        <v>23.57</v>
      </c>
      <c r="O15" s="49">
        <v>37.29</v>
      </c>
      <c r="P15" s="49">
        <v>6.3</v>
      </c>
      <c r="Q15" s="49">
        <v>8.1999999999999993</v>
      </c>
      <c r="R15">
        <v>7</v>
      </c>
    </row>
    <row r="16" spans="1:18" ht="12.75">
      <c r="A16" s="29" t="s">
        <v>8</v>
      </c>
      <c r="B16" s="39">
        <v>39524</v>
      </c>
      <c r="C16" s="31">
        <v>1.5</v>
      </c>
      <c r="D16" s="31">
        <v>2</v>
      </c>
      <c r="E16" s="31">
        <v>1</v>
      </c>
      <c r="F16" s="31">
        <v>16</v>
      </c>
      <c r="G16" s="31">
        <v>120</v>
      </c>
      <c r="H16" s="9">
        <v>0.6</v>
      </c>
      <c r="I16" s="105"/>
      <c r="J16" s="49">
        <v>23.21</v>
      </c>
      <c r="K16" s="49">
        <v>37</v>
      </c>
      <c r="L16">
        <v>6.7</v>
      </c>
      <c r="M16">
        <v>8.1</v>
      </c>
      <c r="N16" s="49">
        <v>23.32</v>
      </c>
      <c r="O16" s="49">
        <v>37.11</v>
      </c>
      <c r="P16" s="49">
        <v>6.5</v>
      </c>
      <c r="Q16" s="49">
        <v>8.1</v>
      </c>
      <c r="R16">
        <v>8</v>
      </c>
    </row>
    <row r="17" spans="1:18" ht="12.75">
      <c r="A17" s="29" t="s">
        <v>8</v>
      </c>
      <c r="B17" s="39">
        <v>39538</v>
      </c>
      <c r="C17" s="31">
        <v>1.5</v>
      </c>
      <c r="D17" s="31">
        <v>1</v>
      </c>
      <c r="E17" s="31">
        <v>1</v>
      </c>
      <c r="F17" s="31">
        <v>14</v>
      </c>
      <c r="G17" s="31">
        <v>120</v>
      </c>
      <c r="H17" s="9">
        <v>0.5</v>
      </c>
      <c r="I17" s="50">
        <v>9.8207864793071753E-2</v>
      </c>
      <c r="J17" s="49">
        <v>21.21</v>
      </c>
      <c r="K17" s="49">
        <v>36.89</v>
      </c>
      <c r="L17">
        <v>6.9</v>
      </c>
      <c r="M17">
        <v>8.1999999999999993</v>
      </c>
      <c r="N17" s="49">
        <v>21.5</v>
      </c>
      <c r="O17" s="49">
        <v>37.200000000000003</v>
      </c>
      <c r="P17" s="49">
        <v>6.7</v>
      </c>
      <c r="Q17" s="49">
        <v>8.1999999999999993</v>
      </c>
      <c r="R17">
        <v>7</v>
      </c>
    </row>
    <row r="18" spans="1:18" ht="12.75">
      <c r="A18" s="29"/>
      <c r="B18" s="39"/>
      <c r="C18" s="31"/>
      <c r="D18" s="31"/>
      <c r="E18" s="31"/>
      <c r="F18" s="31"/>
      <c r="G18" s="31"/>
      <c r="H18" s="9"/>
      <c r="I18" s="50"/>
      <c r="J18" s="49"/>
      <c r="K18" s="49"/>
      <c r="N18" s="49"/>
      <c r="O18" s="49"/>
      <c r="P18" s="49"/>
      <c r="Q18" s="49"/>
    </row>
    <row r="19" spans="1:18" ht="12.75">
      <c r="A19" s="29" t="s">
        <v>11</v>
      </c>
      <c r="B19" s="39">
        <v>39419</v>
      </c>
      <c r="C19" s="31">
        <v>1.5</v>
      </c>
      <c r="D19" s="31">
        <v>6</v>
      </c>
      <c r="E19" s="31">
        <v>1</v>
      </c>
      <c r="F19" s="31">
        <v>14</v>
      </c>
      <c r="G19" s="31">
        <v>110</v>
      </c>
      <c r="H19" s="32">
        <v>0.4</v>
      </c>
      <c r="I19" s="54">
        <v>9.4491926652204586E-2</v>
      </c>
      <c r="J19" s="52">
        <v>20.92</v>
      </c>
      <c r="K19" s="52">
        <v>36.64</v>
      </c>
      <c r="L19">
        <v>6.9</v>
      </c>
      <c r="M19">
        <v>8.1999999999999993</v>
      </c>
      <c r="N19" s="52">
        <v>20.92</v>
      </c>
      <c r="O19" s="52">
        <v>36.65</v>
      </c>
      <c r="P19" s="52">
        <v>6.9</v>
      </c>
      <c r="Q19" s="52">
        <v>8.1999999999999993</v>
      </c>
      <c r="R19">
        <v>8</v>
      </c>
    </row>
    <row r="20" spans="1:18" ht="12.75">
      <c r="A20" s="29" t="s">
        <v>11</v>
      </c>
      <c r="B20" s="39">
        <v>39426</v>
      </c>
      <c r="C20" s="31">
        <v>1.5</v>
      </c>
      <c r="D20" s="31">
        <v>5</v>
      </c>
      <c r="E20" s="31">
        <v>1</v>
      </c>
      <c r="F20" s="31">
        <v>10</v>
      </c>
      <c r="G20" s="31">
        <v>120</v>
      </c>
      <c r="H20" s="32">
        <v>0.3</v>
      </c>
      <c r="I20" s="54">
        <v>8.1922883127469398E-2</v>
      </c>
      <c r="J20" s="52">
        <v>20.170000000000002</v>
      </c>
      <c r="K20" s="52">
        <v>36.11</v>
      </c>
      <c r="L20">
        <v>7.3</v>
      </c>
      <c r="M20">
        <v>8.1999999999999993</v>
      </c>
      <c r="N20" s="52">
        <v>20.11</v>
      </c>
      <c r="O20" s="52">
        <v>36.14</v>
      </c>
      <c r="P20" s="52">
        <v>7.1</v>
      </c>
      <c r="Q20" s="52">
        <v>8.1999999999999993</v>
      </c>
      <c r="R20">
        <v>9</v>
      </c>
    </row>
    <row r="21" spans="1:18" ht="12.75">
      <c r="A21" s="29" t="s">
        <v>11</v>
      </c>
      <c r="B21" s="39">
        <v>39433</v>
      </c>
      <c r="C21" s="31">
        <v>6</v>
      </c>
      <c r="D21" s="31">
        <v>5</v>
      </c>
      <c r="E21" s="31">
        <v>1</v>
      </c>
      <c r="F21" s="31">
        <v>11</v>
      </c>
      <c r="G21" s="31">
        <v>100</v>
      </c>
      <c r="H21" s="32">
        <v>0.5</v>
      </c>
      <c r="I21" s="54">
        <v>7.4215218903020339E-2</v>
      </c>
      <c r="J21" s="52">
        <v>20.04</v>
      </c>
      <c r="K21" s="52">
        <v>36.14</v>
      </c>
      <c r="L21">
        <v>7.3</v>
      </c>
      <c r="M21">
        <v>8.1999999999999993</v>
      </c>
      <c r="N21" s="52">
        <v>20.059999999999999</v>
      </c>
      <c r="O21" s="52">
        <v>36.14</v>
      </c>
      <c r="P21" s="52">
        <v>7.2</v>
      </c>
      <c r="Q21" s="52">
        <v>8.1999999999999993</v>
      </c>
      <c r="R21">
        <v>10</v>
      </c>
    </row>
    <row r="22" spans="1:18" ht="12.75">
      <c r="A22" s="29" t="s">
        <v>11</v>
      </c>
      <c r="B22" s="39">
        <v>39454</v>
      </c>
      <c r="C22" s="31">
        <v>4</v>
      </c>
      <c r="D22" s="31">
        <v>2</v>
      </c>
      <c r="E22" s="31">
        <v>1</v>
      </c>
      <c r="F22" s="31">
        <v>15</v>
      </c>
      <c r="G22" s="31">
        <v>100</v>
      </c>
      <c r="H22" s="32">
        <v>0.6</v>
      </c>
      <c r="I22" s="104">
        <v>0.11818130321927775</v>
      </c>
      <c r="J22" s="12">
        <v>22.35</v>
      </c>
      <c r="K22" s="12">
        <v>36.49</v>
      </c>
      <c r="L22">
        <v>6.8</v>
      </c>
      <c r="M22">
        <v>8.1999999999999993</v>
      </c>
      <c r="N22" s="12">
        <v>22.32</v>
      </c>
      <c r="O22" s="12">
        <v>36.479999999999997</v>
      </c>
      <c r="P22" s="52">
        <v>6.8</v>
      </c>
      <c r="Q22" s="52">
        <v>8.1999999999999993</v>
      </c>
      <c r="R22">
        <v>7.2</v>
      </c>
    </row>
    <row r="23" spans="1:18" ht="12.75">
      <c r="A23" s="29" t="s">
        <v>11</v>
      </c>
      <c r="B23" s="39">
        <v>39461</v>
      </c>
      <c r="C23" s="31">
        <v>1.5</v>
      </c>
      <c r="D23" s="31">
        <v>3</v>
      </c>
      <c r="E23" s="31">
        <v>1</v>
      </c>
      <c r="F23" s="31">
        <v>14</v>
      </c>
      <c r="G23" s="31">
        <v>110</v>
      </c>
      <c r="H23" s="32">
        <v>0.4</v>
      </c>
      <c r="I23" s="104">
        <v>9.229428109341585E-2</v>
      </c>
      <c r="J23" s="52">
        <v>22.78</v>
      </c>
      <c r="K23" s="52">
        <v>37.119999999999997</v>
      </c>
      <c r="L23">
        <v>6.7</v>
      </c>
      <c r="M23">
        <v>8.1999999999999993</v>
      </c>
      <c r="N23" s="52">
        <v>22.78</v>
      </c>
      <c r="O23" s="52">
        <v>37.090000000000003</v>
      </c>
      <c r="P23" s="52">
        <v>6.6</v>
      </c>
      <c r="Q23" s="52">
        <v>8.1</v>
      </c>
      <c r="R23">
        <v>7.5</v>
      </c>
    </row>
    <row r="24" spans="1:18" ht="12.75">
      <c r="A24" s="29" t="s">
        <v>11</v>
      </c>
      <c r="B24" s="39">
        <v>39468</v>
      </c>
      <c r="C24" s="31">
        <v>1.5</v>
      </c>
      <c r="D24" s="31">
        <v>3</v>
      </c>
      <c r="E24" s="31">
        <v>1</v>
      </c>
      <c r="F24" s="31">
        <v>8</v>
      </c>
      <c r="G24" s="31">
        <v>110</v>
      </c>
      <c r="H24" s="32">
        <v>0.4</v>
      </c>
      <c r="I24" s="54">
        <v>8.6192125589946059E-2</v>
      </c>
      <c r="J24" s="52">
        <v>23.03</v>
      </c>
      <c r="K24" s="52">
        <v>37.049999999999997</v>
      </c>
      <c r="L24">
        <v>7</v>
      </c>
      <c r="M24">
        <v>8.1</v>
      </c>
      <c r="N24" s="52">
        <v>23.08</v>
      </c>
      <c r="O24" s="52">
        <v>37.07</v>
      </c>
      <c r="P24" s="52">
        <v>7</v>
      </c>
      <c r="Q24" s="52">
        <v>8.1</v>
      </c>
      <c r="R24">
        <v>7.8</v>
      </c>
    </row>
    <row r="25" spans="1:18" ht="12.75">
      <c r="A25" s="29" t="s">
        <v>11</v>
      </c>
      <c r="B25" s="39">
        <v>39475</v>
      </c>
      <c r="C25" s="31">
        <v>1.5</v>
      </c>
      <c r="D25" s="31">
        <v>3</v>
      </c>
      <c r="E25" s="31">
        <v>1</v>
      </c>
      <c r="F25" s="31">
        <v>13</v>
      </c>
      <c r="G25" s="31">
        <v>140</v>
      </c>
      <c r="H25" s="32">
        <v>0.9</v>
      </c>
      <c r="I25" s="54">
        <v>0.12318803003197061</v>
      </c>
      <c r="J25" s="52">
        <v>23.99</v>
      </c>
      <c r="K25" s="52">
        <v>37.04</v>
      </c>
      <c r="L25">
        <v>6.9</v>
      </c>
      <c r="M25">
        <v>8.1999999999999993</v>
      </c>
      <c r="N25" s="52">
        <v>23.99</v>
      </c>
      <c r="O25" s="52">
        <v>37.04</v>
      </c>
      <c r="P25" s="52">
        <v>6.8</v>
      </c>
      <c r="Q25" s="52">
        <v>8.1999999999999993</v>
      </c>
      <c r="R25">
        <v>5.3</v>
      </c>
    </row>
    <row r="26" spans="1:18" ht="12.75">
      <c r="A26" s="29" t="s">
        <v>11</v>
      </c>
      <c r="B26" s="39">
        <v>39482</v>
      </c>
      <c r="C26" s="31">
        <v>1.5</v>
      </c>
      <c r="D26" s="31">
        <v>3</v>
      </c>
      <c r="E26" s="31">
        <v>1</v>
      </c>
      <c r="F26" s="31">
        <v>12</v>
      </c>
      <c r="G26" s="31">
        <v>140</v>
      </c>
      <c r="H26" s="32">
        <v>0.7</v>
      </c>
      <c r="I26" s="54">
        <v>0.12379148815243431</v>
      </c>
      <c r="J26" s="52">
        <v>24.93</v>
      </c>
      <c r="K26" s="52">
        <v>37.21</v>
      </c>
      <c r="L26">
        <v>6.6</v>
      </c>
      <c r="M26">
        <v>8.1999999999999993</v>
      </c>
      <c r="N26" s="52">
        <v>24.89</v>
      </c>
      <c r="O26" s="52">
        <v>37.200000000000003</v>
      </c>
      <c r="P26" s="52">
        <v>6.5</v>
      </c>
      <c r="Q26" s="52">
        <v>8.1999999999999993</v>
      </c>
      <c r="R26">
        <v>5.2</v>
      </c>
    </row>
    <row r="27" spans="1:18" ht="12.75">
      <c r="A27" s="29" t="s">
        <v>11</v>
      </c>
      <c r="B27" s="39">
        <v>39489</v>
      </c>
      <c r="C27" s="31">
        <v>1.5</v>
      </c>
      <c r="D27" s="31">
        <v>3</v>
      </c>
      <c r="E27" s="31">
        <v>1</v>
      </c>
      <c r="F27" s="31">
        <v>12</v>
      </c>
      <c r="G27" s="31">
        <v>120</v>
      </c>
      <c r="H27" s="32">
        <v>0.6</v>
      </c>
      <c r="I27" s="54">
        <v>6.1719999999999997E-2</v>
      </c>
      <c r="J27" s="52">
        <v>24.93</v>
      </c>
      <c r="K27" s="52">
        <v>36.58</v>
      </c>
      <c r="L27">
        <v>6.5</v>
      </c>
      <c r="M27">
        <v>8.1999999999999993</v>
      </c>
      <c r="N27" s="52">
        <v>24.12</v>
      </c>
      <c r="O27" s="52">
        <v>37.049999999999997</v>
      </c>
      <c r="P27" s="52">
        <v>5.9</v>
      </c>
      <c r="Q27" s="52">
        <v>8.1999999999999993</v>
      </c>
      <c r="R27">
        <v>13</v>
      </c>
    </row>
    <row r="28" spans="1:18" ht="12.75">
      <c r="A28" s="29" t="s">
        <v>11</v>
      </c>
      <c r="B28" s="39">
        <v>39496</v>
      </c>
      <c r="C28" s="31">
        <v>1.5</v>
      </c>
      <c r="D28" s="31">
        <v>1</v>
      </c>
      <c r="E28" s="31">
        <v>1</v>
      </c>
      <c r="F28" s="31">
        <v>9</v>
      </c>
      <c r="G28" s="31">
        <v>130</v>
      </c>
      <c r="H28" s="32">
        <v>0.6</v>
      </c>
      <c r="I28" s="54">
        <v>0.11245788452782808</v>
      </c>
      <c r="J28" s="52">
        <v>24.15</v>
      </c>
      <c r="K28" s="52">
        <v>37.04</v>
      </c>
      <c r="L28">
        <v>7.1</v>
      </c>
      <c r="M28">
        <v>8.3000000000000007</v>
      </c>
      <c r="N28" s="52">
        <v>24.22</v>
      </c>
      <c r="O28" s="52">
        <v>37.17</v>
      </c>
      <c r="P28" s="52">
        <v>6.9</v>
      </c>
      <c r="Q28" s="52">
        <v>8.3000000000000007</v>
      </c>
      <c r="R28">
        <v>5</v>
      </c>
    </row>
    <row r="29" spans="1:18" ht="12.75">
      <c r="A29" s="29" t="s">
        <v>11</v>
      </c>
      <c r="B29" s="39">
        <v>39503</v>
      </c>
      <c r="C29" s="31">
        <v>1.5</v>
      </c>
      <c r="D29" s="31">
        <v>2</v>
      </c>
      <c r="E29" s="31">
        <v>1</v>
      </c>
      <c r="F29" s="31">
        <v>12</v>
      </c>
      <c r="G29" s="31">
        <v>110</v>
      </c>
      <c r="H29" s="32">
        <v>0.4</v>
      </c>
      <c r="J29" s="52">
        <v>22.12</v>
      </c>
      <c r="K29" s="52">
        <v>36.99</v>
      </c>
      <c r="L29">
        <v>6.9</v>
      </c>
      <c r="M29">
        <v>8.1999999999999993</v>
      </c>
      <c r="N29" s="52">
        <v>22.26</v>
      </c>
      <c r="O29" s="52">
        <v>37.229999999999997</v>
      </c>
      <c r="P29" s="52">
        <v>6.5</v>
      </c>
      <c r="Q29" s="52">
        <v>8.1999999999999993</v>
      </c>
      <c r="R29">
        <v>13</v>
      </c>
    </row>
    <row r="30" spans="1:18" ht="12.75">
      <c r="A30" s="29" t="s">
        <v>11</v>
      </c>
      <c r="B30" s="39">
        <v>39510</v>
      </c>
      <c r="C30" s="31">
        <v>4</v>
      </c>
      <c r="D30" s="31">
        <v>3</v>
      </c>
      <c r="E30" s="31">
        <v>1</v>
      </c>
      <c r="F30" s="31">
        <v>10</v>
      </c>
      <c r="G30" s="31">
        <v>100</v>
      </c>
      <c r="H30" s="32">
        <v>0.5</v>
      </c>
      <c r="I30" s="54">
        <v>0.11659996825477785</v>
      </c>
      <c r="J30" s="52">
        <v>23.54</v>
      </c>
      <c r="K30" s="52">
        <v>37.06</v>
      </c>
      <c r="L30">
        <v>6.8</v>
      </c>
      <c r="M30">
        <v>8.1999999999999993</v>
      </c>
      <c r="N30" s="52">
        <v>23.45</v>
      </c>
      <c r="O30" s="52">
        <v>37.15</v>
      </c>
      <c r="P30" s="52">
        <v>6.7</v>
      </c>
      <c r="Q30" s="52">
        <v>8.1999999999999993</v>
      </c>
      <c r="R30">
        <v>7</v>
      </c>
    </row>
    <row r="31" spans="1:18" ht="12.75">
      <c r="A31" s="29" t="s">
        <v>11</v>
      </c>
      <c r="B31" s="39">
        <v>39517</v>
      </c>
      <c r="C31" s="31">
        <v>1.5</v>
      </c>
      <c r="D31" s="31">
        <v>3</v>
      </c>
      <c r="E31" s="31">
        <v>1</v>
      </c>
      <c r="F31" s="31">
        <v>14</v>
      </c>
      <c r="G31" s="31">
        <v>140</v>
      </c>
      <c r="H31" s="32">
        <v>1.2</v>
      </c>
      <c r="I31" s="54">
        <v>0.11553645413880224</v>
      </c>
      <c r="J31" s="52">
        <v>23.57</v>
      </c>
      <c r="K31" s="52">
        <v>37.54</v>
      </c>
      <c r="L31">
        <v>6.3</v>
      </c>
      <c r="M31">
        <v>8.1999999999999993</v>
      </c>
      <c r="N31" s="52">
        <v>23.72</v>
      </c>
      <c r="O31" s="52">
        <v>37.42</v>
      </c>
      <c r="P31" s="52">
        <v>6.2</v>
      </c>
      <c r="Q31" s="52">
        <v>8.1999999999999993</v>
      </c>
      <c r="R31">
        <v>7</v>
      </c>
    </row>
    <row r="32" spans="1:18" ht="12.75">
      <c r="A32" s="29" t="s">
        <v>11</v>
      </c>
      <c r="B32" s="39">
        <v>39524</v>
      </c>
      <c r="C32" s="31">
        <v>1.5</v>
      </c>
      <c r="D32" s="31">
        <v>2</v>
      </c>
      <c r="E32" s="31">
        <v>1</v>
      </c>
      <c r="F32" s="31">
        <v>16</v>
      </c>
      <c r="G32" s="31">
        <v>120</v>
      </c>
      <c r="H32" s="32">
        <v>0.8</v>
      </c>
      <c r="I32" s="106"/>
      <c r="J32" s="52">
        <v>23.28</v>
      </c>
      <c r="K32" s="52">
        <v>36.99</v>
      </c>
      <c r="L32">
        <v>6.6</v>
      </c>
      <c r="M32">
        <v>8.1</v>
      </c>
      <c r="N32" s="52">
        <v>23.33</v>
      </c>
      <c r="O32" s="52">
        <v>37.090000000000003</v>
      </c>
      <c r="P32" s="52">
        <v>6.1</v>
      </c>
      <c r="Q32" s="52">
        <v>8.1</v>
      </c>
      <c r="R32">
        <v>8</v>
      </c>
    </row>
    <row r="33" spans="1:18" ht="12.75">
      <c r="A33" s="29" t="s">
        <v>11</v>
      </c>
      <c r="B33" s="39">
        <v>39538</v>
      </c>
      <c r="C33" s="31">
        <v>1.5</v>
      </c>
      <c r="D33" s="31">
        <v>3</v>
      </c>
      <c r="E33" s="31">
        <v>1</v>
      </c>
      <c r="F33" s="31">
        <v>14</v>
      </c>
      <c r="G33" s="31">
        <v>130</v>
      </c>
      <c r="H33" s="9">
        <v>0.7</v>
      </c>
      <c r="I33" s="54">
        <v>0.10857556206947387</v>
      </c>
      <c r="J33" s="52">
        <v>21.2</v>
      </c>
      <c r="K33" s="52">
        <v>37.04</v>
      </c>
      <c r="L33">
        <v>6.8</v>
      </c>
      <c r="M33">
        <v>8.1999999999999993</v>
      </c>
      <c r="N33" s="52">
        <v>21.27</v>
      </c>
      <c r="O33" s="52">
        <v>37.130000000000003</v>
      </c>
      <c r="P33" s="52">
        <v>6.7</v>
      </c>
      <c r="Q33" s="52">
        <v>8.1999999999999993</v>
      </c>
      <c r="R33">
        <v>6</v>
      </c>
    </row>
    <row r="34" spans="1:18" ht="12.75">
      <c r="A34" s="29"/>
      <c r="B34" s="39"/>
      <c r="C34" s="31"/>
      <c r="D34" s="31"/>
      <c r="E34" s="31"/>
      <c r="F34" s="31"/>
      <c r="G34" s="31"/>
      <c r="H34" s="9"/>
      <c r="I34" s="54"/>
      <c r="J34" s="52"/>
      <c r="K34" s="52"/>
      <c r="N34" s="52"/>
      <c r="O34" s="52"/>
      <c r="P34" s="52"/>
      <c r="Q34" s="52"/>
    </row>
    <row r="35" spans="1:18" ht="12.75">
      <c r="A35" s="29" t="s">
        <v>56</v>
      </c>
      <c r="B35" s="39">
        <v>39419</v>
      </c>
      <c r="C35" s="31">
        <v>1.5</v>
      </c>
      <c r="D35" s="31">
        <v>4</v>
      </c>
      <c r="E35" s="31">
        <v>1</v>
      </c>
      <c r="F35" s="31">
        <v>18</v>
      </c>
      <c r="G35" s="31">
        <v>190</v>
      </c>
      <c r="H35" s="32">
        <v>1.5</v>
      </c>
      <c r="I35" s="58">
        <v>0.11383047566042816</v>
      </c>
      <c r="J35" s="56">
        <v>21.33</v>
      </c>
      <c r="K35" s="56">
        <v>36.69</v>
      </c>
      <c r="L35">
        <v>6.8</v>
      </c>
      <c r="M35">
        <v>8.1999999999999993</v>
      </c>
      <c r="N35" s="56">
        <v>21.31</v>
      </c>
      <c r="O35" s="56">
        <v>36.729999999999997</v>
      </c>
      <c r="P35" s="56">
        <v>6.8</v>
      </c>
      <c r="Q35" s="56">
        <v>8.1999999999999993</v>
      </c>
      <c r="R35">
        <v>5</v>
      </c>
    </row>
    <row r="36" spans="1:18" ht="12.75">
      <c r="A36" s="29" t="s">
        <v>56</v>
      </c>
      <c r="B36" s="39">
        <v>39426</v>
      </c>
      <c r="C36" s="31">
        <v>1.5</v>
      </c>
      <c r="D36" s="31">
        <v>5</v>
      </c>
      <c r="E36" s="31">
        <v>3</v>
      </c>
      <c r="F36" s="31">
        <v>9</v>
      </c>
      <c r="G36" s="31">
        <v>150</v>
      </c>
      <c r="H36" s="32">
        <v>1.2</v>
      </c>
      <c r="I36" s="58">
        <v>0.10534428710739796</v>
      </c>
      <c r="J36" s="56">
        <v>20.41</v>
      </c>
      <c r="K36" s="56">
        <v>36.1</v>
      </c>
      <c r="L36">
        <v>7.2</v>
      </c>
      <c r="M36">
        <v>8.3000000000000007</v>
      </c>
      <c r="N36" s="56">
        <v>20.43</v>
      </c>
      <c r="O36" s="56">
        <v>36.11</v>
      </c>
      <c r="P36" s="56">
        <v>7.2</v>
      </c>
      <c r="Q36" s="56">
        <v>8.3000000000000007</v>
      </c>
      <c r="R36">
        <v>5</v>
      </c>
    </row>
    <row r="37" spans="1:18" ht="12.75">
      <c r="A37" s="29" t="s">
        <v>56</v>
      </c>
      <c r="B37" s="39">
        <v>39433</v>
      </c>
      <c r="C37" s="31">
        <v>4</v>
      </c>
      <c r="D37" s="31">
        <v>3</v>
      </c>
      <c r="E37" s="31">
        <v>4</v>
      </c>
      <c r="F37" s="31">
        <v>13</v>
      </c>
      <c r="G37" s="31">
        <v>120</v>
      </c>
      <c r="H37" s="32">
        <v>0.6</v>
      </c>
      <c r="I37" s="58">
        <v>8.6232274653253449E-2</v>
      </c>
      <c r="J37" s="56">
        <v>20.149999999999999</v>
      </c>
      <c r="K37" s="56">
        <v>36.15</v>
      </c>
      <c r="L37">
        <v>7</v>
      </c>
      <c r="M37">
        <v>8.3000000000000007</v>
      </c>
      <c r="N37" s="56">
        <v>20.22</v>
      </c>
      <c r="O37" s="56">
        <v>36.19</v>
      </c>
      <c r="P37" s="56">
        <v>7</v>
      </c>
      <c r="Q37" s="56">
        <v>8.3000000000000007</v>
      </c>
      <c r="R37">
        <v>8.6</v>
      </c>
    </row>
    <row r="38" spans="1:18" ht="12.75">
      <c r="A38" s="29" t="s">
        <v>56</v>
      </c>
      <c r="B38" s="39">
        <v>39454</v>
      </c>
      <c r="C38" s="31">
        <v>1.5</v>
      </c>
      <c r="D38" s="31">
        <v>4</v>
      </c>
      <c r="E38" s="31">
        <v>1</v>
      </c>
      <c r="F38" s="31">
        <v>10</v>
      </c>
      <c r="G38" s="31">
        <v>120</v>
      </c>
      <c r="H38" s="32">
        <v>0.7</v>
      </c>
      <c r="I38" s="104">
        <v>0.10924026556662698</v>
      </c>
      <c r="J38" s="12">
        <v>22.79</v>
      </c>
      <c r="K38" s="12">
        <v>36.56</v>
      </c>
      <c r="L38">
        <v>6.7</v>
      </c>
      <c r="M38">
        <v>8.1999999999999993</v>
      </c>
      <c r="N38" s="12">
        <v>22.78</v>
      </c>
      <c r="O38" s="12">
        <v>36.57</v>
      </c>
      <c r="P38" s="56">
        <v>6.7</v>
      </c>
      <c r="Q38" s="56">
        <v>8.1999999999999993</v>
      </c>
      <c r="R38">
        <v>5.5</v>
      </c>
    </row>
    <row r="39" spans="1:18" ht="12.75">
      <c r="A39" s="29" t="s">
        <v>56</v>
      </c>
      <c r="B39" s="39">
        <v>39461</v>
      </c>
      <c r="C39" s="31">
        <v>1.5</v>
      </c>
      <c r="D39" s="31">
        <v>1</v>
      </c>
      <c r="E39" s="31">
        <v>1</v>
      </c>
      <c r="F39" s="31">
        <v>11</v>
      </c>
      <c r="G39" s="31">
        <v>120</v>
      </c>
      <c r="H39" s="32">
        <v>0.7</v>
      </c>
      <c r="I39" s="104">
        <v>0.108671503380283</v>
      </c>
      <c r="J39" s="12">
        <v>23.2</v>
      </c>
      <c r="K39" s="12">
        <v>37.26</v>
      </c>
      <c r="L39">
        <v>6.5</v>
      </c>
      <c r="M39">
        <v>8.1999999999999993</v>
      </c>
      <c r="N39" s="12">
        <v>23.13</v>
      </c>
      <c r="O39" s="12">
        <v>37.24</v>
      </c>
      <c r="P39" s="56">
        <v>6.4</v>
      </c>
      <c r="Q39" s="56">
        <v>8.1999999999999993</v>
      </c>
      <c r="R39">
        <v>8.5</v>
      </c>
    </row>
    <row r="40" spans="1:18" ht="12.75">
      <c r="A40" s="29" t="s">
        <v>56</v>
      </c>
      <c r="B40" s="39">
        <v>39468</v>
      </c>
      <c r="C40" s="31">
        <v>1.5</v>
      </c>
      <c r="D40" s="31">
        <v>1</v>
      </c>
      <c r="E40" s="31">
        <v>3</v>
      </c>
      <c r="F40" s="31">
        <v>12</v>
      </c>
      <c r="G40" s="31">
        <v>120</v>
      </c>
      <c r="H40" s="32">
        <v>0.6</v>
      </c>
      <c r="J40" s="56">
        <v>23.49</v>
      </c>
      <c r="K40" s="56">
        <v>37.1</v>
      </c>
      <c r="L40">
        <v>7</v>
      </c>
      <c r="M40">
        <v>8.1</v>
      </c>
      <c r="N40" s="56">
        <v>23.52</v>
      </c>
      <c r="O40" s="56">
        <v>37.14</v>
      </c>
      <c r="P40" s="56">
        <v>6</v>
      </c>
      <c r="Q40" s="56">
        <v>8.1</v>
      </c>
      <c r="R40">
        <v>7.5</v>
      </c>
    </row>
    <row r="41" spans="1:18" ht="12.75">
      <c r="A41" s="29" t="s">
        <v>56</v>
      </c>
      <c r="B41" s="39">
        <v>39475</v>
      </c>
      <c r="C41" s="31">
        <v>1.5</v>
      </c>
      <c r="D41" s="31">
        <v>2</v>
      </c>
      <c r="E41" s="31">
        <v>1</v>
      </c>
      <c r="F41" s="31">
        <v>14</v>
      </c>
      <c r="G41" s="31">
        <v>130</v>
      </c>
      <c r="H41" s="32">
        <v>1</v>
      </c>
      <c r="I41" s="58">
        <v>0.1192472901710132</v>
      </c>
      <c r="J41" s="56">
        <v>24.63</v>
      </c>
      <c r="K41" s="56">
        <v>37.049999999999997</v>
      </c>
      <c r="L41">
        <v>6.8</v>
      </c>
      <c r="M41">
        <v>8.1999999999999993</v>
      </c>
      <c r="N41" s="56">
        <v>24.61</v>
      </c>
      <c r="O41" s="56">
        <v>37.17</v>
      </c>
      <c r="P41" s="56">
        <v>6.5</v>
      </c>
      <c r="Q41" s="56">
        <v>8.1999999999999993</v>
      </c>
      <c r="R41">
        <v>6</v>
      </c>
    </row>
    <row r="42" spans="1:18" ht="12.75">
      <c r="A42" s="29" t="s">
        <v>56</v>
      </c>
      <c r="B42" s="39">
        <v>39482</v>
      </c>
      <c r="C42" s="31">
        <v>1.5</v>
      </c>
      <c r="D42" s="31">
        <v>3</v>
      </c>
      <c r="E42" s="31">
        <v>1</v>
      </c>
      <c r="F42" s="31">
        <v>10</v>
      </c>
      <c r="G42" s="31">
        <v>120</v>
      </c>
      <c r="H42" s="32">
        <v>0.6</v>
      </c>
      <c r="I42" s="58">
        <v>9.9039108969334322E-2</v>
      </c>
      <c r="J42" s="56">
        <v>25.03</v>
      </c>
      <c r="K42" s="56">
        <v>37.22</v>
      </c>
      <c r="L42">
        <v>6.5</v>
      </c>
      <c r="M42">
        <v>8.1999999999999993</v>
      </c>
      <c r="N42" s="56">
        <v>25</v>
      </c>
      <c r="O42" s="56">
        <v>37.24</v>
      </c>
      <c r="P42" s="56">
        <v>6.2</v>
      </c>
      <c r="Q42" s="56">
        <v>8.1999999999999993</v>
      </c>
      <c r="R42">
        <v>6.5</v>
      </c>
    </row>
    <row r="43" spans="1:18" ht="12.75">
      <c r="A43" s="29" t="s">
        <v>56</v>
      </c>
      <c r="B43" s="39">
        <v>39489</v>
      </c>
      <c r="C43" s="31">
        <v>1.5</v>
      </c>
      <c r="D43" s="31">
        <v>2</v>
      </c>
      <c r="E43" s="31">
        <v>1</v>
      </c>
      <c r="F43" s="31">
        <v>9</v>
      </c>
      <c r="G43" s="31">
        <v>120</v>
      </c>
      <c r="H43" s="32">
        <v>1</v>
      </c>
      <c r="I43" s="58">
        <v>6.3465324916106222E-2</v>
      </c>
      <c r="J43" s="56">
        <v>25.11</v>
      </c>
      <c r="K43" s="56">
        <v>36.64</v>
      </c>
      <c r="L43">
        <v>6.8</v>
      </c>
      <c r="M43">
        <v>8.1999999999999993</v>
      </c>
      <c r="N43" s="56">
        <v>24.44</v>
      </c>
      <c r="O43" s="56">
        <v>37.1</v>
      </c>
      <c r="P43" s="56">
        <v>6.2</v>
      </c>
      <c r="Q43" s="56">
        <v>8.1999999999999993</v>
      </c>
      <c r="R43">
        <v>7</v>
      </c>
    </row>
    <row r="44" spans="1:18" ht="12.75">
      <c r="A44" s="29" t="s">
        <v>56</v>
      </c>
      <c r="B44" s="39">
        <v>39496</v>
      </c>
      <c r="C44" s="31">
        <v>1.5</v>
      </c>
      <c r="D44" s="31">
        <v>1</v>
      </c>
      <c r="E44" s="31">
        <v>1</v>
      </c>
      <c r="F44" s="31">
        <v>13</v>
      </c>
      <c r="G44" s="31">
        <v>140</v>
      </c>
      <c r="H44" s="32">
        <v>1.3</v>
      </c>
      <c r="I44" s="58">
        <v>0.1220671387501497</v>
      </c>
      <c r="J44" s="56">
        <v>24.54</v>
      </c>
      <c r="K44" s="56">
        <v>37.08</v>
      </c>
      <c r="L44">
        <v>7</v>
      </c>
      <c r="M44">
        <v>8.1999999999999993</v>
      </c>
      <c r="N44" s="56">
        <v>24.58</v>
      </c>
      <c r="O44" s="56">
        <v>37.15</v>
      </c>
      <c r="P44" s="56">
        <v>7</v>
      </c>
      <c r="Q44" s="56">
        <v>8.1999999999999993</v>
      </c>
      <c r="R44">
        <v>4.5</v>
      </c>
    </row>
    <row r="45" spans="1:18" ht="12.75">
      <c r="A45" s="29" t="s">
        <v>56</v>
      </c>
      <c r="B45" s="39">
        <v>39503</v>
      </c>
      <c r="C45" s="31">
        <v>1.5</v>
      </c>
      <c r="D45" s="31">
        <v>2</v>
      </c>
      <c r="E45" s="31">
        <v>1</v>
      </c>
      <c r="F45" s="31">
        <v>11</v>
      </c>
      <c r="G45" s="31">
        <v>130</v>
      </c>
      <c r="H45" s="32">
        <v>0.5</v>
      </c>
      <c r="I45" s="104">
        <v>9.5798386692321991E-2</v>
      </c>
      <c r="J45" s="49">
        <v>22.42</v>
      </c>
      <c r="K45" s="49">
        <v>37.31</v>
      </c>
      <c r="L45">
        <v>6.6</v>
      </c>
      <c r="M45">
        <v>8.1999999999999993</v>
      </c>
      <c r="N45" s="49">
        <v>22.46</v>
      </c>
      <c r="O45" s="49">
        <v>37.31</v>
      </c>
      <c r="P45" s="56">
        <v>6.7</v>
      </c>
      <c r="Q45" s="56">
        <v>8.1999999999999993</v>
      </c>
      <c r="R45">
        <v>6.5</v>
      </c>
    </row>
    <row r="46" spans="1:18" ht="12.75">
      <c r="A46" s="29" t="s">
        <v>56</v>
      </c>
      <c r="B46" s="39">
        <v>39510</v>
      </c>
      <c r="C46" s="31">
        <v>1.5</v>
      </c>
      <c r="D46" s="31">
        <v>1</v>
      </c>
      <c r="E46" s="31">
        <v>1</v>
      </c>
      <c r="F46" s="31">
        <v>14</v>
      </c>
      <c r="G46" s="31">
        <v>130</v>
      </c>
      <c r="H46" s="32">
        <v>0.9</v>
      </c>
      <c r="I46" s="58">
        <v>0.12331986729229014</v>
      </c>
      <c r="J46" s="56">
        <v>24.1</v>
      </c>
      <c r="K46" s="56">
        <v>37.159999999999997</v>
      </c>
      <c r="L46">
        <v>6.6</v>
      </c>
      <c r="M46">
        <v>8.1999999999999993</v>
      </c>
      <c r="N46" s="56">
        <v>24.1</v>
      </c>
      <c r="O46" s="56">
        <v>37.380000000000003</v>
      </c>
      <c r="P46" s="56">
        <v>6.3</v>
      </c>
      <c r="Q46" s="56">
        <v>8.1999999999999993</v>
      </c>
      <c r="R46">
        <v>6</v>
      </c>
    </row>
    <row r="47" spans="1:18" ht="12.75">
      <c r="A47" s="29" t="s">
        <v>56</v>
      </c>
      <c r="B47" s="39">
        <v>39517</v>
      </c>
      <c r="C47" s="31">
        <v>1.5</v>
      </c>
      <c r="D47" s="31">
        <v>1</v>
      </c>
      <c r="E47" s="31">
        <v>1</v>
      </c>
      <c r="F47" s="31">
        <v>13</v>
      </c>
      <c r="G47" s="31">
        <v>150</v>
      </c>
      <c r="H47" s="32">
        <v>1</v>
      </c>
      <c r="I47" s="58">
        <v>0.11018286662123727</v>
      </c>
      <c r="J47" s="56">
        <v>23.7</v>
      </c>
      <c r="K47" s="56">
        <v>37.299999999999997</v>
      </c>
      <c r="L47">
        <v>6.5</v>
      </c>
      <c r="M47">
        <v>8.1999999999999993</v>
      </c>
      <c r="N47" s="56">
        <v>24.21</v>
      </c>
      <c r="O47" s="56">
        <v>37.520000000000003</v>
      </c>
      <c r="P47" s="56">
        <v>6.2</v>
      </c>
      <c r="Q47" s="56">
        <v>8.1</v>
      </c>
      <c r="R47">
        <v>6.5</v>
      </c>
    </row>
    <row r="48" spans="1:18" ht="12.75">
      <c r="A48" s="29" t="s">
        <v>56</v>
      </c>
      <c r="B48" s="39">
        <v>39524</v>
      </c>
      <c r="C48" s="31">
        <v>1.5</v>
      </c>
      <c r="D48" s="31">
        <v>1</v>
      </c>
      <c r="E48" s="31">
        <v>1</v>
      </c>
      <c r="F48" s="31">
        <v>14</v>
      </c>
      <c r="G48" s="31">
        <v>120</v>
      </c>
      <c r="H48" s="32">
        <v>0.8</v>
      </c>
      <c r="I48" s="107"/>
      <c r="J48" s="56">
        <v>23.57</v>
      </c>
      <c r="K48" s="56">
        <v>37.159999999999997</v>
      </c>
      <c r="L48">
        <v>6.6</v>
      </c>
      <c r="M48">
        <v>8.1</v>
      </c>
      <c r="N48" s="56">
        <v>23.57</v>
      </c>
      <c r="O48" s="56">
        <v>37.159999999999997</v>
      </c>
      <c r="P48" s="56">
        <v>6.5</v>
      </c>
      <c r="Q48" s="56">
        <v>8.1</v>
      </c>
      <c r="R48">
        <v>6</v>
      </c>
    </row>
    <row r="49" spans="1:18" ht="12.75">
      <c r="A49" s="29" t="s">
        <v>56</v>
      </c>
      <c r="B49" s="39">
        <v>39538</v>
      </c>
      <c r="C49" s="31">
        <v>1.5</v>
      </c>
      <c r="D49" s="31">
        <v>2</v>
      </c>
      <c r="E49" s="31">
        <v>2</v>
      </c>
      <c r="F49" s="31">
        <v>14</v>
      </c>
      <c r="G49" s="31">
        <v>130</v>
      </c>
      <c r="H49" s="9">
        <v>0.6</v>
      </c>
      <c r="I49" s="58">
        <v>0.12413062041652703</v>
      </c>
      <c r="J49" s="56">
        <v>21.01</v>
      </c>
      <c r="K49" s="56">
        <v>37.229999999999997</v>
      </c>
      <c r="L49">
        <v>6.8</v>
      </c>
      <c r="M49">
        <v>8.1999999999999993</v>
      </c>
      <c r="N49" s="56">
        <v>21.07</v>
      </c>
      <c r="O49" s="56">
        <v>37.28</v>
      </c>
      <c r="P49" s="56">
        <v>6.7</v>
      </c>
      <c r="Q49" s="56">
        <v>8.1999999999999993</v>
      </c>
      <c r="R49">
        <v>5.8</v>
      </c>
    </row>
    <row r="50" spans="1:18" ht="12.75">
      <c r="A50" s="29"/>
      <c r="B50" s="39"/>
      <c r="C50" s="31"/>
      <c r="D50" s="31"/>
      <c r="E50" s="31"/>
      <c r="F50" s="31"/>
      <c r="G50" s="31"/>
      <c r="H50" s="9"/>
      <c r="I50" s="58"/>
      <c r="J50" s="56"/>
      <c r="K50" s="56"/>
      <c r="N50" s="56"/>
      <c r="O50" s="56"/>
      <c r="P50" s="56"/>
      <c r="Q50" s="56"/>
    </row>
    <row r="51" spans="1:18" ht="12.75">
      <c r="A51" s="29" t="s">
        <v>15</v>
      </c>
      <c r="B51" s="39">
        <v>39419</v>
      </c>
      <c r="C51" s="31">
        <v>1.5</v>
      </c>
      <c r="D51" s="31">
        <v>4</v>
      </c>
      <c r="E51" s="31">
        <v>1</v>
      </c>
      <c r="F51" s="31">
        <v>16</v>
      </c>
      <c r="G51" s="31">
        <v>120</v>
      </c>
      <c r="H51" s="32">
        <v>0.8</v>
      </c>
      <c r="I51" s="61">
        <v>9.6103499046613527E-2</v>
      </c>
      <c r="J51" s="60">
        <v>21.08</v>
      </c>
      <c r="K51" s="60">
        <v>36.75</v>
      </c>
      <c r="L51">
        <v>7.1</v>
      </c>
      <c r="M51">
        <v>8.1999999999999993</v>
      </c>
      <c r="N51" s="60">
        <v>21.05</v>
      </c>
      <c r="O51" s="60">
        <v>36.75</v>
      </c>
      <c r="P51" s="60">
        <v>7.1</v>
      </c>
      <c r="Q51" s="60">
        <v>8.1999999999999993</v>
      </c>
      <c r="R51">
        <v>6</v>
      </c>
    </row>
    <row r="52" spans="1:18" ht="12.75">
      <c r="A52" s="29" t="s">
        <v>15</v>
      </c>
      <c r="B52" s="39">
        <v>39426</v>
      </c>
      <c r="C52" s="31">
        <v>1.5</v>
      </c>
      <c r="D52" s="31">
        <v>2</v>
      </c>
      <c r="E52" s="31">
        <v>1</v>
      </c>
      <c r="F52" s="31">
        <v>14</v>
      </c>
      <c r="G52" s="31">
        <v>120</v>
      </c>
      <c r="H52" s="32">
        <v>0.7</v>
      </c>
      <c r="I52" s="61">
        <v>0.10657219761121972</v>
      </c>
      <c r="J52" s="60">
        <v>20.440000000000001</v>
      </c>
      <c r="K52" s="60">
        <v>36.229999999999997</v>
      </c>
      <c r="L52">
        <v>7.5</v>
      </c>
      <c r="M52">
        <v>8.1999999999999993</v>
      </c>
      <c r="N52" s="60">
        <v>20.399999999999999</v>
      </c>
      <c r="O52" s="60">
        <v>36.22</v>
      </c>
      <c r="P52" s="60">
        <v>7.4</v>
      </c>
      <c r="Q52" s="60">
        <v>8.1999999999999993</v>
      </c>
      <c r="R52">
        <v>6.5</v>
      </c>
    </row>
    <row r="53" spans="1:18" ht="12.75">
      <c r="A53" s="29" t="s">
        <v>15</v>
      </c>
      <c r="B53" s="39">
        <v>39433</v>
      </c>
      <c r="C53" s="31">
        <v>6</v>
      </c>
      <c r="D53" s="31">
        <v>5</v>
      </c>
      <c r="E53" s="31">
        <v>1</v>
      </c>
      <c r="F53" s="31">
        <v>13</v>
      </c>
      <c r="G53" s="31">
        <v>100</v>
      </c>
      <c r="H53" s="32">
        <v>1</v>
      </c>
      <c r="I53" s="61">
        <v>9.6787734511378329E-2</v>
      </c>
      <c r="J53" s="60">
        <v>20.260000000000002</v>
      </c>
      <c r="K53" s="60">
        <v>36.229999999999997</v>
      </c>
      <c r="L53">
        <v>7.2</v>
      </c>
      <c r="M53">
        <v>8.1999999999999993</v>
      </c>
      <c r="N53" s="60">
        <v>20.170000000000002</v>
      </c>
      <c r="O53" s="60">
        <v>36.24</v>
      </c>
      <c r="P53" s="60">
        <v>7.2</v>
      </c>
      <c r="Q53" s="60">
        <v>8.1999999999999993</v>
      </c>
      <c r="R53">
        <v>7.7</v>
      </c>
    </row>
    <row r="54" spans="1:18" ht="12.75">
      <c r="A54" s="29" t="s">
        <v>15</v>
      </c>
      <c r="B54" s="39">
        <v>39454</v>
      </c>
      <c r="C54" s="31">
        <v>1.5</v>
      </c>
      <c r="D54" s="31">
        <v>3</v>
      </c>
      <c r="E54" s="31">
        <v>1</v>
      </c>
      <c r="F54" s="31">
        <v>14</v>
      </c>
      <c r="G54" s="31">
        <v>100</v>
      </c>
      <c r="H54" s="32">
        <v>0.7</v>
      </c>
      <c r="I54" s="104">
        <v>0.111355188317042</v>
      </c>
      <c r="J54" s="12">
        <v>22.76</v>
      </c>
      <c r="K54" s="12">
        <v>36.6</v>
      </c>
      <c r="L54">
        <v>6.9</v>
      </c>
      <c r="M54">
        <v>8.1999999999999993</v>
      </c>
      <c r="N54" s="12">
        <v>22.7</v>
      </c>
      <c r="O54" s="12">
        <v>36.590000000000003</v>
      </c>
      <c r="P54" s="60">
        <v>6.9</v>
      </c>
      <c r="Q54" s="60">
        <v>8.1999999999999993</v>
      </c>
      <c r="R54">
        <v>5</v>
      </c>
    </row>
    <row r="55" spans="1:18" ht="12.75">
      <c r="A55" s="29" t="s">
        <v>15</v>
      </c>
      <c r="B55" s="39">
        <v>39461</v>
      </c>
      <c r="C55" s="31">
        <v>1.5</v>
      </c>
      <c r="D55" s="31">
        <v>6</v>
      </c>
      <c r="E55" s="31">
        <v>1</v>
      </c>
      <c r="F55" s="31">
        <v>14</v>
      </c>
      <c r="G55" s="31">
        <v>110</v>
      </c>
      <c r="H55" s="32">
        <v>0.6</v>
      </c>
      <c r="I55" s="104">
        <v>9.0806768965785892E-2</v>
      </c>
      <c r="J55" s="60">
        <v>23.08</v>
      </c>
      <c r="K55" s="60">
        <v>37.15</v>
      </c>
      <c r="L55">
        <v>6.7</v>
      </c>
      <c r="M55">
        <v>8.1</v>
      </c>
      <c r="N55" s="60">
        <v>22.94</v>
      </c>
      <c r="O55" s="60">
        <v>37.15</v>
      </c>
      <c r="P55" s="60">
        <v>6.7</v>
      </c>
      <c r="Q55" s="60">
        <v>8.1</v>
      </c>
      <c r="R55">
        <v>7</v>
      </c>
    </row>
    <row r="56" spans="1:18" ht="12.75">
      <c r="A56" s="29" t="s">
        <v>15</v>
      </c>
      <c r="B56" s="39">
        <v>39468</v>
      </c>
      <c r="C56" s="31">
        <v>1.5</v>
      </c>
      <c r="D56" s="31">
        <v>3</v>
      </c>
      <c r="E56" s="31">
        <v>2</v>
      </c>
      <c r="F56" s="31">
        <v>11</v>
      </c>
      <c r="G56" s="31">
        <v>130</v>
      </c>
      <c r="H56" s="32">
        <v>0.3</v>
      </c>
      <c r="I56" s="61">
        <v>9.1380744759770427E-2</v>
      </c>
      <c r="J56" s="60">
        <v>23.48</v>
      </c>
      <c r="K56" s="60">
        <v>37.19</v>
      </c>
      <c r="L56">
        <v>7</v>
      </c>
      <c r="M56">
        <v>8.1</v>
      </c>
      <c r="N56" s="60">
        <v>23.49</v>
      </c>
      <c r="O56" s="60">
        <v>37.19</v>
      </c>
      <c r="P56" s="60">
        <v>7</v>
      </c>
      <c r="Q56" s="60">
        <v>8.1</v>
      </c>
      <c r="R56" s="60">
        <v>7</v>
      </c>
    </row>
    <row r="57" spans="1:18" ht="12.75">
      <c r="A57" s="29" t="s">
        <v>15</v>
      </c>
      <c r="B57" s="39">
        <v>39475</v>
      </c>
      <c r="C57" s="31">
        <v>1.5</v>
      </c>
      <c r="D57" s="31">
        <v>3</v>
      </c>
      <c r="E57" s="31">
        <v>1</v>
      </c>
      <c r="F57" s="31">
        <v>15</v>
      </c>
      <c r="G57" s="31">
        <v>130</v>
      </c>
      <c r="H57" s="32">
        <v>0.8</v>
      </c>
      <c r="I57" s="61">
        <v>0.10594969493664906</v>
      </c>
      <c r="J57" s="60">
        <v>24.49</v>
      </c>
      <c r="K57" s="60">
        <v>37.15</v>
      </c>
      <c r="L57">
        <v>6.9</v>
      </c>
      <c r="M57">
        <v>8.1999999999999993</v>
      </c>
      <c r="N57" s="60">
        <v>24.32</v>
      </c>
      <c r="O57" s="60">
        <v>37.14</v>
      </c>
      <c r="P57" s="60">
        <v>7</v>
      </c>
      <c r="Q57" s="60">
        <v>8.1999999999999993</v>
      </c>
      <c r="R57">
        <v>3.5</v>
      </c>
    </row>
    <row r="58" spans="1:18" ht="12.75">
      <c r="A58" s="29" t="s">
        <v>15</v>
      </c>
      <c r="B58" s="39">
        <v>39482</v>
      </c>
      <c r="C58" s="31">
        <v>1.5</v>
      </c>
      <c r="D58" s="31">
        <v>3</v>
      </c>
      <c r="E58" s="31">
        <v>2</v>
      </c>
      <c r="F58" s="31">
        <v>15</v>
      </c>
      <c r="G58" s="31">
        <v>140</v>
      </c>
      <c r="H58" s="32">
        <v>0.9</v>
      </c>
      <c r="I58" s="61">
        <v>0.11381386407376071</v>
      </c>
      <c r="J58" s="60">
        <v>25.05</v>
      </c>
      <c r="K58" s="60">
        <v>37.229999999999997</v>
      </c>
      <c r="L58">
        <v>6.6</v>
      </c>
      <c r="M58">
        <v>8.1999999999999993</v>
      </c>
      <c r="N58" s="60">
        <v>24.93</v>
      </c>
      <c r="O58" s="60">
        <v>37.24</v>
      </c>
      <c r="P58" s="60">
        <v>6.5</v>
      </c>
      <c r="Q58" s="60">
        <v>8.1999999999999993</v>
      </c>
      <c r="R58" s="108">
        <v>4.8</v>
      </c>
    </row>
    <row r="59" spans="1:18" ht="12.75">
      <c r="A59" s="29" t="s">
        <v>15</v>
      </c>
      <c r="B59" s="39">
        <v>39489</v>
      </c>
      <c r="C59" s="31">
        <v>1.5</v>
      </c>
      <c r="D59" s="31">
        <v>3</v>
      </c>
      <c r="E59" s="31">
        <v>1</v>
      </c>
      <c r="F59" s="31">
        <v>14</v>
      </c>
      <c r="G59" s="31">
        <v>170</v>
      </c>
      <c r="H59" s="32">
        <v>0.8</v>
      </c>
      <c r="I59" s="61">
        <v>0.12117877318720813</v>
      </c>
      <c r="J59" s="60">
        <v>24.57</v>
      </c>
      <c r="K59" s="60">
        <v>37.090000000000003</v>
      </c>
      <c r="L59">
        <v>6.5</v>
      </c>
      <c r="M59">
        <v>8.1999999999999993</v>
      </c>
      <c r="N59" s="60">
        <v>24.7</v>
      </c>
      <c r="O59" s="60">
        <v>37.159999999999997</v>
      </c>
      <c r="P59" s="60">
        <v>6.3</v>
      </c>
      <c r="Q59" s="60">
        <v>8.1999999999999993</v>
      </c>
      <c r="R59">
        <v>4</v>
      </c>
    </row>
    <row r="60" spans="1:18" ht="12.75">
      <c r="A60" s="29" t="s">
        <v>15</v>
      </c>
      <c r="B60" s="39">
        <v>39496</v>
      </c>
      <c r="C60" s="31">
        <v>1.5</v>
      </c>
      <c r="D60" s="31">
        <v>1</v>
      </c>
      <c r="E60" s="31">
        <v>1</v>
      </c>
      <c r="F60" s="31">
        <v>16</v>
      </c>
      <c r="G60" s="31">
        <v>150</v>
      </c>
      <c r="H60" s="32">
        <v>1.3</v>
      </c>
      <c r="I60" s="61">
        <v>0.14375336638705632</v>
      </c>
      <c r="J60" s="60">
        <v>24.3</v>
      </c>
      <c r="K60" s="60">
        <v>37.229999999999997</v>
      </c>
      <c r="L60">
        <v>7</v>
      </c>
      <c r="M60">
        <v>8.3000000000000007</v>
      </c>
      <c r="N60" s="60">
        <v>24.28</v>
      </c>
      <c r="O60" s="60">
        <v>37.229999999999997</v>
      </c>
      <c r="P60" s="60">
        <v>6.9</v>
      </c>
      <c r="Q60" s="60">
        <v>8.3000000000000007</v>
      </c>
      <c r="R60">
        <v>4</v>
      </c>
    </row>
    <row r="61" spans="1:18" ht="12.75">
      <c r="A61" s="29" t="s">
        <v>15</v>
      </c>
      <c r="B61" s="39">
        <v>39503</v>
      </c>
      <c r="C61" s="31">
        <v>1.5</v>
      </c>
      <c r="D61" s="31">
        <v>3</v>
      </c>
      <c r="E61" s="31">
        <v>1</v>
      </c>
      <c r="F61" s="31">
        <v>13</v>
      </c>
      <c r="G61" s="31">
        <v>130</v>
      </c>
      <c r="H61" s="32">
        <v>0.5</v>
      </c>
      <c r="I61" s="61">
        <v>0.11638710901571279</v>
      </c>
      <c r="J61" s="60">
        <v>22.54</v>
      </c>
      <c r="K61" s="60">
        <v>37.31</v>
      </c>
      <c r="L61">
        <v>6.8</v>
      </c>
      <c r="M61">
        <v>8.1999999999999993</v>
      </c>
      <c r="N61" s="60">
        <v>22.48</v>
      </c>
      <c r="O61" s="60">
        <v>37.33</v>
      </c>
      <c r="P61" s="60">
        <v>6.5</v>
      </c>
      <c r="Q61" s="60">
        <v>8.1999999999999993</v>
      </c>
      <c r="R61">
        <v>6.5</v>
      </c>
    </row>
    <row r="62" spans="1:18" ht="12.75">
      <c r="A62" s="29" t="s">
        <v>15</v>
      </c>
      <c r="B62" s="39">
        <v>39510</v>
      </c>
      <c r="C62" s="31">
        <v>6</v>
      </c>
      <c r="D62" s="31">
        <v>1</v>
      </c>
      <c r="E62" s="31">
        <v>1</v>
      </c>
      <c r="F62" s="31">
        <v>13</v>
      </c>
      <c r="G62" s="31">
        <v>140</v>
      </c>
      <c r="H62" s="32">
        <v>0.7</v>
      </c>
      <c r="I62" s="61">
        <v>9.9462071784667636E-2</v>
      </c>
      <c r="J62" s="60">
        <v>24.01</v>
      </c>
      <c r="K62" s="60">
        <v>37.35</v>
      </c>
      <c r="L62">
        <v>6.7</v>
      </c>
      <c r="M62">
        <v>8.1999999999999993</v>
      </c>
      <c r="N62" s="60">
        <v>23.82</v>
      </c>
      <c r="O62" s="60">
        <v>37.369999999999997</v>
      </c>
      <c r="P62" s="60">
        <v>6.7</v>
      </c>
      <c r="Q62" s="60">
        <v>8.1999999999999993</v>
      </c>
      <c r="R62">
        <v>7</v>
      </c>
    </row>
    <row r="63" spans="1:18" ht="12.75">
      <c r="A63" s="29" t="s">
        <v>15</v>
      </c>
      <c r="B63" s="39">
        <v>39517</v>
      </c>
      <c r="C63" s="31">
        <v>1.5</v>
      </c>
      <c r="D63" s="31">
        <v>5</v>
      </c>
      <c r="E63" s="31">
        <v>1</v>
      </c>
      <c r="F63" s="31">
        <v>14</v>
      </c>
      <c r="G63" s="31">
        <v>140</v>
      </c>
      <c r="H63" s="32">
        <v>0.6</v>
      </c>
      <c r="I63" s="61">
        <v>9.5115549603650013E-2</v>
      </c>
      <c r="J63" s="60">
        <v>24.07</v>
      </c>
      <c r="K63" s="60">
        <v>37.619999999999997</v>
      </c>
      <c r="L63">
        <v>6.4</v>
      </c>
      <c r="M63">
        <v>8.1999999999999993</v>
      </c>
      <c r="N63" s="60">
        <v>23.99</v>
      </c>
      <c r="O63" s="60">
        <v>37.630000000000003</v>
      </c>
      <c r="P63" s="60">
        <v>6.4</v>
      </c>
      <c r="Q63" s="60">
        <v>8.1999999999999993</v>
      </c>
      <c r="R63">
        <v>7.5</v>
      </c>
    </row>
    <row r="64" spans="1:18" ht="12.75">
      <c r="A64" s="29" t="s">
        <v>15</v>
      </c>
      <c r="B64" s="39">
        <v>39524</v>
      </c>
      <c r="C64" s="31">
        <v>1.5</v>
      </c>
      <c r="D64" s="31">
        <v>2</v>
      </c>
      <c r="E64" s="31">
        <v>2</v>
      </c>
      <c r="F64" s="31">
        <v>15</v>
      </c>
      <c r="G64" s="31">
        <v>120</v>
      </c>
      <c r="H64" s="32">
        <v>1.1000000000000001</v>
      </c>
      <c r="I64" s="109"/>
      <c r="J64" s="60">
        <v>23.68</v>
      </c>
      <c r="K64" s="60">
        <v>37.19</v>
      </c>
      <c r="L64">
        <v>6.7</v>
      </c>
      <c r="M64">
        <v>8.1</v>
      </c>
      <c r="N64" s="60">
        <v>23.59</v>
      </c>
      <c r="O64" s="60">
        <v>37.369999999999997</v>
      </c>
      <c r="P64" s="60">
        <v>6.1</v>
      </c>
      <c r="Q64" s="60">
        <v>8</v>
      </c>
      <c r="R64">
        <v>5.8</v>
      </c>
    </row>
    <row r="65" spans="1:18" ht="12.75">
      <c r="A65" s="29" t="s">
        <v>15</v>
      </c>
      <c r="B65" s="39">
        <v>39538</v>
      </c>
      <c r="C65" s="31">
        <v>1.5</v>
      </c>
      <c r="D65" s="31">
        <v>3</v>
      </c>
      <c r="E65" s="31">
        <v>1</v>
      </c>
      <c r="F65" s="31">
        <v>16</v>
      </c>
      <c r="G65" s="31">
        <v>160</v>
      </c>
      <c r="H65" s="10">
        <v>1</v>
      </c>
      <c r="I65" s="61">
        <v>0.12429770356410344</v>
      </c>
      <c r="J65" s="60">
        <v>21.07</v>
      </c>
      <c r="K65" s="60">
        <v>37.200000000000003</v>
      </c>
      <c r="L65">
        <v>6.8</v>
      </c>
      <c r="M65">
        <v>8.1999999999999993</v>
      </c>
      <c r="N65" s="60">
        <v>21.24</v>
      </c>
      <c r="O65" s="60">
        <v>37.4</v>
      </c>
      <c r="P65" s="60">
        <v>6.6</v>
      </c>
      <c r="Q65" s="60">
        <v>8.1999999999999993</v>
      </c>
      <c r="R65">
        <v>5</v>
      </c>
    </row>
    <row r="66" spans="1:18" ht="12.75">
      <c r="A66" s="29"/>
      <c r="B66" s="39"/>
      <c r="C66" s="31"/>
      <c r="D66" s="31"/>
      <c r="E66" s="31"/>
      <c r="F66" s="31"/>
      <c r="G66" s="31"/>
      <c r="H66" s="10"/>
      <c r="I66" s="61"/>
      <c r="J66" s="60"/>
      <c r="K66" s="60"/>
      <c r="N66" s="60"/>
      <c r="O66" s="60"/>
      <c r="P66" s="60"/>
      <c r="Q66" s="60"/>
    </row>
    <row r="67" spans="1:18" ht="12.75">
      <c r="A67" s="29" t="s">
        <v>16</v>
      </c>
      <c r="B67" s="39">
        <v>39419</v>
      </c>
      <c r="C67" s="31">
        <v>1.5</v>
      </c>
      <c r="D67" s="31">
        <v>5</v>
      </c>
      <c r="E67" s="31">
        <v>1</v>
      </c>
      <c r="F67" s="31">
        <v>14</v>
      </c>
      <c r="G67" s="31">
        <v>80</v>
      </c>
      <c r="H67" s="32">
        <v>0.3</v>
      </c>
      <c r="I67" s="64">
        <v>7.4879954271575955E-2</v>
      </c>
      <c r="J67" s="63">
        <v>20.94</v>
      </c>
      <c r="K67" s="63">
        <v>36.61</v>
      </c>
      <c r="L67">
        <v>7.1</v>
      </c>
      <c r="M67">
        <v>8.1999999999999993</v>
      </c>
      <c r="N67" s="63">
        <v>20.92</v>
      </c>
      <c r="O67" s="63">
        <v>36.630000000000003</v>
      </c>
      <c r="P67" s="63">
        <v>7</v>
      </c>
      <c r="Q67" s="63">
        <v>8.1999999999999993</v>
      </c>
      <c r="R67">
        <v>10</v>
      </c>
    </row>
    <row r="68" spans="1:18" ht="12.75">
      <c r="A68" s="29" t="s">
        <v>16</v>
      </c>
      <c r="B68" s="39">
        <v>39426</v>
      </c>
      <c r="C68" s="31">
        <v>1.5</v>
      </c>
      <c r="D68" s="31">
        <v>4</v>
      </c>
      <c r="E68" s="31">
        <v>1</v>
      </c>
      <c r="F68" s="31">
        <v>13</v>
      </c>
      <c r="G68" s="31">
        <v>100</v>
      </c>
      <c r="H68" s="32">
        <v>0.3</v>
      </c>
      <c r="I68" s="64">
        <v>7.1201122131300032E-2</v>
      </c>
      <c r="J68" s="63">
        <v>20.22</v>
      </c>
      <c r="K68" s="63">
        <v>36.11</v>
      </c>
      <c r="L68">
        <v>7.3</v>
      </c>
      <c r="M68">
        <v>8.1999999999999993</v>
      </c>
      <c r="N68" s="63">
        <v>20.190000000000001</v>
      </c>
      <c r="O68" s="63">
        <v>36.18</v>
      </c>
      <c r="P68" s="63">
        <v>7.3</v>
      </c>
      <c r="Q68" s="63">
        <v>8.1999999999999993</v>
      </c>
      <c r="R68">
        <v>10</v>
      </c>
    </row>
    <row r="69" spans="1:18" ht="12.75">
      <c r="A69" s="29" t="s">
        <v>16</v>
      </c>
      <c r="B69" s="39">
        <v>39433</v>
      </c>
      <c r="C69" s="31">
        <v>1.5</v>
      </c>
      <c r="D69" s="31">
        <v>5</v>
      </c>
      <c r="E69" s="31">
        <v>1</v>
      </c>
      <c r="F69" s="31">
        <v>13</v>
      </c>
      <c r="G69" s="31">
        <v>100</v>
      </c>
      <c r="H69" s="32">
        <v>0.5</v>
      </c>
      <c r="I69" s="64">
        <v>7.0018647495930147E-2</v>
      </c>
      <c r="J69" s="63">
        <v>20.2</v>
      </c>
      <c r="K69" s="63">
        <v>36.090000000000003</v>
      </c>
      <c r="L69">
        <v>7.1</v>
      </c>
      <c r="M69">
        <v>8.1999999999999993</v>
      </c>
      <c r="N69" s="63">
        <v>20.11</v>
      </c>
      <c r="O69" s="63">
        <v>36.14</v>
      </c>
      <c r="P69" s="63">
        <v>7</v>
      </c>
      <c r="Q69" s="63">
        <v>8.1999999999999993</v>
      </c>
      <c r="R69">
        <v>13</v>
      </c>
    </row>
    <row r="70" spans="1:18" ht="12.75">
      <c r="A70" s="29" t="s">
        <v>16</v>
      </c>
      <c r="B70" s="39">
        <v>39454</v>
      </c>
      <c r="C70" s="31">
        <v>1.5</v>
      </c>
      <c r="D70" s="31">
        <v>3</v>
      </c>
      <c r="E70" s="31">
        <v>1</v>
      </c>
      <c r="F70" s="31">
        <v>15</v>
      </c>
      <c r="G70" s="31">
        <v>100</v>
      </c>
      <c r="H70" s="32">
        <v>0.5</v>
      </c>
      <c r="I70" s="104">
        <v>9.4555328688799511E-2</v>
      </c>
      <c r="J70" s="12">
        <v>22.28</v>
      </c>
      <c r="K70" s="12">
        <v>36.44</v>
      </c>
      <c r="L70">
        <v>6.9</v>
      </c>
      <c r="M70">
        <v>8.1999999999999993</v>
      </c>
      <c r="N70" s="12">
        <v>22.21</v>
      </c>
      <c r="O70" s="12">
        <v>36.44</v>
      </c>
      <c r="P70" s="63">
        <v>6.9</v>
      </c>
      <c r="Q70" s="63">
        <v>8.1999999999999993</v>
      </c>
      <c r="R70">
        <v>9</v>
      </c>
    </row>
    <row r="71" spans="1:18" ht="12.75">
      <c r="A71" s="29" t="s">
        <v>16</v>
      </c>
      <c r="B71" s="39">
        <v>39461</v>
      </c>
      <c r="C71" s="31">
        <v>3</v>
      </c>
      <c r="D71" s="31">
        <v>7</v>
      </c>
      <c r="E71" s="31">
        <v>1</v>
      </c>
      <c r="F71" s="31">
        <v>14</v>
      </c>
      <c r="G71" s="31">
        <v>130</v>
      </c>
      <c r="H71" s="32">
        <v>0.3</v>
      </c>
      <c r="I71" s="104">
        <v>7.3462227861001997E-2</v>
      </c>
      <c r="J71" s="63">
        <v>22.66</v>
      </c>
      <c r="K71" s="63">
        <v>37.07</v>
      </c>
      <c r="L71">
        <v>6.6</v>
      </c>
      <c r="M71">
        <v>8.1</v>
      </c>
      <c r="N71" s="63">
        <v>22.6</v>
      </c>
      <c r="O71" s="63">
        <v>37.06</v>
      </c>
      <c r="P71" s="63">
        <v>6.6</v>
      </c>
      <c r="Q71" s="63">
        <v>8.1</v>
      </c>
      <c r="R71" t="s">
        <v>185</v>
      </c>
    </row>
    <row r="72" spans="1:18" ht="12.75">
      <c r="A72" s="29" t="s">
        <v>16</v>
      </c>
      <c r="B72" s="39">
        <v>39468</v>
      </c>
      <c r="C72" s="31">
        <v>1.5</v>
      </c>
      <c r="D72" s="31">
        <v>3</v>
      </c>
      <c r="E72" s="31">
        <v>1</v>
      </c>
      <c r="F72" s="31">
        <v>11</v>
      </c>
      <c r="G72" s="31">
        <v>160</v>
      </c>
      <c r="H72" s="32">
        <v>0.7</v>
      </c>
      <c r="I72" s="64">
        <v>0.10099467728302537</v>
      </c>
      <c r="J72" s="63">
        <v>23.09</v>
      </c>
      <c r="K72" s="63">
        <v>37.14</v>
      </c>
      <c r="L72">
        <v>7</v>
      </c>
      <c r="M72">
        <v>8.1</v>
      </c>
      <c r="N72" s="63">
        <v>23.08</v>
      </c>
      <c r="O72" s="63">
        <v>37.159999999999997</v>
      </c>
      <c r="P72" s="63">
        <v>7</v>
      </c>
      <c r="Q72" s="63">
        <v>8.1</v>
      </c>
      <c r="R72">
        <v>6.5</v>
      </c>
    </row>
    <row r="73" spans="1:18" ht="12.75">
      <c r="A73" s="29" t="s">
        <v>16</v>
      </c>
      <c r="B73" s="39">
        <v>39475</v>
      </c>
      <c r="C73" s="31">
        <v>1.5</v>
      </c>
      <c r="D73" s="31">
        <v>1</v>
      </c>
      <c r="E73" s="31">
        <v>1</v>
      </c>
      <c r="F73" s="31">
        <v>12</v>
      </c>
      <c r="G73" s="31">
        <v>140</v>
      </c>
      <c r="H73" s="32">
        <v>1</v>
      </c>
      <c r="I73" s="64">
        <v>0.10631031231417745</v>
      </c>
      <c r="J73" s="63">
        <v>24.03</v>
      </c>
      <c r="K73" s="63">
        <v>37.06</v>
      </c>
      <c r="L73">
        <v>6.9</v>
      </c>
      <c r="M73">
        <v>8.1999999999999993</v>
      </c>
      <c r="N73" s="63">
        <v>23.97</v>
      </c>
      <c r="O73" s="63">
        <v>37.049999999999997</v>
      </c>
      <c r="P73" s="63">
        <v>6.8</v>
      </c>
      <c r="Q73" s="63">
        <v>8.1999999999999993</v>
      </c>
      <c r="R73">
        <v>5.8</v>
      </c>
    </row>
    <row r="74" spans="1:18" ht="12.75">
      <c r="A74" s="29" t="s">
        <v>16</v>
      </c>
      <c r="B74" s="39">
        <v>39482</v>
      </c>
      <c r="C74" s="31">
        <v>1.5</v>
      </c>
      <c r="D74" s="31">
        <v>2</v>
      </c>
      <c r="E74" s="31">
        <v>1</v>
      </c>
      <c r="F74" s="31">
        <v>10</v>
      </c>
      <c r="G74" s="31">
        <v>110</v>
      </c>
      <c r="H74" s="32">
        <v>0.7</v>
      </c>
      <c r="I74" s="64">
        <v>9.6630599436135015E-2</v>
      </c>
      <c r="J74" s="63">
        <v>24.44</v>
      </c>
      <c r="K74" s="63">
        <v>37.08</v>
      </c>
      <c r="L74">
        <v>6.7</v>
      </c>
      <c r="M74">
        <v>8.1999999999999993</v>
      </c>
      <c r="N74" s="63">
        <v>24.34</v>
      </c>
      <c r="O74" s="63">
        <v>37.07</v>
      </c>
      <c r="P74" s="63">
        <v>6.6</v>
      </c>
      <c r="Q74" s="63">
        <v>8.1999999999999993</v>
      </c>
      <c r="R74">
        <v>7.2</v>
      </c>
    </row>
    <row r="75" spans="1:18" ht="12.75">
      <c r="A75" s="29" t="s">
        <v>16</v>
      </c>
      <c r="B75" s="39">
        <v>39489</v>
      </c>
      <c r="C75" s="31">
        <v>1.5</v>
      </c>
      <c r="D75" s="31">
        <v>3</v>
      </c>
      <c r="E75" s="31">
        <v>1</v>
      </c>
      <c r="F75" s="31">
        <v>15</v>
      </c>
      <c r="G75" s="31">
        <v>120</v>
      </c>
      <c r="H75" s="32">
        <v>1.8</v>
      </c>
      <c r="I75" s="64">
        <v>7.0631967218452302E-2</v>
      </c>
      <c r="J75" s="63">
        <v>24.62</v>
      </c>
      <c r="K75" s="63">
        <v>36.950000000000003</v>
      </c>
      <c r="L75">
        <v>6.4</v>
      </c>
      <c r="M75">
        <v>8.1999999999999993</v>
      </c>
      <c r="N75" s="63">
        <v>24.14</v>
      </c>
      <c r="O75" s="63">
        <v>37.19</v>
      </c>
      <c r="P75" s="63">
        <v>5.9</v>
      </c>
      <c r="Q75" s="63">
        <v>8.1999999999999993</v>
      </c>
      <c r="R75">
        <v>11</v>
      </c>
    </row>
    <row r="76" spans="1:18" ht="12.75">
      <c r="A76" s="29" t="s">
        <v>16</v>
      </c>
      <c r="B76" s="39">
        <v>39496</v>
      </c>
      <c r="C76" s="31">
        <v>1.5</v>
      </c>
      <c r="D76" s="31">
        <v>2</v>
      </c>
      <c r="E76" s="31">
        <v>1</v>
      </c>
      <c r="F76" s="31">
        <v>11</v>
      </c>
      <c r="G76" s="31">
        <v>80</v>
      </c>
      <c r="H76" s="32">
        <v>1</v>
      </c>
      <c r="I76" s="64">
        <v>9.3186055789150998E-2</v>
      </c>
      <c r="J76" s="63">
        <v>24.09</v>
      </c>
      <c r="K76" s="63">
        <v>36.99</v>
      </c>
      <c r="L76">
        <v>7</v>
      </c>
      <c r="M76">
        <v>8.3000000000000007</v>
      </c>
      <c r="N76" s="63">
        <v>24.03</v>
      </c>
      <c r="O76" s="63">
        <v>36.96</v>
      </c>
      <c r="P76" s="63">
        <v>6.9</v>
      </c>
      <c r="Q76" s="63">
        <v>8.1999999999999993</v>
      </c>
      <c r="R76">
        <v>5</v>
      </c>
    </row>
    <row r="77" spans="1:18" ht="12.75">
      <c r="A77" s="29" t="s">
        <v>16</v>
      </c>
      <c r="B77" s="39">
        <v>39503</v>
      </c>
      <c r="C77" s="31">
        <v>1.5</v>
      </c>
      <c r="D77" s="31">
        <v>3</v>
      </c>
      <c r="E77" s="31">
        <v>1</v>
      </c>
      <c r="F77" s="31">
        <v>13</v>
      </c>
      <c r="G77" s="31">
        <v>130</v>
      </c>
      <c r="H77" s="32">
        <v>0.9</v>
      </c>
      <c r="I77" s="104">
        <v>0.10886368874096479</v>
      </c>
      <c r="J77" s="63">
        <v>22.44</v>
      </c>
      <c r="K77" s="63">
        <v>37.17</v>
      </c>
      <c r="L77">
        <v>6.9</v>
      </c>
      <c r="M77">
        <v>8.1999999999999993</v>
      </c>
      <c r="N77" s="63">
        <v>22.41</v>
      </c>
      <c r="O77" s="63">
        <v>37.19</v>
      </c>
      <c r="P77" s="63">
        <v>6.6</v>
      </c>
      <c r="Q77" s="63">
        <v>8.1999999999999993</v>
      </c>
      <c r="R77">
        <v>5.5</v>
      </c>
    </row>
    <row r="78" spans="1:18" ht="12.75">
      <c r="A78" s="29" t="s">
        <v>16</v>
      </c>
      <c r="B78" s="39">
        <v>39510</v>
      </c>
      <c r="C78" s="31">
        <v>4</v>
      </c>
      <c r="D78" s="31">
        <v>2</v>
      </c>
      <c r="E78" s="31">
        <v>1</v>
      </c>
      <c r="F78" s="31">
        <v>12</v>
      </c>
      <c r="G78" s="31">
        <v>110</v>
      </c>
      <c r="H78" s="32">
        <v>0.6</v>
      </c>
      <c r="I78" s="64">
        <v>0.10136790767285253</v>
      </c>
      <c r="J78" s="63">
        <v>23.58</v>
      </c>
      <c r="K78" s="63">
        <v>37.03</v>
      </c>
      <c r="L78">
        <v>6.8</v>
      </c>
      <c r="M78">
        <v>8.1999999999999993</v>
      </c>
      <c r="N78" s="63">
        <v>23.13</v>
      </c>
      <c r="O78" s="63">
        <v>37.14</v>
      </c>
      <c r="P78" s="63">
        <v>5.8</v>
      </c>
      <c r="Q78" s="63">
        <v>8.1999999999999993</v>
      </c>
      <c r="R78">
        <v>10</v>
      </c>
    </row>
    <row r="79" spans="1:18" ht="12.75">
      <c r="A79" s="29" t="s">
        <v>16</v>
      </c>
      <c r="B79" s="39">
        <v>39517</v>
      </c>
      <c r="C79" s="31">
        <v>1.5</v>
      </c>
      <c r="D79" s="31">
        <v>5</v>
      </c>
      <c r="E79" s="31">
        <v>1</v>
      </c>
      <c r="F79" s="31">
        <v>14</v>
      </c>
      <c r="G79" s="31">
        <v>150</v>
      </c>
      <c r="H79" s="32">
        <v>1.2</v>
      </c>
      <c r="I79" s="64">
        <v>0.10160764462554277</v>
      </c>
      <c r="J79" s="63">
        <v>23.04</v>
      </c>
      <c r="K79" s="63">
        <v>37.799999999999997</v>
      </c>
      <c r="L79">
        <v>6.5</v>
      </c>
      <c r="M79">
        <v>8.1999999999999993</v>
      </c>
      <c r="N79" s="63">
        <v>23.43</v>
      </c>
      <c r="O79" s="63">
        <v>37.44</v>
      </c>
      <c r="P79" s="63">
        <v>6.3</v>
      </c>
      <c r="Q79" s="63">
        <v>8.1999999999999993</v>
      </c>
      <c r="R79">
        <v>7.5</v>
      </c>
    </row>
    <row r="80" spans="1:18" ht="12.75">
      <c r="A80" s="29" t="s">
        <v>16</v>
      </c>
      <c r="B80" s="39">
        <v>39524</v>
      </c>
      <c r="C80" s="31">
        <v>1.5</v>
      </c>
      <c r="D80" s="31">
        <v>1</v>
      </c>
      <c r="E80" s="31">
        <v>1</v>
      </c>
      <c r="F80" s="31">
        <v>17</v>
      </c>
      <c r="G80" s="31">
        <v>120</v>
      </c>
      <c r="H80" s="32">
        <v>1</v>
      </c>
      <c r="I80" s="110"/>
      <c r="J80" s="63">
        <v>23.42</v>
      </c>
      <c r="K80" s="63">
        <v>37.130000000000003</v>
      </c>
      <c r="L80">
        <v>6.6</v>
      </c>
      <c r="M80">
        <v>8.1</v>
      </c>
      <c r="N80" s="63">
        <v>23.4</v>
      </c>
      <c r="O80" s="63">
        <v>37.130000000000003</v>
      </c>
      <c r="P80" s="63">
        <v>6.4</v>
      </c>
      <c r="Q80" s="63">
        <v>8.1</v>
      </c>
      <c r="R80">
        <v>7.5</v>
      </c>
    </row>
    <row r="81" spans="1:18" ht="12.75">
      <c r="A81" s="29" t="s">
        <v>16</v>
      </c>
      <c r="B81" s="39">
        <v>39538</v>
      </c>
      <c r="C81" s="31">
        <v>1.5</v>
      </c>
      <c r="D81" s="31">
        <v>2</v>
      </c>
      <c r="E81" s="31">
        <v>1</v>
      </c>
      <c r="F81" s="31">
        <v>10</v>
      </c>
      <c r="G81" s="31">
        <v>140</v>
      </c>
      <c r="H81" s="9">
        <v>0.9</v>
      </c>
      <c r="I81" s="64">
        <v>0.12358133924134752</v>
      </c>
      <c r="J81" s="63">
        <v>21.32</v>
      </c>
      <c r="K81" s="63">
        <v>37.22</v>
      </c>
      <c r="L81">
        <v>6.8</v>
      </c>
      <c r="M81">
        <v>8.1999999999999993</v>
      </c>
      <c r="N81" s="63">
        <v>21.4</v>
      </c>
      <c r="O81" s="63">
        <v>37.33</v>
      </c>
      <c r="P81" s="63">
        <v>6.6</v>
      </c>
      <c r="Q81" s="63">
        <v>8.1999999999999993</v>
      </c>
      <c r="R81">
        <v>5</v>
      </c>
    </row>
    <row r="82" spans="1:18" ht="12.75">
      <c r="A82" s="29"/>
      <c r="B82" s="39"/>
      <c r="C82" s="31"/>
      <c r="D82" s="31"/>
      <c r="E82" s="31"/>
      <c r="F82" s="31"/>
      <c r="G82" s="31"/>
      <c r="H82" s="9"/>
      <c r="I82" s="64"/>
      <c r="J82" s="63"/>
      <c r="K82" s="63"/>
      <c r="N82" s="63"/>
      <c r="O82" s="63"/>
      <c r="P82" s="63"/>
      <c r="Q82" s="63"/>
    </row>
    <row r="83" spans="1:18" ht="12.75">
      <c r="A83" s="29" t="s">
        <v>17</v>
      </c>
      <c r="B83" s="39">
        <v>39419</v>
      </c>
      <c r="C83" s="31">
        <v>5</v>
      </c>
      <c r="D83" s="31">
        <v>6</v>
      </c>
      <c r="E83" s="31">
        <v>1</v>
      </c>
      <c r="F83" s="31">
        <v>17</v>
      </c>
      <c r="G83" s="31">
        <v>120</v>
      </c>
      <c r="H83" s="32">
        <v>0.8</v>
      </c>
      <c r="I83" s="67">
        <v>7.3316429460709182E-2</v>
      </c>
      <c r="J83" s="66">
        <v>21.01</v>
      </c>
      <c r="K83" s="66">
        <v>36.65</v>
      </c>
      <c r="L83">
        <v>7</v>
      </c>
      <c r="M83">
        <v>8.1999999999999993</v>
      </c>
      <c r="N83" s="66">
        <v>21.31</v>
      </c>
      <c r="O83" s="66">
        <v>37.42</v>
      </c>
      <c r="P83" s="66">
        <v>6.7</v>
      </c>
      <c r="Q83" s="66">
        <v>8.1</v>
      </c>
      <c r="R83">
        <v>6.5</v>
      </c>
    </row>
    <row r="84" spans="1:18" ht="12.75">
      <c r="A84" s="29" t="s">
        <v>17</v>
      </c>
      <c r="B84" s="39">
        <v>39426</v>
      </c>
      <c r="C84" s="31">
        <v>3</v>
      </c>
      <c r="D84" s="31">
        <v>5</v>
      </c>
      <c r="E84" s="31">
        <v>2</v>
      </c>
      <c r="F84" s="31">
        <v>13</v>
      </c>
      <c r="G84" s="31">
        <v>100</v>
      </c>
      <c r="H84" s="32">
        <v>0.5</v>
      </c>
      <c r="I84" s="67">
        <v>7.8497151666606549E-2</v>
      </c>
      <c r="J84" s="66">
        <v>20.309999999999999</v>
      </c>
      <c r="K84" s="66">
        <v>36.22</v>
      </c>
      <c r="L84">
        <v>7.4</v>
      </c>
      <c r="M84">
        <v>8.1999999999999993</v>
      </c>
      <c r="N84" s="66">
        <v>20.73</v>
      </c>
      <c r="O84" s="66">
        <v>36.79</v>
      </c>
      <c r="P84" s="66">
        <v>7.4</v>
      </c>
      <c r="Q84" s="66">
        <v>8.1</v>
      </c>
      <c r="R84">
        <v>7</v>
      </c>
    </row>
    <row r="85" spans="1:18" ht="12.75">
      <c r="A85" s="29" t="s">
        <v>17</v>
      </c>
      <c r="B85" s="39">
        <v>39433</v>
      </c>
      <c r="C85" s="31">
        <v>10</v>
      </c>
      <c r="D85" s="31">
        <v>8</v>
      </c>
      <c r="E85" s="31">
        <v>4</v>
      </c>
      <c r="F85" s="31">
        <v>15</v>
      </c>
      <c r="G85" s="31">
        <v>170</v>
      </c>
      <c r="H85" s="32">
        <v>1.1000000000000001</v>
      </c>
      <c r="I85" s="67">
        <v>7.3913970505719878E-2</v>
      </c>
      <c r="J85" s="66">
        <v>20.46</v>
      </c>
      <c r="K85" s="66">
        <v>36.14</v>
      </c>
      <c r="L85">
        <v>7.2</v>
      </c>
      <c r="M85">
        <v>8.1999999999999993</v>
      </c>
      <c r="N85" s="66">
        <v>20.27</v>
      </c>
      <c r="O85" s="66">
        <v>36.86</v>
      </c>
      <c r="P85" s="66">
        <v>6.8</v>
      </c>
      <c r="Q85" s="66">
        <v>8.1</v>
      </c>
      <c r="R85">
        <v>7.3</v>
      </c>
    </row>
    <row r="86" spans="1:18" ht="12.75">
      <c r="A86" s="29" t="s">
        <v>17</v>
      </c>
      <c r="B86" s="39">
        <v>39454</v>
      </c>
      <c r="C86" s="31">
        <v>1.5</v>
      </c>
      <c r="D86" s="31">
        <v>1</v>
      </c>
      <c r="E86" s="31">
        <v>1</v>
      </c>
      <c r="F86" s="31">
        <v>13</v>
      </c>
      <c r="G86" s="31">
        <v>110</v>
      </c>
      <c r="H86" s="32">
        <v>1</v>
      </c>
      <c r="I86" s="104">
        <v>0.10604085971437915</v>
      </c>
      <c r="J86" s="12">
        <v>22.54</v>
      </c>
      <c r="K86" s="12">
        <v>36.56</v>
      </c>
      <c r="L86">
        <v>7</v>
      </c>
      <c r="M86">
        <v>8.1999999999999993</v>
      </c>
      <c r="N86" s="12">
        <v>22.8</v>
      </c>
      <c r="O86" s="12">
        <v>37.22</v>
      </c>
      <c r="P86" s="66">
        <v>6.7</v>
      </c>
      <c r="Q86" s="66">
        <v>8.1999999999999993</v>
      </c>
      <c r="R86">
        <v>5.6</v>
      </c>
    </row>
    <row r="87" spans="1:18" ht="12.75">
      <c r="A87" s="29" t="s">
        <v>17</v>
      </c>
      <c r="B87" s="39">
        <v>39461</v>
      </c>
      <c r="C87" s="31">
        <v>1.5</v>
      </c>
      <c r="D87" s="31">
        <v>7</v>
      </c>
      <c r="E87" s="31">
        <v>1</v>
      </c>
      <c r="F87" s="31">
        <v>19</v>
      </c>
      <c r="G87" s="31">
        <v>130</v>
      </c>
      <c r="H87" s="32">
        <v>0.6</v>
      </c>
      <c r="I87" s="104">
        <v>8.7078667583769642E-2</v>
      </c>
      <c r="J87" s="66">
        <v>22.85</v>
      </c>
      <c r="K87" s="66">
        <v>37.11</v>
      </c>
      <c r="L87">
        <v>6.7</v>
      </c>
      <c r="M87">
        <v>8.1</v>
      </c>
      <c r="N87" s="66">
        <v>23.05</v>
      </c>
      <c r="O87" s="66">
        <v>37.9</v>
      </c>
      <c r="P87" s="66">
        <v>6.5</v>
      </c>
      <c r="Q87" s="66">
        <v>8.1</v>
      </c>
      <c r="R87">
        <v>6</v>
      </c>
    </row>
    <row r="88" spans="1:18" ht="12.75">
      <c r="A88" s="29" t="s">
        <v>17</v>
      </c>
      <c r="B88" s="39">
        <v>39468</v>
      </c>
      <c r="C88" s="31">
        <v>1.5</v>
      </c>
      <c r="D88" s="31">
        <v>4</v>
      </c>
      <c r="E88" s="31">
        <v>2</v>
      </c>
      <c r="F88" s="31">
        <v>14</v>
      </c>
      <c r="G88" s="31">
        <v>180</v>
      </c>
      <c r="H88" s="32">
        <v>1.4</v>
      </c>
      <c r="I88" s="67">
        <v>0.11112080134644844</v>
      </c>
      <c r="J88" s="66">
        <v>23.02</v>
      </c>
      <c r="K88" s="66">
        <v>37.17</v>
      </c>
      <c r="L88">
        <v>7</v>
      </c>
      <c r="M88">
        <v>8.1</v>
      </c>
      <c r="N88" s="66">
        <v>23.59</v>
      </c>
      <c r="O88" s="66">
        <v>37.909999999999997</v>
      </c>
      <c r="P88" s="66">
        <v>6</v>
      </c>
      <c r="Q88" s="66">
        <v>8.1</v>
      </c>
      <c r="R88">
        <v>4.8</v>
      </c>
    </row>
    <row r="89" spans="1:18" ht="12.75">
      <c r="A89" s="29" t="s">
        <v>17</v>
      </c>
      <c r="B89" s="39">
        <v>39475</v>
      </c>
      <c r="C89" s="31">
        <v>1.5</v>
      </c>
      <c r="D89" s="31">
        <v>3</v>
      </c>
      <c r="E89" s="31">
        <v>1</v>
      </c>
      <c r="F89" s="31">
        <v>15</v>
      </c>
      <c r="G89" s="31">
        <v>130</v>
      </c>
      <c r="H89" s="32">
        <v>1.5</v>
      </c>
      <c r="I89" s="67">
        <v>9.9773864813919574E-2</v>
      </c>
      <c r="J89" s="66">
        <v>23.99</v>
      </c>
      <c r="K89" s="66">
        <v>37.04</v>
      </c>
      <c r="L89">
        <v>7</v>
      </c>
      <c r="M89">
        <v>8.1999999999999993</v>
      </c>
      <c r="N89" s="66">
        <v>24.48</v>
      </c>
      <c r="O89" s="66">
        <v>37.93</v>
      </c>
      <c r="P89" s="66">
        <v>6.7</v>
      </c>
      <c r="Q89" s="66">
        <v>8.1999999999999993</v>
      </c>
      <c r="R89">
        <v>4</v>
      </c>
    </row>
    <row r="90" spans="1:18" ht="12.75">
      <c r="A90" s="29" t="s">
        <v>17</v>
      </c>
      <c r="B90" s="39">
        <v>39482</v>
      </c>
      <c r="C90" s="31">
        <v>1.5</v>
      </c>
      <c r="D90" s="31">
        <v>4</v>
      </c>
      <c r="E90" s="31">
        <v>1</v>
      </c>
      <c r="F90" s="31">
        <v>10</v>
      </c>
      <c r="G90" s="31">
        <v>130</v>
      </c>
      <c r="H90" s="32">
        <v>1</v>
      </c>
      <c r="I90" s="67">
        <v>9.4045238406427048E-2</v>
      </c>
      <c r="J90" s="66">
        <v>24.71</v>
      </c>
      <c r="K90" s="66">
        <v>37.21</v>
      </c>
      <c r="L90">
        <v>6.6</v>
      </c>
      <c r="M90">
        <v>8.1999999999999993</v>
      </c>
      <c r="N90" s="66">
        <v>24.6</v>
      </c>
      <c r="O90" s="66">
        <v>37.67</v>
      </c>
      <c r="P90" s="66">
        <v>6.1</v>
      </c>
      <c r="Q90" s="66">
        <v>8.1999999999999993</v>
      </c>
      <c r="R90">
        <v>5.5</v>
      </c>
    </row>
    <row r="91" spans="1:18" ht="12.75">
      <c r="A91" s="29" t="s">
        <v>17</v>
      </c>
      <c r="B91" s="39">
        <v>39489</v>
      </c>
      <c r="C91" s="31">
        <v>1.5</v>
      </c>
      <c r="D91" s="31">
        <v>3</v>
      </c>
      <c r="E91" s="31">
        <v>1</v>
      </c>
      <c r="F91" s="31">
        <v>20</v>
      </c>
      <c r="G91" s="31">
        <v>170</v>
      </c>
      <c r="H91" s="32">
        <v>2.2000000000000002</v>
      </c>
      <c r="I91" s="67">
        <v>9.9310436180262113E-2</v>
      </c>
      <c r="J91" s="66">
        <v>24.36</v>
      </c>
      <c r="K91" s="66">
        <v>37.159999999999997</v>
      </c>
      <c r="L91">
        <v>7</v>
      </c>
      <c r="M91">
        <v>8.3000000000000007</v>
      </c>
      <c r="N91" s="66">
        <v>24.35</v>
      </c>
      <c r="O91" s="66">
        <v>37.33</v>
      </c>
      <c r="P91" s="66">
        <v>6.7</v>
      </c>
      <c r="Q91" s="66">
        <v>8.1999999999999993</v>
      </c>
      <c r="R91">
        <v>4.5</v>
      </c>
    </row>
    <row r="92" spans="1:18" ht="12.75">
      <c r="A92" s="29" t="s">
        <v>17</v>
      </c>
      <c r="B92" s="39">
        <v>39496</v>
      </c>
      <c r="C92" s="31">
        <v>1.5</v>
      </c>
      <c r="D92" s="31">
        <v>1</v>
      </c>
      <c r="E92" s="31">
        <v>1</v>
      </c>
      <c r="F92" s="31">
        <v>18</v>
      </c>
      <c r="G92" s="31">
        <v>160</v>
      </c>
      <c r="H92" s="32">
        <v>2.1</v>
      </c>
      <c r="I92" s="67">
        <v>0.12565814057740965</v>
      </c>
      <c r="J92" s="66">
        <v>24.19</v>
      </c>
      <c r="K92" s="66">
        <v>37.22</v>
      </c>
      <c r="L92">
        <v>6.9</v>
      </c>
      <c r="M92">
        <v>8.3000000000000007</v>
      </c>
      <c r="N92" s="66">
        <v>24.61</v>
      </c>
      <c r="O92" s="66">
        <v>38.06</v>
      </c>
      <c r="P92" s="66">
        <v>6.3</v>
      </c>
      <c r="Q92" s="66">
        <v>8.1999999999999993</v>
      </c>
      <c r="R92">
        <v>4.5</v>
      </c>
    </row>
    <row r="93" spans="1:18" ht="12.75">
      <c r="A93" s="29" t="s">
        <v>17</v>
      </c>
      <c r="B93" s="39">
        <v>39503</v>
      </c>
      <c r="C93" s="31">
        <v>1.5</v>
      </c>
      <c r="D93" s="31">
        <v>3</v>
      </c>
      <c r="E93" s="31">
        <v>1</v>
      </c>
      <c r="F93" s="31">
        <v>14</v>
      </c>
      <c r="G93" s="31">
        <v>130</v>
      </c>
      <c r="H93" s="32">
        <v>1.3</v>
      </c>
      <c r="I93" s="104">
        <v>0.11537723795029912</v>
      </c>
      <c r="J93" s="66">
        <v>22.42</v>
      </c>
      <c r="K93" s="66">
        <v>37.19</v>
      </c>
      <c r="L93">
        <v>6.8</v>
      </c>
      <c r="M93">
        <v>8.1999999999999993</v>
      </c>
      <c r="N93" s="66">
        <v>22.62</v>
      </c>
      <c r="O93" s="66">
        <v>37.83</v>
      </c>
      <c r="P93" s="66">
        <v>6</v>
      </c>
      <c r="Q93" s="66">
        <v>8.1</v>
      </c>
      <c r="R93">
        <v>5</v>
      </c>
    </row>
    <row r="94" spans="1:18" ht="12.75">
      <c r="A94" s="29" t="s">
        <v>17</v>
      </c>
      <c r="B94" s="39">
        <v>39510</v>
      </c>
      <c r="C94" s="31">
        <v>1.5</v>
      </c>
      <c r="D94" s="31">
        <v>1</v>
      </c>
      <c r="E94" s="31">
        <v>1</v>
      </c>
      <c r="F94" s="31">
        <v>14</v>
      </c>
      <c r="G94" s="31">
        <v>140</v>
      </c>
      <c r="H94" s="32">
        <v>1</v>
      </c>
      <c r="I94" s="67">
        <v>9.6330107173696305E-2</v>
      </c>
      <c r="J94" s="66">
        <v>23.41</v>
      </c>
      <c r="K94" s="66">
        <v>37.270000000000003</v>
      </c>
      <c r="L94">
        <v>6.7</v>
      </c>
      <c r="M94">
        <v>8.1999999999999993</v>
      </c>
      <c r="N94" s="66">
        <v>24.17</v>
      </c>
      <c r="O94" s="66">
        <v>38.25</v>
      </c>
      <c r="P94" s="66">
        <v>6</v>
      </c>
      <c r="Q94" s="66">
        <v>8.1</v>
      </c>
      <c r="R94">
        <v>7</v>
      </c>
    </row>
    <row r="95" spans="1:18" ht="12.75">
      <c r="A95" s="29" t="s">
        <v>17</v>
      </c>
      <c r="B95" s="39">
        <v>39517</v>
      </c>
      <c r="C95" s="31">
        <v>4</v>
      </c>
      <c r="D95" s="31">
        <v>5</v>
      </c>
      <c r="E95" s="31">
        <v>2</v>
      </c>
      <c r="F95" s="31">
        <v>15</v>
      </c>
      <c r="G95" s="31">
        <v>150</v>
      </c>
      <c r="H95" s="32">
        <v>1.2</v>
      </c>
      <c r="I95" s="67">
        <v>0.10528410408995667</v>
      </c>
      <c r="J95" s="66">
        <v>23.55</v>
      </c>
      <c r="K95" s="66">
        <v>37.49</v>
      </c>
      <c r="L95">
        <v>6.5</v>
      </c>
      <c r="M95">
        <v>8.1999999999999993</v>
      </c>
      <c r="N95" s="66">
        <v>24.21</v>
      </c>
      <c r="O95" s="66">
        <v>38.299999999999997</v>
      </c>
      <c r="P95" s="66">
        <v>6.2</v>
      </c>
      <c r="Q95" s="66">
        <v>8.1999999999999993</v>
      </c>
      <c r="R95">
        <v>8</v>
      </c>
    </row>
    <row r="96" spans="1:18" ht="12.75">
      <c r="A96" s="29" t="s">
        <v>17</v>
      </c>
      <c r="B96" s="39">
        <v>39524</v>
      </c>
      <c r="C96" s="31">
        <v>1.5</v>
      </c>
      <c r="D96" s="31">
        <v>3</v>
      </c>
      <c r="E96" s="31">
        <v>1</v>
      </c>
      <c r="F96" s="31">
        <v>15</v>
      </c>
      <c r="G96" s="31">
        <v>130</v>
      </c>
      <c r="H96" s="32">
        <v>1.5</v>
      </c>
      <c r="I96" s="111"/>
      <c r="J96" s="66">
        <v>23.42</v>
      </c>
      <c r="K96" s="66">
        <v>37.130000000000003</v>
      </c>
      <c r="L96">
        <v>6.6</v>
      </c>
      <c r="M96">
        <v>8.1</v>
      </c>
      <c r="N96" s="66">
        <v>23.61</v>
      </c>
      <c r="O96" s="66">
        <v>37.83</v>
      </c>
      <c r="P96" s="66">
        <v>5.6</v>
      </c>
      <c r="Q96" s="66">
        <v>8</v>
      </c>
      <c r="R96">
        <v>6.5</v>
      </c>
    </row>
    <row r="97" spans="1:18" ht="12.75">
      <c r="A97" s="29" t="s">
        <v>17</v>
      </c>
      <c r="B97" s="39">
        <v>39538</v>
      </c>
      <c r="C97" s="31">
        <v>4</v>
      </c>
      <c r="D97" s="31">
        <v>3</v>
      </c>
      <c r="E97" s="31">
        <v>1</v>
      </c>
      <c r="F97" s="31">
        <v>16</v>
      </c>
      <c r="G97" s="31">
        <v>180</v>
      </c>
      <c r="H97" s="9">
        <v>1.7</v>
      </c>
      <c r="I97" s="67">
        <v>0.13105410047020011</v>
      </c>
      <c r="J97" s="66">
        <v>20.87</v>
      </c>
      <c r="K97" s="66">
        <v>37.130000000000003</v>
      </c>
      <c r="L97">
        <v>6.9</v>
      </c>
      <c r="M97">
        <v>8.1999999999999993</v>
      </c>
      <c r="N97" s="66">
        <v>21.71</v>
      </c>
      <c r="O97" s="66">
        <v>38.130000000000003</v>
      </c>
      <c r="P97" s="66">
        <v>5.9</v>
      </c>
      <c r="Q97" s="66">
        <v>8.1</v>
      </c>
      <c r="R97">
        <v>4.8</v>
      </c>
    </row>
    <row r="98" spans="1:18" ht="12.75">
      <c r="A98" s="29"/>
      <c r="B98" s="39"/>
      <c r="C98" s="31"/>
      <c r="D98" s="31"/>
      <c r="E98" s="31"/>
      <c r="F98" s="31"/>
      <c r="G98" s="31"/>
      <c r="H98" s="9"/>
      <c r="I98" s="67"/>
      <c r="J98" s="66"/>
      <c r="K98" s="66"/>
      <c r="N98" s="66"/>
      <c r="O98" s="66"/>
      <c r="P98" s="66"/>
      <c r="Q98" s="66"/>
    </row>
    <row r="99" spans="1:18" ht="12.75">
      <c r="A99" s="29" t="s">
        <v>149</v>
      </c>
      <c r="B99" s="39">
        <v>39419</v>
      </c>
      <c r="C99" s="31">
        <v>5</v>
      </c>
      <c r="D99" s="31">
        <v>4</v>
      </c>
      <c r="E99" s="31">
        <v>1</v>
      </c>
      <c r="F99" s="31">
        <v>15</v>
      </c>
      <c r="G99" s="31">
        <v>100</v>
      </c>
      <c r="H99" s="32">
        <v>0.4</v>
      </c>
      <c r="I99" s="70">
        <v>7.8228933520160235E-2</v>
      </c>
      <c r="J99" s="69">
        <v>20.81</v>
      </c>
      <c r="K99" s="69">
        <v>36.64</v>
      </c>
      <c r="L99">
        <v>6.9</v>
      </c>
      <c r="M99">
        <v>8.1999999999999993</v>
      </c>
      <c r="N99" s="69">
        <v>20.5</v>
      </c>
      <c r="O99" s="69">
        <v>36.64</v>
      </c>
      <c r="P99" s="69">
        <v>6.8</v>
      </c>
      <c r="Q99" s="69">
        <v>8.1999999999999993</v>
      </c>
      <c r="R99">
        <v>9</v>
      </c>
    </row>
    <row r="100" spans="1:18" ht="12.75">
      <c r="A100" s="29" t="s">
        <v>149</v>
      </c>
      <c r="B100" s="39">
        <v>39426</v>
      </c>
      <c r="C100" s="31">
        <v>11</v>
      </c>
      <c r="D100" s="31">
        <v>5</v>
      </c>
      <c r="E100" s="31">
        <v>3</v>
      </c>
      <c r="F100" s="31">
        <v>15</v>
      </c>
      <c r="G100" s="31">
        <v>120</v>
      </c>
      <c r="H100" s="32">
        <v>0.3</v>
      </c>
      <c r="I100" s="70">
        <v>8.5455454192310223E-2</v>
      </c>
      <c r="J100" s="69">
        <v>20.43</v>
      </c>
      <c r="K100" s="69">
        <v>36.159999999999997</v>
      </c>
      <c r="L100">
        <v>7.2</v>
      </c>
      <c r="M100">
        <v>8.1999999999999993</v>
      </c>
      <c r="N100" s="69">
        <v>20.079999999999998</v>
      </c>
      <c r="O100" s="69">
        <v>36.19</v>
      </c>
      <c r="P100" s="69">
        <v>6.5</v>
      </c>
      <c r="Q100" s="69">
        <v>8.1</v>
      </c>
      <c r="R100">
        <v>13</v>
      </c>
    </row>
    <row r="101" spans="1:18" ht="12.75">
      <c r="A101" s="29" t="s">
        <v>149</v>
      </c>
      <c r="B101" s="39">
        <v>39433</v>
      </c>
      <c r="C101" s="31">
        <v>5</v>
      </c>
      <c r="D101" s="31">
        <v>3</v>
      </c>
      <c r="E101" s="31">
        <v>1</v>
      </c>
      <c r="F101" s="31">
        <v>13</v>
      </c>
      <c r="G101" s="31">
        <v>130</v>
      </c>
      <c r="H101" s="32">
        <v>0.7</v>
      </c>
      <c r="I101" s="70">
        <v>8.6990068693976338E-2</v>
      </c>
      <c r="J101" s="69">
        <v>20.36</v>
      </c>
      <c r="K101" s="69">
        <v>36.159999999999997</v>
      </c>
      <c r="L101">
        <v>7.2</v>
      </c>
      <c r="M101">
        <v>8.1999999999999993</v>
      </c>
      <c r="N101" s="69">
        <v>20.149999999999999</v>
      </c>
      <c r="O101" s="69">
        <v>36.159999999999997</v>
      </c>
      <c r="P101" s="69">
        <v>6.9</v>
      </c>
      <c r="Q101" s="69">
        <v>8.1999999999999993</v>
      </c>
      <c r="R101">
        <v>8.8000000000000007</v>
      </c>
    </row>
    <row r="102" spans="1:18" ht="12.75">
      <c r="A102" s="29" t="s">
        <v>149</v>
      </c>
      <c r="B102" s="39">
        <v>39454</v>
      </c>
      <c r="C102" s="31">
        <v>4</v>
      </c>
      <c r="D102" s="31">
        <v>3</v>
      </c>
      <c r="E102" s="31">
        <v>1</v>
      </c>
      <c r="F102" s="31">
        <v>16</v>
      </c>
      <c r="G102" s="31">
        <v>140</v>
      </c>
      <c r="H102" s="32">
        <v>1.1000000000000001</v>
      </c>
      <c r="I102" s="104">
        <v>0.12756600862967402</v>
      </c>
      <c r="J102" s="12">
        <v>22.69</v>
      </c>
      <c r="K102" s="12">
        <v>36.49</v>
      </c>
      <c r="L102">
        <v>6.8</v>
      </c>
      <c r="M102">
        <v>8.1999999999999993</v>
      </c>
      <c r="N102" s="12">
        <v>22.21</v>
      </c>
      <c r="O102" s="12">
        <v>36.479999999999997</v>
      </c>
      <c r="P102" s="69">
        <v>6.6</v>
      </c>
      <c r="Q102" s="69">
        <v>8.1999999999999993</v>
      </c>
      <c r="R102">
        <v>6</v>
      </c>
    </row>
    <row r="103" spans="1:18" ht="12.75">
      <c r="A103" s="29" t="s">
        <v>149</v>
      </c>
      <c r="B103" s="39">
        <v>39461</v>
      </c>
      <c r="C103" s="31">
        <v>8</v>
      </c>
      <c r="D103" s="31">
        <v>7</v>
      </c>
      <c r="E103" s="31">
        <v>2</v>
      </c>
      <c r="F103" s="31">
        <v>19</v>
      </c>
      <c r="G103" s="31">
        <v>110</v>
      </c>
      <c r="H103" s="32">
        <v>0.8</v>
      </c>
      <c r="I103" s="104">
        <v>7.653253542677653E-2</v>
      </c>
      <c r="J103" s="69">
        <v>22.79</v>
      </c>
      <c r="K103" s="69">
        <v>37.11</v>
      </c>
      <c r="L103">
        <v>6.6</v>
      </c>
      <c r="M103">
        <v>8.1</v>
      </c>
      <c r="N103" s="69">
        <v>22.36</v>
      </c>
      <c r="O103" s="69">
        <v>37.090000000000003</v>
      </c>
      <c r="P103" s="69">
        <v>6.4</v>
      </c>
      <c r="Q103" s="69">
        <v>8.1</v>
      </c>
      <c r="R103">
        <v>7.5</v>
      </c>
    </row>
    <row r="104" spans="1:18" ht="12.75">
      <c r="A104" s="29" t="s">
        <v>149</v>
      </c>
      <c r="B104" s="39">
        <v>39468</v>
      </c>
      <c r="C104" s="31">
        <v>5</v>
      </c>
      <c r="D104" s="31">
        <v>7</v>
      </c>
      <c r="E104" s="31">
        <v>3</v>
      </c>
      <c r="F104" s="31">
        <v>24</v>
      </c>
      <c r="G104" s="31">
        <v>170</v>
      </c>
      <c r="H104" s="32">
        <v>3.6</v>
      </c>
      <c r="I104" s="70">
        <v>0.11580029845552096</v>
      </c>
      <c r="J104" s="69">
        <v>23.01</v>
      </c>
      <c r="K104" s="69">
        <v>37.19</v>
      </c>
      <c r="L104">
        <v>7</v>
      </c>
      <c r="M104">
        <v>8.1</v>
      </c>
      <c r="N104" s="69">
        <v>22.68</v>
      </c>
      <c r="O104" s="69">
        <v>37.17</v>
      </c>
      <c r="P104" s="69">
        <v>5</v>
      </c>
      <c r="Q104" s="69">
        <v>8.1</v>
      </c>
      <c r="R104">
        <v>5.5</v>
      </c>
    </row>
    <row r="105" spans="1:18" ht="12.75">
      <c r="A105" s="29" t="s">
        <v>149</v>
      </c>
      <c r="B105" s="39">
        <v>39475</v>
      </c>
      <c r="C105" s="31">
        <v>1.5</v>
      </c>
      <c r="D105" s="31">
        <v>2</v>
      </c>
      <c r="E105" s="31">
        <v>3</v>
      </c>
      <c r="F105" s="31">
        <v>16</v>
      </c>
      <c r="G105" s="31">
        <v>130</v>
      </c>
      <c r="H105" s="32">
        <v>1</v>
      </c>
      <c r="I105" s="70">
        <v>9.4439335812692413E-2</v>
      </c>
      <c r="J105" s="69">
        <v>24.05</v>
      </c>
      <c r="K105" s="69">
        <v>37.04</v>
      </c>
      <c r="L105">
        <v>6.9</v>
      </c>
      <c r="M105">
        <v>8.1999999999999993</v>
      </c>
      <c r="N105" s="69">
        <v>23.75</v>
      </c>
      <c r="O105" s="69">
        <v>37.03</v>
      </c>
      <c r="P105" s="69">
        <v>6.9</v>
      </c>
      <c r="Q105" s="69">
        <v>8.1999999999999993</v>
      </c>
      <c r="R105">
        <v>4</v>
      </c>
    </row>
    <row r="106" spans="1:18" ht="12.75">
      <c r="A106" s="29" t="s">
        <v>149</v>
      </c>
      <c r="B106" s="39">
        <v>39482</v>
      </c>
      <c r="C106" s="31">
        <v>11</v>
      </c>
      <c r="D106" s="31">
        <v>5</v>
      </c>
      <c r="E106" s="31">
        <v>3</v>
      </c>
      <c r="F106" s="31">
        <v>14</v>
      </c>
      <c r="G106" s="31">
        <v>130</v>
      </c>
      <c r="H106" s="32">
        <v>1</v>
      </c>
      <c r="I106" s="70">
        <v>0.10034333188799367</v>
      </c>
      <c r="J106" s="69">
        <v>24.54</v>
      </c>
      <c r="K106" s="69">
        <v>37.049999999999997</v>
      </c>
      <c r="L106">
        <v>6.1</v>
      </c>
      <c r="M106">
        <v>8.1999999999999993</v>
      </c>
      <c r="N106" s="69">
        <v>24.11</v>
      </c>
      <c r="O106" s="69">
        <v>37.1</v>
      </c>
      <c r="P106" s="69">
        <v>6.1</v>
      </c>
      <c r="Q106" s="69">
        <v>8.1999999999999993</v>
      </c>
      <c r="R106">
        <v>5.5</v>
      </c>
    </row>
    <row r="107" spans="1:18" ht="12.75">
      <c r="A107" s="29" t="s">
        <v>149</v>
      </c>
      <c r="B107" s="39">
        <v>39489</v>
      </c>
      <c r="C107" s="31">
        <v>1.5</v>
      </c>
      <c r="D107" s="31">
        <v>3</v>
      </c>
      <c r="E107" s="31">
        <v>1</v>
      </c>
      <c r="F107" s="31">
        <v>18</v>
      </c>
      <c r="G107" s="31">
        <v>170</v>
      </c>
      <c r="H107" s="32">
        <v>2.6</v>
      </c>
      <c r="I107" s="70">
        <v>0.11061202680497417</v>
      </c>
      <c r="J107" s="69">
        <v>24.23</v>
      </c>
      <c r="K107" s="69">
        <v>37.14</v>
      </c>
      <c r="L107">
        <v>6.8</v>
      </c>
      <c r="M107">
        <v>8.1999999999999993</v>
      </c>
      <c r="N107" s="69">
        <v>24.07</v>
      </c>
      <c r="O107" s="69">
        <v>37.119999999999997</v>
      </c>
      <c r="P107" s="69">
        <v>6.7</v>
      </c>
      <c r="Q107" s="69">
        <v>8.1999999999999993</v>
      </c>
      <c r="R107">
        <v>5.5</v>
      </c>
    </row>
    <row r="108" spans="1:18" ht="12.75">
      <c r="A108" s="29" t="s">
        <v>149</v>
      </c>
      <c r="B108" s="39">
        <v>39496</v>
      </c>
      <c r="C108" s="31">
        <v>1.5</v>
      </c>
      <c r="D108" s="31">
        <v>1</v>
      </c>
      <c r="E108" s="31">
        <v>1</v>
      </c>
      <c r="F108" s="31">
        <v>19</v>
      </c>
      <c r="G108" s="31">
        <v>160</v>
      </c>
      <c r="H108" s="32">
        <v>1.5</v>
      </c>
      <c r="I108" s="70">
        <v>0.12725312986681028</v>
      </c>
      <c r="J108" s="69">
        <v>24.13</v>
      </c>
      <c r="K108" s="69">
        <v>37.19</v>
      </c>
      <c r="L108">
        <v>6.7</v>
      </c>
      <c r="M108">
        <v>8.3000000000000007</v>
      </c>
      <c r="N108" s="69">
        <v>23.98</v>
      </c>
      <c r="O108" s="69">
        <v>37.17</v>
      </c>
      <c r="P108" s="69">
        <v>6.5</v>
      </c>
      <c r="Q108" s="69">
        <v>8.1999999999999993</v>
      </c>
      <c r="R108">
        <v>5</v>
      </c>
    </row>
    <row r="109" spans="1:18" ht="12.75">
      <c r="A109" s="29" t="s">
        <v>149</v>
      </c>
      <c r="B109" s="39">
        <v>39503</v>
      </c>
      <c r="C109" s="31">
        <v>8</v>
      </c>
      <c r="D109" s="31">
        <v>5</v>
      </c>
      <c r="E109" s="31">
        <v>2</v>
      </c>
      <c r="F109" s="31">
        <v>16</v>
      </c>
      <c r="G109" s="31">
        <v>140</v>
      </c>
      <c r="H109" s="32">
        <v>0.6</v>
      </c>
      <c r="I109" s="70">
        <v>8.9788965369633045E-2</v>
      </c>
      <c r="J109" s="69">
        <v>22.51</v>
      </c>
      <c r="K109" s="69">
        <v>37.21</v>
      </c>
      <c r="L109">
        <v>6.9</v>
      </c>
      <c r="M109">
        <v>8.1999999999999993</v>
      </c>
      <c r="N109" s="69">
        <v>22.39</v>
      </c>
      <c r="O109" s="69">
        <v>37.22</v>
      </c>
      <c r="P109" s="69">
        <v>6.8</v>
      </c>
      <c r="Q109" s="69">
        <v>8.1999999999999993</v>
      </c>
      <c r="R109">
        <v>10</v>
      </c>
    </row>
    <row r="110" spans="1:18" ht="12.75">
      <c r="A110" s="29" t="s">
        <v>149</v>
      </c>
      <c r="B110" s="39">
        <v>39510</v>
      </c>
      <c r="C110" s="31">
        <v>8</v>
      </c>
      <c r="D110" s="31">
        <v>3</v>
      </c>
      <c r="E110" s="31">
        <v>3</v>
      </c>
      <c r="F110" s="31">
        <v>18</v>
      </c>
      <c r="G110" s="31">
        <v>150</v>
      </c>
      <c r="H110" s="32">
        <v>1.4</v>
      </c>
      <c r="I110" s="70">
        <v>9.1415379104498942E-2</v>
      </c>
      <c r="J110" s="69">
        <v>23.36</v>
      </c>
      <c r="K110" s="69">
        <v>37.229999999999997</v>
      </c>
      <c r="L110">
        <v>6.4</v>
      </c>
      <c r="M110">
        <v>8.1999999999999993</v>
      </c>
      <c r="N110" s="69">
        <v>22.9</v>
      </c>
      <c r="O110" s="69">
        <v>37.229999999999997</v>
      </c>
      <c r="P110" s="69">
        <v>5.4</v>
      </c>
      <c r="Q110" s="69">
        <v>8.1</v>
      </c>
      <c r="R110">
        <v>7.5</v>
      </c>
    </row>
    <row r="111" spans="1:18" ht="12.75">
      <c r="A111" s="29" t="s">
        <v>149</v>
      </c>
      <c r="B111" s="39">
        <v>39517</v>
      </c>
      <c r="C111" s="31">
        <v>7</v>
      </c>
      <c r="D111" s="31">
        <v>5</v>
      </c>
      <c r="E111" s="31">
        <v>3</v>
      </c>
      <c r="F111" s="31">
        <v>16</v>
      </c>
      <c r="G111" s="31">
        <v>150</v>
      </c>
      <c r="H111" s="32">
        <v>1.2</v>
      </c>
      <c r="I111" s="70">
        <v>7.3213809008321265E-2</v>
      </c>
      <c r="J111" s="69">
        <v>23.67</v>
      </c>
      <c r="K111" s="69">
        <v>37.450000000000003</v>
      </c>
      <c r="L111">
        <v>6.2</v>
      </c>
      <c r="M111">
        <v>8.1999999999999993</v>
      </c>
      <c r="N111" s="69">
        <v>23.35</v>
      </c>
      <c r="O111" s="69">
        <v>37.44</v>
      </c>
      <c r="P111" s="69">
        <v>6.2</v>
      </c>
      <c r="Q111" s="69">
        <v>8.1999999999999993</v>
      </c>
      <c r="R111">
        <v>7</v>
      </c>
    </row>
    <row r="112" spans="1:18" ht="12.75">
      <c r="A112" s="29" t="s">
        <v>149</v>
      </c>
      <c r="B112" s="39">
        <v>39524</v>
      </c>
      <c r="C112" s="31">
        <v>6</v>
      </c>
      <c r="D112" s="31">
        <v>3</v>
      </c>
      <c r="E112" s="31">
        <v>3</v>
      </c>
      <c r="F112" s="31">
        <v>18</v>
      </c>
      <c r="G112" s="31">
        <v>140</v>
      </c>
      <c r="H112" s="32">
        <v>2.5</v>
      </c>
      <c r="I112" s="112"/>
      <c r="J112" s="69">
        <v>23.43</v>
      </c>
      <c r="K112" s="69">
        <v>37.130000000000003</v>
      </c>
      <c r="L112">
        <v>6.5</v>
      </c>
      <c r="M112">
        <v>8.1</v>
      </c>
      <c r="N112" s="69">
        <v>23.31</v>
      </c>
      <c r="O112" s="69">
        <v>37.14</v>
      </c>
      <c r="P112" s="69">
        <v>6.4</v>
      </c>
      <c r="Q112" s="69">
        <v>8.1</v>
      </c>
      <c r="R112">
        <v>7</v>
      </c>
    </row>
    <row r="113" spans="1:18" ht="12.75">
      <c r="A113" s="29" t="s">
        <v>149</v>
      </c>
      <c r="B113" s="39">
        <v>39538</v>
      </c>
      <c r="C113" s="31">
        <v>7</v>
      </c>
      <c r="D113" s="31">
        <v>5</v>
      </c>
      <c r="E113" s="31">
        <v>2</v>
      </c>
      <c r="F113" s="31">
        <v>15</v>
      </c>
      <c r="G113" s="31">
        <v>150</v>
      </c>
      <c r="H113" s="9">
        <v>1.1000000000000001</v>
      </c>
      <c r="I113" s="70">
        <v>0.12368887234857265</v>
      </c>
      <c r="J113" s="69">
        <v>20.6</v>
      </c>
      <c r="K113" s="69">
        <v>36.51</v>
      </c>
      <c r="L113">
        <v>6.8</v>
      </c>
      <c r="M113">
        <v>8.1999999999999993</v>
      </c>
      <c r="N113" s="69">
        <v>21.3</v>
      </c>
      <c r="O113" s="69">
        <v>37.380000000000003</v>
      </c>
      <c r="P113" s="69">
        <v>6.5</v>
      </c>
      <c r="Q113" s="69">
        <v>8.1999999999999993</v>
      </c>
      <c r="R113">
        <v>6.5</v>
      </c>
    </row>
    <row r="114" spans="1:18" ht="12.75">
      <c r="A114" s="29"/>
      <c r="B114" s="39"/>
      <c r="C114" s="31"/>
      <c r="D114" s="31"/>
      <c r="E114" s="31"/>
      <c r="F114" s="31"/>
      <c r="G114" s="31"/>
      <c r="H114" s="9"/>
      <c r="I114" s="70"/>
      <c r="J114" s="69"/>
      <c r="K114" s="69"/>
      <c r="N114" s="69"/>
      <c r="O114" s="69"/>
      <c r="P114" s="69"/>
      <c r="Q114" s="69"/>
    </row>
    <row r="115" spans="1:18" ht="12.75">
      <c r="A115" s="29" t="s">
        <v>20</v>
      </c>
      <c r="B115" s="39">
        <v>39419</v>
      </c>
      <c r="C115" s="31">
        <v>1.5</v>
      </c>
      <c r="D115" s="31">
        <v>5</v>
      </c>
      <c r="E115" s="31">
        <v>1</v>
      </c>
      <c r="F115" s="31">
        <v>13</v>
      </c>
      <c r="G115" s="31">
        <v>150</v>
      </c>
      <c r="H115" s="32">
        <v>0.5</v>
      </c>
      <c r="I115" s="73">
        <v>7.7528528415862386E-2</v>
      </c>
      <c r="J115" s="72">
        <v>20.87</v>
      </c>
      <c r="K115" s="72">
        <v>36.71</v>
      </c>
      <c r="L115">
        <v>7</v>
      </c>
      <c r="M115">
        <v>8.1999999999999993</v>
      </c>
      <c r="N115" s="72">
        <v>20.23</v>
      </c>
      <c r="O115" s="72">
        <v>36.75</v>
      </c>
      <c r="P115" s="72">
        <v>6.6</v>
      </c>
      <c r="Q115" s="72">
        <v>8.1999999999999993</v>
      </c>
      <c r="R115">
        <v>6.5</v>
      </c>
    </row>
    <row r="116" spans="1:18" ht="12.75">
      <c r="A116" s="29" t="s">
        <v>20</v>
      </c>
      <c r="B116" s="39">
        <v>39426</v>
      </c>
      <c r="C116" s="31">
        <v>4</v>
      </c>
      <c r="D116" s="31">
        <v>5</v>
      </c>
      <c r="E116" s="31">
        <v>3</v>
      </c>
      <c r="F116" s="31">
        <v>15</v>
      </c>
      <c r="G116" s="31">
        <v>90</v>
      </c>
      <c r="H116" s="32">
        <v>0.3</v>
      </c>
      <c r="I116" s="73">
        <v>0.1026764990652593</v>
      </c>
      <c r="J116" s="72">
        <v>20.51</v>
      </c>
      <c r="K116" s="72">
        <v>36.21</v>
      </c>
      <c r="L116">
        <v>6.9</v>
      </c>
      <c r="M116">
        <v>8.1999999999999993</v>
      </c>
      <c r="N116" s="72">
        <v>20</v>
      </c>
      <c r="O116" s="72">
        <v>36.29</v>
      </c>
      <c r="P116" s="72">
        <v>6.7</v>
      </c>
      <c r="Q116" s="72">
        <v>8.1999999999999993</v>
      </c>
      <c r="R116">
        <v>8.5</v>
      </c>
    </row>
    <row r="117" spans="1:18" ht="12.75">
      <c r="A117" s="29" t="s">
        <v>20</v>
      </c>
      <c r="B117" s="39">
        <v>39433</v>
      </c>
      <c r="C117" s="31">
        <v>6</v>
      </c>
      <c r="D117" s="31">
        <v>3</v>
      </c>
      <c r="E117" s="31">
        <v>2</v>
      </c>
      <c r="F117" s="31">
        <v>15</v>
      </c>
      <c r="G117" s="31">
        <v>100</v>
      </c>
      <c r="H117" s="32">
        <v>0.8</v>
      </c>
      <c r="I117" s="73">
        <v>7.2499151777400836E-2</v>
      </c>
      <c r="J117" s="72">
        <v>20.350000000000001</v>
      </c>
      <c r="K117" s="72">
        <v>36.17</v>
      </c>
      <c r="L117">
        <v>7.3</v>
      </c>
      <c r="M117">
        <v>8.1999999999999993</v>
      </c>
      <c r="N117" s="72">
        <v>20.14</v>
      </c>
      <c r="O117" s="72">
        <v>36.19</v>
      </c>
      <c r="P117" s="72">
        <v>7.1</v>
      </c>
      <c r="Q117" s="72">
        <v>8.1999999999999993</v>
      </c>
      <c r="R117">
        <v>8.4</v>
      </c>
    </row>
    <row r="118" spans="1:18" ht="12.75">
      <c r="A118" s="29" t="s">
        <v>20</v>
      </c>
      <c r="B118" s="39">
        <v>39454</v>
      </c>
      <c r="C118" s="31">
        <v>1.5</v>
      </c>
      <c r="D118" s="31">
        <v>3</v>
      </c>
      <c r="E118" s="31">
        <v>1</v>
      </c>
      <c r="F118" s="31">
        <v>14</v>
      </c>
      <c r="G118" s="31">
        <v>110</v>
      </c>
      <c r="H118" s="32">
        <v>1.1000000000000001</v>
      </c>
      <c r="I118" s="104">
        <v>9.1237976849442251E-2</v>
      </c>
      <c r="J118" s="12">
        <v>22.57</v>
      </c>
      <c r="K118" s="12">
        <v>36.53</v>
      </c>
      <c r="L118">
        <v>6.9</v>
      </c>
      <c r="M118">
        <v>8.1999999999999993</v>
      </c>
      <c r="N118" s="12">
        <v>22.15</v>
      </c>
      <c r="O118" s="12">
        <v>36.69</v>
      </c>
      <c r="P118" s="72">
        <v>6.8</v>
      </c>
      <c r="Q118" s="72">
        <v>8.3000000000000007</v>
      </c>
      <c r="R118">
        <v>6</v>
      </c>
    </row>
    <row r="119" spans="1:18" ht="12.75">
      <c r="A119" s="29" t="s">
        <v>20</v>
      </c>
      <c r="B119" s="39">
        <v>39461</v>
      </c>
      <c r="C119" s="31">
        <v>1.5</v>
      </c>
      <c r="D119" s="31">
        <v>5</v>
      </c>
      <c r="E119" s="31">
        <v>1</v>
      </c>
      <c r="F119" s="31">
        <v>12</v>
      </c>
      <c r="G119" s="31">
        <v>110</v>
      </c>
      <c r="H119" s="32">
        <v>1</v>
      </c>
      <c r="I119" s="104">
        <v>7.5061043505937564E-2</v>
      </c>
      <c r="J119" s="72">
        <v>22.61</v>
      </c>
      <c r="K119" s="72">
        <v>36.96</v>
      </c>
      <c r="L119">
        <v>6.7</v>
      </c>
      <c r="M119">
        <v>8.1</v>
      </c>
      <c r="N119" s="72">
        <v>22.3</v>
      </c>
      <c r="O119" s="72">
        <v>37.119999999999997</v>
      </c>
      <c r="P119" s="72">
        <v>6.3</v>
      </c>
      <c r="Q119" s="72">
        <v>8.1</v>
      </c>
      <c r="R119">
        <v>6</v>
      </c>
    </row>
    <row r="120" spans="1:18" ht="12.75">
      <c r="A120" s="29" t="s">
        <v>20</v>
      </c>
      <c r="B120" s="39">
        <v>39468</v>
      </c>
      <c r="C120" s="31">
        <v>1.5</v>
      </c>
      <c r="D120" s="31">
        <v>6</v>
      </c>
      <c r="E120" s="31">
        <v>1</v>
      </c>
      <c r="F120" s="31">
        <v>17</v>
      </c>
      <c r="G120" s="31">
        <v>160</v>
      </c>
      <c r="H120" s="32">
        <v>0.9</v>
      </c>
      <c r="I120" s="73">
        <v>0.10238263855216395</v>
      </c>
      <c r="J120" s="72">
        <v>23.06</v>
      </c>
      <c r="K120" s="72">
        <v>37.21</v>
      </c>
      <c r="L120">
        <v>7</v>
      </c>
      <c r="M120">
        <v>8.1</v>
      </c>
      <c r="N120" s="72">
        <v>22.67</v>
      </c>
      <c r="O120" s="72">
        <v>37.229999999999997</v>
      </c>
      <c r="P120" s="72">
        <v>6</v>
      </c>
      <c r="Q120" s="72">
        <v>8.1</v>
      </c>
      <c r="R120">
        <v>6.2</v>
      </c>
    </row>
    <row r="121" spans="1:18" ht="12.75">
      <c r="A121" s="29" t="s">
        <v>20</v>
      </c>
      <c r="B121" s="39">
        <v>39475</v>
      </c>
      <c r="C121" s="31">
        <v>1.5</v>
      </c>
      <c r="D121" s="31">
        <v>1</v>
      </c>
      <c r="E121" s="31">
        <v>1</v>
      </c>
      <c r="F121" s="31">
        <v>17</v>
      </c>
      <c r="G121" s="31">
        <v>130</v>
      </c>
      <c r="H121" s="32">
        <v>2.6</v>
      </c>
      <c r="I121" s="73">
        <v>0.10144558220509363</v>
      </c>
      <c r="J121" s="72">
        <v>23.74</v>
      </c>
      <c r="K121" s="72">
        <v>37.04</v>
      </c>
      <c r="L121">
        <v>7</v>
      </c>
      <c r="M121">
        <v>8.1999999999999993</v>
      </c>
      <c r="N121" s="72">
        <v>23.41</v>
      </c>
      <c r="O121" s="72">
        <v>37.03</v>
      </c>
      <c r="P121" s="72">
        <v>6.1</v>
      </c>
      <c r="Q121" s="72">
        <v>8.1999999999999993</v>
      </c>
      <c r="R121">
        <v>5</v>
      </c>
    </row>
    <row r="122" spans="1:18" ht="12.75">
      <c r="A122" s="29" t="s">
        <v>20</v>
      </c>
      <c r="B122" s="39">
        <v>39482</v>
      </c>
      <c r="C122" s="31">
        <v>1.5</v>
      </c>
      <c r="D122" s="31">
        <v>4</v>
      </c>
      <c r="E122" s="31">
        <v>1</v>
      </c>
      <c r="F122" s="31">
        <v>16</v>
      </c>
      <c r="G122" s="31">
        <v>160</v>
      </c>
      <c r="H122" s="32">
        <v>1.5</v>
      </c>
      <c r="I122" s="73">
        <v>0.10363400825395323</v>
      </c>
      <c r="J122" s="72">
        <v>24.61</v>
      </c>
      <c r="K122" s="72">
        <v>37.14</v>
      </c>
      <c r="L122">
        <v>6.2</v>
      </c>
      <c r="M122">
        <v>8.1999999999999993</v>
      </c>
      <c r="N122" s="72">
        <v>23.86</v>
      </c>
      <c r="O122" s="72">
        <v>37.08</v>
      </c>
      <c r="P122" s="72">
        <v>5.4</v>
      </c>
      <c r="Q122" s="72">
        <v>8.1999999999999993</v>
      </c>
      <c r="R122">
        <v>6.5</v>
      </c>
    </row>
    <row r="123" spans="1:18" ht="12.75">
      <c r="A123" s="29" t="s">
        <v>20</v>
      </c>
      <c r="B123" s="39">
        <v>39489</v>
      </c>
      <c r="C123" s="31">
        <v>1.5</v>
      </c>
      <c r="D123" s="31">
        <v>2</v>
      </c>
      <c r="E123" s="31">
        <v>1</v>
      </c>
      <c r="F123" s="31">
        <v>16</v>
      </c>
      <c r="G123" s="31">
        <v>170</v>
      </c>
      <c r="H123" s="32">
        <v>2</v>
      </c>
      <c r="I123" s="73">
        <v>6.1912323579348914E-2</v>
      </c>
      <c r="J123" s="72">
        <v>24.87</v>
      </c>
      <c r="K123" s="72">
        <v>37.090000000000003</v>
      </c>
      <c r="L123">
        <v>6.9</v>
      </c>
      <c r="M123">
        <v>8.1999999999999993</v>
      </c>
      <c r="N123" s="72">
        <v>24.12</v>
      </c>
      <c r="O123" s="72">
        <v>37.1</v>
      </c>
      <c r="P123" s="72">
        <v>5.9</v>
      </c>
      <c r="Q123" s="72">
        <v>8.1999999999999993</v>
      </c>
      <c r="R123">
        <v>9</v>
      </c>
    </row>
    <row r="124" spans="1:18" ht="12.75">
      <c r="A124" s="29" t="s">
        <v>20</v>
      </c>
      <c r="B124" s="39">
        <v>39496</v>
      </c>
      <c r="C124" s="31">
        <v>1.5</v>
      </c>
      <c r="D124" s="31">
        <v>2</v>
      </c>
      <c r="E124" s="31">
        <v>1</v>
      </c>
      <c r="F124" s="31">
        <v>15</v>
      </c>
      <c r="G124" s="31">
        <v>150</v>
      </c>
      <c r="H124" s="32">
        <v>3.4</v>
      </c>
      <c r="I124" s="73">
        <v>0.1421766457593524</v>
      </c>
      <c r="J124" s="72">
        <v>23.77</v>
      </c>
      <c r="K124" s="72">
        <v>37.049999999999997</v>
      </c>
      <c r="L124">
        <v>6.4</v>
      </c>
      <c r="M124">
        <v>8.1999999999999993</v>
      </c>
      <c r="N124" s="72">
        <v>23.95</v>
      </c>
      <c r="O124" s="72">
        <v>37.14</v>
      </c>
      <c r="P124" s="72">
        <v>6.1</v>
      </c>
      <c r="Q124" s="72">
        <v>8.1999999999999993</v>
      </c>
      <c r="R124">
        <v>5</v>
      </c>
    </row>
    <row r="125" spans="1:18" ht="12.75">
      <c r="A125" s="29" t="s">
        <v>20</v>
      </c>
      <c r="B125" s="39">
        <v>39503</v>
      </c>
      <c r="C125" s="31">
        <v>1.5</v>
      </c>
      <c r="D125" s="31">
        <v>1</v>
      </c>
      <c r="E125" s="31">
        <v>1</v>
      </c>
      <c r="F125" s="31">
        <v>16</v>
      </c>
      <c r="G125" s="31">
        <v>130</v>
      </c>
      <c r="H125" s="32">
        <v>0.4</v>
      </c>
      <c r="I125" s="73">
        <v>0.10228473224218908</v>
      </c>
      <c r="J125" s="72">
        <v>22.59</v>
      </c>
      <c r="K125" s="72">
        <v>37.25</v>
      </c>
      <c r="L125">
        <v>6.9</v>
      </c>
      <c r="M125">
        <v>8.1999999999999993</v>
      </c>
      <c r="N125" s="72">
        <v>22.21</v>
      </c>
      <c r="O125" s="72">
        <v>37.24</v>
      </c>
      <c r="P125" s="72">
        <v>6.5</v>
      </c>
      <c r="Q125" s="72">
        <v>8.1999999999999993</v>
      </c>
      <c r="R125">
        <v>8</v>
      </c>
    </row>
    <row r="126" spans="1:18" ht="12.75">
      <c r="A126" s="29" t="s">
        <v>20</v>
      </c>
      <c r="B126" s="39">
        <v>39510</v>
      </c>
      <c r="C126" s="31">
        <v>3</v>
      </c>
      <c r="D126" s="31">
        <v>2</v>
      </c>
      <c r="E126" s="31">
        <v>1</v>
      </c>
      <c r="F126" s="31">
        <v>15</v>
      </c>
      <c r="G126" s="31">
        <v>160</v>
      </c>
      <c r="H126" s="32">
        <v>1.6</v>
      </c>
      <c r="I126" s="73">
        <v>0.10073898173691129</v>
      </c>
      <c r="J126" s="72">
        <v>23.66</v>
      </c>
      <c r="K126" s="72">
        <v>37.17</v>
      </c>
      <c r="L126">
        <v>6.6</v>
      </c>
      <c r="M126">
        <v>8.3000000000000007</v>
      </c>
      <c r="N126" s="72">
        <v>22.74</v>
      </c>
      <c r="O126" s="72">
        <v>37.229999999999997</v>
      </c>
      <c r="P126" s="72">
        <v>5.6</v>
      </c>
      <c r="Q126" s="72">
        <v>8.1999999999999993</v>
      </c>
      <c r="R126">
        <v>8</v>
      </c>
    </row>
    <row r="127" spans="1:18" ht="12.75">
      <c r="A127" s="29" t="s">
        <v>20</v>
      </c>
      <c r="B127" s="39">
        <v>39517</v>
      </c>
      <c r="C127" s="31">
        <v>1.5</v>
      </c>
      <c r="D127" s="31">
        <v>5</v>
      </c>
      <c r="E127" s="31">
        <v>3</v>
      </c>
      <c r="F127" s="31">
        <v>15</v>
      </c>
      <c r="G127" s="31">
        <v>130</v>
      </c>
      <c r="H127" s="32">
        <v>1.3</v>
      </c>
      <c r="I127" s="73">
        <v>9.6628897570193314E-2</v>
      </c>
      <c r="J127" s="72">
        <v>23.58</v>
      </c>
      <c r="K127" s="72">
        <v>37.47</v>
      </c>
      <c r="L127">
        <v>6.4</v>
      </c>
      <c r="M127">
        <v>8.1999999999999993</v>
      </c>
      <c r="N127" s="72">
        <v>23.05</v>
      </c>
      <c r="O127" s="72">
        <v>37.51</v>
      </c>
      <c r="P127" s="72">
        <v>6</v>
      </c>
      <c r="Q127" s="72">
        <v>8.1999999999999993</v>
      </c>
      <c r="R127">
        <v>8</v>
      </c>
    </row>
    <row r="128" spans="1:18" ht="12.75">
      <c r="A128" s="29" t="s">
        <v>20</v>
      </c>
      <c r="B128" s="39">
        <v>39524</v>
      </c>
      <c r="C128" s="31">
        <v>1.5</v>
      </c>
      <c r="D128" s="31">
        <v>2</v>
      </c>
      <c r="E128" s="31">
        <v>1</v>
      </c>
      <c r="F128" s="31">
        <v>18</v>
      </c>
      <c r="G128" s="31">
        <v>150</v>
      </c>
      <c r="H128" s="32">
        <v>1.6</v>
      </c>
      <c r="I128" s="113"/>
      <c r="J128" s="72">
        <v>23.2</v>
      </c>
      <c r="K128" s="72">
        <v>37.159999999999997</v>
      </c>
      <c r="L128">
        <v>7</v>
      </c>
      <c r="M128">
        <v>8.1</v>
      </c>
      <c r="N128" s="72">
        <v>22.82</v>
      </c>
      <c r="O128" s="72">
        <v>37.159999999999997</v>
      </c>
      <c r="P128" s="72">
        <v>6.6</v>
      </c>
      <c r="Q128" s="72">
        <v>8.1</v>
      </c>
      <c r="R128">
        <v>11</v>
      </c>
    </row>
    <row r="129" spans="1:18" ht="12.75">
      <c r="A129" s="29" t="s">
        <v>20</v>
      </c>
      <c r="B129" s="39">
        <v>39538</v>
      </c>
      <c r="C129" s="31">
        <v>1.5</v>
      </c>
      <c r="D129" s="31">
        <v>3</v>
      </c>
      <c r="E129" s="31">
        <v>1</v>
      </c>
      <c r="F129" s="31">
        <v>13</v>
      </c>
      <c r="G129" s="31">
        <v>140</v>
      </c>
      <c r="H129" s="9">
        <v>1.1000000000000001</v>
      </c>
      <c r="I129" s="73">
        <v>0.11997978941328033</v>
      </c>
      <c r="J129" s="72">
        <v>21.05</v>
      </c>
      <c r="K129" s="72">
        <v>37.049999999999997</v>
      </c>
      <c r="L129">
        <v>6.9</v>
      </c>
      <c r="M129">
        <v>8.1999999999999993</v>
      </c>
      <c r="N129" s="72">
        <v>20.84</v>
      </c>
      <c r="O129" s="72">
        <v>37.28</v>
      </c>
      <c r="P129" s="72">
        <v>6.5</v>
      </c>
      <c r="Q129" s="72">
        <v>8.1999999999999993</v>
      </c>
      <c r="R129">
        <v>6.5</v>
      </c>
    </row>
    <row r="131" spans="1:18" ht="12.75">
      <c r="A131" s="29" t="s">
        <v>184</v>
      </c>
      <c r="B131" s="39">
        <v>39419</v>
      </c>
      <c r="C131" s="31" t="s">
        <v>108</v>
      </c>
      <c r="D131" s="31" t="s">
        <v>186</v>
      </c>
      <c r="E131" s="31">
        <v>1</v>
      </c>
      <c r="F131" s="31" t="s">
        <v>119</v>
      </c>
      <c r="G131" s="31" t="s">
        <v>187</v>
      </c>
      <c r="H131" s="32">
        <v>0.8</v>
      </c>
      <c r="I131" s="76">
        <v>7.6097024737202798E-2</v>
      </c>
      <c r="J131" s="75">
        <v>20.87</v>
      </c>
      <c r="K131" s="75">
        <v>36.68</v>
      </c>
      <c r="L131">
        <v>7.1</v>
      </c>
      <c r="M131">
        <v>8.1999999999999993</v>
      </c>
      <c r="N131" s="75">
        <v>21.11</v>
      </c>
      <c r="O131" s="75">
        <v>37.78</v>
      </c>
      <c r="P131" s="75">
        <v>7.1</v>
      </c>
      <c r="Q131" s="75">
        <v>8.1</v>
      </c>
      <c r="R131">
        <v>7</v>
      </c>
    </row>
    <row r="132" spans="1:18" ht="12.75">
      <c r="A132" s="29" t="s">
        <v>184</v>
      </c>
      <c r="B132" s="39">
        <v>39426</v>
      </c>
      <c r="C132" s="31" t="s">
        <v>108</v>
      </c>
      <c r="D132" s="31" t="s">
        <v>108</v>
      </c>
      <c r="E132" s="31">
        <v>1</v>
      </c>
      <c r="F132" s="31" t="s">
        <v>188</v>
      </c>
      <c r="G132" s="31" t="s">
        <v>189</v>
      </c>
      <c r="H132" s="32">
        <v>0.4</v>
      </c>
      <c r="I132" s="76">
        <v>7.9818031780145376E-2</v>
      </c>
      <c r="J132" s="75">
        <v>20.2</v>
      </c>
      <c r="K132" s="75">
        <v>36.17</v>
      </c>
      <c r="L132">
        <v>7.3</v>
      </c>
      <c r="M132">
        <v>8.1999999999999993</v>
      </c>
      <c r="N132" s="75">
        <v>20.47</v>
      </c>
      <c r="O132" s="75">
        <v>36.82</v>
      </c>
      <c r="P132" s="75">
        <v>7.2</v>
      </c>
      <c r="Q132" s="75">
        <v>8.1</v>
      </c>
      <c r="R132">
        <v>8</v>
      </c>
    </row>
    <row r="133" spans="1:18" ht="12.75">
      <c r="A133" s="29" t="s">
        <v>184</v>
      </c>
      <c r="B133" s="39">
        <v>39433</v>
      </c>
      <c r="C133" s="31" t="s">
        <v>108</v>
      </c>
      <c r="D133" s="31" t="s">
        <v>190</v>
      </c>
      <c r="E133" s="31" t="s">
        <v>191</v>
      </c>
      <c r="F133" s="31" t="s">
        <v>102</v>
      </c>
      <c r="G133" s="31" t="s">
        <v>192</v>
      </c>
      <c r="H133" s="32">
        <v>1.3</v>
      </c>
      <c r="I133" s="76">
        <v>9.9276193292086354E-2</v>
      </c>
      <c r="J133" s="75">
        <v>21.5</v>
      </c>
      <c r="K133" s="75">
        <v>36.22</v>
      </c>
      <c r="L133">
        <v>7.1</v>
      </c>
      <c r="M133">
        <v>8.1999999999999993</v>
      </c>
      <c r="N133" s="75">
        <v>20.239999999999998</v>
      </c>
      <c r="O133" s="75">
        <v>37.020000000000003</v>
      </c>
      <c r="P133" s="75">
        <v>7</v>
      </c>
      <c r="Q133" s="75">
        <v>8.1</v>
      </c>
      <c r="R133">
        <v>6.5</v>
      </c>
    </row>
    <row r="134" spans="1:18" ht="12.75">
      <c r="A134" s="29" t="s">
        <v>184</v>
      </c>
      <c r="B134" s="39">
        <v>39454</v>
      </c>
      <c r="C134" s="31">
        <v>1.5</v>
      </c>
      <c r="D134" s="31">
        <v>1</v>
      </c>
      <c r="E134" s="31">
        <v>1</v>
      </c>
      <c r="F134" s="31" t="s">
        <v>119</v>
      </c>
      <c r="G134" s="31" t="s">
        <v>193</v>
      </c>
      <c r="H134" s="32">
        <v>1</v>
      </c>
      <c r="I134" s="104">
        <v>9.9264135309745191E-2</v>
      </c>
      <c r="J134" s="12">
        <v>23.54</v>
      </c>
      <c r="K134" s="12">
        <v>36.619999999999997</v>
      </c>
      <c r="L134">
        <v>7</v>
      </c>
      <c r="M134">
        <v>8.1999999999999993</v>
      </c>
      <c r="N134" s="12">
        <v>22.62</v>
      </c>
      <c r="O134" s="12">
        <v>37.32</v>
      </c>
      <c r="P134" s="75">
        <v>7</v>
      </c>
      <c r="Q134" s="75">
        <v>8.1999999999999993</v>
      </c>
      <c r="R134">
        <v>6.5</v>
      </c>
    </row>
    <row r="135" spans="1:18" ht="12.75">
      <c r="A135" s="29" t="s">
        <v>184</v>
      </c>
      <c r="B135" s="39">
        <v>39461</v>
      </c>
      <c r="C135" s="31">
        <v>1.5</v>
      </c>
      <c r="D135" s="31" t="s">
        <v>194</v>
      </c>
      <c r="E135" s="31">
        <v>1</v>
      </c>
      <c r="F135" s="31" t="s">
        <v>195</v>
      </c>
      <c r="G135" s="31" t="s">
        <v>187</v>
      </c>
      <c r="H135" s="32">
        <v>0.6</v>
      </c>
      <c r="I135" s="104">
        <v>7.8944539720179632E-2</v>
      </c>
      <c r="J135" s="75">
        <v>22.83</v>
      </c>
      <c r="K135" s="75">
        <v>37.1</v>
      </c>
      <c r="L135">
        <v>6.7</v>
      </c>
      <c r="M135">
        <v>8.1</v>
      </c>
      <c r="N135" s="75">
        <v>22.84</v>
      </c>
      <c r="O135" s="75">
        <v>37.799999999999997</v>
      </c>
      <c r="P135" s="75">
        <v>6.7</v>
      </c>
      <c r="Q135" s="75">
        <v>8.1</v>
      </c>
      <c r="R135">
        <v>7</v>
      </c>
    </row>
    <row r="136" spans="1:18" ht="12.75">
      <c r="A136" s="29" t="s">
        <v>184</v>
      </c>
      <c r="B136" s="39">
        <v>39468</v>
      </c>
      <c r="C136" s="31" t="s">
        <v>108</v>
      </c>
      <c r="D136" s="31" t="s">
        <v>196</v>
      </c>
      <c r="E136" s="31">
        <v>1</v>
      </c>
      <c r="F136" s="31" t="s">
        <v>197</v>
      </c>
      <c r="G136" s="31" t="s">
        <v>189</v>
      </c>
      <c r="H136" s="32">
        <v>0.7</v>
      </c>
      <c r="I136" s="76">
        <v>8.5254161106107132E-2</v>
      </c>
      <c r="J136" s="75">
        <v>23.97</v>
      </c>
      <c r="K136" s="75">
        <v>37.35</v>
      </c>
      <c r="L136">
        <v>7</v>
      </c>
      <c r="M136">
        <v>8.1</v>
      </c>
      <c r="N136" s="75">
        <v>23.4</v>
      </c>
      <c r="O136" s="75">
        <v>38.08</v>
      </c>
      <c r="P136" s="75">
        <v>7</v>
      </c>
      <c r="Q136" s="75">
        <v>8.1</v>
      </c>
      <c r="R136">
        <v>6</v>
      </c>
    </row>
    <row r="137" spans="1:18" ht="12.75">
      <c r="A137" s="29" t="s">
        <v>184</v>
      </c>
      <c r="B137" s="39">
        <v>39475</v>
      </c>
      <c r="C137" s="31">
        <v>1.5</v>
      </c>
      <c r="D137" s="31">
        <v>1</v>
      </c>
      <c r="E137" s="31">
        <v>1</v>
      </c>
      <c r="F137" s="31" t="s">
        <v>197</v>
      </c>
      <c r="G137" s="31" t="s">
        <v>187</v>
      </c>
      <c r="H137" s="32">
        <v>1.1000000000000001</v>
      </c>
      <c r="I137" s="76">
        <v>9.6176335794687318E-2</v>
      </c>
      <c r="J137" s="75">
        <v>24.07</v>
      </c>
      <c r="K137" s="75">
        <v>37.090000000000003</v>
      </c>
      <c r="L137">
        <v>7</v>
      </c>
      <c r="M137">
        <v>8.1999999999999993</v>
      </c>
      <c r="N137" s="75">
        <v>24.56</v>
      </c>
      <c r="O137" s="75">
        <v>38.01</v>
      </c>
      <c r="P137" s="75">
        <v>7.2</v>
      </c>
      <c r="Q137" s="75">
        <v>8.1999999999999993</v>
      </c>
      <c r="R137">
        <v>3</v>
      </c>
    </row>
    <row r="138" spans="1:18" ht="12.75">
      <c r="A138" s="29" t="s">
        <v>184</v>
      </c>
      <c r="B138" s="39">
        <v>39482</v>
      </c>
      <c r="C138" s="31">
        <v>1.5</v>
      </c>
      <c r="D138" s="31" t="s">
        <v>191</v>
      </c>
      <c r="E138" s="31">
        <v>1</v>
      </c>
      <c r="F138" s="31" t="s">
        <v>116</v>
      </c>
      <c r="G138" s="31" t="s">
        <v>189</v>
      </c>
      <c r="H138" s="32">
        <v>1</v>
      </c>
      <c r="I138" s="76">
        <v>8.5752530299255891E-2</v>
      </c>
      <c r="J138" s="75">
        <v>25.59</v>
      </c>
      <c r="K138" s="75">
        <v>37.25</v>
      </c>
      <c r="L138">
        <v>6.7</v>
      </c>
      <c r="M138">
        <v>8.1999999999999993</v>
      </c>
      <c r="N138" s="75">
        <v>24.65</v>
      </c>
      <c r="O138" s="75">
        <v>37.880000000000003</v>
      </c>
      <c r="P138" s="75">
        <v>6.8</v>
      </c>
      <c r="Q138" s="75">
        <v>8.1999999999999993</v>
      </c>
      <c r="R138">
        <v>4.5</v>
      </c>
    </row>
    <row r="139" spans="1:18" ht="12.75">
      <c r="A139" s="29" t="s">
        <v>184</v>
      </c>
      <c r="B139" s="39">
        <v>39489</v>
      </c>
      <c r="C139" s="31">
        <v>1.5</v>
      </c>
      <c r="D139" s="31" t="s">
        <v>191</v>
      </c>
      <c r="E139" s="31">
        <v>1</v>
      </c>
      <c r="F139" s="31">
        <v>17</v>
      </c>
      <c r="G139" s="31" t="s">
        <v>187</v>
      </c>
      <c r="H139" s="32">
        <v>1.9</v>
      </c>
      <c r="I139" s="76">
        <v>0.1128084037785948</v>
      </c>
      <c r="J139" s="75">
        <v>24.3</v>
      </c>
      <c r="K139" s="75">
        <v>37.24</v>
      </c>
      <c r="L139">
        <v>7</v>
      </c>
      <c r="M139">
        <v>8.1999999999999993</v>
      </c>
      <c r="N139" s="75">
        <v>24.79</v>
      </c>
      <c r="O139" s="75">
        <v>37.96</v>
      </c>
      <c r="P139" s="75">
        <v>6.9</v>
      </c>
      <c r="Q139" s="75">
        <v>8.1999999999999993</v>
      </c>
      <c r="R139">
        <v>4</v>
      </c>
    </row>
    <row r="140" spans="1:18" ht="12.75">
      <c r="A140" s="29" t="s">
        <v>184</v>
      </c>
      <c r="B140" s="39">
        <v>39496</v>
      </c>
      <c r="C140" s="31">
        <v>1.5</v>
      </c>
      <c r="D140" s="31">
        <v>1</v>
      </c>
      <c r="E140" s="31">
        <v>1</v>
      </c>
      <c r="F140" s="31">
        <v>18</v>
      </c>
      <c r="G140" s="31">
        <v>130</v>
      </c>
      <c r="H140" s="32">
        <v>1.6</v>
      </c>
      <c r="I140" s="76">
        <v>0.11817660348078834</v>
      </c>
      <c r="J140" s="75">
        <v>24.13</v>
      </c>
      <c r="K140" s="75">
        <v>37.21</v>
      </c>
      <c r="L140">
        <v>7</v>
      </c>
      <c r="M140">
        <v>8.3000000000000007</v>
      </c>
      <c r="N140" s="75">
        <v>24.47</v>
      </c>
      <c r="O140" s="75">
        <v>38.119999999999997</v>
      </c>
      <c r="P140" s="75">
        <v>7</v>
      </c>
      <c r="Q140" s="75">
        <v>8.1999999999999993</v>
      </c>
      <c r="R140">
        <v>4.5</v>
      </c>
    </row>
    <row r="141" spans="1:18" ht="12.75">
      <c r="A141" s="29" t="s">
        <v>184</v>
      </c>
      <c r="B141" s="39">
        <v>39503</v>
      </c>
      <c r="C141" s="31">
        <v>1.5</v>
      </c>
      <c r="D141" s="31">
        <v>1</v>
      </c>
      <c r="E141" s="31">
        <v>1</v>
      </c>
      <c r="F141" s="31" t="s">
        <v>188</v>
      </c>
      <c r="G141" s="31" t="s">
        <v>189</v>
      </c>
      <c r="H141" s="32">
        <v>0.6</v>
      </c>
      <c r="I141" s="76">
        <v>0.11495533677026892</v>
      </c>
      <c r="J141" s="75">
        <v>23.38</v>
      </c>
      <c r="K141" s="75">
        <v>37.299999999999997</v>
      </c>
      <c r="L141">
        <v>6.9</v>
      </c>
      <c r="M141">
        <v>8.1999999999999993</v>
      </c>
      <c r="N141" s="75">
        <v>22.57</v>
      </c>
      <c r="O141" s="75">
        <v>38.049999999999997</v>
      </c>
      <c r="P141" s="75">
        <v>6.7</v>
      </c>
      <c r="Q141" s="75">
        <v>8.1999999999999993</v>
      </c>
      <c r="R141">
        <v>6</v>
      </c>
    </row>
    <row r="142" spans="1:18" ht="12.75">
      <c r="A142" s="29" t="s">
        <v>184</v>
      </c>
      <c r="B142" s="39">
        <v>39510</v>
      </c>
      <c r="C142" s="31">
        <v>1.5</v>
      </c>
      <c r="D142" s="31" t="s">
        <v>191</v>
      </c>
      <c r="E142" s="31">
        <v>1</v>
      </c>
      <c r="F142" s="31" t="s">
        <v>116</v>
      </c>
      <c r="G142" s="31" t="s">
        <v>187</v>
      </c>
      <c r="H142" s="32">
        <v>0.9</v>
      </c>
      <c r="I142" s="76">
        <v>0.10032409973049683</v>
      </c>
      <c r="J142" s="75">
        <v>24.05</v>
      </c>
      <c r="K142" s="75">
        <v>37.39</v>
      </c>
      <c r="L142">
        <v>6.7</v>
      </c>
      <c r="M142">
        <v>8.1999999999999993</v>
      </c>
      <c r="N142" s="75">
        <v>23.69</v>
      </c>
      <c r="O142" s="75">
        <v>38.049999999999997</v>
      </c>
      <c r="P142" s="75">
        <v>6.7</v>
      </c>
      <c r="Q142" s="75">
        <v>8.1999999999999993</v>
      </c>
      <c r="R142">
        <v>7.5</v>
      </c>
    </row>
    <row r="143" spans="1:18" ht="12.75">
      <c r="A143" s="29" t="s">
        <v>184</v>
      </c>
      <c r="B143" s="39">
        <v>39517</v>
      </c>
      <c r="C143" s="31">
        <v>1.5</v>
      </c>
      <c r="D143" s="31" t="s">
        <v>191</v>
      </c>
      <c r="E143" s="31">
        <v>1</v>
      </c>
      <c r="F143" s="31" t="s">
        <v>188</v>
      </c>
      <c r="G143" s="31" t="s">
        <v>198</v>
      </c>
      <c r="H143" s="32">
        <v>1.2</v>
      </c>
      <c r="I143" s="76">
        <v>9.7087059866085457E-2</v>
      </c>
      <c r="J143" s="75">
        <v>23.49</v>
      </c>
      <c r="K143" s="75">
        <v>37.479999999999997</v>
      </c>
      <c r="L143">
        <v>6.4</v>
      </c>
      <c r="M143">
        <v>8.1999999999999993</v>
      </c>
      <c r="N143" s="75">
        <v>23.8</v>
      </c>
      <c r="O143" s="75">
        <v>38.090000000000003</v>
      </c>
      <c r="P143" s="75">
        <v>6.3</v>
      </c>
      <c r="Q143" s="75">
        <v>8.1999999999999993</v>
      </c>
      <c r="R143">
        <v>8</v>
      </c>
    </row>
    <row r="144" spans="1:18" ht="12.75">
      <c r="A144" s="29" t="s">
        <v>184</v>
      </c>
      <c r="B144" s="39">
        <v>39524</v>
      </c>
      <c r="C144" s="31">
        <v>1.5</v>
      </c>
      <c r="D144" s="31" t="s">
        <v>196</v>
      </c>
      <c r="E144" s="31">
        <v>1</v>
      </c>
      <c r="F144" s="31" t="s">
        <v>119</v>
      </c>
      <c r="G144" s="31">
        <v>130</v>
      </c>
      <c r="H144" s="32">
        <v>1.5</v>
      </c>
      <c r="I144" s="114"/>
      <c r="J144" s="75">
        <v>24.27</v>
      </c>
      <c r="K144" s="75">
        <v>37.200000000000003</v>
      </c>
      <c r="L144">
        <v>6.6</v>
      </c>
      <c r="M144">
        <v>8.1</v>
      </c>
      <c r="N144" s="75">
        <v>23.58</v>
      </c>
      <c r="O144" s="75">
        <v>38.01</v>
      </c>
      <c r="P144" s="75">
        <v>6.6</v>
      </c>
      <c r="Q144" s="75">
        <v>8.1</v>
      </c>
      <c r="R144">
        <v>6.5</v>
      </c>
    </row>
    <row r="145" spans="1:18" ht="12.75">
      <c r="A145" s="29" t="s">
        <v>184</v>
      </c>
      <c r="B145" s="39">
        <v>39538</v>
      </c>
      <c r="C145" s="31" t="s">
        <v>97</v>
      </c>
      <c r="D145" s="31" t="s">
        <v>191</v>
      </c>
      <c r="E145" s="31">
        <v>1</v>
      </c>
      <c r="F145" s="31" t="s">
        <v>188</v>
      </c>
      <c r="G145" s="31" t="s">
        <v>198</v>
      </c>
      <c r="H145" s="9">
        <v>1.8</v>
      </c>
      <c r="I145" s="76">
        <v>0.13987014145817797</v>
      </c>
      <c r="J145" s="75">
        <v>21.02</v>
      </c>
      <c r="K145" s="75">
        <v>37.299999999999997</v>
      </c>
      <c r="L145">
        <v>6.9</v>
      </c>
      <c r="M145">
        <v>8.1999999999999993</v>
      </c>
      <c r="N145" s="75">
        <v>21.66</v>
      </c>
      <c r="O145" s="75">
        <v>38.04</v>
      </c>
      <c r="P145" s="75">
        <v>6.2</v>
      </c>
      <c r="Q145" s="75">
        <v>8.1</v>
      </c>
      <c r="R145">
        <v>5</v>
      </c>
    </row>
    <row r="147" spans="1:18" ht="12.75">
      <c r="A147" s="29" t="s">
        <v>75</v>
      </c>
      <c r="B147" s="39">
        <v>39419</v>
      </c>
      <c r="C147" s="31">
        <v>1.5</v>
      </c>
      <c r="D147" s="31" t="s">
        <v>186</v>
      </c>
      <c r="E147" s="31">
        <v>1</v>
      </c>
      <c r="F147" s="31" t="s">
        <v>119</v>
      </c>
      <c r="G147" s="31" t="s">
        <v>193</v>
      </c>
      <c r="H147" s="32">
        <v>0.7</v>
      </c>
      <c r="I147" s="79">
        <v>7.5714659493919409E-2</v>
      </c>
      <c r="J147" s="78">
        <v>20.95</v>
      </c>
      <c r="K147" s="78">
        <v>36.65</v>
      </c>
      <c r="L147">
        <v>7.1</v>
      </c>
      <c r="M147">
        <v>8.1999999999999993</v>
      </c>
      <c r="N147" s="78">
        <v>20.74</v>
      </c>
      <c r="O147" s="78">
        <v>36.630000000000003</v>
      </c>
      <c r="P147" s="78">
        <v>7.1</v>
      </c>
      <c r="Q147" s="78">
        <v>8.1999999999999993</v>
      </c>
      <c r="R147">
        <v>7.7</v>
      </c>
    </row>
    <row r="148" spans="1:18" s="41" customFormat="1" ht="12.75">
      <c r="A148" s="29" t="s">
        <v>75</v>
      </c>
      <c r="B148" s="39">
        <v>39426</v>
      </c>
      <c r="C148" s="31" t="s">
        <v>97</v>
      </c>
      <c r="D148" s="31" t="s">
        <v>186</v>
      </c>
      <c r="E148" s="31">
        <v>1</v>
      </c>
      <c r="F148" s="31" t="s">
        <v>197</v>
      </c>
      <c r="G148" s="31" t="s">
        <v>199</v>
      </c>
      <c r="H148" s="32">
        <v>0.6</v>
      </c>
      <c r="I148" s="79">
        <v>8.6753898073157712E-2</v>
      </c>
      <c r="J148" s="78">
        <v>20.16</v>
      </c>
      <c r="K148" s="78">
        <v>36.15</v>
      </c>
      <c r="L148">
        <v>7.2</v>
      </c>
      <c r="M148">
        <v>8.1999999999999993</v>
      </c>
      <c r="N148" s="78">
        <v>19.96</v>
      </c>
      <c r="O148" s="78">
        <v>36.22</v>
      </c>
      <c r="P148" s="78">
        <v>6.7</v>
      </c>
      <c r="Q148" s="78">
        <v>8.1999999999999993</v>
      </c>
      <c r="R148">
        <v>9.5</v>
      </c>
    </row>
    <row r="149" spans="1:18" ht="12.75">
      <c r="A149" s="29" t="s">
        <v>75</v>
      </c>
      <c r="B149" s="39">
        <v>39433</v>
      </c>
      <c r="C149" s="31" t="s">
        <v>200</v>
      </c>
      <c r="D149" s="31" t="s">
        <v>194</v>
      </c>
      <c r="E149" s="31" t="s">
        <v>186</v>
      </c>
      <c r="F149" s="31" t="s">
        <v>201</v>
      </c>
      <c r="G149" s="31" t="s">
        <v>192</v>
      </c>
      <c r="H149" s="32">
        <v>0.9</v>
      </c>
      <c r="I149" s="79">
        <v>9.3290863482198033E-2</v>
      </c>
      <c r="J149" s="78">
        <v>20.25</v>
      </c>
      <c r="K149" s="78">
        <v>36.130000000000003</v>
      </c>
      <c r="L149">
        <v>7.3</v>
      </c>
      <c r="M149">
        <v>8.1999999999999993</v>
      </c>
      <c r="N149" s="78">
        <v>20.16</v>
      </c>
      <c r="O149" s="78">
        <v>36.159999999999997</v>
      </c>
      <c r="P149" s="78">
        <v>7</v>
      </c>
      <c r="Q149" s="78">
        <v>8.1999999999999993</v>
      </c>
      <c r="R149">
        <v>6.7</v>
      </c>
    </row>
    <row r="150" spans="1:18" ht="12.75">
      <c r="A150" s="29" t="s">
        <v>75</v>
      </c>
      <c r="B150" s="39">
        <v>39454</v>
      </c>
      <c r="C150" s="31">
        <v>1.5</v>
      </c>
      <c r="D150" s="31" t="s">
        <v>191</v>
      </c>
      <c r="E150" s="31">
        <v>1</v>
      </c>
      <c r="F150" s="31" t="s">
        <v>202</v>
      </c>
      <c r="G150" s="31" t="s">
        <v>193</v>
      </c>
      <c r="H150" s="32">
        <v>1.5</v>
      </c>
      <c r="I150" s="104">
        <v>0.13636354173773019</v>
      </c>
      <c r="J150" s="12">
        <v>22.71</v>
      </c>
      <c r="K150" s="12">
        <v>36.5</v>
      </c>
      <c r="L150">
        <v>6.9</v>
      </c>
      <c r="M150">
        <v>8.1999999999999993</v>
      </c>
      <c r="N150" s="12">
        <v>22.4</v>
      </c>
      <c r="O150" s="12">
        <v>36.479999999999997</v>
      </c>
      <c r="P150" s="78">
        <v>6.8</v>
      </c>
      <c r="Q150" s="78">
        <v>8.1999999999999993</v>
      </c>
      <c r="R150">
        <v>5</v>
      </c>
    </row>
    <row r="151" spans="1:18" ht="12.75">
      <c r="A151" s="29" t="s">
        <v>75</v>
      </c>
      <c r="B151" s="39">
        <v>39461</v>
      </c>
      <c r="C151" s="31">
        <v>1.5</v>
      </c>
      <c r="D151" s="31" t="s">
        <v>108</v>
      </c>
      <c r="E151" s="31">
        <v>1</v>
      </c>
      <c r="F151" s="31" t="s">
        <v>203</v>
      </c>
      <c r="G151" s="31" t="s">
        <v>189</v>
      </c>
      <c r="H151" s="32">
        <v>1.1000000000000001</v>
      </c>
      <c r="I151" s="104">
        <v>0.10486643941580365</v>
      </c>
      <c r="J151" s="78">
        <v>22.88</v>
      </c>
      <c r="K151" s="78">
        <v>37.11</v>
      </c>
      <c r="L151">
        <v>6.8</v>
      </c>
      <c r="M151">
        <v>8.1</v>
      </c>
      <c r="N151" s="78">
        <v>22.58</v>
      </c>
      <c r="O151" s="78">
        <v>37.119999999999997</v>
      </c>
      <c r="P151" s="78">
        <v>6.5</v>
      </c>
      <c r="Q151" s="78">
        <v>8.1</v>
      </c>
      <c r="R151">
        <v>5</v>
      </c>
    </row>
    <row r="152" spans="1:18" ht="12.75">
      <c r="A152" s="29" t="s">
        <v>75</v>
      </c>
      <c r="B152" s="39">
        <v>39468</v>
      </c>
      <c r="C152" s="31">
        <v>1.5</v>
      </c>
      <c r="D152" s="31" t="s">
        <v>108</v>
      </c>
      <c r="E152" s="31" t="s">
        <v>196</v>
      </c>
      <c r="F152" s="31">
        <v>26</v>
      </c>
      <c r="G152" s="31" t="s">
        <v>192</v>
      </c>
      <c r="H152" s="32">
        <v>3.3</v>
      </c>
      <c r="I152" s="79">
        <v>0.14915039176500652</v>
      </c>
      <c r="J152" s="78">
        <v>22.94</v>
      </c>
      <c r="K152" s="78">
        <v>37.18</v>
      </c>
      <c r="L152">
        <v>7</v>
      </c>
      <c r="M152">
        <v>8.1</v>
      </c>
      <c r="N152" s="78">
        <v>22.77</v>
      </c>
      <c r="O152" s="78">
        <v>37.17</v>
      </c>
      <c r="P152" s="78">
        <v>6</v>
      </c>
      <c r="Q152" s="78">
        <v>8.1</v>
      </c>
      <c r="R152">
        <v>3.8</v>
      </c>
    </row>
    <row r="153" spans="1:18" ht="12.75">
      <c r="A153" s="29" t="s">
        <v>75</v>
      </c>
      <c r="B153" s="39">
        <v>39475</v>
      </c>
      <c r="C153" s="31">
        <v>1.5</v>
      </c>
      <c r="D153" s="31">
        <v>1</v>
      </c>
      <c r="E153" s="31">
        <v>1</v>
      </c>
      <c r="F153" s="31" t="s">
        <v>197</v>
      </c>
      <c r="G153" s="31" t="s">
        <v>187</v>
      </c>
      <c r="H153" s="32">
        <v>1.4</v>
      </c>
      <c r="I153" s="79">
        <v>9.8995306466529071E-2</v>
      </c>
      <c r="J153" s="78">
        <v>24.06</v>
      </c>
      <c r="K153" s="78">
        <v>37.020000000000003</v>
      </c>
      <c r="L153">
        <v>7.1</v>
      </c>
      <c r="M153">
        <v>8.3000000000000007</v>
      </c>
      <c r="N153" s="78">
        <v>23.8</v>
      </c>
      <c r="O153" s="78">
        <v>37.03</v>
      </c>
      <c r="P153" s="78">
        <v>6.7</v>
      </c>
      <c r="Q153" s="78">
        <v>8.1999999999999993</v>
      </c>
      <c r="R153">
        <v>4.5</v>
      </c>
    </row>
    <row r="154" spans="1:18" ht="12.75">
      <c r="A154" s="29" t="s">
        <v>75</v>
      </c>
      <c r="B154" s="39">
        <v>39482</v>
      </c>
      <c r="C154" s="31">
        <v>1.5</v>
      </c>
      <c r="D154" s="31" t="s">
        <v>108</v>
      </c>
      <c r="E154" s="31">
        <v>1</v>
      </c>
      <c r="F154" s="31" t="s">
        <v>188</v>
      </c>
      <c r="G154" s="31" t="s">
        <v>204</v>
      </c>
      <c r="H154" s="32">
        <v>1.3</v>
      </c>
      <c r="I154" s="79">
        <v>0.10580875078737832</v>
      </c>
      <c r="J154" s="78">
        <v>24.52</v>
      </c>
      <c r="K154" s="78">
        <v>37.11</v>
      </c>
      <c r="L154">
        <v>6.4</v>
      </c>
      <c r="M154">
        <v>8.1999999999999993</v>
      </c>
      <c r="N154" s="78">
        <v>24.11</v>
      </c>
      <c r="O154" s="78">
        <v>35.4</v>
      </c>
      <c r="P154" s="78">
        <v>5.9</v>
      </c>
      <c r="Q154" s="78">
        <v>8.1999999999999993</v>
      </c>
      <c r="R154">
        <v>5.5</v>
      </c>
    </row>
    <row r="155" spans="1:18" ht="12.75">
      <c r="A155" s="29" t="s">
        <v>75</v>
      </c>
      <c r="B155" s="39">
        <v>39489</v>
      </c>
      <c r="C155" s="31">
        <v>1.5</v>
      </c>
      <c r="D155" s="31" t="s">
        <v>191</v>
      </c>
      <c r="E155" s="31">
        <v>1</v>
      </c>
      <c r="F155" s="31">
        <v>21</v>
      </c>
      <c r="G155" s="31" t="s">
        <v>205</v>
      </c>
      <c r="H155" s="32">
        <v>3.2</v>
      </c>
      <c r="I155" s="79">
        <v>0.15680495341982162</v>
      </c>
      <c r="J155" s="78">
        <v>24.2</v>
      </c>
      <c r="K155" s="78">
        <v>37.14</v>
      </c>
      <c r="L155">
        <v>7</v>
      </c>
      <c r="M155">
        <v>8.1999999999999993</v>
      </c>
      <c r="N155" s="78">
        <v>24.12</v>
      </c>
      <c r="O155" s="78">
        <v>36.950000000000003</v>
      </c>
      <c r="P155" s="78">
        <v>6.9</v>
      </c>
      <c r="Q155" s="78">
        <v>8.1999999999999993</v>
      </c>
      <c r="R155">
        <v>4.5</v>
      </c>
    </row>
    <row r="156" spans="1:18" ht="12.75">
      <c r="A156" s="29" t="s">
        <v>75</v>
      </c>
      <c r="B156" s="39">
        <v>39496</v>
      </c>
      <c r="C156" s="31">
        <v>1.5</v>
      </c>
      <c r="D156" s="31">
        <v>1</v>
      </c>
      <c r="E156" s="31">
        <v>1</v>
      </c>
      <c r="F156" s="31" t="s">
        <v>195</v>
      </c>
      <c r="G156" s="31" t="s">
        <v>198</v>
      </c>
      <c r="H156" s="32">
        <v>1.4</v>
      </c>
      <c r="I156" s="79">
        <v>0.16003203705224098</v>
      </c>
      <c r="J156" s="78">
        <v>24.19</v>
      </c>
      <c r="K156" s="78">
        <v>37.200000000000003</v>
      </c>
      <c r="L156">
        <v>7</v>
      </c>
      <c r="M156">
        <v>8.3000000000000007</v>
      </c>
      <c r="N156" s="78">
        <v>24.12</v>
      </c>
      <c r="O156" s="78">
        <v>37.21</v>
      </c>
      <c r="P156" s="78">
        <v>6.7</v>
      </c>
      <c r="Q156" s="78">
        <v>8.3000000000000007</v>
      </c>
      <c r="R156">
        <v>5</v>
      </c>
    </row>
    <row r="157" spans="1:18" ht="12.75">
      <c r="A157" s="29" t="s">
        <v>75</v>
      </c>
      <c r="B157" s="39">
        <v>39503</v>
      </c>
      <c r="C157" s="31" t="s">
        <v>191</v>
      </c>
      <c r="D157" s="31">
        <v>1</v>
      </c>
      <c r="E157" s="31">
        <v>1</v>
      </c>
      <c r="F157" s="31" t="s">
        <v>206</v>
      </c>
      <c r="G157" s="31" t="s">
        <v>187</v>
      </c>
      <c r="H157" s="32">
        <v>0.7</v>
      </c>
      <c r="I157" s="104">
        <v>0.10459896662020302</v>
      </c>
      <c r="J157" s="78">
        <v>22.46</v>
      </c>
      <c r="K157" s="78">
        <v>37.19</v>
      </c>
      <c r="L157">
        <v>7</v>
      </c>
      <c r="M157">
        <v>8.3000000000000007</v>
      </c>
      <c r="N157" s="78">
        <v>22.34</v>
      </c>
      <c r="O157" s="78">
        <v>37.21</v>
      </c>
      <c r="P157" s="78">
        <v>6.7</v>
      </c>
      <c r="Q157" s="78">
        <v>8.1999999999999993</v>
      </c>
      <c r="R157">
        <v>8</v>
      </c>
    </row>
    <row r="158" spans="1:18" ht="12.75">
      <c r="A158" s="29" t="s">
        <v>75</v>
      </c>
      <c r="B158" s="39">
        <v>39510</v>
      </c>
      <c r="C158" s="31" t="s">
        <v>108</v>
      </c>
      <c r="D158" s="31" t="s">
        <v>97</v>
      </c>
      <c r="E158" s="31">
        <v>1</v>
      </c>
      <c r="F158" s="31" t="s">
        <v>202</v>
      </c>
      <c r="G158" s="31" t="s">
        <v>192</v>
      </c>
      <c r="H158" s="32">
        <v>1.9</v>
      </c>
      <c r="I158" s="79">
        <v>0.10982638936312936</v>
      </c>
      <c r="J158" s="78">
        <v>23.38</v>
      </c>
      <c r="K158" s="78">
        <v>37.28</v>
      </c>
      <c r="L158">
        <v>6.5</v>
      </c>
      <c r="M158">
        <v>8.1999999999999993</v>
      </c>
      <c r="N158" s="78">
        <v>23.09</v>
      </c>
      <c r="O158" s="78">
        <v>37.270000000000003</v>
      </c>
      <c r="P158" s="78">
        <v>6.2</v>
      </c>
      <c r="Q158" s="78">
        <v>8.1999999999999993</v>
      </c>
      <c r="R158">
        <v>6.5</v>
      </c>
    </row>
    <row r="159" spans="1:18" ht="12.75">
      <c r="A159" s="29" t="s">
        <v>75</v>
      </c>
      <c r="B159" s="39">
        <v>39517</v>
      </c>
      <c r="C159" s="31">
        <v>1.5</v>
      </c>
      <c r="D159" s="31" t="s">
        <v>191</v>
      </c>
      <c r="E159" s="31">
        <v>1</v>
      </c>
      <c r="F159" s="31" t="s">
        <v>195</v>
      </c>
      <c r="G159" s="31" t="s">
        <v>204</v>
      </c>
      <c r="H159" s="32">
        <v>1</v>
      </c>
      <c r="I159" s="79">
        <v>0.115151496601264</v>
      </c>
      <c r="J159" s="78">
        <v>23.75</v>
      </c>
      <c r="K159" s="78">
        <v>37.44</v>
      </c>
      <c r="L159">
        <v>6.5</v>
      </c>
      <c r="M159">
        <v>8.1999999999999993</v>
      </c>
      <c r="N159" s="78">
        <v>23.24</v>
      </c>
      <c r="O159" s="78">
        <v>37.44</v>
      </c>
      <c r="P159" s="78">
        <v>6.3</v>
      </c>
      <c r="Q159" s="78">
        <v>8.1999999999999993</v>
      </c>
      <c r="R159">
        <v>8.5</v>
      </c>
    </row>
    <row r="160" spans="1:18" ht="12.75">
      <c r="A160" s="29" t="s">
        <v>75</v>
      </c>
      <c r="B160" s="39">
        <v>39524</v>
      </c>
      <c r="C160" s="31">
        <v>1.5</v>
      </c>
      <c r="D160" s="31" t="s">
        <v>196</v>
      </c>
      <c r="E160" s="31">
        <v>1</v>
      </c>
      <c r="F160" s="31">
        <v>24</v>
      </c>
      <c r="G160" s="31" t="s">
        <v>192</v>
      </c>
      <c r="H160" s="32">
        <v>2.7</v>
      </c>
      <c r="I160" s="115"/>
      <c r="J160" s="78">
        <v>23.43</v>
      </c>
      <c r="K160" s="78">
        <v>37.130000000000003</v>
      </c>
      <c r="L160">
        <v>7</v>
      </c>
      <c r="M160">
        <v>8.1</v>
      </c>
      <c r="N160" s="78">
        <v>23.19</v>
      </c>
      <c r="O160" s="78">
        <v>37.130000000000003</v>
      </c>
      <c r="P160" s="78">
        <v>6.2</v>
      </c>
      <c r="Q160" s="78">
        <v>8.1</v>
      </c>
      <c r="R160">
        <v>6</v>
      </c>
    </row>
    <row r="161" spans="1:18" ht="12.75">
      <c r="A161" s="29" t="s">
        <v>75</v>
      </c>
      <c r="B161" s="39">
        <v>39538</v>
      </c>
      <c r="C161" s="31" t="s">
        <v>108</v>
      </c>
      <c r="D161" s="31" t="s">
        <v>97</v>
      </c>
      <c r="E161" s="31">
        <v>1</v>
      </c>
      <c r="F161" s="31" t="s">
        <v>119</v>
      </c>
      <c r="G161" s="31" t="s">
        <v>198</v>
      </c>
      <c r="H161" s="9">
        <v>1.4</v>
      </c>
      <c r="I161" s="79">
        <v>0.13299650673157512</v>
      </c>
      <c r="J161" s="78">
        <v>21.13</v>
      </c>
      <c r="K161" s="78">
        <v>37.1</v>
      </c>
      <c r="L161">
        <v>6.8</v>
      </c>
      <c r="M161">
        <v>8.1999999999999993</v>
      </c>
      <c r="N161" s="78">
        <v>21.43</v>
      </c>
      <c r="O161" s="78">
        <v>37.380000000000003</v>
      </c>
      <c r="P161" s="78">
        <v>6.6</v>
      </c>
      <c r="Q161" s="78">
        <v>8.1999999999999993</v>
      </c>
      <c r="R161">
        <v>5</v>
      </c>
    </row>
    <row r="163" spans="1:18" ht="12.75">
      <c r="A163" s="29" t="s">
        <v>76</v>
      </c>
      <c r="B163" s="39">
        <v>39419</v>
      </c>
      <c r="C163" s="31">
        <v>1.5</v>
      </c>
      <c r="D163" s="31" t="s">
        <v>108</v>
      </c>
      <c r="E163" s="31">
        <v>1</v>
      </c>
      <c r="F163" s="31" t="s">
        <v>188</v>
      </c>
      <c r="G163" s="31" t="s">
        <v>207</v>
      </c>
      <c r="H163" s="9">
        <v>0.4</v>
      </c>
      <c r="I163" s="82">
        <v>7.172651668460929E-2</v>
      </c>
      <c r="R163">
        <v>7</v>
      </c>
    </row>
    <row r="164" spans="1:18" ht="12.75">
      <c r="A164" s="29" t="s">
        <v>76</v>
      </c>
      <c r="B164" s="39">
        <v>39426</v>
      </c>
      <c r="C164" s="31" t="s">
        <v>191</v>
      </c>
      <c r="D164" s="31" t="s">
        <v>186</v>
      </c>
      <c r="E164" s="31">
        <v>1</v>
      </c>
      <c r="F164" s="31" t="s">
        <v>116</v>
      </c>
      <c r="G164" s="31" t="s">
        <v>207</v>
      </c>
      <c r="H164" s="32">
        <v>0.5</v>
      </c>
      <c r="I164" s="82">
        <v>7.6566612759274524E-2</v>
      </c>
      <c r="J164" s="81">
        <v>20.7</v>
      </c>
      <c r="K164" s="81">
        <v>36.200000000000003</v>
      </c>
      <c r="L164">
        <v>7.2</v>
      </c>
      <c r="M164">
        <v>8.1999999999999993</v>
      </c>
      <c r="N164" s="81">
        <v>20.37</v>
      </c>
      <c r="O164" s="81">
        <v>36.200000000000003</v>
      </c>
      <c r="P164" s="81">
        <v>7</v>
      </c>
      <c r="Q164" s="81">
        <v>8.1999999999999993</v>
      </c>
      <c r="R164">
        <v>7</v>
      </c>
    </row>
    <row r="165" spans="1:18" ht="12.75">
      <c r="A165" s="29" t="s">
        <v>76</v>
      </c>
      <c r="B165" s="39">
        <v>39433</v>
      </c>
      <c r="C165" s="31" t="s">
        <v>186</v>
      </c>
      <c r="D165" s="31" t="s">
        <v>108</v>
      </c>
      <c r="E165" s="31" t="s">
        <v>191</v>
      </c>
      <c r="F165" s="31" t="s">
        <v>208</v>
      </c>
      <c r="G165" s="31" t="s">
        <v>199</v>
      </c>
      <c r="H165" s="32">
        <v>0.4</v>
      </c>
      <c r="I165" s="82">
        <v>7.9564694287827489E-2</v>
      </c>
      <c r="J165" s="81">
        <v>20.2</v>
      </c>
      <c r="K165" s="81">
        <v>36.14</v>
      </c>
      <c r="L165">
        <v>7.2</v>
      </c>
      <c r="M165">
        <v>8.1999999999999993</v>
      </c>
      <c r="N165" s="81">
        <v>19.98</v>
      </c>
      <c r="O165" s="81">
        <v>36.14</v>
      </c>
      <c r="P165" s="81">
        <v>7.1</v>
      </c>
      <c r="Q165" s="81">
        <v>8.1999999999999993</v>
      </c>
      <c r="R165">
        <v>10.199999999999999</v>
      </c>
    </row>
    <row r="166" spans="1:18">
      <c r="A166" s="29" t="s">
        <v>76</v>
      </c>
      <c r="B166" s="39">
        <v>39454</v>
      </c>
      <c r="C166" s="31" t="s">
        <v>97</v>
      </c>
      <c r="D166" s="31" t="s">
        <v>196</v>
      </c>
      <c r="E166" s="31">
        <v>1</v>
      </c>
      <c r="F166" s="31" t="s">
        <v>197</v>
      </c>
      <c r="G166" s="31">
        <v>120</v>
      </c>
      <c r="H166" s="32">
        <v>0.8</v>
      </c>
      <c r="I166" s="116">
        <v>9.0719999999999995E-2</v>
      </c>
      <c r="J166" s="12">
        <v>23.32</v>
      </c>
      <c r="K166" s="12">
        <v>36.590000000000003</v>
      </c>
      <c r="L166">
        <v>6.8</v>
      </c>
      <c r="M166">
        <v>8.1999999999999993</v>
      </c>
      <c r="N166" s="12">
        <v>22.08</v>
      </c>
      <c r="O166" s="12">
        <v>36.56</v>
      </c>
      <c r="P166" s="12">
        <v>6.5</v>
      </c>
      <c r="Q166" s="12">
        <v>8.1999999999999993</v>
      </c>
      <c r="R166">
        <v>5.8</v>
      </c>
    </row>
    <row r="167" spans="1:18" ht="12.75">
      <c r="A167" s="29" t="s">
        <v>76</v>
      </c>
      <c r="B167" s="39">
        <v>39461</v>
      </c>
      <c r="C167" s="31">
        <v>1.5</v>
      </c>
      <c r="D167" s="31" t="s">
        <v>97</v>
      </c>
      <c r="E167" s="31">
        <v>1</v>
      </c>
      <c r="F167" s="31" t="s">
        <v>197</v>
      </c>
      <c r="G167" s="31" t="s">
        <v>187</v>
      </c>
      <c r="H167" s="32">
        <v>0.4</v>
      </c>
      <c r="I167" s="104">
        <v>7.303459736107204E-2</v>
      </c>
      <c r="J167" s="81">
        <v>22.69</v>
      </c>
      <c r="K167" s="81">
        <v>37.08</v>
      </c>
      <c r="L167">
        <v>6.7</v>
      </c>
      <c r="M167">
        <v>8.1</v>
      </c>
      <c r="N167" s="81">
        <v>22.39</v>
      </c>
      <c r="O167" s="81">
        <v>37.07</v>
      </c>
      <c r="P167" s="81">
        <v>6.6</v>
      </c>
      <c r="Q167" s="81">
        <v>8.1</v>
      </c>
      <c r="R167">
        <v>6</v>
      </c>
    </row>
    <row r="168" spans="1:18" ht="12.75">
      <c r="A168" s="29" t="s">
        <v>76</v>
      </c>
      <c r="B168" s="39">
        <v>39468</v>
      </c>
      <c r="C168" s="31">
        <v>1.5</v>
      </c>
      <c r="D168" s="31" t="s">
        <v>108</v>
      </c>
      <c r="E168" s="31">
        <v>1</v>
      </c>
      <c r="F168" s="31" t="s">
        <v>188</v>
      </c>
      <c r="G168" s="31" t="s">
        <v>205</v>
      </c>
      <c r="H168" s="32">
        <v>1</v>
      </c>
      <c r="I168" s="82">
        <v>0.10102499837441743</v>
      </c>
      <c r="J168" s="81">
        <v>23.53</v>
      </c>
      <c r="K168" s="81">
        <v>37.229999999999997</v>
      </c>
      <c r="L168">
        <v>7</v>
      </c>
      <c r="M168">
        <v>8.1</v>
      </c>
      <c r="N168" s="81">
        <v>23.09</v>
      </c>
      <c r="O168" s="81">
        <v>37.200000000000003</v>
      </c>
      <c r="P168" s="81">
        <v>7</v>
      </c>
      <c r="Q168" s="81">
        <v>8.1</v>
      </c>
      <c r="R168">
        <v>6.2</v>
      </c>
    </row>
    <row r="169" spans="1:18" ht="12.75">
      <c r="A169" s="29" t="s">
        <v>76</v>
      </c>
      <c r="B169" s="39">
        <v>39475</v>
      </c>
      <c r="C169" s="31">
        <v>1.5</v>
      </c>
      <c r="D169" s="31" t="s">
        <v>191</v>
      </c>
      <c r="E169" s="31">
        <v>1</v>
      </c>
      <c r="F169" s="31" t="s">
        <v>197</v>
      </c>
      <c r="G169" s="31" t="s">
        <v>198</v>
      </c>
      <c r="H169" s="32">
        <v>1.2</v>
      </c>
      <c r="I169" s="82">
        <v>0.10218000000000001</v>
      </c>
      <c r="J169" s="81">
        <v>23.96</v>
      </c>
      <c r="K169" s="81">
        <v>36.99</v>
      </c>
      <c r="L169">
        <v>7</v>
      </c>
      <c r="M169">
        <v>8.3000000000000007</v>
      </c>
      <c r="N169" s="81">
        <v>23.61</v>
      </c>
      <c r="O169" s="81">
        <v>36.99</v>
      </c>
      <c r="P169" s="81">
        <v>6</v>
      </c>
      <c r="Q169" s="81">
        <v>8.1999999999999993</v>
      </c>
      <c r="R169">
        <v>4.5</v>
      </c>
    </row>
    <row r="170" spans="1:18" ht="12.75">
      <c r="A170" s="29" t="s">
        <v>76</v>
      </c>
      <c r="B170" s="39">
        <v>39482</v>
      </c>
      <c r="C170" s="31">
        <v>1.5</v>
      </c>
      <c r="D170" s="31" t="s">
        <v>97</v>
      </c>
      <c r="E170" s="31">
        <v>1</v>
      </c>
      <c r="F170" s="31" t="s">
        <v>116</v>
      </c>
      <c r="G170" s="31" t="s">
        <v>187</v>
      </c>
      <c r="H170" s="32">
        <v>1.1000000000000001</v>
      </c>
      <c r="I170" s="82">
        <v>8.71464575467229E-2</v>
      </c>
      <c r="J170" s="81">
        <v>24.68</v>
      </c>
      <c r="K170" s="81">
        <v>37.07</v>
      </c>
      <c r="L170">
        <v>6.5</v>
      </c>
      <c r="M170">
        <v>8.1999999999999993</v>
      </c>
      <c r="N170" s="81">
        <v>24.2</v>
      </c>
      <c r="O170" s="81">
        <v>37.049999999999997</v>
      </c>
      <c r="P170" s="81">
        <v>6.2</v>
      </c>
      <c r="Q170" s="81">
        <v>8.1999999999999993</v>
      </c>
      <c r="R170">
        <v>6.5</v>
      </c>
    </row>
    <row r="171" spans="1:18" ht="12.75">
      <c r="A171" s="29" t="s">
        <v>76</v>
      </c>
      <c r="B171" s="39">
        <v>39489</v>
      </c>
      <c r="C171" s="31">
        <v>1.5</v>
      </c>
      <c r="D171" s="31" t="s">
        <v>196</v>
      </c>
      <c r="E171" s="31">
        <v>1</v>
      </c>
      <c r="F171" s="31" t="s">
        <v>116</v>
      </c>
      <c r="G171" s="31" t="s">
        <v>204</v>
      </c>
      <c r="H171" s="32">
        <v>1.2</v>
      </c>
      <c r="I171" s="82">
        <v>6.4694317556323544E-2</v>
      </c>
      <c r="J171" s="81">
        <v>25.02</v>
      </c>
      <c r="K171" s="81">
        <v>37.11</v>
      </c>
      <c r="L171">
        <v>6.8</v>
      </c>
      <c r="M171">
        <v>8.1999999999999993</v>
      </c>
      <c r="N171" s="81">
        <v>24.14</v>
      </c>
      <c r="O171" s="81">
        <v>37.11</v>
      </c>
      <c r="P171" s="81">
        <v>6.4</v>
      </c>
      <c r="Q171" s="81">
        <v>8.1999999999999993</v>
      </c>
      <c r="R171">
        <v>10</v>
      </c>
    </row>
    <row r="172" spans="1:18" ht="12.75">
      <c r="A172" s="29" t="s">
        <v>76</v>
      </c>
      <c r="B172" s="39">
        <v>39496</v>
      </c>
      <c r="C172" s="31">
        <v>1.5</v>
      </c>
      <c r="D172" s="31">
        <v>1</v>
      </c>
      <c r="E172" s="31">
        <v>1</v>
      </c>
      <c r="F172" s="31" t="s">
        <v>119</v>
      </c>
      <c r="G172" s="31" t="s">
        <v>189</v>
      </c>
      <c r="H172" s="32">
        <v>1.6</v>
      </c>
      <c r="I172" s="82">
        <v>0.12882435088633681</v>
      </c>
      <c r="J172" s="81">
        <v>23.84</v>
      </c>
      <c r="K172" s="81">
        <v>36.97</v>
      </c>
      <c r="L172">
        <v>6.9</v>
      </c>
      <c r="M172">
        <v>8.3000000000000007</v>
      </c>
      <c r="N172" s="81">
        <v>23.83</v>
      </c>
      <c r="O172" s="81">
        <v>36.979999999999997</v>
      </c>
      <c r="P172" s="81">
        <v>6.8</v>
      </c>
      <c r="Q172" s="81">
        <v>8.3000000000000007</v>
      </c>
      <c r="R172">
        <v>5</v>
      </c>
    </row>
    <row r="173" spans="1:18" ht="12.75">
      <c r="A173" s="29" t="s">
        <v>76</v>
      </c>
      <c r="B173" s="39">
        <v>39503</v>
      </c>
      <c r="C173" s="31">
        <v>1.5</v>
      </c>
      <c r="D173" s="31" t="s">
        <v>196</v>
      </c>
      <c r="E173" s="31">
        <v>1</v>
      </c>
      <c r="F173" s="31" t="s">
        <v>197</v>
      </c>
      <c r="G173" s="31" t="s">
        <v>189</v>
      </c>
      <c r="H173" s="32">
        <v>0.7</v>
      </c>
      <c r="I173" s="82">
        <v>0.10573857058857525</v>
      </c>
      <c r="J173" s="81">
        <v>22.76</v>
      </c>
      <c r="K173" s="81">
        <v>37.159999999999997</v>
      </c>
      <c r="L173">
        <v>6.8</v>
      </c>
      <c r="M173">
        <v>8.1999999999999993</v>
      </c>
      <c r="N173" s="81">
        <v>22.44</v>
      </c>
      <c r="O173" s="81">
        <v>37.159999999999997</v>
      </c>
      <c r="P173" s="81">
        <v>6.8</v>
      </c>
      <c r="Q173" s="81">
        <v>8.1999999999999993</v>
      </c>
      <c r="R173">
        <v>8</v>
      </c>
    </row>
    <row r="174" spans="1:18" ht="12.75">
      <c r="A174" s="29" t="s">
        <v>76</v>
      </c>
      <c r="B174" s="39">
        <v>39510</v>
      </c>
      <c r="C174" s="31">
        <v>1.5</v>
      </c>
      <c r="D174" s="31">
        <v>1</v>
      </c>
      <c r="E174" s="31">
        <v>1</v>
      </c>
      <c r="F174" s="31" t="s">
        <v>197</v>
      </c>
      <c r="G174" s="31" t="s">
        <v>187</v>
      </c>
      <c r="H174" s="32">
        <v>0.7</v>
      </c>
      <c r="I174" s="82">
        <v>7.9617569958485679E-2</v>
      </c>
      <c r="J174" s="81">
        <v>23.84</v>
      </c>
      <c r="K174" s="81">
        <v>37.119999999999997</v>
      </c>
      <c r="L174">
        <v>6.7</v>
      </c>
      <c r="M174">
        <v>8.1999999999999993</v>
      </c>
      <c r="N174" s="81">
        <v>23.18</v>
      </c>
      <c r="O174" s="81">
        <v>37.11</v>
      </c>
      <c r="P174" s="81">
        <v>6.6</v>
      </c>
      <c r="Q174" s="81">
        <v>8.1999999999999993</v>
      </c>
      <c r="R174">
        <v>8.5</v>
      </c>
    </row>
    <row r="175" spans="1:18" ht="12.75">
      <c r="A175" s="29" t="s">
        <v>76</v>
      </c>
      <c r="B175" s="39">
        <v>39517</v>
      </c>
      <c r="C175" s="31">
        <v>1.5</v>
      </c>
      <c r="D175" s="31" t="s">
        <v>191</v>
      </c>
      <c r="E175" s="31">
        <v>1</v>
      </c>
      <c r="F175" s="31" t="s">
        <v>119</v>
      </c>
      <c r="G175" s="31" t="s">
        <v>198</v>
      </c>
      <c r="H175" s="32">
        <v>1.3</v>
      </c>
      <c r="I175" s="82">
        <v>8.962223757899565E-2</v>
      </c>
      <c r="J175" s="81">
        <v>23.99</v>
      </c>
      <c r="K175" s="81">
        <v>37.409999999999997</v>
      </c>
      <c r="L175">
        <v>6.5</v>
      </c>
      <c r="M175">
        <v>8.1999999999999993</v>
      </c>
      <c r="N175" s="81">
        <v>23.07</v>
      </c>
      <c r="O175" s="81">
        <v>37.450000000000003</v>
      </c>
      <c r="P175" s="81">
        <v>6.3</v>
      </c>
      <c r="Q175" s="81">
        <v>8.1999999999999993</v>
      </c>
      <c r="R175" t="s">
        <v>78</v>
      </c>
    </row>
    <row r="176" spans="1:18" ht="12.75">
      <c r="A176" s="29" t="s">
        <v>76</v>
      </c>
      <c r="B176" s="39">
        <v>39524</v>
      </c>
      <c r="C176" s="31">
        <v>1.5</v>
      </c>
      <c r="D176" s="31" t="s">
        <v>191</v>
      </c>
      <c r="E176" s="31">
        <v>1</v>
      </c>
      <c r="F176" s="31" t="s">
        <v>202</v>
      </c>
      <c r="G176" s="31" t="s">
        <v>189</v>
      </c>
      <c r="H176" s="32">
        <v>1.7</v>
      </c>
      <c r="I176" s="117"/>
      <c r="J176" s="81">
        <v>23.08</v>
      </c>
      <c r="K176" s="81">
        <v>37.14</v>
      </c>
      <c r="L176">
        <v>6.8</v>
      </c>
      <c r="M176">
        <v>8.1</v>
      </c>
      <c r="N176" s="81">
        <v>22.78</v>
      </c>
      <c r="O176" s="81">
        <v>37.130000000000003</v>
      </c>
      <c r="P176" s="81">
        <v>6.5</v>
      </c>
      <c r="Q176" s="81">
        <v>8.1</v>
      </c>
      <c r="R176">
        <v>5</v>
      </c>
    </row>
    <row r="177" spans="1:18" ht="12.75">
      <c r="A177" s="29" t="s">
        <v>76</v>
      </c>
      <c r="B177" s="39">
        <v>39538</v>
      </c>
      <c r="C177" s="31">
        <v>1.5</v>
      </c>
      <c r="D177" s="31" t="s">
        <v>191</v>
      </c>
      <c r="E177" s="31">
        <v>1</v>
      </c>
      <c r="F177" s="31" t="s">
        <v>197</v>
      </c>
      <c r="G177" s="31" t="s">
        <v>189</v>
      </c>
      <c r="H177" s="10">
        <v>1</v>
      </c>
      <c r="I177" s="80">
        <v>0.13193811634560243</v>
      </c>
      <c r="J177" s="81">
        <v>21.19</v>
      </c>
      <c r="K177" s="81">
        <v>37.1</v>
      </c>
      <c r="L177">
        <v>6.9</v>
      </c>
      <c r="M177">
        <v>8.1999999999999993</v>
      </c>
      <c r="N177" s="81">
        <v>21.2</v>
      </c>
      <c r="O177" s="81">
        <v>37.1</v>
      </c>
      <c r="P177" s="81">
        <v>6.8</v>
      </c>
      <c r="Q177" s="81">
        <v>8.1999999999999993</v>
      </c>
      <c r="R177">
        <v>5</v>
      </c>
    </row>
    <row r="179" spans="1:18" ht="12.75">
      <c r="A179" s="29" t="s">
        <v>77</v>
      </c>
      <c r="B179" s="39">
        <v>39419</v>
      </c>
      <c r="C179" s="31" t="s">
        <v>191</v>
      </c>
      <c r="D179" s="31" t="s">
        <v>186</v>
      </c>
      <c r="E179" s="31">
        <v>1</v>
      </c>
      <c r="F179" s="31" t="s">
        <v>116</v>
      </c>
      <c r="G179" s="31" t="s">
        <v>113</v>
      </c>
      <c r="H179" s="32">
        <v>0.3</v>
      </c>
      <c r="I179" s="85">
        <v>8.5294128910463118E-2</v>
      </c>
      <c r="J179" s="84">
        <v>20.88</v>
      </c>
      <c r="K179" s="84">
        <v>36.619999999999997</v>
      </c>
      <c r="L179">
        <v>6.9</v>
      </c>
      <c r="M179">
        <v>8.1999999999999993</v>
      </c>
      <c r="N179" s="84">
        <v>20.43</v>
      </c>
      <c r="O179" s="84">
        <v>36.700000000000003</v>
      </c>
      <c r="P179" s="84">
        <v>6.9</v>
      </c>
      <c r="Q179" s="84">
        <v>8.1999999999999993</v>
      </c>
      <c r="R179" t="s">
        <v>150</v>
      </c>
    </row>
    <row r="180" spans="1:18" ht="12.75">
      <c r="A180" s="29" t="s">
        <v>77</v>
      </c>
      <c r="B180" s="39">
        <v>39426</v>
      </c>
      <c r="C180" s="31">
        <v>1.5</v>
      </c>
      <c r="D180" s="31" t="s">
        <v>108</v>
      </c>
      <c r="E180" s="31">
        <v>1</v>
      </c>
      <c r="F180" s="31" t="s">
        <v>208</v>
      </c>
      <c r="G180" s="31" t="s">
        <v>207</v>
      </c>
      <c r="H180" s="32">
        <v>0.3</v>
      </c>
      <c r="I180" s="85">
        <v>7.1680448812992514E-2</v>
      </c>
      <c r="J180" s="84">
        <v>20.51</v>
      </c>
      <c r="K180" s="84">
        <v>36.119999999999997</v>
      </c>
      <c r="L180">
        <v>7.3</v>
      </c>
      <c r="M180">
        <v>8.1999999999999993</v>
      </c>
      <c r="N180" s="84">
        <v>20.39</v>
      </c>
      <c r="O180" s="84">
        <v>36.130000000000003</v>
      </c>
      <c r="P180" s="84">
        <v>7.2</v>
      </c>
      <c r="Q180" s="84">
        <v>8.1999999999999993</v>
      </c>
      <c r="R180" t="s">
        <v>209</v>
      </c>
    </row>
    <row r="181" spans="1:18" ht="12.75">
      <c r="A181" s="29" t="s">
        <v>77</v>
      </c>
      <c r="B181" s="39">
        <v>39433</v>
      </c>
      <c r="C181" s="31">
        <v>1.5</v>
      </c>
      <c r="D181" s="31" t="s">
        <v>191</v>
      </c>
      <c r="E181" s="31" t="s">
        <v>196</v>
      </c>
      <c r="F181" s="31" t="s">
        <v>197</v>
      </c>
      <c r="G181" s="31" t="s">
        <v>199</v>
      </c>
      <c r="H181" s="32">
        <v>0.5</v>
      </c>
      <c r="I181" s="85">
        <v>7.9270604161709946E-2</v>
      </c>
      <c r="J181" s="84">
        <v>20.22</v>
      </c>
      <c r="K181" s="84">
        <v>36.11</v>
      </c>
      <c r="L181">
        <v>7.1</v>
      </c>
      <c r="M181">
        <v>8.1999999999999993</v>
      </c>
      <c r="N181" s="84">
        <v>19.96</v>
      </c>
      <c r="O181" s="84">
        <v>36.130000000000003</v>
      </c>
      <c r="P181" s="84">
        <v>6.8</v>
      </c>
      <c r="Q181" s="84">
        <v>8.1</v>
      </c>
      <c r="R181">
        <v>8.5</v>
      </c>
    </row>
    <row r="182" spans="1:18" ht="12.75">
      <c r="A182" s="29" t="s">
        <v>77</v>
      </c>
      <c r="B182" s="39">
        <v>39454</v>
      </c>
      <c r="C182" s="31" t="s">
        <v>191</v>
      </c>
      <c r="D182" s="31" t="s">
        <v>196</v>
      </c>
      <c r="E182" s="31">
        <v>1</v>
      </c>
      <c r="F182" s="31" t="s">
        <v>188</v>
      </c>
      <c r="G182" s="31" t="s">
        <v>193</v>
      </c>
      <c r="H182" s="32">
        <v>0.6</v>
      </c>
      <c r="I182" s="104">
        <v>9.1029050599068517E-2</v>
      </c>
      <c r="J182" s="12">
        <v>22.19</v>
      </c>
      <c r="K182" s="12">
        <v>36.450000000000003</v>
      </c>
      <c r="L182">
        <v>7</v>
      </c>
      <c r="M182">
        <v>8.1999999999999993</v>
      </c>
      <c r="N182" s="12">
        <v>22.05</v>
      </c>
      <c r="O182" s="12">
        <v>36.46</v>
      </c>
      <c r="P182" s="84">
        <v>7</v>
      </c>
      <c r="Q182" s="84">
        <v>8.1999999999999993</v>
      </c>
      <c r="R182">
        <v>6.2</v>
      </c>
    </row>
    <row r="183" spans="1:18" ht="12.75">
      <c r="A183" s="29" t="s">
        <v>77</v>
      </c>
      <c r="B183" s="39">
        <v>39461</v>
      </c>
      <c r="C183" s="31">
        <v>1.5</v>
      </c>
      <c r="D183" s="31" t="s">
        <v>97</v>
      </c>
      <c r="E183" s="31">
        <v>1</v>
      </c>
      <c r="F183" s="31" t="s">
        <v>197</v>
      </c>
      <c r="G183" s="31" t="s">
        <v>187</v>
      </c>
      <c r="H183" s="32">
        <v>0.4</v>
      </c>
      <c r="I183" s="104">
        <v>9.9481598107770866E-2</v>
      </c>
      <c r="J183" s="84">
        <v>22.52</v>
      </c>
      <c r="K183" s="84">
        <v>37.06</v>
      </c>
      <c r="L183">
        <v>6.5</v>
      </c>
      <c r="M183">
        <v>8.1</v>
      </c>
      <c r="N183" s="84">
        <v>22.4</v>
      </c>
      <c r="O183" s="84">
        <v>37.07</v>
      </c>
      <c r="P183" s="84">
        <v>6.1</v>
      </c>
      <c r="Q183" s="84">
        <v>8.1</v>
      </c>
      <c r="R183" t="s">
        <v>210</v>
      </c>
    </row>
    <row r="184" spans="1:18" ht="12.75">
      <c r="A184" s="29" t="s">
        <v>77</v>
      </c>
      <c r="B184" s="39">
        <v>39468</v>
      </c>
      <c r="C184" s="31">
        <v>1.5</v>
      </c>
      <c r="D184" s="31" t="s">
        <v>108</v>
      </c>
      <c r="E184" s="31">
        <v>1</v>
      </c>
      <c r="F184" s="31">
        <v>21</v>
      </c>
      <c r="G184" s="31" t="s">
        <v>192</v>
      </c>
      <c r="H184" s="32">
        <v>2.6</v>
      </c>
      <c r="J184" s="84">
        <v>23.14</v>
      </c>
      <c r="K184" s="84">
        <v>37.19</v>
      </c>
      <c r="L184">
        <v>7</v>
      </c>
      <c r="M184">
        <v>8.1</v>
      </c>
      <c r="N184" s="84">
        <v>23.08</v>
      </c>
      <c r="O184" s="84">
        <v>37.19</v>
      </c>
      <c r="P184" s="84">
        <v>7</v>
      </c>
      <c r="Q184" s="84">
        <v>8.1</v>
      </c>
      <c r="R184" t="s">
        <v>85</v>
      </c>
    </row>
    <row r="185" spans="1:18" ht="12.75">
      <c r="A185" s="29" t="s">
        <v>77</v>
      </c>
      <c r="B185" s="39">
        <v>39475</v>
      </c>
      <c r="C185" s="31">
        <v>1.5</v>
      </c>
      <c r="D185" s="31" t="s">
        <v>191</v>
      </c>
      <c r="E185" s="31">
        <v>1</v>
      </c>
      <c r="F185" s="31" t="s">
        <v>206</v>
      </c>
      <c r="G185" s="31" t="s">
        <v>193</v>
      </c>
      <c r="H185" s="32">
        <v>1</v>
      </c>
      <c r="I185" s="85">
        <v>0.10936623028855914</v>
      </c>
      <c r="J185" s="84">
        <v>23.81</v>
      </c>
      <c r="K185" s="84">
        <v>37.01</v>
      </c>
      <c r="L185">
        <v>6.9</v>
      </c>
      <c r="M185">
        <v>8.1999999999999993</v>
      </c>
      <c r="N185" s="84">
        <v>23.77</v>
      </c>
      <c r="O185" s="84">
        <v>37.01</v>
      </c>
      <c r="P185" s="84">
        <v>6.8</v>
      </c>
      <c r="Q185" s="84">
        <v>8.1999999999999993</v>
      </c>
      <c r="R185">
        <v>5.5</v>
      </c>
    </row>
    <row r="186" spans="1:18" ht="12.75">
      <c r="A186" s="29" t="s">
        <v>77</v>
      </c>
      <c r="B186" s="39">
        <v>39482</v>
      </c>
      <c r="C186" s="31">
        <v>1.5</v>
      </c>
      <c r="D186" s="31" t="s">
        <v>196</v>
      </c>
      <c r="E186" s="31">
        <v>1</v>
      </c>
      <c r="F186" s="31" t="s">
        <v>208</v>
      </c>
      <c r="G186" s="31" t="s">
        <v>193</v>
      </c>
      <c r="H186" s="32">
        <v>0.6</v>
      </c>
      <c r="I186" s="85">
        <v>0.10835357279970033</v>
      </c>
      <c r="J186" s="84">
        <v>24.35</v>
      </c>
      <c r="K186" s="84">
        <v>37.08</v>
      </c>
      <c r="L186">
        <v>6.8</v>
      </c>
      <c r="M186">
        <v>8.1999999999999993</v>
      </c>
      <c r="N186" s="84">
        <v>24.31</v>
      </c>
      <c r="O186" s="84">
        <v>37.08</v>
      </c>
      <c r="P186" s="84">
        <v>6.8</v>
      </c>
      <c r="Q186" s="84">
        <v>8.1999999999999993</v>
      </c>
      <c r="R186">
        <v>6.5</v>
      </c>
    </row>
    <row r="187" spans="1:18" ht="12.75">
      <c r="A187" s="29" t="s">
        <v>77</v>
      </c>
      <c r="B187" s="39">
        <v>39489</v>
      </c>
      <c r="C187" s="31">
        <v>1.5</v>
      </c>
      <c r="D187" s="31" t="s">
        <v>191</v>
      </c>
      <c r="E187" s="31">
        <v>1</v>
      </c>
      <c r="F187" s="31" t="s">
        <v>208</v>
      </c>
      <c r="G187" s="31" t="s">
        <v>189</v>
      </c>
      <c r="H187" s="32">
        <v>0.8</v>
      </c>
      <c r="I187" s="85">
        <v>6.9209187277803022E-2</v>
      </c>
      <c r="J187" s="84">
        <v>25.21</v>
      </c>
      <c r="K187" s="84">
        <v>37.17</v>
      </c>
      <c r="L187">
        <v>6.7</v>
      </c>
      <c r="M187">
        <v>8.1999999999999993</v>
      </c>
      <c r="N187" s="84">
        <v>24.4</v>
      </c>
      <c r="O187" s="84">
        <v>37.1</v>
      </c>
      <c r="P187" s="84">
        <v>6.5</v>
      </c>
      <c r="Q187" s="84">
        <v>8.1999999999999993</v>
      </c>
      <c r="R187">
        <v>8</v>
      </c>
    </row>
    <row r="188" spans="1:18" ht="12.75">
      <c r="A188" s="29" t="s">
        <v>77</v>
      </c>
      <c r="B188" s="39">
        <v>39496</v>
      </c>
      <c r="C188" s="31">
        <v>1.5</v>
      </c>
      <c r="D188" s="31">
        <v>1</v>
      </c>
      <c r="E188" s="31">
        <v>1</v>
      </c>
      <c r="F188" s="31" t="s">
        <v>197</v>
      </c>
      <c r="G188" s="31" t="s">
        <v>189</v>
      </c>
      <c r="H188" s="32">
        <v>1.1000000000000001</v>
      </c>
      <c r="I188" s="85">
        <v>8.9932862471048633E-2</v>
      </c>
      <c r="J188" s="84">
        <v>23.95</v>
      </c>
      <c r="K188" s="84">
        <v>36.9</v>
      </c>
      <c r="L188">
        <v>7</v>
      </c>
      <c r="M188">
        <v>8.3000000000000007</v>
      </c>
      <c r="N188" s="84">
        <v>23.96</v>
      </c>
      <c r="O188" s="84">
        <v>36.92</v>
      </c>
      <c r="P188" s="84">
        <v>7.1</v>
      </c>
      <c r="Q188" s="84">
        <v>8.3000000000000007</v>
      </c>
      <c r="R188">
        <v>4</v>
      </c>
    </row>
    <row r="189" spans="1:18" ht="12.75">
      <c r="A189" s="29" t="s">
        <v>77</v>
      </c>
      <c r="B189" s="39">
        <v>39503</v>
      </c>
      <c r="C189" s="31">
        <v>1.5</v>
      </c>
      <c r="D189" s="31">
        <v>1</v>
      </c>
      <c r="E189" s="31">
        <v>1</v>
      </c>
      <c r="F189" s="31" t="s">
        <v>206</v>
      </c>
      <c r="G189" s="31" t="s">
        <v>187</v>
      </c>
      <c r="H189" s="32">
        <v>0.6</v>
      </c>
      <c r="I189" s="104">
        <v>0.10849156413787289</v>
      </c>
      <c r="J189" s="84">
        <v>22.5</v>
      </c>
      <c r="K189" s="84">
        <v>37.19</v>
      </c>
      <c r="L189">
        <v>7</v>
      </c>
      <c r="M189">
        <v>8.3000000000000007</v>
      </c>
      <c r="N189" s="84">
        <v>22.46</v>
      </c>
      <c r="O189" s="84">
        <v>37.18</v>
      </c>
      <c r="P189" s="84">
        <v>7</v>
      </c>
      <c r="Q189" s="84">
        <v>8.3000000000000007</v>
      </c>
      <c r="R189">
        <v>6.5</v>
      </c>
    </row>
    <row r="190" spans="1:18" ht="12.75">
      <c r="A190" s="29" t="s">
        <v>77</v>
      </c>
      <c r="B190" s="39">
        <v>39510</v>
      </c>
      <c r="C190" s="31">
        <v>1.5</v>
      </c>
      <c r="D190" s="31" t="s">
        <v>196</v>
      </c>
      <c r="E190" s="31">
        <v>1</v>
      </c>
      <c r="F190" s="31" t="s">
        <v>116</v>
      </c>
      <c r="G190" s="31" t="s">
        <v>187</v>
      </c>
      <c r="H190" s="32">
        <v>0.5</v>
      </c>
      <c r="I190" s="85">
        <v>0.13096667895702441</v>
      </c>
      <c r="J190" s="84">
        <v>23.47</v>
      </c>
      <c r="K190" s="84">
        <v>37.119999999999997</v>
      </c>
      <c r="L190">
        <v>6.9</v>
      </c>
      <c r="M190">
        <v>8.1999999999999993</v>
      </c>
      <c r="N190" s="84">
        <v>22.91</v>
      </c>
      <c r="O190" s="84">
        <v>37.119999999999997</v>
      </c>
      <c r="P190" s="84">
        <v>6.7</v>
      </c>
      <c r="Q190" s="84">
        <v>8.1999999999999993</v>
      </c>
      <c r="R190">
        <v>5.5</v>
      </c>
    </row>
    <row r="191" spans="1:18" ht="12.75">
      <c r="A191" s="29" t="s">
        <v>77</v>
      </c>
      <c r="B191" s="39">
        <v>39517</v>
      </c>
      <c r="C191" s="31">
        <v>1.5</v>
      </c>
      <c r="D191" s="31" t="s">
        <v>191</v>
      </c>
      <c r="E191" s="31">
        <v>1</v>
      </c>
      <c r="F191" s="31" t="s">
        <v>197</v>
      </c>
      <c r="G191" s="31" t="s">
        <v>189</v>
      </c>
      <c r="H191" s="32">
        <v>1</v>
      </c>
      <c r="I191" s="85">
        <v>0.11928999999999999</v>
      </c>
      <c r="J191" s="84">
        <v>23.46</v>
      </c>
      <c r="K191" s="84">
        <v>37.409999999999997</v>
      </c>
      <c r="L191">
        <v>6.3</v>
      </c>
      <c r="M191">
        <v>8.1999999999999993</v>
      </c>
      <c r="N191" s="84">
        <v>22.82</v>
      </c>
      <c r="O191" s="84">
        <v>37.46</v>
      </c>
      <c r="P191" s="84">
        <v>6.2</v>
      </c>
      <c r="Q191" s="84">
        <v>8.1999999999999993</v>
      </c>
      <c r="R191">
        <v>6</v>
      </c>
    </row>
    <row r="192" spans="1:18" ht="12.75">
      <c r="A192" s="29" t="s">
        <v>77</v>
      </c>
      <c r="B192" s="39">
        <v>39524</v>
      </c>
      <c r="C192" s="31">
        <v>1.5</v>
      </c>
      <c r="D192" s="31" t="s">
        <v>191</v>
      </c>
      <c r="E192" s="31">
        <v>1</v>
      </c>
      <c r="F192" s="31" t="s">
        <v>102</v>
      </c>
      <c r="G192" s="31">
        <v>140</v>
      </c>
      <c r="H192" s="32">
        <v>1.2</v>
      </c>
      <c r="I192" s="118"/>
      <c r="J192" s="84">
        <v>23.11</v>
      </c>
      <c r="K192" s="84">
        <v>37.11</v>
      </c>
      <c r="L192">
        <v>6.5</v>
      </c>
      <c r="M192">
        <v>8.1</v>
      </c>
      <c r="N192" s="84">
        <v>22.86</v>
      </c>
      <c r="O192" s="84">
        <v>37.130000000000003</v>
      </c>
      <c r="P192" s="84">
        <v>6.4</v>
      </c>
      <c r="Q192" s="84">
        <v>8.1</v>
      </c>
      <c r="R192">
        <v>5</v>
      </c>
    </row>
    <row r="193" spans="1:18" ht="12.75">
      <c r="A193" s="29" t="s">
        <v>77</v>
      </c>
      <c r="B193" s="39">
        <v>39538</v>
      </c>
      <c r="C193" s="31">
        <v>1.5</v>
      </c>
      <c r="D193" s="31" t="s">
        <v>186</v>
      </c>
      <c r="E193" s="31" t="s">
        <v>97</v>
      </c>
      <c r="F193" s="31" t="s">
        <v>116</v>
      </c>
      <c r="G193" s="31" t="s">
        <v>189</v>
      </c>
      <c r="H193" s="9">
        <v>0.9</v>
      </c>
      <c r="I193" s="85">
        <v>0.13602217655910503</v>
      </c>
      <c r="J193" s="84">
        <v>21.18</v>
      </c>
      <c r="K193" s="84">
        <v>37.049999999999997</v>
      </c>
      <c r="L193">
        <v>7</v>
      </c>
      <c r="M193">
        <v>8.1999999999999993</v>
      </c>
      <c r="N193" s="84">
        <v>20.87</v>
      </c>
      <c r="O193" s="84">
        <v>37.1</v>
      </c>
      <c r="P193" s="84">
        <v>6.7</v>
      </c>
      <c r="Q193" s="84">
        <v>8.1999999999999993</v>
      </c>
      <c r="R193">
        <v>5</v>
      </c>
    </row>
    <row r="195" spans="1:18" ht="12.75">
      <c r="A195" s="29" t="s">
        <v>80</v>
      </c>
      <c r="B195" s="39">
        <v>39419</v>
      </c>
      <c r="C195" s="31">
        <v>1.5</v>
      </c>
      <c r="D195" s="31" t="s">
        <v>186</v>
      </c>
      <c r="E195" s="31">
        <v>1</v>
      </c>
      <c r="F195" s="31" t="s">
        <v>197</v>
      </c>
      <c r="G195" s="31" t="s">
        <v>204</v>
      </c>
      <c r="H195" s="32">
        <v>0.3</v>
      </c>
      <c r="I195" s="88">
        <v>7.8395366077741738E-2</v>
      </c>
      <c r="J195" s="87">
        <v>20.98</v>
      </c>
      <c r="K195" s="87">
        <v>36.630000000000003</v>
      </c>
      <c r="L195">
        <v>7</v>
      </c>
      <c r="M195">
        <v>8.1999999999999993</v>
      </c>
      <c r="N195" s="87">
        <v>20.97</v>
      </c>
      <c r="O195" s="87">
        <v>36.619999999999997</v>
      </c>
      <c r="P195" s="87">
        <v>7</v>
      </c>
      <c r="Q195" s="87">
        <v>8.1999999999999993</v>
      </c>
      <c r="R195">
        <v>8.5</v>
      </c>
    </row>
    <row r="196" spans="1:18" ht="12.75">
      <c r="A196" s="29" t="s">
        <v>80</v>
      </c>
      <c r="B196" s="39">
        <v>39426</v>
      </c>
      <c r="C196" s="31">
        <v>1.5</v>
      </c>
      <c r="D196" s="31" t="s">
        <v>97</v>
      </c>
      <c r="E196" s="31">
        <v>1</v>
      </c>
      <c r="F196" s="31" t="s">
        <v>197</v>
      </c>
      <c r="G196" s="31" t="s">
        <v>199</v>
      </c>
      <c r="H196" s="32">
        <v>0.3</v>
      </c>
      <c r="I196" s="88">
        <v>8.4207573405086E-2</v>
      </c>
      <c r="J196" s="87">
        <v>20.51</v>
      </c>
      <c r="K196" s="87">
        <v>36.14</v>
      </c>
      <c r="L196">
        <v>7.3</v>
      </c>
      <c r="M196">
        <v>8.1999999999999993</v>
      </c>
      <c r="N196" s="87">
        <v>20.5</v>
      </c>
      <c r="O196" s="87">
        <v>36.14</v>
      </c>
      <c r="P196" s="87">
        <v>7.3</v>
      </c>
      <c r="Q196" s="87">
        <v>8.1999999999999993</v>
      </c>
      <c r="R196" t="s">
        <v>210</v>
      </c>
    </row>
    <row r="197" spans="1:18" ht="12.75">
      <c r="A197" s="29" t="s">
        <v>80</v>
      </c>
      <c r="B197" s="39">
        <v>39433</v>
      </c>
      <c r="C197" s="31">
        <v>1.5</v>
      </c>
      <c r="D197" s="31" t="s">
        <v>191</v>
      </c>
      <c r="E197" s="31">
        <v>1</v>
      </c>
      <c r="F197" s="31" t="s">
        <v>206</v>
      </c>
      <c r="G197" s="31" t="s">
        <v>199</v>
      </c>
      <c r="H197" s="32">
        <v>0.5</v>
      </c>
      <c r="I197" s="88">
        <v>7.3456909056862238E-2</v>
      </c>
      <c r="J197" s="87">
        <v>20.190000000000001</v>
      </c>
      <c r="K197" s="87">
        <v>36.119999999999997</v>
      </c>
      <c r="L197">
        <v>7.1</v>
      </c>
      <c r="M197">
        <v>8.1999999999999993</v>
      </c>
      <c r="N197" s="87">
        <v>20.18</v>
      </c>
      <c r="O197" s="87">
        <v>36.119999999999997</v>
      </c>
      <c r="P197" s="87">
        <v>7.1</v>
      </c>
      <c r="Q197" s="87">
        <v>8.1999999999999993</v>
      </c>
      <c r="R197">
        <v>10</v>
      </c>
    </row>
    <row r="198" spans="1:18" ht="12.75">
      <c r="A198" s="29" t="s">
        <v>80</v>
      </c>
      <c r="B198" s="39">
        <v>39454</v>
      </c>
      <c r="C198" s="31">
        <v>1.5</v>
      </c>
      <c r="D198" s="31" t="s">
        <v>196</v>
      </c>
      <c r="E198" s="31">
        <v>1</v>
      </c>
      <c r="F198" s="31" t="s">
        <v>188</v>
      </c>
      <c r="G198" s="31" t="s">
        <v>207</v>
      </c>
      <c r="H198" s="32">
        <v>0.6</v>
      </c>
      <c r="I198" s="104">
        <v>0.10993811177226269</v>
      </c>
      <c r="J198" s="12">
        <v>22.19</v>
      </c>
      <c r="K198" s="12">
        <v>36.47</v>
      </c>
      <c r="L198">
        <v>6.9</v>
      </c>
      <c r="M198">
        <v>8.1999999999999993</v>
      </c>
      <c r="N198" s="12">
        <v>22.11</v>
      </c>
      <c r="O198" s="12">
        <v>36.479999999999997</v>
      </c>
      <c r="P198" s="87">
        <v>6.7</v>
      </c>
      <c r="Q198" s="87">
        <v>8.1999999999999993</v>
      </c>
      <c r="R198">
        <v>7</v>
      </c>
    </row>
    <row r="199" spans="1:18" ht="12.75">
      <c r="A199" s="29" t="s">
        <v>80</v>
      </c>
      <c r="B199" s="39">
        <v>39461</v>
      </c>
      <c r="C199" s="31">
        <v>1.5</v>
      </c>
      <c r="D199" s="31" t="s">
        <v>97</v>
      </c>
      <c r="E199" s="31">
        <v>1</v>
      </c>
      <c r="F199" s="31" t="s">
        <v>197</v>
      </c>
      <c r="G199" s="31" t="s">
        <v>187</v>
      </c>
      <c r="H199" s="32">
        <v>0.3</v>
      </c>
      <c r="I199" s="104">
        <v>8.0369018796942637E-2</v>
      </c>
      <c r="J199" s="87">
        <v>22.51</v>
      </c>
      <c r="K199" s="87">
        <v>37.04</v>
      </c>
      <c r="L199">
        <v>6.7</v>
      </c>
      <c r="M199">
        <v>8.1</v>
      </c>
      <c r="N199" s="87">
        <v>22.52</v>
      </c>
      <c r="O199" s="87">
        <v>37.049999999999997</v>
      </c>
      <c r="P199" s="87">
        <v>6.7</v>
      </c>
      <c r="Q199" s="87">
        <v>8.1</v>
      </c>
      <c r="R199" t="s">
        <v>183</v>
      </c>
    </row>
    <row r="200" spans="1:18" ht="12.75">
      <c r="A200" s="29" t="s">
        <v>80</v>
      </c>
      <c r="B200" s="39">
        <v>39468</v>
      </c>
      <c r="C200" s="31">
        <v>1.5</v>
      </c>
      <c r="D200" s="31" t="s">
        <v>191</v>
      </c>
      <c r="E200" s="31" t="s">
        <v>196</v>
      </c>
      <c r="F200" s="31" t="s">
        <v>190</v>
      </c>
      <c r="G200" s="31" t="s">
        <v>193</v>
      </c>
      <c r="H200" s="32">
        <v>0.4</v>
      </c>
      <c r="I200" s="88">
        <v>0.10096299605435873</v>
      </c>
      <c r="J200" s="87">
        <v>22.73</v>
      </c>
      <c r="K200" s="87">
        <v>37.1</v>
      </c>
      <c r="L200">
        <v>6</v>
      </c>
      <c r="M200">
        <v>8.1</v>
      </c>
      <c r="N200" s="87">
        <v>22.74</v>
      </c>
      <c r="O200" s="87">
        <v>37.1</v>
      </c>
      <c r="P200" s="87">
        <v>6</v>
      </c>
      <c r="Q200" s="87">
        <v>8.1</v>
      </c>
      <c r="R200" s="87">
        <v>7</v>
      </c>
    </row>
    <row r="201" spans="1:18" ht="12.75">
      <c r="A201" s="29" t="s">
        <v>80</v>
      </c>
      <c r="B201" s="39">
        <v>39475</v>
      </c>
      <c r="C201" s="31">
        <v>1.5</v>
      </c>
      <c r="D201" s="31" t="s">
        <v>191</v>
      </c>
      <c r="E201" s="31">
        <v>1</v>
      </c>
      <c r="F201" s="31" t="s">
        <v>208</v>
      </c>
      <c r="G201" s="31" t="s">
        <v>193</v>
      </c>
      <c r="H201" s="32">
        <v>0.8</v>
      </c>
      <c r="I201" s="88">
        <v>0.10400520866029592</v>
      </c>
      <c r="J201" s="87">
        <v>23.81</v>
      </c>
      <c r="K201" s="87">
        <v>37.01</v>
      </c>
      <c r="L201">
        <v>6.9</v>
      </c>
      <c r="M201">
        <v>8.1999999999999993</v>
      </c>
      <c r="N201" s="87">
        <v>23.54</v>
      </c>
      <c r="O201" s="87">
        <v>37.020000000000003</v>
      </c>
      <c r="P201" s="87">
        <v>6.5</v>
      </c>
      <c r="Q201" s="87">
        <v>8.1999999999999993</v>
      </c>
      <c r="R201">
        <v>6.5</v>
      </c>
    </row>
    <row r="202" spans="1:18" ht="12.75">
      <c r="A202" s="29" t="s">
        <v>80</v>
      </c>
      <c r="B202" s="39">
        <v>39482</v>
      </c>
      <c r="C202" s="31" t="s">
        <v>191</v>
      </c>
      <c r="D202" s="31" t="s">
        <v>97</v>
      </c>
      <c r="E202" s="31">
        <v>1</v>
      </c>
      <c r="F202" s="31" t="s">
        <v>208</v>
      </c>
      <c r="G202" s="31" t="s">
        <v>205</v>
      </c>
      <c r="H202" s="32">
        <v>0.9</v>
      </c>
      <c r="I202" s="88">
        <v>9.2381201588660325E-2</v>
      </c>
      <c r="J202" s="87">
        <v>24.41</v>
      </c>
      <c r="K202" s="87">
        <v>37.06</v>
      </c>
      <c r="L202">
        <v>6.7</v>
      </c>
      <c r="M202">
        <v>8.1999999999999993</v>
      </c>
      <c r="N202" s="87">
        <v>24.4</v>
      </c>
      <c r="O202" s="87">
        <v>37.06</v>
      </c>
      <c r="P202" s="87">
        <v>6.7</v>
      </c>
      <c r="Q202" s="87">
        <v>8.1999999999999993</v>
      </c>
      <c r="R202" t="s">
        <v>150</v>
      </c>
    </row>
    <row r="203" spans="1:18" ht="12.75">
      <c r="A203" s="29" t="s">
        <v>80</v>
      </c>
      <c r="B203" s="39">
        <v>39489</v>
      </c>
      <c r="C203" s="31">
        <v>1.5</v>
      </c>
      <c r="D203" s="31">
        <v>1</v>
      </c>
      <c r="E203" s="31">
        <v>1</v>
      </c>
      <c r="F203" s="31" t="s">
        <v>200</v>
      </c>
      <c r="G203" s="31" t="s">
        <v>207</v>
      </c>
      <c r="H203" s="32">
        <v>0.4</v>
      </c>
      <c r="I203" s="88">
        <v>6.3426427027255761E-2</v>
      </c>
      <c r="J203" s="87">
        <v>24.43</v>
      </c>
      <c r="K203" s="87">
        <v>36.380000000000003</v>
      </c>
      <c r="L203">
        <v>6.6</v>
      </c>
      <c r="M203">
        <v>8.1999999999999993</v>
      </c>
      <c r="N203" s="87">
        <v>23.98</v>
      </c>
      <c r="O203" s="87">
        <v>36.729999999999997</v>
      </c>
      <c r="P203" s="87">
        <v>6.4</v>
      </c>
      <c r="Q203" s="87">
        <v>8.1999999999999993</v>
      </c>
      <c r="R203" t="s">
        <v>130</v>
      </c>
    </row>
    <row r="204" spans="1:18" ht="12.75">
      <c r="A204" s="29" t="s">
        <v>80</v>
      </c>
      <c r="B204" s="39">
        <v>39496</v>
      </c>
      <c r="C204" s="31">
        <v>1.5</v>
      </c>
      <c r="D204" s="31">
        <v>1</v>
      </c>
      <c r="E204" s="31">
        <v>1</v>
      </c>
      <c r="F204" s="31">
        <v>10</v>
      </c>
      <c r="G204" s="31">
        <v>110</v>
      </c>
      <c r="H204" s="32">
        <v>0.6</v>
      </c>
      <c r="I204" s="88">
        <v>9.8235256263646695E-2</v>
      </c>
      <c r="J204" s="87">
        <v>24.03</v>
      </c>
      <c r="K204" s="87">
        <v>36.9</v>
      </c>
      <c r="L204">
        <v>6.8</v>
      </c>
      <c r="M204">
        <v>8.1999999999999993</v>
      </c>
      <c r="N204" s="87">
        <v>23.97</v>
      </c>
      <c r="O204" s="87">
        <v>36.86</v>
      </c>
      <c r="P204" s="87">
        <v>6.7</v>
      </c>
      <c r="Q204" s="87">
        <v>8.1999999999999993</v>
      </c>
      <c r="R204">
        <v>6</v>
      </c>
    </row>
    <row r="205" spans="1:18" ht="12.75">
      <c r="A205" s="29" t="s">
        <v>80</v>
      </c>
      <c r="B205" s="39">
        <v>39503</v>
      </c>
      <c r="C205" s="31">
        <v>1.5</v>
      </c>
      <c r="D205" s="31">
        <v>1</v>
      </c>
      <c r="E205" s="31">
        <v>1</v>
      </c>
      <c r="F205" s="31" t="s">
        <v>116</v>
      </c>
      <c r="G205" s="31" t="s">
        <v>207</v>
      </c>
      <c r="H205" s="32">
        <v>0.4</v>
      </c>
      <c r="J205" s="87">
        <v>22.17</v>
      </c>
      <c r="K205" s="87">
        <v>36.89</v>
      </c>
      <c r="L205">
        <v>7.1</v>
      </c>
      <c r="M205">
        <v>8.1999999999999993</v>
      </c>
      <c r="N205" s="87">
        <v>22.2</v>
      </c>
      <c r="O205" s="87">
        <v>36.89</v>
      </c>
      <c r="P205" s="87">
        <v>7.1</v>
      </c>
      <c r="Q205" s="87">
        <v>8.1999999999999993</v>
      </c>
      <c r="R205" t="s">
        <v>211</v>
      </c>
    </row>
    <row r="206" spans="1:18" ht="12.75">
      <c r="A206" s="29" t="s">
        <v>80</v>
      </c>
      <c r="B206" s="39">
        <v>39510</v>
      </c>
      <c r="C206" s="31">
        <v>1.5</v>
      </c>
      <c r="D206" s="31">
        <v>1</v>
      </c>
      <c r="E206" s="31">
        <v>1</v>
      </c>
      <c r="F206" s="31" t="s">
        <v>119</v>
      </c>
      <c r="G206" s="31" t="s">
        <v>192</v>
      </c>
      <c r="H206" s="32">
        <v>0.5</v>
      </c>
      <c r="I206" s="88">
        <v>0.10716000000000001</v>
      </c>
      <c r="J206" s="87">
        <v>23.53</v>
      </c>
      <c r="K206" s="87">
        <v>36.92</v>
      </c>
      <c r="L206">
        <v>6.8</v>
      </c>
      <c r="M206">
        <v>8.1999999999999993</v>
      </c>
      <c r="N206" s="87">
        <v>23.55</v>
      </c>
      <c r="O206" s="87">
        <v>36.93</v>
      </c>
      <c r="P206" s="87">
        <v>6.8</v>
      </c>
      <c r="Q206" s="87">
        <v>8.1999999999999993</v>
      </c>
      <c r="R206" t="s">
        <v>212</v>
      </c>
    </row>
    <row r="207" spans="1:18" ht="12.75">
      <c r="A207" s="29" t="s">
        <v>80</v>
      </c>
      <c r="B207" s="39">
        <v>39517</v>
      </c>
      <c r="C207" s="31">
        <v>1.5</v>
      </c>
      <c r="D207" s="31" t="s">
        <v>191</v>
      </c>
      <c r="E207" s="31" t="s">
        <v>196</v>
      </c>
      <c r="F207" s="31" t="s">
        <v>206</v>
      </c>
      <c r="G207" s="31" t="s">
        <v>192</v>
      </c>
      <c r="H207" s="32">
        <v>0.9</v>
      </c>
      <c r="I207" s="88">
        <v>9.9187950626553695E-2</v>
      </c>
      <c r="J207" s="87">
        <v>23.29</v>
      </c>
      <c r="K207" s="87">
        <v>37.47</v>
      </c>
      <c r="L207">
        <v>6.4</v>
      </c>
      <c r="M207">
        <v>8.1999999999999993</v>
      </c>
      <c r="N207" s="87">
        <v>23.45</v>
      </c>
      <c r="O207" s="87">
        <v>37.33</v>
      </c>
      <c r="P207" s="87">
        <v>6.4</v>
      </c>
      <c r="Q207" s="87">
        <v>8.1999999999999993</v>
      </c>
      <c r="R207">
        <v>7.5</v>
      </c>
    </row>
    <row r="208" spans="1:18" ht="12.75">
      <c r="A208" s="29" t="s">
        <v>80</v>
      </c>
      <c r="B208" s="39">
        <v>39524</v>
      </c>
      <c r="C208" s="31">
        <v>1.5</v>
      </c>
      <c r="D208" s="31">
        <v>1</v>
      </c>
      <c r="E208" s="31">
        <v>1</v>
      </c>
      <c r="F208" s="31" t="s">
        <v>195</v>
      </c>
      <c r="G208" s="31" t="s">
        <v>207</v>
      </c>
      <c r="H208" s="32">
        <v>0.6</v>
      </c>
      <c r="I208" s="119"/>
      <c r="J208" s="87">
        <v>23.25</v>
      </c>
      <c r="K208" s="87">
        <v>37.1</v>
      </c>
      <c r="L208">
        <v>6.7</v>
      </c>
      <c r="M208">
        <v>8.1</v>
      </c>
      <c r="N208" s="87">
        <v>23.2</v>
      </c>
      <c r="O208" s="87">
        <v>37.1</v>
      </c>
      <c r="P208" s="87">
        <v>6.5</v>
      </c>
      <c r="Q208" s="87">
        <v>8.1</v>
      </c>
      <c r="R208">
        <v>6.5</v>
      </c>
    </row>
    <row r="209" spans="1:18" ht="12.75">
      <c r="A209" s="29" t="s">
        <v>80</v>
      </c>
      <c r="B209" s="39">
        <v>39538</v>
      </c>
      <c r="C209" s="31">
        <v>1.5</v>
      </c>
      <c r="D209" s="31" t="s">
        <v>191</v>
      </c>
      <c r="E209" s="31">
        <v>1</v>
      </c>
      <c r="F209" s="31" t="s">
        <v>197</v>
      </c>
      <c r="G209" s="31" t="s">
        <v>187</v>
      </c>
      <c r="H209" s="9">
        <v>0.6</v>
      </c>
      <c r="J209" s="87">
        <v>21.07</v>
      </c>
      <c r="K209" s="87">
        <v>36.700000000000003</v>
      </c>
      <c r="L209">
        <v>6.9</v>
      </c>
      <c r="M209">
        <v>8.1999999999999993</v>
      </c>
      <c r="N209" s="87">
        <v>21.08</v>
      </c>
      <c r="O209" s="87">
        <v>36.69</v>
      </c>
      <c r="P209" s="87">
        <v>6.8</v>
      </c>
      <c r="Q209" s="87">
        <v>8.1999999999999993</v>
      </c>
      <c r="R209" t="s">
        <v>213</v>
      </c>
    </row>
    <row r="211" spans="1:18" ht="12.75">
      <c r="A211" s="29" t="s">
        <v>83</v>
      </c>
      <c r="B211" s="39">
        <v>39419</v>
      </c>
      <c r="C211" s="31">
        <v>1.5</v>
      </c>
      <c r="D211" s="31">
        <v>1</v>
      </c>
      <c r="E211" s="31">
        <v>1</v>
      </c>
      <c r="F211" s="31" t="s">
        <v>200</v>
      </c>
      <c r="G211" s="31" t="s">
        <v>214</v>
      </c>
      <c r="H211" s="32">
        <v>0.2</v>
      </c>
      <c r="I211" s="92">
        <v>7.1727356117550711E-2</v>
      </c>
      <c r="R211">
        <v>9.5</v>
      </c>
    </row>
    <row r="212" spans="1:18" ht="12.75">
      <c r="A212" s="29" t="s">
        <v>83</v>
      </c>
      <c r="B212" s="39">
        <v>39426</v>
      </c>
      <c r="C212" s="31">
        <v>1.5</v>
      </c>
      <c r="D212" s="31" t="s">
        <v>97</v>
      </c>
      <c r="E212" s="31">
        <v>1</v>
      </c>
      <c r="F212" s="31" t="s">
        <v>215</v>
      </c>
      <c r="G212" s="31" t="s">
        <v>199</v>
      </c>
      <c r="H212" s="32">
        <v>0.3</v>
      </c>
      <c r="I212" s="92">
        <v>6.6907958054814642E-2</v>
      </c>
      <c r="R212">
        <v>10.5</v>
      </c>
    </row>
    <row r="213" spans="1:18" ht="12.75">
      <c r="A213" s="29" t="s">
        <v>83</v>
      </c>
      <c r="B213" s="39">
        <v>39433</v>
      </c>
      <c r="C213" s="31" t="s">
        <v>191</v>
      </c>
      <c r="D213" s="31" t="s">
        <v>186</v>
      </c>
      <c r="E213" s="31" t="s">
        <v>196</v>
      </c>
      <c r="F213" s="31" t="s">
        <v>208</v>
      </c>
      <c r="G213" s="31" t="s">
        <v>193</v>
      </c>
      <c r="H213" s="32">
        <v>0.4</v>
      </c>
      <c r="I213" s="92">
        <v>7.698438762870155E-2</v>
      </c>
      <c r="J213" s="90">
        <v>20.67</v>
      </c>
      <c r="K213" s="90">
        <v>36.299999999999997</v>
      </c>
      <c r="L213">
        <v>7.2</v>
      </c>
      <c r="M213">
        <v>8.1999999999999993</v>
      </c>
      <c r="N213" s="90">
        <v>20.149999999999999</v>
      </c>
      <c r="O213" s="90">
        <v>36.32</v>
      </c>
      <c r="P213" s="90">
        <v>7.1</v>
      </c>
      <c r="Q213" s="90">
        <v>8.1999999999999993</v>
      </c>
      <c r="R213">
        <v>8</v>
      </c>
    </row>
    <row r="214" spans="1:18">
      <c r="A214" s="29" t="s">
        <v>83</v>
      </c>
      <c r="B214" s="39">
        <v>39454</v>
      </c>
      <c r="C214" s="31" t="s">
        <v>97</v>
      </c>
      <c r="D214" s="31" t="s">
        <v>191</v>
      </c>
      <c r="E214" s="31">
        <v>1</v>
      </c>
      <c r="F214" s="31" t="s">
        <v>119</v>
      </c>
      <c r="G214" s="31" t="s">
        <v>207</v>
      </c>
      <c r="H214" s="32">
        <v>0.7</v>
      </c>
      <c r="I214">
        <v>8.5400000000000004E-2</v>
      </c>
      <c r="J214" s="12">
        <v>23.54</v>
      </c>
      <c r="K214" s="12">
        <v>36.61</v>
      </c>
      <c r="L214">
        <v>6.6</v>
      </c>
      <c r="M214">
        <v>8.1999999999999993</v>
      </c>
      <c r="N214" s="12">
        <v>22.65</v>
      </c>
      <c r="O214" s="12">
        <v>36.6</v>
      </c>
      <c r="P214" s="12">
        <v>6.4</v>
      </c>
      <c r="Q214" s="12">
        <v>8.1999999999999993</v>
      </c>
      <c r="R214">
        <v>8</v>
      </c>
    </row>
    <row r="215" spans="1:18" ht="12.75">
      <c r="A215" s="29" t="s">
        <v>83</v>
      </c>
      <c r="B215" s="39">
        <v>39461</v>
      </c>
      <c r="C215" s="31" t="s">
        <v>191</v>
      </c>
      <c r="D215" s="31">
        <v>1</v>
      </c>
      <c r="E215" s="31">
        <v>1</v>
      </c>
      <c r="F215" s="31" t="s">
        <v>208</v>
      </c>
      <c r="G215" s="31" t="s">
        <v>207</v>
      </c>
      <c r="H215" s="32">
        <v>0.2</v>
      </c>
      <c r="I215" s="104">
        <v>5.8278324638283564E-2</v>
      </c>
      <c r="J215" s="90">
        <v>23.16</v>
      </c>
      <c r="K215" s="90">
        <v>37.18</v>
      </c>
      <c r="L215">
        <v>6.7</v>
      </c>
      <c r="M215">
        <v>8.1</v>
      </c>
      <c r="N215" s="90">
        <v>22.99</v>
      </c>
      <c r="O215" s="90">
        <v>37.18</v>
      </c>
      <c r="P215" s="90">
        <v>6.7</v>
      </c>
      <c r="Q215" s="90">
        <v>8.1</v>
      </c>
      <c r="R215">
        <v>9</v>
      </c>
    </row>
    <row r="216" spans="1:18" ht="12.75">
      <c r="A216" s="29" t="s">
        <v>83</v>
      </c>
      <c r="B216" s="39">
        <v>39468</v>
      </c>
      <c r="C216" s="31">
        <v>1.5</v>
      </c>
      <c r="D216" s="31" t="s">
        <v>191</v>
      </c>
      <c r="E216" s="31">
        <v>1</v>
      </c>
      <c r="F216" s="31">
        <v>14</v>
      </c>
      <c r="G216" s="31" t="s">
        <v>193</v>
      </c>
      <c r="H216" s="32">
        <v>1.1000000000000001</v>
      </c>
      <c r="I216" s="92">
        <v>7.6089327359121647E-2</v>
      </c>
      <c r="J216" s="90">
        <v>23.77</v>
      </c>
      <c r="K216" s="90">
        <v>37.19</v>
      </c>
      <c r="L216">
        <v>7</v>
      </c>
      <c r="M216">
        <v>8.1</v>
      </c>
      <c r="N216" s="90">
        <v>23.36</v>
      </c>
      <c r="O216" s="90">
        <v>37.200000000000003</v>
      </c>
      <c r="P216" s="90">
        <v>7</v>
      </c>
      <c r="Q216" s="90">
        <v>8.1</v>
      </c>
      <c r="R216">
        <v>7</v>
      </c>
    </row>
    <row r="217" spans="1:18" ht="12.75">
      <c r="A217" s="29" t="s">
        <v>83</v>
      </c>
      <c r="B217" s="39">
        <v>39475</v>
      </c>
      <c r="C217" s="31">
        <v>1.5</v>
      </c>
      <c r="D217" s="31" t="s">
        <v>191</v>
      </c>
      <c r="E217" s="31">
        <v>1</v>
      </c>
      <c r="F217" s="31" t="s">
        <v>194</v>
      </c>
      <c r="G217" s="31" t="s">
        <v>189</v>
      </c>
      <c r="H217" s="32">
        <v>0.6</v>
      </c>
      <c r="I217" s="92">
        <v>9.0569999999999998E-2</v>
      </c>
      <c r="J217" s="90">
        <v>24.44</v>
      </c>
      <c r="K217" s="90">
        <v>36.97</v>
      </c>
      <c r="L217">
        <v>6.7</v>
      </c>
      <c r="M217">
        <v>8.3000000000000007</v>
      </c>
      <c r="N217" s="90">
        <v>24.28</v>
      </c>
      <c r="O217" s="90">
        <v>36.97</v>
      </c>
      <c r="P217" s="90">
        <v>6.5</v>
      </c>
      <c r="Q217" s="90">
        <v>8.3000000000000007</v>
      </c>
      <c r="R217">
        <v>5.5</v>
      </c>
    </row>
    <row r="218" spans="1:18" ht="12.75">
      <c r="A218" s="29" t="s">
        <v>83</v>
      </c>
      <c r="B218" s="39">
        <v>39482</v>
      </c>
      <c r="C218" s="31">
        <v>1.5</v>
      </c>
      <c r="D218" s="31" t="s">
        <v>191</v>
      </c>
      <c r="E218" s="31">
        <v>1</v>
      </c>
      <c r="F218" s="31" t="s">
        <v>190</v>
      </c>
      <c r="G218" s="31" t="s">
        <v>189</v>
      </c>
      <c r="H218" s="32">
        <v>0.6</v>
      </c>
      <c r="I218" s="89">
        <v>7.961E-2</v>
      </c>
      <c r="J218" s="90">
        <v>24.78</v>
      </c>
      <c r="K218" s="90">
        <v>37.08</v>
      </c>
      <c r="L218">
        <v>6.8</v>
      </c>
      <c r="M218">
        <v>8.3000000000000007</v>
      </c>
      <c r="N218" s="90">
        <v>24.74</v>
      </c>
      <c r="O218" s="90">
        <v>37.08</v>
      </c>
      <c r="P218" s="90">
        <v>6.7</v>
      </c>
      <c r="Q218" s="90">
        <v>8.1999999999999993</v>
      </c>
      <c r="R218">
        <v>7</v>
      </c>
    </row>
    <row r="219" spans="1:18" ht="12.75">
      <c r="A219" s="29" t="s">
        <v>83</v>
      </c>
      <c r="B219" s="39">
        <v>39489</v>
      </c>
      <c r="C219" s="31">
        <v>1.5</v>
      </c>
      <c r="D219" s="31" t="s">
        <v>191</v>
      </c>
      <c r="E219" s="31">
        <v>1</v>
      </c>
      <c r="F219" s="31" t="s">
        <v>206</v>
      </c>
      <c r="G219" s="31" t="s">
        <v>193</v>
      </c>
      <c r="H219" s="32">
        <v>0.4</v>
      </c>
      <c r="I219" s="92">
        <v>6.850728737910651E-2</v>
      </c>
      <c r="J219" s="90">
        <v>24.45</v>
      </c>
      <c r="K219" s="90">
        <v>36.92</v>
      </c>
      <c r="L219">
        <v>6.8</v>
      </c>
      <c r="M219">
        <v>8.1999999999999993</v>
      </c>
      <c r="N219" s="90">
        <v>23.77</v>
      </c>
      <c r="O219" s="90">
        <v>36.770000000000003</v>
      </c>
      <c r="P219" s="90">
        <v>6.3</v>
      </c>
      <c r="Q219" s="90">
        <v>8.1999999999999993</v>
      </c>
      <c r="R219">
        <v>14</v>
      </c>
    </row>
    <row r="220" spans="1:18" ht="12.75">
      <c r="A220" s="29" t="s">
        <v>83</v>
      </c>
      <c r="B220" s="39">
        <v>39496</v>
      </c>
      <c r="C220" s="31">
        <v>1.5</v>
      </c>
      <c r="D220" s="31" t="s">
        <v>191</v>
      </c>
      <c r="E220" s="31">
        <v>1</v>
      </c>
      <c r="F220" s="31" t="s">
        <v>102</v>
      </c>
      <c r="G220" s="31" t="s">
        <v>192</v>
      </c>
      <c r="H220" s="32">
        <v>1</v>
      </c>
      <c r="I220" s="92">
        <v>0.12050347433343579</v>
      </c>
      <c r="J220" s="90">
        <v>24.06</v>
      </c>
      <c r="K220" s="90">
        <v>36.97</v>
      </c>
      <c r="L220">
        <v>6.8</v>
      </c>
      <c r="M220">
        <v>8.3000000000000007</v>
      </c>
      <c r="N220" s="90">
        <v>23.98</v>
      </c>
      <c r="O220" s="90">
        <v>36.950000000000003</v>
      </c>
      <c r="P220" s="90">
        <v>6.4</v>
      </c>
      <c r="Q220" s="90">
        <v>8.3000000000000007</v>
      </c>
      <c r="R220">
        <v>6</v>
      </c>
    </row>
    <row r="221" spans="1:18" ht="12.75">
      <c r="A221" s="29" t="s">
        <v>83</v>
      </c>
      <c r="B221" s="39">
        <v>39503</v>
      </c>
      <c r="C221" s="31">
        <v>1.5</v>
      </c>
      <c r="D221" s="31">
        <v>1</v>
      </c>
      <c r="E221" s="31">
        <v>1</v>
      </c>
      <c r="F221" s="31" t="s">
        <v>116</v>
      </c>
      <c r="G221" s="31" t="s">
        <v>193</v>
      </c>
      <c r="H221" s="32">
        <v>0.2</v>
      </c>
      <c r="I221" s="92">
        <v>8.1863720534164588E-2</v>
      </c>
      <c r="J221" s="90">
        <v>23.01</v>
      </c>
      <c r="K221" s="90">
        <v>37.18</v>
      </c>
      <c r="L221">
        <v>6.9</v>
      </c>
      <c r="M221">
        <v>8.3000000000000007</v>
      </c>
      <c r="N221" s="90">
        <v>22.32</v>
      </c>
      <c r="O221" s="90">
        <v>37.18</v>
      </c>
      <c r="P221" s="90">
        <v>6.8</v>
      </c>
      <c r="Q221" s="90">
        <v>8.1999999999999993</v>
      </c>
      <c r="R221">
        <v>10.5</v>
      </c>
    </row>
    <row r="222" spans="1:18" ht="12.75">
      <c r="A222" s="29" t="s">
        <v>83</v>
      </c>
      <c r="B222" s="39">
        <v>39510</v>
      </c>
      <c r="C222" s="31">
        <v>1.5</v>
      </c>
      <c r="D222" s="31" t="s">
        <v>196</v>
      </c>
      <c r="E222" s="31">
        <v>1</v>
      </c>
      <c r="F222" s="31" t="s">
        <v>116</v>
      </c>
      <c r="G222" s="31" t="s">
        <v>187</v>
      </c>
      <c r="H222" s="32">
        <v>0.4</v>
      </c>
      <c r="I222" s="92">
        <v>8.9899999999999994E-2</v>
      </c>
      <c r="J222" s="90">
        <v>23.81</v>
      </c>
      <c r="K222" s="90">
        <v>37.21</v>
      </c>
      <c r="L222">
        <v>6.6</v>
      </c>
      <c r="M222">
        <v>8.1999999999999993</v>
      </c>
      <c r="N222" s="90">
        <v>23.1</v>
      </c>
      <c r="O222" s="90">
        <v>37.18</v>
      </c>
      <c r="P222" s="90">
        <v>5.7</v>
      </c>
      <c r="Q222" s="90">
        <v>8.1999999999999993</v>
      </c>
      <c r="R222">
        <v>11</v>
      </c>
    </row>
    <row r="223" spans="1:18" ht="12.75">
      <c r="A223" s="29" t="s">
        <v>83</v>
      </c>
      <c r="B223" s="39">
        <v>39517</v>
      </c>
      <c r="C223" s="31" t="s">
        <v>191</v>
      </c>
      <c r="D223" s="31" t="s">
        <v>196</v>
      </c>
      <c r="E223" s="31">
        <v>1</v>
      </c>
      <c r="F223" s="31" t="s">
        <v>197</v>
      </c>
      <c r="G223" s="31" t="s">
        <v>198</v>
      </c>
      <c r="H223" s="32">
        <v>0.7</v>
      </c>
      <c r="I223" s="92">
        <v>7.7642911737090647E-2</v>
      </c>
      <c r="J223" s="90">
        <v>23.92</v>
      </c>
      <c r="K223" s="90">
        <v>37.5</v>
      </c>
      <c r="L223">
        <v>6.5</v>
      </c>
      <c r="M223">
        <v>8.1999999999999993</v>
      </c>
      <c r="N223" s="90">
        <v>23.64</v>
      </c>
      <c r="O223" s="90">
        <v>37.479999999999997</v>
      </c>
      <c r="P223" s="90">
        <v>6.3</v>
      </c>
      <c r="Q223" s="90">
        <v>8.1999999999999993</v>
      </c>
      <c r="R223">
        <v>10</v>
      </c>
    </row>
    <row r="224" spans="1:18" ht="12.75">
      <c r="A224" s="29" t="s">
        <v>83</v>
      </c>
      <c r="B224" s="39">
        <v>39524</v>
      </c>
      <c r="C224" s="31">
        <v>1.5</v>
      </c>
      <c r="D224" s="31" t="s">
        <v>191</v>
      </c>
      <c r="E224" s="31">
        <v>1</v>
      </c>
      <c r="F224" s="31" t="s">
        <v>102</v>
      </c>
      <c r="G224" s="31" t="s">
        <v>192</v>
      </c>
      <c r="H224" s="32">
        <v>1</v>
      </c>
      <c r="I224" s="92"/>
      <c r="J224" s="90">
        <v>23.16</v>
      </c>
      <c r="K224" s="90">
        <v>37.19</v>
      </c>
      <c r="L224">
        <v>6.6</v>
      </c>
      <c r="M224">
        <v>8.1</v>
      </c>
      <c r="N224" s="90">
        <v>23.13</v>
      </c>
      <c r="O224" s="90">
        <v>37.19</v>
      </c>
      <c r="P224" s="90">
        <v>6.5</v>
      </c>
      <c r="Q224" s="90">
        <v>8.1</v>
      </c>
      <c r="R224">
        <v>8</v>
      </c>
    </row>
    <row r="225" spans="1:18" ht="12.75">
      <c r="A225" s="29" t="s">
        <v>83</v>
      </c>
      <c r="B225" s="39">
        <v>39538</v>
      </c>
      <c r="C225" s="31" t="s">
        <v>206</v>
      </c>
      <c r="D225" s="31" t="s">
        <v>191</v>
      </c>
      <c r="E225" s="31" t="s">
        <v>191</v>
      </c>
      <c r="F225" s="31" t="s">
        <v>215</v>
      </c>
      <c r="G225" s="31" t="s">
        <v>204</v>
      </c>
      <c r="H225" s="9">
        <v>0.4</v>
      </c>
      <c r="I225" s="92">
        <v>0.11114913079905482</v>
      </c>
      <c r="J225" s="90">
        <v>20.73</v>
      </c>
      <c r="K225" s="90">
        <v>36.94</v>
      </c>
      <c r="L225">
        <v>6.9</v>
      </c>
      <c r="M225">
        <v>8.1999999999999993</v>
      </c>
      <c r="N225" s="90">
        <v>20.78</v>
      </c>
      <c r="O225" s="90">
        <v>37.1</v>
      </c>
      <c r="P225" s="90">
        <v>6.7</v>
      </c>
      <c r="Q225" s="90">
        <v>8.1999999999999993</v>
      </c>
      <c r="R225">
        <v>7</v>
      </c>
    </row>
    <row r="227" spans="1:18">
      <c r="A227" s="29" t="s">
        <v>84</v>
      </c>
      <c r="B227" s="39">
        <v>39419</v>
      </c>
      <c r="C227" s="31">
        <v>1.5</v>
      </c>
      <c r="D227" s="31" t="s">
        <v>97</v>
      </c>
      <c r="E227" s="31">
        <v>1</v>
      </c>
      <c r="F227" s="31" t="s">
        <v>116</v>
      </c>
      <c r="G227" s="31" t="s">
        <v>199</v>
      </c>
      <c r="H227" s="32">
        <v>0.2</v>
      </c>
      <c r="R227" t="s">
        <v>153</v>
      </c>
    </row>
    <row r="228" spans="1:18" ht="12.75">
      <c r="A228" s="29" t="s">
        <v>84</v>
      </c>
      <c r="B228" s="39">
        <v>39426</v>
      </c>
      <c r="C228" s="31" t="s">
        <v>186</v>
      </c>
      <c r="D228" s="31" t="s">
        <v>97</v>
      </c>
      <c r="E228" s="31">
        <v>1</v>
      </c>
      <c r="F228" s="31" t="s">
        <v>116</v>
      </c>
      <c r="G228" s="31" t="s">
        <v>207</v>
      </c>
      <c r="H228" s="32">
        <v>0.1</v>
      </c>
      <c r="J228" s="91">
        <v>20.29</v>
      </c>
      <c r="K228" s="91">
        <v>36.4</v>
      </c>
      <c r="L228">
        <v>7</v>
      </c>
      <c r="M228">
        <v>8.1999999999999993</v>
      </c>
      <c r="N228" s="91">
        <v>20.29</v>
      </c>
      <c r="O228" s="91">
        <v>36.4</v>
      </c>
      <c r="P228" s="91">
        <v>7</v>
      </c>
      <c r="Q228" s="91">
        <v>8.1999999999999993</v>
      </c>
      <c r="R228" t="s">
        <v>89</v>
      </c>
    </row>
    <row r="229" spans="1:18" ht="12.75">
      <c r="A229" s="29" t="s">
        <v>84</v>
      </c>
      <c r="B229" s="39">
        <v>39433</v>
      </c>
      <c r="C229" s="31">
        <v>8</v>
      </c>
      <c r="D229" s="31" t="s">
        <v>108</v>
      </c>
      <c r="E229" s="31">
        <v>1</v>
      </c>
      <c r="F229" s="31" t="s">
        <v>206</v>
      </c>
      <c r="G229" s="31" t="s">
        <v>193</v>
      </c>
      <c r="H229" s="32">
        <v>0.2</v>
      </c>
      <c r="J229" s="91">
        <v>20.13</v>
      </c>
      <c r="K229" s="91">
        <v>36.32</v>
      </c>
      <c r="L229">
        <v>7</v>
      </c>
      <c r="M229">
        <v>8.1999999999999993</v>
      </c>
      <c r="N229" s="91">
        <v>20.03</v>
      </c>
      <c r="O229" s="91">
        <v>36.31</v>
      </c>
      <c r="P229" s="91">
        <v>7.3</v>
      </c>
      <c r="Q229" s="91">
        <v>8.1999999999999993</v>
      </c>
      <c r="R229" t="s">
        <v>153</v>
      </c>
    </row>
    <row r="230" spans="1:18">
      <c r="A230" s="29" t="s">
        <v>84</v>
      </c>
      <c r="B230" s="39">
        <v>39454</v>
      </c>
      <c r="C230" s="31" t="s">
        <v>97</v>
      </c>
      <c r="D230" s="31">
        <v>1</v>
      </c>
      <c r="E230" s="31">
        <v>1</v>
      </c>
      <c r="F230" s="31" t="s">
        <v>206</v>
      </c>
      <c r="G230" s="31" t="s">
        <v>193</v>
      </c>
      <c r="H230" s="32">
        <v>0.3</v>
      </c>
      <c r="J230" s="12">
        <v>23.31</v>
      </c>
      <c r="K230" s="12">
        <v>36.68</v>
      </c>
      <c r="L230">
        <v>6.8</v>
      </c>
      <c r="M230">
        <v>8.1999999999999993</v>
      </c>
      <c r="N230" s="12">
        <v>22.69</v>
      </c>
      <c r="O230" s="12">
        <v>36.75</v>
      </c>
      <c r="P230" s="12">
        <v>7.6</v>
      </c>
      <c r="Q230" s="12">
        <v>8.3000000000000007</v>
      </c>
      <c r="R230" t="s">
        <v>94</v>
      </c>
    </row>
    <row r="231" spans="1:18" ht="12.75">
      <c r="A231" s="29" t="s">
        <v>84</v>
      </c>
      <c r="B231" s="39">
        <v>39461</v>
      </c>
      <c r="C231" s="31">
        <v>1.5</v>
      </c>
      <c r="D231" s="31" t="s">
        <v>97</v>
      </c>
      <c r="E231" s="31">
        <v>1</v>
      </c>
      <c r="F231" s="31" t="s">
        <v>200</v>
      </c>
      <c r="G231" s="31" t="s">
        <v>204</v>
      </c>
      <c r="H231" s="32">
        <v>0.3</v>
      </c>
      <c r="J231" s="91">
        <v>22.91</v>
      </c>
      <c r="K231" s="91">
        <v>37.29</v>
      </c>
      <c r="L231">
        <v>7.1</v>
      </c>
      <c r="M231">
        <v>8.1</v>
      </c>
      <c r="N231" s="91">
        <v>23</v>
      </c>
      <c r="O231" s="91">
        <v>37.28</v>
      </c>
      <c r="P231" s="91">
        <v>7.3</v>
      </c>
      <c r="Q231" s="91">
        <v>8.1</v>
      </c>
      <c r="R231" t="s">
        <v>92</v>
      </c>
    </row>
    <row r="232" spans="1:18" ht="12.75">
      <c r="A232" s="29" t="s">
        <v>84</v>
      </c>
      <c r="B232" s="39">
        <v>39468</v>
      </c>
      <c r="C232" s="31">
        <v>1.5</v>
      </c>
      <c r="D232" s="31" t="s">
        <v>191</v>
      </c>
      <c r="E232" s="31" t="s">
        <v>196</v>
      </c>
      <c r="F232" s="31" t="s">
        <v>194</v>
      </c>
      <c r="G232" s="31" t="s">
        <v>193</v>
      </c>
      <c r="H232" s="32">
        <v>0.5</v>
      </c>
      <c r="J232" s="91">
        <v>23.73</v>
      </c>
      <c r="K232" s="91">
        <v>36.99</v>
      </c>
      <c r="L232">
        <v>7</v>
      </c>
      <c r="M232">
        <v>8.1</v>
      </c>
      <c r="N232" s="91">
        <v>23.74</v>
      </c>
      <c r="O232" s="91">
        <v>37.01</v>
      </c>
      <c r="P232" s="91">
        <v>8</v>
      </c>
      <c r="Q232" s="91">
        <v>8.1</v>
      </c>
      <c r="R232" t="s">
        <v>94</v>
      </c>
    </row>
    <row r="233" spans="1:18" ht="12.75">
      <c r="A233" s="29" t="s">
        <v>84</v>
      </c>
      <c r="B233" s="39">
        <v>39475</v>
      </c>
      <c r="C233" s="31">
        <v>1.5</v>
      </c>
      <c r="D233" s="31" t="s">
        <v>191</v>
      </c>
      <c r="E233" s="31">
        <v>1</v>
      </c>
      <c r="F233" s="31" t="s">
        <v>208</v>
      </c>
      <c r="G233" s="31" t="s">
        <v>189</v>
      </c>
      <c r="H233" s="32">
        <v>0.9</v>
      </c>
      <c r="J233" s="91">
        <v>23.79</v>
      </c>
      <c r="K233" s="91">
        <v>37.159999999999997</v>
      </c>
      <c r="L233">
        <v>6.4</v>
      </c>
      <c r="M233">
        <v>8.3000000000000007</v>
      </c>
      <c r="N233" s="91">
        <v>23.84</v>
      </c>
      <c r="O233" s="91">
        <v>37.19</v>
      </c>
      <c r="P233" s="91">
        <v>6.7</v>
      </c>
      <c r="Q233" s="91">
        <v>8.3000000000000007</v>
      </c>
      <c r="R233" t="s">
        <v>94</v>
      </c>
    </row>
    <row r="234" spans="1:18" ht="12.75">
      <c r="A234" s="29" t="s">
        <v>84</v>
      </c>
      <c r="B234" s="39">
        <v>39482</v>
      </c>
      <c r="C234" s="31">
        <v>1.5</v>
      </c>
      <c r="D234" s="31">
        <v>1</v>
      </c>
      <c r="E234" s="31" t="s">
        <v>196</v>
      </c>
      <c r="F234" s="31" t="s">
        <v>116</v>
      </c>
      <c r="G234" s="31" t="s">
        <v>187</v>
      </c>
      <c r="H234" s="32">
        <v>0.6</v>
      </c>
      <c r="J234" s="91">
        <v>24.08</v>
      </c>
      <c r="K234" s="91">
        <v>37.130000000000003</v>
      </c>
      <c r="L234">
        <v>5.3</v>
      </c>
      <c r="M234">
        <v>8.1999999999999993</v>
      </c>
      <c r="N234" s="91">
        <v>24.05</v>
      </c>
      <c r="O234" s="91">
        <v>37.159999999999997</v>
      </c>
      <c r="P234" s="91">
        <v>5.3</v>
      </c>
      <c r="Q234" s="91">
        <v>8.1999999999999993</v>
      </c>
      <c r="R234" t="s">
        <v>85</v>
      </c>
    </row>
    <row r="235" spans="1:18" ht="12.75">
      <c r="A235" s="29" t="s">
        <v>84</v>
      </c>
      <c r="B235" s="39">
        <v>39489</v>
      </c>
      <c r="C235" s="31">
        <v>1.5</v>
      </c>
      <c r="D235" s="31" t="s">
        <v>191</v>
      </c>
      <c r="E235" s="31">
        <v>1</v>
      </c>
      <c r="F235" s="31" t="s">
        <v>197</v>
      </c>
      <c r="G235" s="31" t="s">
        <v>189</v>
      </c>
      <c r="H235" s="32">
        <v>0.4</v>
      </c>
      <c r="J235" s="91">
        <v>24.69</v>
      </c>
      <c r="K235" s="91">
        <v>36.89</v>
      </c>
      <c r="L235">
        <v>6.1</v>
      </c>
      <c r="M235">
        <v>8.1999999999999993</v>
      </c>
      <c r="N235" s="91">
        <v>24.68</v>
      </c>
      <c r="O235" s="91">
        <v>36.89</v>
      </c>
      <c r="P235" s="91">
        <v>6.4</v>
      </c>
      <c r="Q235" s="91">
        <v>8.1999999999999993</v>
      </c>
      <c r="R235" t="s">
        <v>91</v>
      </c>
    </row>
    <row r="236" spans="1:18" ht="12.75">
      <c r="A236" s="29" t="s">
        <v>84</v>
      </c>
      <c r="B236" s="39">
        <v>39496</v>
      </c>
      <c r="C236" s="31">
        <v>1.5</v>
      </c>
      <c r="D236" s="31">
        <v>1</v>
      </c>
      <c r="E236" s="31">
        <v>1</v>
      </c>
      <c r="F236" s="31" t="s">
        <v>119</v>
      </c>
      <c r="G236" s="31">
        <v>150</v>
      </c>
      <c r="H236" s="32">
        <v>1.4</v>
      </c>
      <c r="J236" s="91">
        <v>22.79</v>
      </c>
      <c r="K236" s="91">
        <v>37.03</v>
      </c>
      <c r="L236">
        <v>6.4</v>
      </c>
      <c r="M236">
        <v>8.1999999999999993</v>
      </c>
      <c r="N236" s="91">
        <v>22.88</v>
      </c>
      <c r="O236" s="91">
        <v>37.03</v>
      </c>
      <c r="P236" s="91">
        <v>6.5</v>
      </c>
      <c r="Q236" s="91">
        <v>8.1999999999999993</v>
      </c>
      <c r="R236" t="s">
        <v>90</v>
      </c>
    </row>
    <row r="237" spans="1:18" ht="12.75">
      <c r="A237" s="29" t="s">
        <v>84</v>
      </c>
      <c r="B237" s="39">
        <v>39503</v>
      </c>
      <c r="C237" s="31">
        <v>1.5</v>
      </c>
      <c r="D237" s="31">
        <v>1</v>
      </c>
      <c r="E237" s="31">
        <v>1</v>
      </c>
      <c r="F237" s="31" t="s">
        <v>116</v>
      </c>
      <c r="G237" s="31" t="s">
        <v>187</v>
      </c>
      <c r="H237" s="32">
        <v>0.3</v>
      </c>
      <c r="J237" s="91">
        <v>23.11</v>
      </c>
      <c r="K237" s="91">
        <v>37.17</v>
      </c>
      <c r="L237">
        <v>6.9</v>
      </c>
      <c r="M237">
        <v>8.3000000000000007</v>
      </c>
      <c r="N237" s="91">
        <v>22.78</v>
      </c>
      <c r="O237" s="91">
        <v>37.200000000000003</v>
      </c>
      <c r="P237" s="91">
        <v>7.1</v>
      </c>
      <c r="Q237" s="91">
        <v>8.3000000000000007</v>
      </c>
      <c r="R237" t="s">
        <v>93</v>
      </c>
    </row>
    <row r="238" spans="1:18" ht="12.75">
      <c r="A238" s="29" t="s">
        <v>84</v>
      </c>
      <c r="B238" s="39">
        <v>39510</v>
      </c>
      <c r="C238" s="31">
        <v>1.5</v>
      </c>
      <c r="D238" s="31">
        <v>1</v>
      </c>
      <c r="E238" s="31">
        <v>1</v>
      </c>
      <c r="F238" s="31" t="s">
        <v>197</v>
      </c>
      <c r="G238" s="31" t="s">
        <v>192</v>
      </c>
      <c r="H238" s="32">
        <v>1.2</v>
      </c>
      <c r="J238" s="91">
        <v>23.12</v>
      </c>
      <c r="K238" s="91">
        <v>37.36</v>
      </c>
      <c r="L238">
        <v>5.6</v>
      </c>
      <c r="M238">
        <v>8.1</v>
      </c>
      <c r="N238" s="91">
        <v>23.09</v>
      </c>
      <c r="O238" s="91">
        <v>37.369999999999997</v>
      </c>
      <c r="P238" s="91">
        <v>5.5</v>
      </c>
      <c r="Q238" s="91">
        <v>8.1</v>
      </c>
      <c r="R238" t="s">
        <v>153</v>
      </c>
    </row>
    <row r="239" spans="1:18" ht="12.75">
      <c r="A239" s="29" t="s">
        <v>84</v>
      </c>
      <c r="B239" s="39">
        <v>39517</v>
      </c>
      <c r="C239" s="31">
        <v>1.5</v>
      </c>
      <c r="D239" s="31" t="s">
        <v>196</v>
      </c>
      <c r="E239" s="31">
        <v>1</v>
      </c>
      <c r="F239" s="31" t="s">
        <v>116</v>
      </c>
      <c r="G239" s="31" t="s">
        <v>204</v>
      </c>
      <c r="H239" s="32">
        <v>0.6</v>
      </c>
      <c r="J239" s="91">
        <v>23.3</v>
      </c>
      <c r="K239" s="91">
        <v>37.520000000000003</v>
      </c>
      <c r="L239">
        <v>5.5</v>
      </c>
      <c r="M239">
        <v>8.1999999999999993</v>
      </c>
      <c r="N239" s="91">
        <v>22.87</v>
      </c>
      <c r="O239" s="91">
        <v>37.61</v>
      </c>
      <c r="P239" s="91">
        <v>5.7</v>
      </c>
      <c r="Q239" s="91">
        <v>8.1999999999999993</v>
      </c>
      <c r="R239" t="s">
        <v>123</v>
      </c>
    </row>
    <row r="240" spans="1:18" ht="12.75">
      <c r="A240" s="29" t="s">
        <v>84</v>
      </c>
      <c r="B240" s="39">
        <v>39524</v>
      </c>
      <c r="C240" s="31">
        <v>1.5</v>
      </c>
      <c r="D240" s="31">
        <v>1</v>
      </c>
      <c r="E240" s="31">
        <v>1</v>
      </c>
      <c r="F240" s="31" t="s">
        <v>195</v>
      </c>
      <c r="G240" s="31" t="s">
        <v>205</v>
      </c>
      <c r="H240" s="32">
        <v>1.8</v>
      </c>
      <c r="J240" s="91">
        <v>22.33</v>
      </c>
      <c r="K240" s="91">
        <v>37.06</v>
      </c>
      <c r="L240">
        <v>6.6</v>
      </c>
      <c r="M240">
        <v>8.1</v>
      </c>
      <c r="N240" s="91">
        <v>22.33</v>
      </c>
      <c r="O240" s="91">
        <v>37.06</v>
      </c>
      <c r="P240" s="91">
        <v>6.6</v>
      </c>
      <c r="Q240" s="91">
        <v>8.1</v>
      </c>
      <c r="R240" t="s">
        <v>91</v>
      </c>
    </row>
    <row r="241" spans="1:18" ht="12.75">
      <c r="A241" s="29" t="s">
        <v>84</v>
      </c>
      <c r="B241" s="39">
        <v>39538</v>
      </c>
      <c r="C241" s="31" t="s">
        <v>186</v>
      </c>
      <c r="D241" s="31" t="s">
        <v>191</v>
      </c>
      <c r="E241" s="31">
        <v>1</v>
      </c>
      <c r="F241" s="31" t="s">
        <v>119</v>
      </c>
      <c r="G241" s="31" t="s">
        <v>204</v>
      </c>
      <c r="H241" s="9">
        <v>0.7</v>
      </c>
      <c r="J241" s="91">
        <v>20.02</v>
      </c>
      <c r="K241" s="91">
        <v>36.72</v>
      </c>
      <c r="L241">
        <v>7.2</v>
      </c>
      <c r="M241">
        <v>8.1</v>
      </c>
      <c r="N241" s="91">
        <v>20.07</v>
      </c>
      <c r="O241" s="91">
        <v>36.729999999999997</v>
      </c>
      <c r="P241" s="91">
        <v>6.8</v>
      </c>
      <c r="Q241" s="91">
        <v>8.1999999999999993</v>
      </c>
      <c r="R241" t="s">
        <v>123</v>
      </c>
    </row>
    <row r="243" spans="1:18" ht="12.75">
      <c r="A243" s="29" t="s">
        <v>95</v>
      </c>
      <c r="B243" s="39">
        <v>39419</v>
      </c>
      <c r="C243" s="31">
        <v>1.5</v>
      </c>
      <c r="D243" s="31" t="s">
        <v>191</v>
      </c>
      <c r="E243" s="31">
        <v>1</v>
      </c>
      <c r="F243" s="31">
        <v>17</v>
      </c>
      <c r="G243" s="31" t="s">
        <v>198</v>
      </c>
      <c r="H243" s="32">
        <v>5.5</v>
      </c>
      <c r="I243" s="95">
        <v>0.14368051800627329</v>
      </c>
      <c r="R243">
        <v>3.4</v>
      </c>
    </row>
    <row r="244" spans="1:18" ht="12.75">
      <c r="A244" s="29" t="s">
        <v>95</v>
      </c>
      <c r="B244" s="39">
        <v>39426</v>
      </c>
      <c r="C244" s="31" t="s">
        <v>190</v>
      </c>
      <c r="D244" s="31" t="s">
        <v>191</v>
      </c>
      <c r="E244" s="31" t="s">
        <v>194</v>
      </c>
      <c r="F244" s="31" t="s">
        <v>188</v>
      </c>
      <c r="G244" s="31" t="s">
        <v>205</v>
      </c>
      <c r="H244" s="32">
        <v>1.3</v>
      </c>
      <c r="I244" s="95">
        <v>0.1188906908523875</v>
      </c>
      <c r="J244" s="94">
        <v>21.59</v>
      </c>
      <c r="K244" s="94">
        <v>36.03</v>
      </c>
      <c r="L244">
        <v>6.6</v>
      </c>
      <c r="M244">
        <v>8.1999999999999993</v>
      </c>
      <c r="N244" s="94">
        <v>20.68</v>
      </c>
      <c r="O244" s="94">
        <v>36.04</v>
      </c>
      <c r="P244" s="94">
        <v>6.5</v>
      </c>
      <c r="Q244" s="94">
        <v>8.1</v>
      </c>
      <c r="R244">
        <v>4.2</v>
      </c>
    </row>
    <row r="245" spans="1:18" ht="12.75">
      <c r="A245" s="29" t="s">
        <v>95</v>
      </c>
      <c r="B245" s="39">
        <v>39433</v>
      </c>
      <c r="C245" s="31" t="s">
        <v>197</v>
      </c>
      <c r="D245" s="31" t="s">
        <v>97</v>
      </c>
      <c r="E245" s="31" t="s">
        <v>188</v>
      </c>
      <c r="F245" s="31" t="s">
        <v>119</v>
      </c>
      <c r="G245" s="31" t="s">
        <v>205</v>
      </c>
      <c r="H245" s="32">
        <v>2.5</v>
      </c>
      <c r="I245" s="95">
        <v>0.1204815648952948</v>
      </c>
      <c r="J245" s="94">
        <v>20.61</v>
      </c>
      <c r="K245" s="94">
        <v>36.04</v>
      </c>
      <c r="L245">
        <v>7</v>
      </c>
      <c r="M245">
        <v>8.1999999999999993</v>
      </c>
      <c r="N245" s="94">
        <v>20.11</v>
      </c>
      <c r="O245" s="94">
        <v>36.020000000000003</v>
      </c>
      <c r="P245" s="94">
        <v>6.7</v>
      </c>
      <c r="Q245" s="94">
        <v>8.1</v>
      </c>
      <c r="R245">
        <v>4.2</v>
      </c>
    </row>
    <row r="246" spans="1:18">
      <c r="A246" s="29" t="s">
        <v>95</v>
      </c>
      <c r="B246" s="39">
        <v>39454</v>
      </c>
      <c r="C246" s="31" t="s">
        <v>97</v>
      </c>
      <c r="D246" s="31">
        <v>1</v>
      </c>
      <c r="E246" s="31" t="s">
        <v>191</v>
      </c>
      <c r="F246" s="31" t="s">
        <v>203</v>
      </c>
      <c r="G246" s="31" t="s">
        <v>192</v>
      </c>
      <c r="H246" s="32">
        <v>2.8</v>
      </c>
      <c r="I246" s="104">
        <v>0.14366808498894171</v>
      </c>
      <c r="J246" s="12">
        <v>23.81</v>
      </c>
      <c r="K246" s="12">
        <v>36.42</v>
      </c>
      <c r="L246">
        <v>6.8</v>
      </c>
      <c r="M246">
        <v>8.1999999999999993</v>
      </c>
      <c r="N246" s="12">
        <v>22.83</v>
      </c>
      <c r="O246" s="12">
        <v>36.4</v>
      </c>
      <c r="P246" s="12">
        <v>6.6</v>
      </c>
      <c r="Q246" s="12">
        <v>8.1999999999999993</v>
      </c>
      <c r="R246">
        <v>3.5</v>
      </c>
    </row>
    <row r="247" spans="1:18" ht="12.75">
      <c r="A247" s="29" t="s">
        <v>95</v>
      </c>
      <c r="B247" s="39">
        <v>39461</v>
      </c>
      <c r="C247" s="31">
        <v>1.5</v>
      </c>
      <c r="D247" s="31">
        <v>1</v>
      </c>
      <c r="E247" s="31">
        <v>1</v>
      </c>
      <c r="F247" s="31" t="s">
        <v>102</v>
      </c>
      <c r="G247" s="31" t="s">
        <v>216</v>
      </c>
      <c r="H247" s="32">
        <v>3.9</v>
      </c>
      <c r="I247" s="104">
        <v>0.13355678800786766</v>
      </c>
      <c r="J247" s="94">
        <v>23.98</v>
      </c>
      <c r="K247" s="94">
        <v>36.96</v>
      </c>
      <c r="L247">
        <v>6.8</v>
      </c>
      <c r="M247">
        <v>8.1</v>
      </c>
      <c r="N247" s="94">
        <v>23.19</v>
      </c>
      <c r="O247" s="94">
        <v>37.020000000000003</v>
      </c>
      <c r="P247" s="94">
        <v>6.6</v>
      </c>
      <c r="Q247" s="94">
        <v>8.1</v>
      </c>
      <c r="R247">
        <v>3.5</v>
      </c>
    </row>
    <row r="248" spans="1:18" ht="12.75">
      <c r="A248" s="29" t="s">
        <v>95</v>
      </c>
      <c r="B248" s="39">
        <v>39468</v>
      </c>
      <c r="C248" s="31">
        <v>1.5</v>
      </c>
      <c r="D248" s="31">
        <v>1</v>
      </c>
      <c r="E248" s="31" t="s">
        <v>191</v>
      </c>
      <c r="F248" s="31" t="s">
        <v>188</v>
      </c>
      <c r="G248" s="31" t="s">
        <v>205</v>
      </c>
      <c r="H248" s="32">
        <v>3.3</v>
      </c>
      <c r="I248" s="95">
        <v>0.12282405160590842</v>
      </c>
      <c r="J248" s="94">
        <v>24.2</v>
      </c>
      <c r="K248" s="94">
        <v>37.18</v>
      </c>
      <c r="L248">
        <v>7</v>
      </c>
      <c r="M248">
        <v>8.1</v>
      </c>
      <c r="N248" s="94">
        <v>23.55</v>
      </c>
      <c r="O248" s="94">
        <v>37.159999999999997</v>
      </c>
      <c r="P248" s="94">
        <v>7</v>
      </c>
      <c r="Q248" s="94">
        <v>8.1</v>
      </c>
      <c r="R248">
        <v>4</v>
      </c>
    </row>
    <row r="249" spans="1:18" ht="12.75">
      <c r="A249" s="29" t="s">
        <v>95</v>
      </c>
      <c r="B249" s="39">
        <v>39475</v>
      </c>
      <c r="C249" s="31">
        <v>1.5</v>
      </c>
      <c r="D249" s="31">
        <v>1</v>
      </c>
      <c r="E249" s="31" t="s">
        <v>191</v>
      </c>
      <c r="F249" s="31" t="s">
        <v>206</v>
      </c>
      <c r="G249" s="31" t="s">
        <v>192</v>
      </c>
      <c r="H249" s="32">
        <v>4.9000000000000004</v>
      </c>
      <c r="I249" s="95">
        <v>0.12739703183814571</v>
      </c>
      <c r="J249" s="94">
        <v>25.26</v>
      </c>
      <c r="K249" s="94">
        <v>37.03</v>
      </c>
      <c r="L249">
        <v>7.2</v>
      </c>
      <c r="M249">
        <v>8.1999999999999993</v>
      </c>
      <c r="N249" s="94">
        <v>24.66</v>
      </c>
      <c r="O249" s="94">
        <v>37</v>
      </c>
      <c r="P249" s="94">
        <v>6.8</v>
      </c>
      <c r="Q249" s="94">
        <v>8.1999999999999993</v>
      </c>
    </row>
    <row r="250" spans="1:18" ht="12.75">
      <c r="A250" s="29" t="s">
        <v>95</v>
      </c>
      <c r="B250" s="39">
        <v>39482</v>
      </c>
      <c r="C250" s="31">
        <v>1.5</v>
      </c>
      <c r="D250" s="31" t="s">
        <v>196</v>
      </c>
      <c r="E250" s="31" t="s">
        <v>108</v>
      </c>
      <c r="F250" s="31" t="s">
        <v>195</v>
      </c>
      <c r="G250" s="31" t="s">
        <v>216</v>
      </c>
      <c r="H250" s="32">
        <v>3.2</v>
      </c>
      <c r="I250" s="95">
        <v>0.18994366557150108</v>
      </c>
      <c r="J250" s="94">
        <v>25.01</v>
      </c>
      <c r="K250" s="94">
        <v>37.200000000000003</v>
      </c>
      <c r="L250">
        <v>6</v>
      </c>
      <c r="M250">
        <v>8.1999999999999993</v>
      </c>
      <c r="N250" s="94">
        <v>24.87</v>
      </c>
      <c r="O250" s="94">
        <v>37.17</v>
      </c>
      <c r="P250" s="94">
        <v>5.8</v>
      </c>
      <c r="Q250" s="94">
        <v>8.1999999999999993</v>
      </c>
      <c r="R250">
        <v>4</v>
      </c>
    </row>
    <row r="251" spans="1:18" ht="12.75">
      <c r="A251" s="29" t="s">
        <v>95</v>
      </c>
      <c r="B251" s="39">
        <v>39489</v>
      </c>
      <c r="C251" s="31" t="s">
        <v>108</v>
      </c>
      <c r="D251" s="31">
        <v>1</v>
      </c>
      <c r="E251" s="31" t="s">
        <v>190</v>
      </c>
      <c r="F251" s="31" t="s">
        <v>195</v>
      </c>
      <c r="G251" s="31" t="s">
        <v>217</v>
      </c>
      <c r="H251" s="32">
        <v>2.6</v>
      </c>
      <c r="I251" s="95">
        <v>0.11885868682177665</v>
      </c>
      <c r="J251" s="94">
        <v>25.25</v>
      </c>
      <c r="K251" s="94">
        <v>37.07</v>
      </c>
      <c r="L251">
        <v>6</v>
      </c>
      <c r="M251">
        <v>8.1999999999999993</v>
      </c>
      <c r="N251" s="94">
        <v>24.34</v>
      </c>
      <c r="O251" s="94">
        <v>37.06</v>
      </c>
      <c r="P251" s="94">
        <v>5.7</v>
      </c>
      <c r="Q251" s="94">
        <v>8.1999999999999993</v>
      </c>
      <c r="R251">
        <v>4</v>
      </c>
    </row>
    <row r="252" spans="1:18" ht="12.75">
      <c r="A252" s="29" t="s">
        <v>95</v>
      </c>
      <c r="B252" s="39">
        <v>39496</v>
      </c>
      <c r="C252" s="31">
        <v>1.5</v>
      </c>
      <c r="D252" s="31">
        <v>1</v>
      </c>
      <c r="E252" s="31" t="s">
        <v>97</v>
      </c>
      <c r="F252" s="31" t="s">
        <v>102</v>
      </c>
      <c r="G252" s="31" t="s">
        <v>218</v>
      </c>
      <c r="H252" s="32">
        <v>3.3</v>
      </c>
      <c r="I252" s="95">
        <v>0.14171391882665574</v>
      </c>
      <c r="R252">
        <v>4</v>
      </c>
    </row>
    <row r="253" spans="1:18" ht="12.75">
      <c r="A253" s="29" t="s">
        <v>95</v>
      </c>
      <c r="B253" s="39">
        <v>39503</v>
      </c>
      <c r="C253" s="31">
        <v>1.5</v>
      </c>
      <c r="D253" s="31">
        <v>1</v>
      </c>
      <c r="E253" s="31" t="s">
        <v>108</v>
      </c>
      <c r="F253" s="31" t="s">
        <v>188</v>
      </c>
      <c r="G253" s="31" t="s">
        <v>192</v>
      </c>
      <c r="H253" s="32">
        <v>2.6</v>
      </c>
      <c r="I253" s="95">
        <v>0.15515981226062003</v>
      </c>
      <c r="J253" s="94">
        <v>23.27</v>
      </c>
      <c r="K253" s="94">
        <v>37.29</v>
      </c>
      <c r="L253">
        <v>6.9</v>
      </c>
      <c r="M253">
        <v>8.1999999999999993</v>
      </c>
      <c r="N253" s="94">
        <v>22.45</v>
      </c>
      <c r="O253" s="94">
        <v>37.28</v>
      </c>
      <c r="P253" s="94">
        <v>6.6</v>
      </c>
      <c r="Q253" s="94">
        <v>8.1999999999999993</v>
      </c>
      <c r="R253">
        <v>4</v>
      </c>
    </row>
    <row r="254" spans="1:18" ht="12.75">
      <c r="A254" s="29" t="s">
        <v>95</v>
      </c>
      <c r="B254" s="39">
        <v>39510</v>
      </c>
      <c r="C254" s="31">
        <v>1.5</v>
      </c>
      <c r="D254" s="31">
        <v>1</v>
      </c>
      <c r="E254" s="31">
        <v>1</v>
      </c>
      <c r="F254" s="31" t="s">
        <v>102</v>
      </c>
      <c r="G254" s="31" t="s">
        <v>205</v>
      </c>
      <c r="H254" s="32">
        <v>7</v>
      </c>
      <c r="I254" s="95">
        <v>0.17669943726418044</v>
      </c>
      <c r="J254" s="94">
        <v>24.59</v>
      </c>
      <c r="K254" s="94">
        <v>36.93</v>
      </c>
      <c r="L254">
        <v>6.7</v>
      </c>
      <c r="M254">
        <v>8.1999999999999993</v>
      </c>
      <c r="N254" s="94">
        <v>24.16</v>
      </c>
      <c r="O254" s="94">
        <v>37.18</v>
      </c>
      <c r="P254" s="94">
        <v>6.4</v>
      </c>
      <c r="Q254" s="94">
        <v>8.1999999999999993</v>
      </c>
      <c r="R254">
        <v>3.5</v>
      </c>
    </row>
    <row r="255" spans="1:18" ht="12.75">
      <c r="A255" s="29" t="s">
        <v>95</v>
      </c>
      <c r="B255" s="39">
        <v>39517</v>
      </c>
      <c r="C255" s="31">
        <v>1.5</v>
      </c>
      <c r="D255" s="31">
        <v>1</v>
      </c>
      <c r="E255" s="31">
        <v>1</v>
      </c>
      <c r="F255" s="31" t="s">
        <v>195</v>
      </c>
      <c r="G255" s="31" t="s">
        <v>219</v>
      </c>
      <c r="H255" s="32">
        <v>8</v>
      </c>
      <c r="I255" s="95">
        <v>0.18577387570062648</v>
      </c>
      <c r="J255" s="94">
        <v>24.69</v>
      </c>
      <c r="K255" s="94">
        <v>37.36</v>
      </c>
      <c r="L255">
        <v>7.2</v>
      </c>
      <c r="M255">
        <v>8.1999999999999993</v>
      </c>
      <c r="N255" s="94">
        <v>23.83</v>
      </c>
      <c r="O255" s="94">
        <v>37.33</v>
      </c>
      <c r="P255" s="94">
        <v>6.6</v>
      </c>
      <c r="Q255" s="94">
        <v>8.1999999999999993</v>
      </c>
      <c r="R255">
        <v>3.5</v>
      </c>
    </row>
    <row r="256" spans="1:18" ht="12.75">
      <c r="A256" s="29" t="s">
        <v>95</v>
      </c>
      <c r="B256" s="39">
        <v>39524</v>
      </c>
      <c r="C256" s="31">
        <v>1.5</v>
      </c>
      <c r="D256" s="31">
        <v>1</v>
      </c>
      <c r="E256" s="31">
        <v>1</v>
      </c>
      <c r="F256" s="31">
        <v>18</v>
      </c>
      <c r="G256" s="31">
        <v>190</v>
      </c>
      <c r="H256" s="32">
        <v>4.5</v>
      </c>
      <c r="I256" s="120"/>
      <c r="J256" s="94">
        <v>23.6</v>
      </c>
      <c r="K256" s="94">
        <v>37.130000000000003</v>
      </c>
      <c r="L256">
        <v>6.8</v>
      </c>
      <c r="M256">
        <v>8.1</v>
      </c>
      <c r="N256" s="94">
        <v>23.25</v>
      </c>
      <c r="O256" s="94">
        <v>37.1</v>
      </c>
      <c r="P256" s="94">
        <v>6.5</v>
      </c>
      <c r="Q256" s="94">
        <v>8.1</v>
      </c>
      <c r="R256">
        <v>3.5</v>
      </c>
    </row>
    <row r="257" spans="1:18" ht="12.75">
      <c r="A257" s="29" t="s">
        <v>95</v>
      </c>
      <c r="B257" s="39">
        <v>39538</v>
      </c>
      <c r="C257" s="31" t="s">
        <v>194</v>
      </c>
      <c r="D257" s="31" t="s">
        <v>97</v>
      </c>
      <c r="E257" s="31" t="s">
        <v>200</v>
      </c>
      <c r="F257" s="31" t="s">
        <v>102</v>
      </c>
      <c r="G257" s="31" t="s">
        <v>216</v>
      </c>
      <c r="H257" s="9">
        <v>3.2</v>
      </c>
      <c r="J257" s="94">
        <v>20.38</v>
      </c>
      <c r="K257" s="94">
        <v>36.770000000000003</v>
      </c>
      <c r="L257">
        <v>6.9</v>
      </c>
      <c r="M257">
        <v>8.1999999999999993</v>
      </c>
      <c r="N257" s="94">
        <v>20.7</v>
      </c>
      <c r="O257" s="94">
        <v>37.369999999999997</v>
      </c>
      <c r="P257" s="94">
        <v>6.4</v>
      </c>
      <c r="Q257" s="94">
        <v>8.1</v>
      </c>
      <c r="R257">
        <v>2.5</v>
      </c>
    </row>
    <row r="259" spans="1:18" ht="12.75">
      <c r="A259" s="29" t="s">
        <v>121</v>
      </c>
      <c r="B259" s="39">
        <v>39419</v>
      </c>
      <c r="C259" s="31">
        <v>1.5</v>
      </c>
      <c r="D259" s="31" t="s">
        <v>108</v>
      </c>
      <c r="E259" s="31" t="s">
        <v>191</v>
      </c>
      <c r="F259" s="31" t="s">
        <v>116</v>
      </c>
      <c r="G259" s="31" t="s">
        <v>193</v>
      </c>
      <c r="H259" s="32">
        <v>0.3</v>
      </c>
      <c r="J259" s="96">
        <v>20.67</v>
      </c>
      <c r="K259" s="96">
        <v>36.74</v>
      </c>
      <c r="L259">
        <v>7.1</v>
      </c>
      <c r="M259">
        <v>8.1999999999999993</v>
      </c>
      <c r="N259" s="96">
        <v>20.7</v>
      </c>
      <c r="O259" s="96">
        <v>36.729999999999997</v>
      </c>
      <c r="P259" s="96">
        <v>7.2</v>
      </c>
      <c r="Q259" s="96">
        <v>8.1999999999999993</v>
      </c>
      <c r="R259" t="s">
        <v>154</v>
      </c>
    </row>
    <row r="260" spans="1:18" ht="12.75">
      <c r="A260" s="29" t="s">
        <v>121</v>
      </c>
      <c r="B260" s="39">
        <v>39426</v>
      </c>
      <c r="C260" s="31">
        <v>1.5</v>
      </c>
      <c r="D260" s="31" t="s">
        <v>108</v>
      </c>
      <c r="E260" s="31">
        <v>1</v>
      </c>
      <c r="F260" s="31" t="s">
        <v>197</v>
      </c>
      <c r="G260" s="31" t="s">
        <v>199</v>
      </c>
      <c r="H260" s="32">
        <v>0.3</v>
      </c>
      <c r="J260" s="96">
        <v>20.190000000000001</v>
      </c>
      <c r="K260" s="96">
        <v>36.299999999999997</v>
      </c>
      <c r="L260">
        <v>7.5</v>
      </c>
      <c r="M260">
        <v>8.1999999999999993</v>
      </c>
      <c r="N260" s="96">
        <v>20.21</v>
      </c>
      <c r="O260" s="96">
        <v>36.32</v>
      </c>
      <c r="P260" s="96">
        <v>7.5</v>
      </c>
      <c r="Q260" s="96">
        <v>8.1999999999999993</v>
      </c>
      <c r="R260" t="s">
        <v>124</v>
      </c>
    </row>
    <row r="261" spans="1:18" ht="12.75">
      <c r="A261" s="29" t="s">
        <v>121</v>
      </c>
      <c r="B261" s="39">
        <v>39433</v>
      </c>
      <c r="C261" s="31">
        <v>1.5</v>
      </c>
      <c r="D261" s="31" t="s">
        <v>97</v>
      </c>
      <c r="E261" s="31" t="s">
        <v>191</v>
      </c>
      <c r="F261" s="31" t="s">
        <v>197</v>
      </c>
      <c r="G261" s="31" t="s">
        <v>187</v>
      </c>
      <c r="H261" s="32">
        <v>0.5</v>
      </c>
      <c r="J261" s="96">
        <v>20.399999999999999</v>
      </c>
      <c r="K261" s="96">
        <v>36.15</v>
      </c>
      <c r="L261">
        <v>7.4</v>
      </c>
      <c r="M261">
        <v>8.1999999999999993</v>
      </c>
      <c r="N261" s="96">
        <v>20.329999999999998</v>
      </c>
      <c r="O261" s="96">
        <v>36.159999999999997</v>
      </c>
      <c r="P261" s="96">
        <v>7.6</v>
      </c>
      <c r="Q261" s="96">
        <v>8.1999999999999993</v>
      </c>
      <c r="R261" t="s">
        <v>154</v>
      </c>
    </row>
    <row r="262" spans="1:18" ht="12.75">
      <c r="A262" s="29" t="s">
        <v>121</v>
      </c>
      <c r="B262" s="39">
        <v>39454</v>
      </c>
      <c r="C262" s="31" t="s">
        <v>97</v>
      </c>
      <c r="D262" s="31" t="s">
        <v>191</v>
      </c>
      <c r="E262" s="31" t="s">
        <v>97</v>
      </c>
      <c r="F262" s="31" t="s">
        <v>206</v>
      </c>
      <c r="G262" s="31" t="s">
        <v>199</v>
      </c>
      <c r="H262" s="32">
        <v>0.3</v>
      </c>
      <c r="J262" s="12">
        <v>22.76</v>
      </c>
      <c r="K262" s="12">
        <v>36.65</v>
      </c>
      <c r="L262">
        <v>6.9</v>
      </c>
      <c r="M262">
        <v>8.3000000000000007</v>
      </c>
      <c r="N262" s="12">
        <v>22.66</v>
      </c>
      <c r="O262" s="12">
        <v>36.64</v>
      </c>
      <c r="P262" s="96">
        <v>7</v>
      </c>
      <c r="Q262" s="96">
        <v>8.3000000000000007</v>
      </c>
      <c r="R262" t="s">
        <v>127</v>
      </c>
    </row>
    <row r="263" spans="1:18" ht="12.75">
      <c r="A263" s="29" t="s">
        <v>121</v>
      </c>
      <c r="B263" s="39">
        <v>39461</v>
      </c>
      <c r="C263" s="31">
        <v>1.5</v>
      </c>
      <c r="D263" s="31" t="s">
        <v>191</v>
      </c>
      <c r="E263" s="31" t="s">
        <v>191</v>
      </c>
      <c r="F263" s="31" t="s">
        <v>116</v>
      </c>
      <c r="G263" s="31" t="s">
        <v>193</v>
      </c>
      <c r="H263" s="32">
        <v>0.2</v>
      </c>
      <c r="J263" s="96">
        <v>23.04</v>
      </c>
      <c r="K263" s="96">
        <v>37.18</v>
      </c>
      <c r="L263">
        <v>7</v>
      </c>
      <c r="M263">
        <v>8.1</v>
      </c>
      <c r="N263" s="96">
        <v>23.07</v>
      </c>
      <c r="O263" s="96">
        <v>37.17</v>
      </c>
      <c r="P263" s="96">
        <v>7.1</v>
      </c>
      <c r="Q263" s="96">
        <v>8.1</v>
      </c>
      <c r="R263" t="s">
        <v>126</v>
      </c>
    </row>
    <row r="264" spans="1:18" ht="12.75">
      <c r="A264" s="29" t="s">
        <v>121</v>
      </c>
      <c r="B264" s="39">
        <v>39468</v>
      </c>
      <c r="C264" s="31">
        <v>1.5</v>
      </c>
      <c r="D264" s="31" t="s">
        <v>190</v>
      </c>
      <c r="E264" s="31">
        <v>1</v>
      </c>
      <c r="F264" s="31" t="s">
        <v>119</v>
      </c>
      <c r="G264" s="31" t="s">
        <v>189</v>
      </c>
      <c r="H264" s="32">
        <v>0.9</v>
      </c>
      <c r="J264" s="96">
        <v>23.06</v>
      </c>
      <c r="K264" s="96">
        <v>37.24</v>
      </c>
      <c r="L264">
        <v>7</v>
      </c>
      <c r="M264">
        <v>8.1</v>
      </c>
      <c r="N264" s="96">
        <v>22.97</v>
      </c>
      <c r="O264" s="96">
        <v>37.24</v>
      </c>
      <c r="P264" s="96">
        <v>7</v>
      </c>
      <c r="Q264" s="96">
        <v>8.1</v>
      </c>
      <c r="R264" t="s">
        <v>126</v>
      </c>
    </row>
    <row r="265" spans="1:18" ht="12.75">
      <c r="A265" s="29" t="s">
        <v>121</v>
      </c>
      <c r="B265" s="39">
        <v>39475</v>
      </c>
      <c r="C265" s="31">
        <v>1.5</v>
      </c>
      <c r="D265" s="31" t="s">
        <v>97</v>
      </c>
      <c r="E265" s="31" t="s">
        <v>191</v>
      </c>
      <c r="F265" s="31" t="s">
        <v>116</v>
      </c>
      <c r="G265" s="31" t="s">
        <v>193</v>
      </c>
      <c r="H265" s="32">
        <v>0.9</v>
      </c>
      <c r="J265" s="96">
        <v>23.93</v>
      </c>
      <c r="K265" s="96">
        <v>36.93</v>
      </c>
      <c r="L265">
        <v>7.1</v>
      </c>
      <c r="M265">
        <v>8.3000000000000007</v>
      </c>
      <c r="N265" s="96">
        <v>23.9</v>
      </c>
      <c r="O265" s="96">
        <v>36.950000000000003</v>
      </c>
      <c r="P265" s="96">
        <v>7.4</v>
      </c>
      <c r="Q265" s="96">
        <v>8.3000000000000007</v>
      </c>
      <c r="R265" t="s">
        <v>127</v>
      </c>
    </row>
    <row r="266" spans="1:18" ht="12.75">
      <c r="A266" s="29" t="s">
        <v>121</v>
      </c>
      <c r="B266" s="39">
        <v>39482</v>
      </c>
      <c r="C266" s="31">
        <v>1.5</v>
      </c>
      <c r="D266" s="31" t="s">
        <v>191</v>
      </c>
      <c r="E266" s="31">
        <v>1</v>
      </c>
      <c r="F266" s="31" t="s">
        <v>197</v>
      </c>
      <c r="G266" s="31" t="s">
        <v>189</v>
      </c>
      <c r="H266" s="32">
        <v>0.9</v>
      </c>
      <c r="J266" s="96">
        <v>24.61</v>
      </c>
      <c r="K266" s="96">
        <v>37.159999999999997</v>
      </c>
      <c r="L266">
        <v>6.8</v>
      </c>
      <c r="M266">
        <v>8.1999999999999993</v>
      </c>
      <c r="N266" s="96">
        <v>24.63</v>
      </c>
      <c r="O266" s="96">
        <v>37.159999999999997</v>
      </c>
      <c r="P266" s="96">
        <v>7</v>
      </c>
      <c r="Q266" s="96">
        <v>8.3000000000000007</v>
      </c>
      <c r="R266" t="s">
        <v>179</v>
      </c>
    </row>
    <row r="267" spans="1:18" ht="12.75">
      <c r="A267" s="29" t="s">
        <v>121</v>
      </c>
      <c r="B267" s="39">
        <v>39489</v>
      </c>
      <c r="C267" s="31">
        <v>1.5</v>
      </c>
      <c r="D267" s="31" t="s">
        <v>191</v>
      </c>
      <c r="E267" s="31">
        <v>1</v>
      </c>
      <c r="F267" s="31" t="s">
        <v>208</v>
      </c>
      <c r="G267" s="31" t="s">
        <v>204</v>
      </c>
      <c r="H267" s="32">
        <v>0.9</v>
      </c>
      <c r="J267" s="96">
        <v>24.95</v>
      </c>
      <c r="K267" s="96">
        <v>37.119999999999997</v>
      </c>
      <c r="L267">
        <v>6.8</v>
      </c>
      <c r="M267">
        <v>8.1999999999999993</v>
      </c>
      <c r="N267" s="96">
        <v>24.44</v>
      </c>
      <c r="O267" s="96">
        <v>37.1</v>
      </c>
      <c r="P267" s="96">
        <v>6.8</v>
      </c>
      <c r="Q267" s="96">
        <v>8.1999999999999993</v>
      </c>
      <c r="R267" t="s">
        <v>124</v>
      </c>
    </row>
    <row r="268" spans="1:18" ht="12.75">
      <c r="A268" s="29" t="s">
        <v>121</v>
      </c>
      <c r="B268" s="39">
        <v>39496</v>
      </c>
      <c r="C268" s="31">
        <v>1.5</v>
      </c>
      <c r="D268" s="31" t="s">
        <v>97</v>
      </c>
      <c r="E268" s="31" t="s">
        <v>108</v>
      </c>
      <c r="F268" s="31" t="s">
        <v>197</v>
      </c>
      <c r="G268" s="31" t="s">
        <v>193</v>
      </c>
      <c r="H268" s="32">
        <v>0.7</v>
      </c>
      <c r="J268" s="96">
        <v>23.74</v>
      </c>
      <c r="K268" s="96">
        <v>36.869999999999997</v>
      </c>
      <c r="L268">
        <v>6.7</v>
      </c>
      <c r="M268">
        <v>8.1999999999999993</v>
      </c>
      <c r="N268" s="96">
        <v>23.76</v>
      </c>
      <c r="O268" s="96">
        <v>36.869999999999997</v>
      </c>
      <c r="P268" s="96">
        <v>6.5</v>
      </c>
      <c r="Q268" s="96">
        <v>8.1999999999999993</v>
      </c>
      <c r="R268" t="s">
        <v>127</v>
      </c>
    </row>
    <row r="269" spans="1:18" ht="12.75">
      <c r="A269" s="29" t="s">
        <v>121</v>
      </c>
      <c r="B269" s="39">
        <v>39503</v>
      </c>
      <c r="C269" s="31">
        <v>1.5</v>
      </c>
      <c r="D269" s="31">
        <v>1</v>
      </c>
      <c r="E269" s="31">
        <v>1</v>
      </c>
      <c r="F269" s="31" t="s">
        <v>116</v>
      </c>
      <c r="G269" s="31" t="s">
        <v>187</v>
      </c>
      <c r="H269" s="32">
        <v>0.5</v>
      </c>
      <c r="J269" s="96">
        <v>22.67</v>
      </c>
      <c r="K269" s="96">
        <v>37.17</v>
      </c>
      <c r="L269">
        <v>7.2</v>
      </c>
      <c r="M269">
        <v>8.3000000000000007</v>
      </c>
      <c r="N269" s="96">
        <v>22.59</v>
      </c>
      <c r="O269" s="96">
        <v>37.17</v>
      </c>
      <c r="P269" s="96">
        <v>7.3</v>
      </c>
      <c r="Q269" s="96">
        <v>8.3000000000000007</v>
      </c>
      <c r="R269" t="s">
        <v>220</v>
      </c>
    </row>
    <row r="270" spans="1:18" ht="12.75">
      <c r="A270" s="29" t="s">
        <v>121</v>
      </c>
      <c r="B270" s="39">
        <v>39510</v>
      </c>
      <c r="C270" s="31">
        <v>1.5</v>
      </c>
      <c r="D270" s="31" t="s">
        <v>196</v>
      </c>
      <c r="E270" s="31" t="s">
        <v>191</v>
      </c>
      <c r="F270" s="31" t="s">
        <v>116</v>
      </c>
      <c r="G270" s="31" t="s">
        <v>193</v>
      </c>
      <c r="H270" s="32">
        <v>0.5</v>
      </c>
      <c r="J270" s="96">
        <v>24.31</v>
      </c>
      <c r="K270" s="96">
        <v>37.18</v>
      </c>
      <c r="L270">
        <v>7.2</v>
      </c>
      <c r="M270">
        <v>8.1999999999999993</v>
      </c>
      <c r="N270" s="96">
        <v>24.18</v>
      </c>
      <c r="O270" s="96">
        <v>37.18</v>
      </c>
      <c r="P270" s="96">
        <v>7.6</v>
      </c>
      <c r="Q270" s="96">
        <v>8.1999999999999993</v>
      </c>
      <c r="R270" t="s">
        <v>125</v>
      </c>
    </row>
    <row r="271" spans="1:18" ht="12.75">
      <c r="A271" s="29" t="s">
        <v>121</v>
      </c>
      <c r="B271" s="39">
        <v>39517</v>
      </c>
      <c r="C271" s="31">
        <v>1.5</v>
      </c>
      <c r="D271" s="31" t="s">
        <v>97</v>
      </c>
      <c r="E271" s="31">
        <v>1</v>
      </c>
      <c r="F271" s="31" t="s">
        <v>197</v>
      </c>
      <c r="G271" s="31" t="s">
        <v>189</v>
      </c>
      <c r="H271" s="32">
        <v>1.1000000000000001</v>
      </c>
      <c r="J271" s="96">
        <v>23.86</v>
      </c>
      <c r="K271" s="96">
        <v>37.479999999999997</v>
      </c>
      <c r="L271">
        <v>7</v>
      </c>
      <c r="M271">
        <v>8.1999999999999993</v>
      </c>
      <c r="N271" s="96">
        <v>23.24</v>
      </c>
      <c r="O271" s="96">
        <v>37.5</v>
      </c>
      <c r="P271" s="96">
        <v>6.9</v>
      </c>
      <c r="Q271" s="96">
        <v>8.1999999999999993</v>
      </c>
      <c r="R271" t="s">
        <v>179</v>
      </c>
    </row>
    <row r="272" spans="1:18" ht="12.75">
      <c r="A272" s="29" t="s">
        <v>121</v>
      </c>
      <c r="B272" s="39">
        <v>39524</v>
      </c>
      <c r="C272" s="31">
        <v>1.5</v>
      </c>
      <c r="D272" s="31" t="s">
        <v>191</v>
      </c>
      <c r="E272" s="31">
        <v>1</v>
      </c>
      <c r="F272" s="31" t="s">
        <v>203</v>
      </c>
      <c r="G272" s="31" t="s">
        <v>204</v>
      </c>
      <c r="H272" s="32">
        <v>1.2</v>
      </c>
      <c r="J272" s="96">
        <v>22.85</v>
      </c>
      <c r="K272" s="96">
        <v>37.17</v>
      </c>
      <c r="L272">
        <v>6.4</v>
      </c>
      <c r="M272">
        <v>8.1</v>
      </c>
      <c r="N272" s="96">
        <v>22.82</v>
      </c>
      <c r="O272" s="96">
        <v>37.18</v>
      </c>
      <c r="P272" s="96">
        <v>6.4</v>
      </c>
      <c r="Q272" s="96">
        <v>8.1</v>
      </c>
      <c r="R272" t="s">
        <v>167</v>
      </c>
    </row>
    <row r="273" spans="1:18" ht="12.75">
      <c r="A273" s="29" t="s">
        <v>121</v>
      </c>
      <c r="B273" s="39">
        <v>39538</v>
      </c>
      <c r="C273" s="31" t="s">
        <v>191</v>
      </c>
      <c r="D273" s="31" t="s">
        <v>191</v>
      </c>
      <c r="E273" s="31">
        <v>1</v>
      </c>
      <c r="F273" s="31" t="s">
        <v>197</v>
      </c>
      <c r="G273" s="31" t="s">
        <v>198</v>
      </c>
      <c r="H273" s="10">
        <v>1</v>
      </c>
      <c r="J273" s="96">
        <v>20.81</v>
      </c>
      <c r="K273" s="96">
        <v>36.869999999999997</v>
      </c>
      <c r="L273">
        <v>6.7</v>
      </c>
      <c r="M273">
        <v>8.1999999999999993</v>
      </c>
      <c r="N273" s="96">
        <v>20.83</v>
      </c>
      <c r="O273" s="96">
        <v>36.869999999999997</v>
      </c>
      <c r="P273" s="96">
        <v>6.6</v>
      </c>
      <c r="Q273" s="96">
        <v>8.1999999999999993</v>
      </c>
      <c r="R273" t="s">
        <v>166</v>
      </c>
    </row>
    <row r="275" spans="1:18" ht="12.75">
      <c r="A275" s="29" t="s">
        <v>155</v>
      </c>
      <c r="B275" s="39">
        <v>39419</v>
      </c>
      <c r="C275" s="31">
        <v>1.5</v>
      </c>
      <c r="D275" s="31" t="s">
        <v>108</v>
      </c>
      <c r="E275" s="31">
        <v>1</v>
      </c>
      <c r="F275" s="31" t="s">
        <v>197</v>
      </c>
      <c r="G275" s="31" t="s">
        <v>199</v>
      </c>
      <c r="H275" s="32">
        <v>0.3</v>
      </c>
      <c r="I275" s="99">
        <v>8.050984870071512E-2</v>
      </c>
      <c r="J275" s="98">
        <v>20.81</v>
      </c>
      <c r="K275" s="98">
        <v>36.630000000000003</v>
      </c>
      <c r="L275">
        <v>7</v>
      </c>
      <c r="M275">
        <v>8.1999999999999993</v>
      </c>
      <c r="N275" s="98">
        <v>20.79</v>
      </c>
      <c r="O275" s="98">
        <v>36.630000000000003</v>
      </c>
      <c r="P275" s="98">
        <v>7</v>
      </c>
      <c r="Q275" s="98">
        <v>8.1999999999999993</v>
      </c>
      <c r="R275">
        <v>7.6</v>
      </c>
    </row>
    <row r="276" spans="1:18" ht="12.75">
      <c r="A276" s="29" t="s">
        <v>155</v>
      </c>
      <c r="B276" s="39">
        <v>39426</v>
      </c>
      <c r="C276" s="31">
        <v>1.5</v>
      </c>
      <c r="D276" s="31" t="s">
        <v>97</v>
      </c>
      <c r="E276" s="31" t="s">
        <v>196</v>
      </c>
      <c r="F276" s="31" t="s">
        <v>116</v>
      </c>
      <c r="G276" s="31" t="s">
        <v>193</v>
      </c>
      <c r="H276" s="32">
        <v>0.4</v>
      </c>
      <c r="I276" s="99">
        <v>8.5115073167688043E-2</v>
      </c>
      <c r="J276" s="98">
        <v>20.36</v>
      </c>
      <c r="K276" s="98">
        <v>36.15</v>
      </c>
      <c r="L276">
        <v>7.3</v>
      </c>
      <c r="M276">
        <v>8.1999999999999993</v>
      </c>
      <c r="N276" s="98">
        <v>20.350000000000001</v>
      </c>
      <c r="O276" s="98">
        <v>36.15</v>
      </c>
      <c r="P276" s="98">
        <v>7.3</v>
      </c>
      <c r="Q276" s="98">
        <v>8.1999999999999993</v>
      </c>
      <c r="R276">
        <v>7.5</v>
      </c>
    </row>
    <row r="277" spans="1:18" ht="12.75">
      <c r="A277" s="29" t="s">
        <v>155</v>
      </c>
      <c r="B277" s="39">
        <v>39433</v>
      </c>
      <c r="C277" s="31" t="s">
        <v>97</v>
      </c>
      <c r="D277" s="31" t="s">
        <v>108</v>
      </c>
      <c r="E277" s="31">
        <v>1</v>
      </c>
      <c r="F277" s="31" t="s">
        <v>208</v>
      </c>
      <c r="G277" s="31" t="s">
        <v>113</v>
      </c>
      <c r="H277" s="32">
        <v>0.5</v>
      </c>
      <c r="I277" s="99">
        <v>7.6953862581144117E-2</v>
      </c>
      <c r="J277" s="98">
        <v>20.07</v>
      </c>
      <c r="K277" s="98">
        <v>36.1</v>
      </c>
      <c r="L277">
        <v>7.1</v>
      </c>
      <c r="M277">
        <v>8.1999999999999993</v>
      </c>
      <c r="N277" s="98">
        <v>20.09</v>
      </c>
      <c r="O277" s="98">
        <v>36.11</v>
      </c>
      <c r="P277" s="98">
        <v>7.1</v>
      </c>
      <c r="Q277" s="98">
        <v>8.1999999999999993</v>
      </c>
      <c r="R277" t="s">
        <v>171</v>
      </c>
    </row>
    <row r="278" spans="1:18" ht="12.75">
      <c r="A278" s="29" t="s">
        <v>155</v>
      </c>
      <c r="B278" s="39">
        <v>39454</v>
      </c>
      <c r="C278" s="31" t="s">
        <v>97</v>
      </c>
      <c r="D278" s="31" t="s">
        <v>196</v>
      </c>
      <c r="E278" s="31">
        <v>1</v>
      </c>
      <c r="F278" s="31" t="s">
        <v>197</v>
      </c>
      <c r="G278" s="31" t="s">
        <v>207</v>
      </c>
      <c r="H278" s="32">
        <v>0.7</v>
      </c>
      <c r="I278" s="104">
        <v>0.10098833769809215</v>
      </c>
      <c r="J278" s="12">
        <v>22.31</v>
      </c>
      <c r="K278" s="12">
        <v>36.47</v>
      </c>
      <c r="L278">
        <v>7</v>
      </c>
      <c r="M278">
        <v>8.1999999999999993</v>
      </c>
      <c r="N278" s="12">
        <v>22.21</v>
      </c>
      <c r="O278" s="12">
        <v>36.479999999999997</v>
      </c>
      <c r="P278" s="98">
        <v>6.9</v>
      </c>
      <c r="Q278" s="98">
        <v>8.1999999999999993</v>
      </c>
      <c r="R278">
        <v>4</v>
      </c>
    </row>
    <row r="279" spans="1:18" ht="12.75">
      <c r="A279" s="29" t="s">
        <v>155</v>
      </c>
      <c r="B279" s="39">
        <v>39461</v>
      </c>
      <c r="C279" s="31" t="s">
        <v>97</v>
      </c>
      <c r="D279" s="31" t="s">
        <v>191</v>
      </c>
      <c r="E279" s="31">
        <v>1</v>
      </c>
      <c r="F279" s="31" t="s">
        <v>200</v>
      </c>
      <c r="G279" s="31" t="s">
        <v>187</v>
      </c>
      <c r="H279" s="32">
        <v>0.3</v>
      </c>
      <c r="I279" s="104">
        <v>7.8065296398576831E-2</v>
      </c>
      <c r="J279" s="98">
        <v>22.74</v>
      </c>
      <c r="K279" s="98">
        <v>37.06</v>
      </c>
      <c r="L279">
        <v>6.6</v>
      </c>
      <c r="M279">
        <v>8.1</v>
      </c>
      <c r="N279" s="98">
        <v>22.61</v>
      </c>
      <c r="O279" s="98">
        <v>37.06</v>
      </c>
      <c r="P279" s="98">
        <v>6.6</v>
      </c>
      <c r="Q279" s="98">
        <v>8.1</v>
      </c>
      <c r="R279" t="s">
        <v>171</v>
      </c>
    </row>
    <row r="280" spans="1:18" ht="12.75">
      <c r="A280" s="29" t="s">
        <v>155</v>
      </c>
      <c r="B280" s="39">
        <v>39468</v>
      </c>
      <c r="C280" s="31">
        <v>1.5</v>
      </c>
      <c r="D280" s="31" t="s">
        <v>191</v>
      </c>
      <c r="E280" s="31">
        <v>1</v>
      </c>
      <c r="F280" s="31" t="s">
        <v>190</v>
      </c>
      <c r="G280" s="31" t="s">
        <v>199</v>
      </c>
      <c r="H280" s="32">
        <v>0.5</v>
      </c>
      <c r="I280" s="99">
        <v>9.0361433812231023E-2</v>
      </c>
      <c r="J280" s="98">
        <v>23.28</v>
      </c>
      <c r="K280" s="98">
        <v>37.26</v>
      </c>
      <c r="L280">
        <v>7</v>
      </c>
      <c r="M280">
        <v>8.1</v>
      </c>
      <c r="N280" s="98">
        <v>23.29</v>
      </c>
      <c r="O280" s="98">
        <v>37.270000000000003</v>
      </c>
      <c r="P280" s="98">
        <v>7</v>
      </c>
      <c r="Q280" s="98">
        <v>8.1</v>
      </c>
      <c r="R280">
        <v>6.2</v>
      </c>
    </row>
    <row r="281" spans="1:18" ht="12.75">
      <c r="A281" s="29" t="s">
        <v>155</v>
      </c>
      <c r="B281" s="39">
        <v>39475</v>
      </c>
      <c r="C281" s="31">
        <v>1.5</v>
      </c>
      <c r="D281" s="31">
        <v>1</v>
      </c>
      <c r="E281" s="31">
        <v>1</v>
      </c>
      <c r="F281" s="31" t="s">
        <v>197</v>
      </c>
      <c r="G281" s="31" t="s">
        <v>187</v>
      </c>
      <c r="H281" s="32">
        <v>0.9</v>
      </c>
      <c r="I281" s="99">
        <v>9.6949999999999995E-2</v>
      </c>
      <c r="J281" s="98">
        <v>24.05</v>
      </c>
      <c r="K281" s="98">
        <v>37.03</v>
      </c>
      <c r="L281">
        <v>7.1</v>
      </c>
      <c r="M281">
        <v>8.3000000000000007</v>
      </c>
      <c r="N281" s="98">
        <v>24</v>
      </c>
      <c r="O281" s="98">
        <v>37.03</v>
      </c>
      <c r="P281" s="98">
        <v>7.1</v>
      </c>
      <c r="Q281" s="98">
        <v>8.1999999999999993</v>
      </c>
      <c r="R281">
        <v>3.5</v>
      </c>
    </row>
    <row r="282" spans="1:18" ht="12.75">
      <c r="A282" s="29" t="s">
        <v>155</v>
      </c>
      <c r="B282" s="39">
        <v>39482</v>
      </c>
      <c r="C282" s="31">
        <v>1.5</v>
      </c>
      <c r="D282" s="31" t="s">
        <v>191</v>
      </c>
      <c r="E282" s="31">
        <v>1</v>
      </c>
      <c r="F282" s="31" t="s">
        <v>206</v>
      </c>
      <c r="G282" s="31" t="s">
        <v>204</v>
      </c>
      <c r="H282" s="32">
        <v>0.7</v>
      </c>
      <c r="I282" s="99">
        <v>9.8819435314682139E-2</v>
      </c>
      <c r="J282" s="98">
        <v>24.56</v>
      </c>
      <c r="K282" s="98">
        <v>37.15</v>
      </c>
      <c r="L282">
        <v>6.8</v>
      </c>
      <c r="M282">
        <v>8.1999999999999993</v>
      </c>
      <c r="N282" s="98">
        <v>24.48</v>
      </c>
      <c r="O282" s="98">
        <v>37.15</v>
      </c>
      <c r="P282" s="98">
        <v>6.7</v>
      </c>
      <c r="Q282" s="98">
        <v>8.1999999999999993</v>
      </c>
      <c r="R282">
        <v>6</v>
      </c>
    </row>
    <row r="283" spans="1:18" ht="12.75">
      <c r="A283" s="29" t="s">
        <v>155</v>
      </c>
      <c r="B283" s="39">
        <v>39489</v>
      </c>
      <c r="C283" s="31">
        <v>1.5</v>
      </c>
      <c r="D283" s="31" t="s">
        <v>196</v>
      </c>
      <c r="E283" s="31">
        <v>1</v>
      </c>
      <c r="F283" s="31" t="s">
        <v>208</v>
      </c>
      <c r="G283" s="31" t="s">
        <v>189</v>
      </c>
      <c r="H283" s="32">
        <v>0.9</v>
      </c>
      <c r="I283" s="99">
        <v>6.9817713466325343E-2</v>
      </c>
      <c r="J283" s="98">
        <v>24.74</v>
      </c>
      <c r="K283" s="98">
        <v>37.270000000000003</v>
      </c>
      <c r="L283">
        <v>7</v>
      </c>
      <c r="M283">
        <v>8.3000000000000007</v>
      </c>
      <c r="N283" s="98">
        <v>24.55</v>
      </c>
      <c r="O283" s="98">
        <v>37.25</v>
      </c>
      <c r="P283" s="98">
        <v>6.8</v>
      </c>
      <c r="Q283" s="98">
        <v>8.1999999999999993</v>
      </c>
      <c r="R283">
        <v>4</v>
      </c>
    </row>
    <row r="284" spans="1:18" ht="12.75">
      <c r="A284" s="29" t="s">
        <v>155</v>
      </c>
      <c r="B284" s="39">
        <v>39496</v>
      </c>
      <c r="C284" s="31">
        <v>1.5</v>
      </c>
      <c r="D284" s="31">
        <v>1</v>
      </c>
      <c r="E284" s="31">
        <v>1</v>
      </c>
      <c r="F284" s="31" t="s">
        <v>119</v>
      </c>
      <c r="G284" s="31" t="s">
        <v>189</v>
      </c>
      <c r="H284" s="32">
        <v>1</v>
      </c>
      <c r="I284" s="99">
        <v>0.11337922448583995</v>
      </c>
      <c r="J284" s="98">
        <v>23.98</v>
      </c>
      <c r="K284" s="98">
        <v>36.97</v>
      </c>
      <c r="L284">
        <v>7</v>
      </c>
      <c r="M284">
        <v>8.3000000000000007</v>
      </c>
      <c r="N284" s="98">
        <v>23.98</v>
      </c>
      <c r="O284" s="98">
        <v>36.950000000000003</v>
      </c>
      <c r="P284" s="98">
        <v>7</v>
      </c>
      <c r="Q284" s="98">
        <v>8.3000000000000007</v>
      </c>
      <c r="R284">
        <v>4</v>
      </c>
    </row>
    <row r="285" spans="1:18" ht="12.75">
      <c r="A285" s="29" t="s">
        <v>155</v>
      </c>
      <c r="B285" s="39">
        <v>39503</v>
      </c>
      <c r="C285" s="31">
        <v>1.5</v>
      </c>
      <c r="D285" s="31">
        <v>1</v>
      </c>
      <c r="E285" s="31">
        <v>1</v>
      </c>
      <c r="F285" s="31" t="s">
        <v>197</v>
      </c>
      <c r="G285" s="31" t="s">
        <v>189</v>
      </c>
      <c r="H285" s="32">
        <v>0.8</v>
      </c>
      <c r="I285" s="104">
        <v>0.10881520251531369</v>
      </c>
      <c r="J285" s="98">
        <v>22.36</v>
      </c>
      <c r="K285" s="98">
        <v>37.200000000000003</v>
      </c>
      <c r="L285">
        <v>6.9</v>
      </c>
      <c r="M285">
        <v>8.1999999999999993</v>
      </c>
      <c r="N285" s="98">
        <v>22.32</v>
      </c>
      <c r="O285" s="98">
        <v>37.18</v>
      </c>
      <c r="P285" s="98">
        <v>6.7</v>
      </c>
      <c r="Q285" s="98">
        <v>8.1999999999999993</v>
      </c>
      <c r="R285">
        <v>5</v>
      </c>
    </row>
    <row r="286" spans="1:18" ht="12.75">
      <c r="A286" s="29" t="s">
        <v>155</v>
      </c>
      <c r="B286" s="39">
        <v>39510</v>
      </c>
      <c r="C286" s="31">
        <v>1.5</v>
      </c>
      <c r="D286" s="31">
        <v>1</v>
      </c>
      <c r="E286" s="31">
        <v>1</v>
      </c>
      <c r="F286" s="31" t="s">
        <v>206</v>
      </c>
      <c r="G286" s="31" t="s">
        <v>187</v>
      </c>
      <c r="H286" s="32">
        <v>0.6</v>
      </c>
      <c r="I286" s="99">
        <v>0.10217287031643048</v>
      </c>
      <c r="J286" s="98">
        <v>23.44</v>
      </c>
      <c r="K286" s="98">
        <v>37.18</v>
      </c>
      <c r="L286">
        <v>6.8</v>
      </c>
      <c r="M286">
        <v>8.1999999999999993</v>
      </c>
      <c r="N286" s="98">
        <v>23.42</v>
      </c>
      <c r="O286" s="98">
        <v>37.18</v>
      </c>
      <c r="P286" s="98">
        <v>6.8</v>
      </c>
      <c r="Q286" s="98">
        <v>8.1999999999999993</v>
      </c>
      <c r="R286">
        <v>7.5</v>
      </c>
    </row>
    <row r="287" spans="1:18" ht="12.75">
      <c r="A287" s="29" t="s">
        <v>155</v>
      </c>
      <c r="B287" s="39">
        <v>39517</v>
      </c>
      <c r="C287" s="31">
        <v>1.5</v>
      </c>
      <c r="D287" s="31" t="s">
        <v>108</v>
      </c>
      <c r="E287" s="31" t="s">
        <v>191</v>
      </c>
      <c r="F287" s="31" t="s">
        <v>188</v>
      </c>
      <c r="G287" s="31" t="s">
        <v>198</v>
      </c>
      <c r="H287" s="32">
        <v>1</v>
      </c>
      <c r="I287" s="99">
        <v>0.11076546610688494</v>
      </c>
      <c r="J287" s="98">
        <v>23.6</v>
      </c>
      <c r="K287" s="98">
        <v>37.49</v>
      </c>
      <c r="L287">
        <v>6.3</v>
      </c>
      <c r="M287">
        <v>8.1999999999999993</v>
      </c>
      <c r="N287" s="98">
        <v>23.61</v>
      </c>
      <c r="O287" s="98">
        <v>37.46</v>
      </c>
      <c r="P287" s="98">
        <v>6.3</v>
      </c>
      <c r="Q287" s="98">
        <v>8.1999999999999993</v>
      </c>
      <c r="R287">
        <v>5.5</v>
      </c>
    </row>
    <row r="288" spans="1:18" ht="12.75">
      <c r="A288" s="29" t="s">
        <v>155</v>
      </c>
      <c r="B288" s="39">
        <v>39524</v>
      </c>
      <c r="C288" s="31">
        <v>1.5</v>
      </c>
      <c r="D288" s="31" t="s">
        <v>196</v>
      </c>
      <c r="E288" s="31">
        <v>1</v>
      </c>
      <c r="F288" s="31" t="s">
        <v>119</v>
      </c>
      <c r="G288" s="31" t="s">
        <v>187</v>
      </c>
      <c r="H288" s="32">
        <v>0.7</v>
      </c>
      <c r="I288" s="121"/>
      <c r="J288" s="98">
        <v>23.38</v>
      </c>
      <c r="K288" s="98">
        <v>37.14</v>
      </c>
      <c r="L288">
        <v>6.5</v>
      </c>
      <c r="M288">
        <v>8.1</v>
      </c>
      <c r="N288" s="98">
        <v>23.33</v>
      </c>
      <c r="O288" s="98">
        <v>37.14</v>
      </c>
      <c r="P288" s="98">
        <v>6.5</v>
      </c>
      <c r="Q288" s="98">
        <v>8.1</v>
      </c>
      <c r="R288">
        <v>6</v>
      </c>
    </row>
    <row r="289" spans="1:18" ht="12.75">
      <c r="A289" s="29" t="s">
        <v>155</v>
      </c>
      <c r="B289" s="39">
        <v>39538</v>
      </c>
      <c r="C289" s="31" t="s">
        <v>97</v>
      </c>
      <c r="D289" s="31" t="s">
        <v>191</v>
      </c>
      <c r="E289" s="31">
        <v>1</v>
      </c>
      <c r="F289" s="31" t="s">
        <v>102</v>
      </c>
      <c r="G289" s="31" t="s">
        <v>189</v>
      </c>
      <c r="H289" s="9">
        <v>1.3</v>
      </c>
      <c r="I289" s="99">
        <v>0.13282446341777121</v>
      </c>
      <c r="J289" s="98">
        <v>21.22</v>
      </c>
      <c r="K289" s="98">
        <v>37.159999999999997</v>
      </c>
      <c r="L289">
        <v>6.7</v>
      </c>
      <c r="M289">
        <v>8.1999999999999993</v>
      </c>
      <c r="N289" s="98">
        <v>21.34</v>
      </c>
      <c r="O289" s="98">
        <v>37.32</v>
      </c>
      <c r="P289" s="98">
        <v>6.6</v>
      </c>
      <c r="Q289" s="98">
        <v>8.1999999999999993</v>
      </c>
      <c r="R289">
        <v>4</v>
      </c>
    </row>
    <row r="291" spans="1:18" ht="12.75">
      <c r="A291" s="29" t="s">
        <v>134</v>
      </c>
      <c r="B291" s="39">
        <v>39419</v>
      </c>
      <c r="C291" s="31">
        <v>1.5</v>
      </c>
      <c r="D291" s="31" t="s">
        <v>186</v>
      </c>
      <c r="E291" s="31" t="s">
        <v>97</v>
      </c>
      <c r="F291" s="31" t="s">
        <v>116</v>
      </c>
      <c r="G291" s="31" t="s">
        <v>198</v>
      </c>
      <c r="H291" s="32">
        <v>0.3</v>
      </c>
      <c r="I291" s="102">
        <v>7.4741384059376428E-2</v>
      </c>
      <c r="R291">
        <v>6.8</v>
      </c>
    </row>
    <row r="292" spans="1:18" ht="12.75">
      <c r="A292" s="29" t="s">
        <v>134</v>
      </c>
      <c r="B292" s="39">
        <v>39426</v>
      </c>
      <c r="C292" s="31" t="s">
        <v>194</v>
      </c>
      <c r="D292" s="31" t="s">
        <v>97</v>
      </c>
      <c r="E292" s="31" t="s">
        <v>97</v>
      </c>
      <c r="F292" s="31" t="s">
        <v>116</v>
      </c>
      <c r="G292" s="31" t="s">
        <v>193</v>
      </c>
      <c r="H292" s="32">
        <v>0.2</v>
      </c>
      <c r="I292" s="102">
        <v>7.9744818526228015E-2</v>
      </c>
      <c r="J292" s="101">
        <v>20.329999999999998</v>
      </c>
      <c r="K292" s="101">
        <v>36.369999999999997</v>
      </c>
      <c r="L292">
        <v>7</v>
      </c>
      <c r="M292">
        <v>8.1999999999999993</v>
      </c>
      <c r="N292" s="101">
        <v>20.14</v>
      </c>
      <c r="O292" s="101">
        <v>36.36</v>
      </c>
      <c r="P292" s="101">
        <v>7.2</v>
      </c>
      <c r="Q292" s="101">
        <v>8.1999999999999993</v>
      </c>
      <c r="R292" t="s">
        <v>221</v>
      </c>
    </row>
    <row r="293" spans="1:18" ht="12.75">
      <c r="A293" s="29" t="s">
        <v>134</v>
      </c>
      <c r="B293" s="39">
        <v>39433</v>
      </c>
      <c r="C293" s="31">
        <v>1.5</v>
      </c>
      <c r="D293" s="31" t="s">
        <v>190</v>
      </c>
      <c r="E293" s="31">
        <v>1</v>
      </c>
      <c r="F293" s="31" t="s">
        <v>116</v>
      </c>
      <c r="G293" s="31" t="s">
        <v>205</v>
      </c>
      <c r="H293" s="32">
        <v>0.5</v>
      </c>
      <c r="I293" s="102">
        <v>7.7743693950770701E-2</v>
      </c>
      <c r="J293" s="101">
        <v>20.32</v>
      </c>
      <c r="K293" s="101">
        <v>36.17</v>
      </c>
      <c r="L293">
        <v>7.2</v>
      </c>
      <c r="M293">
        <v>8.1999999999999993</v>
      </c>
      <c r="N293" s="101">
        <v>20.059999999999999</v>
      </c>
      <c r="O293" s="101">
        <v>36.17</v>
      </c>
      <c r="P293" s="101">
        <v>7.1</v>
      </c>
      <c r="Q293" s="101">
        <v>8.1999999999999993</v>
      </c>
      <c r="R293" t="s">
        <v>135</v>
      </c>
    </row>
    <row r="294" spans="1:18">
      <c r="A294" s="29" t="s">
        <v>134</v>
      </c>
      <c r="B294" s="39">
        <v>39454</v>
      </c>
      <c r="C294" s="31" t="s">
        <v>190</v>
      </c>
      <c r="D294" s="31" t="s">
        <v>191</v>
      </c>
      <c r="E294" s="31" t="s">
        <v>116</v>
      </c>
      <c r="F294" s="31" t="s">
        <v>206</v>
      </c>
      <c r="G294" s="31" t="s">
        <v>207</v>
      </c>
      <c r="H294" s="32">
        <v>0.2</v>
      </c>
      <c r="I294" s="104">
        <v>7.9890876925941115E-2</v>
      </c>
      <c r="J294" s="12">
        <v>22.93</v>
      </c>
      <c r="K294" s="12">
        <v>36.65</v>
      </c>
      <c r="L294">
        <v>6.8</v>
      </c>
      <c r="M294">
        <v>8.3000000000000007</v>
      </c>
      <c r="N294" s="12">
        <v>22.64</v>
      </c>
      <c r="O294" s="12">
        <v>36.630000000000003</v>
      </c>
      <c r="P294" s="12">
        <v>7.1</v>
      </c>
      <c r="Q294" s="12">
        <v>8.3000000000000007</v>
      </c>
      <c r="R294">
        <v>7</v>
      </c>
    </row>
    <row r="295" spans="1:18" ht="12.75">
      <c r="A295" s="29" t="s">
        <v>134</v>
      </c>
      <c r="B295" s="39">
        <v>39461</v>
      </c>
      <c r="C295" s="31">
        <v>1.5</v>
      </c>
      <c r="D295" s="31" t="s">
        <v>191</v>
      </c>
      <c r="E295" s="31" t="s">
        <v>108</v>
      </c>
      <c r="F295" s="31" t="s">
        <v>200</v>
      </c>
      <c r="G295" s="31" t="s">
        <v>207</v>
      </c>
      <c r="H295" s="32">
        <v>0.2</v>
      </c>
      <c r="I295" s="104">
        <v>8.128056440074645E-2</v>
      </c>
      <c r="J295" s="101">
        <v>22.86</v>
      </c>
      <c r="K295" s="101">
        <v>37.06</v>
      </c>
      <c r="L295">
        <v>6.8</v>
      </c>
      <c r="M295">
        <v>8.1</v>
      </c>
      <c r="N295" s="101">
        <v>22.86</v>
      </c>
      <c r="O295" s="101">
        <v>37.06</v>
      </c>
      <c r="P295" s="101">
        <v>6.8</v>
      </c>
      <c r="Q295" s="101">
        <v>8.1</v>
      </c>
      <c r="R295">
        <v>5.5</v>
      </c>
    </row>
    <row r="296" spans="1:18" ht="12.75">
      <c r="A296" s="29" t="s">
        <v>134</v>
      </c>
      <c r="B296" s="39">
        <v>39468</v>
      </c>
      <c r="C296" s="31">
        <v>1.5</v>
      </c>
      <c r="D296" s="31" t="s">
        <v>97</v>
      </c>
      <c r="E296" s="31" t="s">
        <v>186</v>
      </c>
      <c r="F296" s="31" t="s">
        <v>194</v>
      </c>
      <c r="G296" s="31" t="s">
        <v>187</v>
      </c>
      <c r="H296" s="32">
        <v>0.6</v>
      </c>
      <c r="I296" s="102">
        <v>7.8500175568327515E-2</v>
      </c>
      <c r="J296" s="101">
        <v>23.54</v>
      </c>
      <c r="K296" s="101">
        <v>37.11</v>
      </c>
      <c r="L296">
        <v>7</v>
      </c>
      <c r="M296">
        <v>8.1</v>
      </c>
      <c r="N296" s="101">
        <v>23.37</v>
      </c>
      <c r="O296" s="101">
        <v>37.08</v>
      </c>
      <c r="P296" s="101">
        <v>7</v>
      </c>
      <c r="Q296" s="101">
        <v>8.1</v>
      </c>
      <c r="R296">
        <v>6.5</v>
      </c>
    </row>
    <row r="297" spans="1:18" ht="12.75">
      <c r="A297" s="29" t="s">
        <v>134</v>
      </c>
      <c r="B297" s="39">
        <v>39475</v>
      </c>
      <c r="C297" s="31">
        <v>1.5</v>
      </c>
      <c r="D297" s="31" t="s">
        <v>196</v>
      </c>
      <c r="E297" s="31" t="s">
        <v>186</v>
      </c>
      <c r="F297" s="31" t="s">
        <v>200</v>
      </c>
      <c r="G297" s="31" t="s">
        <v>207</v>
      </c>
      <c r="H297" s="32">
        <v>0.3</v>
      </c>
      <c r="I297" s="102">
        <v>9.6644008377734653E-2</v>
      </c>
      <c r="J297" s="101">
        <v>24.1</v>
      </c>
      <c r="K297" s="101">
        <v>36.99</v>
      </c>
      <c r="L297">
        <v>6.5</v>
      </c>
      <c r="M297">
        <v>8.3000000000000007</v>
      </c>
      <c r="N297" s="101">
        <v>24.06</v>
      </c>
      <c r="O297" s="101">
        <v>36.94</v>
      </c>
      <c r="P297" s="101">
        <v>6.4</v>
      </c>
      <c r="Q297" s="101">
        <v>8.3000000000000007</v>
      </c>
      <c r="R297">
        <v>7</v>
      </c>
    </row>
    <row r="298" spans="1:18" ht="12.75">
      <c r="A298" s="29" t="s">
        <v>134</v>
      </c>
      <c r="B298" s="39">
        <v>39482</v>
      </c>
      <c r="C298" s="31">
        <v>1.5</v>
      </c>
      <c r="D298" s="31" t="s">
        <v>97</v>
      </c>
      <c r="E298" s="31" t="s">
        <v>190</v>
      </c>
      <c r="F298" s="31" t="s">
        <v>208</v>
      </c>
      <c r="G298" s="31" t="s">
        <v>187</v>
      </c>
      <c r="H298" s="32">
        <v>0.5</v>
      </c>
      <c r="I298" s="102">
        <v>7.886516018187166E-2</v>
      </c>
      <c r="J298" s="101">
        <v>25</v>
      </c>
      <c r="K298" s="101">
        <v>37.03</v>
      </c>
      <c r="L298">
        <v>6.6</v>
      </c>
      <c r="M298">
        <v>8.1999999999999993</v>
      </c>
      <c r="N298" s="101">
        <v>24.7</v>
      </c>
      <c r="O298" s="101">
        <v>36.96</v>
      </c>
      <c r="P298" s="101">
        <v>7</v>
      </c>
      <c r="Q298" s="101">
        <v>8.3000000000000007</v>
      </c>
      <c r="R298" t="s">
        <v>78</v>
      </c>
    </row>
    <row r="299" spans="1:18" ht="12.75">
      <c r="A299" s="29" t="s">
        <v>134</v>
      </c>
      <c r="B299" s="39">
        <v>39489</v>
      </c>
      <c r="C299" s="31">
        <v>1.5</v>
      </c>
      <c r="D299" s="31" t="s">
        <v>191</v>
      </c>
      <c r="E299" s="31">
        <v>1</v>
      </c>
      <c r="F299" s="31">
        <v>15</v>
      </c>
      <c r="G299" s="31" t="s">
        <v>187</v>
      </c>
      <c r="H299" s="32">
        <v>1.2</v>
      </c>
      <c r="I299" s="102">
        <v>8.1015122494633066E-2</v>
      </c>
      <c r="J299" s="101">
        <v>24.73</v>
      </c>
      <c r="K299" s="101">
        <v>37.08</v>
      </c>
      <c r="L299">
        <v>6.5</v>
      </c>
      <c r="M299">
        <v>8.1999999999999993</v>
      </c>
      <c r="N299" s="101">
        <v>24.57</v>
      </c>
      <c r="O299" s="101">
        <v>37.11</v>
      </c>
      <c r="P299" s="101">
        <v>6.6</v>
      </c>
      <c r="Q299" s="101">
        <v>8.1999999999999993</v>
      </c>
      <c r="R299" t="s">
        <v>135</v>
      </c>
    </row>
    <row r="300" spans="1:18" ht="12.75">
      <c r="A300" s="29" t="s">
        <v>134</v>
      </c>
      <c r="B300" s="39">
        <v>39496</v>
      </c>
      <c r="C300" s="31" t="s">
        <v>191</v>
      </c>
      <c r="D300" s="31" t="s">
        <v>97</v>
      </c>
      <c r="E300" s="31" t="s">
        <v>215</v>
      </c>
      <c r="F300" s="31" t="s">
        <v>188</v>
      </c>
      <c r="G300" s="31">
        <v>130</v>
      </c>
      <c r="H300" s="32">
        <v>0.8</v>
      </c>
      <c r="I300" s="102">
        <v>0.12859434619682167</v>
      </c>
      <c r="J300" s="101">
        <v>23.78</v>
      </c>
      <c r="K300" s="101">
        <v>36.880000000000003</v>
      </c>
      <c r="L300">
        <v>6.3</v>
      </c>
      <c r="M300">
        <v>8.1999999999999993</v>
      </c>
      <c r="N300" s="101">
        <v>23.79</v>
      </c>
      <c r="O300" s="101">
        <v>36.880000000000003</v>
      </c>
      <c r="P300" s="101">
        <v>6.2</v>
      </c>
      <c r="Q300" s="101">
        <v>8.1999999999999993</v>
      </c>
      <c r="R300">
        <v>5</v>
      </c>
    </row>
    <row r="301" spans="1:18" ht="12.75">
      <c r="A301" s="29" t="s">
        <v>134</v>
      </c>
      <c r="B301" s="39">
        <v>39503</v>
      </c>
      <c r="C301" s="31">
        <v>1.5</v>
      </c>
      <c r="D301" s="31">
        <v>1</v>
      </c>
      <c r="E301" s="31">
        <v>1</v>
      </c>
      <c r="F301" s="31" t="s">
        <v>116</v>
      </c>
      <c r="G301" s="31" t="s">
        <v>187</v>
      </c>
      <c r="H301" s="32">
        <v>0.5</v>
      </c>
      <c r="I301" s="102">
        <v>8.8117844650609151E-2</v>
      </c>
      <c r="J301" s="101">
        <v>22.96</v>
      </c>
      <c r="K301" s="101">
        <v>37.24</v>
      </c>
      <c r="L301">
        <v>6.8</v>
      </c>
      <c r="M301">
        <v>8.1999999999999993</v>
      </c>
      <c r="N301" s="101">
        <v>22.6</v>
      </c>
      <c r="O301" s="101">
        <v>37.24</v>
      </c>
      <c r="P301" s="101">
        <v>7</v>
      </c>
      <c r="Q301" s="101">
        <v>8.3000000000000007</v>
      </c>
      <c r="R301" t="s">
        <v>131</v>
      </c>
    </row>
    <row r="302" spans="1:18" ht="12.75">
      <c r="A302" s="29" t="s">
        <v>134</v>
      </c>
      <c r="B302" s="39">
        <v>39510</v>
      </c>
      <c r="C302" s="31">
        <v>1.5</v>
      </c>
      <c r="D302" s="31" t="s">
        <v>191</v>
      </c>
      <c r="E302" s="31" t="s">
        <v>194</v>
      </c>
      <c r="F302" s="31" t="s">
        <v>116</v>
      </c>
      <c r="G302" s="31" t="s">
        <v>193</v>
      </c>
      <c r="H302" s="32">
        <v>0.4</v>
      </c>
      <c r="I302" s="102">
        <v>9.2491151674526401E-2</v>
      </c>
      <c r="J302" s="101">
        <v>23.89</v>
      </c>
      <c r="K302" s="101">
        <v>37.090000000000003</v>
      </c>
      <c r="L302">
        <v>6.6</v>
      </c>
      <c r="M302">
        <v>8.1999999999999993</v>
      </c>
      <c r="N302" s="101">
        <v>23.68</v>
      </c>
      <c r="O302" s="101">
        <v>37.06</v>
      </c>
      <c r="P302" s="101">
        <v>6.6</v>
      </c>
      <c r="Q302" s="101">
        <v>8.1999999999999993</v>
      </c>
      <c r="R302" t="s">
        <v>78</v>
      </c>
    </row>
    <row r="303" spans="1:18" ht="12.75">
      <c r="A303" s="29" t="s">
        <v>134</v>
      </c>
      <c r="B303" s="39">
        <v>39517</v>
      </c>
      <c r="C303" s="31">
        <v>1.5</v>
      </c>
      <c r="D303" s="31" t="s">
        <v>108</v>
      </c>
      <c r="E303" s="31" t="s">
        <v>208</v>
      </c>
      <c r="F303" s="31" t="s">
        <v>197</v>
      </c>
      <c r="G303" s="31" t="s">
        <v>187</v>
      </c>
      <c r="H303" s="32">
        <v>0.6</v>
      </c>
      <c r="I303" s="102">
        <v>9.3103882882450376E-2</v>
      </c>
      <c r="J303" s="101">
        <v>23.93</v>
      </c>
      <c r="K303" s="101">
        <v>37.49</v>
      </c>
      <c r="L303">
        <v>6.3</v>
      </c>
      <c r="M303">
        <v>8.1999999999999993</v>
      </c>
      <c r="N303" s="101">
        <v>23.48</v>
      </c>
      <c r="O303" s="101">
        <v>37.450000000000003</v>
      </c>
      <c r="P303" s="101">
        <v>6.2</v>
      </c>
      <c r="Q303" s="101">
        <v>8.1999999999999993</v>
      </c>
      <c r="R303">
        <v>7.5</v>
      </c>
    </row>
    <row r="304" spans="1:18" ht="12.75">
      <c r="A304" s="29" t="s">
        <v>134</v>
      </c>
      <c r="B304" s="39">
        <v>39524</v>
      </c>
      <c r="C304" s="31">
        <v>1.5</v>
      </c>
      <c r="D304" s="31" t="s">
        <v>191</v>
      </c>
      <c r="E304" s="31">
        <v>1</v>
      </c>
      <c r="F304" s="31" t="s">
        <v>203</v>
      </c>
      <c r="G304" s="31" t="s">
        <v>204</v>
      </c>
      <c r="H304" s="32">
        <v>1.2</v>
      </c>
      <c r="I304" s="102"/>
      <c r="J304" s="101">
        <v>22.51</v>
      </c>
      <c r="K304" s="101">
        <v>36.72</v>
      </c>
      <c r="L304">
        <v>6.6</v>
      </c>
      <c r="M304">
        <v>8.1</v>
      </c>
      <c r="N304" s="101">
        <v>22.53</v>
      </c>
      <c r="O304" s="101">
        <v>36.72</v>
      </c>
      <c r="P304" s="101">
        <v>6.6</v>
      </c>
      <c r="Q304" s="101">
        <v>8.1</v>
      </c>
      <c r="R304">
        <v>7</v>
      </c>
    </row>
    <row r="305" spans="1:18" ht="12.75">
      <c r="A305" s="29" t="s">
        <v>134</v>
      </c>
      <c r="B305" s="39">
        <v>39538</v>
      </c>
      <c r="C305" s="31" t="s">
        <v>97</v>
      </c>
      <c r="D305" s="31" t="s">
        <v>97</v>
      </c>
      <c r="E305" s="31" t="s">
        <v>215</v>
      </c>
      <c r="F305" s="31" t="s">
        <v>188</v>
      </c>
      <c r="G305" s="31" t="s">
        <v>204</v>
      </c>
      <c r="H305" s="9">
        <v>0.6</v>
      </c>
      <c r="I305" s="102">
        <v>0.14593307322315419</v>
      </c>
      <c r="J305" s="101">
        <v>20.03</v>
      </c>
      <c r="K305" s="101">
        <v>36.69</v>
      </c>
      <c r="L305">
        <v>6.7</v>
      </c>
      <c r="M305">
        <v>8.1</v>
      </c>
      <c r="N305" s="101">
        <v>20.02</v>
      </c>
      <c r="O305" s="101">
        <v>36.69</v>
      </c>
      <c r="P305" s="101">
        <v>6.7</v>
      </c>
      <c r="Q305" s="101">
        <v>8.1</v>
      </c>
      <c r="R305">
        <v>5</v>
      </c>
    </row>
  </sheetData>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U324"/>
  <sheetViews>
    <sheetView workbookViewId="0">
      <selection activeCell="J14" sqref="J14"/>
    </sheetView>
  </sheetViews>
  <sheetFormatPr defaultColWidth="11.42578125" defaultRowHeight="12"/>
  <cols>
    <col min="9" max="9" width="14" bestFit="1" customWidth="1"/>
    <col min="20" max="20" width="10.85546875" style="34"/>
  </cols>
  <sheetData>
    <row r="1" spans="1:21">
      <c r="C1" s="26" t="s">
        <v>4</v>
      </c>
      <c r="D1" s="26" t="s">
        <v>58</v>
      </c>
      <c r="E1" s="26" t="s">
        <v>59</v>
      </c>
      <c r="F1" s="26" t="s">
        <v>60</v>
      </c>
      <c r="G1" s="26" t="s">
        <v>61</v>
      </c>
      <c r="H1" s="26" t="s">
        <v>62</v>
      </c>
      <c r="I1" s="26" t="s">
        <v>63</v>
      </c>
      <c r="J1" s="26" t="s">
        <v>65</v>
      </c>
      <c r="K1" s="26" t="s">
        <v>64</v>
      </c>
      <c r="L1" s="26" t="s">
        <v>222</v>
      </c>
      <c r="M1" s="26" t="s">
        <v>223</v>
      </c>
      <c r="N1" s="26" t="s">
        <v>173</v>
      </c>
      <c r="O1" s="26" t="s">
        <v>68</v>
      </c>
      <c r="P1" s="26" t="s">
        <v>67</v>
      </c>
      <c r="Q1" s="26" t="s">
        <v>224</v>
      </c>
      <c r="R1" s="26" t="s">
        <v>490</v>
      </c>
      <c r="S1" s="38" t="s">
        <v>174</v>
      </c>
      <c r="T1" s="34" t="s">
        <v>72</v>
      </c>
      <c r="U1" s="26" t="s">
        <v>225</v>
      </c>
    </row>
    <row r="2" spans="1:21">
      <c r="A2" s="26" t="s">
        <v>57</v>
      </c>
      <c r="B2" s="26" t="s">
        <v>2</v>
      </c>
      <c r="C2" s="9" t="s">
        <v>7</v>
      </c>
      <c r="D2" s="9" t="s">
        <v>7</v>
      </c>
      <c r="E2" s="9" t="s">
        <v>7</v>
      </c>
      <c r="F2" s="9" t="s">
        <v>7</v>
      </c>
      <c r="G2" s="9" t="s">
        <v>7</v>
      </c>
      <c r="H2" s="9" t="s">
        <v>7</v>
      </c>
      <c r="I2" s="9" t="s">
        <v>226</v>
      </c>
      <c r="J2" s="9" t="s">
        <v>227</v>
      </c>
      <c r="K2" s="9" t="s">
        <v>228</v>
      </c>
      <c r="L2" s="9" t="s">
        <v>229</v>
      </c>
      <c r="M2" s="9" t="s">
        <v>230</v>
      </c>
      <c r="O2" s="9" t="s">
        <v>227</v>
      </c>
      <c r="P2" s="9" t="s">
        <v>228</v>
      </c>
      <c r="Q2" s="9" t="s">
        <v>229</v>
      </c>
      <c r="R2" s="9" t="s">
        <v>230</v>
      </c>
      <c r="T2" s="34" t="s">
        <v>231</v>
      </c>
      <c r="U2" s="9" t="s">
        <v>230</v>
      </c>
    </row>
    <row r="3" spans="1:21" ht="12.75">
      <c r="A3" s="29" t="s">
        <v>8</v>
      </c>
      <c r="B3" s="39">
        <v>39783</v>
      </c>
      <c r="C3" s="31">
        <v>1.5</v>
      </c>
      <c r="D3" s="31">
        <v>3</v>
      </c>
      <c r="E3" s="31">
        <v>1</v>
      </c>
      <c r="F3" s="31">
        <v>11</v>
      </c>
      <c r="G3" s="31">
        <v>130</v>
      </c>
      <c r="H3" s="9">
        <v>0.6</v>
      </c>
      <c r="I3" s="105">
        <v>7.3011969460682197E-2</v>
      </c>
      <c r="J3" s="49">
        <v>20.67</v>
      </c>
      <c r="K3" s="49">
        <v>36.01</v>
      </c>
      <c r="L3" s="122">
        <v>99.2</v>
      </c>
      <c r="M3" s="103">
        <v>7.21</v>
      </c>
      <c r="N3">
        <v>8.1999999999999993</v>
      </c>
      <c r="O3" s="49">
        <v>20.2</v>
      </c>
      <c r="P3" s="49">
        <v>36.07</v>
      </c>
      <c r="Q3" s="122">
        <v>92.1</v>
      </c>
      <c r="R3" s="103">
        <v>6.75</v>
      </c>
      <c r="S3" s="49">
        <v>8.1999999999999993</v>
      </c>
      <c r="T3" s="123">
        <v>7</v>
      </c>
    </row>
    <row r="4" spans="1:21" ht="12.75">
      <c r="A4" s="29" t="s">
        <v>8</v>
      </c>
      <c r="B4" s="39">
        <v>39790</v>
      </c>
      <c r="C4" s="31">
        <v>1.5</v>
      </c>
      <c r="D4" s="31">
        <v>1</v>
      </c>
      <c r="E4" s="31">
        <v>1</v>
      </c>
      <c r="F4" s="31">
        <v>11</v>
      </c>
      <c r="G4" s="31">
        <v>110</v>
      </c>
      <c r="H4" s="9">
        <v>0.3</v>
      </c>
      <c r="I4" s="50">
        <v>7.0634987752603781E-2</v>
      </c>
      <c r="J4" s="49">
        <v>20.98</v>
      </c>
      <c r="K4" s="49">
        <v>36.01</v>
      </c>
      <c r="L4" s="122">
        <v>91</v>
      </c>
      <c r="M4" s="103">
        <v>6.58</v>
      </c>
      <c r="N4">
        <v>8.1999999999999993</v>
      </c>
      <c r="O4" s="49">
        <v>20.92</v>
      </c>
      <c r="P4" s="49">
        <v>36.01</v>
      </c>
      <c r="Q4" s="122">
        <v>92.9</v>
      </c>
      <c r="R4" s="103">
        <v>6.72</v>
      </c>
      <c r="S4" s="49">
        <v>8.1999999999999993</v>
      </c>
      <c r="T4" s="123">
        <v>8.5</v>
      </c>
    </row>
    <row r="5" spans="1:21" ht="12.75">
      <c r="A5" s="29" t="s">
        <v>8</v>
      </c>
      <c r="B5" s="39">
        <v>39797</v>
      </c>
      <c r="C5" s="31">
        <v>1.5</v>
      </c>
      <c r="D5" s="31">
        <v>4</v>
      </c>
      <c r="E5" s="31">
        <v>1</v>
      </c>
      <c r="F5" s="31">
        <v>11</v>
      </c>
      <c r="G5" s="31">
        <v>140</v>
      </c>
      <c r="H5" s="9">
        <v>0.4</v>
      </c>
      <c r="I5" s="50">
        <v>6.7618311580159046E-2</v>
      </c>
      <c r="J5" s="49">
        <v>21.91</v>
      </c>
      <c r="K5" s="49">
        <v>36.08</v>
      </c>
      <c r="L5" s="122">
        <v>95.9</v>
      </c>
      <c r="M5" s="103">
        <v>6.81</v>
      </c>
      <c r="N5">
        <v>8.1999999999999993</v>
      </c>
      <c r="O5" s="49">
        <v>21.4</v>
      </c>
      <c r="P5" s="49">
        <v>36.26</v>
      </c>
      <c r="Q5" s="122">
        <v>91.8</v>
      </c>
      <c r="R5" s="103">
        <v>6.57</v>
      </c>
      <c r="S5" s="49">
        <v>8.1999999999999993</v>
      </c>
      <c r="T5" s="123">
        <v>8</v>
      </c>
    </row>
    <row r="6" spans="1:21" ht="12.75">
      <c r="A6" s="29" t="s">
        <v>8</v>
      </c>
      <c r="B6" s="39">
        <v>39804</v>
      </c>
      <c r="C6" s="31">
        <v>1.5</v>
      </c>
      <c r="D6" s="31">
        <v>2</v>
      </c>
      <c r="E6" s="31">
        <v>1</v>
      </c>
      <c r="F6" s="31">
        <v>12</v>
      </c>
      <c r="G6" s="31">
        <v>140</v>
      </c>
      <c r="H6" s="9">
        <v>0.4</v>
      </c>
      <c r="I6" s="50">
        <v>8.8281137254397707E-2</v>
      </c>
      <c r="J6" s="49">
        <v>21.73</v>
      </c>
      <c r="K6" s="49">
        <v>36.24</v>
      </c>
      <c r="L6" s="122">
        <v>94.5</v>
      </c>
      <c r="M6" s="103">
        <v>6.73</v>
      </c>
      <c r="N6">
        <v>8.3000000000000007</v>
      </c>
      <c r="O6" s="49">
        <v>21.72</v>
      </c>
      <c r="P6" s="49">
        <v>36.25</v>
      </c>
      <c r="Q6" s="122">
        <v>92.8</v>
      </c>
      <c r="R6" s="103">
        <v>6.61</v>
      </c>
      <c r="S6" s="49">
        <v>8.1999999999999993</v>
      </c>
      <c r="T6" s="123">
        <v>7.5</v>
      </c>
    </row>
    <row r="7" spans="1:21" ht="12.75">
      <c r="A7" s="29" t="s">
        <v>8</v>
      </c>
      <c r="B7" s="39">
        <v>39818</v>
      </c>
      <c r="C7" s="31">
        <v>1.5</v>
      </c>
      <c r="D7" s="31">
        <v>2</v>
      </c>
      <c r="E7" s="31">
        <v>1</v>
      </c>
      <c r="F7" s="31">
        <v>14</v>
      </c>
      <c r="G7" s="31">
        <v>120</v>
      </c>
      <c r="H7" s="9">
        <v>0.5</v>
      </c>
      <c r="I7" s="50">
        <v>8.6615457007235136E-2</v>
      </c>
      <c r="J7" s="49">
        <v>23.07</v>
      </c>
      <c r="K7" s="49">
        <v>36.39</v>
      </c>
      <c r="L7">
        <v>97</v>
      </c>
      <c r="M7">
        <v>6.8</v>
      </c>
      <c r="N7">
        <v>8.1999999999999993</v>
      </c>
      <c r="O7" s="49">
        <v>23.11</v>
      </c>
      <c r="P7" s="49">
        <v>36.5</v>
      </c>
      <c r="Q7" s="49">
        <v>93</v>
      </c>
      <c r="R7" s="49">
        <v>6.5</v>
      </c>
      <c r="S7" s="49">
        <v>8.1999999999999993</v>
      </c>
      <c r="T7" s="123">
        <v>7</v>
      </c>
    </row>
    <row r="8" spans="1:21" ht="12.75">
      <c r="A8" s="29" t="s">
        <v>8</v>
      </c>
      <c r="B8" s="39">
        <v>39825</v>
      </c>
      <c r="C8" s="31">
        <v>1.5</v>
      </c>
      <c r="D8" s="31">
        <v>2</v>
      </c>
      <c r="E8" s="31">
        <v>1</v>
      </c>
      <c r="F8" s="31">
        <v>13</v>
      </c>
      <c r="G8" s="31">
        <v>120</v>
      </c>
      <c r="H8" s="9">
        <v>0.4</v>
      </c>
      <c r="I8" s="50">
        <v>7.2797810352500825E-2</v>
      </c>
      <c r="J8" s="49">
        <v>23.78</v>
      </c>
      <c r="K8" s="49">
        <v>36.590000000000003</v>
      </c>
      <c r="L8" s="122">
        <v>96.1</v>
      </c>
      <c r="M8" s="103">
        <v>6.59</v>
      </c>
      <c r="N8">
        <v>8.1999999999999993</v>
      </c>
      <c r="O8" s="49">
        <v>23.63</v>
      </c>
      <c r="P8" s="49">
        <v>36.619999999999997</v>
      </c>
      <c r="Q8" s="122">
        <v>92.3</v>
      </c>
      <c r="R8" s="103">
        <v>6.34</v>
      </c>
      <c r="S8" s="49">
        <v>8.1999999999999993</v>
      </c>
      <c r="T8" s="123">
        <v>7</v>
      </c>
    </row>
    <row r="9" spans="1:21" ht="12.75">
      <c r="A9" s="29" t="s">
        <v>8</v>
      </c>
      <c r="B9" s="39">
        <v>39832</v>
      </c>
      <c r="C9" s="31">
        <v>1.5</v>
      </c>
      <c r="D9" s="31">
        <v>1</v>
      </c>
      <c r="E9" s="31">
        <v>1</v>
      </c>
      <c r="F9" s="31">
        <v>14</v>
      </c>
      <c r="G9" s="31">
        <v>120</v>
      </c>
      <c r="H9" s="9">
        <v>0.8</v>
      </c>
      <c r="I9" s="50">
        <v>8.913448077123505E-2</v>
      </c>
      <c r="J9" s="49">
        <v>23.1</v>
      </c>
      <c r="K9" s="49">
        <v>35.85</v>
      </c>
      <c r="L9" s="122">
        <v>92.4</v>
      </c>
      <c r="M9" s="103">
        <v>6.43</v>
      </c>
      <c r="N9">
        <v>8.1</v>
      </c>
      <c r="O9" s="49">
        <v>23.16</v>
      </c>
      <c r="P9" s="49">
        <v>36.340000000000003</v>
      </c>
      <c r="Q9" s="122">
        <v>90.2</v>
      </c>
      <c r="R9" s="103">
        <v>6.26</v>
      </c>
      <c r="S9" s="49">
        <v>8.1</v>
      </c>
      <c r="T9" s="123">
        <v>6</v>
      </c>
    </row>
    <row r="10" spans="1:21" ht="12.75">
      <c r="A10" s="29" t="s">
        <v>8</v>
      </c>
      <c r="B10" s="39">
        <v>39846</v>
      </c>
      <c r="C10" s="31">
        <v>3</v>
      </c>
      <c r="D10" s="31">
        <v>1</v>
      </c>
      <c r="E10" s="31">
        <v>1</v>
      </c>
      <c r="F10" s="31">
        <v>12</v>
      </c>
      <c r="G10" s="31">
        <v>120</v>
      </c>
      <c r="H10" s="9">
        <v>0.4</v>
      </c>
      <c r="I10" s="50">
        <v>0.11141352958212726</v>
      </c>
      <c r="J10" s="49">
        <v>24.05</v>
      </c>
      <c r="K10" s="49">
        <v>36.35</v>
      </c>
      <c r="L10" s="122">
        <v>96.6</v>
      </c>
      <c r="M10" s="103">
        <v>6.6</v>
      </c>
      <c r="N10">
        <v>8.1999999999999993</v>
      </c>
      <c r="O10" s="49">
        <v>23.79</v>
      </c>
      <c r="P10" s="49">
        <v>36.549999999999997</v>
      </c>
      <c r="Q10" s="122">
        <v>81.099999999999994</v>
      </c>
      <c r="R10" s="103">
        <v>5.56</v>
      </c>
      <c r="S10" s="49">
        <v>8.1</v>
      </c>
      <c r="T10" s="123">
        <v>7</v>
      </c>
    </row>
    <row r="11" spans="1:21" ht="12.75">
      <c r="A11" s="29" t="s">
        <v>8</v>
      </c>
      <c r="B11" s="39">
        <v>39853</v>
      </c>
      <c r="C11" s="31">
        <v>1.5</v>
      </c>
      <c r="D11" s="31">
        <v>1</v>
      </c>
      <c r="E11" s="31">
        <v>1</v>
      </c>
      <c r="F11" s="31">
        <v>10</v>
      </c>
      <c r="G11" s="31">
        <v>120</v>
      </c>
      <c r="H11" s="9">
        <v>0.7</v>
      </c>
      <c r="I11" s="50">
        <v>0.10145792028980705</v>
      </c>
      <c r="J11" s="49">
        <v>23.04</v>
      </c>
      <c r="K11" s="49">
        <v>36.659999999999997</v>
      </c>
      <c r="L11" s="122">
        <v>92.2</v>
      </c>
      <c r="M11" s="103">
        <v>6.4</v>
      </c>
      <c r="N11">
        <v>8.1</v>
      </c>
      <c r="O11" s="49">
        <v>23.07</v>
      </c>
      <c r="P11" s="49">
        <v>36.71</v>
      </c>
      <c r="Q11" s="122">
        <v>91.5</v>
      </c>
      <c r="R11" s="103">
        <v>6.35</v>
      </c>
      <c r="S11" s="49">
        <v>8.1</v>
      </c>
      <c r="T11" s="123">
        <v>6</v>
      </c>
    </row>
    <row r="12" spans="1:21" ht="12.75">
      <c r="A12" s="29" t="s">
        <v>8</v>
      </c>
      <c r="B12" s="39">
        <v>39860</v>
      </c>
      <c r="C12" s="31">
        <v>1.5</v>
      </c>
      <c r="D12" s="31">
        <v>1</v>
      </c>
      <c r="E12" s="31">
        <v>1</v>
      </c>
      <c r="F12" s="31">
        <v>10</v>
      </c>
      <c r="G12" s="31">
        <v>110</v>
      </c>
      <c r="H12" s="9">
        <v>0.6</v>
      </c>
      <c r="I12" s="50">
        <v>7.085285014152061E-2</v>
      </c>
      <c r="J12" s="49">
        <v>23.07</v>
      </c>
      <c r="K12" s="49">
        <v>36.74</v>
      </c>
      <c r="L12" s="122">
        <v>93.3</v>
      </c>
      <c r="M12" s="103">
        <v>6.47</v>
      </c>
      <c r="N12">
        <v>8.1</v>
      </c>
      <c r="O12" s="49">
        <v>22.97</v>
      </c>
      <c r="P12" s="49">
        <v>36.840000000000003</v>
      </c>
      <c r="Q12" s="122">
        <v>87.3</v>
      </c>
      <c r="R12" s="103">
        <v>6.06</v>
      </c>
      <c r="S12" s="49">
        <v>8</v>
      </c>
      <c r="T12" s="123">
        <v>9</v>
      </c>
    </row>
    <row r="13" spans="1:21" ht="12.75">
      <c r="A13" s="29" t="s">
        <v>8</v>
      </c>
      <c r="B13" s="39">
        <v>39867</v>
      </c>
      <c r="C13" s="31">
        <v>1.5</v>
      </c>
      <c r="D13" s="31">
        <v>2</v>
      </c>
      <c r="E13" s="31">
        <v>1</v>
      </c>
      <c r="F13" s="31">
        <v>15</v>
      </c>
      <c r="G13" s="31">
        <v>120</v>
      </c>
      <c r="H13" s="9">
        <v>0.8</v>
      </c>
      <c r="I13" s="50">
        <v>6.3673336418885423E-2</v>
      </c>
      <c r="J13" s="49">
        <v>23.95</v>
      </c>
      <c r="K13" s="49">
        <v>36.54</v>
      </c>
      <c r="L13" s="122">
        <v>99.1</v>
      </c>
      <c r="M13" s="103">
        <v>6.77</v>
      </c>
      <c r="N13">
        <v>8.1</v>
      </c>
      <c r="O13" s="49">
        <v>22.58</v>
      </c>
      <c r="P13" s="49">
        <v>36.47</v>
      </c>
      <c r="Q13" s="122">
        <v>89.7</v>
      </c>
      <c r="R13" s="103">
        <v>6.28</v>
      </c>
      <c r="S13" s="49">
        <v>8.1</v>
      </c>
      <c r="T13" s="123">
        <v>11</v>
      </c>
    </row>
    <row r="14" spans="1:21" ht="12.75">
      <c r="A14" s="29" t="s">
        <v>8</v>
      </c>
      <c r="B14" s="39">
        <v>39874</v>
      </c>
      <c r="C14" s="31">
        <v>1.5</v>
      </c>
      <c r="D14" s="31">
        <v>6</v>
      </c>
      <c r="E14" s="31">
        <v>3</v>
      </c>
      <c r="F14" s="31">
        <v>11</v>
      </c>
      <c r="G14" s="31">
        <v>110</v>
      </c>
      <c r="H14" s="9">
        <v>0.6</v>
      </c>
      <c r="I14" s="50">
        <v>9.2755033937894554E-2</v>
      </c>
      <c r="J14" s="49">
        <v>21.73</v>
      </c>
      <c r="K14" s="49">
        <v>36.93</v>
      </c>
      <c r="L14" s="122">
        <v>95.4</v>
      </c>
      <c r="M14" s="103">
        <v>6.77</v>
      </c>
      <c r="N14">
        <v>8.1</v>
      </c>
      <c r="O14" s="53">
        <v>21.73</v>
      </c>
      <c r="P14" s="53">
        <v>36.93</v>
      </c>
      <c r="Q14" s="124">
        <v>95.4</v>
      </c>
      <c r="R14" s="125">
        <v>6.7699999999999987</v>
      </c>
      <c r="S14" s="49">
        <v>8.1</v>
      </c>
      <c r="T14" s="123">
        <v>8</v>
      </c>
    </row>
    <row r="15" spans="1:21" ht="12.75">
      <c r="A15" s="29" t="s">
        <v>8</v>
      </c>
      <c r="B15" s="39">
        <v>39881</v>
      </c>
      <c r="C15" s="31">
        <v>1.5</v>
      </c>
      <c r="D15" s="31">
        <v>3</v>
      </c>
      <c r="E15" s="31">
        <v>1</v>
      </c>
      <c r="F15" s="31">
        <v>10</v>
      </c>
      <c r="G15" s="31">
        <v>140</v>
      </c>
      <c r="H15" s="9">
        <v>0.8</v>
      </c>
      <c r="I15" s="50">
        <v>7.6001435482040067E-2</v>
      </c>
      <c r="J15" s="49">
        <v>21.9</v>
      </c>
      <c r="K15" s="49">
        <v>36.44</v>
      </c>
      <c r="L15" s="122">
        <v>97.6</v>
      </c>
      <c r="M15" s="103">
        <v>6.92</v>
      </c>
      <c r="N15">
        <v>8.1</v>
      </c>
      <c r="O15" s="49">
        <v>21.96</v>
      </c>
      <c r="P15" s="49">
        <v>36.700000000000003</v>
      </c>
      <c r="Q15" s="122">
        <v>91.4</v>
      </c>
      <c r="R15" s="103">
        <v>6.46</v>
      </c>
      <c r="S15" s="49">
        <v>8.1</v>
      </c>
      <c r="T15" s="123">
        <v>7.5</v>
      </c>
    </row>
    <row r="16" spans="1:21" ht="12.75">
      <c r="A16" s="29" t="s">
        <v>8</v>
      </c>
      <c r="B16" s="39">
        <v>39888</v>
      </c>
      <c r="C16" s="31">
        <v>1.5</v>
      </c>
      <c r="D16" s="31">
        <v>1</v>
      </c>
      <c r="E16" s="31">
        <v>1</v>
      </c>
      <c r="F16" s="31">
        <v>9</v>
      </c>
      <c r="G16" s="31">
        <v>140</v>
      </c>
      <c r="H16" s="9">
        <v>0.9</v>
      </c>
      <c r="I16" s="50">
        <v>7.2086152402448311E-2</v>
      </c>
      <c r="J16" s="49">
        <v>22.38</v>
      </c>
      <c r="K16" s="49">
        <v>36.56</v>
      </c>
      <c r="L16" s="122">
        <v>99.9</v>
      </c>
      <c r="M16" s="103">
        <v>7.02</v>
      </c>
      <c r="N16">
        <v>8.1</v>
      </c>
      <c r="O16" s="49">
        <v>22.09</v>
      </c>
      <c r="P16" s="49">
        <v>36.99</v>
      </c>
      <c r="Q16" s="122">
        <v>90.2</v>
      </c>
      <c r="R16" s="103">
        <v>6.35</v>
      </c>
      <c r="S16" s="49">
        <v>8.1</v>
      </c>
      <c r="T16" s="123">
        <v>7</v>
      </c>
    </row>
    <row r="17" spans="1:21" ht="12.75">
      <c r="A17" s="29" t="s">
        <v>8</v>
      </c>
      <c r="B17" s="39">
        <v>39895</v>
      </c>
      <c r="C17" s="31">
        <v>1.5</v>
      </c>
      <c r="D17" s="31">
        <v>1</v>
      </c>
      <c r="E17" s="31">
        <v>1</v>
      </c>
      <c r="F17" s="31">
        <v>8</v>
      </c>
      <c r="G17" s="31">
        <v>120</v>
      </c>
      <c r="H17" s="9">
        <v>0.9</v>
      </c>
      <c r="I17" s="50">
        <v>6.3660547806416987E-2</v>
      </c>
      <c r="J17" s="49">
        <v>22.14</v>
      </c>
      <c r="K17" s="49">
        <v>36.82</v>
      </c>
      <c r="L17" s="122">
        <v>100.7</v>
      </c>
      <c r="M17" s="103">
        <v>7.1</v>
      </c>
      <c r="N17">
        <v>8.1</v>
      </c>
      <c r="O17" s="49">
        <v>21.84</v>
      </c>
      <c r="P17" s="49">
        <v>36.94</v>
      </c>
      <c r="Q17" s="122">
        <v>92.7</v>
      </c>
      <c r="R17" s="103">
        <v>6.56</v>
      </c>
      <c r="S17" s="49">
        <v>8.1</v>
      </c>
      <c r="T17" s="123">
        <v>7.5</v>
      </c>
    </row>
    <row r="18" spans="1:21" ht="12.75">
      <c r="A18" s="29" t="s">
        <v>8</v>
      </c>
      <c r="B18" s="39">
        <v>39902</v>
      </c>
      <c r="C18" s="31">
        <v>1.5</v>
      </c>
      <c r="D18" s="31">
        <v>1</v>
      </c>
      <c r="E18" s="31">
        <v>1</v>
      </c>
      <c r="F18" s="31">
        <v>9</v>
      </c>
      <c r="G18" s="31">
        <v>120</v>
      </c>
      <c r="H18" s="9">
        <v>1.5</v>
      </c>
      <c r="I18" s="50">
        <v>9.3741216368423058E-2</v>
      </c>
      <c r="J18" s="49">
        <v>21.71</v>
      </c>
      <c r="K18" s="49">
        <v>36.29</v>
      </c>
      <c r="L18" s="122">
        <v>95.5</v>
      </c>
      <c r="M18" s="103">
        <v>6.79</v>
      </c>
      <c r="O18" s="49">
        <v>21.7</v>
      </c>
      <c r="P18" s="49">
        <v>36.65</v>
      </c>
      <c r="Q18" s="122">
        <v>90.3</v>
      </c>
      <c r="R18" s="103">
        <v>6.42</v>
      </c>
      <c r="S18" s="49"/>
      <c r="T18" s="123">
        <v>6</v>
      </c>
    </row>
    <row r="19" spans="1:21" ht="12.75">
      <c r="A19" s="29"/>
      <c r="B19" s="39"/>
      <c r="C19" s="31"/>
      <c r="D19" s="31"/>
      <c r="E19" s="31"/>
      <c r="F19" s="31"/>
      <c r="G19" s="31"/>
      <c r="H19" s="9"/>
      <c r="I19" s="50"/>
      <c r="J19" s="49"/>
      <c r="K19" s="49"/>
      <c r="L19" s="122"/>
      <c r="M19" s="103"/>
      <c r="O19" s="49"/>
      <c r="P19" s="49"/>
      <c r="Q19" s="122"/>
      <c r="R19" s="103"/>
      <c r="S19" s="49"/>
      <c r="T19" s="123"/>
    </row>
    <row r="20" spans="1:21" ht="12.75">
      <c r="A20" s="29" t="s">
        <v>11</v>
      </c>
      <c r="B20" s="39">
        <v>39783</v>
      </c>
      <c r="C20" s="31">
        <v>1.5</v>
      </c>
      <c r="D20" s="31">
        <v>4</v>
      </c>
      <c r="E20" s="31">
        <v>1</v>
      </c>
      <c r="F20" s="31">
        <v>12</v>
      </c>
      <c r="G20" s="31">
        <v>140</v>
      </c>
      <c r="H20" s="32">
        <v>0.5</v>
      </c>
      <c r="I20" s="106">
        <v>7.791310248130523E-2</v>
      </c>
      <c r="J20" s="52">
        <v>20.65</v>
      </c>
      <c r="K20" s="52">
        <v>36.07</v>
      </c>
      <c r="L20" s="126">
        <v>95.4</v>
      </c>
      <c r="M20" s="127">
        <v>6.93</v>
      </c>
      <c r="N20">
        <v>8.1</v>
      </c>
      <c r="O20" s="52">
        <v>20.23</v>
      </c>
      <c r="P20" s="52">
        <v>36.07</v>
      </c>
      <c r="Q20" s="126">
        <v>92.8</v>
      </c>
      <c r="R20" s="127">
        <v>6.79</v>
      </c>
      <c r="S20" s="52">
        <v>8.1</v>
      </c>
      <c r="T20" s="128">
        <v>6.5</v>
      </c>
    </row>
    <row r="21" spans="1:21" ht="12.75">
      <c r="A21" s="29" t="s">
        <v>11</v>
      </c>
      <c r="B21" s="39">
        <v>39790</v>
      </c>
      <c r="C21" s="31">
        <v>1.5</v>
      </c>
      <c r="D21" s="31">
        <v>1</v>
      </c>
      <c r="E21" s="31">
        <v>1</v>
      </c>
      <c r="F21" s="31">
        <v>10</v>
      </c>
      <c r="G21" s="31">
        <v>110</v>
      </c>
      <c r="H21" s="32">
        <v>0.4</v>
      </c>
      <c r="I21" s="54">
        <v>7.5497905044942262E-2</v>
      </c>
      <c r="J21" s="52">
        <v>20.93</v>
      </c>
      <c r="K21" s="52">
        <v>36</v>
      </c>
      <c r="L21" s="126">
        <v>92.4</v>
      </c>
      <c r="M21" s="127">
        <v>6.68</v>
      </c>
      <c r="N21">
        <v>8.1999999999999993</v>
      </c>
      <c r="O21" s="52">
        <v>20.75</v>
      </c>
      <c r="P21" s="52">
        <v>36</v>
      </c>
      <c r="Q21" s="126">
        <v>91.5</v>
      </c>
      <c r="R21" s="127">
        <v>6.64</v>
      </c>
      <c r="S21" s="52">
        <v>8.1999999999999993</v>
      </c>
      <c r="T21" s="128">
        <v>7</v>
      </c>
    </row>
    <row r="22" spans="1:21" ht="12.75">
      <c r="A22" s="29" t="s">
        <v>11</v>
      </c>
      <c r="B22" s="39">
        <v>39797</v>
      </c>
      <c r="C22" s="31">
        <v>1.5</v>
      </c>
      <c r="D22" s="31">
        <v>4</v>
      </c>
      <c r="E22" s="31">
        <v>1</v>
      </c>
      <c r="F22" s="31">
        <v>11</v>
      </c>
      <c r="G22" s="31">
        <v>150</v>
      </c>
      <c r="H22" s="32">
        <v>0.4</v>
      </c>
      <c r="I22" s="54">
        <v>7.613370388345439E-2</v>
      </c>
      <c r="J22" s="52">
        <v>22.22</v>
      </c>
      <c r="K22" s="52">
        <v>36.130000000000003</v>
      </c>
      <c r="L22" s="126">
        <v>96.5</v>
      </c>
      <c r="M22" s="127">
        <v>6.82</v>
      </c>
      <c r="N22">
        <v>8.1999999999999993</v>
      </c>
      <c r="O22" s="52">
        <v>21.39</v>
      </c>
      <c r="P22" s="52">
        <v>36.25</v>
      </c>
      <c r="Q22" s="126">
        <v>94.1</v>
      </c>
      <c r="R22" s="127">
        <v>6.74</v>
      </c>
      <c r="S22" s="52">
        <v>8.1999999999999993</v>
      </c>
      <c r="T22" s="128">
        <v>7.5</v>
      </c>
    </row>
    <row r="23" spans="1:21" ht="12.75">
      <c r="A23" s="29" t="s">
        <v>11</v>
      </c>
      <c r="B23" s="39">
        <v>39804</v>
      </c>
      <c r="C23" s="31">
        <v>1.5</v>
      </c>
      <c r="D23" s="31">
        <v>3</v>
      </c>
      <c r="E23" s="31">
        <v>1</v>
      </c>
      <c r="F23" s="31">
        <v>12</v>
      </c>
      <c r="G23" s="31">
        <v>120</v>
      </c>
      <c r="H23" s="32">
        <v>0.5</v>
      </c>
      <c r="I23" s="54">
        <v>0.11211098365451569</v>
      </c>
      <c r="J23" s="52">
        <v>21.61</v>
      </c>
      <c r="K23" s="52">
        <v>36.25</v>
      </c>
      <c r="L23" s="126">
        <v>94.2</v>
      </c>
      <c r="M23" s="127">
        <v>6.72</v>
      </c>
      <c r="N23">
        <v>8.1999999999999993</v>
      </c>
      <c r="O23" s="52">
        <v>21.61</v>
      </c>
      <c r="P23" s="52">
        <v>36.270000000000003</v>
      </c>
      <c r="Q23" s="126">
        <v>92.6</v>
      </c>
      <c r="R23" s="127">
        <v>6.61</v>
      </c>
      <c r="S23" s="52">
        <v>8.1999999999999993</v>
      </c>
      <c r="T23" s="128">
        <v>7.5</v>
      </c>
    </row>
    <row r="24" spans="1:21" ht="12.75">
      <c r="A24" s="29" t="s">
        <v>11</v>
      </c>
      <c r="B24" s="39">
        <v>39818</v>
      </c>
      <c r="C24" s="31">
        <v>1.5</v>
      </c>
      <c r="D24" s="31">
        <v>1</v>
      </c>
      <c r="E24" s="31">
        <v>1</v>
      </c>
      <c r="F24" s="31">
        <v>15</v>
      </c>
      <c r="G24" s="31">
        <v>140</v>
      </c>
      <c r="H24" s="32">
        <v>0.4</v>
      </c>
      <c r="I24" s="54">
        <v>0.10328053543233894</v>
      </c>
      <c r="J24" s="52">
        <v>23.53</v>
      </c>
      <c r="K24" s="52">
        <v>36.520000000000003</v>
      </c>
      <c r="L24" s="126">
        <v>96</v>
      </c>
      <c r="M24" s="127">
        <v>6.61</v>
      </c>
      <c r="N24" s="127">
        <v>8.1999999999999993</v>
      </c>
      <c r="O24" s="52">
        <v>23.47</v>
      </c>
      <c r="P24" s="52">
        <v>36.53</v>
      </c>
      <c r="Q24" s="126">
        <v>94.2</v>
      </c>
      <c r="R24" s="127">
        <v>6.49</v>
      </c>
      <c r="S24" s="52">
        <v>8.1999999999999993</v>
      </c>
      <c r="T24" s="129">
        <v>7</v>
      </c>
      <c r="U24">
        <v>4.9000000000000004</v>
      </c>
    </row>
    <row r="25" spans="1:21" ht="12.75">
      <c r="A25" s="29" t="s">
        <v>11</v>
      </c>
      <c r="B25" s="39">
        <v>39825</v>
      </c>
      <c r="C25" s="31">
        <v>1.5</v>
      </c>
      <c r="D25" s="31">
        <v>1</v>
      </c>
      <c r="E25" s="31">
        <v>1</v>
      </c>
      <c r="F25" s="31">
        <v>16</v>
      </c>
      <c r="G25" s="31">
        <v>140</v>
      </c>
      <c r="H25" s="32">
        <v>0.6</v>
      </c>
      <c r="I25" s="54">
        <v>8.9471609124824117E-2</v>
      </c>
      <c r="J25" s="52">
        <v>24.37</v>
      </c>
      <c r="K25" s="52">
        <v>36.729999999999997</v>
      </c>
      <c r="L25" s="126">
        <v>96.9</v>
      </c>
      <c r="M25" s="127">
        <v>6.57</v>
      </c>
      <c r="N25">
        <v>8.1999999999999993</v>
      </c>
      <c r="O25" s="52">
        <v>24.17</v>
      </c>
      <c r="P25" s="52">
        <v>36.729999999999997</v>
      </c>
      <c r="Q25" s="126">
        <v>92.3</v>
      </c>
      <c r="R25" s="127">
        <v>6.28</v>
      </c>
      <c r="S25" s="52">
        <v>8.1999999999999993</v>
      </c>
      <c r="T25" s="128">
        <v>6.5</v>
      </c>
      <c r="U25">
        <v>1.9</v>
      </c>
    </row>
    <row r="26" spans="1:21" ht="12.75">
      <c r="A26" s="29" t="s">
        <v>11</v>
      </c>
      <c r="B26" s="39">
        <v>39832</v>
      </c>
      <c r="C26" s="31">
        <v>1.5</v>
      </c>
      <c r="D26" s="31">
        <v>1</v>
      </c>
      <c r="E26" s="31">
        <v>1</v>
      </c>
      <c r="F26" s="31">
        <v>16</v>
      </c>
      <c r="G26" s="31">
        <v>120</v>
      </c>
      <c r="H26" s="32">
        <v>0.8</v>
      </c>
      <c r="I26" s="54">
        <v>0.11314787770985776</v>
      </c>
      <c r="J26" s="52">
        <v>23.83</v>
      </c>
      <c r="K26" s="52">
        <v>36.85</v>
      </c>
      <c r="L26" s="126">
        <v>98.7</v>
      </c>
      <c r="M26" s="127">
        <v>6.75</v>
      </c>
      <c r="N26">
        <v>8.1999999999999993</v>
      </c>
      <c r="O26" s="52">
        <v>23.45</v>
      </c>
      <c r="P26" s="52">
        <v>36.840000000000003</v>
      </c>
      <c r="Q26" s="126">
        <v>93.5</v>
      </c>
      <c r="R26" s="127">
        <v>6.43</v>
      </c>
      <c r="S26" s="52">
        <v>8.1999999999999993</v>
      </c>
      <c r="T26" s="128">
        <v>6</v>
      </c>
      <c r="U26">
        <v>2.8</v>
      </c>
    </row>
    <row r="27" spans="1:21" ht="12.75">
      <c r="A27" s="29" t="s">
        <v>11</v>
      </c>
      <c r="B27" s="39">
        <v>39846</v>
      </c>
      <c r="C27" s="31">
        <v>1.5</v>
      </c>
      <c r="D27" s="31">
        <v>1</v>
      </c>
      <c r="E27" s="31">
        <v>1</v>
      </c>
      <c r="F27" s="31">
        <v>8</v>
      </c>
      <c r="G27" s="31">
        <v>100</v>
      </c>
      <c r="H27" s="32">
        <v>0.5</v>
      </c>
      <c r="I27" s="54">
        <v>8.8891568914302971E-2</v>
      </c>
      <c r="J27" s="52">
        <v>24.6</v>
      </c>
      <c r="K27" s="52">
        <v>36.549999999999997</v>
      </c>
      <c r="L27" s="126">
        <v>94.3</v>
      </c>
      <c r="M27" s="127">
        <v>6.38</v>
      </c>
      <c r="N27">
        <v>8.1</v>
      </c>
      <c r="O27" s="52">
        <v>23.86</v>
      </c>
      <c r="P27" s="52">
        <v>36.54</v>
      </c>
      <c r="Q27" s="126">
        <v>87</v>
      </c>
      <c r="R27" s="127">
        <v>5.95</v>
      </c>
      <c r="S27" s="52">
        <v>8.1</v>
      </c>
      <c r="T27" s="128">
        <v>11</v>
      </c>
      <c r="U27">
        <v>1.1000000000000001</v>
      </c>
    </row>
    <row r="28" spans="1:21" ht="12.75">
      <c r="A28" s="29" t="s">
        <v>11</v>
      </c>
      <c r="B28" s="39">
        <v>39853</v>
      </c>
      <c r="C28" s="31">
        <v>1.5</v>
      </c>
      <c r="D28" s="31">
        <v>1</v>
      </c>
      <c r="E28" s="31">
        <v>1</v>
      </c>
      <c r="F28" s="31">
        <v>10</v>
      </c>
      <c r="G28" s="31">
        <v>110</v>
      </c>
      <c r="H28" s="32">
        <v>0.6</v>
      </c>
      <c r="I28" s="54">
        <v>5.7204515861928408E-2</v>
      </c>
      <c r="J28" s="52">
        <v>22.65</v>
      </c>
      <c r="K28" s="52">
        <v>36.44</v>
      </c>
      <c r="L28" s="126">
        <v>94</v>
      </c>
      <c r="M28" s="127">
        <v>6.57</v>
      </c>
      <c r="N28">
        <v>8.1</v>
      </c>
      <c r="O28" s="52">
        <v>22.68</v>
      </c>
      <c r="P28" s="52">
        <v>36.479999999999997</v>
      </c>
      <c r="Q28" s="126">
        <v>93.3</v>
      </c>
      <c r="R28" s="127">
        <v>6.52</v>
      </c>
      <c r="S28" s="52">
        <v>8.1</v>
      </c>
      <c r="T28" s="128">
        <v>8</v>
      </c>
    </row>
    <row r="29" spans="1:21" ht="12.75">
      <c r="A29" s="29" t="s">
        <v>11</v>
      </c>
      <c r="B29" s="39">
        <v>39860</v>
      </c>
      <c r="C29" s="31">
        <v>1.5</v>
      </c>
      <c r="D29" s="31">
        <v>1</v>
      </c>
      <c r="E29" s="31">
        <v>1</v>
      </c>
      <c r="F29" s="31">
        <v>10</v>
      </c>
      <c r="G29" s="31">
        <v>110</v>
      </c>
      <c r="H29" s="32">
        <v>0.5</v>
      </c>
      <c r="I29" s="54">
        <v>8.1595923959653247E-2</v>
      </c>
      <c r="J29" s="52"/>
      <c r="K29" s="52"/>
      <c r="O29" s="52"/>
      <c r="P29" s="52"/>
      <c r="Q29" s="52"/>
      <c r="R29" s="52"/>
      <c r="S29" s="52"/>
      <c r="T29" s="130">
        <v>8</v>
      </c>
    </row>
    <row r="30" spans="1:21" ht="12.75">
      <c r="A30" s="29" t="s">
        <v>11</v>
      </c>
      <c r="B30" s="39">
        <v>39867</v>
      </c>
      <c r="C30" s="31">
        <v>1.5</v>
      </c>
      <c r="D30" s="31">
        <v>1</v>
      </c>
      <c r="E30" s="31">
        <v>1</v>
      </c>
      <c r="F30" s="31">
        <v>15</v>
      </c>
      <c r="G30" s="31">
        <v>160</v>
      </c>
      <c r="H30" s="32">
        <v>1.3</v>
      </c>
      <c r="I30" s="54">
        <v>7.4961955178852319E-2</v>
      </c>
      <c r="J30" s="52">
        <v>23.88</v>
      </c>
      <c r="K30" s="52">
        <v>36.6</v>
      </c>
      <c r="L30" s="126">
        <v>97.2</v>
      </c>
      <c r="M30" s="127">
        <v>6.65</v>
      </c>
      <c r="N30">
        <v>8.1</v>
      </c>
      <c r="O30" s="52">
        <v>23</v>
      </c>
      <c r="P30" s="52">
        <v>36.57</v>
      </c>
      <c r="Q30" s="126">
        <v>92.7</v>
      </c>
      <c r="R30" s="127">
        <v>6.44</v>
      </c>
      <c r="S30" s="52">
        <v>8.1</v>
      </c>
      <c r="T30" s="128">
        <v>8</v>
      </c>
    </row>
    <row r="31" spans="1:21" ht="12.75">
      <c r="A31" s="29" t="s">
        <v>11</v>
      </c>
      <c r="B31" s="39">
        <v>39874</v>
      </c>
      <c r="C31" s="31">
        <v>1.5</v>
      </c>
      <c r="D31" s="31">
        <v>3</v>
      </c>
      <c r="E31" s="31">
        <v>1</v>
      </c>
      <c r="F31" s="31">
        <v>11</v>
      </c>
      <c r="G31" s="31">
        <v>130</v>
      </c>
      <c r="H31" s="32">
        <v>0.9</v>
      </c>
      <c r="I31" s="54">
        <v>0.1003372006827585</v>
      </c>
      <c r="J31" s="52">
        <v>22.33</v>
      </c>
      <c r="K31" s="52">
        <v>36.94</v>
      </c>
      <c r="L31" s="126">
        <v>93</v>
      </c>
      <c r="M31" s="127">
        <v>6.52</v>
      </c>
      <c r="N31">
        <v>8.1</v>
      </c>
      <c r="O31" s="52">
        <v>22.09</v>
      </c>
      <c r="P31" s="52">
        <v>36.950000000000003</v>
      </c>
      <c r="Q31" s="126">
        <v>90.7</v>
      </c>
      <c r="R31" s="127">
        <v>6.39</v>
      </c>
      <c r="S31" s="52">
        <v>8.1</v>
      </c>
      <c r="T31" s="128">
        <v>7</v>
      </c>
    </row>
    <row r="32" spans="1:21" ht="12.75">
      <c r="A32" s="29" t="s">
        <v>11</v>
      </c>
      <c r="B32" s="39">
        <v>39881</v>
      </c>
      <c r="C32" s="31">
        <v>1.5</v>
      </c>
      <c r="D32" s="31">
        <v>3</v>
      </c>
      <c r="E32" s="31">
        <v>1</v>
      </c>
      <c r="F32" s="31">
        <v>10</v>
      </c>
      <c r="G32" s="31">
        <v>140</v>
      </c>
      <c r="H32" s="32">
        <v>0.9</v>
      </c>
      <c r="I32" s="54">
        <v>8.4178818369674682E-2</v>
      </c>
      <c r="J32" s="52">
        <v>21.98</v>
      </c>
      <c r="K32" s="52">
        <v>36.39</v>
      </c>
      <c r="L32" s="126">
        <v>98.3</v>
      </c>
      <c r="M32" s="127">
        <v>6.96</v>
      </c>
      <c r="N32">
        <v>8.1</v>
      </c>
      <c r="O32" s="52">
        <v>22.15</v>
      </c>
      <c r="P32" s="52">
        <v>36.729999999999997</v>
      </c>
      <c r="Q32" s="126">
        <v>94</v>
      </c>
      <c r="R32" s="127">
        <v>6.62</v>
      </c>
      <c r="S32" s="52">
        <v>8.1</v>
      </c>
      <c r="T32" s="128">
        <v>8</v>
      </c>
    </row>
    <row r="33" spans="1:20" ht="12.75">
      <c r="A33" s="29" t="s">
        <v>11</v>
      </c>
      <c r="B33" s="39">
        <v>39888</v>
      </c>
      <c r="C33" s="31">
        <v>1.5</v>
      </c>
      <c r="D33" s="31">
        <v>1</v>
      </c>
      <c r="E33" s="31">
        <v>2</v>
      </c>
      <c r="F33" s="31">
        <v>9</v>
      </c>
      <c r="G33" s="31">
        <v>110</v>
      </c>
      <c r="H33" s="32">
        <v>0.7</v>
      </c>
      <c r="I33" s="54">
        <v>7.2839484151024689E-2</v>
      </c>
      <c r="J33" s="52">
        <v>22.68</v>
      </c>
      <c r="K33" s="52">
        <v>36.54</v>
      </c>
      <c r="L33" s="126">
        <v>102.4</v>
      </c>
      <c r="M33" s="127">
        <v>7.15</v>
      </c>
      <c r="N33" s="127">
        <v>8</v>
      </c>
      <c r="O33" s="52">
        <v>22.27</v>
      </c>
      <c r="P33" s="52">
        <v>36.96</v>
      </c>
      <c r="Q33" s="126">
        <v>97.9</v>
      </c>
      <c r="R33" s="127">
        <v>6.87</v>
      </c>
      <c r="S33" s="52">
        <v>8.1</v>
      </c>
      <c r="T33" s="128">
        <v>8</v>
      </c>
    </row>
    <row r="34" spans="1:20" ht="12.75">
      <c r="A34" s="29" t="s">
        <v>11</v>
      </c>
      <c r="B34" s="39">
        <v>39895</v>
      </c>
      <c r="C34" s="31">
        <v>1.5</v>
      </c>
      <c r="D34" s="31">
        <v>1</v>
      </c>
      <c r="E34" s="31">
        <v>1</v>
      </c>
      <c r="F34" s="31">
        <v>8</v>
      </c>
      <c r="G34" s="31">
        <v>120</v>
      </c>
      <c r="H34" s="9">
        <v>0.9</v>
      </c>
      <c r="I34" s="54">
        <v>7.6199086785850148E-2</v>
      </c>
      <c r="J34" s="52">
        <v>22.43</v>
      </c>
      <c r="K34" s="52">
        <v>36.979999999999997</v>
      </c>
      <c r="L34" s="126">
        <v>100.2</v>
      </c>
      <c r="M34" s="127">
        <v>7.02</v>
      </c>
      <c r="N34">
        <v>8.1</v>
      </c>
      <c r="O34" s="52">
        <v>21.94</v>
      </c>
      <c r="P34" s="52">
        <v>36.99</v>
      </c>
      <c r="Q34" s="126">
        <v>95</v>
      </c>
      <c r="R34" s="127">
        <v>6.71</v>
      </c>
      <c r="S34" s="52">
        <v>8.1</v>
      </c>
      <c r="T34" s="128">
        <v>8</v>
      </c>
    </row>
    <row r="35" spans="1:20" ht="12.75">
      <c r="A35" s="29" t="s">
        <v>11</v>
      </c>
      <c r="B35" s="39">
        <v>39902</v>
      </c>
      <c r="C35" s="31">
        <v>1.5</v>
      </c>
      <c r="D35" s="31">
        <v>1</v>
      </c>
      <c r="E35" s="31">
        <v>1</v>
      </c>
      <c r="F35" s="31">
        <v>9</v>
      </c>
      <c r="G35" s="31">
        <v>130</v>
      </c>
      <c r="H35" s="9">
        <v>1.3</v>
      </c>
      <c r="I35" s="54">
        <v>0.10212179756139871</v>
      </c>
      <c r="J35" s="52">
        <v>21.78</v>
      </c>
      <c r="K35" s="52">
        <v>36.409999999999997</v>
      </c>
      <c r="L35" s="126">
        <v>95.5</v>
      </c>
      <c r="M35" s="127">
        <v>6.78</v>
      </c>
      <c r="O35" s="52">
        <v>21.58</v>
      </c>
      <c r="P35" s="52">
        <v>36.65</v>
      </c>
      <c r="Q35" s="126">
        <v>90.8</v>
      </c>
      <c r="R35" s="127">
        <v>6.46</v>
      </c>
      <c r="S35" s="52"/>
      <c r="T35" s="128">
        <v>6.5</v>
      </c>
    </row>
    <row r="36" spans="1:20" ht="12.75">
      <c r="A36" s="29"/>
      <c r="B36" s="39"/>
      <c r="C36" s="31"/>
      <c r="D36" s="31"/>
      <c r="E36" s="31"/>
      <c r="F36" s="31"/>
      <c r="G36" s="31"/>
      <c r="H36" s="9"/>
      <c r="I36" s="54"/>
      <c r="J36" s="52"/>
      <c r="K36" s="52"/>
      <c r="L36" s="126"/>
      <c r="M36" s="127"/>
      <c r="O36" s="52"/>
      <c r="P36" s="52"/>
      <c r="Q36" s="126"/>
      <c r="R36" s="127"/>
      <c r="S36" s="52"/>
      <c r="T36" s="128"/>
    </row>
    <row r="37" spans="1:20" ht="12.75">
      <c r="A37" s="29" t="s">
        <v>56</v>
      </c>
      <c r="B37" s="39">
        <v>39783</v>
      </c>
      <c r="C37" s="31">
        <v>1.5</v>
      </c>
      <c r="D37" s="31">
        <v>3</v>
      </c>
      <c r="E37" s="31">
        <v>1</v>
      </c>
      <c r="F37" s="31">
        <v>16</v>
      </c>
      <c r="G37" s="31">
        <v>140</v>
      </c>
      <c r="H37" s="32">
        <v>1</v>
      </c>
      <c r="I37" s="107">
        <v>0.11976056258609589</v>
      </c>
      <c r="J37" s="56">
        <v>21.46</v>
      </c>
      <c r="K37" s="56">
        <v>36.15</v>
      </c>
      <c r="L37" s="131">
        <v>99</v>
      </c>
      <c r="M37" s="132">
        <v>7.08</v>
      </c>
      <c r="N37">
        <v>8.1999999999999993</v>
      </c>
      <c r="O37" s="56">
        <v>20.63</v>
      </c>
      <c r="P37" s="56">
        <v>36.159999999999997</v>
      </c>
      <c r="Q37" s="131">
        <v>96.6</v>
      </c>
      <c r="R37" s="132">
        <v>7.02</v>
      </c>
      <c r="S37" s="56">
        <v>8.1999999999999993</v>
      </c>
      <c r="T37" s="133">
        <v>5</v>
      </c>
    </row>
    <row r="38" spans="1:20" ht="12.75">
      <c r="A38" s="29" t="s">
        <v>56</v>
      </c>
      <c r="B38" s="39">
        <v>39790</v>
      </c>
      <c r="C38" s="31">
        <v>1.5</v>
      </c>
      <c r="D38" s="31">
        <v>1</v>
      </c>
      <c r="E38" s="31">
        <v>1</v>
      </c>
      <c r="F38" s="31">
        <v>12</v>
      </c>
      <c r="G38" s="31">
        <v>130</v>
      </c>
      <c r="H38" s="32">
        <v>0.8</v>
      </c>
      <c r="I38" s="58">
        <v>0.11063467217002762</v>
      </c>
      <c r="J38" s="56">
        <v>21.61</v>
      </c>
      <c r="K38" s="56">
        <v>36.130000000000003</v>
      </c>
      <c r="L38" s="131">
        <v>92.8</v>
      </c>
      <c r="M38" s="132">
        <v>6.62</v>
      </c>
      <c r="N38">
        <v>8.1999999999999993</v>
      </c>
      <c r="O38" s="56">
        <v>21.03</v>
      </c>
      <c r="P38" s="56">
        <v>36.07</v>
      </c>
      <c r="Q38" s="131">
        <v>92.1</v>
      </c>
      <c r="R38" s="132">
        <v>6.65</v>
      </c>
      <c r="S38" s="56">
        <v>8.1999999999999993</v>
      </c>
      <c r="T38" s="133">
        <v>5.5</v>
      </c>
    </row>
    <row r="39" spans="1:20" ht="12.75">
      <c r="A39" s="29" t="s">
        <v>56</v>
      </c>
      <c r="B39" s="39">
        <v>39797</v>
      </c>
      <c r="C39" s="31">
        <v>1.5</v>
      </c>
      <c r="D39" s="31">
        <v>3</v>
      </c>
      <c r="E39" s="31">
        <v>1</v>
      </c>
      <c r="F39" s="31">
        <v>13</v>
      </c>
      <c r="G39" s="31">
        <v>150</v>
      </c>
      <c r="H39" s="32">
        <v>1.1000000000000001</v>
      </c>
      <c r="I39" s="58">
        <v>8.8884701056318197E-2</v>
      </c>
      <c r="J39" s="56">
        <v>22.79</v>
      </c>
      <c r="K39" s="56">
        <v>36.11</v>
      </c>
      <c r="L39" s="131">
        <v>97</v>
      </c>
      <c r="M39" s="132">
        <v>6.78</v>
      </c>
      <c r="N39">
        <v>8.1999999999999993</v>
      </c>
      <c r="O39" s="56">
        <v>21.57</v>
      </c>
      <c r="P39" s="56">
        <v>36.130000000000003</v>
      </c>
      <c r="Q39" s="131">
        <v>93.9</v>
      </c>
      <c r="R39" s="132">
        <v>6.71</v>
      </c>
      <c r="S39" s="56">
        <v>8.1999999999999993</v>
      </c>
      <c r="T39" s="133">
        <v>7</v>
      </c>
    </row>
    <row r="40" spans="1:20" ht="12.75">
      <c r="A40" s="29" t="s">
        <v>56</v>
      </c>
      <c r="B40" s="39">
        <v>39804</v>
      </c>
      <c r="C40" s="31">
        <v>1.5</v>
      </c>
      <c r="D40" s="31">
        <v>1</v>
      </c>
      <c r="E40" s="31">
        <v>1</v>
      </c>
      <c r="F40" s="31">
        <v>16</v>
      </c>
      <c r="G40" s="31">
        <v>150</v>
      </c>
      <c r="H40" s="32">
        <v>1.3</v>
      </c>
      <c r="I40" s="58">
        <v>0.11827491127840686</v>
      </c>
      <c r="J40" s="56">
        <v>21.96</v>
      </c>
      <c r="K40" s="56">
        <v>36.28</v>
      </c>
      <c r="L40" s="131">
        <v>94.2</v>
      </c>
      <c r="M40" s="132">
        <v>6.67</v>
      </c>
      <c r="N40">
        <v>8.1999999999999993</v>
      </c>
      <c r="O40" s="56">
        <v>21.74</v>
      </c>
      <c r="P40" s="56">
        <v>36.29</v>
      </c>
      <c r="Q40" s="131">
        <v>93.1</v>
      </c>
      <c r="R40" s="132">
        <v>6.63</v>
      </c>
      <c r="S40" s="56">
        <v>8.1999999999999993</v>
      </c>
      <c r="T40" s="133">
        <v>7</v>
      </c>
    </row>
    <row r="41" spans="1:20" ht="12.75">
      <c r="A41" s="29" t="s">
        <v>56</v>
      </c>
      <c r="B41" s="39">
        <v>39818</v>
      </c>
      <c r="C41" s="31">
        <v>3</v>
      </c>
      <c r="D41" s="31">
        <v>1</v>
      </c>
      <c r="E41" s="31">
        <v>12</v>
      </c>
      <c r="F41" s="31">
        <v>16</v>
      </c>
      <c r="G41" s="31">
        <v>150</v>
      </c>
      <c r="H41" s="32">
        <v>0.7</v>
      </c>
      <c r="I41" s="58">
        <v>0.10145079263566129</v>
      </c>
      <c r="J41" s="56">
        <v>24.02</v>
      </c>
      <c r="K41" s="56">
        <v>36.53</v>
      </c>
      <c r="L41" s="131">
        <v>95.9</v>
      </c>
      <c r="M41" s="132">
        <v>6.55</v>
      </c>
      <c r="N41" s="132">
        <v>8.18</v>
      </c>
      <c r="O41" s="56">
        <v>24.01</v>
      </c>
      <c r="P41" s="56">
        <v>36.549999999999997</v>
      </c>
      <c r="Q41" s="131">
        <v>95.6</v>
      </c>
      <c r="R41" s="132">
        <v>6.53</v>
      </c>
      <c r="S41" s="132">
        <v>8.18</v>
      </c>
      <c r="T41" s="34">
        <v>6</v>
      </c>
    </row>
    <row r="42" spans="1:20" ht="12.75">
      <c r="A42" s="29" t="s">
        <v>56</v>
      </c>
      <c r="B42" s="39">
        <v>39825</v>
      </c>
      <c r="C42" s="31">
        <v>1.5</v>
      </c>
      <c r="D42" s="31">
        <v>1</v>
      </c>
      <c r="E42" s="31">
        <v>1</v>
      </c>
      <c r="F42" s="31">
        <v>15</v>
      </c>
      <c r="G42" s="31">
        <v>140</v>
      </c>
      <c r="H42" s="32">
        <v>0.7</v>
      </c>
      <c r="I42" s="58">
        <v>9.5411349570167323E-2</v>
      </c>
      <c r="J42" s="56">
        <v>25.08</v>
      </c>
      <c r="K42" s="56">
        <v>36.81</v>
      </c>
      <c r="L42" s="131">
        <v>95.1</v>
      </c>
      <c r="M42" s="132">
        <v>6.37</v>
      </c>
      <c r="N42">
        <v>8.1999999999999993</v>
      </c>
      <c r="O42" s="56">
        <v>24.66</v>
      </c>
      <c r="P42" s="56">
        <v>36.799999999999997</v>
      </c>
      <c r="Q42" s="131">
        <v>87.7</v>
      </c>
      <c r="R42" s="132">
        <v>5.92</v>
      </c>
      <c r="S42" s="56">
        <v>8.1999999999999993</v>
      </c>
      <c r="T42" s="133">
        <v>6.5</v>
      </c>
    </row>
    <row r="43" spans="1:20" ht="12.75">
      <c r="A43" s="29" t="s">
        <v>56</v>
      </c>
      <c r="B43" s="39">
        <v>39832</v>
      </c>
      <c r="C43" s="31">
        <v>1.5</v>
      </c>
      <c r="D43" s="31">
        <v>1</v>
      </c>
      <c r="E43" s="31">
        <v>1</v>
      </c>
      <c r="F43" s="31">
        <v>16</v>
      </c>
      <c r="G43" s="31">
        <v>130</v>
      </c>
      <c r="H43" s="32">
        <v>0.7</v>
      </c>
      <c r="I43" s="58">
        <v>0.11856916816520341</v>
      </c>
      <c r="J43" s="56">
        <v>24.06</v>
      </c>
      <c r="K43" s="56">
        <v>36.9</v>
      </c>
      <c r="L43" s="131">
        <v>95.8</v>
      </c>
      <c r="M43" s="132">
        <v>6.52</v>
      </c>
      <c r="N43">
        <v>8.1999999999999993</v>
      </c>
      <c r="O43" s="56">
        <v>23.8</v>
      </c>
      <c r="P43" s="56">
        <v>36.9</v>
      </c>
      <c r="Q43" s="131">
        <v>95.6</v>
      </c>
      <c r="R43" s="132">
        <v>6.54</v>
      </c>
      <c r="S43" s="56">
        <v>8.1999999999999993</v>
      </c>
      <c r="T43" s="133">
        <v>6</v>
      </c>
    </row>
    <row r="44" spans="1:20" ht="12.75">
      <c r="A44" s="29" t="s">
        <v>56</v>
      </c>
      <c r="B44" s="39">
        <v>39846</v>
      </c>
      <c r="C44" s="31">
        <v>1.5</v>
      </c>
      <c r="D44" s="31">
        <v>1</v>
      </c>
      <c r="E44" s="31">
        <v>1</v>
      </c>
      <c r="F44" s="31">
        <v>13</v>
      </c>
      <c r="G44" s="31">
        <v>120</v>
      </c>
      <c r="H44" s="32">
        <v>0.5</v>
      </c>
      <c r="I44" s="58">
        <v>7.8893440874889476E-2</v>
      </c>
      <c r="J44" s="56">
        <v>25.23</v>
      </c>
      <c r="K44" s="56">
        <v>36.479999999999997</v>
      </c>
      <c r="L44" s="131">
        <v>93.8</v>
      </c>
      <c r="M44" s="132">
        <v>6.27</v>
      </c>
      <c r="N44">
        <v>8.1</v>
      </c>
      <c r="O44" s="56">
        <v>24.44</v>
      </c>
      <c r="P44" s="56">
        <v>36.520000000000003</v>
      </c>
      <c r="Q44" s="131">
        <v>87.7</v>
      </c>
      <c r="R44" s="132">
        <v>5.94</v>
      </c>
      <c r="S44" s="56">
        <v>8.1</v>
      </c>
      <c r="T44" s="133">
        <v>10.7</v>
      </c>
    </row>
    <row r="45" spans="1:20" ht="12.75">
      <c r="A45" s="29" t="s">
        <v>56</v>
      </c>
      <c r="B45" s="39">
        <v>39853</v>
      </c>
      <c r="C45" s="31">
        <v>1.5</v>
      </c>
      <c r="D45" s="31">
        <v>2</v>
      </c>
      <c r="E45" s="31">
        <v>1</v>
      </c>
      <c r="F45" s="31">
        <v>12</v>
      </c>
      <c r="G45" s="31">
        <v>140</v>
      </c>
      <c r="H45" s="32">
        <v>1.1000000000000001</v>
      </c>
      <c r="I45" s="58">
        <v>7.8469999999999998E-2</v>
      </c>
      <c r="J45" s="56">
        <v>22.41</v>
      </c>
      <c r="K45" s="56">
        <v>37.21</v>
      </c>
      <c r="L45" s="131">
        <v>85.2</v>
      </c>
      <c r="M45" s="132">
        <v>5.96</v>
      </c>
      <c r="N45">
        <v>8.1</v>
      </c>
      <c r="O45" s="56">
        <v>22.88</v>
      </c>
      <c r="P45" s="56">
        <v>36.799999999999997</v>
      </c>
      <c r="Q45" s="131">
        <v>89.1</v>
      </c>
      <c r="R45" s="132">
        <v>6.19</v>
      </c>
      <c r="S45" s="56">
        <v>8.1</v>
      </c>
      <c r="T45" s="133">
        <v>6</v>
      </c>
    </row>
    <row r="46" spans="1:20" ht="12.75">
      <c r="A46" s="29" t="s">
        <v>56</v>
      </c>
      <c r="B46" s="39">
        <v>39860</v>
      </c>
      <c r="C46" s="31">
        <v>1.5</v>
      </c>
      <c r="D46" s="31">
        <v>1</v>
      </c>
      <c r="E46" s="31">
        <v>1</v>
      </c>
      <c r="F46" s="31">
        <v>10</v>
      </c>
      <c r="G46" s="31">
        <v>110</v>
      </c>
      <c r="H46" s="32">
        <v>0.6</v>
      </c>
      <c r="I46" s="134">
        <v>7.5219939538815506E-2</v>
      </c>
      <c r="J46" s="56">
        <v>23.46</v>
      </c>
      <c r="K46" s="56">
        <v>36.76</v>
      </c>
      <c r="L46" s="131">
        <v>95.5</v>
      </c>
      <c r="M46" s="132">
        <v>6.58</v>
      </c>
      <c r="N46">
        <v>8</v>
      </c>
      <c r="O46" s="56">
        <v>23.57</v>
      </c>
      <c r="P46" s="56">
        <v>36.9</v>
      </c>
      <c r="Q46" s="131">
        <v>94</v>
      </c>
      <c r="R46" s="132">
        <v>6.45</v>
      </c>
      <c r="S46" s="56">
        <v>8</v>
      </c>
      <c r="T46" s="133">
        <v>8.8000000000000007</v>
      </c>
    </row>
    <row r="47" spans="1:20" ht="12.75">
      <c r="A47" s="29" t="s">
        <v>56</v>
      </c>
      <c r="B47" s="39">
        <v>39867</v>
      </c>
      <c r="C47" s="31">
        <v>1.5</v>
      </c>
      <c r="D47" s="31">
        <v>1</v>
      </c>
      <c r="E47" s="31">
        <v>1</v>
      </c>
      <c r="F47" s="31">
        <v>12</v>
      </c>
      <c r="G47" s="31">
        <v>120</v>
      </c>
      <c r="H47" s="32">
        <v>0.7</v>
      </c>
      <c r="I47" s="58">
        <v>8.4011761843945154E-2</v>
      </c>
      <c r="J47" s="56">
        <v>23.49</v>
      </c>
      <c r="K47" s="56">
        <v>36.229999999999997</v>
      </c>
      <c r="L47" s="131">
        <v>94.3</v>
      </c>
      <c r="M47" s="132">
        <v>6.51</v>
      </c>
      <c r="N47">
        <v>8.1</v>
      </c>
      <c r="O47" s="56">
        <v>23.49</v>
      </c>
      <c r="P47" s="56">
        <v>36.270000000000003</v>
      </c>
      <c r="Q47" s="131">
        <v>94</v>
      </c>
      <c r="R47" s="132">
        <v>6.49</v>
      </c>
      <c r="S47" s="56">
        <v>8.1</v>
      </c>
      <c r="T47" s="133">
        <v>7</v>
      </c>
    </row>
    <row r="48" spans="1:20" ht="12.75">
      <c r="A48" s="29" t="s">
        <v>56</v>
      </c>
      <c r="B48" s="39">
        <v>39874</v>
      </c>
      <c r="C48" s="31">
        <v>1.5</v>
      </c>
      <c r="D48" s="31">
        <v>4</v>
      </c>
      <c r="E48" s="31">
        <v>3</v>
      </c>
      <c r="F48" s="31">
        <v>13</v>
      </c>
      <c r="G48" s="31">
        <v>140</v>
      </c>
      <c r="H48" s="32">
        <v>1.3</v>
      </c>
      <c r="I48" s="58">
        <v>0.12301644141365418</v>
      </c>
      <c r="J48" s="56">
        <v>22.42</v>
      </c>
      <c r="K48" s="56">
        <v>36.909999999999997</v>
      </c>
      <c r="L48" s="131">
        <v>92.6</v>
      </c>
      <c r="M48" s="132">
        <v>6.48</v>
      </c>
      <c r="N48">
        <v>8.1</v>
      </c>
      <c r="O48" s="56">
        <v>22.45</v>
      </c>
      <c r="P48" s="56">
        <v>36.93</v>
      </c>
      <c r="Q48" s="131">
        <v>92.4</v>
      </c>
      <c r="R48" s="132">
        <v>6.47</v>
      </c>
      <c r="S48" s="56">
        <v>8.1</v>
      </c>
      <c r="T48" s="133">
        <v>6</v>
      </c>
    </row>
    <row r="49" spans="1:21" ht="12.75">
      <c r="A49" s="29" t="s">
        <v>56</v>
      </c>
      <c r="B49" s="39">
        <v>39881</v>
      </c>
      <c r="C49" s="31">
        <v>1.5</v>
      </c>
      <c r="D49" s="31">
        <v>1</v>
      </c>
      <c r="E49" s="31">
        <v>1</v>
      </c>
      <c r="F49" s="31">
        <v>10</v>
      </c>
      <c r="G49" s="31">
        <v>140</v>
      </c>
      <c r="H49" s="32">
        <v>0.8</v>
      </c>
      <c r="I49" s="58">
        <v>8.9550783738439679E-2</v>
      </c>
      <c r="J49" s="56">
        <v>22.61</v>
      </c>
      <c r="K49" s="56">
        <v>36.71</v>
      </c>
      <c r="L49" s="131">
        <v>99.2</v>
      </c>
      <c r="M49" s="132">
        <v>6.93</v>
      </c>
      <c r="N49">
        <v>8.1</v>
      </c>
      <c r="O49" s="56">
        <v>22.37</v>
      </c>
      <c r="P49" s="56">
        <v>36.75</v>
      </c>
      <c r="Q49" s="131">
        <v>95.9</v>
      </c>
      <c r="R49" s="132">
        <v>6.73</v>
      </c>
      <c r="S49" s="56">
        <v>8.1</v>
      </c>
      <c r="T49" s="133">
        <v>6.5</v>
      </c>
    </row>
    <row r="50" spans="1:21" ht="12.75">
      <c r="A50" s="29" t="s">
        <v>56</v>
      </c>
      <c r="B50" s="39">
        <v>39888</v>
      </c>
      <c r="C50" s="31">
        <v>1.5</v>
      </c>
      <c r="D50" s="31">
        <v>1</v>
      </c>
      <c r="E50" s="31">
        <v>1</v>
      </c>
      <c r="F50" s="31">
        <v>11</v>
      </c>
      <c r="G50" s="31">
        <v>120</v>
      </c>
      <c r="H50" s="32">
        <v>0.6</v>
      </c>
      <c r="I50" s="58">
        <v>7.104920022049048E-2</v>
      </c>
      <c r="J50" s="56">
        <v>22.98</v>
      </c>
      <c r="K50" s="56">
        <v>36.79</v>
      </c>
      <c r="L50" s="131">
        <v>107.1</v>
      </c>
      <c r="M50" s="132">
        <v>7.43</v>
      </c>
      <c r="N50">
        <v>8.1999999999999993</v>
      </c>
      <c r="O50" s="56">
        <v>22.29</v>
      </c>
      <c r="P50" s="56">
        <v>37.07</v>
      </c>
      <c r="Q50" s="131">
        <v>101.2</v>
      </c>
      <c r="R50" s="132">
        <v>7.09</v>
      </c>
      <c r="S50" s="56">
        <v>8.1</v>
      </c>
      <c r="T50" s="133">
        <v>7</v>
      </c>
    </row>
    <row r="51" spans="1:21" ht="12.75">
      <c r="A51" s="29" t="s">
        <v>56</v>
      </c>
      <c r="B51" s="39">
        <v>39895</v>
      </c>
      <c r="C51" s="31">
        <v>1.5</v>
      </c>
      <c r="D51" s="31">
        <v>1</v>
      </c>
      <c r="E51" s="31">
        <v>1</v>
      </c>
      <c r="F51" s="31">
        <v>7</v>
      </c>
      <c r="G51" s="31">
        <v>120</v>
      </c>
      <c r="H51" s="9">
        <v>0.5</v>
      </c>
      <c r="I51" s="58">
        <v>6.5313670685069353E-2</v>
      </c>
      <c r="J51" s="56">
        <v>22.36</v>
      </c>
      <c r="K51" s="56">
        <v>36.75</v>
      </c>
      <c r="L51" s="131">
        <v>101.8</v>
      </c>
      <c r="M51" s="132">
        <v>7.15</v>
      </c>
      <c r="N51">
        <v>8.1</v>
      </c>
      <c r="O51" s="56">
        <v>22.06</v>
      </c>
      <c r="P51" s="56">
        <v>36.85</v>
      </c>
      <c r="Q51" s="131">
        <v>102.9</v>
      </c>
      <c r="R51" s="132">
        <v>7.25</v>
      </c>
      <c r="S51" s="56">
        <v>8.1</v>
      </c>
      <c r="T51" s="133">
        <v>7</v>
      </c>
    </row>
    <row r="52" spans="1:21" ht="12.75">
      <c r="A52" s="29" t="s">
        <v>56</v>
      </c>
      <c r="B52" s="39">
        <v>39902</v>
      </c>
      <c r="C52" s="31">
        <v>1.5</v>
      </c>
      <c r="D52" s="31">
        <v>1</v>
      </c>
      <c r="E52" s="31">
        <v>1</v>
      </c>
      <c r="F52" s="31">
        <v>10</v>
      </c>
      <c r="G52" s="31">
        <v>150</v>
      </c>
      <c r="H52" s="9">
        <v>1.5</v>
      </c>
      <c r="I52" s="58">
        <v>0.11282551991830371</v>
      </c>
      <c r="J52" s="56">
        <v>21.77</v>
      </c>
      <c r="K52" s="56">
        <v>36.75</v>
      </c>
      <c r="L52" s="131">
        <v>92.7</v>
      </c>
      <c r="M52" s="132">
        <v>6.58</v>
      </c>
      <c r="O52" s="56">
        <v>21.74</v>
      </c>
      <c r="P52" s="56">
        <v>36.69</v>
      </c>
      <c r="Q52" s="131">
        <v>92.8</v>
      </c>
      <c r="R52" s="132">
        <v>6.59</v>
      </c>
      <c r="S52" s="56"/>
      <c r="T52" s="133">
        <v>6</v>
      </c>
    </row>
    <row r="53" spans="1:21" ht="12.75">
      <c r="A53" s="29"/>
      <c r="B53" s="39"/>
      <c r="C53" s="31"/>
      <c r="D53" s="31"/>
      <c r="E53" s="31"/>
      <c r="F53" s="31"/>
      <c r="G53" s="31"/>
      <c r="H53" s="9"/>
      <c r="I53" s="58"/>
      <c r="J53" s="56"/>
      <c r="K53" s="56"/>
      <c r="L53" s="131"/>
      <c r="M53" s="132"/>
      <c r="O53" s="56"/>
      <c r="P53" s="56"/>
      <c r="Q53" s="131"/>
      <c r="R53" s="132"/>
      <c r="S53" s="56"/>
      <c r="T53" s="133"/>
    </row>
    <row r="54" spans="1:21" ht="12.75">
      <c r="A54" s="29" t="s">
        <v>15</v>
      </c>
      <c r="B54" s="39">
        <v>39783</v>
      </c>
      <c r="C54" s="31">
        <v>1.5</v>
      </c>
      <c r="D54" s="31">
        <v>4</v>
      </c>
      <c r="E54" s="31">
        <v>1</v>
      </c>
      <c r="F54" s="31">
        <v>16</v>
      </c>
      <c r="G54" s="31">
        <v>120</v>
      </c>
      <c r="H54" s="32">
        <v>0.9</v>
      </c>
      <c r="I54" s="109">
        <v>0.11216175566387307</v>
      </c>
      <c r="J54" s="60">
        <v>20.96</v>
      </c>
      <c r="K54" s="60">
        <v>36.21</v>
      </c>
      <c r="L54" s="135">
        <v>96.5</v>
      </c>
      <c r="M54" s="108">
        <v>6.96</v>
      </c>
      <c r="N54">
        <v>8.1</v>
      </c>
      <c r="O54" s="60">
        <v>20.6</v>
      </c>
      <c r="P54" s="60">
        <v>36.21</v>
      </c>
      <c r="Q54" s="135">
        <v>94</v>
      </c>
      <c r="R54" s="108">
        <v>6.83</v>
      </c>
      <c r="S54" s="60">
        <v>8.1</v>
      </c>
      <c r="T54" s="136">
        <v>6.2</v>
      </c>
    </row>
    <row r="55" spans="1:21" ht="12.75">
      <c r="A55" s="29" t="s">
        <v>15</v>
      </c>
      <c r="B55" s="39">
        <v>39790</v>
      </c>
      <c r="C55" s="31">
        <v>3</v>
      </c>
      <c r="D55" s="31">
        <v>1</v>
      </c>
      <c r="E55" s="31">
        <v>1</v>
      </c>
      <c r="F55" s="31">
        <v>12</v>
      </c>
      <c r="G55" s="31">
        <v>110</v>
      </c>
      <c r="H55" s="32">
        <v>0.7</v>
      </c>
      <c r="I55" s="61">
        <v>8.9177908225591643E-2</v>
      </c>
      <c r="J55" s="60">
        <v>21.21</v>
      </c>
      <c r="K55" s="60">
        <v>36.200000000000003</v>
      </c>
      <c r="L55" s="135">
        <v>95.2</v>
      </c>
      <c r="M55" s="108">
        <v>6.84</v>
      </c>
      <c r="N55">
        <v>8.1999999999999993</v>
      </c>
      <c r="O55" s="60">
        <v>21.04</v>
      </c>
      <c r="P55" s="60">
        <v>36.200000000000003</v>
      </c>
      <c r="Q55" s="135">
        <v>93.9</v>
      </c>
      <c r="R55" s="108">
        <v>6.77</v>
      </c>
      <c r="S55" s="60">
        <v>8.1999999999999993</v>
      </c>
      <c r="T55" s="136">
        <v>6</v>
      </c>
    </row>
    <row r="56" spans="1:21" ht="12.75">
      <c r="A56" s="29" t="s">
        <v>15</v>
      </c>
      <c r="B56" s="39">
        <v>39797</v>
      </c>
      <c r="C56" s="31">
        <v>1.5</v>
      </c>
      <c r="D56" s="31">
        <v>4</v>
      </c>
      <c r="E56" s="31">
        <v>1</v>
      </c>
      <c r="F56" s="31">
        <v>12</v>
      </c>
      <c r="G56" s="31">
        <v>140</v>
      </c>
      <c r="H56" s="32">
        <v>0.7</v>
      </c>
      <c r="I56" s="61">
        <v>8.4799962975978485E-2</v>
      </c>
      <c r="J56" s="60">
        <v>22.64</v>
      </c>
      <c r="K56" s="60">
        <v>36.21</v>
      </c>
      <c r="L56" s="135">
        <v>98.6</v>
      </c>
      <c r="M56" s="108">
        <v>6.91</v>
      </c>
      <c r="N56">
        <v>8.1999999999999993</v>
      </c>
      <c r="O56" s="60">
        <v>21.79</v>
      </c>
      <c r="P56" s="60">
        <v>36.479999999999997</v>
      </c>
      <c r="Q56" s="135">
        <v>91.5</v>
      </c>
      <c r="R56" s="108">
        <v>6.5</v>
      </c>
      <c r="S56" s="60">
        <v>8.1</v>
      </c>
      <c r="T56" s="136">
        <v>7</v>
      </c>
    </row>
    <row r="57" spans="1:21" ht="12.75">
      <c r="A57" s="29" t="s">
        <v>15</v>
      </c>
      <c r="B57" s="39">
        <v>39804</v>
      </c>
      <c r="C57" s="31">
        <v>1.5</v>
      </c>
      <c r="D57" s="31">
        <v>2</v>
      </c>
      <c r="E57" s="31">
        <v>1</v>
      </c>
      <c r="F57" s="31">
        <v>15</v>
      </c>
      <c r="G57" s="31">
        <v>130</v>
      </c>
      <c r="H57" s="32">
        <v>0.7</v>
      </c>
      <c r="I57" s="61">
        <v>0.10154379289563338</v>
      </c>
      <c r="J57" s="60">
        <v>22.02</v>
      </c>
      <c r="K57" s="60">
        <v>36.42</v>
      </c>
      <c r="L57" s="135">
        <v>97.6</v>
      </c>
      <c r="M57" s="108">
        <v>6.9</v>
      </c>
      <c r="N57">
        <v>8.1999999999999993</v>
      </c>
      <c r="O57" s="60">
        <v>21.8</v>
      </c>
      <c r="P57" s="60">
        <v>36.409999999999997</v>
      </c>
      <c r="Q57" s="135">
        <v>96</v>
      </c>
      <c r="R57" s="108">
        <v>6.81</v>
      </c>
      <c r="S57" s="60">
        <v>8.1999999999999993</v>
      </c>
      <c r="T57" s="136">
        <v>6.5</v>
      </c>
    </row>
    <row r="58" spans="1:21" ht="12.75">
      <c r="A58" s="29" t="s">
        <v>15</v>
      </c>
      <c r="B58" s="39">
        <v>39818</v>
      </c>
      <c r="C58" s="31">
        <v>1.5</v>
      </c>
      <c r="D58" s="31">
        <v>1</v>
      </c>
      <c r="E58" s="31">
        <v>1</v>
      </c>
      <c r="F58" s="31">
        <v>16</v>
      </c>
      <c r="G58" s="31">
        <v>140</v>
      </c>
      <c r="H58" s="32">
        <v>0.6</v>
      </c>
      <c r="I58" s="61">
        <v>0.10117173617128827</v>
      </c>
      <c r="J58" s="60">
        <v>24.22</v>
      </c>
      <c r="K58" s="60">
        <v>36.69</v>
      </c>
      <c r="L58" s="135">
        <v>98.8</v>
      </c>
      <c r="M58" s="108">
        <v>6.72</v>
      </c>
      <c r="N58" s="108">
        <v>8.1999999999999993</v>
      </c>
      <c r="O58" s="60">
        <v>23.7</v>
      </c>
      <c r="P58" s="60">
        <v>36.67</v>
      </c>
      <c r="Q58" s="135">
        <v>99.4</v>
      </c>
      <c r="R58" s="108">
        <v>6.82</v>
      </c>
      <c r="S58" s="108">
        <v>8.1999999999999993</v>
      </c>
      <c r="T58" s="34">
        <v>7</v>
      </c>
      <c r="U58">
        <v>1.9</v>
      </c>
    </row>
    <row r="59" spans="1:21" ht="12.75">
      <c r="A59" s="29" t="s">
        <v>15</v>
      </c>
      <c r="B59" s="39">
        <v>39825</v>
      </c>
      <c r="C59" s="31">
        <v>1.5</v>
      </c>
      <c r="D59" s="31">
        <v>1</v>
      </c>
      <c r="E59" s="31">
        <v>1</v>
      </c>
      <c r="F59" s="31">
        <v>16</v>
      </c>
      <c r="G59" s="31">
        <v>130</v>
      </c>
      <c r="H59" s="32">
        <v>0.7</v>
      </c>
      <c r="I59" s="61">
        <v>9.7828066459450219E-2</v>
      </c>
      <c r="J59" s="60">
        <v>24.71</v>
      </c>
      <c r="K59" s="60">
        <v>36.99</v>
      </c>
      <c r="L59" s="135">
        <v>101.7</v>
      </c>
      <c r="M59" s="108">
        <v>6.84</v>
      </c>
      <c r="N59">
        <v>8.1999999999999993</v>
      </c>
      <c r="O59" s="60">
        <v>24.7</v>
      </c>
      <c r="P59" s="60">
        <v>36.979999999999997</v>
      </c>
      <c r="Q59" s="135">
        <v>101.7</v>
      </c>
      <c r="R59" s="108">
        <v>6.84</v>
      </c>
      <c r="S59" s="60">
        <v>8.1999999999999993</v>
      </c>
      <c r="T59" s="136">
        <v>6.5</v>
      </c>
      <c r="U59">
        <v>1.9</v>
      </c>
    </row>
    <row r="60" spans="1:21" ht="12.75">
      <c r="A60" s="29" t="s">
        <v>15</v>
      </c>
      <c r="B60" s="39">
        <v>39832</v>
      </c>
      <c r="C60" s="31">
        <v>1.5</v>
      </c>
      <c r="D60" s="31">
        <v>1</v>
      </c>
      <c r="E60" s="31">
        <v>1</v>
      </c>
      <c r="F60" s="31">
        <v>18</v>
      </c>
      <c r="G60" s="31">
        <v>140</v>
      </c>
      <c r="H60" s="32">
        <v>1.2</v>
      </c>
      <c r="I60" s="61">
        <v>0.13052857129477738</v>
      </c>
      <c r="J60" s="60">
        <v>23.92</v>
      </c>
      <c r="K60" s="60">
        <v>36.94</v>
      </c>
      <c r="L60" s="135">
        <v>98.3</v>
      </c>
      <c r="M60" s="108">
        <v>6.71</v>
      </c>
      <c r="N60">
        <v>8.1999999999999993</v>
      </c>
      <c r="O60" s="60">
        <v>23.71</v>
      </c>
      <c r="P60" s="60">
        <v>36.97</v>
      </c>
      <c r="Q60" s="135">
        <v>97.8</v>
      </c>
      <c r="R60" s="108">
        <v>6.69</v>
      </c>
      <c r="S60" s="60">
        <v>8.1999999999999993</v>
      </c>
      <c r="T60" s="136">
        <v>5</v>
      </c>
      <c r="U60">
        <v>3.4</v>
      </c>
    </row>
    <row r="61" spans="1:21" ht="12.75">
      <c r="A61" s="29" t="s">
        <v>15</v>
      </c>
      <c r="B61" s="39">
        <v>39846</v>
      </c>
      <c r="C61" s="31">
        <v>1.5</v>
      </c>
      <c r="D61" s="31">
        <v>1</v>
      </c>
      <c r="E61" s="31">
        <v>2</v>
      </c>
      <c r="F61" s="31">
        <v>17</v>
      </c>
      <c r="G61" s="31">
        <v>130</v>
      </c>
      <c r="H61" s="32">
        <v>0.7</v>
      </c>
      <c r="I61" s="61">
        <v>8.1373316979850563E-2</v>
      </c>
      <c r="J61" s="60">
        <v>25.34</v>
      </c>
      <c r="K61" s="60">
        <v>36.729999999999997</v>
      </c>
      <c r="L61" s="135">
        <v>93.8</v>
      </c>
      <c r="M61" s="108">
        <v>6.25</v>
      </c>
      <c r="N61">
        <v>8.1</v>
      </c>
      <c r="O61" s="60">
        <v>24.39</v>
      </c>
      <c r="P61" s="60">
        <v>36.770000000000003</v>
      </c>
      <c r="Q61" s="135">
        <v>82</v>
      </c>
      <c r="R61" s="108">
        <v>5.56</v>
      </c>
      <c r="S61" s="60">
        <v>8.1</v>
      </c>
      <c r="T61" s="136">
        <v>8.5</v>
      </c>
      <c r="U61">
        <v>2.1</v>
      </c>
    </row>
    <row r="62" spans="1:21" ht="12.75">
      <c r="A62" s="29" t="s">
        <v>15</v>
      </c>
      <c r="B62" s="39">
        <v>39853</v>
      </c>
      <c r="C62" s="31">
        <v>1.5</v>
      </c>
      <c r="D62" s="31">
        <v>1</v>
      </c>
      <c r="E62" s="31">
        <v>1</v>
      </c>
      <c r="F62" s="31">
        <v>12</v>
      </c>
      <c r="G62" s="31">
        <v>130</v>
      </c>
      <c r="H62" s="32">
        <v>0.9</v>
      </c>
      <c r="I62" s="61">
        <v>0.11315581806542924</v>
      </c>
      <c r="J62" s="60">
        <v>22.86</v>
      </c>
      <c r="K62" s="60">
        <v>36.96</v>
      </c>
      <c r="L62" s="135">
        <v>94.8</v>
      </c>
      <c r="M62" s="108">
        <v>6.59</v>
      </c>
      <c r="N62">
        <v>8.1</v>
      </c>
      <c r="O62" s="60">
        <v>22.84</v>
      </c>
      <c r="P62" s="60">
        <v>36.97</v>
      </c>
      <c r="Q62" s="135">
        <v>94.1</v>
      </c>
      <c r="R62" s="108">
        <v>6.54</v>
      </c>
      <c r="S62" s="60">
        <v>8.1</v>
      </c>
      <c r="T62" s="136">
        <v>4</v>
      </c>
    </row>
    <row r="63" spans="1:21" ht="12.75">
      <c r="A63" s="29" t="s">
        <v>15</v>
      </c>
      <c r="B63" s="39">
        <v>39860</v>
      </c>
      <c r="C63" s="31">
        <v>1.5</v>
      </c>
      <c r="D63" s="31">
        <v>1</v>
      </c>
      <c r="E63" s="31">
        <v>1</v>
      </c>
      <c r="F63" s="31">
        <v>12</v>
      </c>
      <c r="G63" s="31">
        <v>130</v>
      </c>
      <c r="H63" s="32">
        <v>1.4</v>
      </c>
      <c r="I63" s="61">
        <v>0.12874833747277978</v>
      </c>
      <c r="J63" s="60">
        <v>23.67</v>
      </c>
      <c r="K63" s="60">
        <v>37.01</v>
      </c>
      <c r="L63" s="135">
        <v>93</v>
      </c>
      <c r="M63" s="108">
        <v>6.37</v>
      </c>
      <c r="N63">
        <v>8</v>
      </c>
      <c r="O63" s="60">
        <v>23.64</v>
      </c>
      <c r="P63" s="60">
        <v>37</v>
      </c>
      <c r="Q63" s="135">
        <v>92.4</v>
      </c>
      <c r="R63" s="108">
        <v>6.34</v>
      </c>
      <c r="S63" s="60">
        <v>8</v>
      </c>
      <c r="T63" s="136">
        <v>6.5</v>
      </c>
    </row>
    <row r="64" spans="1:21" ht="12.75">
      <c r="A64" s="29" t="s">
        <v>15</v>
      </c>
      <c r="B64" s="39">
        <v>39867</v>
      </c>
      <c r="C64" s="31">
        <v>1.5</v>
      </c>
      <c r="D64" s="31">
        <v>1</v>
      </c>
      <c r="E64" s="31">
        <v>1</v>
      </c>
      <c r="F64" s="31">
        <v>15</v>
      </c>
      <c r="G64" s="31">
        <v>140</v>
      </c>
      <c r="H64" s="32">
        <v>1.1000000000000001</v>
      </c>
      <c r="I64" s="61">
        <v>8.1880727290951028E-2</v>
      </c>
      <c r="J64" s="60">
        <v>23.3</v>
      </c>
      <c r="K64" s="60">
        <v>36.369999999999997</v>
      </c>
      <c r="L64" s="135">
        <v>94.1</v>
      </c>
      <c r="M64" s="108">
        <v>6.51</v>
      </c>
      <c r="N64">
        <v>8.1</v>
      </c>
      <c r="O64" s="60">
        <v>23.32</v>
      </c>
      <c r="P64" s="60">
        <v>36.380000000000003</v>
      </c>
      <c r="Q64" s="135">
        <v>94</v>
      </c>
      <c r="R64" s="108">
        <v>6.5</v>
      </c>
      <c r="S64" s="60">
        <v>8.1</v>
      </c>
      <c r="T64" s="136">
        <v>5.2</v>
      </c>
    </row>
    <row r="65" spans="1:20" ht="12.75">
      <c r="A65" s="29" t="s">
        <v>15</v>
      </c>
      <c r="B65" s="39">
        <v>39874</v>
      </c>
      <c r="C65" s="31">
        <v>1.5</v>
      </c>
      <c r="D65" s="31">
        <v>4</v>
      </c>
      <c r="E65" s="31">
        <v>3</v>
      </c>
      <c r="F65" s="31">
        <v>12</v>
      </c>
      <c r="G65" s="31">
        <v>140</v>
      </c>
      <c r="H65" s="32">
        <v>1.1000000000000001</v>
      </c>
      <c r="I65" s="61">
        <v>0.11009593264722901</v>
      </c>
      <c r="J65" s="60">
        <v>22.09</v>
      </c>
      <c r="K65" s="60">
        <v>37.119999999999997</v>
      </c>
      <c r="L65" s="135">
        <v>95</v>
      </c>
      <c r="M65" s="108">
        <v>6.69</v>
      </c>
      <c r="N65">
        <v>8.1</v>
      </c>
      <c r="O65" s="60">
        <v>22.08</v>
      </c>
      <c r="P65" s="60">
        <v>37.18</v>
      </c>
      <c r="Q65" s="135">
        <v>91.4</v>
      </c>
      <c r="R65" s="108">
        <v>6.43</v>
      </c>
      <c r="S65" s="60">
        <v>8.1</v>
      </c>
      <c r="T65" s="136">
        <v>6.5</v>
      </c>
    </row>
    <row r="66" spans="1:20" ht="12.75">
      <c r="A66" s="29" t="s">
        <v>15</v>
      </c>
      <c r="B66" s="39">
        <v>39881</v>
      </c>
      <c r="C66" s="31">
        <v>1.5</v>
      </c>
      <c r="D66" s="31">
        <v>1</v>
      </c>
      <c r="E66" s="31">
        <v>1</v>
      </c>
      <c r="F66" s="31">
        <v>10</v>
      </c>
      <c r="G66" s="31">
        <v>140</v>
      </c>
      <c r="H66" s="32">
        <v>0.9</v>
      </c>
      <c r="I66" s="61">
        <v>7.7823402343503684E-2</v>
      </c>
      <c r="J66" s="60">
        <v>22.93</v>
      </c>
      <c r="K66" s="60">
        <v>37</v>
      </c>
      <c r="L66" s="135">
        <v>100.6</v>
      </c>
      <c r="M66" s="108">
        <v>6.98</v>
      </c>
      <c r="N66">
        <v>8.1</v>
      </c>
      <c r="O66" s="60">
        <v>22.49</v>
      </c>
      <c r="P66" s="60">
        <v>37.26</v>
      </c>
      <c r="Q66" s="135">
        <v>94.2</v>
      </c>
      <c r="R66" s="108">
        <v>6.58</v>
      </c>
      <c r="S66" s="60">
        <v>8.1</v>
      </c>
      <c r="T66" s="136">
        <v>7.5</v>
      </c>
    </row>
    <row r="67" spans="1:20" ht="12.75">
      <c r="A67" s="29" t="s">
        <v>15</v>
      </c>
      <c r="B67" s="39">
        <v>39888</v>
      </c>
      <c r="C67" s="31">
        <v>1.5</v>
      </c>
      <c r="D67" s="31">
        <v>1</v>
      </c>
      <c r="E67" s="31">
        <v>2</v>
      </c>
      <c r="F67" s="31">
        <v>13</v>
      </c>
      <c r="G67" s="31">
        <v>140</v>
      </c>
      <c r="H67" s="32">
        <v>1.2</v>
      </c>
      <c r="I67" s="61">
        <v>0.11525837434479455</v>
      </c>
      <c r="J67" s="60">
        <v>22.34</v>
      </c>
      <c r="K67" s="60">
        <v>36.67</v>
      </c>
      <c r="L67" s="135">
        <v>100</v>
      </c>
      <c r="M67" s="108">
        <v>7.02</v>
      </c>
      <c r="N67">
        <v>8.1</v>
      </c>
      <c r="O67" s="60">
        <v>22.24</v>
      </c>
      <c r="P67" s="60">
        <v>36.909999999999997</v>
      </c>
      <c r="Q67" s="135">
        <v>87.7</v>
      </c>
      <c r="R67" s="108">
        <v>6.16</v>
      </c>
      <c r="S67" s="60">
        <v>8</v>
      </c>
      <c r="T67" s="136">
        <v>7</v>
      </c>
    </row>
    <row r="68" spans="1:20" ht="12.75">
      <c r="A68" s="29" t="s">
        <v>15</v>
      </c>
      <c r="B68" s="39">
        <v>39895</v>
      </c>
      <c r="C68" s="31">
        <v>1.5</v>
      </c>
      <c r="D68" s="31">
        <v>1</v>
      </c>
      <c r="E68" s="31">
        <v>1</v>
      </c>
      <c r="F68" s="31">
        <v>9</v>
      </c>
      <c r="G68" s="31">
        <v>140</v>
      </c>
      <c r="H68" s="10">
        <v>1.6</v>
      </c>
      <c r="I68" s="61">
        <v>0.10685954290703185</v>
      </c>
      <c r="J68" s="60">
        <v>22.32</v>
      </c>
      <c r="K68" s="60">
        <v>36.92</v>
      </c>
      <c r="L68" s="135">
        <v>99.7</v>
      </c>
      <c r="M68" s="108">
        <v>7</v>
      </c>
      <c r="N68">
        <v>8.1</v>
      </c>
      <c r="O68" s="60">
        <v>22.47</v>
      </c>
      <c r="P68" s="60">
        <v>37.619999999999997</v>
      </c>
      <c r="Q68" s="135">
        <v>93.5</v>
      </c>
      <c r="R68" s="108">
        <v>6.51</v>
      </c>
      <c r="S68" s="60">
        <v>8</v>
      </c>
      <c r="T68" s="136">
        <v>5</v>
      </c>
    </row>
    <row r="69" spans="1:20" ht="12.75">
      <c r="A69" s="29" t="s">
        <v>15</v>
      </c>
      <c r="B69" s="39">
        <v>39902</v>
      </c>
      <c r="C69" s="31">
        <v>1.5</v>
      </c>
      <c r="D69" s="31">
        <v>1</v>
      </c>
      <c r="E69" s="31">
        <v>3</v>
      </c>
      <c r="F69" s="31">
        <v>10</v>
      </c>
      <c r="G69" s="31">
        <v>130</v>
      </c>
      <c r="H69" s="10">
        <v>1.9</v>
      </c>
      <c r="I69" s="61">
        <v>0.1355814385739354</v>
      </c>
      <c r="J69" s="60">
        <v>21.68</v>
      </c>
      <c r="K69" s="60">
        <v>35.67</v>
      </c>
      <c r="L69" s="135">
        <v>95.3</v>
      </c>
      <c r="M69" s="108">
        <v>6.81</v>
      </c>
      <c r="N69">
        <v>8.1999999999999993</v>
      </c>
      <c r="O69" s="60">
        <v>21.69</v>
      </c>
      <c r="P69" s="60">
        <v>35.71</v>
      </c>
      <c r="Q69" s="135">
        <v>86</v>
      </c>
      <c r="R69" s="108">
        <v>6.14</v>
      </c>
      <c r="S69" s="108">
        <v>8.1999999999999993</v>
      </c>
      <c r="T69" s="136">
        <v>5.5</v>
      </c>
    </row>
    <row r="70" spans="1:20" ht="12.75">
      <c r="A70" s="29"/>
      <c r="B70" s="39"/>
      <c r="C70" s="31"/>
      <c r="D70" s="31"/>
      <c r="E70" s="31"/>
      <c r="F70" s="31"/>
      <c r="G70" s="31"/>
      <c r="H70" s="10"/>
      <c r="I70" s="61"/>
      <c r="J70" s="60"/>
      <c r="K70" s="60"/>
      <c r="L70" s="135"/>
      <c r="M70" s="108"/>
      <c r="O70" s="60"/>
      <c r="P70" s="60"/>
      <c r="Q70" s="135"/>
      <c r="R70" s="108"/>
      <c r="S70" s="108"/>
      <c r="T70" s="136"/>
    </row>
    <row r="71" spans="1:20" ht="12.75">
      <c r="A71" s="29" t="s">
        <v>16</v>
      </c>
      <c r="B71" s="39">
        <v>39783</v>
      </c>
      <c r="C71" s="31">
        <v>1.5</v>
      </c>
      <c r="D71" s="31">
        <v>3</v>
      </c>
      <c r="E71" s="31">
        <v>1</v>
      </c>
      <c r="F71" s="31">
        <v>14</v>
      </c>
      <c r="G71" s="31">
        <v>110</v>
      </c>
      <c r="H71" s="32">
        <v>0.6</v>
      </c>
      <c r="I71" s="110">
        <v>9.1189928179195689E-2</v>
      </c>
      <c r="J71" s="63">
        <v>20.7</v>
      </c>
      <c r="K71" s="63">
        <v>36.04</v>
      </c>
      <c r="L71" s="137">
        <v>95.2</v>
      </c>
      <c r="M71" s="138">
        <v>6.91</v>
      </c>
      <c r="N71">
        <v>8.1999999999999993</v>
      </c>
      <c r="O71" s="63">
        <v>20.41</v>
      </c>
      <c r="P71" s="63">
        <v>36.04</v>
      </c>
      <c r="Q71" s="137">
        <v>93.2</v>
      </c>
      <c r="R71" s="138">
        <v>6.8</v>
      </c>
      <c r="S71" s="63">
        <v>8.1</v>
      </c>
      <c r="T71" s="139">
        <v>5.5</v>
      </c>
    </row>
    <row r="72" spans="1:20" ht="12.75">
      <c r="A72" s="29" t="s">
        <v>16</v>
      </c>
      <c r="B72" s="39">
        <v>39790</v>
      </c>
      <c r="C72" s="31">
        <v>2</v>
      </c>
      <c r="D72" s="31">
        <v>1</v>
      </c>
      <c r="E72" s="31">
        <v>1</v>
      </c>
      <c r="F72" s="31">
        <v>13</v>
      </c>
      <c r="G72" s="31">
        <v>100</v>
      </c>
      <c r="H72" s="32">
        <v>0.3</v>
      </c>
      <c r="I72" s="64">
        <v>7.6240932276719409E-2</v>
      </c>
      <c r="J72" s="63">
        <v>20.9</v>
      </c>
      <c r="K72" s="63">
        <v>36.03</v>
      </c>
      <c r="L72" s="137">
        <v>92.9</v>
      </c>
      <c r="M72" s="138">
        <v>6.72</v>
      </c>
      <c r="N72">
        <v>8.1999999999999993</v>
      </c>
      <c r="O72" s="63">
        <v>20.87</v>
      </c>
      <c r="P72" s="63">
        <v>36.04</v>
      </c>
      <c r="Q72" s="137">
        <v>92</v>
      </c>
      <c r="R72" s="138">
        <v>6.66</v>
      </c>
      <c r="S72" s="63">
        <v>8.1999999999999993</v>
      </c>
      <c r="T72" s="139">
        <v>8</v>
      </c>
    </row>
    <row r="73" spans="1:20" ht="12.75">
      <c r="A73" s="29" t="s">
        <v>16</v>
      </c>
      <c r="B73" s="39">
        <v>39797</v>
      </c>
      <c r="C73" s="31">
        <v>1.5</v>
      </c>
      <c r="D73" s="31">
        <v>4</v>
      </c>
      <c r="E73" s="31">
        <v>1</v>
      </c>
      <c r="F73" s="31">
        <v>11</v>
      </c>
      <c r="G73" s="31">
        <v>120</v>
      </c>
      <c r="H73" s="32">
        <v>0.5</v>
      </c>
      <c r="I73" s="64">
        <v>7.072902783382326E-2</v>
      </c>
      <c r="J73" s="63">
        <v>21.71</v>
      </c>
      <c r="K73" s="63">
        <v>36.07</v>
      </c>
      <c r="L73" s="137">
        <v>95.1</v>
      </c>
      <c r="M73" s="138">
        <v>6.78</v>
      </c>
      <c r="N73">
        <v>8.1999999999999993</v>
      </c>
      <c r="O73" s="63">
        <v>21.15</v>
      </c>
      <c r="P73" s="63">
        <v>36.130000000000003</v>
      </c>
      <c r="Q73" s="137">
        <v>90.5</v>
      </c>
      <c r="R73" s="138">
        <v>6.52</v>
      </c>
      <c r="S73" s="63">
        <v>8.1999999999999993</v>
      </c>
      <c r="T73" s="139">
        <v>8</v>
      </c>
    </row>
    <row r="74" spans="1:20" ht="12.75">
      <c r="A74" s="29" t="s">
        <v>16</v>
      </c>
      <c r="B74" s="39">
        <v>39804</v>
      </c>
      <c r="C74" s="31">
        <v>1.5</v>
      </c>
      <c r="D74" s="31">
        <v>2</v>
      </c>
      <c r="E74" s="31">
        <v>1</v>
      </c>
      <c r="F74" s="31">
        <v>13</v>
      </c>
      <c r="G74" s="31">
        <v>120</v>
      </c>
      <c r="H74" s="32">
        <v>0.5</v>
      </c>
      <c r="I74" s="64">
        <v>8.4938828819982451E-2</v>
      </c>
      <c r="J74" s="63">
        <v>21.72</v>
      </c>
      <c r="K74" s="63">
        <v>36.22</v>
      </c>
      <c r="L74" s="137">
        <v>94.1</v>
      </c>
      <c r="M74" s="138">
        <v>6.7</v>
      </c>
      <c r="N74">
        <v>8.1999999999999993</v>
      </c>
      <c r="O74" s="63">
        <v>21.63</v>
      </c>
      <c r="P74" s="63">
        <v>36.24</v>
      </c>
      <c r="Q74" s="137">
        <v>92.4</v>
      </c>
      <c r="R74" s="138">
        <v>6.59</v>
      </c>
      <c r="S74" s="63">
        <v>8.1999999999999993</v>
      </c>
      <c r="T74" s="139">
        <v>8</v>
      </c>
    </row>
    <row r="75" spans="1:20" ht="12.75">
      <c r="A75" s="29" t="s">
        <v>16</v>
      </c>
      <c r="B75" s="39">
        <v>39818</v>
      </c>
      <c r="C75" s="31">
        <v>1.5</v>
      </c>
      <c r="D75" s="31">
        <v>2</v>
      </c>
      <c r="E75" s="31">
        <v>1</v>
      </c>
      <c r="F75" s="31">
        <v>15</v>
      </c>
      <c r="G75" s="31">
        <v>120</v>
      </c>
      <c r="H75" s="32">
        <v>0.5</v>
      </c>
      <c r="I75" s="64">
        <v>9.5525940468852585E-2</v>
      </c>
      <c r="J75" s="63">
        <v>23.3</v>
      </c>
      <c r="K75" s="63">
        <v>36.54</v>
      </c>
      <c r="L75" s="137">
        <v>96.5</v>
      </c>
      <c r="M75" s="138">
        <v>6.67</v>
      </c>
      <c r="N75">
        <v>8.1999999999999993</v>
      </c>
      <c r="O75" s="63">
        <v>23.09</v>
      </c>
      <c r="P75" s="63">
        <v>36.549999999999997</v>
      </c>
      <c r="Q75" s="137">
        <v>94.4</v>
      </c>
      <c r="R75" s="138">
        <v>6.55</v>
      </c>
      <c r="S75" s="63">
        <v>8.1999999999999993</v>
      </c>
      <c r="T75" s="140">
        <v>7.5</v>
      </c>
    </row>
    <row r="76" spans="1:20" ht="12.75">
      <c r="A76" s="29" t="s">
        <v>16</v>
      </c>
      <c r="B76" s="39">
        <v>39825</v>
      </c>
      <c r="C76" s="31">
        <v>1.5</v>
      </c>
      <c r="D76" s="31">
        <v>1</v>
      </c>
      <c r="E76" s="31">
        <v>1</v>
      </c>
      <c r="F76" s="31">
        <v>14</v>
      </c>
      <c r="G76" s="31">
        <v>120</v>
      </c>
      <c r="H76" s="32">
        <v>0.5</v>
      </c>
      <c r="I76" s="64">
        <v>7.855497457637961E-2</v>
      </c>
      <c r="J76" s="63">
        <v>24.02</v>
      </c>
      <c r="K76" s="63">
        <v>36.79</v>
      </c>
      <c r="L76" s="137">
        <v>95.9</v>
      </c>
      <c r="M76" s="138">
        <v>6.54</v>
      </c>
      <c r="N76">
        <v>8.1999999999999993</v>
      </c>
      <c r="O76" s="63">
        <v>23.96</v>
      </c>
      <c r="P76" s="63">
        <v>36.799999999999997</v>
      </c>
      <c r="Q76" s="137">
        <v>94.5</v>
      </c>
      <c r="R76" s="138">
        <v>6.45</v>
      </c>
      <c r="S76" s="63">
        <v>8.1999999999999993</v>
      </c>
      <c r="T76" s="139">
        <v>7</v>
      </c>
    </row>
    <row r="77" spans="1:20" ht="12.75">
      <c r="A77" s="29" t="s">
        <v>16</v>
      </c>
      <c r="B77" s="39">
        <v>39832</v>
      </c>
      <c r="C77" s="31">
        <v>1.5</v>
      </c>
      <c r="D77" s="31">
        <v>1</v>
      </c>
      <c r="E77" s="31">
        <v>1</v>
      </c>
      <c r="F77" s="31">
        <v>13</v>
      </c>
      <c r="G77" s="31">
        <v>150</v>
      </c>
      <c r="H77" s="32">
        <v>0.8</v>
      </c>
      <c r="I77" s="64">
        <v>0.10452491312745966</v>
      </c>
      <c r="J77" s="63">
        <v>23.74</v>
      </c>
      <c r="K77" s="63">
        <v>36.81</v>
      </c>
      <c r="L77" s="137">
        <v>98.2</v>
      </c>
      <c r="M77" s="138">
        <v>6.73</v>
      </c>
      <c r="N77">
        <v>8.1999999999999993</v>
      </c>
      <c r="O77" s="63">
        <v>23.51</v>
      </c>
      <c r="P77" s="63">
        <v>36.81</v>
      </c>
      <c r="Q77" s="137">
        <v>94.4</v>
      </c>
      <c r="R77" s="138">
        <v>6.49</v>
      </c>
      <c r="S77" s="63">
        <v>8.1999999999999993</v>
      </c>
      <c r="T77" s="139">
        <v>5.5</v>
      </c>
    </row>
    <row r="78" spans="1:20" ht="12.75">
      <c r="A78" s="29" t="s">
        <v>16</v>
      </c>
      <c r="B78" s="39">
        <v>39846</v>
      </c>
      <c r="C78" s="31">
        <v>1.5</v>
      </c>
      <c r="D78" s="31">
        <v>1</v>
      </c>
      <c r="E78" s="31">
        <v>1</v>
      </c>
      <c r="F78" s="31">
        <v>13</v>
      </c>
      <c r="G78" s="31">
        <v>110</v>
      </c>
      <c r="H78" s="32">
        <v>0.5</v>
      </c>
      <c r="I78" s="64">
        <v>7.4956719496010196E-2</v>
      </c>
      <c r="J78" s="63">
        <v>24.29</v>
      </c>
      <c r="K78" s="63">
        <v>36.659999999999997</v>
      </c>
      <c r="L78" s="137">
        <v>95.7</v>
      </c>
      <c r="M78" s="138">
        <v>6.5</v>
      </c>
      <c r="N78">
        <v>8.1</v>
      </c>
      <c r="O78" s="63">
        <v>23.66</v>
      </c>
      <c r="P78" s="63">
        <v>36.659999999999997</v>
      </c>
      <c r="Q78" s="137">
        <v>85.4</v>
      </c>
      <c r="R78" s="138">
        <v>5.86</v>
      </c>
      <c r="S78" s="63">
        <v>8.1</v>
      </c>
      <c r="T78" s="34" t="s">
        <v>232</v>
      </c>
    </row>
    <row r="79" spans="1:20" ht="12.75">
      <c r="A79" s="29" t="s">
        <v>16</v>
      </c>
      <c r="B79" s="39">
        <v>39853</v>
      </c>
      <c r="C79" s="31">
        <v>1.5</v>
      </c>
      <c r="D79" s="31">
        <v>1</v>
      </c>
      <c r="E79" s="31">
        <v>1</v>
      </c>
      <c r="F79" s="31">
        <v>11</v>
      </c>
      <c r="G79" s="31">
        <v>120</v>
      </c>
      <c r="H79" s="32">
        <v>0.6</v>
      </c>
      <c r="I79" s="64">
        <v>8.189469460765586E-2</v>
      </c>
      <c r="J79" s="63">
        <v>23.14</v>
      </c>
      <c r="K79" s="63">
        <v>36.81</v>
      </c>
      <c r="L79" s="137">
        <v>93.5</v>
      </c>
      <c r="M79" s="138">
        <v>6.47</v>
      </c>
      <c r="N79">
        <v>8.1</v>
      </c>
      <c r="O79" s="63">
        <v>22.7</v>
      </c>
      <c r="P79" s="63">
        <v>36.78</v>
      </c>
      <c r="Q79" s="137">
        <v>89.5</v>
      </c>
      <c r="R79" s="138">
        <v>6.24</v>
      </c>
      <c r="S79" s="63">
        <v>8.1</v>
      </c>
      <c r="T79" s="139">
        <v>6</v>
      </c>
    </row>
    <row r="80" spans="1:20" ht="12.75">
      <c r="A80" s="29" t="s">
        <v>16</v>
      </c>
      <c r="B80" s="39">
        <v>39860</v>
      </c>
      <c r="C80" s="31">
        <v>1.5</v>
      </c>
      <c r="D80" s="31">
        <v>1</v>
      </c>
      <c r="E80" s="31">
        <v>1</v>
      </c>
      <c r="F80" s="31">
        <v>9</v>
      </c>
      <c r="G80" s="31">
        <v>110</v>
      </c>
      <c r="H80" s="32">
        <v>0.5</v>
      </c>
      <c r="I80" s="64">
        <v>7.2108649700713165E-2</v>
      </c>
      <c r="J80" s="63">
        <v>23.42</v>
      </c>
      <c r="K80" s="63">
        <v>36.92</v>
      </c>
      <c r="L80" s="137">
        <v>95</v>
      </c>
      <c r="M80" s="138">
        <v>6.54</v>
      </c>
      <c r="N80">
        <v>8</v>
      </c>
      <c r="O80" s="63">
        <v>23.24</v>
      </c>
      <c r="P80" s="63">
        <v>37.06</v>
      </c>
      <c r="Q80" s="137">
        <v>91</v>
      </c>
      <c r="R80" s="138">
        <v>6.27</v>
      </c>
      <c r="S80" s="63">
        <v>8</v>
      </c>
      <c r="T80" s="139">
        <v>9</v>
      </c>
    </row>
    <row r="81" spans="1:21" ht="12.75">
      <c r="A81" s="29" t="s">
        <v>16</v>
      </c>
      <c r="B81" s="39">
        <v>39867</v>
      </c>
      <c r="C81" s="31">
        <v>1.5</v>
      </c>
      <c r="D81" s="31">
        <v>1</v>
      </c>
      <c r="E81" s="31">
        <v>1</v>
      </c>
      <c r="F81" s="31">
        <v>13</v>
      </c>
      <c r="G81" s="31">
        <v>130</v>
      </c>
      <c r="H81" s="32">
        <v>1</v>
      </c>
      <c r="I81" s="64">
        <v>7.3042982583807689E-2</v>
      </c>
      <c r="J81" s="63">
        <v>23.26</v>
      </c>
      <c r="K81" s="63">
        <v>36.54</v>
      </c>
      <c r="L81" s="137">
        <v>96.6</v>
      </c>
      <c r="M81" s="138">
        <v>6.68</v>
      </c>
      <c r="N81">
        <v>8.1</v>
      </c>
      <c r="O81" s="63">
        <v>22.96</v>
      </c>
      <c r="P81" s="63">
        <v>36.5</v>
      </c>
      <c r="Q81" s="137">
        <v>94.6</v>
      </c>
      <c r="R81" s="138">
        <v>6.58</v>
      </c>
      <c r="S81" s="63">
        <v>8.1</v>
      </c>
      <c r="T81" s="139">
        <v>7.5</v>
      </c>
    </row>
    <row r="82" spans="1:21" ht="12.75">
      <c r="A82" s="29" t="s">
        <v>16</v>
      </c>
      <c r="B82" s="39">
        <v>39874</v>
      </c>
      <c r="C82" s="31">
        <v>1.5</v>
      </c>
      <c r="D82" s="31">
        <v>4</v>
      </c>
      <c r="E82" s="31">
        <v>3</v>
      </c>
      <c r="F82" s="31">
        <v>11</v>
      </c>
      <c r="G82" s="31">
        <v>130</v>
      </c>
      <c r="H82" s="32">
        <v>0.8</v>
      </c>
      <c r="I82" s="64">
        <v>9.0119642605396497E-2</v>
      </c>
      <c r="J82" s="63">
        <v>22.3</v>
      </c>
      <c r="K82" s="63">
        <v>37.06</v>
      </c>
      <c r="L82" s="137">
        <v>94.5</v>
      </c>
      <c r="M82" s="138">
        <v>6.63</v>
      </c>
      <c r="N82">
        <v>8.1</v>
      </c>
      <c r="O82" s="63">
        <v>22.31</v>
      </c>
      <c r="P82" s="63">
        <v>37.08</v>
      </c>
      <c r="Q82" s="137">
        <v>92.9</v>
      </c>
      <c r="R82" s="138">
        <v>6.51</v>
      </c>
      <c r="S82" s="63">
        <v>8.1</v>
      </c>
      <c r="T82" s="139">
        <v>7.5</v>
      </c>
    </row>
    <row r="83" spans="1:21" ht="12.75">
      <c r="A83" s="29" t="s">
        <v>16</v>
      </c>
      <c r="B83" s="39">
        <v>39881</v>
      </c>
      <c r="C83" s="31">
        <v>1.5</v>
      </c>
      <c r="D83" s="31">
        <v>1</v>
      </c>
      <c r="E83" s="31">
        <v>1</v>
      </c>
      <c r="F83" s="31">
        <v>10</v>
      </c>
      <c r="G83" s="31">
        <v>130</v>
      </c>
      <c r="H83" s="32">
        <v>0.9</v>
      </c>
      <c r="I83" s="64">
        <v>7.4592238959578519E-2</v>
      </c>
      <c r="J83" s="63">
        <v>22.73</v>
      </c>
      <c r="K83" s="63">
        <v>36.97</v>
      </c>
      <c r="L83" s="137">
        <v>99.5</v>
      </c>
      <c r="M83" s="138">
        <v>6.93</v>
      </c>
      <c r="N83">
        <v>8.1</v>
      </c>
      <c r="O83" s="63">
        <v>21.95</v>
      </c>
      <c r="P83" s="63">
        <v>36.93</v>
      </c>
      <c r="Q83" s="137">
        <v>93</v>
      </c>
      <c r="R83" s="138">
        <v>6.57</v>
      </c>
      <c r="S83" s="63">
        <v>8.1</v>
      </c>
      <c r="T83" s="139">
        <v>7.5</v>
      </c>
    </row>
    <row r="84" spans="1:21" ht="12.75">
      <c r="A84" s="29" t="s">
        <v>16</v>
      </c>
      <c r="B84" s="39">
        <v>39888</v>
      </c>
      <c r="C84" s="31">
        <v>1.5</v>
      </c>
      <c r="D84" s="31">
        <v>1</v>
      </c>
      <c r="E84" s="31">
        <v>2</v>
      </c>
      <c r="F84" s="31">
        <v>11</v>
      </c>
      <c r="G84" s="31">
        <v>140</v>
      </c>
      <c r="H84" s="32">
        <v>1.2</v>
      </c>
      <c r="I84" s="64">
        <v>9.1961791616246541E-2</v>
      </c>
      <c r="J84" s="63">
        <v>22.16</v>
      </c>
      <c r="K84" s="63">
        <v>36.81</v>
      </c>
      <c r="L84" s="137">
        <v>100.9</v>
      </c>
      <c r="M84" s="138">
        <v>7.1</v>
      </c>
      <c r="N84">
        <v>8.1</v>
      </c>
      <c r="O84" s="63">
        <v>21.99</v>
      </c>
      <c r="P84" s="63">
        <v>36.9</v>
      </c>
      <c r="Q84" s="137">
        <v>92.9</v>
      </c>
      <c r="R84" s="138">
        <v>6.56</v>
      </c>
      <c r="S84" s="63">
        <v>8.1</v>
      </c>
      <c r="T84" s="139">
        <v>8</v>
      </c>
    </row>
    <row r="85" spans="1:21" ht="12.75">
      <c r="A85" s="29" t="s">
        <v>16</v>
      </c>
      <c r="B85" s="39">
        <v>39895</v>
      </c>
      <c r="C85" s="31">
        <v>1.5</v>
      </c>
      <c r="D85" s="31">
        <v>1</v>
      </c>
      <c r="E85" s="31">
        <v>1</v>
      </c>
      <c r="F85" s="31">
        <v>9</v>
      </c>
      <c r="G85" s="31">
        <v>120</v>
      </c>
      <c r="H85" s="9">
        <v>0.9</v>
      </c>
      <c r="I85" s="64">
        <v>9.4356415461866391E-2</v>
      </c>
      <c r="J85" s="63">
        <v>22.19</v>
      </c>
      <c r="K85" s="63">
        <v>36.950000000000003</v>
      </c>
      <c r="L85" s="137">
        <v>101.1</v>
      </c>
      <c r="M85" s="138">
        <v>7.11</v>
      </c>
      <c r="N85">
        <v>8.1</v>
      </c>
      <c r="O85" s="63">
        <v>21.84</v>
      </c>
      <c r="P85" s="63">
        <v>37.06</v>
      </c>
      <c r="Q85" s="137">
        <v>99.6</v>
      </c>
      <c r="R85" s="138">
        <v>7.04</v>
      </c>
      <c r="S85" s="63">
        <v>8.1</v>
      </c>
      <c r="T85" s="139">
        <v>7</v>
      </c>
    </row>
    <row r="86" spans="1:21" ht="12.75">
      <c r="A86" s="29" t="s">
        <v>16</v>
      </c>
      <c r="B86" s="39">
        <v>39902</v>
      </c>
      <c r="C86" s="31">
        <v>1.5</v>
      </c>
      <c r="D86" s="31">
        <v>1</v>
      </c>
      <c r="E86" s="31">
        <v>1</v>
      </c>
      <c r="F86" s="31">
        <v>10</v>
      </c>
      <c r="G86" s="31">
        <v>140</v>
      </c>
      <c r="H86" s="9">
        <v>1.2</v>
      </c>
      <c r="I86" s="64">
        <v>0.11156845276248246</v>
      </c>
      <c r="J86" s="63">
        <v>21.83</v>
      </c>
      <c r="K86" s="63">
        <v>35.81</v>
      </c>
      <c r="L86" s="137">
        <v>86.2</v>
      </c>
      <c r="M86" s="138">
        <v>6.14</v>
      </c>
      <c r="N86">
        <v>8.1999999999999993</v>
      </c>
      <c r="O86" s="63">
        <v>21.86</v>
      </c>
      <c r="P86" s="63">
        <v>35.869999999999997</v>
      </c>
      <c r="Q86" s="137">
        <v>86.1</v>
      </c>
      <c r="R86" s="138">
        <v>6.12</v>
      </c>
      <c r="S86" s="63">
        <v>8.1999999999999993</v>
      </c>
      <c r="T86" s="139">
        <v>6.5</v>
      </c>
    </row>
    <row r="87" spans="1:21" ht="12.75">
      <c r="A87" s="29"/>
      <c r="B87" s="39"/>
      <c r="C87" s="31"/>
      <c r="D87" s="31"/>
      <c r="E87" s="31"/>
      <c r="F87" s="31"/>
      <c r="G87" s="31"/>
      <c r="H87" s="9"/>
      <c r="I87" s="64"/>
      <c r="J87" s="63"/>
      <c r="K87" s="63"/>
      <c r="L87" s="137"/>
      <c r="M87" s="138"/>
      <c r="O87" s="63"/>
      <c r="P87" s="63"/>
      <c r="Q87" s="137"/>
      <c r="R87" s="138"/>
      <c r="S87" s="63"/>
      <c r="T87" s="139"/>
    </row>
    <row r="88" spans="1:21" ht="12.75">
      <c r="A88" s="29" t="s">
        <v>17</v>
      </c>
      <c r="B88" s="39">
        <v>39783</v>
      </c>
      <c r="C88" s="31">
        <v>1.5</v>
      </c>
      <c r="D88" s="31">
        <v>5</v>
      </c>
      <c r="E88" s="31">
        <v>1</v>
      </c>
      <c r="F88" s="31">
        <v>17</v>
      </c>
      <c r="G88" s="31">
        <v>120</v>
      </c>
      <c r="H88" s="32">
        <v>1</v>
      </c>
      <c r="I88" s="111">
        <v>8.4829510927458093E-2</v>
      </c>
      <c r="J88" s="66">
        <v>20.62</v>
      </c>
      <c r="K88" s="66">
        <v>36.03</v>
      </c>
      <c r="L88" s="141">
        <v>95.3</v>
      </c>
      <c r="M88" s="142">
        <v>6.93</v>
      </c>
      <c r="N88">
        <v>8.1</v>
      </c>
      <c r="O88" s="66">
        <v>20.81</v>
      </c>
      <c r="P88" s="66">
        <v>36.74</v>
      </c>
      <c r="Q88" s="141">
        <v>88.6</v>
      </c>
      <c r="R88" s="142">
        <v>6.39</v>
      </c>
      <c r="S88" s="66">
        <v>8.1</v>
      </c>
      <c r="T88" s="143">
        <v>5</v>
      </c>
    </row>
    <row r="89" spans="1:21" ht="12.75">
      <c r="A89" s="29" t="s">
        <v>17</v>
      </c>
      <c r="B89" s="39">
        <v>39790</v>
      </c>
      <c r="C89" s="31">
        <v>4</v>
      </c>
      <c r="D89" s="31">
        <v>1</v>
      </c>
      <c r="E89" s="31">
        <v>1</v>
      </c>
      <c r="F89" s="31">
        <v>18</v>
      </c>
      <c r="G89" s="31">
        <v>130</v>
      </c>
      <c r="H89" s="32">
        <v>0.7</v>
      </c>
      <c r="I89" s="67">
        <v>8.328303883416302E-2</v>
      </c>
      <c r="J89" s="66">
        <v>21.18</v>
      </c>
      <c r="K89" s="66">
        <v>36.04</v>
      </c>
      <c r="L89" s="141">
        <v>93.1</v>
      </c>
      <c r="M89" s="142">
        <v>6.7</v>
      </c>
      <c r="N89">
        <v>8.1999999999999993</v>
      </c>
      <c r="O89" s="66">
        <v>20.84</v>
      </c>
      <c r="P89" s="66">
        <v>36.06</v>
      </c>
      <c r="Q89" s="141">
        <v>94.8</v>
      </c>
      <c r="R89" s="142">
        <v>6.86</v>
      </c>
      <c r="S89" s="66">
        <v>8.1999999999999993</v>
      </c>
      <c r="T89" s="143">
        <v>7.5</v>
      </c>
    </row>
    <row r="90" spans="1:21" ht="12.75">
      <c r="A90" s="29" t="s">
        <v>17</v>
      </c>
      <c r="B90" s="39">
        <v>39797</v>
      </c>
      <c r="C90" s="31">
        <v>6</v>
      </c>
      <c r="D90" s="31">
        <v>5</v>
      </c>
      <c r="E90" s="31">
        <v>2</v>
      </c>
      <c r="F90" s="31">
        <v>19</v>
      </c>
      <c r="G90" s="31">
        <v>170</v>
      </c>
      <c r="H90" s="32">
        <v>1.2</v>
      </c>
      <c r="I90" s="67">
        <v>0.2123506535111955</v>
      </c>
      <c r="J90" s="66">
        <v>21.93</v>
      </c>
      <c r="K90" s="66">
        <v>36.1</v>
      </c>
      <c r="L90" s="141">
        <v>94.1</v>
      </c>
      <c r="M90" s="142">
        <v>6.68</v>
      </c>
      <c r="N90">
        <v>8.1999999999999993</v>
      </c>
      <c r="O90" s="66">
        <v>22</v>
      </c>
      <c r="P90" s="66">
        <v>36.68</v>
      </c>
      <c r="Q90" s="141">
        <v>91.8</v>
      </c>
      <c r="R90" s="142">
        <v>6.49</v>
      </c>
      <c r="S90" s="66">
        <v>8.1999999999999993</v>
      </c>
      <c r="T90" s="143">
        <v>4</v>
      </c>
    </row>
    <row r="91" spans="1:21" ht="12.75">
      <c r="A91" s="29" t="s">
        <v>17</v>
      </c>
      <c r="B91" s="39">
        <v>39804</v>
      </c>
      <c r="C91" s="31">
        <v>1.5</v>
      </c>
      <c r="D91" s="31">
        <v>3</v>
      </c>
      <c r="E91" s="31">
        <v>1</v>
      </c>
      <c r="F91" s="31">
        <v>15</v>
      </c>
      <c r="G91" s="31">
        <v>150</v>
      </c>
      <c r="H91" s="32">
        <v>1</v>
      </c>
      <c r="I91" s="67">
        <v>8.7313526551572554E-2</v>
      </c>
      <c r="J91" s="66">
        <v>22.18</v>
      </c>
      <c r="K91" s="66">
        <v>36.299999999999997</v>
      </c>
      <c r="L91" s="141">
        <v>96.7</v>
      </c>
      <c r="M91" s="142">
        <v>6.82</v>
      </c>
      <c r="N91">
        <v>8.1999999999999993</v>
      </c>
      <c r="O91" s="66">
        <v>22.05</v>
      </c>
      <c r="P91" s="66">
        <v>37.08</v>
      </c>
      <c r="Q91" s="141">
        <v>95.3</v>
      </c>
      <c r="R91" s="142">
        <v>6.71</v>
      </c>
      <c r="S91" s="66">
        <v>8.1999999999999993</v>
      </c>
      <c r="T91" s="143">
        <v>7</v>
      </c>
    </row>
    <row r="92" spans="1:21" ht="12.75">
      <c r="A92" s="29" t="s">
        <v>17</v>
      </c>
      <c r="B92" s="39">
        <v>39818</v>
      </c>
      <c r="C92" s="31">
        <v>1.5</v>
      </c>
      <c r="D92" s="31">
        <v>1</v>
      </c>
      <c r="E92" s="31">
        <v>1</v>
      </c>
      <c r="F92" s="31">
        <v>18</v>
      </c>
      <c r="G92" s="31">
        <v>150</v>
      </c>
      <c r="H92" s="32">
        <v>1.3</v>
      </c>
      <c r="I92" s="67">
        <v>0.10094441009530361</v>
      </c>
      <c r="J92" s="66">
        <v>23.39</v>
      </c>
      <c r="K92" s="66">
        <v>36.57</v>
      </c>
      <c r="L92" s="141">
        <v>96.1</v>
      </c>
      <c r="M92" s="142">
        <v>6.63</v>
      </c>
      <c r="N92">
        <v>8.1999999999999993</v>
      </c>
      <c r="O92" s="66">
        <v>23.66</v>
      </c>
      <c r="P92" s="66">
        <v>37.35</v>
      </c>
      <c r="Q92" s="141">
        <v>92.9</v>
      </c>
      <c r="R92" s="142">
        <v>6.35</v>
      </c>
      <c r="S92" s="66">
        <v>8.1</v>
      </c>
      <c r="T92" s="34">
        <v>7</v>
      </c>
      <c r="U92">
        <v>2.6</v>
      </c>
    </row>
    <row r="93" spans="1:21" ht="12.75">
      <c r="A93" s="29" t="s">
        <v>17</v>
      </c>
      <c r="B93" s="39">
        <v>39825</v>
      </c>
      <c r="C93" s="31">
        <v>1.5</v>
      </c>
      <c r="D93" s="31">
        <v>1</v>
      </c>
      <c r="E93" s="31">
        <v>1</v>
      </c>
      <c r="F93" s="31">
        <v>19</v>
      </c>
      <c r="G93" s="31">
        <v>140</v>
      </c>
      <c r="H93" s="32">
        <v>1</v>
      </c>
      <c r="I93" s="67">
        <v>9.7717320044083331E-2</v>
      </c>
      <c r="J93" s="66">
        <v>24.18</v>
      </c>
      <c r="K93" s="66">
        <v>36.94</v>
      </c>
      <c r="L93" s="141">
        <v>98.2</v>
      </c>
      <c r="M93" s="142">
        <v>6.67</v>
      </c>
      <c r="N93">
        <v>8.1999999999999993</v>
      </c>
      <c r="O93" s="66">
        <v>24.63</v>
      </c>
      <c r="P93" s="66">
        <v>37.74</v>
      </c>
      <c r="Q93" s="141">
        <v>92.1</v>
      </c>
      <c r="R93" s="142">
        <v>6.18</v>
      </c>
      <c r="S93" s="66">
        <v>8.1</v>
      </c>
      <c r="T93" s="143">
        <v>6.5</v>
      </c>
      <c r="U93">
        <v>2.7</v>
      </c>
    </row>
    <row r="94" spans="1:21" ht="12.75">
      <c r="A94" s="29" t="s">
        <v>17</v>
      </c>
      <c r="B94" s="39">
        <v>39832</v>
      </c>
      <c r="C94" s="31">
        <v>1.5</v>
      </c>
      <c r="D94" s="31">
        <v>1</v>
      </c>
      <c r="E94" s="31">
        <v>1</v>
      </c>
      <c r="F94" s="31">
        <v>20</v>
      </c>
      <c r="G94" s="31">
        <v>140</v>
      </c>
      <c r="H94" s="32">
        <v>2.2999999999999998</v>
      </c>
      <c r="I94" s="67">
        <v>0.13507074964642382</v>
      </c>
      <c r="J94" s="66">
        <v>23.61</v>
      </c>
      <c r="K94" s="66">
        <v>36.82</v>
      </c>
      <c r="L94" s="141">
        <v>100.2</v>
      </c>
      <c r="M94" s="142">
        <v>6.88</v>
      </c>
      <c r="N94">
        <v>8.1999999999999993</v>
      </c>
      <c r="O94" s="66">
        <v>24.09</v>
      </c>
      <c r="P94" s="66">
        <v>37.85</v>
      </c>
      <c r="Q94" s="141">
        <v>90.9</v>
      </c>
      <c r="R94" s="142">
        <v>6.15</v>
      </c>
      <c r="S94" s="66">
        <v>8.1</v>
      </c>
      <c r="T94" s="143">
        <v>5</v>
      </c>
      <c r="U94">
        <v>3.8</v>
      </c>
    </row>
    <row r="95" spans="1:21" ht="12.75">
      <c r="A95" s="29" t="s">
        <v>17</v>
      </c>
      <c r="B95" s="39">
        <v>39846</v>
      </c>
      <c r="C95" s="31">
        <v>1.5</v>
      </c>
      <c r="D95" s="31">
        <v>1</v>
      </c>
      <c r="E95" s="31">
        <v>1</v>
      </c>
      <c r="F95" s="31">
        <v>15</v>
      </c>
      <c r="G95" s="31">
        <v>130</v>
      </c>
      <c r="H95" s="32">
        <v>0.7</v>
      </c>
      <c r="I95" s="67">
        <v>7.6326247065225172E-2</v>
      </c>
      <c r="J95" s="66">
        <v>25.21</v>
      </c>
      <c r="K95" s="66">
        <v>36.880000000000003</v>
      </c>
      <c r="L95" s="141">
        <v>96.3</v>
      </c>
      <c r="M95" s="142">
        <v>6.43</v>
      </c>
      <c r="N95">
        <v>8.1</v>
      </c>
      <c r="O95" s="66">
        <v>24.4</v>
      </c>
      <c r="P95" s="66">
        <v>37.46</v>
      </c>
      <c r="Q95" s="141">
        <v>80.400000000000006</v>
      </c>
      <c r="R95" s="142">
        <v>5.42</v>
      </c>
      <c r="S95" s="66">
        <v>8</v>
      </c>
      <c r="T95" s="143">
        <v>8.5</v>
      </c>
      <c r="U95">
        <v>1.7</v>
      </c>
    </row>
    <row r="96" spans="1:21" ht="12.75">
      <c r="A96" s="29" t="s">
        <v>17</v>
      </c>
      <c r="B96" s="39">
        <v>39853</v>
      </c>
      <c r="C96" s="31">
        <v>1.5</v>
      </c>
      <c r="D96" s="31">
        <v>1</v>
      </c>
      <c r="E96" s="31">
        <v>1</v>
      </c>
      <c r="F96" s="31">
        <v>12</v>
      </c>
      <c r="G96" s="31">
        <v>120</v>
      </c>
      <c r="H96" s="32">
        <v>0.9</v>
      </c>
      <c r="I96" s="67">
        <v>0.10237975965533765</v>
      </c>
      <c r="J96" s="66">
        <v>22.84</v>
      </c>
      <c r="K96" s="66">
        <v>36.86</v>
      </c>
      <c r="L96" s="141">
        <v>95.2</v>
      </c>
      <c r="M96" s="142">
        <v>6.62</v>
      </c>
      <c r="N96">
        <v>8.1</v>
      </c>
      <c r="O96" s="66">
        <v>23.31</v>
      </c>
      <c r="P96" s="66">
        <v>37.369999999999997</v>
      </c>
      <c r="Q96" s="141">
        <v>88.4</v>
      </c>
      <c r="R96" s="142">
        <v>6.08</v>
      </c>
      <c r="S96" s="66">
        <v>8.1</v>
      </c>
      <c r="T96" s="143">
        <v>5</v>
      </c>
    </row>
    <row r="97" spans="1:21" ht="12.75">
      <c r="A97" s="29" t="s">
        <v>17</v>
      </c>
      <c r="B97" s="39">
        <v>39860</v>
      </c>
      <c r="C97" s="31">
        <v>6</v>
      </c>
      <c r="D97" s="31">
        <v>2</v>
      </c>
      <c r="E97" s="31">
        <v>3</v>
      </c>
      <c r="F97" s="31">
        <v>13</v>
      </c>
      <c r="G97" s="31">
        <v>160</v>
      </c>
      <c r="H97" s="32">
        <v>1.9</v>
      </c>
      <c r="I97" s="67">
        <v>8.4387086931858327E-2</v>
      </c>
      <c r="J97" s="66">
        <v>23.8</v>
      </c>
      <c r="K97" s="66">
        <v>36.92</v>
      </c>
      <c r="L97" s="141">
        <v>94.4</v>
      </c>
      <c r="M97" s="142">
        <v>6.45</v>
      </c>
      <c r="N97">
        <v>8</v>
      </c>
      <c r="O97" s="66">
        <v>23.32</v>
      </c>
      <c r="P97" s="66">
        <v>37.6</v>
      </c>
      <c r="Q97" s="141">
        <v>90.1</v>
      </c>
      <c r="R97" s="142">
        <v>6.19</v>
      </c>
      <c r="S97" s="66">
        <v>8</v>
      </c>
      <c r="T97" s="143">
        <v>8</v>
      </c>
    </row>
    <row r="98" spans="1:21" ht="12.75">
      <c r="A98" s="29" t="s">
        <v>17</v>
      </c>
      <c r="B98" s="39">
        <v>39867</v>
      </c>
      <c r="C98" s="31">
        <v>1.5</v>
      </c>
      <c r="D98" s="31">
        <v>6</v>
      </c>
      <c r="E98" s="31">
        <v>1</v>
      </c>
      <c r="F98" s="31">
        <v>22</v>
      </c>
      <c r="G98" s="31">
        <v>160</v>
      </c>
      <c r="H98" s="32">
        <v>1.5</v>
      </c>
      <c r="I98" s="67">
        <v>8.3954329834119434E-2</v>
      </c>
      <c r="J98" s="66">
        <v>22.9</v>
      </c>
      <c r="K98" s="66">
        <v>36.47</v>
      </c>
      <c r="L98" s="141">
        <v>94.7</v>
      </c>
      <c r="M98" s="142">
        <v>6.59</v>
      </c>
      <c r="N98">
        <v>8.1</v>
      </c>
      <c r="O98" s="66">
        <v>23.59</v>
      </c>
      <c r="P98" s="66">
        <v>37.14</v>
      </c>
      <c r="Q98" s="141">
        <v>86.4</v>
      </c>
      <c r="R98" s="142">
        <v>5.92</v>
      </c>
      <c r="S98" s="66">
        <v>8</v>
      </c>
      <c r="T98" s="143">
        <v>6.5</v>
      </c>
    </row>
    <row r="99" spans="1:21" ht="12.75">
      <c r="A99" s="29" t="s">
        <v>17</v>
      </c>
      <c r="B99" s="39">
        <v>39874</v>
      </c>
      <c r="C99" s="31">
        <v>7</v>
      </c>
      <c r="D99" s="31">
        <v>6</v>
      </c>
      <c r="E99" s="31">
        <v>2</v>
      </c>
      <c r="F99" s="31">
        <v>12</v>
      </c>
      <c r="G99" s="31">
        <v>130</v>
      </c>
      <c r="H99" s="32">
        <v>1.4</v>
      </c>
      <c r="I99" s="67">
        <v>9.3097551021175576E-2</v>
      </c>
      <c r="J99" s="66">
        <v>21.96</v>
      </c>
      <c r="K99" s="66">
        <v>37.01</v>
      </c>
      <c r="L99" s="141">
        <v>94.8</v>
      </c>
      <c r="M99" s="142">
        <v>6.69</v>
      </c>
      <c r="N99">
        <v>8.1</v>
      </c>
      <c r="O99" s="66">
        <v>22.74</v>
      </c>
      <c r="P99" s="66">
        <v>37.76</v>
      </c>
      <c r="Q99" s="141">
        <v>93.2</v>
      </c>
      <c r="R99" s="142">
        <v>6.46</v>
      </c>
      <c r="S99" s="66">
        <v>8.1</v>
      </c>
      <c r="T99" s="143">
        <v>6.2</v>
      </c>
    </row>
    <row r="100" spans="1:21" ht="12.75">
      <c r="A100" s="29" t="s">
        <v>17</v>
      </c>
      <c r="B100" s="39">
        <v>39881</v>
      </c>
      <c r="C100" s="31">
        <v>1.5</v>
      </c>
      <c r="D100" s="31">
        <v>1</v>
      </c>
      <c r="E100" s="31">
        <v>1</v>
      </c>
      <c r="F100" s="31">
        <v>11</v>
      </c>
      <c r="G100" s="31">
        <v>140</v>
      </c>
      <c r="H100" s="32">
        <v>1.6</v>
      </c>
      <c r="I100" s="67">
        <v>8.9953311556763074E-2</v>
      </c>
      <c r="J100" s="66">
        <v>23.84</v>
      </c>
      <c r="K100" s="66">
        <v>37.17</v>
      </c>
      <c r="L100" s="141">
        <v>104.7</v>
      </c>
      <c r="M100" s="142">
        <v>7.14</v>
      </c>
      <c r="N100">
        <v>8.1</v>
      </c>
      <c r="O100" s="66">
        <v>22.42</v>
      </c>
      <c r="P100" s="66">
        <v>37.450000000000003</v>
      </c>
      <c r="Q100" s="141">
        <v>100.6</v>
      </c>
      <c r="R100" s="142">
        <v>7.02</v>
      </c>
      <c r="S100" s="66">
        <v>8.1</v>
      </c>
      <c r="T100" s="143">
        <v>6.5</v>
      </c>
    </row>
    <row r="101" spans="1:21" ht="12.75">
      <c r="A101" s="29" t="s">
        <v>17</v>
      </c>
      <c r="B101" s="39">
        <v>39888</v>
      </c>
      <c r="C101" s="31">
        <v>1.5</v>
      </c>
      <c r="D101" s="31">
        <v>1</v>
      </c>
      <c r="E101" s="31">
        <v>1</v>
      </c>
      <c r="F101" s="31">
        <v>11</v>
      </c>
      <c r="G101" s="31">
        <v>130</v>
      </c>
      <c r="H101" s="32">
        <v>0.9</v>
      </c>
      <c r="I101" s="67">
        <v>8.1911252555493114E-2</v>
      </c>
      <c r="J101" s="66">
        <v>23.09</v>
      </c>
      <c r="K101" s="66">
        <v>37.1</v>
      </c>
      <c r="L101" s="141">
        <v>99.1</v>
      </c>
      <c r="M101" s="142">
        <v>6.85</v>
      </c>
      <c r="N101">
        <v>8.1</v>
      </c>
      <c r="O101" s="66">
        <v>22.31</v>
      </c>
      <c r="P101" s="66">
        <v>37.65</v>
      </c>
      <c r="Q101" s="141">
        <v>85.8</v>
      </c>
      <c r="R101" s="142">
        <v>6</v>
      </c>
      <c r="S101" s="66">
        <v>8.1</v>
      </c>
      <c r="T101" s="143">
        <v>6.5</v>
      </c>
    </row>
    <row r="102" spans="1:21" ht="12.75">
      <c r="A102" s="29" t="s">
        <v>17</v>
      </c>
      <c r="B102" s="39">
        <v>39895</v>
      </c>
      <c r="C102" s="31">
        <v>1.5</v>
      </c>
      <c r="D102" s="31">
        <v>1</v>
      </c>
      <c r="E102" s="31">
        <v>1</v>
      </c>
      <c r="F102" s="31">
        <v>13</v>
      </c>
      <c r="G102" s="31">
        <v>140</v>
      </c>
      <c r="H102" s="9">
        <v>3.4</v>
      </c>
      <c r="I102" s="67">
        <v>0.13192244224871411</v>
      </c>
      <c r="J102" s="66">
        <v>22.76</v>
      </c>
      <c r="K102" s="66">
        <v>37.11</v>
      </c>
      <c r="L102" s="141">
        <v>105.5</v>
      </c>
      <c r="M102" s="142">
        <v>7.34</v>
      </c>
      <c r="N102">
        <v>8.1</v>
      </c>
      <c r="O102" s="66">
        <v>22.33</v>
      </c>
      <c r="P102" s="66">
        <v>37.770000000000003</v>
      </c>
      <c r="Q102" s="141">
        <v>98.2</v>
      </c>
      <c r="R102" s="142">
        <v>6.85</v>
      </c>
      <c r="S102" s="66">
        <v>8</v>
      </c>
      <c r="T102" s="143">
        <v>4</v>
      </c>
    </row>
    <row r="103" spans="1:21" ht="12.75">
      <c r="A103" s="29" t="s">
        <v>17</v>
      </c>
      <c r="B103" s="39">
        <v>39902</v>
      </c>
      <c r="C103" s="31">
        <v>6</v>
      </c>
      <c r="D103" s="31">
        <v>1</v>
      </c>
      <c r="E103" s="31">
        <v>4</v>
      </c>
      <c r="F103" s="31">
        <v>12</v>
      </c>
      <c r="G103" s="31">
        <v>140</v>
      </c>
      <c r="H103" s="9">
        <v>2.9</v>
      </c>
      <c r="I103" s="67">
        <v>0.13879147784475188</v>
      </c>
      <c r="J103" s="66">
        <v>21.63</v>
      </c>
      <c r="K103" s="66">
        <v>35.94</v>
      </c>
      <c r="L103" s="141">
        <v>87.4</v>
      </c>
      <c r="M103" s="142">
        <v>6.24</v>
      </c>
      <c r="N103">
        <v>8.1999999999999993</v>
      </c>
      <c r="O103" s="66">
        <v>21.89</v>
      </c>
      <c r="P103" s="66">
        <v>36.58</v>
      </c>
      <c r="Q103" s="141">
        <v>82.8</v>
      </c>
      <c r="R103" s="142">
        <v>5.86</v>
      </c>
      <c r="S103" s="66">
        <v>8.1</v>
      </c>
      <c r="T103" s="143">
        <v>6</v>
      </c>
    </row>
    <row r="104" spans="1:21" ht="12.75">
      <c r="A104" s="29"/>
      <c r="B104" s="39"/>
      <c r="C104" s="31"/>
      <c r="D104" s="31"/>
      <c r="E104" s="31"/>
      <c r="F104" s="31"/>
      <c r="G104" s="31"/>
      <c r="H104" s="9"/>
      <c r="I104" s="67"/>
      <c r="J104" s="66"/>
      <c r="K104" s="66"/>
      <c r="L104" s="141"/>
      <c r="M104" s="142"/>
      <c r="O104" s="66"/>
      <c r="P104" s="66"/>
      <c r="Q104" s="141"/>
      <c r="R104" s="142"/>
      <c r="S104" s="66"/>
      <c r="T104" s="143"/>
    </row>
    <row r="105" spans="1:21" ht="12.75">
      <c r="A105" s="29" t="s">
        <v>149</v>
      </c>
      <c r="B105" s="39">
        <v>39783</v>
      </c>
      <c r="C105" s="31">
        <v>4</v>
      </c>
      <c r="D105" s="31">
        <v>4</v>
      </c>
      <c r="E105" s="31">
        <v>1</v>
      </c>
      <c r="F105" s="31">
        <v>16</v>
      </c>
      <c r="G105" s="31">
        <v>120</v>
      </c>
      <c r="H105" s="32">
        <v>0.7</v>
      </c>
      <c r="I105" s="112">
        <v>7.7486883559712935E-2</v>
      </c>
      <c r="J105" s="69">
        <v>20.46</v>
      </c>
      <c r="K105" s="69">
        <v>35.950000000000003</v>
      </c>
      <c r="L105" s="144">
        <v>91.6</v>
      </c>
      <c r="M105" s="145">
        <v>6.68</v>
      </c>
      <c r="N105">
        <v>8.1999999999999993</v>
      </c>
      <c r="O105" s="69">
        <v>20.100000000000001</v>
      </c>
      <c r="P105" s="69">
        <v>35.97</v>
      </c>
      <c r="Q105" s="144">
        <v>87.9</v>
      </c>
      <c r="R105" s="145">
        <v>6.45</v>
      </c>
      <c r="S105" s="69">
        <v>8.1</v>
      </c>
      <c r="T105" s="146">
        <v>6.5</v>
      </c>
    </row>
    <row r="106" spans="1:21" ht="12.75">
      <c r="A106" s="29" t="s">
        <v>149</v>
      </c>
      <c r="B106" s="39">
        <v>39790</v>
      </c>
      <c r="C106" s="31">
        <v>7</v>
      </c>
      <c r="D106" s="31">
        <v>5</v>
      </c>
      <c r="E106" s="31">
        <v>2</v>
      </c>
      <c r="F106" s="31">
        <v>14</v>
      </c>
      <c r="G106" s="31">
        <v>130</v>
      </c>
      <c r="H106" s="32">
        <v>0.5</v>
      </c>
      <c r="I106" s="70">
        <v>7.2629427967156962E-2</v>
      </c>
      <c r="J106" s="69">
        <v>20.99</v>
      </c>
      <c r="K106" s="69">
        <v>36.06</v>
      </c>
      <c r="L106" s="144">
        <v>93.5</v>
      </c>
      <c r="M106" s="145">
        <v>6.75</v>
      </c>
      <c r="N106">
        <v>8.1999999999999993</v>
      </c>
      <c r="O106" s="69">
        <v>20.69</v>
      </c>
      <c r="P106" s="69">
        <v>36.06</v>
      </c>
      <c r="Q106" s="144">
        <v>91.4</v>
      </c>
      <c r="R106" s="145">
        <v>6.64</v>
      </c>
      <c r="S106" s="69">
        <v>8.1999999999999993</v>
      </c>
      <c r="T106" s="146">
        <v>7.5</v>
      </c>
    </row>
    <row r="107" spans="1:21" ht="12.75">
      <c r="A107" s="29" t="s">
        <v>149</v>
      </c>
      <c r="B107" s="39">
        <v>39797</v>
      </c>
      <c r="C107" s="31">
        <v>11</v>
      </c>
      <c r="D107" s="31">
        <v>7</v>
      </c>
      <c r="E107" s="31">
        <v>4</v>
      </c>
      <c r="F107" s="31">
        <v>16</v>
      </c>
      <c r="G107" s="31">
        <v>140</v>
      </c>
      <c r="H107" s="32">
        <v>0.8</v>
      </c>
      <c r="I107" s="70">
        <v>8.3234838714478593E-2</v>
      </c>
      <c r="J107" s="69">
        <v>21.91</v>
      </c>
      <c r="K107" s="69">
        <v>36.159999999999997</v>
      </c>
      <c r="L107" s="144">
        <v>96.7</v>
      </c>
      <c r="M107" s="145">
        <v>6.86</v>
      </c>
      <c r="N107">
        <v>8.1999999999999993</v>
      </c>
      <c r="O107" s="69">
        <v>21.22</v>
      </c>
      <c r="P107" s="69">
        <v>36.24</v>
      </c>
      <c r="Q107" s="144">
        <v>88.7</v>
      </c>
      <c r="R107" s="145">
        <v>6.37</v>
      </c>
      <c r="S107" s="69">
        <v>8.1999999999999993</v>
      </c>
      <c r="T107" s="146">
        <v>7</v>
      </c>
    </row>
    <row r="108" spans="1:21" ht="12.75">
      <c r="A108" s="29" t="s">
        <v>149</v>
      </c>
      <c r="B108" s="39">
        <v>39804</v>
      </c>
      <c r="C108" s="31">
        <v>8</v>
      </c>
      <c r="D108" s="31">
        <v>6</v>
      </c>
      <c r="E108" s="31">
        <v>1</v>
      </c>
      <c r="F108" s="31">
        <v>16</v>
      </c>
      <c r="G108" s="31">
        <v>140</v>
      </c>
      <c r="H108" s="32">
        <v>0.7</v>
      </c>
      <c r="I108" s="70">
        <v>8.3914223983972594E-2</v>
      </c>
      <c r="J108" s="69">
        <v>21.96</v>
      </c>
      <c r="K108" s="69">
        <v>36.340000000000003</v>
      </c>
      <c r="L108" s="144">
        <v>92.9</v>
      </c>
      <c r="M108" s="145">
        <v>6.58</v>
      </c>
      <c r="N108">
        <v>8.1999999999999993</v>
      </c>
      <c r="O108" s="69">
        <v>21.39</v>
      </c>
      <c r="P108" s="69">
        <v>36.36</v>
      </c>
      <c r="Q108" s="144">
        <v>91.7</v>
      </c>
      <c r="R108" s="145">
        <v>6.56</v>
      </c>
      <c r="S108" s="69">
        <v>8.1999999999999993</v>
      </c>
      <c r="T108" s="146">
        <v>8</v>
      </c>
    </row>
    <row r="109" spans="1:21" ht="12.75">
      <c r="A109" s="29" t="s">
        <v>149</v>
      </c>
      <c r="B109" s="39">
        <v>39818</v>
      </c>
      <c r="C109" s="31">
        <v>1.5</v>
      </c>
      <c r="D109" s="31">
        <v>3</v>
      </c>
      <c r="E109" s="31">
        <v>1</v>
      </c>
      <c r="F109" s="31">
        <v>18</v>
      </c>
      <c r="G109" s="31">
        <v>150</v>
      </c>
      <c r="H109" s="32">
        <v>0.7</v>
      </c>
      <c r="I109" s="70">
        <v>8.4864053175424684E-2</v>
      </c>
      <c r="J109" s="69">
        <v>23.2</v>
      </c>
      <c r="K109" s="69">
        <v>36.49</v>
      </c>
      <c r="L109" s="144">
        <v>94.1</v>
      </c>
      <c r="M109" s="145">
        <v>6.52</v>
      </c>
      <c r="N109">
        <v>8.1999999999999993</v>
      </c>
      <c r="O109" s="69">
        <v>22.9</v>
      </c>
      <c r="P109" s="69">
        <v>36.549999999999997</v>
      </c>
      <c r="Q109" s="144">
        <v>93.7</v>
      </c>
      <c r="R109" s="145">
        <v>6.52</v>
      </c>
      <c r="S109" s="69">
        <v>8.1999999999999993</v>
      </c>
      <c r="T109" s="146">
        <v>6.5</v>
      </c>
      <c r="U109">
        <v>4.5</v>
      </c>
    </row>
    <row r="110" spans="1:21" ht="12.75">
      <c r="A110" s="29" t="s">
        <v>149</v>
      </c>
      <c r="B110" s="39">
        <v>39825</v>
      </c>
      <c r="C110" s="31">
        <v>9</v>
      </c>
      <c r="D110" s="31">
        <v>2</v>
      </c>
      <c r="E110" s="31">
        <v>1</v>
      </c>
      <c r="F110" s="31">
        <v>20</v>
      </c>
      <c r="G110" s="31">
        <v>150</v>
      </c>
      <c r="H110" s="32">
        <v>1.2</v>
      </c>
      <c r="I110" s="70">
        <v>0.11102410056593505</v>
      </c>
      <c r="J110" s="69">
        <v>24.06</v>
      </c>
      <c r="K110" s="69">
        <v>36.79</v>
      </c>
      <c r="L110" s="144">
        <v>94.6</v>
      </c>
      <c r="M110" s="145">
        <v>6.44</v>
      </c>
      <c r="N110">
        <v>8.1999999999999993</v>
      </c>
      <c r="O110" s="69">
        <v>23.58</v>
      </c>
      <c r="P110" s="69">
        <v>36.86</v>
      </c>
      <c r="Q110" s="144">
        <v>81.7</v>
      </c>
      <c r="R110" s="145">
        <v>5.61</v>
      </c>
      <c r="S110" s="69">
        <v>8.1</v>
      </c>
      <c r="T110" s="146">
        <v>6.5</v>
      </c>
      <c r="U110">
        <v>3.4</v>
      </c>
    </row>
    <row r="111" spans="1:21" ht="12.75">
      <c r="A111" s="29" t="s">
        <v>149</v>
      </c>
      <c r="B111" s="39">
        <v>39832</v>
      </c>
      <c r="C111" s="31">
        <v>1.5</v>
      </c>
      <c r="D111" s="31">
        <v>1</v>
      </c>
      <c r="E111" s="31">
        <v>1</v>
      </c>
      <c r="F111" s="31">
        <v>22</v>
      </c>
      <c r="G111" s="31">
        <v>140</v>
      </c>
      <c r="H111" s="32">
        <v>2.7</v>
      </c>
      <c r="I111" s="70">
        <v>0.15273958219224426</v>
      </c>
      <c r="J111" s="69">
        <v>23.4</v>
      </c>
      <c r="K111" s="69">
        <v>36.81</v>
      </c>
      <c r="L111" s="144">
        <v>87.6</v>
      </c>
      <c r="M111" s="145">
        <v>6.03</v>
      </c>
      <c r="N111">
        <v>8.1999999999999993</v>
      </c>
      <c r="O111" s="69">
        <v>23.09</v>
      </c>
      <c r="P111" s="69">
        <v>36.82</v>
      </c>
      <c r="Q111" s="144">
        <v>83.9</v>
      </c>
      <c r="R111" s="145">
        <v>5.81</v>
      </c>
      <c r="S111" s="69">
        <v>8.1999999999999993</v>
      </c>
      <c r="T111" s="146">
        <v>5</v>
      </c>
      <c r="U111">
        <v>3.4</v>
      </c>
    </row>
    <row r="112" spans="1:21" ht="12.75">
      <c r="A112" s="29" t="s">
        <v>149</v>
      </c>
      <c r="B112" s="39">
        <v>39846</v>
      </c>
      <c r="C112" s="31">
        <v>10</v>
      </c>
      <c r="D112" s="31">
        <v>5</v>
      </c>
      <c r="E112" s="31">
        <v>2</v>
      </c>
      <c r="F112" s="31">
        <v>16</v>
      </c>
      <c r="G112" s="31">
        <v>130</v>
      </c>
      <c r="H112" s="32">
        <v>0.7</v>
      </c>
      <c r="I112" s="70">
        <v>7.6976498289958756E-2</v>
      </c>
      <c r="J112" s="69">
        <v>24.08</v>
      </c>
      <c r="K112" s="69">
        <v>36.700000000000003</v>
      </c>
      <c r="L112" s="144">
        <v>90.6</v>
      </c>
      <c r="M112" s="145">
        <v>6.17</v>
      </c>
      <c r="N112">
        <v>8.1</v>
      </c>
      <c r="O112" s="69">
        <v>23.52</v>
      </c>
      <c r="P112" s="69">
        <v>36.6</v>
      </c>
      <c r="Q112" s="144">
        <v>74.3</v>
      </c>
      <c r="R112" s="145">
        <v>5.12</v>
      </c>
      <c r="S112" s="69">
        <v>8.1</v>
      </c>
      <c r="T112" s="146">
        <v>8</v>
      </c>
      <c r="U112">
        <v>1.4</v>
      </c>
    </row>
    <row r="113" spans="1:21" ht="12.75">
      <c r="A113" s="29" t="s">
        <v>149</v>
      </c>
      <c r="B113" s="39">
        <v>39853</v>
      </c>
      <c r="C113" s="31">
        <v>4</v>
      </c>
      <c r="D113" s="31">
        <v>2</v>
      </c>
      <c r="E113" s="31">
        <v>1</v>
      </c>
      <c r="F113" s="31">
        <v>12</v>
      </c>
      <c r="G113" s="31">
        <v>130</v>
      </c>
      <c r="H113" s="32">
        <v>1.2</v>
      </c>
      <c r="I113" s="70">
        <v>8.3605793799346032E-2</v>
      </c>
      <c r="J113" s="69">
        <v>23.01</v>
      </c>
      <c r="K113" s="69">
        <v>36.880000000000003</v>
      </c>
      <c r="L113" s="144">
        <v>94.6</v>
      </c>
      <c r="M113" s="145">
        <v>6.56</v>
      </c>
      <c r="N113">
        <v>8.1</v>
      </c>
      <c r="O113" s="69">
        <v>22.82</v>
      </c>
      <c r="P113" s="69">
        <v>36.880000000000003</v>
      </c>
      <c r="Q113" s="144">
        <v>93.2</v>
      </c>
      <c r="R113" s="145">
        <v>6.48</v>
      </c>
      <c r="S113" s="69">
        <v>8.1</v>
      </c>
      <c r="T113" s="146">
        <v>8</v>
      </c>
    </row>
    <row r="114" spans="1:21" ht="12.75">
      <c r="A114" s="29" t="s">
        <v>149</v>
      </c>
      <c r="B114" s="39">
        <v>39860</v>
      </c>
      <c r="C114" s="31">
        <v>7</v>
      </c>
      <c r="D114" s="31">
        <v>3</v>
      </c>
      <c r="E114" s="31">
        <v>1</v>
      </c>
      <c r="F114" s="31">
        <v>13</v>
      </c>
      <c r="G114" s="31">
        <v>150</v>
      </c>
      <c r="H114" s="32">
        <v>1.1000000000000001</v>
      </c>
      <c r="I114" s="70">
        <v>8.3528871746203756E-2</v>
      </c>
      <c r="J114" s="69">
        <v>23.64</v>
      </c>
      <c r="K114" s="69">
        <v>36.9</v>
      </c>
      <c r="L114" s="144">
        <v>91.2</v>
      </c>
      <c r="M114" s="145">
        <v>6.26</v>
      </c>
      <c r="N114">
        <v>8</v>
      </c>
      <c r="O114" s="69">
        <v>23.14</v>
      </c>
      <c r="P114" s="69">
        <v>36.950000000000003</v>
      </c>
      <c r="Q114" s="144">
        <v>89.8</v>
      </c>
      <c r="R114" s="145">
        <v>6.21</v>
      </c>
      <c r="S114" s="69">
        <v>8</v>
      </c>
      <c r="T114" s="146">
        <v>9.5</v>
      </c>
    </row>
    <row r="115" spans="1:21" ht="12.75">
      <c r="A115" s="29" t="s">
        <v>149</v>
      </c>
      <c r="B115" s="39">
        <v>39867</v>
      </c>
      <c r="C115" s="31">
        <v>8</v>
      </c>
      <c r="D115" s="31">
        <v>10</v>
      </c>
      <c r="E115" s="31">
        <v>1</v>
      </c>
      <c r="F115" s="31">
        <v>26</v>
      </c>
      <c r="G115" s="31">
        <v>170</v>
      </c>
      <c r="H115" s="32">
        <v>2.6</v>
      </c>
      <c r="I115" s="70">
        <v>0.10305</v>
      </c>
      <c r="J115" s="69">
        <v>22.95</v>
      </c>
      <c r="K115" s="69">
        <v>36.5</v>
      </c>
      <c r="L115" s="144">
        <v>94</v>
      </c>
      <c r="M115" s="145">
        <v>6.54</v>
      </c>
      <c r="N115">
        <v>8.1</v>
      </c>
      <c r="O115" s="69">
        <v>22.79</v>
      </c>
      <c r="P115" s="69">
        <v>36.479999999999997</v>
      </c>
      <c r="Q115" s="144">
        <v>92.9</v>
      </c>
      <c r="R115" s="145">
        <v>6.48</v>
      </c>
      <c r="S115" s="69">
        <v>8.1</v>
      </c>
      <c r="T115" s="146">
        <v>6.9</v>
      </c>
    </row>
    <row r="116" spans="1:21" ht="12.75">
      <c r="A116" s="29" t="s">
        <v>149</v>
      </c>
      <c r="B116" s="39">
        <v>39874</v>
      </c>
      <c r="C116" s="31">
        <v>7</v>
      </c>
      <c r="D116" s="31">
        <v>5</v>
      </c>
      <c r="E116" s="31">
        <v>2</v>
      </c>
      <c r="F116" s="31">
        <v>12</v>
      </c>
      <c r="G116" s="31">
        <v>130</v>
      </c>
      <c r="H116" s="32">
        <v>1.1000000000000001</v>
      </c>
      <c r="I116" s="70">
        <v>9.2457170931556282E-2</v>
      </c>
      <c r="J116" s="69">
        <v>22.12</v>
      </c>
      <c r="K116" s="69">
        <v>37.08</v>
      </c>
      <c r="L116" s="144">
        <v>95.6</v>
      </c>
      <c r="M116" s="145">
        <v>6.73</v>
      </c>
      <c r="N116">
        <v>8.1</v>
      </c>
      <c r="O116" s="69">
        <v>22.04</v>
      </c>
      <c r="P116" s="69">
        <v>37.07</v>
      </c>
      <c r="Q116" s="144">
        <v>89.4</v>
      </c>
      <c r="R116" s="145">
        <v>6.3</v>
      </c>
      <c r="S116" s="69">
        <v>8.1</v>
      </c>
      <c r="T116" s="146">
        <v>7.5</v>
      </c>
    </row>
    <row r="117" spans="1:21" ht="12.75">
      <c r="A117" s="29" t="s">
        <v>149</v>
      </c>
      <c r="B117" s="39">
        <v>39881</v>
      </c>
      <c r="C117" s="31">
        <v>3</v>
      </c>
      <c r="D117" s="31">
        <v>3</v>
      </c>
      <c r="E117" s="31">
        <v>1</v>
      </c>
      <c r="F117" s="31">
        <v>11</v>
      </c>
      <c r="G117" s="31">
        <v>130</v>
      </c>
      <c r="H117" s="32">
        <v>1.2</v>
      </c>
      <c r="I117" s="70">
        <v>8.3475828329119289E-2</v>
      </c>
      <c r="J117" s="69">
        <v>22.69</v>
      </c>
      <c r="K117" s="69">
        <v>36.99</v>
      </c>
      <c r="L117" s="144">
        <v>93.2</v>
      </c>
      <c r="M117" s="145">
        <v>6.5</v>
      </c>
      <c r="N117">
        <v>8.1</v>
      </c>
      <c r="O117" s="69">
        <v>22.04</v>
      </c>
      <c r="P117" s="69">
        <v>36.909999999999997</v>
      </c>
      <c r="Q117" s="144">
        <v>94.2</v>
      </c>
      <c r="R117" s="145">
        <v>6.64</v>
      </c>
      <c r="S117" s="69">
        <v>8.1</v>
      </c>
      <c r="T117" s="146">
        <v>7</v>
      </c>
    </row>
    <row r="118" spans="1:21" ht="12.75">
      <c r="A118" s="29" t="s">
        <v>149</v>
      </c>
      <c r="B118" s="39">
        <v>39888</v>
      </c>
      <c r="C118" s="31">
        <v>8</v>
      </c>
      <c r="D118" s="31">
        <v>3</v>
      </c>
      <c r="E118" s="31">
        <v>6</v>
      </c>
      <c r="F118" s="31">
        <v>11</v>
      </c>
      <c r="G118" s="31">
        <v>150</v>
      </c>
      <c r="H118" s="32">
        <v>0.9</v>
      </c>
      <c r="I118" s="70">
        <v>9.1449954404688741E-2</v>
      </c>
      <c r="J118" s="69">
        <v>22.42</v>
      </c>
      <c r="K118" s="69">
        <v>36.979999999999997</v>
      </c>
      <c r="L118" s="144">
        <v>96.5</v>
      </c>
      <c r="M118" s="145">
        <v>6.75</v>
      </c>
      <c r="N118">
        <v>8.1</v>
      </c>
      <c r="O118" s="69">
        <v>22.32</v>
      </c>
      <c r="P118" s="69">
        <v>36.97</v>
      </c>
      <c r="Q118" s="144">
        <v>94.5</v>
      </c>
      <c r="R118" s="145">
        <v>6.63</v>
      </c>
      <c r="S118" s="69">
        <v>8.1</v>
      </c>
      <c r="T118" s="146">
        <v>6.5</v>
      </c>
    </row>
    <row r="119" spans="1:21" ht="12.75">
      <c r="A119" s="29" t="s">
        <v>149</v>
      </c>
      <c r="B119" s="39">
        <v>39895</v>
      </c>
      <c r="C119" s="31">
        <v>15</v>
      </c>
      <c r="D119" s="31">
        <v>5</v>
      </c>
      <c r="E119" s="31">
        <v>3</v>
      </c>
      <c r="F119" s="31">
        <v>17</v>
      </c>
      <c r="G119" s="31">
        <v>160</v>
      </c>
      <c r="H119" s="9">
        <v>2.4</v>
      </c>
      <c r="I119" s="70">
        <v>0.13999006571979999</v>
      </c>
      <c r="J119" s="69">
        <v>22.12</v>
      </c>
      <c r="K119" s="69">
        <v>37</v>
      </c>
      <c r="L119" s="144">
        <v>94.7</v>
      </c>
      <c r="M119" s="145">
        <v>6.67</v>
      </c>
      <c r="N119">
        <v>8.1</v>
      </c>
      <c r="O119" s="69">
        <v>21.76</v>
      </c>
      <c r="P119" s="69">
        <v>36.979999999999997</v>
      </c>
      <c r="Q119" s="144">
        <v>93.2</v>
      </c>
      <c r="R119" s="145">
        <v>6.6</v>
      </c>
      <c r="S119" s="69">
        <v>8.1</v>
      </c>
      <c r="T119" s="146">
        <v>4</v>
      </c>
    </row>
    <row r="120" spans="1:21" ht="12.75">
      <c r="A120" s="29" t="s">
        <v>149</v>
      </c>
      <c r="B120" s="39">
        <v>39902</v>
      </c>
      <c r="C120" s="31">
        <v>14</v>
      </c>
      <c r="D120" s="31">
        <v>4</v>
      </c>
      <c r="E120" s="31">
        <v>5</v>
      </c>
      <c r="F120" s="31">
        <v>12</v>
      </c>
      <c r="G120" s="31">
        <v>140</v>
      </c>
      <c r="H120" s="9">
        <v>1.5</v>
      </c>
      <c r="I120" s="70">
        <v>0.12244111750108662</v>
      </c>
      <c r="J120" s="69">
        <v>21.56</v>
      </c>
      <c r="K120" s="69">
        <v>35.82</v>
      </c>
      <c r="L120" s="144">
        <v>83.1</v>
      </c>
      <c r="M120" s="145">
        <v>5.95</v>
      </c>
      <c r="O120" s="69">
        <v>21.44</v>
      </c>
      <c r="P120" s="69">
        <v>35.83</v>
      </c>
      <c r="Q120" s="144">
        <v>78.400000000000006</v>
      </c>
      <c r="R120" s="145">
        <v>5.63</v>
      </c>
      <c r="S120" s="69"/>
      <c r="T120" s="146">
        <v>7</v>
      </c>
    </row>
    <row r="121" spans="1:21" ht="12.75">
      <c r="A121" s="29"/>
      <c r="B121" s="39"/>
      <c r="C121" s="31"/>
      <c r="D121" s="31"/>
      <c r="E121" s="31"/>
      <c r="F121" s="31"/>
      <c r="G121" s="31"/>
      <c r="H121" s="9"/>
      <c r="I121" s="70"/>
      <c r="J121" s="69"/>
      <c r="K121" s="69"/>
      <c r="L121" s="144"/>
      <c r="M121" s="145"/>
      <c r="O121" s="69"/>
      <c r="P121" s="69"/>
      <c r="Q121" s="144"/>
      <c r="R121" s="145"/>
      <c r="S121" s="69"/>
      <c r="T121" s="146"/>
    </row>
    <row r="122" spans="1:21" ht="12.75">
      <c r="A122" s="29" t="s">
        <v>20</v>
      </c>
      <c r="B122" s="39">
        <v>39783</v>
      </c>
      <c r="C122" s="31">
        <v>1.5</v>
      </c>
      <c r="D122" s="31">
        <v>5</v>
      </c>
      <c r="E122" s="31">
        <v>1</v>
      </c>
      <c r="F122" s="31">
        <v>16</v>
      </c>
      <c r="G122" s="31">
        <v>140</v>
      </c>
      <c r="H122" s="9">
        <v>0.9</v>
      </c>
      <c r="I122" s="113">
        <v>9.2222013343994408E-2</v>
      </c>
      <c r="J122" s="72">
        <v>20.309999999999999</v>
      </c>
      <c r="K122" s="72">
        <v>36.020000000000003</v>
      </c>
      <c r="L122" s="147">
        <v>93.5</v>
      </c>
      <c r="M122" s="148">
        <v>6.83</v>
      </c>
      <c r="N122">
        <v>8.1999999999999993</v>
      </c>
      <c r="O122" s="72">
        <v>19.899999999999999</v>
      </c>
      <c r="P122" s="72">
        <v>36.119999999999997</v>
      </c>
      <c r="Q122" s="147">
        <v>86.2</v>
      </c>
      <c r="R122" s="148">
        <v>6.35</v>
      </c>
      <c r="S122" s="69">
        <v>8.1999999999999993</v>
      </c>
      <c r="T122" s="149">
        <v>8</v>
      </c>
    </row>
    <row r="123" spans="1:21" ht="12.75">
      <c r="A123" s="29" t="s">
        <v>20</v>
      </c>
      <c r="B123" s="39">
        <v>39790</v>
      </c>
      <c r="C123" s="31">
        <v>1.5</v>
      </c>
      <c r="D123" s="31">
        <v>6</v>
      </c>
      <c r="E123" s="31">
        <v>1</v>
      </c>
      <c r="F123" s="31">
        <v>13</v>
      </c>
      <c r="G123" s="31">
        <v>120</v>
      </c>
      <c r="H123" s="9">
        <v>0.9</v>
      </c>
      <c r="I123" s="73">
        <v>8.073907256549917E-2</v>
      </c>
      <c r="J123" s="72">
        <v>20.86</v>
      </c>
      <c r="K123" s="72">
        <v>36.06</v>
      </c>
      <c r="L123" s="147">
        <v>93.4</v>
      </c>
      <c r="M123" s="148">
        <v>6.76</v>
      </c>
      <c r="N123">
        <v>8.1999999999999993</v>
      </c>
      <c r="O123" s="72">
        <v>20.84</v>
      </c>
      <c r="P123" s="72">
        <v>36.21</v>
      </c>
      <c r="Q123" s="147">
        <v>87.9</v>
      </c>
      <c r="R123" s="148">
        <v>6.36</v>
      </c>
      <c r="S123" s="69">
        <v>8.1999999999999993</v>
      </c>
      <c r="T123" s="149">
        <v>8</v>
      </c>
    </row>
    <row r="124" spans="1:21" ht="12.75">
      <c r="A124" s="29" t="s">
        <v>20</v>
      </c>
      <c r="B124" s="39">
        <v>39797</v>
      </c>
      <c r="C124" s="31">
        <v>1.5</v>
      </c>
      <c r="D124" s="31">
        <v>6</v>
      </c>
      <c r="E124" s="31">
        <v>2</v>
      </c>
      <c r="F124" s="31">
        <v>13</v>
      </c>
      <c r="G124" s="31">
        <v>120</v>
      </c>
      <c r="H124" s="9">
        <v>0.7</v>
      </c>
      <c r="I124" s="73">
        <v>7.071460434887672E-2</v>
      </c>
      <c r="J124" s="72">
        <v>21.64</v>
      </c>
      <c r="K124" s="72">
        <v>36.22</v>
      </c>
      <c r="L124" s="147">
        <v>97.6</v>
      </c>
      <c r="M124" s="148">
        <v>6.96</v>
      </c>
      <c r="N124">
        <v>8.1999999999999993</v>
      </c>
      <c r="O124" s="72">
        <v>21.15</v>
      </c>
      <c r="P124" s="72">
        <v>36.26</v>
      </c>
      <c r="Q124" s="147">
        <v>90.2</v>
      </c>
      <c r="R124" s="148">
        <v>6.49</v>
      </c>
      <c r="S124" s="69">
        <v>8.1999999999999993</v>
      </c>
      <c r="T124" s="149">
        <v>7.5</v>
      </c>
    </row>
    <row r="125" spans="1:21" ht="12.75">
      <c r="A125" s="29" t="s">
        <v>20</v>
      </c>
      <c r="B125" s="39">
        <v>39804</v>
      </c>
      <c r="C125" s="31">
        <v>1.5</v>
      </c>
      <c r="D125" s="31">
        <v>4</v>
      </c>
      <c r="E125" s="31">
        <v>1</v>
      </c>
      <c r="F125" s="31">
        <v>14</v>
      </c>
      <c r="G125" s="31">
        <v>130</v>
      </c>
      <c r="H125" s="9">
        <v>0.6</v>
      </c>
      <c r="I125" s="73">
        <v>7.5959474234014612E-2</v>
      </c>
      <c r="J125" s="72">
        <v>22.2</v>
      </c>
      <c r="K125" s="72">
        <v>36.42</v>
      </c>
      <c r="L125" s="147">
        <v>96</v>
      </c>
      <c r="M125" s="148">
        <v>6.77</v>
      </c>
      <c r="N125">
        <v>8.1999999999999993</v>
      </c>
      <c r="O125" s="72">
        <v>21.4</v>
      </c>
      <c r="P125" s="72">
        <v>36.49</v>
      </c>
      <c r="Q125" s="147">
        <v>91.5</v>
      </c>
      <c r="R125" s="148">
        <v>6.54</v>
      </c>
      <c r="S125" s="69">
        <v>8.1999999999999993</v>
      </c>
      <c r="T125" s="149">
        <v>8</v>
      </c>
    </row>
    <row r="126" spans="1:21" ht="12.75">
      <c r="A126" s="29" t="s">
        <v>20</v>
      </c>
      <c r="B126" s="39">
        <v>39818</v>
      </c>
      <c r="C126" s="31">
        <v>1.5</v>
      </c>
      <c r="D126" s="31">
        <v>2</v>
      </c>
      <c r="E126" s="31">
        <v>2</v>
      </c>
      <c r="F126" s="31">
        <v>17</v>
      </c>
      <c r="G126" s="31">
        <v>140</v>
      </c>
      <c r="H126" s="9">
        <v>0.7</v>
      </c>
      <c r="I126" s="73">
        <v>7.7244715088215093E-2</v>
      </c>
      <c r="J126" s="72">
        <v>23.81</v>
      </c>
      <c r="K126" s="72">
        <v>36.56</v>
      </c>
      <c r="L126" s="147">
        <v>92.1</v>
      </c>
      <c r="M126" s="148">
        <v>6.31</v>
      </c>
      <c r="N126">
        <v>8.1999999999999993</v>
      </c>
      <c r="O126" s="72">
        <v>22.51</v>
      </c>
      <c r="P126" s="72">
        <v>36.549999999999997</v>
      </c>
      <c r="Q126" s="147">
        <v>93.1</v>
      </c>
      <c r="R126" s="148">
        <v>6.52</v>
      </c>
      <c r="S126" s="69">
        <v>8.1999999999999993</v>
      </c>
      <c r="T126" s="149">
        <v>7.5</v>
      </c>
      <c r="U126">
        <v>1.6</v>
      </c>
    </row>
    <row r="127" spans="1:21" ht="12.75">
      <c r="A127" s="29" t="s">
        <v>20</v>
      </c>
      <c r="B127" s="39">
        <v>39825</v>
      </c>
      <c r="C127" s="31">
        <v>1.5</v>
      </c>
      <c r="D127" s="31">
        <v>1</v>
      </c>
      <c r="E127" s="31">
        <v>1</v>
      </c>
      <c r="F127" s="31">
        <v>17</v>
      </c>
      <c r="G127" s="31">
        <v>140</v>
      </c>
      <c r="H127" s="9">
        <v>1.2</v>
      </c>
      <c r="I127" s="73">
        <v>9.0620233448823792E-2</v>
      </c>
      <c r="J127" s="72">
        <v>24.01</v>
      </c>
      <c r="K127" s="72">
        <v>36.92</v>
      </c>
      <c r="L127" s="147">
        <v>99.9</v>
      </c>
      <c r="M127" s="148">
        <v>6.81</v>
      </c>
      <c r="N127">
        <v>8.1999999999999993</v>
      </c>
      <c r="O127" s="72">
        <v>23.62</v>
      </c>
      <c r="P127" s="72">
        <v>36.96</v>
      </c>
      <c r="Q127" s="147">
        <v>95.4</v>
      </c>
      <c r="R127" s="148">
        <v>6.54</v>
      </c>
      <c r="S127" s="69">
        <v>8.1999999999999993</v>
      </c>
      <c r="T127" s="149">
        <v>7.5</v>
      </c>
      <c r="U127">
        <v>2.7</v>
      </c>
    </row>
    <row r="128" spans="1:21" ht="12.75">
      <c r="A128" s="29" t="s">
        <v>20</v>
      </c>
      <c r="B128" s="39">
        <v>39832</v>
      </c>
      <c r="C128" s="31">
        <v>1.5</v>
      </c>
      <c r="D128" s="31">
        <v>4</v>
      </c>
      <c r="E128" s="31">
        <v>6</v>
      </c>
      <c r="F128" s="31">
        <v>17</v>
      </c>
      <c r="G128" s="31">
        <v>120</v>
      </c>
      <c r="H128" s="9">
        <v>1.4</v>
      </c>
      <c r="I128" s="73">
        <v>0.12357879833298092</v>
      </c>
      <c r="J128" s="72">
        <v>23.14</v>
      </c>
      <c r="K128" s="72">
        <v>36.75</v>
      </c>
      <c r="L128" s="147">
        <v>91.5</v>
      </c>
      <c r="M128" s="148">
        <v>6.33</v>
      </c>
      <c r="N128">
        <v>8.1999999999999993</v>
      </c>
      <c r="O128" s="72">
        <v>22.97</v>
      </c>
      <c r="P128" s="72">
        <v>36.82</v>
      </c>
      <c r="Q128" s="147">
        <v>83</v>
      </c>
      <c r="R128" s="148">
        <v>5.76</v>
      </c>
      <c r="S128" s="69">
        <v>8.1</v>
      </c>
      <c r="T128" s="149">
        <v>5.5</v>
      </c>
      <c r="U128">
        <v>2.6</v>
      </c>
    </row>
    <row r="129" spans="1:21" ht="12.75">
      <c r="A129" s="29" t="s">
        <v>20</v>
      </c>
      <c r="B129" s="39">
        <v>39846</v>
      </c>
      <c r="C129" s="31">
        <v>1.5</v>
      </c>
      <c r="D129" s="31">
        <v>3</v>
      </c>
      <c r="E129" s="31">
        <v>1</v>
      </c>
      <c r="F129" s="31">
        <v>13</v>
      </c>
      <c r="G129" s="31">
        <v>120</v>
      </c>
      <c r="H129" s="9">
        <v>1.1000000000000001</v>
      </c>
      <c r="I129" s="73">
        <v>7.6279973646554547E-2</v>
      </c>
      <c r="J129" s="72">
        <v>24.61</v>
      </c>
      <c r="K129" s="72">
        <v>36.630000000000003</v>
      </c>
      <c r="L129" s="147">
        <v>94.3</v>
      </c>
      <c r="M129" s="148">
        <v>6.37</v>
      </c>
      <c r="N129">
        <v>8.1</v>
      </c>
      <c r="O129" s="72">
        <v>23.35</v>
      </c>
      <c r="P129" s="72">
        <v>36.74</v>
      </c>
      <c r="Q129" s="147">
        <v>78.099999999999994</v>
      </c>
      <c r="R129" s="148">
        <v>5.39</v>
      </c>
      <c r="S129" s="69">
        <v>8.1</v>
      </c>
      <c r="T129" s="149">
        <v>9</v>
      </c>
      <c r="U129">
        <v>1.6</v>
      </c>
    </row>
    <row r="130" spans="1:21" ht="12.75">
      <c r="A130" s="29" t="s">
        <v>20</v>
      </c>
      <c r="B130" s="39">
        <v>39853</v>
      </c>
      <c r="C130" s="31">
        <v>1.5</v>
      </c>
      <c r="D130" s="31">
        <v>2</v>
      </c>
      <c r="E130" s="31">
        <v>1</v>
      </c>
      <c r="F130" s="31">
        <v>12</v>
      </c>
      <c r="G130" s="31">
        <v>130</v>
      </c>
      <c r="H130" s="9">
        <v>0.8</v>
      </c>
      <c r="I130" s="73">
        <v>7.0247679108835087E-2</v>
      </c>
      <c r="J130" s="72">
        <v>23.13</v>
      </c>
      <c r="K130" s="72">
        <v>36.93</v>
      </c>
      <c r="L130" s="147">
        <v>96</v>
      </c>
      <c r="M130" s="148">
        <v>6.64</v>
      </c>
      <c r="N130">
        <v>8.1</v>
      </c>
      <c r="O130" s="72">
        <v>22.63</v>
      </c>
      <c r="P130" s="72">
        <v>36.950000000000003</v>
      </c>
      <c r="Q130" s="147">
        <v>93.2</v>
      </c>
      <c r="R130" s="148">
        <v>6.5</v>
      </c>
      <c r="S130" s="69">
        <v>8.1</v>
      </c>
      <c r="T130" s="149">
        <v>6</v>
      </c>
    </row>
    <row r="131" spans="1:21" ht="12.75">
      <c r="A131" s="29" t="s">
        <v>20</v>
      </c>
      <c r="B131" s="39">
        <v>39860</v>
      </c>
      <c r="C131" s="31">
        <v>9</v>
      </c>
      <c r="D131" s="31">
        <v>4</v>
      </c>
      <c r="E131" s="31">
        <v>1</v>
      </c>
      <c r="F131" s="31">
        <v>14</v>
      </c>
      <c r="G131" s="31">
        <v>140</v>
      </c>
      <c r="H131" s="9">
        <v>1.4</v>
      </c>
      <c r="I131" s="73">
        <v>8.3447746051456329E-2</v>
      </c>
      <c r="J131" s="72">
        <v>23.42</v>
      </c>
      <c r="K131" s="72">
        <v>36.79</v>
      </c>
      <c r="L131" s="147">
        <v>87</v>
      </c>
      <c r="M131" s="148">
        <v>6</v>
      </c>
      <c r="N131">
        <v>8</v>
      </c>
      <c r="O131" s="72">
        <v>22.89</v>
      </c>
      <c r="P131" s="72">
        <v>36.94</v>
      </c>
      <c r="Q131" s="147">
        <v>84.6</v>
      </c>
      <c r="R131" s="148">
        <v>5.87</v>
      </c>
      <c r="S131" s="148">
        <v>8</v>
      </c>
      <c r="T131" s="149">
        <v>8</v>
      </c>
    </row>
    <row r="132" spans="1:21" ht="12.75">
      <c r="A132" s="29" t="s">
        <v>20</v>
      </c>
      <c r="B132" s="39">
        <v>39867</v>
      </c>
      <c r="C132" s="31">
        <v>1.5</v>
      </c>
      <c r="D132" s="31">
        <v>2</v>
      </c>
      <c r="E132" s="31">
        <v>1</v>
      </c>
      <c r="F132" s="31">
        <v>15</v>
      </c>
      <c r="G132" s="31">
        <v>120</v>
      </c>
      <c r="H132" s="9">
        <v>1.4</v>
      </c>
      <c r="I132" s="73">
        <v>9.2116787775643832E-2</v>
      </c>
      <c r="J132" s="72">
        <v>22.66</v>
      </c>
      <c r="K132" s="72">
        <v>36.5</v>
      </c>
      <c r="L132" s="147">
        <v>92.7</v>
      </c>
      <c r="M132" s="148">
        <v>6.48</v>
      </c>
      <c r="N132">
        <v>8.1</v>
      </c>
      <c r="O132" s="72">
        <v>22.25</v>
      </c>
      <c r="P132" s="72">
        <v>36.54</v>
      </c>
      <c r="Q132" s="147">
        <v>85.8</v>
      </c>
      <c r="R132" s="148">
        <v>6.04</v>
      </c>
      <c r="S132" s="69">
        <v>8.1</v>
      </c>
      <c r="T132" s="149">
        <v>8</v>
      </c>
    </row>
    <row r="133" spans="1:21" ht="12.75">
      <c r="A133" s="29" t="s">
        <v>20</v>
      </c>
      <c r="B133" s="39">
        <v>39874</v>
      </c>
      <c r="C133" s="31">
        <v>1.5</v>
      </c>
      <c r="D133" s="31">
        <v>5</v>
      </c>
      <c r="E133" s="31">
        <v>1</v>
      </c>
      <c r="F133" s="31">
        <v>27</v>
      </c>
      <c r="G133" s="31">
        <v>120</v>
      </c>
      <c r="H133" s="9">
        <v>1.4</v>
      </c>
      <c r="I133" s="73">
        <v>9.9324915603268199E-2</v>
      </c>
      <c r="J133" s="72">
        <v>21.96</v>
      </c>
      <c r="K133" s="72">
        <v>37.090000000000003</v>
      </c>
      <c r="L133" s="147">
        <v>94.9</v>
      </c>
      <c r="M133" s="148">
        <v>6.69</v>
      </c>
      <c r="N133">
        <v>8.1</v>
      </c>
      <c r="O133" s="72">
        <v>20.94</v>
      </c>
      <c r="P133" s="72">
        <v>37</v>
      </c>
      <c r="Q133" s="147">
        <v>83.8</v>
      </c>
      <c r="R133" s="148">
        <v>6.02</v>
      </c>
      <c r="S133" s="69">
        <v>8.1</v>
      </c>
      <c r="T133" s="149">
        <v>7</v>
      </c>
    </row>
    <row r="134" spans="1:21" ht="12.75">
      <c r="A134" s="29" t="s">
        <v>20</v>
      </c>
      <c r="B134" s="39">
        <v>39881</v>
      </c>
      <c r="C134" s="31">
        <v>1.5</v>
      </c>
      <c r="D134" s="31">
        <v>3</v>
      </c>
      <c r="E134" s="31">
        <v>1</v>
      </c>
      <c r="F134" s="31">
        <v>14</v>
      </c>
      <c r="G134" s="31">
        <v>140</v>
      </c>
      <c r="H134" s="9">
        <v>3.4</v>
      </c>
      <c r="I134" s="73">
        <v>9.00818735862529E-2</v>
      </c>
      <c r="J134" s="72">
        <v>23.01</v>
      </c>
      <c r="K134" s="72">
        <v>36.99</v>
      </c>
      <c r="L134" s="147">
        <v>100.3</v>
      </c>
      <c r="M134" s="148">
        <v>6.95</v>
      </c>
      <c r="N134">
        <v>8.1</v>
      </c>
      <c r="O134" s="72">
        <v>21.76</v>
      </c>
      <c r="P134" s="72">
        <v>36.909999999999997</v>
      </c>
      <c r="Q134" s="147">
        <v>91.2</v>
      </c>
      <c r="R134" s="148">
        <v>6.46</v>
      </c>
      <c r="S134" s="69">
        <v>8.1</v>
      </c>
      <c r="T134" s="149">
        <v>5.8</v>
      </c>
    </row>
    <row r="135" spans="1:21" ht="12.75">
      <c r="A135" s="29" t="s">
        <v>20</v>
      </c>
      <c r="B135" s="39">
        <v>39888</v>
      </c>
      <c r="C135" s="31">
        <v>1.5</v>
      </c>
      <c r="D135" s="31">
        <v>1</v>
      </c>
      <c r="E135" s="31">
        <v>1</v>
      </c>
      <c r="F135" s="31">
        <v>12</v>
      </c>
      <c r="G135" s="31">
        <v>150</v>
      </c>
      <c r="H135" s="9">
        <v>1.5</v>
      </c>
      <c r="I135" s="73">
        <v>8.8082706484072376E-2</v>
      </c>
      <c r="J135" s="72">
        <v>22.27</v>
      </c>
      <c r="K135" s="72">
        <v>36.99</v>
      </c>
      <c r="L135" s="147">
        <v>95.7</v>
      </c>
      <c r="M135" s="148">
        <v>6.71</v>
      </c>
      <c r="N135">
        <v>8.1</v>
      </c>
      <c r="O135" s="72">
        <v>21.76</v>
      </c>
      <c r="P135" s="72">
        <v>36.979999999999997</v>
      </c>
      <c r="Q135" s="147">
        <v>85.9</v>
      </c>
      <c r="R135" s="148">
        <v>6.09</v>
      </c>
      <c r="S135" s="69">
        <v>8.1</v>
      </c>
      <c r="T135" s="149">
        <v>6.8</v>
      </c>
    </row>
    <row r="136" spans="1:21" ht="12.75">
      <c r="A136" s="29" t="s">
        <v>20</v>
      </c>
      <c r="B136" s="39">
        <v>39895</v>
      </c>
      <c r="C136" s="31">
        <v>1.5</v>
      </c>
      <c r="D136" s="31">
        <v>1</v>
      </c>
      <c r="E136" s="31">
        <v>1</v>
      </c>
      <c r="F136" s="31">
        <v>12</v>
      </c>
      <c r="G136" s="31">
        <v>140</v>
      </c>
      <c r="H136" s="9">
        <v>2.9</v>
      </c>
      <c r="I136" s="73">
        <v>0.13962839642996971</v>
      </c>
      <c r="J136" s="72">
        <v>21.81</v>
      </c>
      <c r="K136" s="72">
        <v>36.96</v>
      </c>
      <c r="L136" s="147">
        <v>99.6</v>
      </c>
      <c r="M136" s="148">
        <v>7.05</v>
      </c>
      <c r="N136">
        <v>8.1</v>
      </c>
      <c r="O136" s="72">
        <v>21.6</v>
      </c>
      <c r="P136" s="72">
        <v>36.97</v>
      </c>
      <c r="Q136" s="147">
        <v>94.1</v>
      </c>
      <c r="R136" s="148">
        <v>6.68</v>
      </c>
      <c r="S136" s="69">
        <v>8.1</v>
      </c>
      <c r="T136" s="149">
        <v>4</v>
      </c>
    </row>
    <row r="137" spans="1:21" ht="12.75">
      <c r="A137" s="29" t="s">
        <v>20</v>
      </c>
      <c r="B137" s="39">
        <v>39902</v>
      </c>
      <c r="C137" s="31">
        <v>1.5</v>
      </c>
      <c r="D137" s="31">
        <v>3</v>
      </c>
      <c r="E137" s="31">
        <v>5</v>
      </c>
      <c r="F137" s="31">
        <v>11</v>
      </c>
      <c r="G137" s="31">
        <v>120</v>
      </c>
      <c r="H137" s="9">
        <v>1.6</v>
      </c>
      <c r="I137" s="73">
        <v>0.10827218936925366</v>
      </c>
      <c r="J137" s="72">
        <v>21.44</v>
      </c>
      <c r="K137" s="72">
        <v>36.479999999999997</v>
      </c>
      <c r="L137" s="147">
        <v>91.5</v>
      </c>
      <c r="M137" s="148">
        <v>6.53</v>
      </c>
      <c r="O137" s="72">
        <v>21.01</v>
      </c>
      <c r="P137" s="72">
        <v>36.51</v>
      </c>
      <c r="Q137" s="147">
        <v>82.4</v>
      </c>
      <c r="R137" s="148">
        <v>5.93</v>
      </c>
      <c r="S137" s="69"/>
      <c r="T137" s="149">
        <v>7</v>
      </c>
    </row>
    <row r="139" spans="1:21" ht="12.75">
      <c r="A139" s="29" t="s">
        <v>155</v>
      </c>
      <c r="B139" s="39">
        <v>39783</v>
      </c>
      <c r="C139" s="31">
        <v>1.5</v>
      </c>
      <c r="D139" s="31">
        <v>3</v>
      </c>
      <c r="E139" s="31">
        <v>1</v>
      </c>
      <c r="F139" s="31">
        <v>16</v>
      </c>
      <c r="G139" s="31">
        <v>110</v>
      </c>
      <c r="H139" s="9">
        <v>0.3</v>
      </c>
      <c r="I139" s="121">
        <v>8.8749624294661725E-2</v>
      </c>
      <c r="J139" s="98">
        <v>20.63</v>
      </c>
      <c r="K139" s="98">
        <v>36.04</v>
      </c>
      <c r="L139" s="150">
        <v>94.9</v>
      </c>
      <c r="M139" s="151">
        <v>6.89</v>
      </c>
      <c r="N139">
        <v>8.1999999999999993</v>
      </c>
      <c r="O139" s="98">
        <v>20.5</v>
      </c>
      <c r="P139" s="98">
        <v>36.04</v>
      </c>
      <c r="Q139" s="151">
        <v>94.7</v>
      </c>
      <c r="R139" s="151">
        <v>6.9</v>
      </c>
      <c r="S139" s="69">
        <v>8.1999999999999993</v>
      </c>
      <c r="T139" s="152">
        <v>7</v>
      </c>
    </row>
    <row r="140" spans="1:21" ht="12.75">
      <c r="A140" s="29" t="s">
        <v>155</v>
      </c>
      <c r="B140" s="39">
        <v>39790</v>
      </c>
      <c r="C140" s="31">
        <v>1.5</v>
      </c>
      <c r="D140" s="31">
        <v>1</v>
      </c>
      <c r="E140" s="31">
        <v>1</v>
      </c>
      <c r="F140" s="31">
        <v>12</v>
      </c>
      <c r="G140" s="31">
        <v>120</v>
      </c>
      <c r="H140" s="9">
        <v>0.7</v>
      </c>
      <c r="I140" s="99">
        <v>8.8865808063452886E-2</v>
      </c>
      <c r="J140" s="98">
        <v>20.89</v>
      </c>
      <c r="K140" s="98">
        <v>36.03</v>
      </c>
      <c r="L140" s="150">
        <v>93.6</v>
      </c>
      <c r="M140" s="151">
        <v>6.77</v>
      </c>
      <c r="N140">
        <v>8.1999999999999993</v>
      </c>
      <c r="O140" s="98">
        <v>20.79</v>
      </c>
      <c r="P140" s="98">
        <v>36.020000000000003</v>
      </c>
      <c r="Q140" s="151">
        <v>93.4</v>
      </c>
      <c r="R140" s="151">
        <v>6.77</v>
      </c>
      <c r="S140" s="69">
        <v>8.1999999999999993</v>
      </c>
      <c r="T140" s="152">
        <v>7.5</v>
      </c>
    </row>
    <row r="141" spans="1:21" ht="12.75">
      <c r="A141" s="29" t="s">
        <v>155</v>
      </c>
      <c r="B141" s="39">
        <v>39797</v>
      </c>
      <c r="C141" s="31">
        <v>1.5</v>
      </c>
      <c r="D141" s="31">
        <v>4</v>
      </c>
      <c r="E141" s="31">
        <v>1</v>
      </c>
      <c r="F141" s="31">
        <v>11</v>
      </c>
      <c r="G141" s="31">
        <v>130</v>
      </c>
      <c r="H141" s="9">
        <v>0.4</v>
      </c>
      <c r="I141" s="99">
        <v>8.288583445439561E-2</v>
      </c>
      <c r="J141" s="98">
        <v>21.86</v>
      </c>
      <c r="K141" s="98">
        <v>36.090000000000003</v>
      </c>
      <c r="L141" s="150">
        <v>93.4</v>
      </c>
      <c r="M141" s="151">
        <v>6.64</v>
      </c>
      <c r="N141">
        <v>8.1999999999999993</v>
      </c>
      <c r="O141" s="98">
        <v>21.59</v>
      </c>
      <c r="P141" s="98">
        <v>36.130000000000003</v>
      </c>
      <c r="Q141" s="151">
        <v>93</v>
      </c>
      <c r="R141" s="151">
        <v>6.64</v>
      </c>
      <c r="S141" s="69">
        <v>8.1999999999999993</v>
      </c>
      <c r="T141" s="152">
        <v>7</v>
      </c>
    </row>
    <row r="142" spans="1:21" ht="12.75">
      <c r="A142" s="29" t="s">
        <v>155</v>
      </c>
      <c r="B142" s="39">
        <v>39804</v>
      </c>
      <c r="C142" s="31">
        <v>1.5</v>
      </c>
      <c r="D142" s="31">
        <v>2</v>
      </c>
      <c r="E142" s="31">
        <v>1</v>
      </c>
      <c r="F142" s="31">
        <v>12</v>
      </c>
      <c r="G142" s="31">
        <v>120</v>
      </c>
      <c r="H142" s="9">
        <v>0.4</v>
      </c>
      <c r="I142" s="99">
        <v>9.2989871452986983E-2</v>
      </c>
      <c r="J142" s="98">
        <v>21.89</v>
      </c>
      <c r="K142" s="98">
        <v>36.299999999999997</v>
      </c>
      <c r="L142" s="150">
        <v>96</v>
      </c>
      <c r="M142" s="151">
        <v>6.81</v>
      </c>
      <c r="N142">
        <v>8.1999999999999993</v>
      </c>
      <c r="O142" s="98">
        <v>21.76</v>
      </c>
      <c r="P142" s="98">
        <v>36.31</v>
      </c>
      <c r="Q142" s="151">
        <v>95.2</v>
      </c>
      <c r="R142" s="151">
        <v>6.77</v>
      </c>
      <c r="S142" s="69">
        <v>8.1999999999999993</v>
      </c>
      <c r="T142" s="152">
        <v>7</v>
      </c>
    </row>
    <row r="143" spans="1:21" ht="12.75">
      <c r="A143" s="29" t="s">
        <v>155</v>
      </c>
      <c r="B143" s="39">
        <v>39818</v>
      </c>
      <c r="C143" s="31">
        <v>1.5</v>
      </c>
      <c r="D143" s="31">
        <v>1</v>
      </c>
      <c r="E143" s="31">
        <v>1</v>
      </c>
      <c r="F143" s="31">
        <v>15</v>
      </c>
      <c r="G143" s="31">
        <v>130</v>
      </c>
      <c r="H143" s="9">
        <v>0.5</v>
      </c>
      <c r="I143" s="99">
        <v>9.0206095937319195E-2</v>
      </c>
      <c r="J143" s="98">
        <v>23.74</v>
      </c>
      <c r="K143" s="98">
        <v>36.590000000000003</v>
      </c>
      <c r="L143" s="150">
        <v>98.1</v>
      </c>
      <c r="M143" s="151">
        <v>6.73</v>
      </c>
      <c r="N143">
        <v>8.1999999999999993</v>
      </c>
      <c r="O143" s="98">
        <v>23.29</v>
      </c>
      <c r="P143" s="98">
        <v>36.57</v>
      </c>
      <c r="Q143" s="151">
        <v>98</v>
      </c>
      <c r="R143" s="151">
        <v>6.78</v>
      </c>
      <c r="S143" s="69">
        <v>8.1999999999999993</v>
      </c>
      <c r="T143" s="152">
        <v>7</v>
      </c>
    </row>
    <row r="144" spans="1:21" ht="12.75">
      <c r="A144" s="29" t="s">
        <v>155</v>
      </c>
      <c r="B144" s="39">
        <v>39825</v>
      </c>
      <c r="C144" s="31">
        <v>1.5</v>
      </c>
      <c r="D144" s="31">
        <v>1</v>
      </c>
      <c r="E144" s="31">
        <v>1</v>
      </c>
      <c r="F144" s="31">
        <v>15</v>
      </c>
      <c r="G144" s="31">
        <v>130</v>
      </c>
      <c r="H144" s="9">
        <v>0.5</v>
      </c>
      <c r="I144" s="99">
        <v>0.10507229968655898</v>
      </c>
      <c r="J144" s="98">
        <v>24.13</v>
      </c>
      <c r="K144" s="98">
        <v>36.92</v>
      </c>
      <c r="L144" s="150">
        <v>99.7</v>
      </c>
      <c r="M144" s="151">
        <v>6.78</v>
      </c>
      <c r="N144">
        <v>8.1999999999999993</v>
      </c>
      <c r="O144" s="98">
        <v>24.13</v>
      </c>
      <c r="P144" s="98">
        <v>36.9</v>
      </c>
      <c r="Q144" s="151">
        <v>99.4</v>
      </c>
      <c r="R144" s="151">
        <v>6.76</v>
      </c>
      <c r="S144" s="69">
        <v>8.1999999999999993</v>
      </c>
      <c r="T144" s="152">
        <v>7</v>
      </c>
    </row>
    <row r="145" spans="1:20" ht="12.75">
      <c r="A145" s="29" t="s">
        <v>155</v>
      </c>
      <c r="B145" s="39">
        <v>39832</v>
      </c>
      <c r="C145" s="31">
        <v>1.5</v>
      </c>
      <c r="D145" s="31">
        <v>1</v>
      </c>
      <c r="E145" s="31">
        <v>1</v>
      </c>
      <c r="F145" s="31">
        <v>15</v>
      </c>
      <c r="G145" s="31">
        <v>110</v>
      </c>
      <c r="H145" s="9">
        <v>0.8</v>
      </c>
      <c r="I145" s="99">
        <v>0.11396324326288332</v>
      </c>
      <c r="J145" s="98">
        <v>23.6</v>
      </c>
      <c r="K145" s="98">
        <v>36.82</v>
      </c>
      <c r="L145" s="150">
        <v>97.5</v>
      </c>
      <c r="M145" s="151">
        <v>6.69</v>
      </c>
      <c r="N145">
        <v>8.1999999999999993</v>
      </c>
      <c r="O145" s="98">
        <v>23.46</v>
      </c>
      <c r="P145" s="98">
        <v>36.81</v>
      </c>
      <c r="Q145" s="151">
        <v>96.4</v>
      </c>
      <c r="R145" s="151">
        <v>6.63</v>
      </c>
      <c r="S145" s="69">
        <v>8.1999999999999993</v>
      </c>
      <c r="T145" s="152">
        <v>5.5</v>
      </c>
    </row>
    <row r="146" spans="1:20" ht="12.75">
      <c r="A146" s="29" t="s">
        <v>155</v>
      </c>
      <c r="B146" s="39">
        <v>39846</v>
      </c>
      <c r="C146" s="31">
        <v>1.5</v>
      </c>
      <c r="D146" s="31">
        <v>1</v>
      </c>
      <c r="E146" s="31">
        <v>1</v>
      </c>
      <c r="F146" s="31">
        <v>14</v>
      </c>
      <c r="G146" s="31">
        <v>120</v>
      </c>
      <c r="H146" s="9">
        <v>0.4</v>
      </c>
      <c r="I146" s="99">
        <v>7.7581942328329212E-2</v>
      </c>
      <c r="J146" s="98">
        <v>24.78</v>
      </c>
      <c r="K146" s="98">
        <v>36.700000000000003</v>
      </c>
      <c r="L146" s="150">
        <v>95</v>
      </c>
      <c r="M146" s="151">
        <v>6.4</v>
      </c>
      <c r="N146">
        <v>8.1</v>
      </c>
      <c r="O146" s="98">
        <v>24.3</v>
      </c>
      <c r="P146" s="98">
        <v>36.69</v>
      </c>
      <c r="Q146" s="151">
        <v>90.5</v>
      </c>
      <c r="R146" s="151">
        <v>6.15</v>
      </c>
      <c r="S146" s="69">
        <v>8.1</v>
      </c>
      <c r="T146" s="34" t="s">
        <v>233</v>
      </c>
    </row>
    <row r="147" spans="1:20" ht="12.75">
      <c r="A147" s="29" t="s">
        <v>155</v>
      </c>
      <c r="B147" s="39">
        <v>39853</v>
      </c>
      <c r="C147" s="31">
        <v>1.5</v>
      </c>
      <c r="D147" s="31">
        <v>1</v>
      </c>
      <c r="E147" s="31">
        <v>1</v>
      </c>
      <c r="F147" s="31">
        <v>10</v>
      </c>
      <c r="G147" s="31">
        <v>120</v>
      </c>
      <c r="H147" s="9">
        <v>0.6</v>
      </c>
      <c r="I147" s="99">
        <v>9.9021782239151382E-2</v>
      </c>
      <c r="J147" s="98">
        <v>22.98</v>
      </c>
      <c r="K147" s="98">
        <v>36.79</v>
      </c>
      <c r="L147" s="150">
        <v>94</v>
      </c>
      <c r="M147" s="151">
        <v>6.52</v>
      </c>
      <c r="N147">
        <v>8.1</v>
      </c>
      <c r="O147" s="98">
        <v>22.93</v>
      </c>
      <c r="P147" s="98">
        <v>36.78</v>
      </c>
      <c r="Q147" s="151">
        <v>92.4</v>
      </c>
      <c r="R147" s="151">
        <v>6.42</v>
      </c>
      <c r="S147" s="69">
        <v>8.1</v>
      </c>
      <c r="T147" s="152">
        <v>5</v>
      </c>
    </row>
    <row r="148" spans="1:20" ht="12.75">
      <c r="A148" s="29" t="s">
        <v>155</v>
      </c>
      <c r="B148" s="39">
        <v>39860</v>
      </c>
      <c r="C148" s="31">
        <v>1.5</v>
      </c>
      <c r="D148" s="31">
        <v>1</v>
      </c>
      <c r="E148" s="31">
        <v>1</v>
      </c>
      <c r="F148" s="31">
        <v>11</v>
      </c>
      <c r="G148" s="31">
        <v>130</v>
      </c>
      <c r="H148" s="9">
        <v>0.9</v>
      </c>
      <c r="I148" s="99">
        <v>9.5179184722008189E-2</v>
      </c>
      <c r="J148" s="98">
        <v>23.16</v>
      </c>
      <c r="K148" s="98">
        <v>36.86</v>
      </c>
      <c r="L148" s="150">
        <v>92.1</v>
      </c>
      <c r="M148" s="151">
        <v>6.37</v>
      </c>
      <c r="N148">
        <v>8</v>
      </c>
      <c r="O148" s="98">
        <v>23.16</v>
      </c>
      <c r="P148" s="98">
        <v>36.86</v>
      </c>
      <c r="Q148" s="151">
        <v>91.5</v>
      </c>
      <c r="R148" s="151">
        <v>6.33</v>
      </c>
      <c r="S148" s="69">
        <v>8</v>
      </c>
      <c r="T148" s="152">
        <v>6.5</v>
      </c>
    </row>
    <row r="149" spans="1:20" ht="12.75">
      <c r="A149" s="29" t="s">
        <v>155</v>
      </c>
      <c r="B149" s="39">
        <v>39867</v>
      </c>
      <c r="C149" s="31">
        <v>1.5</v>
      </c>
      <c r="D149" s="31">
        <v>1</v>
      </c>
      <c r="E149" s="31">
        <v>1</v>
      </c>
      <c r="F149" s="31">
        <v>28</v>
      </c>
      <c r="G149" s="31">
        <v>140</v>
      </c>
      <c r="H149" s="9">
        <v>0.7</v>
      </c>
      <c r="I149" s="99">
        <v>9.1796850425869492E-2</v>
      </c>
      <c r="J149" s="98">
        <v>22.82</v>
      </c>
      <c r="K149" s="98">
        <v>36.369999999999997</v>
      </c>
      <c r="L149" s="150">
        <v>93.6</v>
      </c>
      <c r="M149" s="151">
        <v>6.53</v>
      </c>
      <c r="N149">
        <v>8.1</v>
      </c>
      <c r="O149" s="98">
        <v>22.81</v>
      </c>
      <c r="P149" s="98">
        <v>36.39</v>
      </c>
      <c r="Q149" s="151">
        <v>93.2</v>
      </c>
      <c r="R149" s="151">
        <v>6.5</v>
      </c>
      <c r="S149" s="69">
        <v>8.1</v>
      </c>
      <c r="T149" s="152">
        <v>6</v>
      </c>
    </row>
    <row r="150" spans="1:20" ht="12.75">
      <c r="A150" s="29" t="s">
        <v>155</v>
      </c>
      <c r="B150" s="39">
        <v>39874</v>
      </c>
      <c r="C150" s="31">
        <v>1.5</v>
      </c>
      <c r="D150" s="31">
        <v>4</v>
      </c>
      <c r="E150" s="31">
        <v>1</v>
      </c>
      <c r="F150" s="31">
        <v>10</v>
      </c>
      <c r="G150" s="31">
        <v>120</v>
      </c>
      <c r="H150" s="9">
        <v>1</v>
      </c>
      <c r="I150" s="99">
        <v>8.4142643993432409E-2</v>
      </c>
      <c r="J150" s="98">
        <v>22.07</v>
      </c>
      <c r="K150" s="98">
        <v>37.06</v>
      </c>
      <c r="L150" s="150">
        <v>93.7</v>
      </c>
      <c r="M150" s="151">
        <v>6.6</v>
      </c>
      <c r="N150">
        <v>8.1</v>
      </c>
      <c r="O150" s="98">
        <v>22.1</v>
      </c>
      <c r="P150" s="98">
        <v>37.07</v>
      </c>
      <c r="Q150" s="151">
        <v>92.9</v>
      </c>
      <c r="R150" s="151">
        <v>6.54</v>
      </c>
      <c r="S150" s="69">
        <v>8.1</v>
      </c>
      <c r="T150" s="152">
        <v>7</v>
      </c>
    </row>
    <row r="151" spans="1:20" ht="12.75">
      <c r="A151" s="29" t="s">
        <v>155</v>
      </c>
      <c r="B151" s="39">
        <v>39881</v>
      </c>
      <c r="C151" s="31">
        <v>1.5</v>
      </c>
      <c r="D151" s="31">
        <v>1</v>
      </c>
      <c r="E151" s="31">
        <v>1</v>
      </c>
      <c r="F151" s="31">
        <v>10</v>
      </c>
      <c r="G151" s="31">
        <v>130</v>
      </c>
      <c r="H151" s="9">
        <v>0.9</v>
      </c>
      <c r="I151" s="99">
        <v>7.8191509789066624E-2</v>
      </c>
      <c r="J151" s="98">
        <v>22.83</v>
      </c>
      <c r="K151" s="98">
        <v>37</v>
      </c>
      <c r="L151" s="150">
        <v>100.3</v>
      </c>
      <c r="M151" s="151">
        <v>6.97</v>
      </c>
      <c r="N151">
        <v>8.1</v>
      </c>
      <c r="O151" s="98">
        <v>22.5</v>
      </c>
      <c r="P151" s="98">
        <v>37.03</v>
      </c>
      <c r="Q151" s="151">
        <v>101.8</v>
      </c>
      <c r="R151" s="151">
        <v>7.12</v>
      </c>
      <c r="S151" s="69">
        <v>8.1</v>
      </c>
      <c r="T151" s="152">
        <v>7.5</v>
      </c>
    </row>
    <row r="152" spans="1:20" ht="12.75">
      <c r="A152" s="29" t="s">
        <v>155</v>
      </c>
      <c r="B152" s="39">
        <v>39888</v>
      </c>
      <c r="C152" s="31">
        <v>1.5</v>
      </c>
      <c r="D152" s="31">
        <v>1</v>
      </c>
      <c r="E152" s="31">
        <v>1</v>
      </c>
      <c r="F152" s="31">
        <v>9</v>
      </c>
      <c r="G152" s="31">
        <v>120</v>
      </c>
      <c r="H152" s="9">
        <v>0.7</v>
      </c>
      <c r="I152" s="99">
        <v>0.10043306678898106</v>
      </c>
      <c r="J152" s="98">
        <v>22.14</v>
      </c>
      <c r="K152" s="98">
        <v>36.630000000000003</v>
      </c>
      <c r="L152" s="150">
        <v>100.9</v>
      </c>
      <c r="M152" s="151">
        <v>7.11</v>
      </c>
      <c r="N152">
        <v>8.1</v>
      </c>
      <c r="O152" s="98">
        <v>22.15</v>
      </c>
      <c r="P152" s="98">
        <v>36.92</v>
      </c>
      <c r="Q152" s="151">
        <v>93.5</v>
      </c>
      <c r="R152" s="151">
        <v>6.58</v>
      </c>
      <c r="S152" s="69">
        <v>8.1</v>
      </c>
      <c r="T152" s="152">
        <v>7.5</v>
      </c>
    </row>
    <row r="153" spans="1:20" ht="12.75">
      <c r="A153" s="29" t="s">
        <v>155</v>
      </c>
      <c r="B153" s="39">
        <v>39895</v>
      </c>
      <c r="C153" s="31">
        <v>1.5</v>
      </c>
      <c r="D153" s="31">
        <v>1</v>
      </c>
      <c r="E153" s="31">
        <v>1</v>
      </c>
      <c r="F153" s="31">
        <v>8</v>
      </c>
      <c r="G153" s="31">
        <v>110</v>
      </c>
      <c r="H153" s="9">
        <v>0.7</v>
      </c>
      <c r="I153" s="99">
        <v>7.427315821909071E-2</v>
      </c>
      <c r="J153" s="98">
        <v>22.25</v>
      </c>
      <c r="K153" s="98">
        <v>37.020000000000003</v>
      </c>
      <c r="L153" s="150">
        <v>100.2</v>
      </c>
      <c r="M153" s="151">
        <v>7.03</v>
      </c>
      <c r="N153">
        <v>8.1</v>
      </c>
      <c r="O153" s="98">
        <v>21.98</v>
      </c>
      <c r="P153" s="98">
        <v>37</v>
      </c>
      <c r="Q153" s="151">
        <v>100.7</v>
      </c>
      <c r="R153" s="151">
        <v>7.11</v>
      </c>
      <c r="S153" s="69">
        <v>8.1</v>
      </c>
      <c r="T153" s="152">
        <v>6.5</v>
      </c>
    </row>
    <row r="154" spans="1:20" ht="12.75">
      <c r="A154" s="29" t="s">
        <v>155</v>
      </c>
      <c r="B154" s="39">
        <v>39902</v>
      </c>
      <c r="C154" s="31">
        <v>1.5</v>
      </c>
      <c r="D154" s="31">
        <v>1</v>
      </c>
      <c r="E154" s="31">
        <v>1</v>
      </c>
      <c r="F154" s="31">
        <v>8</v>
      </c>
      <c r="G154" s="31">
        <v>120</v>
      </c>
      <c r="H154" s="9">
        <v>1.1000000000000001</v>
      </c>
      <c r="I154" s="99">
        <v>0.11148798006365281</v>
      </c>
      <c r="J154" s="98">
        <v>21.63</v>
      </c>
      <c r="K154" s="98">
        <v>35.729999999999997</v>
      </c>
      <c r="L154" s="150">
        <v>85.1</v>
      </c>
      <c r="M154" s="151">
        <v>6.09</v>
      </c>
      <c r="N154">
        <v>8.1999999999999993</v>
      </c>
      <c r="O154" s="98">
        <v>21.62</v>
      </c>
      <c r="P154" s="98">
        <v>35.72</v>
      </c>
      <c r="Q154" s="151">
        <v>84.8</v>
      </c>
      <c r="R154" s="151">
        <v>6.06</v>
      </c>
      <c r="S154" s="69">
        <v>8.1999999999999993</v>
      </c>
      <c r="T154" s="152">
        <v>6.5</v>
      </c>
    </row>
    <row r="156" spans="1:20" ht="12.75">
      <c r="A156" s="29" t="s">
        <v>121</v>
      </c>
      <c r="B156" s="39">
        <v>39783</v>
      </c>
      <c r="C156" s="31">
        <v>1.5</v>
      </c>
      <c r="D156" s="31">
        <v>5</v>
      </c>
      <c r="E156" s="31">
        <v>2</v>
      </c>
      <c r="F156" s="31">
        <v>21</v>
      </c>
      <c r="G156" s="31">
        <v>120</v>
      </c>
      <c r="H156" s="9">
        <v>0.3</v>
      </c>
      <c r="I156" t="s">
        <v>151</v>
      </c>
      <c r="J156" s="96">
        <v>20.47</v>
      </c>
      <c r="K156" s="96">
        <v>36.01</v>
      </c>
      <c r="L156" s="153">
        <v>102</v>
      </c>
      <c r="M156" s="154">
        <v>7.44</v>
      </c>
      <c r="N156">
        <v>8.1999999999999993</v>
      </c>
      <c r="O156" s="96">
        <v>20.399999999999999</v>
      </c>
      <c r="P156" s="96">
        <v>36.020000000000003</v>
      </c>
      <c r="Q156" s="154">
        <v>103.2</v>
      </c>
      <c r="R156" s="154">
        <v>7.53</v>
      </c>
      <c r="S156" s="69">
        <v>8.1999999999999993</v>
      </c>
      <c r="T156" s="34" t="s">
        <v>85</v>
      </c>
    </row>
    <row r="157" spans="1:20" ht="12.75">
      <c r="A157" s="29" t="s">
        <v>121</v>
      </c>
      <c r="B157" s="39">
        <v>39790</v>
      </c>
      <c r="C157" s="31">
        <v>1.5</v>
      </c>
      <c r="D157" s="31">
        <v>2</v>
      </c>
      <c r="E157" s="31">
        <v>1</v>
      </c>
      <c r="F157" s="31">
        <v>11</v>
      </c>
      <c r="G157" s="31">
        <v>110</v>
      </c>
      <c r="H157" s="9">
        <v>0.3</v>
      </c>
      <c r="I157" t="s">
        <v>151</v>
      </c>
      <c r="J157" s="96">
        <v>21.02</v>
      </c>
      <c r="K157" s="96">
        <v>36.200000000000003</v>
      </c>
      <c r="L157" s="153">
        <v>105</v>
      </c>
      <c r="M157" s="154">
        <v>7.57</v>
      </c>
      <c r="N157">
        <v>8.3000000000000007</v>
      </c>
      <c r="O157" s="96">
        <v>21.04</v>
      </c>
      <c r="P157" s="96">
        <v>36.200000000000003</v>
      </c>
      <c r="Q157" s="154">
        <v>106.2</v>
      </c>
      <c r="R157" s="154">
        <v>7.66</v>
      </c>
      <c r="S157" s="69">
        <v>8.3000000000000007</v>
      </c>
      <c r="T157" s="34" t="s">
        <v>127</v>
      </c>
    </row>
    <row r="158" spans="1:20" ht="12.75">
      <c r="A158" s="29" t="s">
        <v>121</v>
      </c>
      <c r="B158" s="39">
        <v>39797</v>
      </c>
      <c r="C158" s="31">
        <v>3</v>
      </c>
      <c r="D158" s="31">
        <v>5</v>
      </c>
      <c r="E158" s="31">
        <v>1</v>
      </c>
      <c r="F158" s="31">
        <v>13</v>
      </c>
      <c r="G158" s="31">
        <v>140</v>
      </c>
      <c r="H158" s="9">
        <v>0.4</v>
      </c>
      <c r="I158" t="s">
        <v>151</v>
      </c>
      <c r="J158" s="96">
        <v>22.08</v>
      </c>
      <c r="K158" s="96">
        <v>36.22</v>
      </c>
      <c r="L158" s="153">
        <v>110</v>
      </c>
      <c r="M158" s="154">
        <v>7.79</v>
      </c>
      <c r="N158">
        <v>8.3000000000000007</v>
      </c>
      <c r="O158" s="96">
        <v>22.1</v>
      </c>
      <c r="P158" s="96">
        <v>36.22</v>
      </c>
      <c r="Q158" s="154">
        <v>115</v>
      </c>
      <c r="R158" s="154">
        <v>8.1300000000000008</v>
      </c>
      <c r="S158">
        <v>8.3000000000000007</v>
      </c>
      <c r="T158" s="34" t="s">
        <v>92</v>
      </c>
    </row>
    <row r="159" spans="1:20" ht="12.75">
      <c r="A159" s="29" t="s">
        <v>121</v>
      </c>
      <c r="B159" s="39">
        <v>39804</v>
      </c>
      <c r="C159" s="31">
        <v>1.5</v>
      </c>
      <c r="D159" s="31">
        <v>4</v>
      </c>
      <c r="E159" s="31">
        <v>2</v>
      </c>
      <c r="F159" s="31">
        <v>14</v>
      </c>
      <c r="G159" s="31">
        <v>130</v>
      </c>
      <c r="H159" s="9">
        <v>0.2</v>
      </c>
      <c r="I159" t="s">
        <v>151</v>
      </c>
      <c r="J159" s="96">
        <v>21.98</v>
      </c>
      <c r="K159" s="96">
        <v>36.450000000000003</v>
      </c>
      <c r="L159" s="153">
        <v>98.7</v>
      </c>
      <c r="M159" s="154">
        <v>6.98</v>
      </c>
      <c r="N159">
        <v>8.1999999999999993</v>
      </c>
      <c r="O159" s="96">
        <v>21.98</v>
      </c>
      <c r="P159" s="96">
        <v>36.450000000000003</v>
      </c>
      <c r="Q159" s="154">
        <v>100.7</v>
      </c>
      <c r="R159" s="154">
        <v>7.13</v>
      </c>
      <c r="S159" s="69">
        <v>8.3000000000000007</v>
      </c>
      <c r="T159" s="34" t="s">
        <v>126</v>
      </c>
    </row>
    <row r="160" spans="1:20" ht="12.75">
      <c r="A160" s="29" t="s">
        <v>121</v>
      </c>
      <c r="B160" s="39">
        <v>39818</v>
      </c>
      <c r="C160" s="31">
        <v>1.5</v>
      </c>
      <c r="D160" s="31">
        <v>4</v>
      </c>
      <c r="E160" s="31">
        <v>3</v>
      </c>
      <c r="F160" s="31">
        <v>15</v>
      </c>
      <c r="G160" s="31">
        <v>120</v>
      </c>
      <c r="H160" s="9">
        <v>0.4</v>
      </c>
      <c r="I160" t="s">
        <v>151</v>
      </c>
      <c r="J160" s="96">
        <v>23.82</v>
      </c>
      <c r="K160" s="96">
        <v>36.5</v>
      </c>
      <c r="L160" s="153">
        <v>100</v>
      </c>
      <c r="M160" s="154">
        <v>6.85</v>
      </c>
      <c r="N160">
        <v>8.1999999999999993</v>
      </c>
      <c r="O160" s="96">
        <v>23.85</v>
      </c>
      <c r="P160" s="96">
        <v>36.5</v>
      </c>
      <c r="Q160" s="154">
        <v>101.5</v>
      </c>
      <c r="R160" s="154">
        <v>6.95</v>
      </c>
      <c r="S160" s="69">
        <v>8.3000000000000007</v>
      </c>
      <c r="T160" s="34">
        <v>3.4</v>
      </c>
    </row>
    <row r="161" spans="1:20" ht="12.75">
      <c r="A161" s="29" t="s">
        <v>121</v>
      </c>
      <c r="B161" s="39">
        <v>39825</v>
      </c>
      <c r="C161" s="31">
        <v>1.5</v>
      </c>
      <c r="D161" s="31">
        <v>3</v>
      </c>
      <c r="E161" s="31">
        <v>4</v>
      </c>
      <c r="F161" s="31">
        <v>14</v>
      </c>
      <c r="G161" s="31">
        <v>120</v>
      </c>
      <c r="H161" s="9">
        <v>0.4</v>
      </c>
      <c r="I161" t="s">
        <v>151</v>
      </c>
      <c r="J161" s="96">
        <v>24.2</v>
      </c>
      <c r="K161" s="96">
        <v>36.82</v>
      </c>
      <c r="L161" s="153">
        <v>101.2</v>
      </c>
      <c r="M161" s="154">
        <v>6.88</v>
      </c>
      <c r="N161">
        <v>8.1999999999999993</v>
      </c>
      <c r="O161" s="96">
        <v>24.21</v>
      </c>
      <c r="P161" s="96">
        <v>36.83</v>
      </c>
      <c r="Q161" s="154">
        <v>102</v>
      </c>
      <c r="R161" s="154">
        <v>6.93</v>
      </c>
      <c r="S161" s="69">
        <v>8.1999999999999993</v>
      </c>
      <c r="T161" s="34" t="s">
        <v>154</v>
      </c>
    </row>
    <row r="162" spans="1:20" ht="12.75">
      <c r="A162" s="29" t="s">
        <v>121</v>
      </c>
      <c r="B162" s="39">
        <v>39832</v>
      </c>
      <c r="C162" s="31">
        <v>1.5</v>
      </c>
      <c r="D162" s="31">
        <v>4</v>
      </c>
      <c r="E162" s="31">
        <v>6</v>
      </c>
      <c r="F162" s="31">
        <v>14</v>
      </c>
      <c r="G162" s="31">
        <v>100</v>
      </c>
      <c r="H162" s="9">
        <v>0.3</v>
      </c>
      <c r="I162" t="s">
        <v>151</v>
      </c>
      <c r="J162" s="96">
        <v>23.29</v>
      </c>
      <c r="K162" s="96">
        <v>36.71</v>
      </c>
      <c r="L162" s="153">
        <v>97</v>
      </c>
      <c r="M162" s="154">
        <v>6.7</v>
      </c>
      <c r="N162">
        <v>8.1999999999999993</v>
      </c>
      <c r="O162" s="96">
        <v>23.32</v>
      </c>
      <c r="P162" s="96">
        <v>36.72</v>
      </c>
      <c r="Q162" s="154">
        <v>97.2</v>
      </c>
      <c r="R162" s="154">
        <v>6.71</v>
      </c>
      <c r="S162" s="69">
        <v>8.1999999999999993</v>
      </c>
      <c r="T162" s="34" t="s">
        <v>122</v>
      </c>
    </row>
    <row r="163" spans="1:20" ht="12.75">
      <c r="A163" s="29" t="s">
        <v>121</v>
      </c>
      <c r="B163" s="39">
        <v>39846</v>
      </c>
      <c r="C163" s="31">
        <v>1.5</v>
      </c>
      <c r="D163" s="31">
        <v>3</v>
      </c>
      <c r="E163" s="31">
        <v>7</v>
      </c>
      <c r="F163" s="31">
        <v>12</v>
      </c>
      <c r="G163" s="31">
        <v>100</v>
      </c>
      <c r="H163" s="9">
        <v>0.4</v>
      </c>
      <c r="I163" t="s">
        <v>151</v>
      </c>
      <c r="J163" s="96">
        <v>24.38</v>
      </c>
      <c r="K163" s="96">
        <v>36.46</v>
      </c>
      <c r="L163" s="153">
        <v>96.9</v>
      </c>
      <c r="M163" s="154">
        <v>6.58</v>
      </c>
      <c r="N163">
        <v>8.1999999999999993</v>
      </c>
      <c r="O163" s="96">
        <v>24.37</v>
      </c>
      <c r="P163" s="96">
        <v>36.47</v>
      </c>
      <c r="Q163" s="154">
        <v>98.3</v>
      </c>
      <c r="R163" s="154">
        <v>6.68</v>
      </c>
      <c r="S163" s="69">
        <v>8.1999999999999993</v>
      </c>
      <c r="T163" s="34" t="s">
        <v>180</v>
      </c>
    </row>
    <row r="164" spans="1:20" ht="12.75">
      <c r="A164" s="29" t="s">
        <v>121</v>
      </c>
      <c r="B164" s="39">
        <v>39853</v>
      </c>
      <c r="C164" s="31">
        <v>1.5</v>
      </c>
      <c r="D164" s="31">
        <v>1</v>
      </c>
      <c r="E164" s="31">
        <v>1</v>
      </c>
      <c r="F164" s="31">
        <v>11</v>
      </c>
      <c r="G164" s="31">
        <v>120</v>
      </c>
      <c r="H164" s="9">
        <v>0.7</v>
      </c>
      <c r="I164" t="s">
        <v>151</v>
      </c>
      <c r="J164" s="96">
        <v>23.34</v>
      </c>
      <c r="K164" s="96">
        <v>36.86</v>
      </c>
      <c r="L164" s="153">
        <v>109</v>
      </c>
      <c r="M164" s="154">
        <v>7.51</v>
      </c>
      <c r="N164">
        <v>8.1999999999999993</v>
      </c>
      <c r="O164" s="96">
        <v>23.3</v>
      </c>
      <c r="P164" s="96">
        <v>36.86</v>
      </c>
      <c r="Q164" s="154">
        <v>109.9</v>
      </c>
      <c r="R164" s="154">
        <v>7.58</v>
      </c>
      <c r="S164" s="69">
        <v>8.1999999999999993</v>
      </c>
      <c r="T164" s="34" t="s">
        <v>123</v>
      </c>
    </row>
    <row r="165" spans="1:20" ht="12.75">
      <c r="A165" s="29" t="s">
        <v>121</v>
      </c>
      <c r="B165" s="39">
        <v>39860</v>
      </c>
      <c r="C165" s="31">
        <v>1.5</v>
      </c>
      <c r="D165" s="31">
        <v>3</v>
      </c>
      <c r="E165" s="31">
        <v>4</v>
      </c>
      <c r="F165" s="31">
        <v>9</v>
      </c>
      <c r="G165" s="31">
        <v>110</v>
      </c>
      <c r="H165" s="9">
        <v>0.4</v>
      </c>
      <c r="I165" t="s">
        <v>151</v>
      </c>
      <c r="J165" s="96">
        <v>23.43</v>
      </c>
      <c r="K165" s="96">
        <v>36.630000000000003</v>
      </c>
      <c r="L165" s="153">
        <v>97.5</v>
      </c>
      <c r="M165" s="154">
        <v>6.72</v>
      </c>
      <c r="N165">
        <v>8</v>
      </c>
      <c r="O165" s="96">
        <v>23.36</v>
      </c>
      <c r="P165" s="96">
        <v>36.619999999999997</v>
      </c>
      <c r="Q165" s="154">
        <v>99.9</v>
      </c>
      <c r="R165" s="154">
        <v>6.89</v>
      </c>
      <c r="S165" s="69">
        <v>8</v>
      </c>
      <c r="T165" s="34" t="s">
        <v>178</v>
      </c>
    </row>
    <row r="166" spans="1:20" ht="12.75">
      <c r="A166" s="29" t="s">
        <v>121</v>
      </c>
      <c r="B166" s="39">
        <v>39867</v>
      </c>
      <c r="C166" s="31">
        <v>1.5</v>
      </c>
      <c r="D166" s="31">
        <v>1</v>
      </c>
      <c r="E166" s="31">
        <v>1</v>
      </c>
      <c r="F166" s="31">
        <v>15</v>
      </c>
      <c r="G166" s="31">
        <v>140</v>
      </c>
      <c r="H166" s="9">
        <v>1.6</v>
      </c>
      <c r="I166" t="s">
        <v>151</v>
      </c>
      <c r="J166" s="96">
        <v>22.58</v>
      </c>
      <c r="K166" s="96">
        <v>36.56</v>
      </c>
      <c r="L166" s="153">
        <v>95.8</v>
      </c>
      <c r="M166" s="154">
        <v>6.71</v>
      </c>
      <c r="N166">
        <v>8.1</v>
      </c>
      <c r="O166" s="96">
        <v>22.35</v>
      </c>
      <c r="P166" s="96">
        <v>36.58</v>
      </c>
      <c r="Q166" s="154">
        <v>94.1</v>
      </c>
      <c r="R166" s="154">
        <v>6.61</v>
      </c>
      <c r="S166" s="69">
        <v>8.1</v>
      </c>
      <c r="T166" s="34" t="s">
        <v>154</v>
      </c>
    </row>
    <row r="167" spans="1:20" ht="12.75">
      <c r="A167" s="29" t="s">
        <v>121</v>
      </c>
      <c r="B167" s="39">
        <v>39874</v>
      </c>
      <c r="C167" s="31">
        <v>1.5</v>
      </c>
      <c r="D167" s="31">
        <v>6</v>
      </c>
      <c r="E167" s="31">
        <v>3</v>
      </c>
      <c r="F167" s="31">
        <v>11</v>
      </c>
      <c r="G167" s="31">
        <v>120</v>
      </c>
      <c r="H167" s="9">
        <v>0.4</v>
      </c>
      <c r="I167" t="s">
        <v>151</v>
      </c>
      <c r="J167" s="96">
        <v>21.47</v>
      </c>
      <c r="K167" s="96">
        <v>37.08</v>
      </c>
      <c r="L167" s="153">
        <v>98.3</v>
      </c>
      <c r="M167" s="154">
        <v>7</v>
      </c>
      <c r="N167">
        <v>8.1999999999999993</v>
      </c>
      <c r="O167" s="96">
        <v>21.54</v>
      </c>
      <c r="P167" s="96">
        <v>37.06</v>
      </c>
      <c r="Q167" s="154">
        <v>97.7</v>
      </c>
      <c r="R167" s="154">
        <v>6.95</v>
      </c>
      <c r="S167" s="69">
        <v>8.1999999999999993</v>
      </c>
      <c r="T167" s="34" t="s">
        <v>126</v>
      </c>
    </row>
    <row r="168" spans="1:20" ht="12.75">
      <c r="A168" s="29" t="s">
        <v>121</v>
      </c>
      <c r="B168" s="39">
        <v>39881</v>
      </c>
      <c r="C168" s="31">
        <v>1.5</v>
      </c>
      <c r="D168" s="31">
        <v>3</v>
      </c>
      <c r="E168" s="31">
        <v>1</v>
      </c>
      <c r="F168" s="31">
        <v>10</v>
      </c>
      <c r="G168" s="31">
        <v>120</v>
      </c>
      <c r="H168" s="9">
        <v>1.1000000000000001</v>
      </c>
      <c r="I168" t="s">
        <v>151</v>
      </c>
      <c r="J168" s="96">
        <v>22.82</v>
      </c>
      <c r="K168" s="96">
        <v>36.979999999999997</v>
      </c>
      <c r="L168" s="153">
        <v>98.7</v>
      </c>
      <c r="M168" s="154">
        <v>6.86</v>
      </c>
      <c r="N168">
        <v>8.1999999999999993</v>
      </c>
      <c r="O168" s="96">
        <v>22.55</v>
      </c>
      <c r="P168" s="96">
        <v>36.89</v>
      </c>
      <c r="Q168" s="154">
        <v>102.2</v>
      </c>
      <c r="R168" s="154">
        <v>7.15</v>
      </c>
      <c r="S168" s="69">
        <v>8.1999999999999993</v>
      </c>
      <c r="T168" s="34" t="s">
        <v>180</v>
      </c>
    </row>
    <row r="169" spans="1:20" ht="12.75">
      <c r="A169" s="29" t="s">
        <v>121</v>
      </c>
      <c r="B169" s="39">
        <v>39888</v>
      </c>
      <c r="C169" s="31">
        <v>1.5</v>
      </c>
      <c r="D169" s="31">
        <v>1</v>
      </c>
      <c r="E169" s="31">
        <v>1</v>
      </c>
      <c r="F169" s="31">
        <v>11</v>
      </c>
      <c r="G169" s="31">
        <v>120</v>
      </c>
      <c r="H169" s="9">
        <v>0.7</v>
      </c>
      <c r="I169" t="s">
        <v>151</v>
      </c>
      <c r="J169" s="96">
        <v>22.3</v>
      </c>
      <c r="K169" s="96">
        <v>36.950000000000003</v>
      </c>
      <c r="L169" s="153">
        <v>101.7</v>
      </c>
      <c r="M169" s="154">
        <v>7.14</v>
      </c>
      <c r="N169">
        <v>8.1999999999999993</v>
      </c>
      <c r="O169" s="96">
        <v>22.3</v>
      </c>
      <c r="P169" s="96">
        <v>36.950000000000003</v>
      </c>
      <c r="Q169" s="154">
        <v>104.9</v>
      </c>
      <c r="R169" s="154">
        <v>7.36</v>
      </c>
      <c r="S169" s="69">
        <v>8.1999999999999993</v>
      </c>
      <c r="T169" s="34" t="s">
        <v>93</v>
      </c>
    </row>
    <row r="170" spans="1:20" ht="12.75">
      <c r="A170" s="29" t="s">
        <v>121</v>
      </c>
      <c r="B170" s="39">
        <v>39895</v>
      </c>
      <c r="C170" s="31">
        <v>1.5</v>
      </c>
      <c r="D170" s="31">
        <v>1</v>
      </c>
      <c r="E170" s="31">
        <v>1</v>
      </c>
      <c r="F170" s="31">
        <v>10</v>
      </c>
      <c r="G170" s="31">
        <v>120</v>
      </c>
      <c r="H170" s="9">
        <v>1</v>
      </c>
      <c r="I170" s="70" t="s">
        <v>151</v>
      </c>
      <c r="J170" s="96">
        <v>21.77</v>
      </c>
      <c r="K170" s="96">
        <v>36.840000000000003</v>
      </c>
      <c r="L170" s="153">
        <v>103.6</v>
      </c>
      <c r="M170" s="154">
        <v>7.34</v>
      </c>
      <c r="N170">
        <v>8.1</v>
      </c>
      <c r="O170" s="96">
        <v>21.76</v>
      </c>
      <c r="P170" s="96">
        <v>36.85</v>
      </c>
      <c r="Q170" s="154">
        <v>104.9</v>
      </c>
      <c r="R170" s="154">
        <v>7.44</v>
      </c>
      <c r="S170" s="69">
        <v>8.1</v>
      </c>
      <c r="T170" s="34" t="s">
        <v>127</v>
      </c>
    </row>
    <row r="171" spans="1:20" ht="12.75">
      <c r="A171" s="29" t="s">
        <v>121</v>
      </c>
      <c r="B171" s="39">
        <v>39902</v>
      </c>
      <c r="C171" s="31">
        <v>1.5</v>
      </c>
      <c r="D171" s="31">
        <v>3</v>
      </c>
      <c r="E171" s="31">
        <v>5</v>
      </c>
      <c r="F171" s="31">
        <v>7</v>
      </c>
      <c r="G171" s="31">
        <v>100</v>
      </c>
      <c r="H171" s="9">
        <v>0.5</v>
      </c>
      <c r="I171" s="70"/>
      <c r="J171" s="96">
        <v>21.51</v>
      </c>
      <c r="K171" s="96">
        <v>36.31</v>
      </c>
      <c r="L171" s="153">
        <v>93.1</v>
      </c>
      <c r="M171" s="154">
        <v>6.65</v>
      </c>
      <c r="O171" s="96">
        <v>21.46</v>
      </c>
      <c r="P171" s="96">
        <v>36.32</v>
      </c>
      <c r="Q171" s="154">
        <v>94.2</v>
      </c>
      <c r="R171" s="154">
        <v>6.74</v>
      </c>
      <c r="S171" s="69"/>
      <c r="T171" s="34" t="s">
        <v>180</v>
      </c>
    </row>
    <row r="173" spans="1:20" ht="12.75">
      <c r="A173" s="29" t="s">
        <v>95</v>
      </c>
      <c r="B173" s="39">
        <v>39783</v>
      </c>
      <c r="C173" s="31">
        <v>1.5</v>
      </c>
      <c r="D173" s="31">
        <v>2</v>
      </c>
      <c r="E173" s="31">
        <v>1</v>
      </c>
      <c r="F173" s="31">
        <v>28</v>
      </c>
      <c r="G173" s="31">
        <v>230</v>
      </c>
      <c r="H173" s="9">
        <v>6.4</v>
      </c>
      <c r="I173" s="120">
        <v>0.2468931900485862</v>
      </c>
      <c r="J173" s="94">
        <v>22.46</v>
      </c>
      <c r="K173" s="94">
        <v>35.840000000000003</v>
      </c>
      <c r="L173" s="155">
        <v>109.1</v>
      </c>
      <c r="M173" s="156">
        <v>7.68</v>
      </c>
      <c r="N173">
        <v>8.1999999999999993</v>
      </c>
      <c r="O173" s="94">
        <v>21.1</v>
      </c>
      <c r="P173" s="94">
        <v>35.950000000000003</v>
      </c>
      <c r="Q173" s="156">
        <v>95.3</v>
      </c>
      <c r="R173" s="156">
        <v>6.87</v>
      </c>
      <c r="S173" s="69">
        <v>8.1999999999999993</v>
      </c>
      <c r="T173" s="157">
        <v>3</v>
      </c>
    </row>
    <row r="174" spans="1:20" ht="12.75">
      <c r="A174" s="29" t="s">
        <v>95</v>
      </c>
      <c r="B174" s="39">
        <v>39790</v>
      </c>
      <c r="C174" s="31">
        <v>1.5</v>
      </c>
      <c r="D174" s="31">
        <v>1</v>
      </c>
      <c r="E174" s="31">
        <v>1</v>
      </c>
      <c r="F174" s="31">
        <v>18</v>
      </c>
      <c r="G174" s="31">
        <v>220</v>
      </c>
      <c r="H174" s="9">
        <v>5.2</v>
      </c>
      <c r="I174" s="95">
        <v>0.21462849981951557</v>
      </c>
      <c r="J174" s="94">
        <v>22.52</v>
      </c>
      <c r="K174" s="94">
        <v>35.950000000000003</v>
      </c>
      <c r="L174" s="155">
        <v>110.7</v>
      </c>
      <c r="M174" s="156">
        <v>7.78</v>
      </c>
      <c r="N174">
        <v>8.3000000000000007</v>
      </c>
      <c r="O174" s="94">
        <v>21.5</v>
      </c>
      <c r="P174" s="94">
        <v>36</v>
      </c>
      <c r="Q174" s="156">
        <v>93.8</v>
      </c>
      <c r="R174" s="156">
        <v>6.71</v>
      </c>
      <c r="S174" s="69">
        <v>8.1999999999999993</v>
      </c>
      <c r="T174" s="157">
        <v>4.5</v>
      </c>
    </row>
    <row r="175" spans="1:20" ht="12.75">
      <c r="A175" s="29" t="s">
        <v>95</v>
      </c>
      <c r="B175" s="39">
        <v>39797</v>
      </c>
      <c r="C175" s="31">
        <v>1.5</v>
      </c>
      <c r="D175" s="31">
        <v>1</v>
      </c>
      <c r="E175" s="31">
        <v>1</v>
      </c>
      <c r="F175" s="31">
        <v>19</v>
      </c>
      <c r="G175" s="31">
        <v>240</v>
      </c>
      <c r="H175" s="9">
        <v>4.0999999999999996</v>
      </c>
      <c r="I175" s="95">
        <v>0.19763645689780091</v>
      </c>
      <c r="J175" s="69"/>
      <c r="K175" s="69"/>
      <c r="O175" s="69"/>
      <c r="P175" s="69"/>
      <c r="Q175" s="145"/>
      <c r="R175" s="69"/>
      <c r="S175" s="69"/>
      <c r="T175" s="34">
        <v>3.5</v>
      </c>
    </row>
    <row r="176" spans="1:20" ht="12.75">
      <c r="A176" s="29" t="s">
        <v>95</v>
      </c>
      <c r="B176" s="39">
        <v>39804</v>
      </c>
      <c r="C176" s="31">
        <v>1.5</v>
      </c>
      <c r="D176" s="31">
        <v>1</v>
      </c>
      <c r="E176" s="31">
        <v>1</v>
      </c>
      <c r="F176" s="31">
        <v>23</v>
      </c>
      <c r="G176" s="31">
        <v>260</v>
      </c>
      <c r="H176" s="9">
        <v>6.4</v>
      </c>
      <c r="I176" s="95">
        <v>0.2130796990373276</v>
      </c>
      <c r="J176" s="94">
        <v>22.87</v>
      </c>
      <c r="K176" s="94">
        <v>36.11</v>
      </c>
      <c r="L176" s="155">
        <v>113.4</v>
      </c>
      <c r="M176" s="156">
        <v>7.91</v>
      </c>
      <c r="N176">
        <v>8.3000000000000007</v>
      </c>
      <c r="O176" s="94">
        <v>21.99</v>
      </c>
      <c r="P176" s="94">
        <v>36.18</v>
      </c>
      <c r="Q176" s="156">
        <v>101.1</v>
      </c>
      <c r="R176" s="156">
        <v>7.17</v>
      </c>
      <c r="S176" s="69">
        <v>8.3000000000000007</v>
      </c>
      <c r="T176" s="157">
        <v>3.5</v>
      </c>
    </row>
    <row r="177" spans="1:21" ht="12.75">
      <c r="A177" s="29" t="s">
        <v>95</v>
      </c>
      <c r="B177" s="39">
        <v>39818</v>
      </c>
      <c r="C177" s="31">
        <v>1.5</v>
      </c>
      <c r="D177" s="31">
        <v>1</v>
      </c>
      <c r="E177" s="31">
        <v>1</v>
      </c>
      <c r="F177" s="31">
        <v>22</v>
      </c>
      <c r="G177" s="31">
        <v>220</v>
      </c>
      <c r="H177" s="9">
        <v>5.9</v>
      </c>
      <c r="I177" s="95">
        <v>0.14138278048332192</v>
      </c>
      <c r="J177" s="94">
        <v>25.09</v>
      </c>
      <c r="K177" s="94">
        <v>36.49</v>
      </c>
      <c r="L177" s="155">
        <v>99.9</v>
      </c>
      <c r="M177" s="156">
        <v>6.7</v>
      </c>
      <c r="N177">
        <v>8.1999999999999993</v>
      </c>
      <c r="O177" s="94">
        <v>24.09</v>
      </c>
      <c r="P177" s="94">
        <v>36.56</v>
      </c>
      <c r="Q177" s="156">
        <v>91.5</v>
      </c>
      <c r="R177" s="156">
        <v>6.24</v>
      </c>
      <c r="S177" s="69">
        <v>8.1999999999999993</v>
      </c>
      <c r="T177" s="157">
        <v>4.5</v>
      </c>
    </row>
    <row r="178" spans="1:21" ht="12.75">
      <c r="A178" s="29" t="s">
        <v>95</v>
      </c>
      <c r="B178" s="39">
        <v>39825</v>
      </c>
      <c r="C178" s="31">
        <v>1.5</v>
      </c>
      <c r="D178" s="31">
        <v>1</v>
      </c>
      <c r="E178" s="31">
        <v>1</v>
      </c>
      <c r="F178" s="31">
        <v>19</v>
      </c>
      <c r="G178" s="31">
        <v>200</v>
      </c>
      <c r="H178" s="9">
        <v>4.7</v>
      </c>
      <c r="I178" s="95">
        <v>0.10507628076289964</v>
      </c>
      <c r="J178" s="94">
        <v>25.76</v>
      </c>
      <c r="K178" s="94">
        <v>37.03</v>
      </c>
      <c r="L178" s="155">
        <v>103.9</v>
      </c>
      <c r="M178" s="156">
        <v>6.87</v>
      </c>
      <c r="N178">
        <v>8.1</v>
      </c>
      <c r="O178" s="94">
        <v>25.06</v>
      </c>
      <c r="P178" s="94">
        <v>36.97</v>
      </c>
      <c r="Q178" s="156">
        <v>99.1</v>
      </c>
      <c r="R178" s="156">
        <v>6.63</v>
      </c>
      <c r="S178" s="69">
        <v>8.1999999999999993</v>
      </c>
      <c r="T178" s="157">
        <v>4</v>
      </c>
    </row>
    <row r="179" spans="1:21" ht="12.75">
      <c r="A179" s="29" t="s">
        <v>95</v>
      </c>
      <c r="B179" s="39">
        <v>39832</v>
      </c>
      <c r="C179" s="31">
        <v>1.5</v>
      </c>
      <c r="D179" s="31">
        <v>1</v>
      </c>
      <c r="E179" s="31">
        <v>1</v>
      </c>
      <c r="F179" s="31">
        <v>18</v>
      </c>
      <c r="G179" s="31">
        <v>180</v>
      </c>
      <c r="H179" s="9">
        <v>2.6</v>
      </c>
      <c r="I179" s="95">
        <v>0.12681385724559313</v>
      </c>
      <c r="J179" s="94">
        <v>24.63</v>
      </c>
      <c r="K179" s="94">
        <v>36.89</v>
      </c>
      <c r="L179" s="155">
        <v>100.4</v>
      </c>
      <c r="M179" s="156">
        <v>6.77</v>
      </c>
      <c r="N179">
        <v>8.1999999999999993</v>
      </c>
      <c r="O179" s="94">
        <v>23.81</v>
      </c>
      <c r="P179" s="94">
        <v>36.880000000000003</v>
      </c>
      <c r="Q179" s="156">
        <v>97.5</v>
      </c>
      <c r="R179" s="156">
        <v>6.67</v>
      </c>
      <c r="S179" s="69">
        <v>8.1999999999999993</v>
      </c>
      <c r="T179" s="157">
        <v>3</v>
      </c>
    </row>
    <row r="180" spans="1:21" ht="12.75">
      <c r="A180" s="29" t="s">
        <v>95</v>
      </c>
      <c r="B180" s="39">
        <v>39846</v>
      </c>
      <c r="C180" s="31">
        <v>1.5</v>
      </c>
      <c r="D180" s="31">
        <v>1</v>
      </c>
      <c r="E180" s="31">
        <v>2</v>
      </c>
      <c r="F180" s="31">
        <v>17</v>
      </c>
      <c r="G180" s="31">
        <v>180</v>
      </c>
      <c r="H180" s="9">
        <v>3.5</v>
      </c>
      <c r="I180" s="95">
        <v>0.12267274839409811</v>
      </c>
      <c r="J180" s="94">
        <v>27.16</v>
      </c>
      <c r="K180" s="94">
        <v>36.81</v>
      </c>
      <c r="L180" s="155">
        <v>98.6</v>
      </c>
      <c r="M180" s="156">
        <v>6.38</v>
      </c>
      <c r="N180">
        <v>8.1</v>
      </c>
      <c r="O180" s="94">
        <v>24.34</v>
      </c>
      <c r="P180" s="94">
        <v>36.78</v>
      </c>
      <c r="Q180" s="156">
        <v>94.1</v>
      </c>
      <c r="R180" s="156">
        <v>6.38</v>
      </c>
      <c r="S180" s="69">
        <v>8.1</v>
      </c>
      <c r="T180" s="157">
        <v>4</v>
      </c>
    </row>
    <row r="181" spans="1:21" ht="12.75">
      <c r="A181" s="29" t="s">
        <v>95</v>
      </c>
      <c r="B181" s="39">
        <v>39853</v>
      </c>
      <c r="C181" s="31">
        <v>1.5</v>
      </c>
      <c r="D181" s="31">
        <v>1</v>
      </c>
      <c r="E181" s="31">
        <v>1</v>
      </c>
      <c r="F181" s="31">
        <v>14</v>
      </c>
      <c r="G181" s="31">
        <v>190</v>
      </c>
      <c r="H181" s="9">
        <v>2.2999999999999998</v>
      </c>
      <c r="I181" s="95">
        <v>0.11681233956456798</v>
      </c>
      <c r="J181" s="94">
        <v>23.79</v>
      </c>
      <c r="K181" s="94">
        <v>37.07</v>
      </c>
      <c r="L181" s="155">
        <v>95</v>
      </c>
      <c r="M181" s="156">
        <v>6.49</v>
      </c>
      <c r="N181">
        <v>8.1</v>
      </c>
      <c r="O181" s="94">
        <v>23.04</v>
      </c>
      <c r="P181" s="94">
        <v>37.06</v>
      </c>
      <c r="Q181" s="156">
        <v>91.2</v>
      </c>
      <c r="R181" s="156">
        <v>6.31</v>
      </c>
      <c r="S181" s="69">
        <v>8.1</v>
      </c>
      <c r="T181" s="157">
        <v>8</v>
      </c>
    </row>
    <row r="182" spans="1:21" ht="12.75">
      <c r="A182" s="29" t="s">
        <v>95</v>
      </c>
      <c r="B182" s="39">
        <v>39860</v>
      </c>
      <c r="C182" s="31">
        <v>1.5</v>
      </c>
      <c r="D182" s="31">
        <v>1</v>
      </c>
      <c r="E182" s="31">
        <v>1</v>
      </c>
      <c r="F182" s="31">
        <v>15</v>
      </c>
      <c r="G182" s="31">
        <v>180</v>
      </c>
      <c r="H182" s="9">
        <v>5.2</v>
      </c>
      <c r="I182" s="95">
        <v>0.14479637275385704</v>
      </c>
      <c r="J182" s="94">
        <v>23.75</v>
      </c>
      <c r="K182" s="94">
        <v>36.93</v>
      </c>
      <c r="L182" s="155">
        <v>91.7</v>
      </c>
      <c r="M182" s="156">
        <v>6.28</v>
      </c>
      <c r="N182">
        <v>8</v>
      </c>
      <c r="O182" s="94">
        <v>23.15</v>
      </c>
      <c r="P182" s="94">
        <v>36.880000000000003</v>
      </c>
      <c r="Q182" s="156">
        <v>91.4</v>
      </c>
      <c r="R182" s="156">
        <v>6.32</v>
      </c>
      <c r="S182" s="69">
        <v>8</v>
      </c>
      <c r="T182" s="157">
        <v>4</v>
      </c>
    </row>
    <row r="183" spans="1:21" ht="12.75">
      <c r="A183" s="29" t="s">
        <v>95</v>
      </c>
      <c r="B183" s="39">
        <v>39867</v>
      </c>
      <c r="C183" s="31">
        <v>1.5</v>
      </c>
      <c r="D183" s="31">
        <v>1</v>
      </c>
      <c r="E183" s="31">
        <v>1</v>
      </c>
      <c r="F183" s="31">
        <v>15</v>
      </c>
      <c r="G183" s="31">
        <v>170</v>
      </c>
      <c r="H183" s="9">
        <v>3.5</v>
      </c>
      <c r="I183" s="95">
        <v>0.12715058290581535</v>
      </c>
      <c r="J183" s="94">
        <v>24.14</v>
      </c>
      <c r="K183" s="94">
        <v>36.69</v>
      </c>
      <c r="L183" s="155">
        <v>100.9</v>
      </c>
      <c r="M183" s="156">
        <v>6.87</v>
      </c>
      <c r="N183">
        <v>8.1</v>
      </c>
      <c r="O183" s="94">
        <v>23.26</v>
      </c>
      <c r="P183" s="94">
        <v>36.659999999999997</v>
      </c>
      <c r="Q183" s="156">
        <v>95.2</v>
      </c>
      <c r="R183" s="156">
        <v>6.58</v>
      </c>
      <c r="S183" s="69">
        <v>8.1</v>
      </c>
      <c r="T183" s="157">
        <v>3.7</v>
      </c>
    </row>
    <row r="184" spans="1:21" ht="12.75">
      <c r="A184" s="29" t="s">
        <v>95</v>
      </c>
      <c r="B184" s="39">
        <v>39874</v>
      </c>
      <c r="C184" s="31">
        <v>1.5</v>
      </c>
      <c r="D184" s="31">
        <v>1</v>
      </c>
      <c r="E184" s="31">
        <v>12</v>
      </c>
      <c r="F184" s="31">
        <v>11</v>
      </c>
      <c r="G184" s="31">
        <v>170</v>
      </c>
      <c r="H184" s="9">
        <v>4.2</v>
      </c>
      <c r="I184" s="95">
        <v>0.12721954391461748</v>
      </c>
      <c r="J184" s="94">
        <v>22.28</v>
      </c>
      <c r="K184" s="94">
        <v>37.159999999999997</v>
      </c>
      <c r="L184" s="155">
        <v>98.1</v>
      </c>
      <c r="M184" s="156">
        <v>6.88</v>
      </c>
      <c r="N184">
        <v>8.1</v>
      </c>
      <c r="O184" s="94">
        <v>21.91</v>
      </c>
      <c r="P184" s="94">
        <v>37.159999999999997</v>
      </c>
      <c r="Q184" s="156">
        <v>94.2</v>
      </c>
      <c r="R184" s="156">
        <v>6.65</v>
      </c>
      <c r="S184" s="69">
        <v>8.1</v>
      </c>
      <c r="T184" s="157">
        <v>4.5</v>
      </c>
    </row>
    <row r="185" spans="1:21" ht="12.75">
      <c r="A185" s="29" t="s">
        <v>95</v>
      </c>
      <c r="B185" s="39">
        <v>39881</v>
      </c>
      <c r="C185" s="31">
        <v>1.5</v>
      </c>
      <c r="D185" s="31">
        <v>1</v>
      </c>
      <c r="E185" s="31">
        <v>4</v>
      </c>
      <c r="F185" s="31">
        <v>13</v>
      </c>
      <c r="G185" s="31">
        <v>170</v>
      </c>
      <c r="H185" s="9">
        <v>3.2</v>
      </c>
      <c r="I185" s="95">
        <v>0.13744612048658714</v>
      </c>
      <c r="J185" s="94">
        <v>23.7</v>
      </c>
      <c r="K185" s="94">
        <v>37.11</v>
      </c>
      <c r="L185" s="155">
        <v>103.2</v>
      </c>
      <c r="M185" s="156">
        <v>7.06</v>
      </c>
      <c r="N185">
        <v>8.1</v>
      </c>
      <c r="O185" s="94">
        <v>22.38</v>
      </c>
      <c r="P185" s="94">
        <v>37.049999999999997</v>
      </c>
      <c r="Q185" s="156">
        <v>94</v>
      </c>
      <c r="R185" s="156">
        <v>6.58</v>
      </c>
      <c r="S185" s="69">
        <v>8.1</v>
      </c>
      <c r="T185" s="157">
        <v>4.5</v>
      </c>
    </row>
    <row r="186" spans="1:21" ht="12.75">
      <c r="A186" s="29" t="s">
        <v>95</v>
      </c>
      <c r="B186" s="39">
        <v>39888</v>
      </c>
      <c r="C186" s="31">
        <v>1.5</v>
      </c>
      <c r="D186" s="31">
        <v>1</v>
      </c>
      <c r="E186" s="31">
        <v>4</v>
      </c>
      <c r="F186" s="31">
        <v>13</v>
      </c>
      <c r="G186" s="31">
        <v>160</v>
      </c>
      <c r="H186" s="9">
        <v>2.7</v>
      </c>
      <c r="I186" s="95">
        <v>0.15496513548101837</v>
      </c>
      <c r="J186" s="94">
        <v>22.41</v>
      </c>
      <c r="K186" s="94">
        <v>36.130000000000003</v>
      </c>
      <c r="L186" s="155">
        <v>93.3</v>
      </c>
      <c r="M186" s="156">
        <v>6.56</v>
      </c>
      <c r="N186">
        <v>8</v>
      </c>
      <c r="O186" s="94">
        <v>22.29</v>
      </c>
      <c r="P186" s="94">
        <v>36.299999999999997</v>
      </c>
      <c r="Q186" s="156">
        <v>87.5</v>
      </c>
      <c r="R186" s="156">
        <v>6.17</v>
      </c>
      <c r="S186" s="69">
        <v>8.1</v>
      </c>
      <c r="T186" s="157">
        <v>4.5</v>
      </c>
    </row>
    <row r="187" spans="1:21" ht="12.75">
      <c r="A187" s="29" t="s">
        <v>95</v>
      </c>
      <c r="B187" s="39">
        <v>39895</v>
      </c>
      <c r="C187" s="31">
        <v>1.5</v>
      </c>
      <c r="D187" s="31">
        <v>1</v>
      </c>
      <c r="E187" s="31">
        <v>3</v>
      </c>
      <c r="F187" s="31">
        <v>11</v>
      </c>
      <c r="G187" s="31">
        <v>150</v>
      </c>
      <c r="H187" s="9">
        <v>5.7</v>
      </c>
      <c r="I187" s="95">
        <v>0.15751967386624249</v>
      </c>
      <c r="J187" s="94">
        <v>22.88</v>
      </c>
      <c r="K187" s="94">
        <v>36.81</v>
      </c>
      <c r="L187" s="155">
        <v>104.8</v>
      </c>
      <c r="M187" s="156">
        <v>7.28</v>
      </c>
      <c r="N187">
        <v>8.1</v>
      </c>
      <c r="O187" s="94">
        <v>21.91</v>
      </c>
      <c r="P187" s="94">
        <v>36.83</v>
      </c>
      <c r="Q187" s="156">
        <v>97.3</v>
      </c>
      <c r="R187" s="156">
        <v>6.88</v>
      </c>
      <c r="S187" s="69">
        <v>8.1</v>
      </c>
      <c r="T187" s="157">
        <v>4</v>
      </c>
    </row>
    <row r="188" spans="1:21" ht="12.75">
      <c r="A188" s="29" t="s">
        <v>95</v>
      </c>
      <c r="B188" s="39">
        <v>39902</v>
      </c>
      <c r="C188" s="31">
        <v>1.5</v>
      </c>
      <c r="D188" s="31">
        <v>1</v>
      </c>
      <c r="E188" s="31">
        <v>4</v>
      </c>
      <c r="F188" s="31">
        <v>13</v>
      </c>
      <c r="G188" s="31">
        <v>170</v>
      </c>
      <c r="H188" s="9">
        <v>6.3</v>
      </c>
      <c r="I188" s="95">
        <v>0.15064207490249526</v>
      </c>
      <c r="J188" s="94">
        <v>21.96</v>
      </c>
      <c r="K188" s="94">
        <v>36.49</v>
      </c>
      <c r="L188" s="155">
        <v>90.9</v>
      </c>
      <c r="M188" s="156">
        <v>6.43</v>
      </c>
      <c r="O188" s="94">
        <v>21.7</v>
      </c>
      <c r="P188" s="94">
        <v>36.479999999999997</v>
      </c>
      <c r="Q188" s="156">
        <v>91.6</v>
      </c>
      <c r="R188" s="156">
        <v>6.51</v>
      </c>
      <c r="S188" s="69"/>
      <c r="T188" s="157">
        <v>4.5</v>
      </c>
    </row>
    <row r="190" spans="1:21" ht="12.75">
      <c r="A190" s="29" t="s">
        <v>84</v>
      </c>
      <c r="B190" s="39">
        <v>39783</v>
      </c>
      <c r="C190" s="31">
        <v>1.5</v>
      </c>
      <c r="D190" s="31">
        <v>5</v>
      </c>
      <c r="E190" s="31">
        <v>1</v>
      </c>
      <c r="F190" s="31">
        <v>16</v>
      </c>
      <c r="G190" s="31">
        <v>130</v>
      </c>
      <c r="H190" s="9">
        <v>0.4</v>
      </c>
      <c r="I190" s="70"/>
      <c r="J190" s="91">
        <v>19.239999999999998</v>
      </c>
      <c r="K190" s="91">
        <v>35.99</v>
      </c>
      <c r="L190" s="158">
        <v>94.4</v>
      </c>
      <c r="M190" s="159">
        <v>7.04</v>
      </c>
      <c r="N190">
        <v>8.1999999999999993</v>
      </c>
      <c r="O190" s="91">
        <v>19.239999999999998</v>
      </c>
      <c r="P190" s="91">
        <v>36</v>
      </c>
      <c r="Q190" s="159">
        <v>94.6</v>
      </c>
      <c r="R190" s="159">
        <v>7.05</v>
      </c>
      <c r="S190" s="69">
        <v>8.1999999999999993</v>
      </c>
      <c r="T190" s="34" t="s">
        <v>86</v>
      </c>
      <c r="U190">
        <v>1.3</v>
      </c>
    </row>
    <row r="191" spans="1:21" ht="12.75">
      <c r="A191" s="29" t="s">
        <v>84</v>
      </c>
      <c r="B191" s="39">
        <v>39790</v>
      </c>
      <c r="C191" s="31">
        <v>3</v>
      </c>
      <c r="D191" s="31">
        <v>1</v>
      </c>
      <c r="E191" s="31">
        <v>1</v>
      </c>
      <c r="F191" s="31">
        <v>11</v>
      </c>
      <c r="G191" s="31">
        <v>130</v>
      </c>
      <c r="H191" s="9">
        <v>0.3</v>
      </c>
      <c r="I191" s="70"/>
      <c r="J191" s="91">
        <v>20.65</v>
      </c>
      <c r="K191" s="91">
        <v>36.22</v>
      </c>
      <c r="L191" s="158">
        <v>95.2</v>
      </c>
      <c r="M191" s="159">
        <v>6.91</v>
      </c>
      <c r="N191">
        <v>8.1999999999999993</v>
      </c>
      <c r="O191" s="91">
        <v>20.66</v>
      </c>
      <c r="P191" s="91">
        <v>36.21</v>
      </c>
      <c r="Q191" s="159">
        <v>96.3</v>
      </c>
      <c r="R191" s="159">
        <v>6.99</v>
      </c>
      <c r="S191" s="69">
        <v>8.1999999999999993</v>
      </c>
      <c r="T191" s="34" t="s">
        <v>91</v>
      </c>
    </row>
    <row r="192" spans="1:21" ht="12.75">
      <c r="A192" s="29" t="s">
        <v>84</v>
      </c>
      <c r="B192" s="39">
        <v>39797</v>
      </c>
      <c r="C192" s="31">
        <v>3</v>
      </c>
      <c r="D192" s="31">
        <v>3</v>
      </c>
      <c r="E192" s="31">
        <v>1</v>
      </c>
      <c r="F192" s="31">
        <v>16</v>
      </c>
      <c r="G192" s="31">
        <v>170</v>
      </c>
      <c r="H192" s="9">
        <v>1</v>
      </c>
      <c r="I192" s="70"/>
      <c r="J192" s="91">
        <v>20.96</v>
      </c>
      <c r="K192" s="91">
        <v>36.22</v>
      </c>
      <c r="L192" s="158">
        <v>86.4</v>
      </c>
      <c r="M192" s="159">
        <v>6.23</v>
      </c>
      <c r="N192">
        <v>8.1999999999999993</v>
      </c>
      <c r="O192" s="91">
        <v>20.97</v>
      </c>
      <c r="P192" s="91">
        <v>36.21</v>
      </c>
      <c r="Q192" s="159">
        <v>86.2</v>
      </c>
      <c r="R192" s="159">
        <v>6.22</v>
      </c>
      <c r="S192" s="69">
        <v>8.1999999999999993</v>
      </c>
      <c r="T192" s="34" t="s">
        <v>94</v>
      </c>
      <c r="U192">
        <v>3.1</v>
      </c>
    </row>
    <row r="193" spans="1:21" ht="12.75">
      <c r="A193" s="29" t="s">
        <v>84</v>
      </c>
      <c r="B193" s="39">
        <v>39804</v>
      </c>
      <c r="C193" s="31">
        <v>1.5</v>
      </c>
      <c r="D193" s="31">
        <v>1</v>
      </c>
      <c r="E193" s="31">
        <v>1</v>
      </c>
      <c r="F193" s="31">
        <v>11</v>
      </c>
      <c r="G193" s="31">
        <v>120</v>
      </c>
      <c r="H193" s="9">
        <v>0.2</v>
      </c>
      <c r="I193" s="70"/>
      <c r="J193" s="91">
        <v>21.21</v>
      </c>
      <c r="K193" s="91">
        <v>36.369999999999997</v>
      </c>
      <c r="L193" s="158">
        <v>87.5</v>
      </c>
      <c r="M193" s="159">
        <v>6.28</v>
      </c>
      <c r="N193">
        <v>8.3000000000000007</v>
      </c>
      <c r="O193" s="91">
        <v>20.78</v>
      </c>
      <c r="P193" s="91">
        <v>36.5</v>
      </c>
      <c r="Q193" s="159">
        <v>86.4</v>
      </c>
      <c r="R193" s="159">
        <v>6.25</v>
      </c>
      <c r="S193" s="69">
        <v>8.1999999999999993</v>
      </c>
      <c r="T193" s="34" t="s">
        <v>90</v>
      </c>
      <c r="U193">
        <v>0.25</v>
      </c>
    </row>
    <row r="194" spans="1:21" ht="12.75">
      <c r="A194" s="29" t="s">
        <v>84</v>
      </c>
      <c r="B194" s="39">
        <v>39818</v>
      </c>
      <c r="C194" s="31">
        <v>1.5</v>
      </c>
      <c r="D194" s="31">
        <v>3</v>
      </c>
      <c r="E194" s="31">
        <v>1</v>
      </c>
      <c r="F194" s="31">
        <v>17</v>
      </c>
      <c r="G194" s="31">
        <v>170</v>
      </c>
      <c r="H194" s="9">
        <v>0.4</v>
      </c>
      <c r="I194" s="70"/>
      <c r="J194" s="91">
        <v>24.4</v>
      </c>
      <c r="K194" s="91">
        <v>36.770000000000003</v>
      </c>
      <c r="L194" s="158">
        <v>97.5</v>
      </c>
      <c r="M194" s="159">
        <v>6.61</v>
      </c>
      <c r="N194">
        <v>8.1999999999999993</v>
      </c>
      <c r="O194" s="91">
        <v>24.1</v>
      </c>
      <c r="P194" s="91">
        <v>36.79</v>
      </c>
      <c r="Q194" s="159">
        <v>101.9</v>
      </c>
      <c r="R194" s="159">
        <v>6.94</v>
      </c>
      <c r="S194" s="69">
        <v>8.1999999999999993</v>
      </c>
      <c r="T194" s="34" t="s">
        <v>167</v>
      </c>
      <c r="U194">
        <v>1.7</v>
      </c>
    </row>
    <row r="195" spans="1:21" ht="12.75">
      <c r="A195" s="29" t="s">
        <v>84</v>
      </c>
      <c r="B195" s="39">
        <v>39825</v>
      </c>
      <c r="C195" s="31">
        <v>1.5</v>
      </c>
      <c r="D195" s="31">
        <v>4</v>
      </c>
      <c r="E195" s="31">
        <v>1</v>
      </c>
      <c r="F195" s="31">
        <v>20</v>
      </c>
      <c r="G195" s="31">
        <v>180</v>
      </c>
      <c r="H195" s="9">
        <v>0.4</v>
      </c>
      <c r="I195" s="70"/>
      <c r="J195" s="91">
        <v>25.65</v>
      </c>
      <c r="K195" s="91">
        <v>37.33</v>
      </c>
      <c r="L195" s="158">
        <v>101.9</v>
      </c>
      <c r="M195" s="159">
        <v>6.73</v>
      </c>
      <c r="N195">
        <v>8.1</v>
      </c>
      <c r="O195" s="91">
        <v>25.5</v>
      </c>
      <c r="P195" s="91">
        <v>37.28</v>
      </c>
      <c r="Q195" s="159">
        <v>104.1</v>
      </c>
      <c r="R195" s="159">
        <v>6.9</v>
      </c>
      <c r="S195" s="69">
        <v>8.1999999999999993</v>
      </c>
      <c r="T195" s="34" t="s">
        <v>91</v>
      </c>
      <c r="U195">
        <v>0.9</v>
      </c>
    </row>
    <row r="196" spans="1:21" ht="12.75">
      <c r="A196" s="29" t="s">
        <v>84</v>
      </c>
      <c r="B196" s="39">
        <v>39832</v>
      </c>
      <c r="C196" s="31">
        <v>1.5</v>
      </c>
      <c r="D196" s="31">
        <v>1</v>
      </c>
      <c r="E196" s="31">
        <v>1</v>
      </c>
      <c r="F196" s="31">
        <v>16</v>
      </c>
      <c r="G196" s="31">
        <v>130</v>
      </c>
      <c r="H196" s="9">
        <v>0.5</v>
      </c>
      <c r="I196" s="70"/>
      <c r="J196" s="91">
        <v>22.29</v>
      </c>
      <c r="K196" s="91">
        <v>36.58</v>
      </c>
      <c r="L196" s="158">
        <v>88.3</v>
      </c>
      <c r="M196" s="159">
        <v>6.21</v>
      </c>
      <c r="N196">
        <v>8.1999999999999993</v>
      </c>
      <c r="O196" s="91">
        <v>22.33</v>
      </c>
      <c r="P196" s="91">
        <v>36.57</v>
      </c>
      <c r="Q196" s="159">
        <v>88.3</v>
      </c>
      <c r="R196" s="159">
        <v>6.2</v>
      </c>
      <c r="S196" s="69">
        <v>8.1999999999999993</v>
      </c>
      <c r="T196" s="34" t="s">
        <v>85</v>
      </c>
      <c r="U196">
        <v>1.2</v>
      </c>
    </row>
    <row r="197" spans="1:21" ht="12.75">
      <c r="A197" s="29" t="s">
        <v>84</v>
      </c>
      <c r="B197" s="39">
        <v>39846</v>
      </c>
      <c r="C197" s="31">
        <v>1.5</v>
      </c>
      <c r="D197" s="31">
        <v>1</v>
      </c>
      <c r="E197" s="31">
        <v>1</v>
      </c>
      <c r="F197" s="31">
        <v>14</v>
      </c>
      <c r="G197" s="31">
        <v>140</v>
      </c>
      <c r="H197" s="9">
        <v>0.4</v>
      </c>
      <c r="I197" s="70"/>
      <c r="J197" s="91">
        <v>26.27</v>
      </c>
      <c r="K197" s="91">
        <v>36.79</v>
      </c>
      <c r="L197" s="158">
        <v>81.2</v>
      </c>
      <c r="M197" s="159">
        <v>5.33</v>
      </c>
      <c r="N197">
        <v>8.1</v>
      </c>
      <c r="O197" s="91">
        <v>25.63</v>
      </c>
      <c r="P197" s="91">
        <v>36.71</v>
      </c>
      <c r="Q197" s="159">
        <v>95.4</v>
      </c>
      <c r="R197" s="159">
        <v>6.33</v>
      </c>
      <c r="S197" s="69">
        <v>8.1999999999999993</v>
      </c>
      <c r="T197" s="34" t="s">
        <v>124</v>
      </c>
      <c r="U197">
        <v>1</v>
      </c>
    </row>
    <row r="198" spans="1:21" ht="12.75">
      <c r="A198" s="29" t="s">
        <v>84</v>
      </c>
      <c r="B198" s="39">
        <v>39853</v>
      </c>
      <c r="C198" s="31">
        <v>1.5</v>
      </c>
      <c r="D198" s="31">
        <v>1</v>
      </c>
      <c r="E198" s="31">
        <v>1</v>
      </c>
      <c r="F198" s="31">
        <v>9</v>
      </c>
      <c r="G198" s="31">
        <v>110</v>
      </c>
      <c r="H198" s="9">
        <v>0.3</v>
      </c>
      <c r="I198" s="70"/>
      <c r="J198" s="91">
        <v>23.46</v>
      </c>
      <c r="K198" s="91">
        <v>36.880000000000003</v>
      </c>
      <c r="L198" s="158">
        <v>106.4</v>
      </c>
      <c r="M198" s="159">
        <v>7.32</v>
      </c>
      <c r="N198">
        <v>8.1999999999999993</v>
      </c>
      <c r="O198" s="91">
        <v>23.44</v>
      </c>
      <c r="P198" s="91">
        <v>36.89</v>
      </c>
      <c r="Q198" s="159">
        <v>108.2</v>
      </c>
      <c r="R198" s="159">
        <v>7.44</v>
      </c>
      <c r="S198" s="69">
        <v>8.1999999999999993</v>
      </c>
      <c r="T198" s="34" t="s">
        <v>153</v>
      </c>
      <c r="U198">
        <v>1.3</v>
      </c>
    </row>
    <row r="199" spans="1:21" ht="12.75">
      <c r="A199" s="29" t="s">
        <v>84</v>
      </c>
      <c r="B199" s="39">
        <v>39860</v>
      </c>
      <c r="C199" s="31">
        <v>1.5</v>
      </c>
      <c r="D199" s="31">
        <v>1</v>
      </c>
      <c r="E199" s="31">
        <v>1</v>
      </c>
      <c r="F199" s="31">
        <v>9</v>
      </c>
      <c r="G199" s="31">
        <v>150</v>
      </c>
      <c r="H199" s="9">
        <v>0.5</v>
      </c>
      <c r="I199" s="70"/>
      <c r="J199" s="91">
        <v>23.05</v>
      </c>
      <c r="K199" s="91">
        <v>36.85</v>
      </c>
      <c r="L199" s="158">
        <v>78.400000000000006</v>
      </c>
      <c r="M199" s="159">
        <v>5.44</v>
      </c>
      <c r="N199">
        <v>8</v>
      </c>
      <c r="O199" s="91">
        <v>22.59</v>
      </c>
      <c r="P199" s="91">
        <v>36.86</v>
      </c>
      <c r="Q199" s="159">
        <v>98.8</v>
      </c>
      <c r="R199" s="159">
        <v>6.9</v>
      </c>
      <c r="S199" s="69">
        <v>8.1</v>
      </c>
      <c r="T199" s="34" t="s">
        <v>167</v>
      </c>
      <c r="U199">
        <v>0.8</v>
      </c>
    </row>
    <row r="200" spans="1:21" ht="12.75">
      <c r="A200" s="29" t="s">
        <v>84</v>
      </c>
      <c r="B200" s="39">
        <v>39867</v>
      </c>
      <c r="C200" s="31">
        <v>1.5</v>
      </c>
      <c r="D200" s="31">
        <v>1</v>
      </c>
      <c r="E200" s="31">
        <v>1</v>
      </c>
      <c r="F200" s="31">
        <v>12</v>
      </c>
      <c r="G200" s="31">
        <v>130</v>
      </c>
      <c r="H200" s="9">
        <v>0.7</v>
      </c>
      <c r="I200" s="70"/>
      <c r="J200" s="91">
        <v>22.47</v>
      </c>
      <c r="K200" s="91">
        <v>36.51</v>
      </c>
      <c r="L200" s="158">
        <v>90.9</v>
      </c>
      <c r="M200" s="159">
        <v>6.37</v>
      </c>
      <c r="N200">
        <v>8.1</v>
      </c>
      <c r="O200" s="91">
        <v>22.43</v>
      </c>
      <c r="P200" s="91">
        <v>36.51</v>
      </c>
      <c r="Q200" s="159">
        <v>92.8</v>
      </c>
      <c r="R200" s="159">
        <v>6.51</v>
      </c>
      <c r="S200" s="69">
        <v>8.1</v>
      </c>
      <c r="T200" s="34" t="s">
        <v>153</v>
      </c>
      <c r="U200">
        <v>1.3</v>
      </c>
    </row>
    <row r="201" spans="1:21" ht="12.75">
      <c r="A201" s="29" t="s">
        <v>84</v>
      </c>
      <c r="B201" s="39">
        <v>39874</v>
      </c>
      <c r="C201" s="31">
        <v>1.5</v>
      </c>
      <c r="D201" s="31">
        <v>3</v>
      </c>
      <c r="E201" s="31">
        <v>1</v>
      </c>
      <c r="F201" s="31">
        <v>11</v>
      </c>
      <c r="G201" s="31">
        <v>120</v>
      </c>
      <c r="H201" s="9">
        <v>0.6</v>
      </c>
      <c r="I201" s="70"/>
      <c r="J201" s="91">
        <v>20.18</v>
      </c>
      <c r="K201" s="91">
        <v>37.130000000000003</v>
      </c>
      <c r="L201" s="158">
        <v>89.8</v>
      </c>
      <c r="M201" s="159">
        <v>6.54</v>
      </c>
      <c r="N201">
        <v>8.1</v>
      </c>
      <c r="O201" s="91">
        <v>20.11</v>
      </c>
      <c r="P201" s="91">
        <v>37.14</v>
      </c>
      <c r="Q201" s="159">
        <v>91.9</v>
      </c>
      <c r="R201" s="159">
        <v>6.7</v>
      </c>
      <c r="S201" s="69">
        <v>8.1</v>
      </c>
      <c r="T201" s="34" t="s">
        <v>127</v>
      </c>
      <c r="U201">
        <v>1.1000000000000001</v>
      </c>
    </row>
    <row r="202" spans="1:21" ht="12.75">
      <c r="A202" s="29" t="s">
        <v>84</v>
      </c>
      <c r="B202" s="39">
        <v>39881</v>
      </c>
      <c r="C202" s="31">
        <v>1.5</v>
      </c>
      <c r="D202" s="31">
        <v>3</v>
      </c>
      <c r="E202" s="31">
        <v>1</v>
      </c>
      <c r="F202" s="31">
        <v>12</v>
      </c>
      <c r="G202" s="31">
        <v>140</v>
      </c>
      <c r="H202" s="9">
        <v>0.3</v>
      </c>
      <c r="I202" s="70"/>
      <c r="J202" s="91">
        <v>23.39</v>
      </c>
      <c r="K202" s="91">
        <v>36.97</v>
      </c>
      <c r="L202" s="158">
        <v>100.5</v>
      </c>
      <c r="M202" s="159">
        <v>6.92</v>
      </c>
      <c r="N202">
        <v>8.1</v>
      </c>
      <c r="O202" s="91">
        <v>23.15</v>
      </c>
      <c r="P202" s="91">
        <v>36.979999999999997</v>
      </c>
      <c r="Q202" s="159">
        <v>109.6</v>
      </c>
      <c r="R202" s="159">
        <v>7.57</v>
      </c>
      <c r="S202" s="69">
        <v>8.1</v>
      </c>
      <c r="T202" s="34" t="s">
        <v>93</v>
      </c>
      <c r="U202">
        <v>1.3</v>
      </c>
    </row>
    <row r="203" spans="1:21" ht="12.75">
      <c r="A203" s="29" t="s">
        <v>84</v>
      </c>
      <c r="B203" s="39">
        <v>39888</v>
      </c>
      <c r="C203" s="31">
        <v>1.5</v>
      </c>
      <c r="D203" s="31">
        <v>2</v>
      </c>
      <c r="E203" s="31">
        <v>1</v>
      </c>
      <c r="F203" s="31">
        <v>9</v>
      </c>
      <c r="G203" s="31">
        <v>110</v>
      </c>
      <c r="H203" s="9">
        <v>0.3</v>
      </c>
      <c r="I203" s="70"/>
      <c r="J203" s="91">
        <v>22.11</v>
      </c>
      <c r="K203" s="91">
        <v>36.729999999999997</v>
      </c>
      <c r="L203" s="158">
        <v>84.2</v>
      </c>
      <c r="M203" s="159">
        <v>5.93</v>
      </c>
      <c r="N203">
        <v>8.1</v>
      </c>
      <c r="O203" s="91">
        <v>22.05</v>
      </c>
      <c r="P203" s="91">
        <v>36.72</v>
      </c>
      <c r="Q203" s="159">
        <v>86.5</v>
      </c>
      <c r="R203" s="159">
        <v>6.1</v>
      </c>
      <c r="S203" s="69">
        <v>8.1</v>
      </c>
      <c r="T203" s="34" t="s">
        <v>93</v>
      </c>
      <c r="U203">
        <v>0.8</v>
      </c>
    </row>
    <row r="204" spans="1:21" ht="12.75">
      <c r="A204" s="29" t="s">
        <v>84</v>
      </c>
      <c r="B204" s="39">
        <v>39895</v>
      </c>
      <c r="C204" s="31">
        <v>1.5</v>
      </c>
      <c r="D204" s="31">
        <v>1</v>
      </c>
      <c r="E204" s="31">
        <v>1</v>
      </c>
      <c r="F204" s="31">
        <v>10</v>
      </c>
      <c r="G204" s="31">
        <v>110</v>
      </c>
      <c r="H204" s="9">
        <v>0.6</v>
      </c>
      <c r="I204" s="70"/>
      <c r="J204" s="91">
        <v>21.39</v>
      </c>
      <c r="K204" s="91">
        <v>36.700000000000003</v>
      </c>
      <c r="L204" s="158">
        <v>90.6</v>
      </c>
      <c r="M204" s="159">
        <v>6.47</v>
      </c>
      <c r="N204">
        <v>8.1</v>
      </c>
      <c r="O204" s="91">
        <v>21.4</v>
      </c>
      <c r="P204" s="91">
        <v>36.700000000000003</v>
      </c>
      <c r="Q204" s="159">
        <v>87.7</v>
      </c>
      <c r="R204" s="159">
        <v>6.26</v>
      </c>
      <c r="S204" s="69">
        <v>8.1</v>
      </c>
      <c r="T204" s="34" t="s">
        <v>91</v>
      </c>
      <c r="U204">
        <v>1.6</v>
      </c>
    </row>
    <row r="205" spans="1:21" ht="12.75">
      <c r="A205" s="29" t="s">
        <v>84</v>
      </c>
      <c r="B205" s="39">
        <v>39902</v>
      </c>
      <c r="C205" s="31">
        <v>1.5</v>
      </c>
      <c r="D205" s="31">
        <v>1</v>
      </c>
      <c r="E205" s="31">
        <v>1</v>
      </c>
      <c r="F205" s="31">
        <v>9</v>
      </c>
      <c r="G205" s="31">
        <v>110</v>
      </c>
      <c r="H205" s="9">
        <v>0.9</v>
      </c>
      <c r="I205" s="70"/>
      <c r="J205" s="91">
        <v>21.36</v>
      </c>
      <c r="K205" s="91">
        <v>36.520000000000003</v>
      </c>
      <c r="L205" s="158">
        <v>87.6</v>
      </c>
      <c r="M205" s="159">
        <v>6.27</v>
      </c>
      <c r="O205" s="91">
        <v>20.87</v>
      </c>
      <c r="P205" s="91">
        <v>36.54</v>
      </c>
      <c r="Q205" s="159">
        <v>93.5</v>
      </c>
      <c r="R205" s="159">
        <v>6.75</v>
      </c>
      <c r="S205" s="69"/>
      <c r="T205" s="34" t="s">
        <v>123</v>
      </c>
      <c r="U205">
        <v>1.3</v>
      </c>
    </row>
    <row r="207" spans="1:21" ht="12.75">
      <c r="A207" s="29" t="s">
        <v>83</v>
      </c>
      <c r="B207" s="39">
        <v>39783</v>
      </c>
      <c r="C207" s="31">
        <v>1.5</v>
      </c>
      <c r="D207" s="31">
        <v>5</v>
      </c>
      <c r="E207" s="31">
        <v>1</v>
      </c>
      <c r="F207" s="31">
        <v>13</v>
      </c>
      <c r="G207" s="31">
        <v>140</v>
      </c>
      <c r="H207" s="9">
        <v>0.5</v>
      </c>
      <c r="I207" s="160">
        <v>8.2054745770901702E-2</v>
      </c>
      <c r="J207" s="90">
        <v>20.75</v>
      </c>
      <c r="K207" s="90">
        <v>35.97</v>
      </c>
      <c r="L207" s="161">
        <v>95</v>
      </c>
      <c r="M207" s="162">
        <v>6.89</v>
      </c>
      <c r="N207">
        <v>8.1</v>
      </c>
      <c r="O207" s="90">
        <v>20.68</v>
      </c>
      <c r="P207" s="90">
        <v>35.950000000000003</v>
      </c>
      <c r="Q207" s="162">
        <v>93.3</v>
      </c>
      <c r="R207" s="162">
        <v>6.78</v>
      </c>
      <c r="S207" s="69">
        <v>8.1</v>
      </c>
      <c r="T207" s="163">
        <v>7.5</v>
      </c>
      <c r="U207">
        <v>1.4</v>
      </c>
    </row>
    <row r="208" spans="1:21" ht="12.75">
      <c r="A208" s="29" t="s">
        <v>83</v>
      </c>
      <c r="B208" s="39">
        <v>39790</v>
      </c>
      <c r="C208" s="31">
        <v>1.5</v>
      </c>
      <c r="D208" s="31">
        <v>1</v>
      </c>
      <c r="E208" s="31">
        <v>1</v>
      </c>
      <c r="F208" s="31">
        <v>8</v>
      </c>
      <c r="G208" s="31">
        <v>110</v>
      </c>
      <c r="H208" s="9">
        <v>0.6</v>
      </c>
      <c r="I208" s="92">
        <v>7.9446504736775683E-2</v>
      </c>
      <c r="J208" s="90">
        <v>21.38</v>
      </c>
      <c r="K208" s="90">
        <v>36.090000000000003</v>
      </c>
      <c r="L208" s="161">
        <v>96.6</v>
      </c>
      <c r="M208" s="162">
        <v>6.93</v>
      </c>
      <c r="N208">
        <v>8.1999999999999993</v>
      </c>
      <c r="O208" s="90">
        <v>21.01</v>
      </c>
      <c r="P208" s="90">
        <v>36.22</v>
      </c>
      <c r="Q208" s="162">
        <v>92.5</v>
      </c>
      <c r="R208" s="162">
        <v>6.67</v>
      </c>
      <c r="S208" s="69">
        <v>8.1999999999999993</v>
      </c>
      <c r="T208" s="163">
        <v>8.5</v>
      </c>
    </row>
    <row r="209" spans="1:21" ht="12.75">
      <c r="A209" s="29" t="s">
        <v>83</v>
      </c>
      <c r="B209" s="39">
        <v>39797</v>
      </c>
      <c r="C209" s="31">
        <v>3</v>
      </c>
      <c r="D209" s="31">
        <v>3</v>
      </c>
      <c r="E209" s="31">
        <v>1</v>
      </c>
      <c r="F209" s="31">
        <v>11</v>
      </c>
      <c r="G209" s="31">
        <v>140</v>
      </c>
      <c r="H209" s="9">
        <v>0.8</v>
      </c>
      <c r="I209" s="92">
        <v>8.5288082623972861E-2</v>
      </c>
      <c r="J209" s="90">
        <v>22.09</v>
      </c>
      <c r="K209" s="90">
        <v>36.24</v>
      </c>
      <c r="L209" s="161">
        <v>96.7</v>
      </c>
      <c r="M209" s="162">
        <v>6.84</v>
      </c>
      <c r="N209">
        <v>8.3000000000000007</v>
      </c>
      <c r="O209" s="90">
        <v>21.66</v>
      </c>
      <c r="P209" s="90">
        <v>36.270000000000003</v>
      </c>
      <c r="Q209" s="162">
        <v>90.3</v>
      </c>
      <c r="R209" s="162">
        <v>6.43</v>
      </c>
      <c r="S209" s="69">
        <v>8.3000000000000007</v>
      </c>
      <c r="T209" s="163">
        <v>8</v>
      </c>
      <c r="U209">
        <v>1.5</v>
      </c>
    </row>
    <row r="210" spans="1:21" ht="12.75">
      <c r="A210" s="29" t="s">
        <v>83</v>
      </c>
      <c r="B210" s="39">
        <v>39804</v>
      </c>
      <c r="C210" s="31">
        <v>1.5</v>
      </c>
      <c r="D210" s="31">
        <v>1</v>
      </c>
      <c r="E210" s="31">
        <v>1</v>
      </c>
      <c r="F210" s="31">
        <v>12</v>
      </c>
      <c r="G210" s="31">
        <v>120</v>
      </c>
      <c r="H210" s="9">
        <v>0.5</v>
      </c>
      <c r="I210" s="92">
        <v>7.4841242285067541E-2</v>
      </c>
      <c r="J210" s="90">
        <v>22.21</v>
      </c>
      <c r="K210" s="90">
        <v>36.369999999999997</v>
      </c>
      <c r="L210" s="161">
        <v>95.7</v>
      </c>
      <c r="M210" s="162">
        <v>6.75</v>
      </c>
      <c r="N210">
        <v>8.3000000000000007</v>
      </c>
      <c r="O210" s="90">
        <v>21.58</v>
      </c>
      <c r="P210" s="90">
        <v>36.340000000000003</v>
      </c>
      <c r="Q210" s="162">
        <v>91</v>
      </c>
      <c r="R210" s="162">
        <v>6.49</v>
      </c>
      <c r="S210" s="69">
        <v>8.3000000000000007</v>
      </c>
      <c r="T210" s="163">
        <v>9</v>
      </c>
      <c r="U210">
        <v>1.5</v>
      </c>
    </row>
    <row r="211" spans="1:21" ht="12.75">
      <c r="A211" s="29" t="s">
        <v>83</v>
      </c>
      <c r="B211" s="39">
        <v>39818</v>
      </c>
      <c r="C211" s="31">
        <v>1.5</v>
      </c>
      <c r="D211" s="31">
        <v>2</v>
      </c>
      <c r="E211" s="31">
        <v>1</v>
      </c>
      <c r="F211" s="31">
        <v>15</v>
      </c>
      <c r="G211" s="31">
        <v>140</v>
      </c>
      <c r="H211" s="9">
        <v>0.4</v>
      </c>
      <c r="I211" s="92">
        <v>9.7734727945619479E-2</v>
      </c>
      <c r="J211" s="90">
        <v>24.24</v>
      </c>
      <c r="K211" s="90">
        <v>36.49</v>
      </c>
      <c r="L211" s="161">
        <v>94.7</v>
      </c>
      <c r="M211" s="162">
        <v>6.44</v>
      </c>
      <c r="N211">
        <v>8.1999999999999993</v>
      </c>
      <c r="O211" s="90">
        <v>23.79</v>
      </c>
      <c r="P211" s="90">
        <v>36.53</v>
      </c>
      <c r="Q211" s="162">
        <v>93</v>
      </c>
      <c r="R211" s="162">
        <v>6.37</v>
      </c>
      <c r="S211" s="69">
        <v>8.1999999999999993</v>
      </c>
      <c r="T211" s="163">
        <v>8</v>
      </c>
      <c r="U211">
        <v>1.1000000000000001</v>
      </c>
    </row>
    <row r="212" spans="1:21" ht="12.75">
      <c r="A212" s="29" t="s">
        <v>83</v>
      </c>
      <c r="B212" s="39">
        <v>39825</v>
      </c>
      <c r="C212" s="31">
        <v>1.5</v>
      </c>
      <c r="D212" s="31">
        <v>1</v>
      </c>
      <c r="E212" s="31">
        <v>1</v>
      </c>
      <c r="F212" s="31">
        <v>15</v>
      </c>
      <c r="G212" s="31">
        <v>150</v>
      </c>
      <c r="H212" s="9">
        <v>0.5</v>
      </c>
      <c r="I212" s="92">
        <v>8.4325294025130018E-2</v>
      </c>
      <c r="J212" s="90">
        <v>24.88</v>
      </c>
      <c r="K212" s="90">
        <v>37.049999999999997</v>
      </c>
      <c r="L212" s="161">
        <v>97.7</v>
      </c>
      <c r="M212" s="162">
        <v>6.56</v>
      </c>
      <c r="N212">
        <v>8.1999999999999993</v>
      </c>
      <c r="O212" s="90">
        <v>24.6</v>
      </c>
      <c r="P212" s="90">
        <v>37.03</v>
      </c>
      <c r="Q212" s="162">
        <v>95.1</v>
      </c>
      <c r="R212" s="162">
        <v>6.41</v>
      </c>
      <c r="S212" s="69">
        <v>8.1999999999999993</v>
      </c>
      <c r="T212" s="163">
        <v>8</v>
      </c>
      <c r="U212">
        <v>0.9</v>
      </c>
    </row>
    <row r="213" spans="1:21" ht="12.75">
      <c r="A213" s="29" t="s">
        <v>83</v>
      </c>
      <c r="B213" s="39">
        <v>39832</v>
      </c>
      <c r="C213" s="31">
        <v>4</v>
      </c>
      <c r="D213" s="31">
        <v>2</v>
      </c>
      <c r="E213" s="31">
        <v>1</v>
      </c>
      <c r="F213" s="31">
        <v>14</v>
      </c>
      <c r="G213" s="31">
        <v>120</v>
      </c>
      <c r="H213" s="9">
        <v>0.7</v>
      </c>
      <c r="I213" s="92">
        <v>9.7105351063472095E-2</v>
      </c>
      <c r="J213" s="90">
        <v>23.88</v>
      </c>
      <c r="K213" s="90">
        <v>36.83</v>
      </c>
      <c r="L213" s="161">
        <v>93.9</v>
      </c>
      <c r="M213" s="162">
        <v>6.42</v>
      </c>
      <c r="N213">
        <v>8.1999999999999993</v>
      </c>
      <c r="O213" s="90">
        <v>23.87</v>
      </c>
      <c r="P213" s="90">
        <v>36.840000000000003</v>
      </c>
      <c r="Q213" s="162">
        <v>92.4</v>
      </c>
      <c r="R213" s="162">
        <v>6.31</v>
      </c>
      <c r="S213" s="69">
        <v>8.1999999999999993</v>
      </c>
      <c r="T213" s="163">
        <v>6.5</v>
      </c>
      <c r="U213">
        <v>2.7</v>
      </c>
    </row>
    <row r="214" spans="1:21" ht="12.75">
      <c r="A214" s="29" t="s">
        <v>83</v>
      </c>
      <c r="B214" s="39">
        <v>39846</v>
      </c>
      <c r="C214" s="31">
        <v>1.5</v>
      </c>
      <c r="D214" s="31">
        <v>1</v>
      </c>
      <c r="E214" s="31">
        <v>1</v>
      </c>
      <c r="F214" s="31">
        <v>14</v>
      </c>
      <c r="G214" s="31">
        <v>140</v>
      </c>
      <c r="H214" s="9">
        <v>0.6</v>
      </c>
      <c r="I214" s="92">
        <v>8.0122346159529401E-2</v>
      </c>
      <c r="J214" s="90">
        <v>25.09</v>
      </c>
      <c r="K214" s="90">
        <v>36.630000000000003</v>
      </c>
      <c r="L214" s="161">
        <v>98.8</v>
      </c>
      <c r="M214" s="162">
        <v>6.62</v>
      </c>
      <c r="N214">
        <v>8.1999999999999993</v>
      </c>
      <c r="O214" s="90">
        <v>23.86</v>
      </c>
      <c r="P214" s="90">
        <v>36.729999999999997</v>
      </c>
      <c r="Q214" s="162">
        <v>87.9</v>
      </c>
      <c r="R214" s="162">
        <v>6.01</v>
      </c>
      <c r="S214" s="69">
        <v>8.1</v>
      </c>
      <c r="T214" s="163">
        <v>9.5</v>
      </c>
      <c r="U214">
        <v>1.7</v>
      </c>
    </row>
    <row r="215" spans="1:21" ht="12.75">
      <c r="A215" s="29" t="s">
        <v>83</v>
      </c>
      <c r="B215" s="39">
        <v>39853</v>
      </c>
      <c r="C215" s="31">
        <v>1.5</v>
      </c>
      <c r="D215" s="31">
        <v>1</v>
      </c>
      <c r="E215" s="31">
        <v>1</v>
      </c>
      <c r="F215" s="31">
        <v>9</v>
      </c>
      <c r="G215" s="31">
        <v>120</v>
      </c>
      <c r="H215" s="9">
        <v>0.6</v>
      </c>
      <c r="I215" s="92">
        <v>6.7700158152454643E-2</v>
      </c>
      <c r="J215" s="90">
        <v>23.32</v>
      </c>
      <c r="K215" s="90">
        <v>36.909999999999997</v>
      </c>
      <c r="L215" s="161">
        <v>92.3</v>
      </c>
      <c r="M215" s="162">
        <v>6.37</v>
      </c>
      <c r="N215">
        <v>8.1999999999999993</v>
      </c>
      <c r="O215" s="90">
        <v>23.16</v>
      </c>
      <c r="P215" s="90">
        <v>36.9</v>
      </c>
      <c r="Q215" s="162">
        <v>92.6</v>
      </c>
      <c r="R215" s="162">
        <v>6.4</v>
      </c>
      <c r="S215" s="69">
        <v>8.1999999999999993</v>
      </c>
      <c r="T215" s="163">
        <v>6</v>
      </c>
      <c r="U215">
        <v>1.4</v>
      </c>
    </row>
    <row r="216" spans="1:21" ht="12.75">
      <c r="A216" s="29" t="s">
        <v>83</v>
      </c>
      <c r="B216" s="39">
        <v>39860</v>
      </c>
      <c r="C216" s="31">
        <v>5</v>
      </c>
      <c r="D216" s="31">
        <v>1</v>
      </c>
      <c r="E216" s="31">
        <v>1</v>
      </c>
      <c r="F216" s="31">
        <v>12</v>
      </c>
      <c r="G216" s="31">
        <v>180</v>
      </c>
      <c r="H216" s="9">
        <v>0.8</v>
      </c>
      <c r="I216" s="92">
        <v>7.492638596353933E-2</v>
      </c>
      <c r="J216" s="90">
        <v>23.61</v>
      </c>
      <c r="K216" s="90">
        <v>36.83</v>
      </c>
      <c r="L216" s="161">
        <v>92.1</v>
      </c>
      <c r="M216" s="162">
        <v>6.32</v>
      </c>
      <c r="N216">
        <v>8.1</v>
      </c>
      <c r="O216" s="90">
        <v>23.08</v>
      </c>
      <c r="P216" s="90">
        <v>36.82</v>
      </c>
      <c r="Q216" s="162">
        <v>78.900000000000006</v>
      </c>
      <c r="R216" s="162">
        <v>5.46</v>
      </c>
      <c r="S216" s="69">
        <v>8</v>
      </c>
      <c r="T216" s="163">
        <v>11.5</v>
      </c>
      <c r="U216">
        <v>2.5</v>
      </c>
    </row>
    <row r="217" spans="1:21" ht="12.75">
      <c r="A217" s="29" t="s">
        <v>83</v>
      </c>
      <c r="B217" s="39">
        <v>39867</v>
      </c>
      <c r="C217" s="31">
        <v>1.5</v>
      </c>
      <c r="D217" s="31">
        <v>1</v>
      </c>
      <c r="E217" s="31">
        <v>1</v>
      </c>
      <c r="F217" s="31">
        <v>12</v>
      </c>
      <c r="G217" s="31">
        <v>120</v>
      </c>
      <c r="H217" s="9">
        <v>0.7</v>
      </c>
      <c r="I217" s="92">
        <v>6.9767916392295223E-2</v>
      </c>
      <c r="J217" s="90">
        <v>23.22</v>
      </c>
      <c r="K217" s="90">
        <v>36.46</v>
      </c>
      <c r="L217" s="161">
        <v>97.5</v>
      </c>
      <c r="M217" s="162">
        <v>6.75</v>
      </c>
      <c r="N217">
        <v>8.1999999999999993</v>
      </c>
      <c r="O217" s="90">
        <v>23.08</v>
      </c>
      <c r="P217" s="90">
        <v>36.450000000000003</v>
      </c>
      <c r="Q217" s="162">
        <v>95.7</v>
      </c>
      <c r="R217" s="162">
        <v>6.64</v>
      </c>
      <c r="S217" s="69">
        <v>8.1</v>
      </c>
      <c r="T217" s="163">
        <v>9.6999999999999993</v>
      </c>
      <c r="U217">
        <v>1.4</v>
      </c>
    </row>
    <row r="218" spans="1:21" ht="12.75">
      <c r="A218" s="29" t="s">
        <v>83</v>
      </c>
      <c r="B218" s="39">
        <v>39874</v>
      </c>
      <c r="C218" s="31">
        <v>1.5</v>
      </c>
      <c r="D218" s="31">
        <v>3</v>
      </c>
      <c r="E218" s="31">
        <v>1</v>
      </c>
      <c r="F218" s="31">
        <v>9</v>
      </c>
      <c r="G218" s="31">
        <v>140</v>
      </c>
      <c r="H218" s="9">
        <v>0.7</v>
      </c>
      <c r="I218" s="92">
        <v>7.8511065972242333E-2</v>
      </c>
      <c r="J218" s="90">
        <v>22</v>
      </c>
      <c r="K218" s="90">
        <v>37.020000000000003</v>
      </c>
      <c r="L218" s="161">
        <v>95.5</v>
      </c>
      <c r="M218" s="162">
        <v>6.73</v>
      </c>
      <c r="N218">
        <v>8.1999999999999993</v>
      </c>
      <c r="O218" s="90">
        <v>21.6</v>
      </c>
      <c r="P218" s="90">
        <v>37.06</v>
      </c>
      <c r="Q218" s="162">
        <v>91.1</v>
      </c>
      <c r="R218" s="162">
        <v>6.47</v>
      </c>
      <c r="S218" s="69">
        <v>8.1</v>
      </c>
      <c r="T218" s="163">
        <v>9</v>
      </c>
      <c r="U218">
        <v>1.6</v>
      </c>
    </row>
    <row r="219" spans="1:21" ht="12.75">
      <c r="A219" s="29" t="s">
        <v>83</v>
      </c>
      <c r="B219" s="39">
        <v>39881</v>
      </c>
      <c r="C219" s="31">
        <v>1.5</v>
      </c>
      <c r="D219" s="31">
        <v>3</v>
      </c>
      <c r="E219" s="31">
        <v>1</v>
      </c>
      <c r="F219" s="31">
        <v>12</v>
      </c>
      <c r="G219" s="31">
        <v>140</v>
      </c>
      <c r="H219" s="9">
        <v>0.5</v>
      </c>
      <c r="I219" s="92">
        <v>7.270243626550589E-2</v>
      </c>
      <c r="J219" s="90">
        <v>23.52</v>
      </c>
      <c r="K219" s="90">
        <v>36.72</v>
      </c>
      <c r="L219" s="161">
        <v>92.9</v>
      </c>
      <c r="M219" s="162">
        <v>6.39</v>
      </c>
      <c r="N219">
        <v>8.1</v>
      </c>
      <c r="O219" s="90">
        <v>22.02</v>
      </c>
      <c r="P219" s="90">
        <v>36.86</v>
      </c>
      <c r="Q219" s="162">
        <v>94.7</v>
      </c>
      <c r="R219" s="162">
        <v>6.68</v>
      </c>
      <c r="S219" s="69">
        <v>8.1</v>
      </c>
      <c r="T219" s="163">
        <v>10</v>
      </c>
      <c r="U219">
        <v>1.2</v>
      </c>
    </row>
    <row r="220" spans="1:21" ht="12.75">
      <c r="A220" s="29" t="s">
        <v>83</v>
      </c>
      <c r="B220" s="39">
        <v>39888</v>
      </c>
      <c r="C220" s="31">
        <v>1.5</v>
      </c>
      <c r="D220" s="31">
        <v>1</v>
      </c>
      <c r="E220" s="31">
        <v>1</v>
      </c>
      <c r="F220" s="31">
        <v>9</v>
      </c>
      <c r="G220" s="31">
        <v>120</v>
      </c>
      <c r="H220" s="9">
        <v>0.5</v>
      </c>
      <c r="I220" s="92">
        <v>7.3747593784797241E-2</v>
      </c>
      <c r="J220" s="90">
        <v>22.21</v>
      </c>
      <c r="K220" s="90">
        <v>36.79</v>
      </c>
      <c r="L220" s="161">
        <v>100.6</v>
      </c>
      <c r="M220" s="162">
        <v>7.08</v>
      </c>
      <c r="N220" s="162">
        <v>8.15</v>
      </c>
      <c r="O220" s="90">
        <v>21.69</v>
      </c>
      <c r="P220" s="90">
        <v>36.69</v>
      </c>
      <c r="Q220" s="162">
        <v>90.9</v>
      </c>
      <c r="R220" s="162">
        <v>6.46</v>
      </c>
      <c r="S220" s="69">
        <v>8.1</v>
      </c>
      <c r="T220" s="163">
        <v>9.5</v>
      </c>
      <c r="U220">
        <v>0.9</v>
      </c>
    </row>
    <row r="221" spans="1:21" ht="12.75">
      <c r="A221" s="29" t="s">
        <v>83</v>
      </c>
      <c r="B221" s="39">
        <v>39895</v>
      </c>
      <c r="C221" s="31">
        <v>3</v>
      </c>
      <c r="D221" s="31">
        <v>3</v>
      </c>
      <c r="E221" s="31">
        <v>1</v>
      </c>
      <c r="F221" s="31">
        <v>10</v>
      </c>
      <c r="G221" s="31">
        <v>110</v>
      </c>
      <c r="H221" s="9">
        <v>0.6</v>
      </c>
      <c r="I221" s="92">
        <v>7.738117590092343E-2</v>
      </c>
      <c r="J221" s="90">
        <v>21.83</v>
      </c>
      <c r="K221" s="90">
        <v>36.729999999999997</v>
      </c>
      <c r="L221" s="161">
        <v>98.1</v>
      </c>
      <c r="M221" s="162">
        <v>6.95</v>
      </c>
      <c r="N221">
        <v>8.1</v>
      </c>
      <c r="O221" s="90">
        <v>21.8</v>
      </c>
      <c r="P221" s="90">
        <v>36.74</v>
      </c>
      <c r="Q221" s="162">
        <v>97.3</v>
      </c>
      <c r="R221" s="162">
        <v>6.9</v>
      </c>
      <c r="S221" s="69">
        <v>8.1</v>
      </c>
      <c r="T221" s="163">
        <v>8.5</v>
      </c>
      <c r="U221">
        <v>1.6</v>
      </c>
    </row>
    <row r="222" spans="1:21" ht="12.75">
      <c r="A222" s="29" t="s">
        <v>83</v>
      </c>
      <c r="B222" s="39">
        <v>39902</v>
      </c>
      <c r="C222" s="31">
        <v>4</v>
      </c>
      <c r="D222" s="31">
        <v>1</v>
      </c>
      <c r="E222" s="31">
        <v>1</v>
      </c>
      <c r="F222" s="31">
        <v>10</v>
      </c>
      <c r="G222" s="31">
        <v>120</v>
      </c>
      <c r="H222" s="9">
        <v>1.2</v>
      </c>
      <c r="I222" s="92">
        <v>8.4237304188134091E-2</v>
      </c>
      <c r="J222" s="90">
        <v>21.78</v>
      </c>
      <c r="K222" s="90">
        <v>36.479999999999997</v>
      </c>
      <c r="L222" s="161">
        <v>93.6</v>
      </c>
      <c r="M222" s="162">
        <v>6.64</v>
      </c>
      <c r="O222" s="90">
        <v>21.64</v>
      </c>
      <c r="P222" s="90">
        <v>36.479999999999997</v>
      </c>
      <c r="Q222" s="162">
        <v>92.4</v>
      </c>
      <c r="R222" s="162">
        <v>6.58</v>
      </c>
      <c r="S222" s="69"/>
      <c r="T222" s="163">
        <v>8</v>
      </c>
      <c r="U222">
        <v>1.5</v>
      </c>
    </row>
    <row r="224" spans="1:21" ht="12.75">
      <c r="A224" s="29" t="s">
        <v>80</v>
      </c>
      <c r="B224" s="39">
        <v>39783</v>
      </c>
      <c r="C224" s="31">
        <v>1.5</v>
      </c>
      <c r="D224" s="31">
        <v>6</v>
      </c>
      <c r="E224" s="31">
        <v>1</v>
      </c>
      <c r="F224" s="31">
        <v>12</v>
      </c>
      <c r="G224" s="31">
        <v>100</v>
      </c>
      <c r="H224" s="9">
        <v>0.5</v>
      </c>
      <c r="I224" s="119">
        <v>7.8980142336130765E-2</v>
      </c>
      <c r="J224" s="87">
        <v>20.75</v>
      </c>
      <c r="K224" s="87">
        <v>36.01</v>
      </c>
      <c r="L224" s="164">
        <v>97.2</v>
      </c>
      <c r="M224" s="165">
        <v>7.05</v>
      </c>
      <c r="N224">
        <v>8.1999999999999993</v>
      </c>
      <c r="O224" s="87">
        <v>20.41</v>
      </c>
      <c r="P224" s="87">
        <v>36.049999999999997</v>
      </c>
      <c r="Q224" s="165">
        <v>94.6</v>
      </c>
      <c r="R224" s="165">
        <v>6.9</v>
      </c>
      <c r="S224" s="69">
        <v>8.1999999999999993</v>
      </c>
      <c r="T224" s="166">
        <v>6.5</v>
      </c>
    </row>
    <row r="225" spans="1:20" ht="12.75">
      <c r="A225" s="29" t="s">
        <v>80</v>
      </c>
      <c r="B225" s="39">
        <v>39790</v>
      </c>
      <c r="C225" s="31">
        <v>1.5</v>
      </c>
      <c r="D225" s="31">
        <v>1</v>
      </c>
      <c r="E225" s="31">
        <v>1</v>
      </c>
      <c r="F225" s="31">
        <v>12</v>
      </c>
      <c r="G225" s="31">
        <v>100</v>
      </c>
      <c r="H225" s="9">
        <v>0.4</v>
      </c>
      <c r="I225" s="88">
        <v>7.7733563479443865E-2</v>
      </c>
      <c r="J225" s="87">
        <v>20.95</v>
      </c>
      <c r="K225" s="87">
        <v>36.020000000000003</v>
      </c>
      <c r="L225" s="164">
        <v>95.7</v>
      </c>
      <c r="M225" s="165">
        <v>6.92</v>
      </c>
      <c r="N225">
        <v>8.1999999999999993</v>
      </c>
      <c r="O225" s="87">
        <v>20.94</v>
      </c>
      <c r="P225" s="87">
        <v>36.03</v>
      </c>
      <c r="Q225" s="165">
        <v>94.7</v>
      </c>
      <c r="R225" s="165">
        <v>6.84</v>
      </c>
      <c r="S225" s="69">
        <v>8.1999999999999993</v>
      </c>
      <c r="T225" s="166">
        <v>8</v>
      </c>
    </row>
    <row r="226" spans="1:20" ht="12.75">
      <c r="A226" s="29" t="s">
        <v>80</v>
      </c>
      <c r="B226" s="39">
        <v>39797</v>
      </c>
      <c r="C226" s="31">
        <v>1.5</v>
      </c>
      <c r="D226" s="31">
        <v>3</v>
      </c>
      <c r="E226" s="31">
        <v>1</v>
      </c>
      <c r="F226" s="31">
        <v>9</v>
      </c>
      <c r="G226" s="31">
        <v>120</v>
      </c>
      <c r="H226" s="9">
        <v>0.3</v>
      </c>
      <c r="I226" s="88">
        <v>6.7810170130903138E-2</v>
      </c>
      <c r="J226" s="87">
        <v>21.91</v>
      </c>
      <c r="K226" s="87">
        <v>36.11</v>
      </c>
      <c r="L226" s="164">
        <v>95.9</v>
      </c>
      <c r="M226" s="165">
        <v>6.81</v>
      </c>
      <c r="N226">
        <v>8.1999999999999993</v>
      </c>
      <c r="O226" s="87">
        <v>21.75</v>
      </c>
      <c r="P226" s="87">
        <v>36.15</v>
      </c>
      <c r="Q226" s="165">
        <v>96.5</v>
      </c>
      <c r="R226" s="165">
        <v>6.87</v>
      </c>
      <c r="S226" s="69">
        <v>8.1999999999999993</v>
      </c>
      <c r="T226" s="166">
        <v>8</v>
      </c>
    </row>
    <row r="227" spans="1:20" ht="12.75">
      <c r="A227" s="29" t="s">
        <v>80</v>
      </c>
      <c r="B227" s="39">
        <v>39804</v>
      </c>
      <c r="C227" s="31">
        <v>1.5</v>
      </c>
      <c r="D227" s="31">
        <v>3</v>
      </c>
      <c r="E227" s="31">
        <v>1</v>
      </c>
      <c r="F227" s="31">
        <v>12</v>
      </c>
      <c r="G227" s="31">
        <v>110</v>
      </c>
      <c r="H227" s="9">
        <v>0.3</v>
      </c>
      <c r="I227" s="88">
        <v>0.10453</v>
      </c>
      <c r="J227" s="87">
        <v>21.83</v>
      </c>
      <c r="K227" s="87">
        <v>36.26</v>
      </c>
      <c r="L227" s="164">
        <v>94.8</v>
      </c>
      <c r="M227" s="165">
        <v>6.74</v>
      </c>
      <c r="N227">
        <v>8.1999999999999993</v>
      </c>
      <c r="O227" s="87">
        <v>21.82</v>
      </c>
      <c r="P227" s="87">
        <v>36.270000000000003</v>
      </c>
      <c r="Q227" s="165">
        <v>94.1</v>
      </c>
      <c r="R227" s="165">
        <v>6.69</v>
      </c>
      <c r="S227" s="69">
        <v>8.1999999999999993</v>
      </c>
      <c r="T227" s="166">
        <v>7.5</v>
      </c>
    </row>
    <row r="228" spans="1:20" ht="12.75">
      <c r="A228" s="29" t="s">
        <v>80</v>
      </c>
      <c r="B228" s="39">
        <v>39818</v>
      </c>
      <c r="C228" s="31">
        <v>1.5</v>
      </c>
      <c r="D228" s="31">
        <v>3</v>
      </c>
      <c r="E228" s="31">
        <v>1</v>
      </c>
      <c r="F228" s="31">
        <v>14</v>
      </c>
      <c r="G228" s="31">
        <v>120</v>
      </c>
      <c r="H228" s="9">
        <v>0.3</v>
      </c>
      <c r="I228" s="88">
        <v>8.9006726269471689E-2</v>
      </c>
      <c r="J228" s="87">
        <v>23.08</v>
      </c>
      <c r="K228" s="87">
        <v>36.340000000000003</v>
      </c>
      <c r="L228" s="164">
        <v>94.4</v>
      </c>
      <c r="M228" s="165">
        <v>6.56</v>
      </c>
      <c r="N228">
        <v>8.1999999999999993</v>
      </c>
      <c r="O228" s="87">
        <v>23.03</v>
      </c>
      <c r="P228" s="87">
        <v>36.520000000000003</v>
      </c>
      <c r="Q228" s="165">
        <v>86.5</v>
      </c>
      <c r="R228" s="165">
        <v>6.01</v>
      </c>
      <c r="S228" s="69">
        <v>8.1999999999999993</v>
      </c>
      <c r="T228" s="166">
        <v>7</v>
      </c>
    </row>
    <row r="229" spans="1:20" ht="12.75">
      <c r="A229" s="29" t="s">
        <v>80</v>
      </c>
      <c r="B229" s="39">
        <v>39825</v>
      </c>
      <c r="C229" s="31">
        <v>1.5</v>
      </c>
      <c r="D229" s="31">
        <v>1</v>
      </c>
      <c r="E229" s="31">
        <v>1</v>
      </c>
      <c r="F229" s="31">
        <v>12</v>
      </c>
      <c r="G229" s="31">
        <v>120</v>
      </c>
      <c r="H229" s="9">
        <v>0.3</v>
      </c>
      <c r="I229" s="88">
        <v>6.3143214377015477E-2</v>
      </c>
      <c r="J229" s="87">
        <v>23.86</v>
      </c>
      <c r="K229" s="87">
        <v>36.659999999999997</v>
      </c>
      <c r="L229" s="164">
        <v>95</v>
      </c>
      <c r="M229" s="165">
        <v>6.5</v>
      </c>
      <c r="N229">
        <v>8.1999999999999993</v>
      </c>
      <c r="O229" s="87">
        <v>23.88</v>
      </c>
      <c r="P229" s="87">
        <v>36.71</v>
      </c>
      <c r="Q229" s="165">
        <v>93.3</v>
      </c>
      <c r="R229" s="165">
        <v>6.38</v>
      </c>
      <c r="S229" s="69">
        <v>8.1999999999999993</v>
      </c>
      <c r="T229" s="166">
        <v>8</v>
      </c>
    </row>
    <row r="230" spans="1:20" ht="12.75">
      <c r="A230" s="29" t="s">
        <v>80</v>
      </c>
      <c r="B230" s="39">
        <v>39832</v>
      </c>
      <c r="C230" s="31">
        <v>1.5</v>
      </c>
      <c r="D230" s="31">
        <v>1</v>
      </c>
      <c r="E230" s="31">
        <v>1</v>
      </c>
      <c r="F230" s="31">
        <v>13</v>
      </c>
      <c r="G230" s="31">
        <v>100</v>
      </c>
      <c r="H230" s="9">
        <v>0.7</v>
      </c>
      <c r="I230" s="88">
        <v>8.8070619160025371E-2</v>
      </c>
      <c r="J230" s="87">
        <v>23.43</v>
      </c>
      <c r="K230" s="87">
        <v>36.590000000000003</v>
      </c>
      <c r="L230" s="164">
        <v>96.3</v>
      </c>
      <c r="M230" s="165">
        <v>6.64</v>
      </c>
      <c r="N230">
        <v>8.1999999999999993</v>
      </c>
      <c r="O230" s="87">
        <v>23.38</v>
      </c>
      <c r="P230" s="87">
        <v>36.6</v>
      </c>
      <c r="Q230" s="165">
        <v>98.1</v>
      </c>
      <c r="R230" s="165">
        <v>6.77</v>
      </c>
      <c r="S230" s="69">
        <v>8.1999999999999993</v>
      </c>
      <c r="T230" s="166">
        <v>6</v>
      </c>
    </row>
    <row r="231" spans="1:20" ht="12.75">
      <c r="A231" s="29" t="s">
        <v>80</v>
      </c>
      <c r="B231" s="39">
        <v>39846</v>
      </c>
      <c r="C231" s="31">
        <v>1.5</v>
      </c>
      <c r="D231" s="31">
        <v>1</v>
      </c>
      <c r="E231" s="31">
        <v>1</v>
      </c>
      <c r="F231" s="31">
        <v>10</v>
      </c>
      <c r="G231" s="31">
        <v>110</v>
      </c>
      <c r="H231" s="9">
        <v>0.5</v>
      </c>
      <c r="I231" s="88">
        <v>9.2879650024967356E-2</v>
      </c>
      <c r="J231" s="87">
        <v>23.8</v>
      </c>
      <c r="K231" s="87">
        <v>36.18</v>
      </c>
      <c r="L231" s="164">
        <v>95.3</v>
      </c>
      <c r="M231" s="165">
        <v>6.54</v>
      </c>
      <c r="N231">
        <v>8.1</v>
      </c>
      <c r="O231" s="87">
        <v>24.09</v>
      </c>
      <c r="P231" s="87">
        <v>36.659999999999997</v>
      </c>
      <c r="Q231" s="165">
        <v>89</v>
      </c>
      <c r="R231" s="165">
        <v>6.06</v>
      </c>
      <c r="S231" s="69">
        <v>8.1</v>
      </c>
      <c r="T231" s="166">
        <v>10</v>
      </c>
    </row>
    <row r="232" spans="1:20" ht="12.75">
      <c r="A232" s="29" t="s">
        <v>80</v>
      </c>
      <c r="B232" s="39">
        <v>39853</v>
      </c>
      <c r="C232" s="31">
        <v>1.5</v>
      </c>
      <c r="D232" s="31">
        <v>2</v>
      </c>
      <c r="E232" s="31">
        <v>1</v>
      </c>
      <c r="F232" s="31">
        <v>10</v>
      </c>
      <c r="G232" s="31">
        <v>120</v>
      </c>
      <c r="H232" s="9">
        <v>0.9</v>
      </c>
      <c r="I232" s="88"/>
      <c r="J232" s="87">
        <v>22.7</v>
      </c>
      <c r="K232" s="87">
        <v>36.659999999999997</v>
      </c>
      <c r="L232" s="164">
        <v>92.3</v>
      </c>
      <c r="M232" s="165">
        <v>6.44</v>
      </c>
      <c r="N232">
        <v>8.1</v>
      </c>
      <c r="O232" s="87">
        <v>22.76</v>
      </c>
      <c r="P232" s="87">
        <v>36.64</v>
      </c>
      <c r="Q232" s="165">
        <v>92.2</v>
      </c>
      <c r="R232" s="165">
        <v>6.43</v>
      </c>
      <c r="S232" s="69">
        <v>8.1</v>
      </c>
      <c r="T232" s="166">
        <v>6</v>
      </c>
    </row>
    <row r="233" spans="1:20" ht="12.75">
      <c r="A233" s="29" t="s">
        <v>80</v>
      </c>
      <c r="B233" s="39">
        <v>39860</v>
      </c>
      <c r="C233" s="31">
        <v>1.5</v>
      </c>
      <c r="D233" s="31">
        <v>1</v>
      </c>
      <c r="E233" s="31">
        <v>1</v>
      </c>
      <c r="F233" s="31">
        <v>9</v>
      </c>
      <c r="G233" s="31">
        <v>110</v>
      </c>
      <c r="H233" s="9">
        <v>0.4</v>
      </c>
      <c r="I233" s="88">
        <v>7.1100873327255856E-2</v>
      </c>
      <c r="J233" s="87">
        <v>23.05</v>
      </c>
      <c r="K233" s="87">
        <v>36.75</v>
      </c>
      <c r="L233" s="164">
        <v>93</v>
      </c>
      <c r="M233" s="165">
        <v>6.45</v>
      </c>
      <c r="N233">
        <v>8</v>
      </c>
      <c r="O233" s="87">
        <v>23.05</v>
      </c>
      <c r="P233" s="87">
        <v>36.799999999999997</v>
      </c>
      <c r="Q233" s="165">
        <v>92.8</v>
      </c>
      <c r="R233" s="165">
        <v>6.43</v>
      </c>
      <c r="S233" s="69">
        <v>8.1</v>
      </c>
      <c r="T233" s="166">
        <v>9.5</v>
      </c>
    </row>
    <row r="234" spans="1:20" ht="12.75">
      <c r="A234" s="29" t="s">
        <v>80</v>
      </c>
      <c r="B234" s="39">
        <v>39867</v>
      </c>
      <c r="C234" s="31">
        <v>1.5</v>
      </c>
      <c r="D234" s="31">
        <v>1</v>
      </c>
      <c r="E234" s="31">
        <v>1</v>
      </c>
      <c r="F234" s="31">
        <v>12</v>
      </c>
      <c r="G234" s="31">
        <v>150</v>
      </c>
      <c r="H234" s="9">
        <v>0.5</v>
      </c>
      <c r="I234" s="88">
        <v>7.2076591666714707E-2</v>
      </c>
      <c r="J234" s="87">
        <v>23.23</v>
      </c>
      <c r="K234" s="87">
        <v>36.32</v>
      </c>
      <c r="L234" s="164">
        <v>96.8</v>
      </c>
      <c r="M234" s="165">
        <v>6.71</v>
      </c>
      <c r="N234">
        <v>8.1</v>
      </c>
      <c r="O234" s="87">
        <v>22.77</v>
      </c>
      <c r="P234" s="87">
        <v>36.409999999999997</v>
      </c>
      <c r="Q234" s="165">
        <v>100.9</v>
      </c>
      <c r="R234" s="165">
        <v>7.04</v>
      </c>
      <c r="S234" s="69">
        <v>8.1</v>
      </c>
      <c r="T234" s="166">
        <v>9.8000000000000007</v>
      </c>
    </row>
    <row r="235" spans="1:20" ht="12.75">
      <c r="A235" s="29" t="s">
        <v>80</v>
      </c>
      <c r="B235" s="39">
        <v>39874</v>
      </c>
      <c r="C235" s="31">
        <v>1.5</v>
      </c>
      <c r="D235" s="31">
        <v>4</v>
      </c>
      <c r="E235" s="31">
        <v>1</v>
      </c>
      <c r="F235" s="31">
        <v>12</v>
      </c>
      <c r="G235" s="31">
        <v>170</v>
      </c>
      <c r="H235" s="9">
        <v>0.7</v>
      </c>
      <c r="I235" s="88">
        <v>9.8721062935310314E-2</v>
      </c>
      <c r="J235" s="87">
        <v>22.17</v>
      </c>
      <c r="K235" s="87">
        <v>36.909999999999997</v>
      </c>
      <c r="L235" s="164">
        <v>93.3</v>
      </c>
      <c r="M235" s="165">
        <v>6.57</v>
      </c>
      <c r="N235">
        <v>8.1</v>
      </c>
      <c r="O235" s="87">
        <v>22.17</v>
      </c>
      <c r="P235" s="87">
        <v>36.909999999999997</v>
      </c>
      <c r="Q235" s="165">
        <v>91.6</v>
      </c>
      <c r="R235" s="165">
        <v>6.44</v>
      </c>
      <c r="S235" s="69">
        <v>8.1</v>
      </c>
      <c r="T235" s="166">
        <v>7.8</v>
      </c>
    </row>
    <row r="236" spans="1:20" ht="12.75">
      <c r="A236" s="29" t="s">
        <v>80</v>
      </c>
      <c r="B236" s="39">
        <v>39881</v>
      </c>
      <c r="C236" s="31">
        <v>1.5</v>
      </c>
      <c r="D236" s="31">
        <v>3</v>
      </c>
      <c r="E236" s="31">
        <v>1</v>
      </c>
      <c r="F236" s="31">
        <v>10</v>
      </c>
      <c r="G236" s="31">
        <v>120</v>
      </c>
      <c r="H236" s="9">
        <v>0.5</v>
      </c>
      <c r="I236" s="88">
        <v>8.4686490299508976E-2</v>
      </c>
      <c r="J236" s="87">
        <v>21.99</v>
      </c>
      <c r="K236" s="87">
        <v>36.520000000000003</v>
      </c>
      <c r="L236" s="164">
        <v>99.1</v>
      </c>
      <c r="M236" s="165">
        <v>7.01</v>
      </c>
      <c r="N236">
        <v>8.1</v>
      </c>
      <c r="O236" s="87">
        <v>21.97</v>
      </c>
      <c r="P236" s="87">
        <v>36.67</v>
      </c>
      <c r="Q236" s="165">
        <v>93.3</v>
      </c>
      <c r="R236" s="165">
        <v>6.59</v>
      </c>
      <c r="S236" s="69">
        <v>8.1</v>
      </c>
      <c r="T236" s="166">
        <v>8</v>
      </c>
    </row>
    <row r="237" spans="1:20" ht="12.75">
      <c r="A237" s="29" t="s">
        <v>80</v>
      </c>
      <c r="B237" s="39">
        <v>39888</v>
      </c>
      <c r="C237" s="31">
        <v>1.5</v>
      </c>
      <c r="D237" s="31">
        <v>1</v>
      </c>
      <c r="E237" s="31">
        <v>1</v>
      </c>
      <c r="F237" s="31">
        <v>10</v>
      </c>
      <c r="G237" s="31">
        <v>140</v>
      </c>
      <c r="H237" s="9">
        <v>0.8</v>
      </c>
      <c r="I237" s="88">
        <v>8.5813143969705366E-2</v>
      </c>
      <c r="J237" s="87">
        <v>22.44</v>
      </c>
      <c r="K237" s="87">
        <v>36.619999999999997</v>
      </c>
      <c r="L237" s="164">
        <v>99.7</v>
      </c>
      <c r="M237" s="165">
        <v>6.99</v>
      </c>
      <c r="N237">
        <v>8.1999999999999993</v>
      </c>
      <c r="O237" s="87">
        <v>22.08</v>
      </c>
      <c r="P237" s="87">
        <v>36.92</v>
      </c>
      <c r="Q237" s="165">
        <v>97.5</v>
      </c>
      <c r="R237" s="165">
        <v>6.87</v>
      </c>
      <c r="S237" s="69">
        <v>8.1</v>
      </c>
      <c r="T237" s="166">
        <v>6.8</v>
      </c>
    </row>
    <row r="238" spans="1:20" ht="12.75">
      <c r="A238" s="29" t="s">
        <v>80</v>
      </c>
      <c r="B238" s="39">
        <v>39895</v>
      </c>
      <c r="C238" s="31">
        <v>1.5</v>
      </c>
      <c r="D238" s="31">
        <v>1</v>
      </c>
      <c r="E238" s="31">
        <v>1</v>
      </c>
      <c r="F238" s="31">
        <v>8</v>
      </c>
      <c r="G238" s="31">
        <v>100</v>
      </c>
      <c r="H238" s="9">
        <v>0.8</v>
      </c>
      <c r="I238" s="88">
        <v>7.4415936720026735E-2</v>
      </c>
      <c r="J238" s="87">
        <v>22.17</v>
      </c>
      <c r="K238" s="87">
        <v>36.76</v>
      </c>
      <c r="L238" s="164">
        <v>98.6</v>
      </c>
      <c r="M238" s="165">
        <v>6.94</v>
      </c>
      <c r="N238">
        <v>8.1</v>
      </c>
      <c r="O238" s="87">
        <v>21.79</v>
      </c>
      <c r="P238" s="87">
        <v>36.86</v>
      </c>
      <c r="Q238" s="165">
        <v>97</v>
      </c>
      <c r="R238" s="165">
        <v>6.88</v>
      </c>
      <c r="S238" s="69">
        <v>8.1</v>
      </c>
      <c r="T238" s="166">
        <v>7.5</v>
      </c>
    </row>
    <row r="239" spans="1:20" ht="12.75">
      <c r="A239" s="29" t="s">
        <v>80</v>
      </c>
      <c r="B239" s="39">
        <v>39902</v>
      </c>
      <c r="C239" s="31">
        <v>1.5</v>
      </c>
      <c r="D239" s="31">
        <v>1</v>
      </c>
      <c r="E239" s="31">
        <v>1</v>
      </c>
      <c r="F239" s="31">
        <v>9</v>
      </c>
      <c r="G239" s="31">
        <v>110</v>
      </c>
      <c r="H239" s="9">
        <v>1.1000000000000001</v>
      </c>
      <c r="I239" s="88">
        <v>0.10683141542867887</v>
      </c>
      <c r="J239" s="87">
        <v>21.67</v>
      </c>
      <c r="K239" s="87">
        <v>36.35</v>
      </c>
      <c r="L239" s="164">
        <v>91.5</v>
      </c>
      <c r="M239" s="165">
        <v>6.51</v>
      </c>
      <c r="O239" s="87">
        <v>21.56</v>
      </c>
      <c r="P239" s="87">
        <v>36.520000000000003</v>
      </c>
      <c r="Q239" s="165">
        <v>91.3</v>
      </c>
      <c r="R239" s="165">
        <v>6.51</v>
      </c>
      <c r="S239" s="69"/>
      <c r="T239" s="166">
        <v>6</v>
      </c>
    </row>
    <row r="241" spans="1:20" ht="12.75">
      <c r="A241" s="29" t="s">
        <v>77</v>
      </c>
      <c r="B241" s="39">
        <v>39783</v>
      </c>
      <c r="C241" s="31">
        <v>1.5</v>
      </c>
      <c r="D241" s="31">
        <v>4</v>
      </c>
      <c r="E241" s="31">
        <v>1</v>
      </c>
      <c r="F241" s="31">
        <v>15</v>
      </c>
      <c r="G241" s="31">
        <v>130</v>
      </c>
      <c r="H241" s="9">
        <v>0.4</v>
      </c>
      <c r="I241" s="118">
        <v>8.2528732185389017E-2</v>
      </c>
      <c r="J241" s="84">
        <v>20.94</v>
      </c>
      <c r="K241" s="84">
        <v>36.06</v>
      </c>
      <c r="L241" s="167">
        <v>104.4</v>
      </c>
      <c r="M241" s="168">
        <v>7.54</v>
      </c>
      <c r="N241">
        <v>8.1999999999999993</v>
      </c>
      <c r="O241" s="84">
        <v>20.47</v>
      </c>
      <c r="P241" s="84">
        <v>36.049999999999997</v>
      </c>
      <c r="Q241" s="168">
        <v>95.7</v>
      </c>
      <c r="R241" s="168">
        <v>6.98</v>
      </c>
      <c r="S241" s="69">
        <v>8.1999999999999993</v>
      </c>
      <c r="T241" s="169">
        <v>5.8</v>
      </c>
    </row>
    <row r="242" spans="1:20" ht="12.75">
      <c r="A242" s="29" t="s">
        <v>77</v>
      </c>
      <c r="B242" s="39">
        <v>39790</v>
      </c>
      <c r="C242" s="31">
        <v>1.5</v>
      </c>
      <c r="D242" s="31">
        <v>3</v>
      </c>
      <c r="E242" s="31">
        <v>1</v>
      </c>
      <c r="F242" s="31">
        <v>12</v>
      </c>
      <c r="G242" s="31">
        <v>110</v>
      </c>
      <c r="H242" s="9">
        <v>0.3</v>
      </c>
      <c r="I242" s="85">
        <v>8.2857541573034668E-2</v>
      </c>
      <c r="J242" s="84">
        <v>20.84</v>
      </c>
      <c r="K242" s="84">
        <v>36.020000000000003</v>
      </c>
      <c r="L242" s="167">
        <v>93.6</v>
      </c>
      <c r="M242" s="168">
        <v>6.77</v>
      </c>
      <c r="N242">
        <v>8.1999999999999993</v>
      </c>
      <c r="O242" s="84">
        <v>20.350000000000001</v>
      </c>
      <c r="P242" s="84">
        <v>36.01</v>
      </c>
      <c r="Q242" s="168">
        <v>91.2</v>
      </c>
      <c r="R242" s="168">
        <v>6.66</v>
      </c>
      <c r="S242" s="69">
        <v>8.1999999999999993</v>
      </c>
      <c r="T242" s="169">
        <v>7.5</v>
      </c>
    </row>
    <row r="243" spans="1:20" ht="12.75">
      <c r="A243" s="29" t="s">
        <v>77</v>
      </c>
      <c r="B243" s="39">
        <v>39797</v>
      </c>
      <c r="C243" s="31">
        <v>3</v>
      </c>
      <c r="D243" s="31">
        <v>4</v>
      </c>
      <c r="E243" s="31">
        <v>1</v>
      </c>
      <c r="F243" s="31">
        <v>11</v>
      </c>
      <c r="G243" s="31">
        <v>130</v>
      </c>
      <c r="H243" s="9">
        <v>0.4</v>
      </c>
      <c r="I243" s="85">
        <v>8.449000785153718E-2</v>
      </c>
      <c r="J243" s="84">
        <v>21.61</v>
      </c>
      <c r="K243" s="84">
        <v>36.14</v>
      </c>
      <c r="L243" s="167">
        <v>95.3</v>
      </c>
      <c r="M243" s="168">
        <v>6.8</v>
      </c>
      <c r="N243">
        <v>8.1999999999999993</v>
      </c>
      <c r="O243" s="84">
        <v>21.42</v>
      </c>
      <c r="P243" s="84">
        <v>36.1</v>
      </c>
      <c r="Q243" s="168">
        <v>98.2</v>
      </c>
      <c r="R243" s="168">
        <v>7.03</v>
      </c>
      <c r="S243" s="69">
        <v>8.1999999999999993</v>
      </c>
      <c r="T243" s="169">
        <v>7.5</v>
      </c>
    </row>
    <row r="244" spans="1:20" ht="12.75">
      <c r="A244" s="29" t="s">
        <v>77</v>
      </c>
      <c r="B244" s="39">
        <v>39804</v>
      </c>
      <c r="C244" s="31">
        <v>1.5</v>
      </c>
      <c r="D244" s="31">
        <v>3</v>
      </c>
      <c r="E244" s="31">
        <v>1</v>
      </c>
      <c r="F244" s="31">
        <v>12</v>
      </c>
      <c r="G244" s="31">
        <v>150</v>
      </c>
      <c r="H244" s="9">
        <v>0.6</v>
      </c>
      <c r="I244" s="85">
        <v>0.10195955517235616</v>
      </c>
      <c r="J244" s="84">
        <v>21.7</v>
      </c>
      <c r="K244" s="84">
        <v>36.26</v>
      </c>
      <c r="L244" s="167">
        <v>94.9</v>
      </c>
      <c r="M244" s="168">
        <v>6.75</v>
      </c>
      <c r="N244">
        <v>8.1999999999999993</v>
      </c>
      <c r="O244" s="84">
        <v>21.39</v>
      </c>
      <c r="P244" s="84">
        <v>36.270000000000003</v>
      </c>
      <c r="Q244" s="168">
        <v>93.3</v>
      </c>
      <c r="R244" s="168">
        <v>6.68</v>
      </c>
      <c r="S244" s="69">
        <v>8.1999999999999993</v>
      </c>
      <c r="T244" s="169">
        <v>6.5</v>
      </c>
    </row>
    <row r="245" spans="1:20" ht="12.75">
      <c r="A245" s="29" t="s">
        <v>77</v>
      </c>
      <c r="B245" s="39">
        <v>39818</v>
      </c>
      <c r="C245" s="31">
        <v>1.5</v>
      </c>
      <c r="D245" s="31">
        <v>3</v>
      </c>
      <c r="E245" s="31">
        <v>1</v>
      </c>
      <c r="F245" s="31">
        <v>15</v>
      </c>
      <c r="G245" s="31">
        <v>140</v>
      </c>
      <c r="H245" s="9">
        <v>0.4</v>
      </c>
      <c r="I245" s="85">
        <v>9.22877945630802E-2</v>
      </c>
      <c r="J245" s="84">
        <v>23.3</v>
      </c>
      <c r="K245" s="84">
        <v>36.520000000000003</v>
      </c>
      <c r="L245" s="167">
        <v>97.1</v>
      </c>
      <c r="M245" s="168">
        <v>6.71</v>
      </c>
      <c r="N245">
        <v>8.1999999999999993</v>
      </c>
      <c r="O245" s="84">
        <v>23.02</v>
      </c>
      <c r="P245" s="84">
        <v>36.54</v>
      </c>
      <c r="Q245" s="168">
        <v>93.2</v>
      </c>
      <c r="R245" s="168">
        <v>6.47</v>
      </c>
      <c r="S245" s="69">
        <v>8.1999999999999993</v>
      </c>
      <c r="T245" s="169">
        <v>7</v>
      </c>
    </row>
    <row r="246" spans="1:20" ht="12.75">
      <c r="A246" s="29" t="s">
        <v>77</v>
      </c>
      <c r="B246" s="39">
        <v>39825</v>
      </c>
      <c r="C246" s="31">
        <v>1.5</v>
      </c>
      <c r="D246" s="31">
        <v>1</v>
      </c>
      <c r="E246" s="31">
        <v>1</v>
      </c>
      <c r="F246" s="31">
        <v>15</v>
      </c>
      <c r="G246" s="31">
        <v>140</v>
      </c>
      <c r="H246" s="9">
        <v>0.7</v>
      </c>
      <c r="I246" s="85">
        <v>8.8416723951740703E-2</v>
      </c>
      <c r="J246" s="84">
        <v>23.86</v>
      </c>
      <c r="K246" s="84">
        <v>36.72</v>
      </c>
      <c r="L246" s="167">
        <v>95.2</v>
      </c>
      <c r="M246" s="168">
        <v>6.51</v>
      </c>
      <c r="N246">
        <v>8.1999999999999993</v>
      </c>
      <c r="O246" s="84">
        <v>23.76</v>
      </c>
      <c r="P246" s="84">
        <v>36.74</v>
      </c>
      <c r="Q246" s="168">
        <v>86.4</v>
      </c>
      <c r="R246" s="168">
        <v>5.92</v>
      </c>
      <c r="S246" s="69">
        <v>8.1</v>
      </c>
      <c r="T246" s="169">
        <v>7</v>
      </c>
    </row>
    <row r="247" spans="1:20" ht="12.75">
      <c r="A247" s="29" t="s">
        <v>77</v>
      </c>
      <c r="B247" s="39">
        <v>39832</v>
      </c>
      <c r="C247" s="31">
        <v>1.5</v>
      </c>
      <c r="D247" s="31">
        <v>1</v>
      </c>
      <c r="E247" s="31">
        <v>1</v>
      </c>
      <c r="F247" s="31">
        <v>16</v>
      </c>
      <c r="G247" s="31">
        <v>120</v>
      </c>
      <c r="H247" s="9">
        <v>0.8</v>
      </c>
      <c r="I247" s="85">
        <v>9.5102025554492819E-2</v>
      </c>
      <c r="J247" s="84">
        <v>23.68</v>
      </c>
      <c r="K247" s="84">
        <v>36.79</v>
      </c>
      <c r="L247" s="167">
        <v>103.4</v>
      </c>
      <c r="M247" s="168">
        <v>7.09</v>
      </c>
      <c r="N247">
        <v>8.1999999999999993</v>
      </c>
      <c r="O247" s="84">
        <v>23.53</v>
      </c>
      <c r="P247" s="84">
        <v>36.79</v>
      </c>
      <c r="Q247" s="168">
        <v>100.3</v>
      </c>
      <c r="R247" s="168">
        <v>6.9</v>
      </c>
      <c r="S247" s="69">
        <v>8.1999999999999993</v>
      </c>
      <c r="T247" s="169">
        <v>5</v>
      </c>
    </row>
    <row r="248" spans="1:20" ht="12.75">
      <c r="A248" s="29" t="s">
        <v>77</v>
      </c>
      <c r="B248" s="39">
        <v>39846</v>
      </c>
      <c r="C248" s="31">
        <v>1.5</v>
      </c>
      <c r="D248" s="31">
        <v>1</v>
      </c>
      <c r="E248" s="31">
        <v>1</v>
      </c>
      <c r="F248" s="31">
        <v>12</v>
      </c>
      <c r="G248" s="31">
        <v>110</v>
      </c>
      <c r="H248" s="9">
        <v>0.4</v>
      </c>
      <c r="I248" s="85">
        <v>8.1361777938027152E-2</v>
      </c>
      <c r="J248" s="84">
        <v>24.21</v>
      </c>
      <c r="K248" s="84">
        <v>36.61</v>
      </c>
      <c r="L248" s="167">
        <v>85.5</v>
      </c>
      <c r="M248" s="168">
        <v>5.81</v>
      </c>
      <c r="N248">
        <v>8.1</v>
      </c>
      <c r="O248" s="84">
        <v>24.03</v>
      </c>
      <c r="P248" s="84">
        <v>36.6</v>
      </c>
      <c r="Q248" s="168">
        <v>83.9</v>
      </c>
      <c r="R248" s="168">
        <v>5.73</v>
      </c>
      <c r="S248" s="69">
        <v>8.1</v>
      </c>
      <c r="T248" s="34" t="s">
        <v>234</v>
      </c>
    </row>
    <row r="249" spans="1:20" ht="12.75">
      <c r="A249" s="29" t="s">
        <v>77</v>
      </c>
      <c r="B249" s="39">
        <v>39853</v>
      </c>
      <c r="C249" s="31">
        <v>1.5</v>
      </c>
      <c r="D249" s="31">
        <v>1</v>
      </c>
      <c r="E249" s="31">
        <v>1</v>
      </c>
      <c r="F249" s="31">
        <v>12</v>
      </c>
      <c r="G249" s="31">
        <v>130</v>
      </c>
      <c r="H249" s="9">
        <v>0.7</v>
      </c>
      <c r="I249" s="85">
        <v>9.9940207032742021E-2</v>
      </c>
      <c r="J249" s="84">
        <v>23.18</v>
      </c>
      <c r="K249" s="84">
        <v>36.76</v>
      </c>
      <c r="L249" s="167">
        <v>94.8</v>
      </c>
      <c r="M249" s="168">
        <v>6.55</v>
      </c>
      <c r="N249">
        <v>8.1</v>
      </c>
      <c r="O249" s="84">
        <v>23</v>
      </c>
      <c r="P249" s="84">
        <v>36.79</v>
      </c>
      <c r="Q249" s="168">
        <v>91.7</v>
      </c>
      <c r="R249" s="168">
        <v>6.36</v>
      </c>
      <c r="S249" s="69">
        <v>8.1</v>
      </c>
      <c r="T249" s="169">
        <v>5</v>
      </c>
    </row>
    <row r="250" spans="1:20" ht="12.75">
      <c r="A250" s="29" t="s">
        <v>77</v>
      </c>
      <c r="B250" s="39">
        <v>39860</v>
      </c>
      <c r="C250" s="31">
        <v>1.5</v>
      </c>
      <c r="D250" s="31">
        <v>1</v>
      </c>
      <c r="E250" s="31">
        <v>1</v>
      </c>
      <c r="F250" s="31">
        <v>11</v>
      </c>
      <c r="G250" s="31">
        <v>110</v>
      </c>
      <c r="H250" s="9">
        <v>0.7</v>
      </c>
      <c r="I250" s="85">
        <v>8.3206855510881458E-2</v>
      </c>
      <c r="J250" s="84">
        <v>23.08</v>
      </c>
      <c r="K250" s="84">
        <v>36.85</v>
      </c>
      <c r="L250" s="167">
        <v>93.5</v>
      </c>
      <c r="M250" s="168">
        <v>6.47</v>
      </c>
      <c r="N250">
        <v>8.1</v>
      </c>
      <c r="O250" s="84">
        <v>23</v>
      </c>
      <c r="P250" s="84">
        <v>36.85</v>
      </c>
      <c r="Q250" s="168">
        <v>93.6</v>
      </c>
      <c r="R250" s="168">
        <v>6.49</v>
      </c>
      <c r="S250" s="69">
        <v>8.1</v>
      </c>
      <c r="T250" s="169">
        <v>6.8</v>
      </c>
    </row>
    <row r="251" spans="1:20" ht="12.75">
      <c r="A251" s="29" t="s">
        <v>77</v>
      </c>
      <c r="B251" s="39">
        <v>39867</v>
      </c>
      <c r="C251" s="31">
        <v>1.5</v>
      </c>
      <c r="D251" s="31">
        <v>1</v>
      </c>
      <c r="E251" s="31">
        <v>1</v>
      </c>
      <c r="F251" s="31">
        <v>11</v>
      </c>
      <c r="G251" s="31">
        <v>120</v>
      </c>
      <c r="H251" s="9">
        <v>0.6</v>
      </c>
      <c r="I251" s="85">
        <v>6.9438504051688416E-2</v>
      </c>
      <c r="J251" s="84">
        <v>23.3</v>
      </c>
      <c r="K251" s="84">
        <v>36.49</v>
      </c>
      <c r="L251" s="167">
        <v>96.5</v>
      </c>
      <c r="M251" s="168">
        <v>6.67</v>
      </c>
      <c r="N251">
        <v>8.1</v>
      </c>
      <c r="O251" s="84">
        <v>22.99</v>
      </c>
      <c r="P251" s="84">
        <v>36.51</v>
      </c>
      <c r="Q251" s="168">
        <v>100.6</v>
      </c>
      <c r="R251" s="168">
        <v>6.99</v>
      </c>
      <c r="S251" s="69">
        <v>8.1</v>
      </c>
      <c r="T251" s="169">
        <v>9.1999999999999993</v>
      </c>
    </row>
    <row r="252" spans="1:20" ht="12.75">
      <c r="A252" s="29" t="s">
        <v>77</v>
      </c>
      <c r="B252" s="39">
        <v>39874</v>
      </c>
      <c r="C252" s="31">
        <v>1.5</v>
      </c>
      <c r="D252" s="31">
        <v>3</v>
      </c>
      <c r="E252" s="31">
        <v>1</v>
      </c>
      <c r="F252" s="31">
        <v>10</v>
      </c>
      <c r="G252" s="31">
        <v>100</v>
      </c>
      <c r="H252" s="9">
        <v>0.7</v>
      </c>
      <c r="I252" s="85">
        <v>9.8794303868232555E-2</v>
      </c>
      <c r="J252" s="84">
        <v>22.13</v>
      </c>
      <c r="K252" s="84">
        <v>36.99</v>
      </c>
      <c r="L252" s="167">
        <v>94</v>
      </c>
      <c r="M252" s="168">
        <v>6.62</v>
      </c>
      <c r="N252">
        <v>8.1</v>
      </c>
      <c r="O252" s="84">
        <v>21.06</v>
      </c>
      <c r="P252" s="84">
        <v>36.99</v>
      </c>
      <c r="Q252" s="168">
        <v>89.4</v>
      </c>
      <c r="R252" s="168">
        <v>6.41</v>
      </c>
      <c r="S252" s="69">
        <v>8.1</v>
      </c>
      <c r="T252" s="169">
        <v>7</v>
      </c>
    </row>
    <row r="253" spans="1:20" ht="12.75">
      <c r="A253" s="29" t="s">
        <v>77</v>
      </c>
      <c r="B253" s="39">
        <v>39881</v>
      </c>
      <c r="C253" s="31">
        <v>1.5</v>
      </c>
      <c r="D253" s="31">
        <v>1</v>
      </c>
      <c r="E253" s="31">
        <v>1</v>
      </c>
      <c r="F253" s="31">
        <v>10</v>
      </c>
      <c r="G253" s="31">
        <v>130</v>
      </c>
      <c r="H253" s="9">
        <v>0.6</v>
      </c>
      <c r="I253" s="85">
        <v>8.4675908045028198E-2</v>
      </c>
      <c r="J253" s="84">
        <v>22.67</v>
      </c>
      <c r="K253" s="84">
        <v>36.97</v>
      </c>
      <c r="L253" s="167">
        <v>95.4</v>
      </c>
      <c r="M253" s="168">
        <v>6.65</v>
      </c>
      <c r="N253">
        <v>8.1</v>
      </c>
      <c r="O253" s="84">
        <v>22.08</v>
      </c>
      <c r="P253" s="84">
        <v>36.909999999999997</v>
      </c>
      <c r="Q253" s="168">
        <v>97.1</v>
      </c>
      <c r="R253" s="168">
        <v>6.84</v>
      </c>
      <c r="S253" s="69">
        <v>8.1</v>
      </c>
      <c r="T253" s="169">
        <v>7</v>
      </c>
    </row>
    <row r="254" spans="1:20" ht="12.75">
      <c r="A254" s="29" t="s">
        <v>77</v>
      </c>
      <c r="B254" s="39">
        <v>39888</v>
      </c>
      <c r="C254" s="31">
        <v>3</v>
      </c>
      <c r="D254" s="31">
        <v>1</v>
      </c>
      <c r="E254" s="31">
        <v>2</v>
      </c>
      <c r="F254" s="31">
        <v>11</v>
      </c>
      <c r="G254" s="31">
        <v>130</v>
      </c>
      <c r="H254" s="9">
        <v>1</v>
      </c>
      <c r="I254" s="85">
        <v>0.11159940587566129</v>
      </c>
      <c r="J254" s="84">
        <v>22.66</v>
      </c>
      <c r="K254" s="84">
        <v>36.92</v>
      </c>
      <c r="L254" s="167">
        <v>101.6</v>
      </c>
      <c r="M254" s="168">
        <v>7.09</v>
      </c>
      <c r="N254">
        <v>8.1999999999999993</v>
      </c>
      <c r="O254" s="84">
        <v>22.17</v>
      </c>
      <c r="P254" s="84">
        <v>36.979999999999997</v>
      </c>
      <c r="Q254" s="168">
        <v>92.1</v>
      </c>
      <c r="R254" s="168">
        <v>6.48</v>
      </c>
      <c r="S254" s="69">
        <v>8.1</v>
      </c>
      <c r="T254" s="169">
        <v>6.5</v>
      </c>
    </row>
    <row r="255" spans="1:20" ht="12.75">
      <c r="A255" s="29" t="s">
        <v>77</v>
      </c>
      <c r="B255" s="39">
        <v>39895</v>
      </c>
      <c r="C255" s="31">
        <v>1.5</v>
      </c>
      <c r="D255" s="31">
        <v>1</v>
      </c>
      <c r="E255" s="31">
        <v>1</v>
      </c>
      <c r="F255" s="31">
        <v>8</v>
      </c>
      <c r="G255" s="31">
        <v>120</v>
      </c>
      <c r="H255" s="9">
        <v>1</v>
      </c>
      <c r="I255" s="85">
        <v>8.6766096337023535E-2</v>
      </c>
      <c r="J255" s="84">
        <v>22.27</v>
      </c>
      <c r="K255" s="84">
        <v>36.79</v>
      </c>
      <c r="L255" s="167">
        <v>101</v>
      </c>
      <c r="M255" s="168">
        <v>7.1</v>
      </c>
      <c r="N255">
        <v>8.1</v>
      </c>
      <c r="O255" s="84">
        <v>21.84</v>
      </c>
      <c r="P255" s="84">
        <v>36.97</v>
      </c>
      <c r="Q255" s="168">
        <v>100.9</v>
      </c>
      <c r="R255" s="168">
        <v>7.13</v>
      </c>
      <c r="S255" s="69">
        <v>8.1</v>
      </c>
      <c r="T255" s="169">
        <v>6</v>
      </c>
    </row>
    <row r="256" spans="1:20" ht="12.75">
      <c r="A256" s="29" t="s">
        <v>77</v>
      </c>
      <c r="B256" s="39">
        <v>39902</v>
      </c>
      <c r="C256" s="31">
        <v>1.5</v>
      </c>
      <c r="D256" s="31">
        <v>1</v>
      </c>
      <c r="E256" s="31">
        <v>1</v>
      </c>
      <c r="F256" s="31">
        <v>8</v>
      </c>
      <c r="G256" s="31">
        <v>140</v>
      </c>
      <c r="H256" s="9">
        <v>1.2</v>
      </c>
      <c r="I256" s="85">
        <v>0.10045767662500338</v>
      </c>
      <c r="J256" s="84">
        <v>21.86</v>
      </c>
      <c r="K256" s="84">
        <v>36.57</v>
      </c>
      <c r="L256" s="167">
        <v>96.6</v>
      </c>
      <c r="M256" s="168">
        <v>6.84</v>
      </c>
      <c r="O256" s="84">
        <v>21.68</v>
      </c>
      <c r="P256" s="84">
        <v>36.549999999999997</v>
      </c>
      <c r="Q256" s="168">
        <v>95.2</v>
      </c>
      <c r="R256" s="168">
        <v>6.77</v>
      </c>
      <c r="S256" s="69"/>
      <c r="T256" s="169">
        <v>6.5</v>
      </c>
    </row>
    <row r="258" spans="1:20" ht="12.75">
      <c r="A258" s="29" t="s">
        <v>76</v>
      </c>
      <c r="B258" s="39">
        <v>39783</v>
      </c>
      <c r="C258" s="31">
        <v>1.5</v>
      </c>
      <c r="D258" s="31">
        <v>5</v>
      </c>
      <c r="E258" s="31">
        <v>1</v>
      </c>
      <c r="F258" s="31">
        <v>12</v>
      </c>
      <c r="G258" s="31">
        <v>120</v>
      </c>
      <c r="H258" s="9">
        <v>0.6</v>
      </c>
      <c r="I258" s="117">
        <v>8.8415900558770869E-2</v>
      </c>
      <c r="J258" s="81">
        <v>20.28</v>
      </c>
      <c r="K258" s="81">
        <v>36</v>
      </c>
      <c r="L258" s="170">
        <v>95.7</v>
      </c>
      <c r="M258" s="171">
        <v>7</v>
      </c>
      <c r="N258">
        <v>8.1999999999999993</v>
      </c>
      <c r="O258" s="81">
        <v>20.100000000000001</v>
      </c>
      <c r="P258" s="81">
        <v>35.979999999999997</v>
      </c>
      <c r="Q258" s="171">
        <v>94.5</v>
      </c>
      <c r="R258" s="171">
        <v>6.93</v>
      </c>
      <c r="S258" s="69">
        <v>8.1</v>
      </c>
      <c r="T258" s="172">
        <v>7</v>
      </c>
    </row>
    <row r="259" spans="1:20" ht="12.75">
      <c r="A259" s="29" t="s">
        <v>76</v>
      </c>
      <c r="B259" s="39">
        <v>39790</v>
      </c>
      <c r="C259" s="31">
        <v>1.5</v>
      </c>
      <c r="D259" s="31">
        <v>1</v>
      </c>
      <c r="E259" s="31">
        <v>1</v>
      </c>
      <c r="F259" s="31">
        <v>14</v>
      </c>
      <c r="G259" s="31">
        <v>110</v>
      </c>
      <c r="H259" s="9">
        <v>0.6</v>
      </c>
      <c r="I259" s="82">
        <v>8.9652584087392267E-2</v>
      </c>
      <c r="J259" s="81">
        <v>21.07</v>
      </c>
      <c r="K259" s="81">
        <v>36.07</v>
      </c>
      <c r="L259" s="170">
        <v>95.5</v>
      </c>
      <c r="M259" s="171">
        <v>6.88</v>
      </c>
      <c r="N259">
        <v>8.1999999999999993</v>
      </c>
      <c r="O259" s="81">
        <v>20.6</v>
      </c>
      <c r="P259" s="81">
        <v>36.130000000000003</v>
      </c>
      <c r="Q259" s="171">
        <v>91.7</v>
      </c>
      <c r="R259" s="171">
        <v>6.66</v>
      </c>
      <c r="S259" s="69">
        <v>8.1999999999999993</v>
      </c>
      <c r="T259" s="172">
        <v>6</v>
      </c>
    </row>
    <row r="260" spans="1:20" ht="12.75">
      <c r="A260" s="29" t="s">
        <v>76</v>
      </c>
      <c r="B260" s="39">
        <v>39797</v>
      </c>
      <c r="C260" s="31">
        <v>4</v>
      </c>
      <c r="D260" s="31">
        <v>5</v>
      </c>
      <c r="E260" s="31">
        <v>1</v>
      </c>
      <c r="F260" s="31">
        <v>12</v>
      </c>
      <c r="G260" s="31">
        <v>160</v>
      </c>
      <c r="H260" s="9">
        <v>0.5</v>
      </c>
      <c r="I260" s="82">
        <v>6.9590248591128723E-2</v>
      </c>
      <c r="J260" s="81">
        <v>22.02</v>
      </c>
      <c r="K260" s="81">
        <v>36.25</v>
      </c>
      <c r="L260" s="170">
        <v>98.3</v>
      </c>
      <c r="M260" s="171">
        <v>6.96</v>
      </c>
      <c r="N260">
        <v>8.1999999999999993</v>
      </c>
      <c r="O260" s="81">
        <v>21.22</v>
      </c>
      <c r="P260" s="81">
        <v>36.270000000000003</v>
      </c>
      <c r="Q260" s="171">
        <v>91.8</v>
      </c>
      <c r="R260" s="171">
        <v>6.59</v>
      </c>
      <c r="S260" s="69">
        <v>8.1999999999999993</v>
      </c>
      <c r="T260" s="172">
        <v>7</v>
      </c>
    </row>
    <row r="261" spans="1:20" ht="12.75">
      <c r="A261" s="29" t="s">
        <v>76</v>
      </c>
      <c r="B261" s="39">
        <v>39804</v>
      </c>
      <c r="C261" s="31">
        <v>1.5</v>
      </c>
      <c r="D261" s="31">
        <v>3</v>
      </c>
      <c r="E261" s="31">
        <v>1</v>
      </c>
      <c r="F261" s="31">
        <v>13</v>
      </c>
      <c r="G261" s="31">
        <v>130</v>
      </c>
      <c r="H261" s="9">
        <v>0.5</v>
      </c>
      <c r="I261" s="82">
        <v>8.9363143863384079E-2</v>
      </c>
      <c r="J261" s="81">
        <v>21.67</v>
      </c>
      <c r="K261" s="81">
        <v>36.28</v>
      </c>
      <c r="L261" s="170">
        <v>93</v>
      </c>
      <c r="M261" s="171">
        <v>6.63</v>
      </c>
      <c r="N261">
        <v>8.1999999999999993</v>
      </c>
      <c r="O261" s="81">
        <v>21.37</v>
      </c>
      <c r="P261" s="81">
        <v>36.33</v>
      </c>
      <c r="Q261" s="171">
        <v>92.3</v>
      </c>
      <c r="R261" s="171">
        <v>6.61</v>
      </c>
      <c r="S261" s="69">
        <v>8.1999999999999993</v>
      </c>
      <c r="T261" s="172">
        <v>8</v>
      </c>
    </row>
    <row r="262" spans="1:20" ht="12.75">
      <c r="A262" s="29" t="s">
        <v>76</v>
      </c>
      <c r="B262" s="39">
        <v>39818</v>
      </c>
      <c r="C262" s="31">
        <v>1.5</v>
      </c>
      <c r="D262" s="31">
        <v>3</v>
      </c>
      <c r="E262" s="31">
        <v>1</v>
      </c>
      <c r="F262" s="31">
        <v>15</v>
      </c>
      <c r="G262" s="31">
        <v>140</v>
      </c>
      <c r="H262" s="9">
        <v>0.5</v>
      </c>
      <c r="I262" s="82">
        <v>6.3107059990557338E-2</v>
      </c>
      <c r="J262" s="81">
        <v>23.6</v>
      </c>
      <c r="K262" s="81">
        <v>36.479999999999997</v>
      </c>
      <c r="L262" s="170">
        <v>97.8</v>
      </c>
      <c r="M262" s="171">
        <v>6.73</v>
      </c>
      <c r="N262">
        <v>8.1999999999999993</v>
      </c>
      <c r="O262" s="81">
        <v>23.01</v>
      </c>
      <c r="P262" s="81">
        <v>36.5</v>
      </c>
      <c r="Q262" s="171">
        <v>96</v>
      </c>
      <c r="R262" s="171">
        <v>6.67</v>
      </c>
      <c r="S262" s="69">
        <v>8.1999999999999993</v>
      </c>
      <c r="T262" s="172">
        <v>7.5</v>
      </c>
    </row>
    <row r="263" spans="1:20" ht="12.75">
      <c r="A263" s="29" t="s">
        <v>76</v>
      </c>
      <c r="B263" s="39">
        <v>39825</v>
      </c>
      <c r="C263" s="31">
        <v>1.5</v>
      </c>
      <c r="D263" s="31">
        <v>1</v>
      </c>
      <c r="E263" s="31">
        <v>1</v>
      </c>
      <c r="F263" s="31">
        <v>14</v>
      </c>
      <c r="G263" s="31">
        <v>140</v>
      </c>
      <c r="H263" s="9">
        <v>0.9</v>
      </c>
      <c r="I263" s="82">
        <v>8.0796445250344309E-2</v>
      </c>
      <c r="J263" s="81">
        <v>24.08</v>
      </c>
      <c r="K263" s="81">
        <v>36.9</v>
      </c>
      <c r="L263" s="170">
        <v>98.2</v>
      </c>
      <c r="M263" s="171">
        <v>6.68</v>
      </c>
      <c r="N263">
        <v>8.1999999999999993</v>
      </c>
      <c r="O263" s="81">
        <v>23.77</v>
      </c>
      <c r="P263" s="81">
        <v>36.869999999999997</v>
      </c>
      <c r="Q263" s="171">
        <v>94.9</v>
      </c>
      <c r="R263" s="171">
        <v>6.5</v>
      </c>
      <c r="S263" s="69">
        <v>8.1999999999999993</v>
      </c>
      <c r="T263" s="172">
        <v>8</v>
      </c>
    </row>
    <row r="264" spans="1:20" ht="12.75">
      <c r="A264" s="29" t="s">
        <v>76</v>
      </c>
      <c r="B264" s="39">
        <v>39832</v>
      </c>
      <c r="C264" s="31">
        <v>1.5</v>
      </c>
      <c r="D264" s="31">
        <v>1</v>
      </c>
      <c r="E264" s="31">
        <v>1</v>
      </c>
      <c r="F264" s="31">
        <v>18</v>
      </c>
      <c r="G264" s="31">
        <v>130</v>
      </c>
      <c r="H264" s="9">
        <v>2</v>
      </c>
      <c r="I264" s="82">
        <v>0.14219515319717668</v>
      </c>
      <c r="J264" s="81">
        <v>23.37</v>
      </c>
      <c r="K264" s="81">
        <v>36.78</v>
      </c>
      <c r="L264" s="170">
        <v>96</v>
      </c>
      <c r="M264" s="171">
        <v>6.62</v>
      </c>
      <c r="N264">
        <v>8.1999999999999993</v>
      </c>
      <c r="O264" s="81">
        <v>23.04</v>
      </c>
      <c r="P264" s="81">
        <v>36.729999999999997</v>
      </c>
      <c r="Q264" s="171">
        <v>92.5</v>
      </c>
      <c r="R264" s="171">
        <v>6.42</v>
      </c>
      <c r="S264" s="69">
        <v>8.1999999999999993</v>
      </c>
      <c r="T264" s="172">
        <v>5</v>
      </c>
    </row>
    <row r="265" spans="1:20" ht="12.75">
      <c r="A265" s="29" t="s">
        <v>76</v>
      </c>
      <c r="B265" s="39">
        <v>39846</v>
      </c>
      <c r="C265" s="31">
        <v>1.5</v>
      </c>
      <c r="D265" s="31">
        <v>1</v>
      </c>
      <c r="E265" s="31">
        <v>1</v>
      </c>
      <c r="F265" s="31">
        <v>13</v>
      </c>
      <c r="G265" s="31">
        <v>120</v>
      </c>
      <c r="H265" s="9">
        <v>0.8</v>
      </c>
      <c r="I265" s="82">
        <v>7.0121319213185693E-2</v>
      </c>
      <c r="J265" s="81">
        <v>24.78</v>
      </c>
      <c r="K265" s="81">
        <v>36.6</v>
      </c>
      <c r="L265" s="170">
        <v>96.4</v>
      </c>
      <c r="M265" s="171">
        <v>6.49</v>
      </c>
      <c r="N265">
        <v>8.1999999999999993</v>
      </c>
      <c r="O265" s="81">
        <v>23.52</v>
      </c>
      <c r="P265" s="81">
        <v>36.700000000000003</v>
      </c>
      <c r="Q265" s="171">
        <v>84.6</v>
      </c>
      <c r="R265" s="171">
        <v>5.82</v>
      </c>
      <c r="S265" s="69">
        <v>8.1</v>
      </c>
      <c r="T265" s="172">
        <v>6.5</v>
      </c>
    </row>
    <row r="266" spans="1:20" ht="12.75">
      <c r="A266" s="29" t="s">
        <v>76</v>
      </c>
      <c r="B266" s="39">
        <v>39853</v>
      </c>
      <c r="C266" s="31">
        <v>1.5</v>
      </c>
      <c r="D266" s="31">
        <v>1</v>
      </c>
      <c r="E266" s="31">
        <v>1</v>
      </c>
      <c r="F266" s="31">
        <v>10</v>
      </c>
      <c r="G266" s="31">
        <v>110</v>
      </c>
      <c r="H266" s="9">
        <v>0.6</v>
      </c>
      <c r="I266" s="82">
        <v>8.5217460447405052E-2</v>
      </c>
      <c r="J266" s="81">
        <v>23.39</v>
      </c>
      <c r="K266" s="81">
        <v>36.840000000000003</v>
      </c>
      <c r="L266" s="170">
        <v>95.4</v>
      </c>
      <c r="M266" s="171">
        <v>6.58</v>
      </c>
      <c r="N266">
        <v>8.1</v>
      </c>
      <c r="O266" s="81">
        <v>22.69</v>
      </c>
      <c r="P266" s="81">
        <v>36.799999999999997</v>
      </c>
      <c r="Q266" s="171">
        <v>92.6</v>
      </c>
      <c r="R266" s="171">
        <v>6.46</v>
      </c>
      <c r="S266" s="69">
        <v>8.1</v>
      </c>
      <c r="T266" s="172">
        <v>6</v>
      </c>
    </row>
    <row r="267" spans="1:20" ht="12.75">
      <c r="A267" s="29" t="s">
        <v>76</v>
      </c>
      <c r="B267" s="39">
        <v>39860</v>
      </c>
      <c r="C267" s="31">
        <v>1.5</v>
      </c>
      <c r="D267" s="31">
        <v>1</v>
      </c>
      <c r="E267" s="31">
        <v>1</v>
      </c>
      <c r="F267" s="31">
        <v>10</v>
      </c>
      <c r="G267" s="31">
        <v>110</v>
      </c>
      <c r="H267" s="9">
        <v>1.2</v>
      </c>
      <c r="I267" s="82">
        <v>9.0851172923117174E-2</v>
      </c>
      <c r="J267" s="81">
        <v>23.05</v>
      </c>
      <c r="K267" s="81">
        <v>36.83</v>
      </c>
      <c r="L267" s="170">
        <v>92.3</v>
      </c>
      <c r="M267" s="171">
        <v>6.4</v>
      </c>
      <c r="N267">
        <v>8</v>
      </c>
      <c r="O267" s="81">
        <v>23.01</v>
      </c>
      <c r="P267" s="81">
        <v>36.86</v>
      </c>
      <c r="Q267" s="171">
        <v>90.5</v>
      </c>
      <c r="R267" s="171">
        <v>6.28</v>
      </c>
      <c r="S267" s="69">
        <v>8</v>
      </c>
      <c r="T267" s="172">
        <v>7.5</v>
      </c>
    </row>
    <row r="268" spans="1:20" ht="12.75">
      <c r="A268" s="29" t="s">
        <v>76</v>
      </c>
      <c r="B268" s="39">
        <v>39867</v>
      </c>
      <c r="C268" s="31">
        <v>1.5</v>
      </c>
      <c r="D268" s="31">
        <v>1</v>
      </c>
      <c r="E268" s="31">
        <v>1</v>
      </c>
      <c r="F268" s="31">
        <v>10</v>
      </c>
      <c r="G268" s="31">
        <v>110</v>
      </c>
      <c r="H268" s="9">
        <v>1.2</v>
      </c>
      <c r="I268" s="82">
        <v>7.998074601044125E-2</v>
      </c>
      <c r="J268" s="81">
        <v>22.99</v>
      </c>
      <c r="K268" s="81">
        <v>36.44</v>
      </c>
      <c r="L268" s="170">
        <v>95.9</v>
      </c>
      <c r="M268" s="171">
        <v>6.67</v>
      </c>
      <c r="N268">
        <v>8.1</v>
      </c>
      <c r="O268" s="81">
        <v>22.52</v>
      </c>
      <c r="P268" s="81">
        <v>36.409999999999997</v>
      </c>
      <c r="Q268" s="171">
        <v>95.5</v>
      </c>
      <c r="R268" s="171">
        <v>6.69</v>
      </c>
      <c r="S268" s="69">
        <v>8.1</v>
      </c>
      <c r="T268" s="172">
        <v>8</v>
      </c>
    </row>
    <row r="269" spans="1:20" ht="12.75">
      <c r="A269" s="29" t="s">
        <v>76</v>
      </c>
      <c r="B269" s="39">
        <v>39874</v>
      </c>
      <c r="C269" s="31">
        <v>1.5</v>
      </c>
      <c r="D269" s="31">
        <v>4</v>
      </c>
      <c r="E269" s="31">
        <v>1</v>
      </c>
      <c r="F269" s="31">
        <v>13</v>
      </c>
      <c r="G269" s="31">
        <v>130</v>
      </c>
      <c r="H269" s="9">
        <v>1</v>
      </c>
      <c r="I269" s="82">
        <v>7.4105763574555311E-2</v>
      </c>
      <c r="J269" s="81">
        <v>22</v>
      </c>
      <c r="K269" s="81">
        <v>37.07</v>
      </c>
      <c r="L269" s="170">
        <v>95.7</v>
      </c>
      <c r="M269" s="171">
        <v>6.75</v>
      </c>
      <c r="N269">
        <v>8.1</v>
      </c>
      <c r="O269" s="81">
        <v>21.42</v>
      </c>
      <c r="P269" s="81">
        <v>37.049999999999997</v>
      </c>
      <c r="Q269" s="171">
        <v>93.2</v>
      </c>
      <c r="R269" s="171">
        <v>6.64</v>
      </c>
      <c r="S269" s="69">
        <v>8.1</v>
      </c>
      <c r="T269" s="172">
        <v>8</v>
      </c>
    </row>
    <row r="270" spans="1:20" ht="12.75">
      <c r="A270" s="29" t="s">
        <v>76</v>
      </c>
      <c r="B270" s="39">
        <v>39881</v>
      </c>
      <c r="C270" s="31">
        <v>1.5</v>
      </c>
      <c r="D270" s="31">
        <v>3</v>
      </c>
      <c r="E270" s="31">
        <v>1</v>
      </c>
      <c r="F270" s="31">
        <v>14</v>
      </c>
      <c r="G270" s="31">
        <v>160</v>
      </c>
      <c r="H270" s="9">
        <v>2.8</v>
      </c>
      <c r="I270" s="82">
        <v>0.11696386706174373</v>
      </c>
      <c r="J270" s="81">
        <v>22.37</v>
      </c>
      <c r="K270" s="81">
        <v>37.03</v>
      </c>
      <c r="L270" s="170">
        <v>95.9</v>
      </c>
      <c r="M270" s="171">
        <v>6.72</v>
      </c>
      <c r="N270">
        <v>8.1</v>
      </c>
      <c r="O270" s="81">
        <v>21.94</v>
      </c>
      <c r="P270" s="81">
        <v>36.979999999999997</v>
      </c>
      <c r="Q270" s="171">
        <v>92.1</v>
      </c>
      <c r="R270" s="171">
        <v>6.5</v>
      </c>
      <c r="S270" s="69">
        <v>8.1</v>
      </c>
      <c r="T270" s="172">
        <v>6</v>
      </c>
    </row>
    <row r="271" spans="1:20" ht="12.75">
      <c r="A271" s="29" t="s">
        <v>76</v>
      </c>
      <c r="B271" s="39">
        <v>39888</v>
      </c>
      <c r="C271" s="31">
        <v>4</v>
      </c>
      <c r="D271" s="31">
        <v>2</v>
      </c>
      <c r="E271" s="31">
        <v>1</v>
      </c>
      <c r="F271" s="31">
        <v>13</v>
      </c>
      <c r="G271" s="31">
        <v>130</v>
      </c>
      <c r="H271" s="9">
        <v>2</v>
      </c>
      <c r="I271" s="82">
        <v>0.10599264638058288</v>
      </c>
      <c r="J271" s="81">
        <v>22.22</v>
      </c>
      <c r="K271" s="81">
        <v>36.880000000000003</v>
      </c>
      <c r="L271" s="170">
        <v>99.1</v>
      </c>
      <c r="M271" s="171">
        <v>6.96</v>
      </c>
      <c r="N271">
        <v>8.1</v>
      </c>
      <c r="O271" s="81">
        <v>21.78</v>
      </c>
      <c r="P271" s="81">
        <v>36.96</v>
      </c>
      <c r="Q271" s="171">
        <v>86.8</v>
      </c>
      <c r="R271" s="171">
        <v>6.14</v>
      </c>
      <c r="S271" s="69">
        <v>8.1</v>
      </c>
      <c r="T271" s="172">
        <v>6.5</v>
      </c>
    </row>
    <row r="272" spans="1:20" ht="12.75">
      <c r="A272" s="29" t="s">
        <v>76</v>
      </c>
      <c r="B272" s="39">
        <v>39895</v>
      </c>
      <c r="C272" s="31">
        <v>1.5</v>
      </c>
      <c r="D272" s="31">
        <v>1</v>
      </c>
      <c r="E272" s="31">
        <v>1</v>
      </c>
      <c r="F272" s="31">
        <v>9</v>
      </c>
      <c r="G272" s="31">
        <v>120</v>
      </c>
      <c r="H272" s="9">
        <v>2.4</v>
      </c>
      <c r="I272" s="82">
        <v>0.13226930236651468</v>
      </c>
      <c r="J272" s="81">
        <v>21.8</v>
      </c>
      <c r="K272" s="81">
        <v>36.799999999999997</v>
      </c>
      <c r="L272" s="170">
        <v>98.1</v>
      </c>
      <c r="M272" s="171">
        <v>6.95</v>
      </c>
      <c r="N272" s="171">
        <v>8.1</v>
      </c>
      <c r="O272" s="81">
        <v>21.45</v>
      </c>
      <c r="P272" s="81">
        <v>36.9</v>
      </c>
      <c r="Q272" s="171">
        <v>85.4</v>
      </c>
      <c r="R272" s="171">
        <v>6.09</v>
      </c>
      <c r="S272" s="69">
        <v>8</v>
      </c>
      <c r="T272" s="172">
        <v>4</v>
      </c>
    </row>
    <row r="273" spans="1:20" ht="12.75">
      <c r="A273" s="29" t="s">
        <v>76</v>
      </c>
      <c r="B273" s="39">
        <v>39902</v>
      </c>
      <c r="C273" s="31">
        <v>1.5</v>
      </c>
      <c r="D273" s="31">
        <v>1</v>
      </c>
      <c r="E273" s="31">
        <v>1</v>
      </c>
      <c r="F273" s="31">
        <v>8</v>
      </c>
      <c r="G273" s="31">
        <v>110</v>
      </c>
      <c r="H273" s="9">
        <v>1.9</v>
      </c>
      <c r="I273" s="82">
        <v>0.10223306339020309</v>
      </c>
      <c r="J273" s="81">
        <v>21.55</v>
      </c>
      <c r="K273" s="81">
        <v>36.369999999999997</v>
      </c>
      <c r="L273" s="170">
        <v>95.8</v>
      </c>
      <c r="M273" s="171">
        <v>6.84</v>
      </c>
      <c r="O273" s="81">
        <v>21.26</v>
      </c>
      <c r="P273" s="81">
        <v>36.36</v>
      </c>
      <c r="Q273" s="171">
        <v>90.9</v>
      </c>
      <c r="R273" s="171">
        <v>6.52</v>
      </c>
      <c r="S273" s="69"/>
      <c r="T273" s="172">
        <v>7</v>
      </c>
    </row>
    <row r="275" spans="1:20" ht="12.75">
      <c r="A275" s="29" t="s">
        <v>75</v>
      </c>
      <c r="B275" s="39">
        <v>39783</v>
      </c>
      <c r="C275" s="31">
        <v>1.5</v>
      </c>
      <c r="D275" s="31">
        <v>5</v>
      </c>
      <c r="E275" s="31">
        <v>1</v>
      </c>
      <c r="F275" s="31">
        <v>18</v>
      </c>
      <c r="G275" s="31">
        <v>160</v>
      </c>
      <c r="H275" s="9">
        <v>0.6</v>
      </c>
      <c r="I275" s="115">
        <v>8.4402814332390302E-2</v>
      </c>
      <c r="J275" s="78">
        <v>20.68</v>
      </c>
      <c r="K275" s="78">
        <v>36.03</v>
      </c>
      <c r="L275" s="173">
        <v>94.9</v>
      </c>
      <c r="M275" s="174">
        <v>6.89</v>
      </c>
      <c r="N275">
        <v>8.1</v>
      </c>
      <c r="O275" s="78">
        <v>20.2</v>
      </c>
      <c r="P275" s="78">
        <v>36.03</v>
      </c>
      <c r="Q275" s="174">
        <v>90.7</v>
      </c>
      <c r="R275" s="174">
        <v>6.65</v>
      </c>
      <c r="S275" s="66">
        <v>8.1</v>
      </c>
      <c r="T275" s="175">
        <v>6.5</v>
      </c>
    </row>
    <row r="276" spans="1:20" s="41" customFormat="1" ht="12.75">
      <c r="A276" s="29" t="s">
        <v>75</v>
      </c>
      <c r="B276" s="39">
        <v>39790</v>
      </c>
      <c r="C276" s="31">
        <v>11</v>
      </c>
      <c r="D276" s="31">
        <v>6</v>
      </c>
      <c r="E276" s="31">
        <v>1</v>
      </c>
      <c r="F276" s="31">
        <v>18</v>
      </c>
      <c r="G276" s="31">
        <v>120</v>
      </c>
      <c r="H276" s="9">
        <v>0.6</v>
      </c>
      <c r="I276" s="79">
        <v>7.8179052204210772E-2</v>
      </c>
      <c r="J276" s="78">
        <v>21.01</v>
      </c>
      <c r="K276" s="78">
        <v>36.06</v>
      </c>
      <c r="L276" s="173">
        <v>94.1</v>
      </c>
      <c r="M276" s="174">
        <v>6.79</v>
      </c>
      <c r="N276">
        <v>8.1999999999999993</v>
      </c>
      <c r="O276" s="78">
        <v>20.6</v>
      </c>
      <c r="P276" s="78">
        <v>36.049999999999997</v>
      </c>
      <c r="Q276" s="174">
        <v>90.3</v>
      </c>
      <c r="R276" s="174">
        <v>6.56</v>
      </c>
      <c r="S276" s="66">
        <v>8.1999999999999993</v>
      </c>
      <c r="T276" s="175">
        <v>7</v>
      </c>
    </row>
    <row r="277" spans="1:20" ht="12.75">
      <c r="A277" s="29" t="s">
        <v>75</v>
      </c>
      <c r="B277" s="39">
        <v>39797</v>
      </c>
      <c r="C277" s="31">
        <v>1.5</v>
      </c>
      <c r="D277" s="31">
        <v>5</v>
      </c>
      <c r="E277" s="31">
        <v>1</v>
      </c>
      <c r="F277" s="31">
        <v>14</v>
      </c>
      <c r="G277" s="31">
        <v>150</v>
      </c>
      <c r="H277" s="9">
        <v>0.8</v>
      </c>
      <c r="I277" s="79">
        <v>7.6592976563620144E-2</v>
      </c>
      <c r="J277" s="78">
        <v>21.74</v>
      </c>
      <c r="K277" s="78">
        <v>36.119999999999997</v>
      </c>
      <c r="L277" s="173">
        <v>96</v>
      </c>
      <c r="M277" s="174">
        <v>6.84</v>
      </c>
      <c r="N277">
        <v>8.1999999999999993</v>
      </c>
      <c r="O277" s="78">
        <v>21.23</v>
      </c>
      <c r="P277" s="78">
        <v>36.15</v>
      </c>
      <c r="Q277" s="174">
        <v>89.3</v>
      </c>
      <c r="R277" s="174">
        <v>6.42</v>
      </c>
      <c r="S277" s="66">
        <v>8.1999999999999993</v>
      </c>
      <c r="T277" s="175">
        <v>7</v>
      </c>
    </row>
    <row r="278" spans="1:20" ht="12.75">
      <c r="A278" s="29" t="s">
        <v>75</v>
      </c>
      <c r="B278" s="39">
        <v>39804</v>
      </c>
      <c r="C278" s="31">
        <v>1.5</v>
      </c>
      <c r="D278" s="31">
        <v>3</v>
      </c>
      <c r="E278" s="31">
        <v>1</v>
      </c>
      <c r="F278" s="31">
        <v>12</v>
      </c>
      <c r="G278" s="31">
        <v>140</v>
      </c>
      <c r="H278" s="9">
        <v>0.5</v>
      </c>
      <c r="I278" s="79">
        <v>8.4170832508150439E-2</v>
      </c>
      <c r="J278" s="78">
        <v>21.98</v>
      </c>
      <c r="K278" s="78">
        <v>36.340000000000003</v>
      </c>
      <c r="L278" s="173">
        <v>95.9</v>
      </c>
      <c r="M278" s="174">
        <v>6.79</v>
      </c>
      <c r="N278">
        <v>8.1999999999999993</v>
      </c>
      <c r="O278" s="78">
        <v>21.6</v>
      </c>
      <c r="P278" s="78">
        <v>36.35</v>
      </c>
      <c r="Q278" s="174">
        <v>93.3</v>
      </c>
      <c r="R278" s="174">
        <v>6.65</v>
      </c>
      <c r="S278" s="66">
        <v>8.1999999999999993</v>
      </c>
      <c r="T278" s="175">
        <v>7.5</v>
      </c>
    </row>
    <row r="279" spans="1:20" ht="12.75">
      <c r="A279" s="29" t="s">
        <v>75</v>
      </c>
      <c r="B279" s="39">
        <v>39818</v>
      </c>
      <c r="C279" s="31">
        <v>1.5</v>
      </c>
      <c r="D279" s="31">
        <v>1</v>
      </c>
      <c r="E279" s="31">
        <v>1</v>
      </c>
      <c r="F279" s="31">
        <v>17</v>
      </c>
      <c r="G279" s="31">
        <v>130</v>
      </c>
      <c r="H279" s="9">
        <v>0.7</v>
      </c>
      <c r="I279" s="79">
        <v>7.8866973250053318E-2</v>
      </c>
      <c r="J279" s="78">
        <v>23.37</v>
      </c>
      <c r="K279" s="78">
        <v>36.54</v>
      </c>
      <c r="L279" s="173">
        <v>98</v>
      </c>
      <c r="M279" s="174">
        <v>6.77</v>
      </c>
      <c r="N279">
        <v>8.1999999999999993</v>
      </c>
      <c r="O279" s="78">
        <v>23.01</v>
      </c>
      <c r="P279" s="78">
        <v>36.549999999999997</v>
      </c>
      <c r="Q279" s="174">
        <v>96.1</v>
      </c>
      <c r="R279" s="174">
        <v>6.67</v>
      </c>
      <c r="S279" s="66">
        <v>8.1999999999999993</v>
      </c>
      <c r="T279" s="176">
        <v>7</v>
      </c>
    </row>
    <row r="280" spans="1:20" ht="12.75">
      <c r="A280" s="29" t="s">
        <v>75</v>
      </c>
      <c r="B280" s="39">
        <v>39825</v>
      </c>
      <c r="C280" s="31">
        <v>1.5</v>
      </c>
      <c r="D280" s="31">
        <v>3</v>
      </c>
      <c r="E280" s="31">
        <v>1</v>
      </c>
      <c r="F280" s="31">
        <v>22</v>
      </c>
      <c r="G280" s="31">
        <v>140</v>
      </c>
      <c r="H280" s="9">
        <v>1.8</v>
      </c>
      <c r="I280" s="79">
        <v>8.8437372721074908E-2</v>
      </c>
      <c r="J280" s="78">
        <v>24.06</v>
      </c>
      <c r="K280" s="78">
        <v>36.840000000000003</v>
      </c>
      <c r="L280" s="173">
        <v>99.6</v>
      </c>
      <c r="M280" s="174">
        <v>6.78</v>
      </c>
      <c r="N280">
        <v>8.1999999999999993</v>
      </c>
      <c r="O280" s="78">
        <v>23.76</v>
      </c>
      <c r="P280" s="78">
        <v>36.81</v>
      </c>
      <c r="Q280" s="174">
        <v>89.3</v>
      </c>
      <c r="R280" s="174">
        <v>6.11</v>
      </c>
      <c r="S280" s="66">
        <v>8.1</v>
      </c>
      <c r="T280" s="175">
        <v>6</v>
      </c>
    </row>
    <row r="281" spans="1:20" ht="12.75">
      <c r="A281" s="29" t="s">
        <v>75</v>
      </c>
      <c r="B281" s="39">
        <v>39832</v>
      </c>
      <c r="C281" s="31">
        <v>1.5</v>
      </c>
      <c r="D281" s="31">
        <v>1</v>
      </c>
      <c r="E281" s="31">
        <v>1</v>
      </c>
      <c r="F281" s="31">
        <v>19</v>
      </c>
      <c r="G281" s="31">
        <v>130</v>
      </c>
      <c r="H281" s="9">
        <v>2.1</v>
      </c>
      <c r="I281" s="79">
        <v>0.1392575367386705</v>
      </c>
      <c r="J281" s="78">
        <v>23.59</v>
      </c>
      <c r="K281" s="78">
        <v>36.799999999999997</v>
      </c>
      <c r="L281" s="173">
        <v>98.3</v>
      </c>
      <c r="M281" s="174">
        <v>6.75</v>
      </c>
      <c r="N281">
        <v>8.1999999999999993</v>
      </c>
      <c r="O281" s="78">
        <v>23.47</v>
      </c>
      <c r="P281" s="78">
        <v>36.82</v>
      </c>
      <c r="Q281" s="174">
        <v>94.7</v>
      </c>
      <c r="R281" s="174">
        <v>6.51</v>
      </c>
      <c r="S281" s="66">
        <v>8.1999999999999993</v>
      </c>
      <c r="T281" s="175">
        <v>5</v>
      </c>
    </row>
    <row r="282" spans="1:20" ht="12.75">
      <c r="A282" s="29" t="s">
        <v>75</v>
      </c>
      <c r="B282" s="39">
        <v>39846</v>
      </c>
      <c r="C282" s="31">
        <v>1.5</v>
      </c>
      <c r="D282" s="31">
        <v>4</v>
      </c>
      <c r="E282" s="31">
        <v>1</v>
      </c>
      <c r="F282" s="31">
        <v>16</v>
      </c>
      <c r="G282" s="31">
        <v>130</v>
      </c>
      <c r="H282" s="9">
        <v>1.1000000000000001</v>
      </c>
      <c r="I282" s="79">
        <v>8.0083743105325705E-2</v>
      </c>
      <c r="J282" s="78">
        <v>24.33</v>
      </c>
      <c r="K282" s="78">
        <v>36.71</v>
      </c>
      <c r="L282" s="173">
        <v>95.6</v>
      </c>
      <c r="M282" s="174">
        <v>6.49</v>
      </c>
      <c r="N282">
        <v>8.1</v>
      </c>
      <c r="O282" s="78">
        <v>23.56</v>
      </c>
      <c r="P282" s="78">
        <v>36.69</v>
      </c>
      <c r="Q282" s="174">
        <v>81.099999999999994</v>
      </c>
      <c r="R282" s="174">
        <v>5.58</v>
      </c>
      <c r="S282" s="66">
        <v>8.1</v>
      </c>
      <c r="T282" s="175">
        <v>8</v>
      </c>
    </row>
    <row r="283" spans="1:20" ht="12.75">
      <c r="A283" s="29" t="s">
        <v>75</v>
      </c>
      <c r="B283" s="39">
        <v>39853</v>
      </c>
      <c r="C283" s="31">
        <v>1.5</v>
      </c>
      <c r="D283" s="31">
        <v>1</v>
      </c>
      <c r="E283" s="31">
        <v>1</v>
      </c>
      <c r="F283" s="31">
        <v>13</v>
      </c>
      <c r="G283" s="31">
        <v>130</v>
      </c>
      <c r="H283" s="9">
        <v>1.1000000000000001</v>
      </c>
      <c r="I283" s="79">
        <v>9.4609405187219275E-2</v>
      </c>
      <c r="J283" s="78">
        <v>22.92</v>
      </c>
      <c r="K283" s="78">
        <v>36.880000000000003</v>
      </c>
      <c r="L283" s="173">
        <v>95.9</v>
      </c>
      <c r="M283" s="174">
        <v>6.66</v>
      </c>
      <c r="N283">
        <v>8.1</v>
      </c>
      <c r="O283" s="78">
        <v>22.52</v>
      </c>
      <c r="P283" s="78">
        <v>36.89</v>
      </c>
      <c r="Q283" s="174">
        <v>87.6</v>
      </c>
      <c r="R283" s="174">
        <v>6.12</v>
      </c>
      <c r="S283" s="66">
        <v>8.1</v>
      </c>
      <c r="T283" s="175">
        <v>5</v>
      </c>
    </row>
    <row r="284" spans="1:20" ht="12.75">
      <c r="A284" s="29" t="s">
        <v>75</v>
      </c>
      <c r="B284" s="39">
        <v>39860</v>
      </c>
      <c r="C284" s="31">
        <v>13</v>
      </c>
      <c r="D284" s="31">
        <v>4</v>
      </c>
      <c r="E284" s="31">
        <v>4</v>
      </c>
      <c r="F284" s="31">
        <v>14</v>
      </c>
      <c r="G284" s="31">
        <v>150</v>
      </c>
      <c r="H284" s="9">
        <v>1.7</v>
      </c>
      <c r="I284" s="79">
        <v>7.9395115560025278E-2</v>
      </c>
      <c r="J284" s="78">
        <v>23.7</v>
      </c>
      <c r="K284" s="78">
        <v>36.89</v>
      </c>
      <c r="L284" s="173">
        <v>92.7</v>
      </c>
      <c r="M284" s="174">
        <v>6.35</v>
      </c>
      <c r="N284">
        <v>8</v>
      </c>
      <c r="O284" s="78">
        <v>22.94</v>
      </c>
      <c r="P284" s="78">
        <v>36.93</v>
      </c>
      <c r="Q284" s="174">
        <v>87.8</v>
      </c>
      <c r="R284" s="174">
        <v>6.09</v>
      </c>
      <c r="S284" s="66">
        <v>8</v>
      </c>
      <c r="T284" s="175">
        <v>9</v>
      </c>
    </row>
    <row r="285" spans="1:20" ht="12.75">
      <c r="A285" s="29" t="s">
        <v>75</v>
      </c>
      <c r="B285" s="39">
        <v>39867</v>
      </c>
      <c r="C285" s="31">
        <v>4</v>
      </c>
      <c r="D285" s="31">
        <v>13</v>
      </c>
      <c r="E285" s="31">
        <v>1</v>
      </c>
      <c r="F285" s="31">
        <v>28</v>
      </c>
      <c r="G285" s="31">
        <v>140</v>
      </c>
      <c r="H285" s="9">
        <v>1.7</v>
      </c>
      <c r="I285" s="79">
        <v>9.8197752746158468E-2</v>
      </c>
      <c r="J285" s="78">
        <v>23.01</v>
      </c>
      <c r="K285" s="78">
        <v>36.47</v>
      </c>
      <c r="L285" s="173">
        <v>96.6</v>
      </c>
      <c r="M285" s="174">
        <v>6.72</v>
      </c>
      <c r="N285">
        <v>8.1</v>
      </c>
      <c r="O285" s="78">
        <v>23</v>
      </c>
      <c r="P285" s="78">
        <v>36.479999999999997</v>
      </c>
      <c r="Q285" s="174">
        <v>95.8</v>
      </c>
      <c r="R285" s="174">
        <v>6.66</v>
      </c>
      <c r="S285" s="66">
        <v>8.1</v>
      </c>
      <c r="T285" s="175">
        <v>5.9</v>
      </c>
    </row>
    <row r="286" spans="1:20" ht="12.75">
      <c r="A286" s="29" t="s">
        <v>75</v>
      </c>
      <c r="B286" s="39">
        <v>39874</v>
      </c>
      <c r="C286" s="31">
        <v>1.5</v>
      </c>
      <c r="D286" s="31">
        <v>5</v>
      </c>
      <c r="E286" s="31">
        <v>1</v>
      </c>
      <c r="F286" s="31">
        <v>14</v>
      </c>
      <c r="G286" s="31">
        <v>120</v>
      </c>
      <c r="H286" s="9">
        <v>1.4</v>
      </c>
      <c r="I286" s="79">
        <v>9.1123790132484839E-2</v>
      </c>
      <c r="J286" s="78">
        <v>22.03</v>
      </c>
      <c r="K286" s="78">
        <v>37.049999999999997</v>
      </c>
      <c r="L286" s="173">
        <v>95.7</v>
      </c>
      <c r="M286" s="174">
        <v>6.74</v>
      </c>
      <c r="N286">
        <v>8.1</v>
      </c>
      <c r="O286" s="78">
        <v>21.77</v>
      </c>
      <c r="P286" s="78">
        <v>37.090000000000003</v>
      </c>
      <c r="Q286" s="174">
        <v>92.4</v>
      </c>
      <c r="R286" s="174">
        <v>6.54</v>
      </c>
      <c r="S286" s="66">
        <v>8.1</v>
      </c>
      <c r="T286" s="175">
        <v>7</v>
      </c>
    </row>
    <row r="287" spans="1:20" ht="12.75">
      <c r="A287" s="29" t="s">
        <v>75</v>
      </c>
      <c r="B287" s="39">
        <v>39881</v>
      </c>
      <c r="C287" s="31">
        <v>1.5</v>
      </c>
      <c r="D287" s="31">
        <v>3</v>
      </c>
      <c r="E287" s="31">
        <v>1</v>
      </c>
      <c r="F287" s="31">
        <v>13</v>
      </c>
      <c r="G287" s="31">
        <v>150</v>
      </c>
      <c r="H287" s="9">
        <v>2.6</v>
      </c>
      <c r="I287" s="79">
        <v>7.8986381220286922E-2</v>
      </c>
      <c r="J287" s="78">
        <v>22.64</v>
      </c>
      <c r="K287" s="78">
        <v>36.93</v>
      </c>
      <c r="L287" s="173">
        <v>98.6</v>
      </c>
      <c r="M287" s="174">
        <v>6.88</v>
      </c>
      <c r="N287">
        <v>8.1</v>
      </c>
      <c r="O287" s="78">
        <v>21.88</v>
      </c>
      <c r="P287" s="78">
        <v>36.9</v>
      </c>
      <c r="Q287" s="174">
        <v>87.5</v>
      </c>
      <c r="R287" s="174">
        <v>6.19</v>
      </c>
      <c r="S287" s="66">
        <v>8.1</v>
      </c>
      <c r="T287" s="175">
        <v>6</v>
      </c>
    </row>
    <row r="288" spans="1:20" ht="12.75">
      <c r="A288" s="29" t="s">
        <v>75</v>
      </c>
      <c r="B288" s="39">
        <v>39888</v>
      </c>
      <c r="C288" s="31">
        <v>1.5</v>
      </c>
      <c r="D288" s="31">
        <v>1</v>
      </c>
      <c r="E288" s="31">
        <v>1</v>
      </c>
      <c r="F288" s="31">
        <v>13</v>
      </c>
      <c r="G288" s="31">
        <v>140</v>
      </c>
      <c r="H288" s="9">
        <v>1.3</v>
      </c>
      <c r="I288" s="79">
        <v>0.10567634997612273</v>
      </c>
      <c r="J288" s="78">
        <v>22.45</v>
      </c>
      <c r="K288" s="78">
        <v>37.01</v>
      </c>
      <c r="L288" s="173">
        <v>98.7</v>
      </c>
      <c r="M288" s="174">
        <v>6.9</v>
      </c>
      <c r="N288">
        <v>8.1999999999999993</v>
      </c>
      <c r="O288" s="78">
        <v>22.07</v>
      </c>
      <c r="P288" s="78">
        <v>37.04</v>
      </c>
      <c r="Q288" s="174">
        <v>91.4</v>
      </c>
      <c r="R288" s="174">
        <v>6.44</v>
      </c>
      <c r="S288" s="66">
        <v>8.1</v>
      </c>
      <c r="T288" s="175">
        <v>6</v>
      </c>
    </row>
    <row r="289" spans="1:20" ht="12.75">
      <c r="A289" s="29" t="s">
        <v>75</v>
      </c>
      <c r="B289" s="39">
        <v>39895</v>
      </c>
      <c r="C289" s="31">
        <v>1.5</v>
      </c>
      <c r="D289" s="31">
        <v>1</v>
      </c>
      <c r="E289" s="31">
        <v>1</v>
      </c>
      <c r="F289" s="31">
        <v>10</v>
      </c>
      <c r="G289" s="31">
        <v>130</v>
      </c>
      <c r="H289" s="9">
        <v>2.5</v>
      </c>
      <c r="I289" s="79">
        <v>0.15460748699050461</v>
      </c>
      <c r="J289" s="78">
        <v>22.14</v>
      </c>
      <c r="K289" s="78">
        <v>36.979999999999997</v>
      </c>
      <c r="L289" s="173">
        <v>102.2</v>
      </c>
      <c r="M289" s="174">
        <v>7.19</v>
      </c>
      <c r="N289">
        <v>8.1</v>
      </c>
      <c r="O289" s="78">
        <v>21.77</v>
      </c>
      <c r="P289" s="78">
        <v>36.97</v>
      </c>
      <c r="Q289" s="174">
        <v>99.4</v>
      </c>
      <c r="R289" s="174">
        <v>7.04</v>
      </c>
      <c r="S289" s="66">
        <v>8.1</v>
      </c>
      <c r="T289" s="175">
        <v>4.5</v>
      </c>
    </row>
    <row r="290" spans="1:20" ht="12.75">
      <c r="A290" s="29" t="s">
        <v>75</v>
      </c>
      <c r="B290" s="39">
        <v>39902</v>
      </c>
      <c r="C290" s="31">
        <v>8</v>
      </c>
      <c r="D290" s="31">
        <v>1</v>
      </c>
      <c r="E290" s="31">
        <v>2</v>
      </c>
      <c r="F290" s="31">
        <v>13</v>
      </c>
      <c r="G290" s="31">
        <v>140</v>
      </c>
      <c r="H290" s="9">
        <v>2.6</v>
      </c>
      <c r="I290" s="79">
        <v>0.14387598586355563</v>
      </c>
      <c r="J290" s="78">
        <v>21.57</v>
      </c>
      <c r="K290" s="78">
        <v>35.82</v>
      </c>
      <c r="L290" s="173">
        <v>85.6</v>
      </c>
      <c r="M290" s="174">
        <v>6.13</v>
      </c>
      <c r="O290" s="78">
        <v>21.53</v>
      </c>
      <c r="P290" s="78">
        <v>35.83</v>
      </c>
      <c r="Q290" s="174">
        <v>83.5</v>
      </c>
      <c r="R290" s="174">
        <v>5.98</v>
      </c>
      <c r="S290" s="66"/>
      <c r="T290" s="175">
        <v>5.5</v>
      </c>
    </row>
    <row r="292" spans="1:20" ht="12.75">
      <c r="A292" s="29" t="s">
        <v>235</v>
      </c>
      <c r="B292" s="39">
        <v>39783</v>
      </c>
      <c r="C292" s="31">
        <v>1.5</v>
      </c>
      <c r="D292" s="31">
        <v>5</v>
      </c>
      <c r="E292" s="31">
        <v>1</v>
      </c>
      <c r="F292" s="31">
        <v>17</v>
      </c>
      <c r="G292" s="31">
        <v>140</v>
      </c>
      <c r="H292" s="9">
        <v>1</v>
      </c>
      <c r="I292" s="177">
        <v>8.1242542469558948E-2</v>
      </c>
      <c r="J292" s="178">
        <v>20.53</v>
      </c>
      <c r="K292" s="178">
        <v>36.03</v>
      </c>
      <c r="L292" s="179">
        <v>95</v>
      </c>
      <c r="M292" s="180">
        <v>6.92</v>
      </c>
      <c r="N292">
        <v>8.1999999999999993</v>
      </c>
      <c r="O292" s="178">
        <v>19.97</v>
      </c>
      <c r="P292" s="178">
        <v>36.03</v>
      </c>
      <c r="Q292" s="180">
        <v>90.9</v>
      </c>
      <c r="R292" s="180">
        <v>6.68</v>
      </c>
      <c r="S292" s="69">
        <v>8.1999999999999993</v>
      </c>
      <c r="T292" s="181">
        <v>8</v>
      </c>
    </row>
    <row r="293" spans="1:20" ht="12.75">
      <c r="A293" s="29" t="s">
        <v>235</v>
      </c>
      <c r="B293" s="39">
        <v>39790</v>
      </c>
      <c r="C293" s="31">
        <v>1.5</v>
      </c>
      <c r="D293" s="31">
        <v>1</v>
      </c>
      <c r="E293" s="31">
        <v>1</v>
      </c>
      <c r="F293" s="31">
        <v>9</v>
      </c>
      <c r="G293" s="31">
        <v>120</v>
      </c>
      <c r="H293" s="9">
        <v>0.3</v>
      </c>
      <c r="I293" s="182">
        <v>7.4038529258391897E-2</v>
      </c>
      <c r="J293" s="178">
        <v>21.15</v>
      </c>
      <c r="K293" s="178">
        <v>36.090000000000003</v>
      </c>
      <c r="L293" s="179">
        <v>97.2</v>
      </c>
      <c r="M293" s="180">
        <v>7</v>
      </c>
      <c r="N293">
        <v>8.1999999999999993</v>
      </c>
      <c r="O293" s="178">
        <v>20.65</v>
      </c>
      <c r="P293" s="178">
        <v>36.07</v>
      </c>
      <c r="Q293" s="180">
        <v>92.1</v>
      </c>
      <c r="R293" s="180">
        <v>6.69</v>
      </c>
      <c r="S293" s="69">
        <v>8.1999999999999993</v>
      </c>
      <c r="T293" s="181">
        <v>8</v>
      </c>
    </row>
    <row r="294" spans="1:20" ht="12.75">
      <c r="A294" s="29" t="s">
        <v>235</v>
      </c>
      <c r="B294" s="39">
        <v>39797</v>
      </c>
      <c r="C294" s="31">
        <v>1.5</v>
      </c>
      <c r="D294" s="31">
        <v>5</v>
      </c>
      <c r="E294" s="31">
        <v>1</v>
      </c>
      <c r="F294" s="31">
        <v>13</v>
      </c>
      <c r="G294" s="31">
        <v>150</v>
      </c>
      <c r="H294" s="9">
        <v>0.8</v>
      </c>
      <c r="I294" s="182">
        <v>6.9125634105669784E-2</v>
      </c>
      <c r="J294" s="178">
        <v>21.78</v>
      </c>
      <c r="K294" s="178">
        <v>36.24</v>
      </c>
      <c r="L294" s="179">
        <v>96.7</v>
      </c>
      <c r="M294" s="180">
        <v>6.88</v>
      </c>
      <c r="N294">
        <v>8.1999999999999993</v>
      </c>
      <c r="O294" s="178">
        <v>20.91</v>
      </c>
      <c r="P294" s="178">
        <v>36.29</v>
      </c>
      <c r="Q294" s="180">
        <v>84.4</v>
      </c>
      <c r="R294" s="180">
        <v>6.1</v>
      </c>
      <c r="S294" s="69">
        <v>8.1999999999999993</v>
      </c>
      <c r="T294" s="181">
        <v>7</v>
      </c>
    </row>
    <row r="295" spans="1:20" ht="12.75">
      <c r="A295" s="29" t="s">
        <v>235</v>
      </c>
      <c r="B295" s="39">
        <v>39804</v>
      </c>
      <c r="C295" s="31">
        <v>1.5</v>
      </c>
      <c r="D295" s="31">
        <v>3</v>
      </c>
      <c r="E295" s="31">
        <v>1</v>
      </c>
      <c r="F295" s="31">
        <v>16</v>
      </c>
      <c r="G295" s="31">
        <v>140</v>
      </c>
      <c r="H295" s="9">
        <v>0.8</v>
      </c>
      <c r="I295" s="182">
        <v>7.2183440209865571E-2</v>
      </c>
      <c r="J295" s="178">
        <v>21.99</v>
      </c>
      <c r="K295" s="178">
        <v>36.36</v>
      </c>
      <c r="L295" s="179">
        <v>94.3</v>
      </c>
      <c r="M295" s="180">
        <v>6.68</v>
      </c>
      <c r="N295">
        <v>8.1999999999999993</v>
      </c>
      <c r="O295" s="178">
        <v>21.58</v>
      </c>
      <c r="P295" s="178">
        <v>36.42</v>
      </c>
      <c r="Q295" s="180">
        <v>85.7</v>
      </c>
      <c r="R295" s="180">
        <v>6.11</v>
      </c>
      <c r="S295" s="69">
        <v>8.1999999999999993</v>
      </c>
      <c r="T295" s="181">
        <v>7.5</v>
      </c>
    </row>
    <row r="296" spans="1:20" ht="12.75">
      <c r="A296" s="29" t="s">
        <v>235</v>
      </c>
      <c r="B296" s="39">
        <v>39818</v>
      </c>
      <c r="C296" s="31">
        <v>1.5</v>
      </c>
      <c r="D296" s="31">
        <v>2</v>
      </c>
      <c r="E296" s="31">
        <v>1</v>
      </c>
      <c r="F296" s="31">
        <v>19</v>
      </c>
      <c r="G296" s="31">
        <v>140</v>
      </c>
      <c r="H296" s="9">
        <v>1.5</v>
      </c>
      <c r="I296" s="182">
        <v>7.7756148273350742E-2</v>
      </c>
      <c r="J296" s="178">
        <v>23.48</v>
      </c>
      <c r="K296" s="178">
        <v>36.54</v>
      </c>
      <c r="L296" s="179">
        <v>95.9</v>
      </c>
      <c r="M296" s="180">
        <v>6.61</v>
      </c>
      <c r="N296">
        <v>8.1999999999999993</v>
      </c>
      <c r="O296" s="178">
        <v>22.31</v>
      </c>
      <c r="P296" s="178">
        <v>36.53</v>
      </c>
      <c r="Q296" s="180">
        <v>89.4</v>
      </c>
      <c r="R296" s="180">
        <v>6.29</v>
      </c>
      <c r="S296" s="69">
        <v>8.1999999999999993</v>
      </c>
      <c r="T296" s="181">
        <v>7</v>
      </c>
    </row>
    <row r="297" spans="1:20" ht="12.75">
      <c r="A297" s="29" t="s">
        <v>235</v>
      </c>
      <c r="B297" s="39">
        <v>39825</v>
      </c>
      <c r="C297" s="31">
        <v>1.5</v>
      </c>
      <c r="D297" s="31">
        <v>1</v>
      </c>
      <c r="E297" s="31">
        <v>1</v>
      </c>
      <c r="F297" s="31">
        <v>17</v>
      </c>
      <c r="G297" s="31">
        <v>150</v>
      </c>
      <c r="H297" s="9">
        <v>1.3</v>
      </c>
      <c r="I297" s="182">
        <v>8.1784562198159425E-2</v>
      </c>
      <c r="J297" s="178">
        <v>24.01</v>
      </c>
      <c r="K297" s="178">
        <v>36.96</v>
      </c>
      <c r="L297" s="179">
        <v>99.3</v>
      </c>
      <c r="M297" s="180">
        <v>6.76</v>
      </c>
      <c r="N297">
        <v>8.1999999999999993</v>
      </c>
      <c r="O297" s="178">
        <v>23.24</v>
      </c>
      <c r="P297" s="178">
        <v>36.94</v>
      </c>
      <c r="Q297" s="180">
        <v>82.6</v>
      </c>
      <c r="R297" s="180">
        <v>5.7</v>
      </c>
      <c r="S297" s="69">
        <v>8.1</v>
      </c>
      <c r="T297" s="181">
        <v>7</v>
      </c>
    </row>
    <row r="298" spans="1:20" ht="12.75">
      <c r="A298" s="29" t="s">
        <v>235</v>
      </c>
      <c r="B298" s="39">
        <v>39832</v>
      </c>
      <c r="C298" s="31">
        <v>1.5</v>
      </c>
      <c r="D298" s="31">
        <v>1</v>
      </c>
      <c r="E298" s="31">
        <v>1</v>
      </c>
      <c r="F298" s="31">
        <v>19</v>
      </c>
      <c r="G298" s="31">
        <v>130</v>
      </c>
      <c r="H298" s="9">
        <v>1.7</v>
      </c>
      <c r="I298" s="182">
        <v>0.11757951562795001</v>
      </c>
      <c r="J298" s="178">
        <v>23.37</v>
      </c>
      <c r="K298" s="178">
        <v>36.81</v>
      </c>
      <c r="L298" s="179">
        <v>94.5</v>
      </c>
      <c r="M298" s="180">
        <v>6.52</v>
      </c>
      <c r="N298">
        <v>8.1999999999999993</v>
      </c>
      <c r="O298" s="178">
        <v>23.3</v>
      </c>
      <c r="P298" s="178">
        <v>36.82</v>
      </c>
      <c r="Q298" s="180">
        <v>91.8</v>
      </c>
      <c r="R298" s="180">
        <v>6.33</v>
      </c>
      <c r="S298" s="69">
        <v>8.1999999999999993</v>
      </c>
      <c r="T298" s="181">
        <v>5</v>
      </c>
    </row>
    <row r="299" spans="1:20" ht="12.75">
      <c r="A299" s="29" t="s">
        <v>235</v>
      </c>
      <c r="B299" s="39">
        <v>39846</v>
      </c>
      <c r="C299" s="31">
        <v>4</v>
      </c>
      <c r="D299" s="31">
        <v>4</v>
      </c>
      <c r="E299" s="31">
        <v>1</v>
      </c>
      <c r="F299" s="31">
        <v>19</v>
      </c>
      <c r="G299" s="31">
        <v>160</v>
      </c>
      <c r="H299" s="9">
        <v>1.2</v>
      </c>
      <c r="I299" s="182">
        <v>7.5804155877523802E-2</v>
      </c>
      <c r="J299" s="178">
        <v>24.66</v>
      </c>
      <c r="K299" s="178">
        <v>36.64</v>
      </c>
      <c r="L299" s="179">
        <v>86.4</v>
      </c>
      <c r="M299" s="180">
        <v>5.83</v>
      </c>
      <c r="N299">
        <v>8.1</v>
      </c>
      <c r="O299" s="178">
        <v>23.26</v>
      </c>
      <c r="P299" s="178">
        <v>36.71</v>
      </c>
      <c r="Q299" s="180">
        <v>74.7</v>
      </c>
      <c r="R299" s="180">
        <v>5.16</v>
      </c>
      <c r="S299" s="69">
        <v>8.1</v>
      </c>
      <c r="T299" s="181">
        <v>9.5</v>
      </c>
    </row>
    <row r="300" spans="1:20" ht="12.75">
      <c r="A300" s="29" t="s">
        <v>235</v>
      </c>
      <c r="B300" s="39">
        <v>39853</v>
      </c>
      <c r="C300" s="31">
        <v>4</v>
      </c>
      <c r="D300" s="31">
        <v>4</v>
      </c>
      <c r="E300" s="31">
        <v>1</v>
      </c>
      <c r="F300" s="31">
        <v>12</v>
      </c>
      <c r="G300" s="31">
        <v>120</v>
      </c>
      <c r="H300" s="9">
        <v>0.9</v>
      </c>
      <c r="I300" s="182">
        <v>6.4931550772122121E-2</v>
      </c>
      <c r="J300" s="178">
        <v>23.12</v>
      </c>
      <c r="K300" s="178">
        <v>36.909999999999997</v>
      </c>
      <c r="L300" s="179">
        <v>98</v>
      </c>
      <c r="M300" s="180">
        <v>6.78</v>
      </c>
      <c r="N300">
        <v>8.1999999999999993</v>
      </c>
      <c r="O300" s="178">
        <v>22.97</v>
      </c>
      <c r="P300" s="178">
        <v>36.869999999999997</v>
      </c>
      <c r="Q300" s="180">
        <v>97.2</v>
      </c>
      <c r="R300" s="180">
        <v>6.75</v>
      </c>
      <c r="S300" s="69">
        <v>8.1</v>
      </c>
      <c r="T300" s="181">
        <v>6</v>
      </c>
    </row>
    <row r="301" spans="1:20" ht="12.75">
      <c r="A301" s="29" t="s">
        <v>235</v>
      </c>
      <c r="B301" s="39">
        <v>39860</v>
      </c>
      <c r="C301" s="31">
        <v>1.5</v>
      </c>
      <c r="D301" s="31">
        <v>1</v>
      </c>
      <c r="E301" s="31">
        <v>1</v>
      </c>
      <c r="F301" s="31">
        <v>12</v>
      </c>
      <c r="G301" s="31">
        <v>130</v>
      </c>
      <c r="H301" s="9">
        <v>1.3</v>
      </c>
      <c r="I301" s="182">
        <v>9.5628262560932556E-2</v>
      </c>
      <c r="J301" s="178">
        <v>23.1</v>
      </c>
      <c r="K301" s="178">
        <v>36.909999999999997</v>
      </c>
      <c r="L301" s="179">
        <v>91.6</v>
      </c>
      <c r="M301" s="180">
        <v>6.34</v>
      </c>
      <c r="N301">
        <v>8</v>
      </c>
      <c r="O301" s="178">
        <v>22.96</v>
      </c>
      <c r="P301" s="178">
        <v>36.909999999999997</v>
      </c>
      <c r="Q301" s="180">
        <v>83.4</v>
      </c>
      <c r="R301" s="180">
        <v>5.78</v>
      </c>
      <c r="S301" s="69">
        <v>8</v>
      </c>
      <c r="T301" s="181">
        <v>9</v>
      </c>
    </row>
    <row r="302" spans="1:20" ht="12.75">
      <c r="A302" s="29" t="s">
        <v>235</v>
      </c>
      <c r="B302" s="39">
        <v>39867</v>
      </c>
      <c r="C302" s="31">
        <v>1.5</v>
      </c>
      <c r="D302" s="31">
        <v>1</v>
      </c>
      <c r="E302" s="31">
        <v>1</v>
      </c>
      <c r="F302" s="31">
        <v>15</v>
      </c>
      <c r="G302" s="31">
        <v>160</v>
      </c>
      <c r="H302" s="9">
        <v>2</v>
      </c>
      <c r="I302" s="182">
        <v>0.10216452793887078</v>
      </c>
      <c r="J302" s="178">
        <v>22.87</v>
      </c>
      <c r="K302" s="178">
        <v>36.53</v>
      </c>
      <c r="L302" s="179">
        <v>97</v>
      </c>
      <c r="M302" s="180">
        <v>6.75</v>
      </c>
      <c r="N302">
        <v>8.1</v>
      </c>
      <c r="O302" s="178">
        <v>22.85</v>
      </c>
      <c r="P302" s="178">
        <v>36.54</v>
      </c>
      <c r="Q302" s="180">
        <v>95.8</v>
      </c>
      <c r="R302" s="180">
        <v>6.67</v>
      </c>
      <c r="S302" s="69">
        <v>8.1</v>
      </c>
      <c r="T302" s="181">
        <v>7</v>
      </c>
    </row>
    <row r="303" spans="1:20" ht="12.75">
      <c r="A303" s="29" t="s">
        <v>235</v>
      </c>
      <c r="B303" s="39">
        <v>39874</v>
      </c>
      <c r="C303" s="31">
        <v>3</v>
      </c>
      <c r="D303" s="31">
        <v>6</v>
      </c>
      <c r="E303" s="31">
        <v>1</v>
      </c>
      <c r="F303" s="31">
        <v>10</v>
      </c>
      <c r="G303" s="31">
        <v>120</v>
      </c>
      <c r="H303" s="9">
        <v>1.9</v>
      </c>
      <c r="I303" s="182">
        <v>0.1067728217477629</v>
      </c>
      <c r="J303" s="178">
        <v>22.04</v>
      </c>
      <c r="K303" s="178">
        <v>37.08</v>
      </c>
      <c r="L303" s="179">
        <v>95.2</v>
      </c>
      <c r="M303" s="180">
        <v>6.71</v>
      </c>
      <c r="N303">
        <v>8.1</v>
      </c>
      <c r="O303" s="178">
        <v>21.82</v>
      </c>
      <c r="P303" s="178">
        <v>37.08</v>
      </c>
      <c r="Q303" s="180">
        <v>92.2</v>
      </c>
      <c r="R303" s="180">
        <v>6.52</v>
      </c>
      <c r="S303" s="69">
        <v>8.1</v>
      </c>
      <c r="T303" s="181">
        <v>7.5</v>
      </c>
    </row>
    <row r="304" spans="1:20" ht="12.75">
      <c r="A304" s="29" t="s">
        <v>235</v>
      </c>
      <c r="B304" s="39">
        <v>39881</v>
      </c>
      <c r="C304" s="31">
        <v>1.5</v>
      </c>
      <c r="D304" s="31">
        <v>3</v>
      </c>
      <c r="E304" s="31">
        <v>1</v>
      </c>
      <c r="F304" s="31">
        <v>13</v>
      </c>
      <c r="G304" s="31">
        <v>150</v>
      </c>
      <c r="H304" s="9">
        <v>2.2000000000000002</v>
      </c>
      <c r="I304" s="182">
        <v>7.6341997046989393E-2</v>
      </c>
      <c r="J304" s="178">
        <v>23.17</v>
      </c>
      <c r="K304" s="178">
        <v>36.979999999999997</v>
      </c>
      <c r="L304" s="179">
        <v>97.9</v>
      </c>
      <c r="M304" s="180">
        <v>6.76</v>
      </c>
      <c r="N304">
        <v>8.1</v>
      </c>
      <c r="O304" s="178">
        <v>21.68</v>
      </c>
      <c r="P304" s="178">
        <v>36.909999999999997</v>
      </c>
      <c r="Q304" s="180">
        <v>88.3</v>
      </c>
      <c r="R304" s="180">
        <v>6.26</v>
      </c>
      <c r="S304" s="180">
        <v>8.07</v>
      </c>
      <c r="T304" s="181">
        <v>6</v>
      </c>
    </row>
    <row r="305" spans="1:20" ht="12.75">
      <c r="A305" s="29" t="s">
        <v>235</v>
      </c>
      <c r="B305" s="39">
        <v>39888</v>
      </c>
      <c r="C305" s="31">
        <v>4</v>
      </c>
      <c r="D305" s="31">
        <v>1</v>
      </c>
      <c r="E305" s="31">
        <v>1</v>
      </c>
      <c r="F305" s="31">
        <v>13</v>
      </c>
      <c r="G305" s="31">
        <v>130</v>
      </c>
      <c r="H305" s="9">
        <v>1.4</v>
      </c>
      <c r="I305" s="182">
        <v>7.9261862423781762E-2</v>
      </c>
      <c r="J305" s="178">
        <v>22.31</v>
      </c>
      <c r="K305" s="178">
        <v>36.96</v>
      </c>
      <c r="L305" s="179">
        <v>98.1</v>
      </c>
      <c r="M305" s="180">
        <v>6.88</v>
      </c>
      <c r="N305">
        <v>8.1999999999999993</v>
      </c>
      <c r="O305" s="178">
        <v>21.73</v>
      </c>
      <c r="P305" s="178">
        <v>37</v>
      </c>
      <c r="Q305" s="180">
        <v>80.2</v>
      </c>
      <c r="R305" s="180">
        <v>5.69</v>
      </c>
      <c r="S305" s="69">
        <v>8.1</v>
      </c>
      <c r="T305" s="181">
        <v>6.8</v>
      </c>
    </row>
    <row r="306" spans="1:20" ht="12.75">
      <c r="A306" s="29" t="s">
        <v>235</v>
      </c>
      <c r="B306" s="39">
        <v>39895</v>
      </c>
      <c r="C306" s="31">
        <v>1.5</v>
      </c>
      <c r="D306" s="31">
        <v>1</v>
      </c>
      <c r="E306" s="31">
        <v>2</v>
      </c>
      <c r="F306" s="31">
        <v>10</v>
      </c>
      <c r="G306" s="31">
        <v>120</v>
      </c>
      <c r="H306" s="9">
        <v>2.5</v>
      </c>
      <c r="I306" s="182">
        <v>0.12318757321382816</v>
      </c>
      <c r="J306" s="178">
        <v>22.02</v>
      </c>
      <c r="K306" s="178">
        <v>36.99</v>
      </c>
      <c r="L306" s="179">
        <v>98.6</v>
      </c>
      <c r="M306" s="180">
        <v>6.95</v>
      </c>
      <c r="N306">
        <v>8.1</v>
      </c>
      <c r="O306" s="178">
        <v>21.56</v>
      </c>
      <c r="P306" s="178">
        <v>36.96</v>
      </c>
      <c r="Q306" s="180">
        <v>90.6</v>
      </c>
      <c r="R306" s="180">
        <v>6.44</v>
      </c>
      <c r="S306" s="69">
        <v>8.1</v>
      </c>
      <c r="T306" s="181">
        <v>4</v>
      </c>
    </row>
    <row r="307" spans="1:20" ht="12.75">
      <c r="A307" s="29" t="s">
        <v>235</v>
      </c>
      <c r="B307" s="39">
        <v>39902</v>
      </c>
      <c r="C307" s="31">
        <v>1.5</v>
      </c>
      <c r="D307" s="31">
        <v>2</v>
      </c>
      <c r="E307" s="31">
        <v>1</v>
      </c>
      <c r="F307" s="31">
        <v>10</v>
      </c>
      <c r="G307" s="31">
        <v>120</v>
      </c>
      <c r="H307" s="9">
        <v>2</v>
      </c>
      <c r="I307" s="182">
        <v>0.10843573323467645</v>
      </c>
      <c r="J307" s="178">
        <v>21.45</v>
      </c>
      <c r="K307" s="178">
        <v>36.51</v>
      </c>
      <c r="L307" s="179">
        <v>92.7</v>
      </c>
      <c r="M307" s="180">
        <v>6.62</v>
      </c>
      <c r="O307" s="178">
        <v>21.47</v>
      </c>
      <c r="P307" s="178">
        <v>36.619999999999997</v>
      </c>
      <c r="Q307" s="180">
        <v>78.3</v>
      </c>
      <c r="R307" s="180">
        <v>5.59</v>
      </c>
      <c r="S307" s="69"/>
      <c r="T307" s="181">
        <v>7</v>
      </c>
    </row>
    <row r="309" spans="1:20" ht="12.75">
      <c r="A309" s="29" t="s">
        <v>184</v>
      </c>
      <c r="B309" s="39">
        <v>39783</v>
      </c>
      <c r="C309" s="31">
        <v>1.5</v>
      </c>
      <c r="D309" s="31">
        <v>1</v>
      </c>
      <c r="E309" s="31">
        <v>1</v>
      </c>
      <c r="F309" s="31">
        <v>24</v>
      </c>
      <c r="G309" s="31">
        <v>130</v>
      </c>
      <c r="H309" s="32">
        <v>1.3</v>
      </c>
      <c r="I309" s="114">
        <v>9.4282020374016826E-2</v>
      </c>
      <c r="J309" s="75">
        <v>20.79</v>
      </c>
      <c r="K309" s="75">
        <v>36.21</v>
      </c>
      <c r="L309" s="183">
        <v>98.7</v>
      </c>
      <c r="M309" s="184">
        <v>7.15</v>
      </c>
      <c r="N309">
        <v>8.1999999999999993</v>
      </c>
      <c r="O309" s="75">
        <v>20.74</v>
      </c>
      <c r="P309" s="75">
        <v>36.93</v>
      </c>
      <c r="Q309" s="184">
        <v>98.9</v>
      </c>
      <c r="R309" s="184">
        <v>7.14</v>
      </c>
      <c r="S309" s="72">
        <v>8.1</v>
      </c>
      <c r="T309" s="185">
        <v>6.5</v>
      </c>
    </row>
    <row r="310" spans="1:20" ht="12.75">
      <c r="A310" s="29" t="s">
        <v>184</v>
      </c>
      <c r="B310" s="39">
        <v>39790</v>
      </c>
      <c r="C310" s="31">
        <v>1.5</v>
      </c>
      <c r="D310" s="31">
        <v>3</v>
      </c>
      <c r="E310" s="31">
        <v>1</v>
      </c>
      <c r="F310" s="31">
        <v>11</v>
      </c>
      <c r="G310" s="31">
        <v>100</v>
      </c>
      <c r="H310" s="32">
        <v>0.4</v>
      </c>
      <c r="I310" s="76">
        <v>7.7159815430585851E-2</v>
      </c>
      <c r="J310" s="75">
        <v>20.92</v>
      </c>
      <c r="K310" s="75">
        <v>36.06</v>
      </c>
      <c r="L310" s="183">
        <v>95.8</v>
      </c>
      <c r="M310" s="184">
        <v>6.92</v>
      </c>
      <c r="N310">
        <v>8.1999999999999993</v>
      </c>
      <c r="O310" s="75">
        <v>21.01</v>
      </c>
      <c r="P310" s="75">
        <v>36.69</v>
      </c>
      <c r="Q310" s="184">
        <v>95.5</v>
      </c>
      <c r="R310" s="184">
        <v>6.87</v>
      </c>
      <c r="S310" s="72">
        <v>8.1999999999999993</v>
      </c>
      <c r="T310" s="185">
        <v>7</v>
      </c>
    </row>
    <row r="311" spans="1:20" ht="12.75">
      <c r="A311" s="29" t="s">
        <v>184</v>
      </c>
      <c r="B311" s="39">
        <v>39797</v>
      </c>
      <c r="C311" s="31">
        <v>1.5</v>
      </c>
      <c r="D311" s="31">
        <v>4</v>
      </c>
      <c r="E311" s="31">
        <v>1</v>
      </c>
      <c r="F311" s="31">
        <v>12</v>
      </c>
      <c r="G311" s="31">
        <v>130</v>
      </c>
      <c r="H311" s="32">
        <v>0.5</v>
      </c>
      <c r="I311" s="76">
        <v>7.5544412724986812E-2</v>
      </c>
      <c r="J311" s="75">
        <v>22.31</v>
      </c>
      <c r="K311" s="75">
        <v>36.229999999999997</v>
      </c>
      <c r="L311" s="183">
        <v>97.2</v>
      </c>
      <c r="M311" s="184">
        <v>6.85</v>
      </c>
      <c r="N311">
        <v>8.1999999999999993</v>
      </c>
      <c r="O311" s="75">
        <v>22.13</v>
      </c>
      <c r="P311" s="75">
        <v>36.909999999999997</v>
      </c>
      <c r="Q311" s="184">
        <v>96.6</v>
      </c>
      <c r="R311" s="184">
        <v>6.8</v>
      </c>
      <c r="S311" s="72">
        <v>8.1999999999999993</v>
      </c>
      <c r="T311" s="185">
        <v>6.5</v>
      </c>
    </row>
    <row r="312" spans="1:20" ht="12.75">
      <c r="A312" s="29" t="s">
        <v>184</v>
      </c>
      <c r="B312" s="39">
        <v>39804</v>
      </c>
      <c r="C312" s="31">
        <v>1.5</v>
      </c>
      <c r="D312" s="31">
        <v>3</v>
      </c>
      <c r="E312" s="31">
        <v>1</v>
      </c>
      <c r="F312" s="31">
        <v>10</v>
      </c>
      <c r="G312" s="31">
        <v>120</v>
      </c>
      <c r="H312" s="32">
        <v>0.5</v>
      </c>
      <c r="I312" s="76">
        <v>8.5491020735717932E-2</v>
      </c>
      <c r="J312" s="75">
        <v>21.77</v>
      </c>
      <c r="K312" s="75">
        <v>36.299999999999997</v>
      </c>
      <c r="L312" s="183">
        <v>95.3</v>
      </c>
      <c r="M312" s="184">
        <v>6.78</v>
      </c>
      <c r="N312">
        <v>8.1999999999999993</v>
      </c>
      <c r="O312" s="75">
        <v>21.85</v>
      </c>
      <c r="P312" s="75">
        <v>37.04</v>
      </c>
      <c r="Q312" s="184">
        <v>96.7</v>
      </c>
      <c r="R312" s="184">
        <v>6.84</v>
      </c>
      <c r="S312" s="72">
        <v>8.1999999999999993</v>
      </c>
      <c r="T312" s="185">
        <v>7.5</v>
      </c>
    </row>
    <row r="313" spans="1:20" ht="12.75">
      <c r="A313" s="29" t="s">
        <v>184</v>
      </c>
      <c r="B313" s="39">
        <v>39818</v>
      </c>
      <c r="C313" s="31">
        <v>1.5</v>
      </c>
      <c r="D313" s="31">
        <v>1</v>
      </c>
      <c r="E313" s="31">
        <v>1</v>
      </c>
      <c r="F313" s="31">
        <v>16</v>
      </c>
      <c r="G313" s="31">
        <v>120</v>
      </c>
      <c r="H313" s="32">
        <v>1</v>
      </c>
      <c r="I313" s="76">
        <v>0.10932409229520221</v>
      </c>
      <c r="J313" s="75">
        <v>23.38</v>
      </c>
      <c r="K313" s="75">
        <v>36.56</v>
      </c>
      <c r="L313" s="183">
        <v>96.3</v>
      </c>
      <c r="M313" s="184">
        <v>6.65</v>
      </c>
      <c r="N313">
        <v>8.1999999999999993</v>
      </c>
      <c r="O313" s="75">
        <v>23.42</v>
      </c>
      <c r="P313" s="75">
        <v>37.26</v>
      </c>
      <c r="Q313" s="184">
        <v>97.1</v>
      </c>
      <c r="R313" s="184">
        <v>6.67</v>
      </c>
      <c r="S313" s="72">
        <v>8.1999999999999993</v>
      </c>
      <c r="T313" s="185">
        <v>7.5</v>
      </c>
    </row>
    <row r="314" spans="1:20" ht="12.75">
      <c r="A314" s="29" t="s">
        <v>184</v>
      </c>
      <c r="B314" s="39">
        <v>39825</v>
      </c>
      <c r="C314" s="31">
        <v>1.5</v>
      </c>
      <c r="D314" s="31">
        <v>1</v>
      </c>
      <c r="E314" s="31">
        <v>1</v>
      </c>
      <c r="F314" s="31">
        <v>16</v>
      </c>
      <c r="G314" s="31">
        <v>140</v>
      </c>
      <c r="H314" s="32">
        <v>1</v>
      </c>
      <c r="I314" s="76">
        <v>9.2384613220703571E-2</v>
      </c>
      <c r="J314" s="75">
        <v>24.26</v>
      </c>
      <c r="K314" s="75">
        <v>36.909999999999997</v>
      </c>
      <c r="L314" s="183">
        <v>100.7</v>
      </c>
      <c r="M314" s="184">
        <v>6.84</v>
      </c>
      <c r="N314">
        <v>8.1999999999999993</v>
      </c>
      <c r="O314" s="75">
        <v>24.19</v>
      </c>
      <c r="P314" s="75">
        <v>37.61</v>
      </c>
      <c r="Q314" s="184">
        <v>99.3</v>
      </c>
      <c r="R314" s="184">
        <v>6.72</v>
      </c>
      <c r="S314" s="72">
        <v>8.1999999999999993</v>
      </c>
      <c r="T314" s="185">
        <v>6.5</v>
      </c>
    </row>
    <row r="315" spans="1:20" ht="12.75">
      <c r="A315" s="29" t="s">
        <v>184</v>
      </c>
      <c r="B315" s="39">
        <v>39832</v>
      </c>
      <c r="C315" s="31">
        <v>1.5</v>
      </c>
      <c r="D315" s="31">
        <v>1</v>
      </c>
      <c r="E315" s="31">
        <v>1</v>
      </c>
      <c r="F315" s="31">
        <v>17</v>
      </c>
      <c r="G315" s="31">
        <v>140</v>
      </c>
      <c r="H315" s="32">
        <v>1.3</v>
      </c>
      <c r="I315" s="76">
        <v>0.12246618464964971</v>
      </c>
      <c r="J315" s="75">
        <v>23.52</v>
      </c>
      <c r="K315" s="75">
        <v>36.82</v>
      </c>
      <c r="L315" s="183">
        <v>99.2</v>
      </c>
      <c r="M315" s="184">
        <v>6.82</v>
      </c>
      <c r="N315">
        <v>8.1999999999999993</v>
      </c>
      <c r="O315" s="75">
        <v>23.56</v>
      </c>
      <c r="P315" s="75">
        <v>37.61</v>
      </c>
      <c r="Q315" s="184">
        <v>97.7</v>
      </c>
      <c r="R315" s="184">
        <v>6.68</v>
      </c>
      <c r="S315" s="72">
        <v>8.1999999999999993</v>
      </c>
      <c r="T315" s="185">
        <v>5.5</v>
      </c>
    </row>
    <row r="316" spans="1:20" ht="12.75">
      <c r="A316" s="29" t="s">
        <v>184</v>
      </c>
      <c r="B316" s="39">
        <v>39846</v>
      </c>
      <c r="C316" s="31">
        <v>1.5</v>
      </c>
      <c r="D316" s="31">
        <v>1</v>
      </c>
      <c r="E316" s="31">
        <v>1</v>
      </c>
      <c r="F316" s="31">
        <v>12</v>
      </c>
      <c r="G316" s="31">
        <v>110</v>
      </c>
      <c r="H316" s="32">
        <v>0.6</v>
      </c>
      <c r="I316" s="76">
        <v>7.375268921530205E-2</v>
      </c>
      <c r="J316" s="75">
        <v>25.7</v>
      </c>
      <c r="K316" s="75">
        <v>36.880000000000003</v>
      </c>
      <c r="L316" s="183">
        <v>96.4</v>
      </c>
      <c r="M316" s="184">
        <v>6.39</v>
      </c>
      <c r="N316">
        <v>8.1</v>
      </c>
      <c r="O316" s="75">
        <v>24.71</v>
      </c>
      <c r="P316" s="75">
        <v>37.5</v>
      </c>
      <c r="Q316" s="184">
        <v>91.8</v>
      </c>
      <c r="R316" s="184">
        <v>6.16</v>
      </c>
      <c r="S316" s="184">
        <v>8.1</v>
      </c>
      <c r="T316" s="185">
        <v>8</v>
      </c>
    </row>
    <row r="317" spans="1:20" ht="12.75">
      <c r="A317" s="29" t="s">
        <v>184</v>
      </c>
      <c r="B317" s="39">
        <v>39853</v>
      </c>
      <c r="C317" s="31">
        <v>1.5</v>
      </c>
      <c r="D317" s="31">
        <v>1</v>
      </c>
      <c r="E317" s="31">
        <v>1</v>
      </c>
      <c r="F317" s="31">
        <v>12</v>
      </c>
      <c r="G317" s="31">
        <v>130</v>
      </c>
      <c r="H317" s="32">
        <v>0.6</v>
      </c>
      <c r="I317" s="76">
        <v>8.1871464096420904E-2</v>
      </c>
      <c r="J317" s="75">
        <v>22.84</v>
      </c>
      <c r="K317" s="75">
        <v>36.82</v>
      </c>
      <c r="L317" s="183">
        <v>94.8</v>
      </c>
      <c r="M317" s="184">
        <v>6.59</v>
      </c>
      <c r="N317">
        <v>8.1</v>
      </c>
      <c r="O317" s="75">
        <v>23.12</v>
      </c>
      <c r="P317" s="75">
        <v>37.340000000000003</v>
      </c>
      <c r="Q317" s="184">
        <v>93.7</v>
      </c>
      <c r="R317" s="184">
        <v>6.47</v>
      </c>
      <c r="S317" s="72">
        <v>8.1</v>
      </c>
      <c r="T317" s="185">
        <v>5</v>
      </c>
    </row>
    <row r="318" spans="1:20" ht="12.75">
      <c r="A318" s="29" t="s">
        <v>184</v>
      </c>
      <c r="B318" s="39">
        <v>39860</v>
      </c>
      <c r="C318" s="31">
        <v>1.5</v>
      </c>
      <c r="D318" s="31">
        <v>1</v>
      </c>
      <c r="E318" s="31">
        <v>1</v>
      </c>
      <c r="F318" s="31">
        <v>12</v>
      </c>
      <c r="G318" s="31">
        <v>140</v>
      </c>
      <c r="H318" s="32">
        <v>1.2</v>
      </c>
      <c r="I318" s="76">
        <v>8.5111250096588292E-2</v>
      </c>
      <c r="J318" s="75">
        <v>24.47</v>
      </c>
      <c r="K318" s="75">
        <v>37.07</v>
      </c>
      <c r="L318" s="183">
        <v>95.6</v>
      </c>
      <c r="M318" s="184">
        <v>6.46</v>
      </c>
      <c r="N318">
        <v>8</v>
      </c>
      <c r="O318" s="75">
        <v>23.47</v>
      </c>
      <c r="P318" s="75">
        <v>37.630000000000003</v>
      </c>
      <c r="Q318" s="184">
        <v>99.6</v>
      </c>
      <c r="R318" s="184">
        <v>6.82</v>
      </c>
      <c r="S318" s="72">
        <v>8</v>
      </c>
      <c r="T318" s="185">
        <v>8</v>
      </c>
    </row>
    <row r="319" spans="1:20" ht="12.75">
      <c r="A319" s="29" t="s">
        <v>184</v>
      </c>
      <c r="B319" s="39">
        <v>39867</v>
      </c>
      <c r="C319" s="31">
        <v>1.5</v>
      </c>
      <c r="D319" s="31">
        <v>1</v>
      </c>
      <c r="E319" s="31">
        <v>1</v>
      </c>
      <c r="F319" s="31">
        <v>13</v>
      </c>
      <c r="G319" s="31">
        <v>120</v>
      </c>
      <c r="H319" s="32">
        <v>0.7</v>
      </c>
      <c r="I319" s="76">
        <v>7.2706304449194847E-2</v>
      </c>
      <c r="J319" s="75">
        <v>22.84</v>
      </c>
      <c r="K319" s="75">
        <v>36.43</v>
      </c>
      <c r="L319" s="183">
        <v>94.6</v>
      </c>
      <c r="M319" s="184">
        <v>6.6</v>
      </c>
      <c r="N319">
        <v>8.1</v>
      </c>
      <c r="O319" s="75">
        <v>23.31</v>
      </c>
      <c r="P319" s="75">
        <v>37.25</v>
      </c>
      <c r="Q319" s="184">
        <v>94.3</v>
      </c>
      <c r="R319" s="184">
        <v>6.49</v>
      </c>
      <c r="S319" s="72">
        <v>8.1</v>
      </c>
      <c r="T319" s="185">
        <v>6.7</v>
      </c>
    </row>
    <row r="320" spans="1:20" ht="12.75">
      <c r="A320" s="29" t="s">
        <v>184</v>
      </c>
      <c r="B320" s="39">
        <v>39874</v>
      </c>
      <c r="C320" s="31">
        <v>4</v>
      </c>
      <c r="D320" s="31">
        <v>5</v>
      </c>
      <c r="E320" s="31">
        <v>1</v>
      </c>
      <c r="F320" s="31">
        <v>15</v>
      </c>
      <c r="G320" s="31">
        <v>120</v>
      </c>
      <c r="H320" s="32">
        <v>1.4</v>
      </c>
      <c r="I320" s="76">
        <v>9.6175960275384401E-2</v>
      </c>
      <c r="J320" s="75">
        <v>21.93</v>
      </c>
      <c r="K320" s="75">
        <v>37.03</v>
      </c>
      <c r="L320" s="183">
        <v>93.9</v>
      </c>
      <c r="M320" s="184">
        <v>6.63</v>
      </c>
      <c r="N320">
        <v>8.1</v>
      </c>
      <c r="O320" s="75">
        <v>22.05</v>
      </c>
      <c r="P320" s="75">
        <v>37.75</v>
      </c>
      <c r="Q320" s="184">
        <v>94.4</v>
      </c>
      <c r="R320" s="184">
        <v>6.62</v>
      </c>
      <c r="S320" s="72">
        <v>8.1</v>
      </c>
      <c r="T320" s="185">
        <v>6</v>
      </c>
    </row>
    <row r="321" spans="1:21" ht="12.75">
      <c r="A321" s="29" t="s">
        <v>184</v>
      </c>
      <c r="B321" s="39">
        <v>39881</v>
      </c>
      <c r="C321" s="31">
        <v>1.5</v>
      </c>
      <c r="D321" s="31">
        <v>1</v>
      </c>
      <c r="E321" s="31">
        <v>1</v>
      </c>
      <c r="F321" s="31">
        <v>12</v>
      </c>
      <c r="G321" s="31">
        <v>130</v>
      </c>
      <c r="H321" s="32">
        <v>0.8</v>
      </c>
      <c r="I321" s="76">
        <v>8.5123873338349032E-2</v>
      </c>
      <c r="J321" s="75">
        <v>26.66</v>
      </c>
      <c r="K321" s="75">
        <v>37.270000000000003</v>
      </c>
      <c r="L321" s="183">
        <v>105</v>
      </c>
      <c r="M321" s="184">
        <v>6.83</v>
      </c>
      <c r="N321">
        <v>8.1</v>
      </c>
      <c r="O321" s="53">
        <v>26.66</v>
      </c>
      <c r="P321" s="53">
        <v>37.270000000000003</v>
      </c>
      <c r="Q321" s="125">
        <v>105</v>
      </c>
      <c r="R321" s="125">
        <v>6.83</v>
      </c>
      <c r="S321" s="72">
        <v>8.1</v>
      </c>
      <c r="T321" s="185">
        <v>8</v>
      </c>
    </row>
    <row r="322" spans="1:21" ht="12.75">
      <c r="A322" s="29" t="s">
        <v>184</v>
      </c>
      <c r="B322" s="39">
        <v>39888</v>
      </c>
      <c r="C322" s="31">
        <v>1.5</v>
      </c>
      <c r="D322" s="31">
        <v>1</v>
      </c>
      <c r="E322" s="31">
        <v>1</v>
      </c>
      <c r="F322" s="31">
        <v>11</v>
      </c>
      <c r="G322" s="31">
        <v>140</v>
      </c>
      <c r="H322" s="32">
        <v>1.1000000000000001</v>
      </c>
      <c r="I322" s="76">
        <v>9.1017195022494224E-2</v>
      </c>
      <c r="J322" s="75">
        <v>24.57</v>
      </c>
      <c r="K322" s="75">
        <v>37.340000000000003</v>
      </c>
      <c r="L322" s="183">
        <v>102.1</v>
      </c>
      <c r="M322" s="184">
        <v>6.87</v>
      </c>
      <c r="N322">
        <v>8.1</v>
      </c>
      <c r="O322" s="75">
        <v>22.51</v>
      </c>
      <c r="P322" s="75">
        <v>37.82</v>
      </c>
      <c r="Q322" s="184">
        <v>98.6</v>
      </c>
      <c r="R322" s="184">
        <v>6.86</v>
      </c>
      <c r="S322" s="72">
        <v>8.1</v>
      </c>
      <c r="T322" s="185">
        <v>7</v>
      </c>
    </row>
    <row r="323" spans="1:21" ht="12.75">
      <c r="A323" s="29" t="s">
        <v>184</v>
      </c>
      <c r="B323" s="39">
        <v>39895</v>
      </c>
      <c r="C323" s="31">
        <v>1.5</v>
      </c>
      <c r="D323" s="31">
        <v>1</v>
      </c>
      <c r="E323" s="31">
        <v>1</v>
      </c>
      <c r="F323" s="31">
        <v>10</v>
      </c>
      <c r="G323" s="31">
        <v>130</v>
      </c>
      <c r="H323" s="9">
        <v>2.2999999999999998</v>
      </c>
      <c r="I323" s="76">
        <v>0.13142054883242868</v>
      </c>
      <c r="J323" s="75">
        <v>23.85</v>
      </c>
      <c r="K323" s="75">
        <v>37.229999999999997</v>
      </c>
      <c r="L323" s="183">
        <v>107.7</v>
      </c>
      <c r="M323" s="184">
        <v>7.35</v>
      </c>
      <c r="N323">
        <v>8.1</v>
      </c>
      <c r="O323" s="75">
        <v>22.34</v>
      </c>
      <c r="P323" s="75">
        <v>37.85</v>
      </c>
      <c r="Q323" s="184">
        <v>106.6</v>
      </c>
      <c r="R323" s="184">
        <v>7.44</v>
      </c>
      <c r="S323" s="72">
        <v>8.1</v>
      </c>
      <c r="T323" s="185">
        <v>4</v>
      </c>
      <c r="U323" s="72"/>
    </row>
    <row r="324" spans="1:21" ht="12.75">
      <c r="A324" s="29" t="s">
        <v>184</v>
      </c>
      <c r="B324" s="39">
        <v>39902</v>
      </c>
      <c r="C324" s="31">
        <v>1.5</v>
      </c>
      <c r="D324" s="31">
        <v>1</v>
      </c>
      <c r="E324" s="31">
        <v>3</v>
      </c>
      <c r="F324" s="31">
        <v>11</v>
      </c>
      <c r="G324" s="31">
        <v>130</v>
      </c>
      <c r="H324" s="9">
        <v>2.4</v>
      </c>
      <c r="I324" s="76">
        <v>0.13361874491982831</v>
      </c>
      <c r="J324" s="75">
        <v>21.5</v>
      </c>
      <c r="K324" s="75">
        <v>35.78</v>
      </c>
      <c r="L324" s="183">
        <v>86.8</v>
      </c>
      <c r="M324" s="184">
        <v>6.22</v>
      </c>
      <c r="N324">
        <v>8.1999999999999993</v>
      </c>
      <c r="O324" s="75">
        <v>21.59</v>
      </c>
      <c r="P324" s="75">
        <v>36.46</v>
      </c>
      <c r="Q324" s="184">
        <v>84.8</v>
      </c>
      <c r="R324" s="184">
        <v>6.04</v>
      </c>
      <c r="S324" s="72">
        <v>8.1</v>
      </c>
      <c r="T324" s="185">
        <v>6</v>
      </c>
      <c r="U324" s="72"/>
    </row>
  </sheetData>
  <pageMargins left="0.75" right="0.75" top="1" bottom="1" header="0.5" footer="0.5"/>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V404"/>
  <sheetViews>
    <sheetView zoomScale="85" workbookViewId="0">
      <selection activeCell="M14" sqref="M14"/>
    </sheetView>
  </sheetViews>
  <sheetFormatPr defaultColWidth="11.42578125" defaultRowHeight="12"/>
  <cols>
    <col min="9" max="9" width="10.85546875" style="9"/>
    <col min="20" max="20" width="10.85546875" style="34"/>
  </cols>
  <sheetData>
    <row r="1" spans="1:21">
      <c r="C1" s="26" t="s">
        <v>4</v>
      </c>
      <c r="D1" s="26" t="s">
        <v>58</v>
      </c>
      <c r="E1" s="26" t="s">
        <v>59</v>
      </c>
      <c r="F1" s="26" t="s">
        <v>60</v>
      </c>
      <c r="G1" s="26" t="s">
        <v>61</v>
      </c>
      <c r="H1" s="26" t="s">
        <v>62</v>
      </c>
      <c r="I1" s="26" t="s">
        <v>63</v>
      </c>
      <c r="J1" s="26" t="s">
        <v>65</v>
      </c>
      <c r="K1" s="26" t="s">
        <v>64</v>
      </c>
      <c r="L1" s="26" t="s">
        <v>222</v>
      </c>
      <c r="M1" s="26" t="s">
        <v>223</v>
      </c>
      <c r="N1" s="26" t="s">
        <v>173</v>
      </c>
      <c r="O1" s="26" t="s">
        <v>68</v>
      </c>
      <c r="P1" s="26" t="s">
        <v>67</v>
      </c>
      <c r="Q1" s="26" t="s">
        <v>224</v>
      </c>
      <c r="R1" s="26" t="s">
        <v>490</v>
      </c>
      <c r="S1" s="38" t="s">
        <v>174</v>
      </c>
      <c r="T1" s="34" t="s">
        <v>72</v>
      </c>
      <c r="U1" s="26" t="s">
        <v>225</v>
      </c>
    </row>
    <row r="2" spans="1:21">
      <c r="A2" s="26" t="s">
        <v>57</v>
      </c>
      <c r="B2" s="26" t="s">
        <v>2</v>
      </c>
      <c r="C2" s="9" t="s">
        <v>7</v>
      </c>
      <c r="D2" s="9" t="s">
        <v>7</v>
      </c>
      <c r="E2" s="9" t="s">
        <v>7</v>
      </c>
      <c r="F2" s="9" t="s">
        <v>7</v>
      </c>
      <c r="G2" s="9" t="s">
        <v>7</v>
      </c>
      <c r="H2" s="9" t="s">
        <v>7</v>
      </c>
      <c r="I2" s="9" t="s">
        <v>226</v>
      </c>
      <c r="J2" s="9" t="s">
        <v>227</v>
      </c>
      <c r="K2" s="9" t="s">
        <v>228</v>
      </c>
      <c r="L2" s="9" t="s">
        <v>229</v>
      </c>
      <c r="M2" s="9" t="s">
        <v>230</v>
      </c>
      <c r="O2" s="9" t="s">
        <v>227</v>
      </c>
      <c r="P2" s="9" t="s">
        <v>228</v>
      </c>
      <c r="Q2" s="9" t="s">
        <v>229</v>
      </c>
      <c r="R2" s="9" t="s">
        <v>230</v>
      </c>
      <c r="T2" s="34" t="s">
        <v>231</v>
      </c>
    </row>
    <row r="3" spans="1:21" ht="15">
      <c r="A3" s="29" t="s">
        <v>8</v>
      </c>
      <c r="B3" s="33">
        <v>40154</v>
      </c>
      <c r="C3" s="31">
        <v>2</v>
      </c>
      <c r="D3" s="31" t="s">
        <v>191</v>
      </c>
      <c r="E3" s="31">
        <v>1</v>
      </c>
      <c r="F3" s="31" t="s">
        <v>208</v>
      </c>
      <c r="G3" s="31" t="s">
        <v>192</v>
      </c>
      <c r="H3" s="32" t="s">
        <v>236</v>
      </c>
      <c r="I3" s="186"/>
      <c r="J3" s="187">
        <v>21.46</v>
      </c>
      <c r="K3" s="188">
        <v>35.700000000000003</v>
      </c>
      <c r="L3" s="189">
        <v>97.8</v>
      </c>
      <c r="M3" s="190">
        <v>6.99</v>
      </c>
      <c r="N3">
        <v>8.1999999999999993</v>
      </c>
      <c r="O3" s="187">
        <v>21.34</v>
      </c>
      <c r="P3" s="188">
        <v>35.700000000000003</v>
      </c>
      <c r="Q3" s="189">
        <v>99.9</v>
      </c>
      <c r="R3" s="190">
        <v>7.16</v>
      </c>
      <c r="S3" s="49">
        <v>8.1999999999999993</v>
      </c>
      <c r="T3" s="123">
        <v>6.5</v>
      </c>
    </row>
    <row r="4" spans="1:21" ht="15">
      <c r="A4" s="29" t="s">
        <v>8</v>
      </c>
      <c r="B4" s="33">
        <v>40161</v>
      </c>
      <c r="C4" s="31">
        <v>2</v>
      </c>
      <c r="D4" s="31" t="s">
        <v>196</v>
      </c>
      <c r="E4" s="31">
        <v>1</v>
      </c>
      <c r="F4" s="31" t="s">
        <v>190</v>
      </c>
      <c r="G4" s="31" t="s">
        <v>189</v>
      </c>
      <c r="H4" s="32" t="s">
        <v>237</v>
      </c>
      <c r="I4" s="191">
        <v>9.0590821953930131E-2</v>
      </c>
      <c r="J4" s="187">
        <v>22.23</v>
      </c>
      <c r="K4" s="188">
        <v>35.93</v>
      </c>
      <c r="L4" s="189">
        <v>95.9</v>
      </c>
      <c r="M4" s="190">
        <v>6.75</v>
      </c>
      <c r="N4">
        <v>8.1999999999999993</v>
      </c>
      <c r="O4" s="187">
        <v>21.13</v>
      </c>
      <c r="P4" s="188">
        <v>35.85</v>
      </c>
      <c r="Q4" s="189">
        <v>101</v>
      </c>
      <c r="R4" s="190">
        <v>7.25</v>
      </c>
      <c r="S4" s="49">
        <v>8.1999999999999993</v>
      </c>
      <c r="T4" s="123">
        <v>12.5</v>
      </c>
    </row>
    <row r="5" spans="1:21" ht="15">
      <c r="A5" s="29" t="s">
        <v>8</v>
      </c>
      <c r="B5" s="33">
        <v>40168</v>
      </c>
      <c r="C5" s="31">
        <v>2</v>
      </c>
      <c r="D5" s="31" t="s">
        <v>196</v>
      </c>
      <c r="E5" s="31">
        <v>1</v>
      </c>
      <c r="F5" s="31" t="s">
        <v>194</v>
      </c>
      <c r="G5" s="31" t="s">
        <v>189</v>
      </c>
      <c r="H5" s="32" t="s">
        <v>236</v>
      </c>
      <c r="I5" s="192">
        <v>9.3558188613921053E-2</v>
      </c>
      <c r="J5" s="187">
        <v>22.6</v>
      </c>
      <c r="K5" s="188">
        <v>35.880000000000003</v>
      </c>
      <c r="L5" s="189">
        <v>103.6</v>
      </c>
      <c r="M5" s="190">
        <v>7.24</v>
      </c>
      <c r="N5">
        <v>8.3000000000000007</v>
      </c>
      <c r="O5" s="187">
        <v>21.63</v>
      </c>
      <c r="P5" s="188">
        <v>35.93</v>
      </c>
      <c r="Q5" s="189">
        <v>99.7</v>
      </c>
      <c r="R5" s="190">
        <v>7.09</v>
      </c>
      <c r="S5" s="49">
        <v>8.1999999999999993</v>
      </c>
      <c r="T5" s="193">
        <v>8.5</v>
      </c>
    </row>
    <row r="6" spans="1:21" ht="15">
      <c r="A6" s="29" t="s">
        <v>8</v>
      </c>
      <c r="B6" s="33">
        <v>40182</v>
      </c>
      <c r="C6" s="31">
        <v>2</v>
      </c>
      <c r="D6" s="31" t="s">
        <v>191</v>
      </c>
      <c r="E6" s="31">
        <v>1</v>
      </c>
      <c r="F6" s="31" t="s">
        <v>215</v>
      </c>
      <c r="G6" s="31" t="s">
        <v>189</v>
      </c>
      <c r="H6" s="32" t="s">
        <v>238</v>
      </c>
      <c r="I6" s="194">
        <v>7.0831514164309245E-2</v>
      </c>
      <c r="J6" s="187">
        <v>22.57</v>
      </c>
      <c r="K6" s="188">
        <v>36.220000000000006</v>
      </c>
      <c r="L6" s="189">
        <v>97</v>
      </c>
      <c r="M6" s="190">
        <v>6.77</v>
      </c>
      <c r="N6" s="190">
        <v>8.33</v>
      </c>
      <c r="O6" s="187">
        <v>22.53</v>
      </c>
      <c r="P6" s="188">
        <v>36.25</v>
      </c>
      <c r="Q6" s="189">
        <v>97</v>
      </c>
      <c r="R6" s="190">
        <v>6.77</v>
      </c>
      <c r="S6" s="49">
        <v>8.3000000000000007</v>
      </c>
      <c r="T6" s="193">
        <v>8.5</v>
      </c>
    </row>
    <row r="7" spans="1:21" ht="15">
      <c r="A7" s="29" t="s">
        <v>8</v>
      </c>
      <c r="B7" s="33">
        <v>40189</v>
      </c>
      <c r="C7" s="31">
        <v>2</v>
      </c>
      <c r="D7" s="31">
        <v>1</v>
      </c>
      <c r="E7" s="31">
        <v>1</v>
      </c>
      <c r="F7" s="31" t="s">
        <v>215</v>
      </c>
      <c r="G7" s="31" t="s">
        <v>207</v>
      </c>
      <c r="H7" s="32" t="s">
        <v>239</v>
      </c>
      <c r="I7" s="194">
        <v>0.13232938154064575</v>
      </c>
      <c r="J7" s="187">
        <v>22.67</v>
      </c>
      <c r="K7" s="188">
        <v>36.370000000000005</v>
      </c>
      <c r="L7" s="189">
        <v>99.2</v>
      </c>
      <c r="M7" s="190">
        <v>6.91</v>
      </c>
      <c r="N7">
        <v>8.4</v>
      </c>
      <c r="O7" s="187">
        <v>22.61</v>
      </c>
      <c r="P7" s="188">
        <v>36.42</v>
      </c>
      <c r="Q7" s="189">
        <v>95</v>
      </c>
      <c r="R7" s="190">
        <v>6.62</v>
      </c>
      <c r="S7" s="49">
        <v>8.3000000000000007</v>
      </c>
      <c r="T7" s="193">
        <v>5</v>
      </c>
    </row>
    <row r="8" spans="1:21" ht="15">
      <c r="A8" s="29" t="s">
        <v>8</v>
      </c>
      <c r="B8" s="33">
        <v>40196</v>
      </c>
      <c r="C8" s="31">
        <v>2</v>
      </c>
      <c r="D8" s="31" t="s">
        <v>196</v>
      </c>
      <c r="E8" s="31">
        <v>1</v>
      </c>
      <c r="F8" s="31" t="s">
        <v>194</v>
      </c>
      <c r="G8" s="31" t="s">
        <v>187</v>
      </c>
      <c r="H8" s="32" t="s">
        <v>240</v>
      </c>
      <c r="I8" s="194">
        <v>8.9370182874563761E-2</v>
      </c>
      <c r="J8" s="187">
        <v>23.83</v>
      </c>
      <c r="K8" s="188">
        <v>36.540000000000006</v>
      </c>
      <c r="L8" s="189">
        <v>100.5</v>
      </c>
      <c r="M8" s="190">
        <v>6.85</v>
      </c>
      <c r="N8" s="190">
        <v>8.33</v>
      </c>
      <c r="O8" s="187">
        <v>22.77</v>
      </c>
      <c r="P8" s="188">
        <v>36.620000000000005</v>
      </c>
      <c r="Q8" s="189">
        <v>92.5</v>
      </c>
      <c r="R8" s="190">
        <v>6.42</v>
      </c>
      <c r="S8" s="190">
        <v>8.33</v>
      </c>
      <c r="T8" s="193">
        <v>12</v>
      </c>
    </row>
    <row r="9" spans="1:21" ht="15">
      <c r="A9" s="29" t="s">
        <v>8</v>
      </c>
      <c r="B9" s="33">
        <v>40203</v>
      </c>
      <c r="C9" s="31">
        <v>2</v>
      </c>
      <c r="D9" s="31">
        <v>1</v>
      </c>
      <c r="E9" s="31">
        <v>1</v>
      </c>
      <c r="F9" s="31" t="s">
        <v>215</v>
      </c>
      <c r="G9" s="31" t="s">
        <v>193</v>
      </c>
      <c r="H9" s="32" t="s">
        <v>240</v>
      </c>
      <c r="I9" s="194">
        <v>6.7829851547256931E-2</v>
      </c>
      <c r="J9" s="187">
        <v>23.48</v>
      </c>
      <c r="K9" s="188">
        <v>36.940000000000005</v>
      </c>
      <c r="L9" s="189">
        <v>97.7</v>
      </c>
      <c r="M9" s="190">
        <v>6.71</v>
      </c>
      <c r="N9" s="190">
        <v>8.33</v>
      </c>
      <c r="O9" s="187">
        <v>23.42</v>
      </c>
      <c r="P9" s="188">
        <v>37.07</v>
      </c>
      <c r="Q9" s="189">
        <v>93.3</v>
      </c>
      <c r="R9" s="190">
        <v>6.41</v>
      </c>
      <c r="S9" s="190">
        <v>8.33</v>
      </c>
      <c r="T9" s="193">
        <v>10.5</v>
      </c>
    </row>
    <row r="10" spans="1:21" ht="15">
      <c r="A10" s="29" t="s">
        <v>8</v>
      </c>
      <c r="B10" s="33">
        <v>40210</v>
      </c>
      <c r="C10" s="31">
        <v>2</v>
      </c>
      <c r="D10" s="31">
        <v>1</v>
      </c>
      <c r="E10" s="31">
        <v>1</v>
      </c>
      <c r="F10" s="31" t="s">
        <v>194</v>
      </c>
      <c r="G10" s="31" t="s">
        <v>193</v>
      </c>
      <c r="H10" s="32" t="s">
        <v>241</v>
      </c>
      <c r="I10" s="191">
        <v>7.7861354719043249E-2</v>
      </c>
      <c r="J10" s="187">
        <v>23.25</v>
      </c>
      <c r="K10" s="188">
        <v>36.910000000000004</v>
      </c>
      <c r="L10" s="189">
        <v>95.9</v>
      </c>
      <c r="M10" s="190">
        <v>6.61</v>
      </c>
      <c r="N10" s="190">
        <v>8.33</v>
      </c>
      <c r="O10" s="187">
        <v>23.25</v>
      </c>
      <c r="P10" s="188">
        <v>36.940000000000005</v>
      </c>
      <c r="Q10" s="189">
        <v>95.6</v>
      </c>
      <c r="R10" s="190">
        <v>6.58</v>
      </c>
      <c r="S10" s="190">
        <v>8.33</v>
      </c>
      <c r="T10" s="193">
        <v>8</v>
      </c>
    </row>
    <row r="11" spans="1:21" ht="15">
      <c r="A11" s="29" t="s">
        <v>8</v>
      </c>
      <c r="B11" s="33">
        <v>40217</v>
      </c>
      <c r="C11" s="31">
        <v>2</v>
      </c>
      <c r="D11" s="31">
        <v>1</v>
      </c>
      <c r="E11" s="31">
        <v>1</v>
      </c>
      <c r="F11" s="31" t="s">
        <v>200</v>
      </c>
      <c r="G11" s="31" t="s">
        <v>187</v>
      </c>
      <c r="H11" s="32" t="s">
        <v>240</v>
      </c>
      <c r="I11" s="195">
        <v>7.9075340895105012E-2</v>
      </c>
      <c r="J11">
        <v>22.59</v>
      </c>
      <c r="K11" s="12">
        <v>36.42</v>
      </c>
      <c r="L11" s="19">
        <v>97.5</v>
      </c>
      <c r="M11" s="18">
        <v>6.82</v>
      </c>
      <c r="N11" s="190">
        <v>8.33</v>
      </c>
      <c r="O11">
        <v>22.64</v>
      </c>
      <c r="P11" s="12">
        <v>36.720000000000006</v>
      </c>
      <c r="Q11" s="19">
        <v>94.7</v>
      </c>
      <c r="R11" s="18">
        <v>6.6</v>
      </c>
      <c r="S11" s="190">
        <v>8.33</v>
      </c>
      <c r="T11" s="42">
        <v>10</v>
      </c>
    </row>
    <row r="12" spans="1:21" ht="15">
      <c r="A12" s="29" t="s">
        <v>8</v>
      </c>
      <c r="B12" s="33">
        <v>40224</v>
      </c>
      <c r="C12" s="31">
        <v>2</v>
      </c>
      <c r="D12" s="31">
        <v>1</v>
      </c>
      <c r="E12" s="31">
        <v>1</v>
      </c>
      <c r="F12" s="31" t="s">
        <v>116</v>
      </c>
      <c r="G12" s="31" t="s">
        <v>207</v>
      </c>
      <c r="H12" s="32" t="s">
        <v>237</v>
      </c>
      <c r="I12" s="196">
        <v>6.5418373479020353E-2</v>
      </c>
      <c r="J12" s="187">
        <v>23.61</v>
      </c>
      <c r="K12" s="188">
        <v>36.25</v>
      </c>
      <c r="L12" s="189">
        <v>99.5</v>
      </c>
      <c r="M12" s="190">
        <v>6.81</v>
      </c>
      <c r="N12">
        <v>8.4</v>
      </c>
      <c r="O12" s="187">
        <v>23.79</v>
      </c>
      <c r="P12" s="188">
        <v>36.43</v>
      </c>
      <c r="Q12" s="189">
        <v>99.4</v>
      </c>
      <c r="R12" s="190">
        <v>6.78</v>
      </c>
      <c r="S12" s="190">
        <v>8.33</v>
      </c>
      <c r="T12" s="193">
        <v>9</v>
      </c>
    </row>
    <row r="13" spans="1:21" ht="15">
      <c r="A13" s="29" t="s">
        <v>8</v>
      </c>
      <c r="B13" s="33">
        <v>40231</v>
      </c>
      <c r="C13" s="31">
        <v>2</v>
      </c>
      <c r="D13" s="31" t="s">
        <v>196</v>
      </c>
      <c r="E13" s="31">
        <v>1</v>
      </c>
      <c r="F13" s="31" t="s">
        <v>215</v>
      </c>
      <c r="G13" s="31" t="s">
        <v>199</v>
      </c>
      <c r="H13" s="32" t="s">
        <v>238</v>
      </c>
      <c r="I13" s="194">
        <v>9.2377887092604027E-2</v>
      </c>
      <c r="J13" s="187">
        <v>23.02</v>
      </c>
      <c r="K13" s="188">
        <v>36.46</v>
      </c>
      <c r="L13" s="189">
        <v>89.7</v>
      </c>
      <c r="M13" s="190">
        <v>6.21</v>
      </c>
      <c r="N13" s="190">
        <v>8.18</v>
      </c>
      <c r="O13" s="187">
        <v>23.01</v>
      </c>
      <c r="P13" s="188">
        <v>36.479999999999997</v>
      </c>
      <c r="Q13" s="189">
        <v>94</v>
      </c>
      <c r="R13" s="190">
        <v>6.52</v>
      </c>
      <c r="S13" s="190">
        <v>8.16</v>
      </c>
      <c r="T13" s="193">
        <v>9.1999999999999993</v>
      </c>
    </row>
    <row r="14" spans="1:21" ht="15">
      <c r="A14" s="29" t="s">
        <v>8</v>
      </c>
      <c r="B14" s="33">
        <v>40239</v>
      </c>
      <c r="C14" s="31">
        <v>2</v>
      </c>
      <c r="D14" s="31" t="s">
        <v>196</v>
      </c>
      <c r="E14" s="31">
        <v>1</v>
      </c>
      <c r="F14" s="31" t="s">
        <v>200</v>
      </c>
      <c r="G14" s="31" t="s">
        <v>187</v>
      </c>
      <c r="H14" s="32" t="s">
        <v>236</v>
      </c>
      <c r="I14" s="197">
        <v>7.2108811783880858E-2</v>
      </c>
      <c r="J14" s="198">
        <v>23.57</v>
      </c>
      <c r="K14" s="199">
        <v>36.340000000000003</v>
      </c>
      <c r="L14" s="200">
        <v>96.4</v>
      </c>
      <c r="M14" s="201">
        <v>6.6</v>
      </c>
      <c r="N14" s="201">
        <v>8.17</v>
      </c>
      <c r="O14" s="198">
        <v>23.72</v>
      </c>
      <c r="P14" s="199">
        <v>36.700000000000003</v>
      </c>
      <c r="Q14" s="200">
        <v>92.7</v>
      </c>
      <c r="R14" s="201">
        <v>6.32</v>
      </c>
      <c r="S14" s="49">
        <v>8.1</v>
      </c>
      <c r="T14" s="202">
        <v>12</v>
      </c>
    </row>
    <row r="15" spans="1:21" ht="15">
      <c r="A15" s="29" t="s">
        <v>8</v>
      </c>
      <c r="B15" s="33">
        <v>40245</v>
      </c>
      <c r="C15" s="31">
        <v>2</v>
      </c>
      <c r="D15" s="31" t="s">
        <v>191</v>
      </c>
      <c r="E15" s="31">
        <v>1</v>
      </c>
      <c r="F15" s="31" t="s">
        <v>206</v>
      </c>
      <c r="G15" s="31" t="s">
        <v>204</v>
      </c>
      <c r="H15" s="32" t="s">
        <v>237</v>
      </c>
      <c r="I15" s="197">
        <v>8.1159702148023982E-2</v>
      </c>
      <c r="J15" s="198">
        <v>22.52</v>
      </c>
      <c r="K15" s="199">
        <v>36.76</v>
      </c>
      <c r="L15" s="200">
        <v>98.7</v>
      </c>
      <c r="M15" s="201">
        <v>6.87</v>
      </c>
      <c r="N15" s="201">
        <v>8.1999999999999993</v>
      </c>
      <c r="O15" s="198">
        <v>22.82</v>
      </c>
      <c r="P15" s="199">
        <v>36.93</v>
      </c>
      <c r="Q15" s="200">
        <v>94.6</v>
      </c>
      <c r="R15" s="201">
        <v>6.54</v>
      </c>
      <c r="S15" s="201">
        <v>8.18</v>
      </c>
      <c r="T15" s="202">
        <v>6</v>
      </c>
    </row>
    <row r="16" spans="1:21" ht="15">
      <c r="A16" s="29" t="s">
        <v>8</v>
      </c>
      <c r="B16" s="33">
        <v>40252</v>
      </c>
      <c r="C16" s="31">
        <v>2</v>
      </c>
      <c r="D16" s="31" t="s">
        <v>196</v>
      </c>
      <c r="E16" s="31">
        <v>1</v>
      </c>
      <c r="F16" s="31" t="s">
        <v>206</v>
      </c>
      <c r="G16" s="31" t="s">
        <v>187</v>
      </c>
      <c r="H16" s="32" t="s">
        <v>242</v>
      </c>
      <c r="I16" s="203">
        <v>7.3149837353950725E-2</v>
      </c>
      <c r="J16" s="204">
        <v>23.08</v>
      </c>
      <c r="K16" s="205">
        <v>36.340000000000003</v>
      </c>
      <c r="L16" s="206">
        <v>99.7</v>
      </c>
      <c r="M16" s="207">
        <v>6.91</v>
      </c>
      <c r="N16" s="207">
        <v>8.17</v>
      </c>
      <c r="O16" s="204">
        <v>22.99</v>
      </c>
      <c r="P16" s="205">
        <v>37</v>
      </c>
      <c r="Q16" s="206">
        <v>88.7</v>
      </c>
      <c r="R16" s="207">
        <v>6.14</v>
      </c>
      <c r="S16" s="207">
        <v>8.16</v>
      </c>
      <c r="T16" s="34">
        <v>8.1999999999999993</v>
      </c>
    </row>
    <row r="17" spans="1:20" ht="15">
      <c r="A17" s="29" t="s">
        <v>8</v>
      </c>
      <c r="B17" s="33">
        <v>40259</v>
      </c>
      <c r="C17" s="31">
        <v>2</v>
      </c>
      <c r="D17" s="31">
        <v>1</v>
      </c>
      <c r="E17" s="31">
        <v>1</v>
      </c>
      <c r="F17" s="31" t="s">
        <v>116</v>
      </c>
      <c r="G17" s="31" t="s">
        <v>204</v>
      </c>
      <c r="H17" s="32">
        <v>0.9</v>
      </c>
      <c r="I17" s="197">
        <v>8.1003895379232083E-2</v>
      </c>
      <c r="J17" s="198">
        <v>22.44</v>
      </c>
      <c r="K17" s="199">
        <v>36.67</v>
      </c>
      <c r="L17" s="200">
        <v>96.9</v>
      </c>
      <c r="M17" s="201">
        <v>6.8</v>
      </c>
      <c r="N17" s="201">
        <v>8.18</v>
      </c>
      <c r="O17" s="198">
        <v>22.3</v>
      </c>
      <c r="P17" s="199">
        <v>36.69</v>
      </c>
      <c r="Q17" s="200">
        <v>91.6</v>
      </c>
      <c r="R17" s="201">
        <v>6.44</v>
      </c>
      <c r="S17" s="201">
        <v>8.16</v>
      </c>
      <c r="T17" s="202">
        <v>7.5</v>
      </c>
    </row>
    <row r="18" spans="1:20" ht="15">
      <c r="A18" s="29" t="s">
        <v>8</v>
      </c>
      <c r="B18" s="39">
        <v>40266</v>
      </c>
      <c r="C18" s="31">
        <v>2</v>
      </c>
      <c r="D18" s="31" t="s">
        <v>191</v>
      </c>
      <c r="E18" s="31">
        <v>1</v>
      </c>
      <c r="F18" s="31" t="s">
        <v>200</v>
      </c>
      <c r="G18" s="31" t="s">
        <v>204</v>
      </c>
      <c r="H18" s="32" t="s">
        <v>243</v>
      </c>
      <c r="I18" s="208">
        <v>8.3688019822964518E-2</v>
      </c>
      <c r="J18" s="198">
        <v>22.63</v>
      </c>
      <c r="K18" s="199">
        <v>36.64</v>
      </c>
      <c r="L18" s="200">
        <v>94.9</v>
      </c>
      <c r="M18" s="201">
        <v>6.64</v>
      </c>
      <c r="N18" s="201">
        <v>8.15</v>
      </c>
      <c r="O18" s="198">
        <v>22.01</v>
      </c>
      <c r="P18" s="199">
        <v>36.85</v>
      </c>
      <c r="Q18" s="200">
        <v>92.8</v>
      </c>
      <c r="R18" s="201">
        <v>6.55</v>
      </c>
      <c r="S18" s="201">
        <v>8.14</v>
      </c>
      <c r="T18" s="202">
        <v>7.5</v>
      </c>
    </row>
    <row r="19" spans="1:20" ht="15">
      <c r="A19" s="29"/>
      <c r="B19" s="39"/>
      <c r="C19" s="31"/>
      <c r="D19" s="31"/>
      <c r="E19" s="31"/>
      <c r="F19" s="31"/>
      <c r="G19" s="31"/>
      <c r="H19" s="32"/>
      <c r="I19" s="208"/>
      <c r="J19" s="198"/>
      <c r="K19" s="199"/>
      <c r="L19" s="200"/>
      <c r="M19" s="201"/>
      <c r="N19" s="201"/>
      <c r="O19" s="198"/>
      <c r="P19" s="199"/>
      <c r="Q19" s="200"/>
      <c r="R19" s="201"/>
      <c r="S19" s="201"/>
      <c r="T19" s="202"/>
    </row>
    <row r="20" spans="1:20" ht="15">
      <c r="A20" s="29" t="s">
        <v>11</v>
      </c>
      <c r="B20" s="33">
        <v>40154</v>
      </c>
      <c r="C20" s="31">
        <v>2</v>
      </c>
      <c r="D20" s="31" t="s">
        <v>97</v>
      </c>
      <c r="E20" s="31">
        <v>1</v>
      </c>
      <c r="F20" s="31" t="s">
        <v>206</v>
      </c>
      <c r="G20" s="31" t="s">
        <v>198</v>
      </c>
      <c r="H20" s="32" t="s">
        <v>237</v>
      </c>
      <c r="I20" s="209"/>
      <c r="J20" s="210">
        <v>21.33</v>
      </c>
      <c r="K20" s="211">
        <v>35.67</v>
      </c>
      <c r="L20" s="212">
        <v>99.1</v>
      </c>
      <c r="M20" s="213">
        <v>7.1</v>
      </c>
      <c r="N20">
        <v>8.1999999999999993</v>
      </c>
      <c r="O20" s="210">
        <v>21.09</v>
      </c>
      <c r="P20" s="211">
        <v>35.630000000000003</v>
      </c>
      <c r="Q20" s="212">
        <v>99.1</v>
      </c>
      <c r="R20" s="213">
        <v>7.14</v>
      </c>
      <c r="S20" s="52">
        <v>8.1999999999999993</v>
      </c>
      <c r="T20" s="128">
        <v>6.5</v>
      </c>
    </row>
    <row r="21" spans="1:20" ht="15">
      <c r="A21" s="29" t="s">
        <v>11</v>
      </c>
      <c r="B21" s="33">
        <v>40161</v>
      </c>
      <c r="C21" s="31">
        <v>2</v>
      </c>
      <c r="D21" s="31" t="s">
        <v>191</v>
      </c>
      <c r="E21" s="31">
        <v>1</v>
      </c>
      <c r="F21" s="31" t="s">
        <v>194</v>
      </c>
      <c r="G21" s="31" t="s">
        <v>189</v>
      </c>
      <c r="H21" s="32" t="s">
        <v>236</v>
      </c>
      <c r="I21" s="192">
        <v>8.026069163185022E-2</v>
      </c>
      <c r="J21" s="210">
        <v>22.42</v>
      </c>
      <c r="K21" s="211">
        <v>35.980000000000004</v>
      </c>
      <c r="L21" s="212">
        <v>100.4</v>
      </c>
      <c r="M21" s="213">
        <v>7.04</v>
      </c>
      <c r="N21">
        <v>8.1999999999999993</v>
      </c>
      <c r="O21" s="210">
        <v>21.18</v>
      </c>
      <c r="P21" s="211">
        <v>35.910000000000004</v>
      </c>
      <c r="Q21" s="212">
        <v>100</v>
      </c>
      <c r="R21" s="213">
        <v>7.17</v>
      </c>
      <c r="S21" s="52">
        <v>8.1999999999999993</v>
      </c>
      <c r="T21" s="128">
        <v>10.5</v>
      </c>
    </row>
    <row r="22" spans="1:20" ht="15">
      <c r="A22" s="29" t="s">
        <v>11</v>
      </c>
      <c r="B22" s="33">
        <v>40168</v>
      </c>
      <c r="C22" s="31">
        <v>2</v>
      </c>
      <c r="D22" s="31" t="s">
        <v>191</v>
      </c>
      <c r="E22" s="31">
        <v>1</v>
      </c>
      <c r="F22" s="31" t="s">
        <v>215</v>
      </c>
      <c r="G22" s="31" t="s">
        <v>189</v>
      </c>
      <c r="H22" s="32" t="s">
        <v>238</v>
      </c>
      <c r="I22" s="214">
        <v>0.11772564035387834</v>
      </c>
      <c r="J22" s="210">
        <v>22.36</v>
      </c>
      <c r="K22" s="211">
        <v>35.830000000000005</v>
      </c>
      <c r="L22" s="212">
        <v>98.7</v>
      </c>
      <c r="M22" s="213">
        <v>6.93</v>
      </c>
      <c r="N22">
        <v>8.1999999999999993</v>
      </c>
      <c r="O22" s="210">
        <v>21.77</v>
      </c>
      <c r="P22" s="211">
        <v>35.81</v>
      </c>
      <c r="Q22" s="212">
        <v>102.4</v>
      </c>
      <c r="R22" s="213">
        <v>7.27</v>
      </c>
      <c r="S22" s="52">
        <v>8.3000000000000007</v>
      </c>
      <c r="T22" s="215">
        <v>6</v>
      </c>
    </row>
    <row r="23" spans="1:20" ht="15">
      <c r="A23" s="29" t="s">
        <v>11</v>
      </c>
      <c r="B23" s="33">
        <v>40182</v>
      </c>
      <c r="C23" s="31">
        <v>2</v>
      </c>
      <c r="D23" s="31" t="s">
        <v>196</v>
      </c>
      <c r="E23" s="31">
        <v>1</v>
      </c>
      <c r="F23" s="31" t="s">
        <v>215</v>
      </c>
      <c r="G23" s="31" t="s">
        <v>187</v>
      </c>
      <c r="H23" s="32" t="s">
        <v>237</v>
      </c>
      <c r="I23" s="191">
        <v>8.4979050172069359E-2</v>
      </c>
      <c r="J23" s="210">
        <v>22.6</v>
      </c>
      <c r="K23" s="211">
        <v>36.200000000000003</v>
      </c>
      <c r="L23" s="212">
        <v>93.6</v>
      </c>
      <c r="M23" s="213">
        <v>6.54</v>
      </c>
      <c r="N23" s="52">
        <v>8.3000000000000007</v>
      </c>
      <c r="O23" s="210">
        <v>22.59</v>
      </c>
      <c r="P23" s="211">
        <v>36.230000000000004</v>
      </c>
      <c r="Q23" s="212">
        <v>97.5</v>
      </c>
      <c r="R23" s="213">
        <v>6.81</v>
      </c>
      <c r="S23" s="52">
        <v>8.3000000000000007</v>
      </c>
      <c r="T23" s="215">
        <v>8</v>
      </c>
    </row>
    <row r="24" spans="1:20" ht="15">
      <c r="A24" s="29" t="s">
        <v>11</v>
      </c>
      <c r="B24" s="33">
        <v>40189</v>
      </c>
      <c r="C24" s="31">
        <v>2</v>
      </c>
      <c r="D24" s="31">
        <v>1</v>
      </c>
      <c r="E24" s="31">
        <v>1</v>
      </c>
      <c r="F24" s="31" t="s">
        <v>208</v>
      </c>
      <c r="G24" s="31" t="s">
        <v>187</v>
      </c>
      <c r="H24" s="32" t="s">
        <v>237</v>
      </c>
      <c r="I24" s="191">
        <v>0.1218177147563853</v>
      </c>
      <c r="J24" s="210">
        <v>22.84</v>
      </c>
      <c r="K24" s="211">
        <v>36.450000000000003</v>
      </c>
      <c r="L24" s="212">
        <v>100.8</v>
      </c>
      <c r="M24" s="213">
        <v>7</v>
      </c>
      <c r="N24" s="127">
        <v>8.4</v>
      </c>
      <c r="O24" s="210">
        <v>22.84</v>
      </c>
      <c r="P24" s="211">
        <v>36.46</v>
      </c>
      <c r="Q24" s="212">
        <v>100.3</v>
      </c>
      <c r="R24" s="213">
        <v>6.96</v>
      </c>
      <c r="S24" s="52">
        <v>8.4</v>
      </c>
      <c r="T24" s="215">
        <v>5</v>
      </c>
    </row>
    <row r="25" spans="1:20" ht="15">
      <c r="A25" s="29" t="s">
        <v>11</v>
      </c>
      <c r="B25" s="33">
        <v>40196</v>
      </c>
      <c r="C25" s="31">
        <v>2</v>
      </c>
      <c r="D25" s="31" t="s">
        <v>191</v>
      </c>
      <c r="E25" s="31">
        <v>1</v>
      </c>
      <c r="F25" s="31" t="s">
        <v>194</v>
      </c>
      <c r="G25" s="31" t="s">
        <v>193</v>
      </c>
      <c r="H25" s="32" t="s">
        <v>240</v>
      </c>
      <c r="I25" s="191">
        <v>9.7662718524001671E-2</v>
      </c>
      <c r="J25" s="210">
        <v>23.84</v>
      </c>
      <c r="K25" s="211">
        <v>36.53</v>
      </c>
      <c r="L25" s="212">
        <v>100.3</v>
      </c>
      <c r="M25" s="213">
        <v>6.84</v>
      </c>
      <c r="N25" s="52">
        <v>8.3000000000000007</v>
      </c>
      <c r="O25" s="210">
        <v>22.86</v>
      </c>
      <c r="P25" s="211">
        <v>36.61</v>
      </c>
      <c r="Q25" s="212">
        <v>92.3</v>
      </c>
      <c r="R25" s="213">
        <v>6.4</v>
      </c>
      <c r="S25" s="52">
        <v>8.3000000000000007</v>
      </c>
      <c r="T25" s="215">
        <v>13</v>
      </c>
    </row>
    <row r="26" spans="1:20" ht="15">
      <c r="A26" s="29" t="s">
        <v>11</v>
      </c>
      <c r="B26" s="33">
        <v>40203</v>
      </c>
      <c r="C26" s="31">
        <v>2</v>
      </c>
      <c r="D26" s="31">
        <v>1</v>
      </c>
      <c r="E26" s="31">
        <v>1</v>
      </c>
      <c r="F26" s="31" t="s">
        <v>194</v>
      </c>
      <c r="G26" s="31" t="s">
        <v>193</v>
      </c>
      <c r="H26" s="32" t="s">
        <v>240</v>
      </c>
      <c r="I26" s="191">
        <v>6.6322404741521276E-2</v>
      </c>
      <c r="J26" s="210">
        <v>23.35</v>
      </c>
      <c r="K26" s="211">
        <v>36.81</v>
      </c>
      <c r="L26" s="212">
        <v>97.5</v>
      </c>
      <c r="M26" s="213">
        <v>6.71</v>
      </c>
      <c r="N26" s="52">
        <v>8.3000000000000007</v>
      </c>
      <c r="O26" s="210">
        <v>23.78</v>
      </c>
      <c r="P26" s="211">
        <v>37.21</v>
      </c>
      <c r="Q26" s="212">
        <v>93.3</v>
      </c>
      <c r="R26" s="213">
        <v>6.36</v>
      </c>
      <c r="S26" s="52">
        <v>8.3000000000000007</v>
      </c>
      <c r="T26" s="215">
        <v>10.3</v>
      </c>
    </row>
    <row r="27" spans="1:20" ht="15">
      <c r="A27" s="29" t="s">
        <v>11</v>
      </c>
      <c r="B27" s="33">
        <v>40210</v>
      </c>
      <c r="C27" s="31">
        <v>2</v>
      </c>
      <c r="D27" s="31">
        <v>1</v>
      </c>
      <c r="E27" s="31">
        <v>1</v>
      </c>
      <c r="F27" s="31" t="s">
        <v>200</v>
      </c>
      <c r="G27" s="31" t="s">
        <v>187</v>
      </c>
      <c r="H27" s="32" t="s">
        <v>244</v>
      </c>
      <c r="I27" s="192">
        <v>7.0410741617761952E-2</v>
      </c>
      <c r="J27" s="210">
        <v>23.64</v>
      </c>
      <c r="K27" s="211">
        <v>37.01</v>
      </c>
      <c r="L27" s="212">
        <v>94.5</v>
      </c>
      <c r="M27" s="213">
        <v>6.46</v>
      </c>
      <c r="N27" s="52">
        <v>8.3000000000000007</v>
      </c>
      <c r="O27" s="210">
        <v>23.64</v>
      </c>
      <c r="P27" s="211">
        <v>37.04</v>
      </c>
      <c r="Q27" s="212">
        <v>95.5</v>
      </c>
      <c r="R27" s="213">
        <v>6.53</v>
      </c>
      <c r="S27" s="52">
        <v>8.3000000000000007</v>
      </c>
      <c r="T27" s="215">
        <v>6.5</v>
      </c>
    </row>
    <row r="28" spans="1:20" ht="12.75">
      <c r="A28" s="29" t="s">
        <v>11</v>
      </c>
      <c r="B28" s="33">
        <v>40217</v>
      </c>
      <c r="C28" s="31">
        <v>2</v>
      </c>
      <c r="D28" s="31">
        <v>1</v>
      </c>
      <c r="E28" s="31">
        <v>1</v>
      </c>
      <c r="F28" s="31" t="s">
        <v>186</v>
      </c>
      <c r="G28" s="31" t="s">
        <v>187</v>
      </c>
      <c r="H28" s="32" t="s">
        <v>240</v>
      </c>
      <c r="I28" s="195">
        <v>7.2062582981563525E-2</v>
      </c>
      <c r="J28">
        <v>23.15</v>
      </c>
      <c r="K28" s="12">
        <v>36.620000000000005</v>
      </c>
      <c r="L28" s="19">
        <v>97.6</v>
      </c>
      <c r="M28" s="18">
        <v>6.75</v>
      </c>
      <c r="N28" s="52">
        <v>8.3000000000000007</v>
      </c>
      <c r="O28">
        <v>22.67</v>
      </c>
      <c r="P28" s="12">
        <v>36.71</v>
      </c>
      <c r="Q28" s="19">
        <v>96.8</v>
      </c>
      <c r="R28" s="18">
        <v>6.74</v>
      </c>
      <c r="S28" s="52">
        <v>8.3000000000000007</v>
      </c>
      <c r="T28" s="42">
        <v>10</v>
      </c>
    </row>
    <row r="29" spans="1:20" ht="15">
      <c r="A29" s="29" t="s">
        <v>11</v>
      </c>
      <c r="B29" s="33">
        <v>40224</v>
      </c>
      <c r="C29" s="31">
        <v>2</v>
      </c>
      <c r="D29" s="31">
        <v>1</v>
      </c>
      <c r="E29" s="31">
        <v>1</v>
      </c>
      <c r="F29" s="31" t="s">
        <v>194</v>
      </c>
      <c r="G29" s="31" t="s">
        <v>204</v>
      </c>
      <c r="H29" s="32" t="s">
        <v>237</v>
      </c>
      <c r="I29" s="194">
        <v>8.238964815720301E-2</v>
      </c>
      <c r="J29" s="210">
        <v>23.93</v>
      </c>
      <c r="K29" s="211">
        <v>36.82</v>
      </c>
      <c r="L29" s="212">
        <v>99.7</v>
      </c>
      <c r="M29" s="213">
        <v>6.77</v>
      </c>
      <c r="N29" s="52">
        <v>8.3000000000000007</v>
      </c>
      <c r="O29" s="210">
        <v>23.86</v>
      </c>
      <c r="P29" s="211">
        <v>36.85</v>
      </c>
      <c r="Q29" s="212">
        <v>97.1</v>
      </c>
      <c r="R29" s="213">
        <v>6.59</v>
      </c>
      <c r="S29" s="52">
        <v>8.3000000000000007</v>
      </c>
      <c r="T29" s="215">
        <v>9</v>
      </c>
    </row>
    <row r="30" spans="1:20" ht="15">
      <c r="A30" s="29" t="s">
        <v>11</v>
      </c>
      <c r="B30" s="33">
        <v>40231</v>
      </c>
      <c r="C30" s="31">
        <v>2</v>
      </c>
      <c r="D30" s="31">
        <v>1</v>
      </c>
      <c r="E30" s="31">
        <v>1</v>
      </c>
      <c r="F30" s="31" t="s">
        <v>200</v>
      </c>
      <c r="G30" s="31" t="s">
        <v>207</v>
      </c>
      <c r="H30" s="32" t="s">
        <v>236</v>
      </c>
      <c r="I30" s="191">
        <v>9.1262676665739742E-2</v>
      </c>
      <c r="J30" s="210">
        <v>23.5</v>
      </c>
      <c r="K30" s="211">
        <v>36.65</v>
      </c>
      <c r="L30" s="212">
        <v>91.6</v>
      </c>
      <c r="M30" s="213">
        <v>6.29</v>
      </c>
      <c r="N30" s="213">
        <v>8.19</v>
      </c>
      <c r="O30" s="210">
        <v>23.51</v>
      </c>
      <c r="P30" s="211">
        <v>36.69</v>
      </c>
      <c r="Q30" s="212">
        <v>95.4</v>
      </c>
      <c r="R30" s="213">
        <v>6.55</v>
      </c>
      <c r="S30" s="52">
        <v>8.1999999999999993</v>
      </c>
      <c r="T30" s="215">
        <v>9.5</v>
      </c>
    </row>
    <row r="31" spans="1:20" ht="15">
      <c r="A31" s="29" t="s">
        <v>11</v>
      </c>
      <c r="B31" s="33">
        <v>40239</v>
      </c>
      <c r="C31" s="31">
        <v>2</v>
      </c>
      <c r="D31" s="31" t="s">
        <v>196</v>
      </c>
      <c r="E31" s="31">
        <v>1</v>
      </c>
      <c r="F31" s="31" t="s">
        <v>116</v>
      </c>
      <c r="G31" s="31" t="s">
        <v>204</v>
      </c>
      <c r="H31" s="32" t="s">
        <v>238</v>
      </c>
      <c r="I31" s="216">
        <v>7.7224026484076641E-2</v>
      </c>
      <c r="J31" s="217">
        <v>23.98</v>
      </c>
      <c r="K31" s="218">
        <v>36.4</v>
      </c>
      <c r="L31" s="219">
        <v>95.3</v>
      </c>
      <c r="M31" s="220">
        <v>6.48</v>
      </c>
      <c r="N31" s="220">
        <v>8.18</v>
      </c>
      <c r="O31" s="217">
        <v>23.56</v>
      </c>
      <c r="P31" s="218">
        <v>36.54</v>
      </c>
      <c r="Q31" s="219">
        <v>90.2</v>
      </c>
      <c r="R31" s="220">
        <v>6.17</v>
      </c>
      <c r="S31" s="220">
        <v>8.1199999999999992</v>
      </c>
      <c r="T31" s="221">
        <v>9.5</v>
      </c>
    </row>
    <row r="32" spans="1:20" ht="15">
      <c r="A32" s="29" t="s">
        <v>11</v>
      </c>
      <c r="B32" s="33">
        <v>40245</v>
      </c>
      <c r="C32" s="31">
        <v>2</v>
      </c>
      <c r="D32" s="31">
        <v>1</v>
      </c>
      <c r="E32" s="31">
        <v>1</v>
      </c>
      <c r="F32" s="31" t="s">
        <v>188</v>
      </c>
      <c r="G32" s="31" t="s">
        <v>198</v>
      </c>
      <c r="H32" s="32" t="s">
        <v>241</v>
      </c>
      <c r="I32" s="216">
        <v>0.10497147731955236</v>
      </c>
      <c r="J32" s="217">
        <v>23</v>
      </c>
      <c r="K32" s="218">
        <v>36.99</v>
      </c>
      <c r="L32" s="219">
        <v>98</v>
      </c>
      <c r="M32" s="220">
        <v>6.75</v>
      </c>
      <c r="N32" s="220">
        <v>8.1999999999999993</v>
      </c>
      <c r="O32" s="217">
        <v>22.99</v>
      </c>
      <c r="P32" s="218">
        <v>37.020000000000003</v>
      </c>
      <c r="Q32" s="219">
        <v>96.9</v>
      </c>
      <c r="R32" s="220">
        <v>6.68</v>
      </c>
      <c r="S32" s="220">
        <v>8.19</v>
      </c>
      <c r="T32" s="221">
        <v>6</v>
      </c>
    </row>
    <row r="33" spans="1:22" ht="15">
      <c r="A33" s="29" t="s">
        <v>11</v>
      </c>
      <c r="B33" s="33">
        <v>40252</v>
      </c>
      <c r="C33" s="31">
        <v>2</v>
      </c>
      <c r="D33" s="31" t="s">
        <v>196</v>
      </c>
      <c r="E33" s="31">
        <v>1</v>
      </c>
      <c r="F33" s="31" t="s">
        <v>208</v>
      </c>
      <c r="G33" s="31" t="s">
        <v>187</v>
      </c>
      <c r="H33" s="32" t="s">
        <v>237</v>
      </c>
      <c r="I33" s="222">
        <v>6.5227072040610429E-2</v>
      </c>
      <c r="J33" s="223">
        <v>23.47</v>
      </c>
      <c r="K33" s="224">
        <v>36.540000000000006</v>
      </c>
      <c r="L33" s="225">
        <v>100.4</v>
      </c>
      <c r="M33" s="226">
        <v>6.91</v>
      </c>
      <c r="N33" s="226">
        <v>8.18</v>
      </c>
      <c r="O33" s="223">
        <v>23.02</v>
      </c>
      <c r="P33" s="224">
        <v>37.03</v>
      </c>
      <c r="Q33" s="225">
        <v>93.6</v>
      </c>
      <c r="R33" s="226">
        <v>6.47</v>
      </c>
      <c r="S33" s="226">
        <v>8.16</v>
      </c>
      <c r="T33" s="34">
        <v>8.5</v>
      </c>
    </row>
    <row r="34" spans="1:22" ht="15">
      <c r="A34" s="29" t="s">
        <v>11</v>
      </c>
      <c r="B34" s="33">
        <v>40259</v>
      </c>
      <c r="C34" s="31">
        <v>2</v>
      </c>
      <c r="D34" s="31">
        <v>1</v>
      </c>
      <c r="E34" s="31">
        <v>1</v>
      </c>
      <c r="F34" s="31" t="s">
        <v>116</v>
      </c>
      <c r="G34" s="31" t="s">
        <v>205</v>
      </c>
      <c r="H34" s="32" t="s">
        <v>245</v>
      </c>
      <c r="I34" s="216">
        <v>9.986545861984665E-2</v>
      </c>
      <c r="J34" s="217">
        <v>22.44</v>
      </c>
      <c r="K34" s="218">
        <v>36.65</v>
      </c>
      <c r="L34" s="219">
        <v>96.3</v>
      </c>
      <c r="M34" s="220">
        <v>6.75</v>
      </c>
      <c r="N34" s="220">
        <v>8.19</v>
      </c>
      <c r="O34" s="217">
        <v>22.47</v>
      </c>
      <c r="P34" s="218">
        <v>36.729999999999997</v>
      </c>
      <c r="Q34" s="219">
        <v>91.4</v>
      </c>
      <c r="R34" s="220">
        <v>6.4</v>
      </c>
      <c r="S34" s="220">
        <v>8.16</v>
      </c>
      <c r="T34" s="221">
        <v>6</v>
      </c>
    </row>
    <row r="35" spans="1:22" ht="15">
      <c r="A35" s="29" t="s">
        <v>11</v>
      </c>
      <c r="B35" s="39">
        <v>40266</v>
      </c>
      <c r="C35" s="31">
        <v>2</v>
      </c>
      <c r="D35" s="31" t="s">
        <v>196</v>
      </c>
      <c r="E35" s="31">
        <v>1</v>
      </c>
      <c r="F35" s="31" t="s">
        <v>208</v>
      </c>
      <c r="G35" s="31" t="s">
        <v>189</v>
      </c>
      <c r="H35" s="32" t="s">
        <v>246</v>
      </c>
      <c r="I35" s="227">
        <v>0.12151767233221737</v>
      </c>
      <c r="J35" s="217">
        <v>22.79</v>
      </c>
      <c r="K35" s="218">
        <v>36.950000000000003</v>
      </c>
      <c r="L35" s="219">
        <v>99.1</v>
      </c>
      <c r="M35" s="220">
        <v>6.89</v>
      </c>
      <c r="N35" s="220">
        <v>8.19</v>
      </c>
      <c r="O35" s="217">
        <v>22.27</v>
      </c>
      <c r="P35" s="218">
        <v>36.94</v>
      </c>
      <c r="Q35" s="219">
        <v>95.7</v>
      </c>
      <c r="R35" s="220">
        <v>6.72</v>
      </c>
      <c r="S35" s="220">
        <v>8.17</v>
      </c>
      <c r="T35" s="221">
        <v>7.5</v>
      </c>
    </row>
    <row r="36" spans="1:22" ht="15">
      <c r="A36" s="29"/>
      <c r="B36" s="39"/>
      <c r="C36" s="31"/>
      <c r="D36" s="31"/>
      <c r="E36" s="31"/>
      <c r="F36" s="31"/>
      <c r="G36" s="31"/>
      <c r="H36" s="32"/>
      <c r="I36" s="227"/>
      <c r="J36" s="217"/>
      <c r="K36" s="218"/>
      <c r="L36" s="219"/>
      <c r="M36" s="220"/>
      <c r="N36" s="220"/>
      <c r="O36" s="217"/>
      <c r="P36" s="218"/>
      <c r="Q36" s="219"/>
      <c r="R36" s="220"/>
      <c r="S36" s="220"/>
      <c r="T36" s="221"/>
    </row>
    <row r="37" spans="1:22" ht="15">
      <c r="A37" s="29" t="s">
        <v>56</v>
      </c>
      <c r="B37" s="33">
        <v>40154</v>
      </c>
      <c r="C37" s="31">
        <v>2</v>
      </c>
      <c r="D37" s="31" t="s">
        <v>196</v>
      </c>
      <c r="E37" s="31">
        <v>1</v>
      </c>
      <c r="F37" s="31" t="s">
        <v>116</v>
      </c>
      <c r="G37" s="31" t="s">
        <v>192</v>
      </c>
      <c r="H37" s="32" t="s">
        <v>243</v>
      </c>
      <c r="I37" s="209"/>
      <c r="J37" s="228">
        <v>21.98</v>
      </c>
      <c r="K37" s="229">
        <v>35.700000000000003</v>
      </c>
      <c r="L37" s="230">
        <v>98.1</v>
      </c>
      <c r="M37" s="231">
        <v>6.95</v>
      </c>
      <c r="N37">
        <v>8.1999999999999993</v>
      </c>
      <c r="O37" s="228">
        <v>21.99</v>
      </c>
      <c r="P37" s="229">
        <v>35.72</v>
      </c>
      <c r="Q37" s="230">
        <v>99.2</v>
      </c>
      <c r="R37" s="231">
        <v>7.03</v>
      </c>
      <c r="S37" s="52">
        <v>8.1999999999999993</v>
      </c>
      <c r="T37" s="128">
        <v>5</v>
      </c>
      <c r="V37" s="32"/>
    </row>
    <row r="38" spans="1:22" ht="15">
      <c r="A38" s="29" t="s">
        <v>56</v>
      </c>
      <c r="B38" s="33">
        <v>40161</v>
      </c>
      <c r="C38" s="31">
        <v>2</v>
      </c>
      <c r="D38" s="31">
        <v>1</v>
      </c>
      <c r="E38" s="31">
        <v>1</v>
      </c>
      <c r="F38" s="31" t="s">
        <v>194</v>
      </c>
      <c r="G38" s="31" t="s">
        <v>189</v>
      </c>
      <c r="H38" s="32" t="s">
        <v>236</v>
      </c>
      <c r="I38" s="214">
        <v>9.1601484042450124E-2</v>
      </c>
      <c r="J38" s="228">
        <v>22.88</v>
      </c>
      <c r="K38" s="229">
        <v>35.56</v>
      </c>
      <c r="L38" s="230">
        <v>95.1</v>
      </c>
      <c r="M38" s="231">
        <v>6.63</v>
      </c>
      <c r="N38">
        <v>8.1999999999999993</v>
      </c>
      <c r="O38" s="228">
        <v>21.88</v>
      </c>
      <c r="P38" s="229">
        <v>35.440000000000005</v>
      </c>
      <c r="Q38" s="230">
        <v>98.9</v>
      </c>
      <c r="R38" s="231">
        <v>7.02</v>
      </c>
      <c r="S38" s="52">
        <v>8.1999999999999993</v>
      </c>
      <c r="T38" s="128">
        <v>9.5</v>
      </c>
      <c r="V38" s="32"/>
    </row>
    <row r="39" spans="1:22" ht="15">
      <c r="A39" s="29" t="s">
        <v>56</v>
      </c>
      <c r="B39" s="33">
        <v>40168</v>
      </c>
      <c r="C39" s="31">
        <v>2</v>
      </c>
      <c r="D39" s="31">
        <v>1</v>
      </c>
      <c r="E39" s="31">
        <v>1</v>
      </c>
      <c r="F39" s="31" t="s">
        <v>194</v>
      </c>
      <c r="G39" s="31" t="s">
        <v>204</v>
      </c>
      <c r="H39" s="32" t="s">
        <v>238</v>
      </c>
      <c r="I39" s="232">
        <v>0.11267099244542624</v>
      </c>
      <c r="J39" s="228">
        <v>23.03</v>
      </c>
      <c r="K39" s="229">
        <v>35.82</v>
      </c>
      <c r="L39" s="230">
        <v>100.3</v>
      </c>
      <c r="M39" s="231">
        <v>6.96</v>
      </c>
      <c r="N39">
        <v>8.1999999999999993</v>
      </c>
      <c r="O39" s="228">
        <v>22.18</v>
      </c>
      <c r="P39" s="229">
        <v>35.830000000000005</v>
      </c>
      <c r="Q39" s="230">
        <v>97.8</v>
      </c>
      <c r="R39" s="231">
        <v>6.89</v>
      </c>
      <c r="S39" s="52">
        <v>8.1999999999999993</v>
      </c>
      <c r="T39" s="233">
        <v>7</v>
      </c>
      <c r="V39" s="32"/>
    </row>
    <row r="40" spans="1:22" ht="15">
      <c r="A40" s="29" t="s">
        <v>56</v>
      </c>
      <c r="B40" s="33">
        <v>40182</v>
      </c>
      <c r="C40" s="31">
        <v>2</v>
      </c>
      <c r="D40" s="31">
        <v>1</v>
      </c>
      <c r="E40" s="31" t="s">
        <v>191</v>
      </c>
      <c r="F40" s="31" t="s">
        <v>200</v>
      </c>
      <c r="G40" s="31" t="s">
        <v>192</v>
      </c>
      <c r="H40" s="32" t="s">
        <v>241</v>
      </c>
      <c r="I40" s="192">
        <v>9.526726848176946E-2</v>
      </c>
      <c r="J40" s="228">
        <v>22.99</v>
      </c>
      <c r="K40" s="229">
        <v>36.28</v>
      </c>
      <c r="L40" s="230">
        <v>98.3</v>
      </c>
      <c r="M40" s="231">
        <v>6.81</v>
      </c>
      <c r="N40">
        <v>8.1999999999999993</v>
      </c>
      <c r="O40" s="228">
        <v>22.97</v>
      </c>
      <c r="P40" s="229">
        <v>36.300000000000004</v>
      </c>
      <c r="Q40" s="230">
        <v>98.7</v>
      </c>
      <c r="R40" s="231">
        <v>6.84</v>
      </c>
      <c r="S40" s="52">
        <v>8.1999999999999993</v>
      </c>
      <c r="T40" s="233">
        <v>6.5</v>
      </c>
      <c r="V40" s="32"/>
    </row>
    <row r="41" spans="1:22" ht="15">
      <c r="A41" s="29" t="s">
        <v>56</v>
      </c>
      <c r="B41" s="33">
        <v>40189</v>
      </c>
      <c r="C41" s="31">
        <v>2</v>
      </c>
      <c r="D41" s="31">
        <v>1</v>
      </c>
      <c r="E41" s="31">
        <v>1</v>
      </c>
      <c r="F41" s="31" t="s">
        <v>116</v>
      </c>
      <c r="G41" s="31" t="s">
        <v>198</v>
      </c>
      <c r="H41" s="32" t="s">
        <v>239</v>
      </c>
      <c r="I41" s="192">
        <v>0.13319633266261008</v>
      </c>
      <c r="J41" s="228">
        <v>23.3</v>
      </c>
      <c r="K41" s="229">
        <v>36.580000000000005</v>
      </c>
      <c r="L41" s="230">
        <v>98.4</v>
      </c>
      <c r="M41" s="231">
        <v>6.77</v>
      </c>
      <c r="N41" s="231">
        <v>8.36</v>
      </c>
      <c r="O41" s="228">
        <v>23.31</v>
      </c>
      <c r="P41" s="229">
        <v>36.6</v>
      </c>
      <c r="Q41" s="230">
        <v>98.1</v>
      </c>
      <c r="R41" s="231">
        <v>6.75</v>
      </c>
      <c r="S41" s="231">
        <v>8.36</v>
      </c>
      <c r="T41" s="233">
        <v>4.8</v>
      </c>
      <c r="V41" s="32"/>
    </row>
    <row r="42" spans="1:22" ht="15">
      <c r="A42" s="29" t="s">
        <v>56</v>
      </c>
      <c r="B42" s="33">
        <v>40196</v>
      </c>
      <c r="C42" s="31">
        <v>2</v>
      </c>
      <c r="D42" s="31" t="s">
        <v>196</v>
      </c>
      <c r="E42" s="31">
        <v>1</v>
      </c>
      <c r="F42" s="31" t="s">
        <v>116</v>
      </c>
      <c r="G42" s="31" t="s">
        <v>204</v>
      </c>
      <c r="H42" s="32" t="s">
        <v>236</v>
      </c>
      <c r="I42" s="192">
        <v>0.10639900537874605</v>
      </c>
      <c r="J42" s="228">
        <v>24.07</v>
      </c>
      <c r="K42" s="229">
        <v>36.57</v>
      </c>
      <c r="L42" s="230">
        <v>100.5</v>
      </c>
      <c r="M42" s="231">
        <v>6.82</v>
      </c>
      <c r="N42" s="231">
        <v>8.3000000000000007</v>
      </c>
      <c r="O42" s="228">
        <v>23.09</v>
      </c>
      <c r="P42" s="229">
        <v>36.64</v>
      </c>
      <c r="Q42" s="230">
        <v>89.2</v>
      </c>
      <c r="R42" s="231">
        <v>6.16</v>
      </c>
      <c r="S42" s="231">
        <v>8.3000000000000007</v>
      </c>
      <c r="T42" s="233">
        <v>9</v>
      </c>
      <c r="V42" s="32"/>
    </row>
    <row r="43" spans="1:22" ht="15">
      <c r="A43" s="29" t="s">
        <v>56</v>
      </c>
      <c r="B43" s="33">
        <v>40203</v>
      </c>
      <c r="C43" s="31">
        <v>2</v>
      </c>
      <c r="D43" s="31">
        <v>1</v>
      </c>
      <c r="E43" s="31">
        <v>1</v>
      </c>
      <c r="F43" s="31" t="s">
        <v>200</v>
      </c>
      <c r="G43" s="31" t="s">
        <v>204</v>
      </c>
      <c r="H43" s="32" t="s">
        <v>241</v>
      </c>
      <c r="I43" s="192">
        <v>8.648651391309585E-2</v>
      </c>
      <c r="J43" s="228">
        <v>24.46</v>
      </c>
      <c r="K43" s="229">
        <v>37.200000000000003</v>
      </c>
      <c r="L43" s="230">
        <v>97.7</v>
      </c>
      <c r="M43" s="231">
        <v>6.58</v>
      </c>
      <c r="N43" s="231">
        <v>8.3000000000000007</v>
      </c>
      <c r="O43" s="228">
        <v>24.3</v>
      </c>
      <c r="P43" s="229">
        <v>37.190000000000005</v>
      </c>
      <c r="Q43" s="230">
        <v>97.7</v>
      </c>
      <c r="R43" s="231">
        <v>6.6</v>
      </c>
      <c r="S43" s="231">
        <v>8.3000000000000007</v>
      </c>
      <c r="T43" s="233">
        <v>5.5</v>
      </c>
      <c r="V43" s="32"/>
    </row>
    <row r="44" spans="1:22" ht="15">
      <c r="A44" s="29" t="s">
        <v>56</v>
      </c>
      <c r="B44" s="33">
        <v>40210</v>
      </c>
      <c r="C44" s="31">
        <v>2</v>
      </c>
      <c r="D44" s="31">
        <v>1</v>
      </c>
      <c r="E44" s="31">
        <v>1</v>
      </c>
      <c r="F44" s="31" t="s">
        <v>208</v>
      </c>
      <c r="G44" s="31" t="s">
        <v>192</v>
      </c>
      <c r="H44" s="32" t="s">
        <v>111</v>
      </c>
      <c r="I44" s="214">
        <v>0.11511469800792153</v>
      </c>
      <c r="J44" s="228">
        <v>24.13</v>
      </c>
      <c r="K44" s="229">
        <v>37.26</v>
      </c>
      <c r="L44" s="230">
        <v>92.1</v>
      </c>
      <c r="M44" s="231">
        <v>6.23</v>
      </c>
      <c r="N44" s="231">
        <v>8.3000000000000007</v>
      </c>
      <c r="O44" s="228">
        <v>24.16</v>
      </c>
      <c r="P44" s="229">
        <v>37.25</v>
      </c>
      <c r="Q44" s="230">
        <v>93.7</v>
      </c>
      <c r="R44" s="231">
        <v>6.34</v>
      </c>
      <c r="S44" s="231">
        <v>8.3000000000000007</v>
      </c>
      <c r="T44" s="233">
        <v>5.5</v>
      </c>
      <c r="U44" s="32" t="s">
        <v>247</v>
      </c>
    </row>
    <row r="45" spans="1:22" ht="15">
      <c r="A45" s="29" t="s">
        <v>56</v>
      </c>
      <c r="B45" s="33">
        <v>40217</v>
      </c>
      <c r="C45" s="31">
        <v>2</v>
      </c>
      <c r="D45" s="31">
        <v>1</v>
      </c>
      <c r="E45" s="31">
        <v>1</v>
      </c>
      <c r="F45" s="31" t="s">
        <v>190</v>
      </c>
      <c r="G45" s="31" t="s">
        <v>204</v>
      </c>
      <c r="H45" s="32" t="s">
        <v>244</v>
      </c>
      <c r="I45" s="195">
        <v>9.2052329980298997E-2</v>
      </c>
      <c r="J45">
        <v>22.67</v>
      </c>
      <c r="K45" s="12">
        <v>36.700000000000003</v>
      </c>
      <c r="L45" s="19">
        <v>96.7</v>
      </c>
      <c r="M45" s="18">
        <v>6.74</v>
      </c>
      <c r="N45" s="231">
        <v>8.3000000000000007</v>
      </c>
      <c r="O45">
        <v>23.36</v>
      </c>
      <c r="P45" s="12">
        <v>36.86</v>
      </c>
      <c r="Q45" s="19">
        <v>100.4</v>
      </c>
      <c r="R45" s="18">
        <v>6.91</v>
      </c>
      <c r="S45" s="231">
        <v>8.3000000000000007</v>
      </c>
      <c r="T45" s="42">
        <v>7</v>
      </c>
      <c r="U45" s="32" t="s">
        <v>246</v>
      </c>
    </row>
    <row r="46" spans="1:22" ht="15">
      <c r="A46" s="29" t="s">
        <v>56</v>
      </c>
      <c r="B46" s="33">
        <v>40224</v>
      </c>
      <c r="C46" s="31">
        <v>2</v>
      </c>
      <c r="D46" s="31">
        <v>1</v>
      </c>
      <c r="E46" s="31" t="s">
        <v>97</v>
      </c>
      <c r="F46" s="31" t="s">
        <v>208</v>
      </c>
      <c r="G46" s="31" t="s">
        <v>189</v>
      </c>
      <c r="H46" s="32" t="s">
        <v>237</v>
      </c>
      <c r="I46" s="191">
        <v>8.2877829235284167E-2</v>
      </c>
      <c r="J46" s="228">
        <v>24.32</v>
      </c>
      <c r="K46" s="229">
        <v>36.700000000000003</v>
      </c>
      <c r="L46" s="230">
        <v>98.7</v>
      </c>
      <c r="M46" s="231">
        <v>6.66</v>
      </c>
      <c r="N46" s="231">
        <v>8.3000000000000007</v>
      </c>
      <c r="O46" s="228">
        <v>24.16</v>
      </c>
      <c r="P46" s="229">
        <v>36.83</v>
      </c>
      <c r="Q46" s="230">
        <v>98.1</v>
      </c>
      <c r="R46" s="231">
        <v>6.63</v>
      </c>
      <c r="S46" s="231">
        <v>8.3000000000000007</v>
      </c>
      <c r="T46" s="233">
        <v>8</v>
      </c>
      <c r="U46" s="32" t="s">
        <v>248</v>
      </c>
    </row>
    <row r="47" spans="1:22" ht="15">
      <c r="A47" s="29" t="s">
        <v>56</v>
      </c>
      <c r="B47" s="33">
        <v>40231</v>
      </c>
      <c r="C47" s="31">
        <v>2</v>
      </c>
      <c r="D47" s="31">
        <v>1</v>
      </c>
      <c r="E47" s="31" t="s">
        <v>196</v>
      </c>
      <c r="F47" s="31" t="s">
        <v>208</v>
      </c>
      <c r="G47" s="31" t="s">
        <v>187</v>
      </c>
      <c r="H47" s="32" t="s">
        <v>246</v>
      </c>
      <c r="I47" s="192">
        <v>0.10473038515754743</v>
      </c>
      <c r="J47" s="228">
        <v>23.97</v>
      </c>
      <c r="K47" s="229">
        <v>36.72</v>
      </c>
      <c r="L47" s="230">
        <v>91.2</v>
      </c>
      <c r="M47" s="231">
        <v>6.21</v>
      </c>
      <c r="N47">
        <v>8.1999999999999993</v>
      </c>
      <c r="O47" s="228">
        <v>23.95</v>
      </c>
      <c r="P47" s="229">
        <v>36.75</v>
      </c>
      <c r="Q47" s="230">
        <v>94.3</v>
      </c>
      <c r="R47" s="231">
        <v>6.42</v>
      </c>
      <c r="S47">
        <v>8.1999999999999993</v>
      </c>
      <c r="T47" s="233">
        <v>6.5</v>
      </c>
      <c r="U47" s="32" t="s">
        <v>249</v>
      </c>
    </row>
    <row r="48" spans="1:22" ht="15">
      <c r="A48" s="29" t="s">
        <v>56</v>
      </c>
      <c r="B48" s="33">
        <v>40239</v>
      </c>
      <c r="C48" s="31">
        <v>2</v>
      </c>
      <c r="D48" s="31">
        <v>1</v>
      </c>
      <c r="E48" s="31">
        <v>1</v>
      </c>
      <c r="F48" s="31" t="s">
        <v>116</v>
      </c>
      <c r="G48" s="31" t="s">
        <v>218</v>
      </c>
      <c r="H48" s="32" t="s">
        <v>236</v>
      </c>
      <c r="I48" s="234">
        <v>7.8685772814730701E-2</v>
      </c>
      <c r="J48" s="235">
        <v>24.35</v>
      </c>
      <c r="K48" s="236">
        <v>36.479999999999997</v>
      </c>
      <c r="L48" s="237">
        <v>98.1</v>
      </c>
      <c r="M48" s="238">
        <v>6.62</v>
      </c>
      <c r="N48" s="238">
        <v>8.15</v>
      </c>
      <c r="O48" s="235">
        <v>23.88</v>
      </c>
      <c r="P48" s="236">
        <v>36.64</v>
      </c>
      <c r="Q48" s="237">
        <v>87</v>
      </c>
      <c r="R48" s="238">
        <v>5.92</v>
      </c>
      <c r="S48" s="238">
        <v>8.09</v>
      </c>
      <c r="T48" s="239">
        <v>9</v>
      </c>
      <c r="U48" s="32" t="s">
        <v>250</v>
      </c>
    </row>
    <row r="49" spans="1:21" ht="15">
      <c r="A49" s="29" t="s">
        <v>56</v>
      </c>
      <c r="B49" s="33">
        <v>40245</v>
      </c>
      <c r="C49" s="31">
        <v>2</v>
      </c>
      <c r="D49" s="31">
        <v>1</v>
      </c>
      <c r="E49" s="31">
        <v>1</v>
      </c>
      <c r="F49" s="31" t="s">
        <v>102</v>
      </c>
      <c r="G49" s="31" t="s">
        <v>251</v>
      </c>
      <c r="H49" s="32" t="s">
        <v>246</v>
      </c>
      <c r="I49" s="234">
        <v>9.2230711122907774E-2</v>
      </c>
      <c r="J49" s="235">
        <v>23.13</v>
      </c>
      <c r="K49" s="236">
        <v>37.479999999999997</v>
      </c>
      <c r="L49" s="237">
        <v>98</v>
      </c>
      <c r="M49" s="238">
        <v>6.72</v>
      </c>
      <c r="N49" s="238">
        <v>8.2100000000000009</v>
      </c>
      <c r="O49" s="235">
        <v>23.15</v>
      </c>
      <c r="P49" s="236">
        <v>37.44</v>
      </c>
      <c r="Q49" s="237">
        <v>97.6</v>
      </c>
      <c r="R49" s="238">
        <v>6.69</v>
      </c>
      <c r="S49" s="238">
        <v>8.1999999999999993</v>
      </c>
      <c r="T49" s="239">
        <v>5.5</v>
      </c>
      <c r="U49" s="32"/>
    </row>
    <row r="50" spans="1:21" ht="15">
      <c r="A50" s="29" t="s">
        <v>56</v>
      </c>
      <c r="B50" s="33">
        <v>40252</v>
      </c>
      <c r="C50" s="31">
        <v>2</v>
      </c>
      <c r="D50" s="31">
        <v>1</v>
      </c>
      <c r="E50" s="31">
        <v>1</v>
      </c>
      <c r="F50" s="31" t="s">
        <v>208</v>
      </c>
      <c r="G50" s="31" t="s">
        <v>187</v>
      </c>
      <c r="H50" s="32" t="s">
        <v>237</v>
      </c>
      <c r="I50" s="240">
        <v>6.5465411517602295E-2</v>
      </c>
      <c r="J50" s="241">
        <v>23.83</v>
      </c>
      <c r="K50" s="242">
        <v>36.57</v>
      </c>
      <c r="L50" s="243">
        <v>102.4</v>
      </c>
      <c r="M50" s="244">
        <v>7</v>
      </c>
      <c r="N50" s="244">
        <v>8.19</v>
      </c>
      <c r="O50" s="241">
        <v>23.8</v>
      </c>
      <c r="P50" s="242">
        <v>36.96</v>
      </c>
      <c r="Q50" s="243">
        <v>99.7</v>
      </c>
      <c r="R50" s="244">
        <v>6.8</v>
      </c>
      <c r="S50" s="244">
        <v>8.17</v>
      </c>
      <c r="T50" s="34">
        <v>7</v>
      </c>
      <c r="U50" s="32"/>
    </row>
    <row r="51" spans="1:21" ht="15">
      <c r="A51" s="29" t="s">
        <v>56</v>
      </c>
      <c r="B51" s="33">
        <v>40259</v>
      </c>
      <c r="C51" s="31">
        <v>2</v>
      </c>
      <c r="D51" s="31">
        <v>1</v>
      </c>
      <c r="E51" s="31">
        <v>1</v>
      </c>
      <c r="F51" s="31" t="s">
        <v>116</v>
      </c>
      <c r="G51" s="31" t="s">
        <v>204</v>
      </c>
      <c r="H51" s="32" t="s">
        <v>250</v>
      </c>
      <c r="I51" s="234">
        <v>0.1120745499483897</v>
      </c>
      <c r="J51" s="235">
        <v>22.6</v>
      </c>
      <c r="K51" s="236">
        <v>36.68</v>
      </c>
      <c r="L51" s="237">
        <v>96.5</v>
      </c>
      <c r="M51" s="238">
        <v>6.75</v>
      </c>
      <c r="N51" s="238">
        <v>8.18</v>
      </c>
      <c r="O51" s="235">
        <v>22.56</v>
      </c>
      <c r="P51" s="236">
        <v>36.72</v>
      </c>
      <c r="Q51" s="237">
        <v>95.1</v>
      </c>
      <c r="R51" s="238">
        <v>6.65</v>
      </c>
      <c r="S51" s="238">
        <v>8.16</v>
      </c>
      <c r="T51" s="239">
        <v>5.5</v>
      </c>
      <c r="U51" s="9"/>
    </row>
    <row r="52" spans="1:21" ht="15">
      <c r="A52" s="29" t="s">
        <v>56</v>
      </c>
      <c r="B52" s="39">
        <v>40266</v>
      </c>
      <c r="C52" s="31">
        <v>2</v>
      </c>
      <c r="D52" s="31" t="s">
        <v>196</v>
      </c>
      <c r="E52" s="31" t="s">
        <v>196</v>
      </c>
      <c r="F52" s="31" t="s">
        <v>208</v>
      </c>
      <c r="G52" s="31" t="s">
        <v>189</v>
      </c>
      <c r="H52" s="32" t="s">
        <v>111</v>
      </c>
      <c r="I52" s="234">
        <v>0.12927443109412171</v>
      </c>
      <c r="J52" s="235">
        <v>22.31</v>
      </c>
      <c r="K52" s="236">
        <v>36.9</v>
      </c>
      <c r="L52" s="237">
        <v>95.3</v>
      </c>
      <c r="M52" s="238">
        <v>6.69</v>
      </c>
      <c r="N52" s="238">
        <v>8.2100000000000009</v>
      </c>
      <c r="O52" s="235">
        <v>22.32</v>
      </c>
      <c r="P52" s="236">
        <v>36.909999999999997</v>
      </c>
      <c r="Q52" s="237">
        <v>94.7</v>
      </c>
      <c r="R52" s="238">
        <v>6.65</v>
      </c>
      <c r="S52" s="238">
        <v>8.1999999999999993</v>
      </c>
      <c r="T52" s="239">
        <v>4.5</v>
      </c>
      <c r="U52" s="9"/>
    </row>
    <row r="53" spans="1:21" ht="15">
      <c r="A53" s="29"/>
      <c r="B53" s="39"/>
      <c r="C53" s="31"/>
      <c r="D53" s="31"/>
      <c r="E53" s="31"/>
      <c r="F53" s="31"/>
      <c r="G53" s="31"/>
      <c r="H53" s="32"/>
      <c r="I53" s="234"/>
      <c r="J53" s="235"/>
      <c r="K53" s="236"/>
      <c r="L53" s="237"/>
      <c r="M53" s="238"/>
      <c r="N53" s="238"/>
      <c r="O53" s="235"/>
      <c r="P53" s="236"/>
      <c r="Q53" s="237"/>
      <c r="R53" s="238"/>
      <c r="S53" s="238"/>
      <c r="T53" s="239"/>
      <c r="U53" s="9"/>
    </row>
    <row r="54" spans="1:21" ht="15">
      <c r="A54" s="29" t="s">
        <v>15</v>
      </c>
      <c r="B54" s="33">
        <v>40154</v>
      </c>
      <c r="C54" s="31">
        <v>2</v>
      </c>
      <c r="D54" s="31" t="s">
        <v>191</v>
      </c>
      <c r="E54" s="31">
        <v>1</v>
      </c>
      <c r="F54" s="31">
        <v>15</v>
      </c>
      <c r="G54" s="31" t="s">
        <v>218</v>
      </c>
      <c r="H54" s="32" t="s">
        <v>246</v>
      </c>
      <c r="I54" s="209"/>
      <c r="J54" s="245">
        <v>21.51</v>
      </c>
      <c r="K54" s="246">
        <v>35.909999999999997</v>
      </c>
      <c r="L54" s="247">
        <v>100.3</v>
      </c>
      <c r="M54" s="248">
        <v>7.16</v>
      </c>
      <c r="N54">
        <v>8.1999999999999993</v>
      </c>
      <c r="O54" s="245">
        <v>21.46</v>
      </c>
      <c r="P54" s="246">
        <v>35.909999999999997</v>
      </c>
      <c r="Q54" s="247">
        <v>100.5</v>
      </c>
      <c r="R54" s="248">
        <v>7.18</v>
      </c>
      <c r="S54" s="52">
        <v>8.1999999999999993</v>
      </c>
      <c r="T54" s="128">
        <v>5</v>
      </c>
      <c r="U54" s="32"/>
    </row>
    <row r="55" spans="1:21" ht="15">
      <c r="A55" s="29" t="s">
        <v>15</v>
      </c>
      <c r="B55" s="33">
        <v>40161</v>
      </c>
      <c r="C55" s="31">
        <v>2</v>
      </c>
      <c r="D55" s="31">
        <v>1</v>
      </c>
      <c r="E55" s="31">
        <v>1</v>
      </c>
      <c r="F55" s="31" t="s">
        <v>215</v>
      </c>
      <c r="G55" s="31" t="s">
        <v>204</v>
      </c>
      <c r="H55" s="32" t="s">
        <v>243</v>
      </c>
      <c r="I55" s="249">
        <v>9.616232703485246E-2</v>
      </c>
      <c r="J55" s="52"/>
      <c r="K55" s="52"/>
      <c r="L55" s="126"/>
      <c r="M55" s="127"/>
      <c r="O55" s="52"/>
      <c r="P55" s="52"/>
      <c r="Q55" s="126"/>
      <c r="R55" s="127"/>
      <c r="S55" s="52"/>
      <c r="T55" s="128">
        <v>7</v>
      </c>
      <c r="U55" s="32"/>
    </row>
    <row r="56" spans="1:21" ht="15">
      <c r="A56" s="29" t="s">
        <v>15</v>
      </c>
      <c r="B56" s="33">
        <v>40168</v>
      </c>
      <c r="C56" s="31">
        <v>2</v>
      </c>
      <c r="D56" s="31" t="s">
        <v>196</v>
      </c>
      <c r="E56" s="31">
        <v>1</v>
      </c>
      <c r="F56" s="31" t="s">
        <v>194</v>
      </c>
      <c r="G56" s="31" t="s">
        <v>189</v>
      </c>
      <c r="H56" s="32" t="s">
        <v>238</v>
      </c>
      <c r="I56" s="250">
        <v>0.10132271635728544</v>
      </c>
      <c r="J56" s="245">
        <v>22.96</v>
      </c>
      <c r="K56" s="246">
        <v>36</v>
      </c>
      <c r="L56" s="247">
        <v>101.8</v>
      </c>
      <c r="M56" s="248">
        <v>7.07</v>
      </c>
      <c r="N56">
        <v>8.3000000000000007</v>
      </c>
      <c r="O56" s="245">
        <v>22.11</v>
      </c>
      <c r="P56" s="246">
        <v>35.99</v>
      </c>
      <c r="Q56" s="247">
        <v>98.7</v>
      </c>
      <c r="R56" s="248">
        <v>6.96</v>
      </c>
      <c r="S56" s="52">
        <v>8.1999999999999993</v>
      </c>
      <c r="T56" s="251">
        <v>7</v>
      </c>
      <c r="U56" s="32"/>
    </row>
    <row r="57" spans="1:21" ht="15">
      <c r="A57" s="29" t="s">
        <v>15</v>
      </c>
      <c r="B57" s="33">
        <v>40182</v>
      </c>
      <c r="C57" s="31">
        <v>2</v>
      </c>
      <c r="D57" s="31">
        <v>1</v>
      </c>
      <c r="E57" s="31">
        <v>1</v>
      </c>
      <c r="F57" s="31" t="s">
        <v>200</v>
      </c>
      <c r="G57" s="31" t="s">
        <v>189</v>
      </c>
      <c r="H57" s="32" t="s">
        <v>245</v>
      </c>
      <c r="I57" s="252">
        <v>9.012292935954834E-2</v>
      </c>
      <c r="J57" s="245">
        <v>23.06</v>
      </c>
      <c r="K57" s="246">
        <v>36.400000000000006</v>
      </c>
      <c r="L57" s="247">
        <v>98.4</v>
      </c>
      <c r="M57" s="248">
        <v>6.81</v>
      </c>
      <c r="N57">
        <v>8.3000000000000007</v>
      </c>
      <c r="O57" s="245">
        <v>22.99</v>
      </c>
      <c r="P57" s="246">
        <v>36.440000000000005</v>
      </c>
      <c r="Q57" s="247">
        <v>100.2</v>
      </c>
      <c r="R57" s="248">
        <v>6.94</v>
      </c>
      <c r="S57">
        <v>8.3000000000000007</v>
      </c>
      <c r="T57" s="251">
        <v>5.5</v>
      </c>
      <c r="U57" s="32"/>
    </row>
    <row r="58" spans="1:21" ht="15">
      <c r="A58" s="29" t="s">
        <v>15</v>
      </c>
      <c r="B58" s="33">
        <v>40189</v>
      </c>
      <c r="C58" s="31">
        <v>2</v>
      </c>
      <c r="D58" s="31">
        <v>1</v>
      </c>
      <c r="E58" s="31">
        <v>1</v>
      </c>
      <c r="F58" s="31" t="s">
        <v>197</v>
      </c>
      <c r="G58" s="31" t="s">
        <v>189</v>
      </c>
      <c r="H58" s="32" t="s">
        <v>246</v>
      </c>
      <c r="I58" s="252">
        <v>0.11761366804722752</v>
      </c>
      <c r="J58" s="245">
        <v>22.76</v>
      </c>
      <c r="K58" s="246">
        <v>36.57</v>
      </c>
      <c r="L58" s="247">
        <v>98.9</v>
      </c>
      <c r="M58" s="248">
        <v>6.87</v>
      </c>
      <c r="N58" s="127">
        <v>8.4</v>
      </c>
      <c r="O58" s="245">
        <v>22.82</v>
      </c>
      <c r="P58" s="246">
        <v>36.71</v>
      </c>
      <c r="Q58" s="247">
        <v>96.6</v>
      </c>
      <c r="R58" s="248">
        <v>6.69</v>
      </c>
      <c r="S58">
        <v>8.3000000000000007</v>
      </c>
      <c r="T58" s="251">
        <v>4.8</v>
      </c>
      <c r="U58" s="32"/>
    </row>
    <row r="59" spans="1:21" ht="15">
      <c r="A59" s="29" t="s">
        <v>15</v>
      </c>
      <c r="B59" s="33">
        <v>40196</v>
      </c>
      <c r="C59" s="31">
        <v>2</v>
      </c>
      <c r="D59" s="31">
        <v>1</v>
      </c>
      <c r="E59" s="31">
        <v>1</v>
      </c>
      <c r="F59" s="31" t="s">
        <v>116</v>
      </c>
      <c r="G59" s="31" t="s">
        <v>187</v>
      </c>
      <c r="H59" s="32" t="s">
        <v>236</v>
      </c>
      <c r="I59" s="253">
        <v>8.0444112372310916E-2</v>
      </c>
      <c r="J59" s="245">
        <v>25.08</v>
      </c>
      <c r="K59" s="246">
        <v>36.830000000000005</v>
      </c>
      <c r="L59" s="247">
        <v>101.1</v>
      </c>
      <c r="M59" s="248">
        <v>6.74</v>
      </c>
      <c r="N59">
        <v>8.3000000000000007</v>
      </c>
      <c r="O59" s="245">
        <v>23.41</v>
      </c>
      <c r="P59" s="246">
        <v>37.120000000000005</v>
      </c>
      <c r="Q59" s="247">
        <v>99.5</v>
      </c>
      <c r="R59" s="248">
        <v>6.81</v>
      </c>
      <c r="S59">
        <v>8.3000000000000007</v>
      </c>
      <c r="T59" s="128">
        <v>8</v>
      </c>
      <c r="U59" s="32"/>
    </row>
    <row r="60" spans="1:21" ht="15">
      <c r="A60" s="29" t="s">
        <v>15</v>
      </c>
      <c r="B60" s="33">
        <v>40203</v>
      </c>
      <c r="C60" s="31">
        <v>2</v>
      </c>
      <c r="D60" s="31">
        <v>1</v>
      </c>
      <c r="E60" s="31">
        <v>1</v>
      </c>
      <c r="F60" s="31" t="s">
        <v>208</v>
      </c>
      <c r="G60" s="31" t="s">
        <v>189</v>
      </c>
      <c r="H60" s="32" t="s">
        <v>241</v>
      </c>
      <c r="I60" s="253">
        <v>8.3900679475153533E-2</v>
      </c>
      <c r="J60" s="245">
        <v>24.52</v>
      </c>
      <c r="K60" s="246">
        <v>36.720000000000006</v>
      </c>
      <c r="L60" s="247">
        <v>99.5</v>
      </c>
      <c r="M60" s="248">
        <v>6.72</v>
      </c>
      <c r="N60" s="248">
        <v>8.32</v>
      </c>
      <c r="O60" s="245">
        <v>24.14</v>
      </c>
      <c r="P60" s="246">
        <v>36.730000000000004</v>
      </c>
      <c r="Q60" s="247">
        <v>103.7</v>
      </c>
      <c r="R60" s="248">
        <v>7.04</v>
      </c>
      <c r="S60">
        <v>8.3000000000000007</v>
      </c>
      <c r="T60" s="251">
        <v>6.5</v>
      </c>
      <c r="U60" s="32"/>
    </row>
    <row r="61" spans="1:21" ht="15">
      <c r="A61" s="29" t="s">
        <v>15</v>
      </c>
      <c r="B61" s="33">
        <v>40210</v>
      </c>
      <c r="C61" s="31">
        <v>2</v>
      </c>
      <c r="D61" s="31">
        <v>1</v>
      </c>
      <c r="E61" s="31" t="s">
        <v>196</v>
      </c>
      <c r="F61" s="31" t="s">
        <v>200</v>
      </c>
      <c r="G61" s="31" t="s">
        <v>204</v>
      </c>
      <c r="H61" s="32" t="s">
        <v>241</v>
      </c>
      <c r="I61" s="254">
        <v>8.9413947015512363E-2</v>
      </c>
      <c r="J61" s="245">
        <v>24.04</v>
      </c>
      <c r="K61" s="246">
        <v>36.71</v>
      </c>
      <c r="L61" s="247">
        <v>100.2</v>
      </c>
      <c r="M61" s="248">
        <v>6.82</v>
      </c>
      <c r="N61" s="248">
        <v>8.32</v>
      </c>
      <c r="O61" s="245">
        <v>24.03</v>
      </c>
      <c r="P61" s="246">
        <v>36.82</v>
      </c>
      <c r="Q61" s="247">
        <v>98.1</v>
      </c>
      <c r="R61" s="248">
        <v>6.67</v>
      </c>
      <c r="S61">
        <v>8.3000000000000007</v>
      </c>
      <c r="T61" s="251">
        <v>7</v>
      </c>
      <c r="U61" s="32" t="s">
        <v>111</v>
      </c>
    </row>
    <row r="62" spans="1:21" ht="15">
      <c r="A62" s="29" t="s">
        <v>15</v>
      </c>
      <c r="B62" s="33">
        <v>40217</v>
      </c>
      <c r="C62" s="31">
        <v>2</v>
      </c>
      <c r="D62" s="31">
        <v>1</v>
      </c>
      <c r="E62" s="31">
        <v>1</v>
      </c>
      <c r="F62" s="31" t="s">
        <v>215</v>
      </c>
      <c r="G62" s="31" t="s">
        <v>204</v>
      </c>
      <c r="H62" s="32" t="s">
        <v>243</v>
      </c>
      <c r="I62" s="195">
        <v>0.10144095239274267</v>
      </c>
      <c r="J62">
        <v>23.34</v>
      </c>
      <c r="K62" s="12">
        <v>36.870000000000005</v>
      </c>
      <c r="L62" s="19">
        <v>97.9</v>
      </c>
      <c r="M62" s="18">
        <v>6.74</v>
      </c>
      <c r="N62" s="248">
        <v>8.32</v>
      </c>
      <c r="O62">
        <v>23.24</v>
      </c>
      <c r="P62" s="12">
        <v>36.830000000000005</v>
      </c>
      <c r="Q62" s="19">
        <v>98.9</v>
      </c>
      <c r="R62" s="18">
        <v>6.82</v>
      </c>
      <c r="S62">
        <v>8.3000000000000007</v>
      </c>
      <c r="T62" s="42">
        <v>6.5</v>
      </c>
      <c r="U62" s="32" t="s">
        <v>252</v>
      </c>
    </row>
    <row r="63" spans="1:21" ht="15">
      <c r="A63" s="29" t="s">
        <v>15</v>
      </c>
      <c r="B63" s="33">
        <v>40224</v>
      </c>
      <c r="C63" s="31">
        <v>2</v>
      </c>
      <c r="D63" s="31">
        <v>1</v>
      </c>
      <c r="E63" s="31">
        <v>1</v>
      </c>
      <c r="F63" s="31" t="s">
        <v>116</v>
      </c>
      <c r="G63" s="31" t="s">
        <v>187</v>
      </c>
      <c r="H63" s="32" t="s">
        <v>243</v>
      </c>
      <c r="I63" s="255">
        <v>9.8318482006669553E-2</v>
      </c>
      <c r="J63" s="245">
        <v>24.09</v>
      </c>
      <c r="K63" s="246">
        <v>36.549999999999997</v>
      </c>
      <c r="L63" s="247">
        <v>100.6</v>
      </c>
      <c r="M63" s="248">
        <v>6.82</v>
      </c>
      <c r="N63" s="248">
        <v>8.4</v>
      </c>
      <c r="O63" s="245">
        <v>24.09</v>
      </c>
      <c r="P63" s="246">
        <v>36.6</v>
      </c>
      <c r="Q63" s="247">
        <v>100.9</v>
      </c>
      <c r="R63" s="248">
        <v>6.84</v>
      </c>
      <c r="S63">
        <v>8.3000000000000007</v>
      </c>
      <c r="T63" s="251">
        <v>6.5</v>
      </c>
      <c r="U63" s="32" t="s">
        <v>253</v>
      </c>
    </row>
    <row r="64" spans="1:21" ht="15">
      <c r="A64" s="29" t="s">
        <v>15</v>
      </c>
      <c r="B64" s="33">
        <v>40231</v>
      </c>
      <c r="C64" s="31">
        <v>2</v>
      </c>
      <c r="D64" s="31">
        <v>1</v>
      </c>
      <c r="E64" s="31">
        <v>1</v>
      </c>
      <c r="F64" s="31" t="s">
        <v>208</v>
      </c>
      <c r="G64" s="31" t="s">
        <v>193</v>
      </c>
      <c r="H64" s="32" t="s">
        <v>238</v>
      </c>
      <c r="I64" s="252">
        <v>9.379831162830965E-2</v>
      </c>
      <c r="J64" s="245">
        <v>23.51</v>
      </c>
      <c r="K64" s="246">
        <v>36.93</v>
      </c>
      <c r="L64" s="247">
        <v>93.7</v>
      </c>
      <c r="M64" s="248">
        <v>6.42</v>
      </c>
      <c r="N64" s="248">
        <v>8.18</v>
      </c>
      <c r="O64" s="245">
        <v>23.58</v>
      </c>
      <c r="P64" s="246">
        <v>36.99</v>
      </c>
      <c r="Q64" s="247">
        <v>96.2</v>
      </c>
      <c r="R64" s="248">
        <v>6.58</v>
      </c>
      <c r="S64" s="248">
        <v>8.18</v>
      </c>
      <c r="T64" s="251">
        <v>8.5</v>
      </c>
      <c r="U64" s="32" t="s">
        <v>254</v>
      </c>
    </row>
    <row r="65" spans="1:22" ht="15">
      <c r="A65" s="29" t="s">
        <v>15</v>
      </c>
      <c r="B65" s="33">
        <v>40239</v>
      </c>
      <c r="C65" s="31">
        <v>2</v>
      </c>
      <c r="D65" s="31">
        <v>1</v>
      </c>
      <c r="E65" s="31">
        <v>1</v>
      </c>
      <c r="F65" s="31" t="s">
        <v>116</v>
      </c>
      <c r="G65" s="31" t="s">
        <v>204</v>
      </c>
      <c r="H65" s="32" t="s">
        <v>237</v>
      </c>
      <c r="I65" s="256">
        <v>7.2570509767824962E-2</v>
      </c>
      <c r="J65" s="257">
        <v>24.55</v>
      </c>
      <c r="K65" s="258">
        <v>36.840000000000003</v>
      </c>
      <c r="L65" s="259">
        <v>99.8</v>
      </c>
      <c r="M65" s="260">
        <v>6.7</v>
      </c>
      <c r="N65" s="260">
        <v>8.19</v>
      </c>
      <c r="O65" s="257">
        <v>23.87</v>
      </c>
      <c r="P65" s="258">
        <v>37.04</v>
      </c>
      <c r="Q65" s="259">
        <v>91.9</v>
      </c>
      <c r="R65" s="260">
        <v>6.23</v>
      </c>
      <c r="S65" s="260">
        <v>8.11</v>
      </c>
      <c r="T65" s="261">
        <v>7</v>
      </c>
      <c r="U65" s="32" t="s">
        <v>253</v>
      </c>
    </row>
    <row r="66" spans="1:22" ht="15">
      <c r="A66" s="29" t="s">
        <v>15</v>
      </c>
      <c r="B66" s="33">
        <v>40245</v>
      </c>
      <c r="C66" s="31">
        <v>2</v>
      </c>
      <c r="D66" s="31">
        <v>1</v>
      </c>
      <c r="E66" s="31">
        <v>1</v>
      </c>
      <c r="F66" s="31" t="s">
        <v>206</v>
      </c>
      <c r="G66" s="31" t="s">
        <v>216</v>
      </c>
      <c r="H66" s="32" t="s">
        <v>243</v>
      </c>
      <c r="I66" s="256">
        <v>9.6138881656785136E-2</v>
      </c>
      <c r="J66" s="257">
        <v>23.02</v>
      </c>
      <c r="K66" s="258">
        <v>36.979999999999997</v>
      </c>
      <c r="L66" s="259">
        <v>97.7</v>
      </c>
      <c r="M66" s="260">
        <v>6.73</v>
      </c>
      <c r="N66" s="260">
        <v>8.19</v>
      </c>
      <c r="O66" s="257">
        <v>22.98</v>
      </c>
      <c r="P66" s="258">
        <v>36.97</v>
      </c>
      <c r="Q66" s="259">
        <v>96.9</v>
      </c>
      <c r="R66" s="260">
        <v>6.68</v>
      </c>
      <c r="S66" s="260">
        <v>8.18</v>
      </c>
      <c r="T66" s="261">
        <v>6</v>
      </c>
      <c r="V66" s="32"/>
    </row>
    <row r="67" spans="1:22" ht="15">
      <c r="A67" s="29" t="s">
        <v>15</v>
      </c>
      <c r="B67" s="33">
        <v>40252</v>
      </c>
      <c r="C67" s="31">
        <v>2</v>
      </c>
      <c r="D67" s="31">
        <v>1</v>
      </c>
      <c r="E67" s="31">
        <v>1</v>
      </c>
      <c r="F67" s="31" t="s">
        <v>208</v>
      </c>
      <c r="G67" s="31" t="s">
        <v>189</v>
      </c>
      <c r="H67" s="32" t="s">
        <v>243</v>
      </c>
      <c r="I67" s="262">
        <v>6.7897010334926899E-2</v>
      </c>
      <c r="J67" s="263">
        <v>24.08</v>
      </c>
      <c r="K67" s="264">
        <v>36.82</v>
      </c>
      <c r="L67" s="265">
        <v>101.5</v>
      </c>
      <c r="M67" s="266">
        <v>6.9</v>
      </c>
      <c r="N67" s="266">
        <v>8.19</v>
      </c>
      <c r="O67" s="263">
        <v>23.77</v>
      </c>
      <c r="P67" s="264">
        <v>37.150000000000006</v>
      </c>
      <c r="Q67" s="265">
        <v>90</v>
      </c>
      <c r="R67" s="266">
        <v>6.14</v>
      </c>
      <c r="S67" s="266">
        <v>8.1</v>
      </c>
      <c r="T67" s="34">
        <v>6.5</v>
      </c>
      <c r="V67" s="32"/>
    </row>
    <row r="68" spans="1:22" ht="15">
      <c r="A68" s="29" t="s">
        <v>15</v>
      </c>
      <c r="B68" s="33">
        <v>40259</v>
      </c>
      <c r="C68" s="31">
        <v>2</v>
      </c>
      <c r="D68" s="31">
        <v>1</v>
      </c>
      <c r="E68" s="31">
        <v>1</v>
      </c>
      <c r="F68" s="31" t="s">
        <v>116</v>
      </c>
      <c r="G68" s="31" t="s">
        <v>198</v>
      </c>
      <c r="H68" s="32" t="s">
        <v>111</v>
      </c>
      <c r="I68" s="256">
        <v>0.11007528098969319</v>
      </c>
      <c r="J68" s="257">
        <v>22.79</v>
      </c>
      <c r="K68" s="258">
        <v>36.93</v>
      </c>
      <c r="L68" s="259">
        <v>98.1</v>
      </c>
      <c r="M68" s="260">
        <v>6.83</v>
      </c>
      <c r="N68" s="260">
        <v>8.19</v>
      </c>
      <c r="O68" s="257">
        <v>22.63</v>
      </c>
      <c r="P68" s="258">
        <v>37.07</v>
      </c>
      <c r="Q68" s="259">
        <v>93.6</v>
      </c>
      <c r="R68" s="260">
        <v>6.53</v>
      </c>
      <c r="S68" s="260">
        <v>8.1300000000000008</v>
      </c>
      <c r="T68" s="261">
        <v>4.5</v>
      </c>
      <c r="V68" s="9"/>
    </row>
    <row r="69" spans="1:22" ht="15">
      <c r="A69" s="29" t="s">
        <v>15</v>
      </c>
      <c r="B69" s="39">
        <v>40266</v>
      </c>
      <c r="C69" s="31">
        <v>2</v>
      </c>
      <c r="D69" s="31" t="s">
        <v>191</v>
      </c>
      <c r="E69" s="31">
        <v>1</v>
      </c>
      <c r="F69" s="31" t="s">
        <v>116</v>
      </c>
      <c r="G69" s="31" t="s">
        <v>192</v>
      </c>
      <c r="H69" s="32" t="s">
        <v>255</v>
      </c>
      <c r="I69" s="216">
        <v>0.13326081651629262</v>
      </c>
      <c r="J69" s="257">
        <v>22.14</v>
      </c>
      <c r="K69" s="258">
        <v>36.86</v>
      </c>
      <c r="L69" s="259">
        <v>96</v>
      </c>
      <c r="M69" s="260">
        <v>6.76</v>
      </c>
      <c r="N69" s="260">
        <v>8.2100000000000009</v>
      </c>
      <c r="O69" s="257">
        <v>22.17</v>
      </c>
      <c r="P69" s="258">
        <v>36.880000000000003</v>
      </c>
      <c r="Q69" s="259">
        <v>95.7</v>
      </c>
      <c r="R69" s="260">
        <v>6.74</v>
      </c>
      <c r="S69" s="260">
        <v>8.1999999999999993</v>
      </c>
      <c r="T69" s="261">
        <v>4.7</v>
      </c>
      <c r="V69" s="9"/>
    </row>
    <row r="70" spans="1:22" ht="15">
      <c r="A70" s="29"/>
      <c r="B70" s="39"/>
      <c r="C70" s="31"/>
      <c r="D70" s="31"/>
      <c r="E70" s="31"/>
      <c r="F70" s="31"/>
      <c r="G70" s="31"/>
      <c r="H70" s="32"/>
      <c r="I70" s="216"/>
      <c r="J70" s="257"/>
      <c r="K70" s="258"/>
      <c r="L70" s="259"/>
      <c r="M70" s="260"/>
      <c r="N70" s="260"/>
      <c r="O70" s="257"/>
      <c r="P70" s="258"/>
      <c r="Q70" s="259"/>
      <c r="R70" s="260"/>
      <c r="S70" s="260"/>
      <c r="T70" s="261"/>
      <c r="V70" s="9"/>
    </row>
    <row r="71" spans="1:22" ht="15">
      <c r="A71" s="29" t="s">
        <v>16</v>
      </c>
      <c r="B71" s="33">
        <v>40154</v>
      </c>
      <c r="C71" s="31">
        <v>2</v>
      </c>
      <c r="D71" s="31" t="s">
        <v>97</v>
      </c>
      <c r="E71" s="31">
        <v>1</v>
      </c>
      <c r="F71" s="31" t="s">
        <v>197</v>
      </c>
      <c r="G71" s="31" t="s">
        <v>205</v>
      </c>
      <c r="H71" s="32" t="s">
        <v>237</v>
      </c>
      <c r="I71" s="209"/>
      <c r="J71" s="267">
        <v>21.14</v>
      </c>
      <c r="K71" s="268">
        <v>35.74</v>
      </c>
      <c r="L71" s="269">
        <v>99.7</v>
      </c>
      <c r="M71" s="270">
        <v>7.17</v>
      </c>
      <c r="N71">
        <v>8.1999999999999993</v>
      </c>
      <c r="O71" s="267">
        <v>21.13</v>
      </c>
      <c r="P71" s="268">
        <v>35.75</v>
      </c>
      <c r="Q71" s="269">
        <v>99.1</v>
      </c>
      <c r="R71" s="270">
        <v>7.13</v>
      </c>
      <c r="S71" s="52">
        <v>8.1999999999999993</v>
      </c>
      <c r="T71" s="128">
        <v>7</v>
      </c>
    </row>
    <row r="72" spans="1:22" ht="15">
      <c r="A72" s="29" t="s">
        <v>16</v>
      </c>
      <c r="B72" s="33">
        <v>40161</v>
      </c>
      <c r="C72" s="31">
        <v>2</v>
      </c>
      <c r="D72" s="31" t="s">
        <v>97</v>
      </c>
      <c r="E72" s="31">
        <v>1</v>
      </c>
      <c r="F72" s="31" t="s">
        <v>194</v>
      </c>
      <c r="G72" s="31" t="s">
        <v>193</v>
      </c>
      <c r="H72" s="32" t="s">
        <v>237</v>
      </c>
      <c r="I72" s="271">
        <v>7.9564053393771497E-2</v>
      </c>
      <c r="J72" s="245">
        <v>22.04</v>
      </c>
      <c r="K72" s="246">
        <v>35.89</v>
      </c>
      <c r="L72" s="247">
        <v>101</v>
      </c>
      <c r="M72" s="248">
        <v>7.13</v>
      </c>
      <c r="N72">
        <v>8.1999999999999993</v>
      </c>
      <c r="O72" s="245">
        <v>21.06</v>
      </c>
      <c r="P72" s="246">
        <v>35.880000000000003</v>
      </c>
      <c r="Q72" s="247">
        <v>98.2</v>
      </c>
      <c r="R72" s="248">
        <v>7.06</v>
      </c>
      <c r="S72" s="52">
        <v>8.1999999999999993</v>
      </c>
      <c r="T72" s="128">
        <v>13</v>
      </c>
    </row>
    <row r="73" spans="1:22" ht="15">
      <c r="A73" s="29" t="s">
        <v>16</v>
      </c>
      <c r="B73" s="33">
        <v>40168</v>
      </c>
      <c r="C73" s="31">
        <v>2</v>
      </c>
      <c r="D73" s="31" t="s">
        <v>191</v>
      </c>
      <c r="E73" s="31">
        <v>1</v>
      </c>
      <c r="F73" s="31" t="s">
        <v>200</v>
      </c>
      <c r="G73" s="31" t="s">
        <v>205</v>
      </c>
      <c r="H73" s="32" t="s">
        <v>244</v>
      </c>
      <c r="I73" s="272">
        <v>7.3241328361357508E-2</v>
      </c>
      <c r="J73" s="267">
        <v>22.13</v>
      </c>
      <c r="K73" s="268">
        <v>35.870000000000005</v>
      </c>
      <c r="L73" s="269">
        <v>99.4</v>
      </c>
      <c r="M73" s="270">
        <v>7.01</v>
      </c>
      <c r="N73">
        <v>8.3000000000000007</v>
      </c>
      <c r="O73" s="267">
        <v>21.43</v>
      </c>
      <c r="P73" s="268">
        <v>35.92</v>
      </c>
      <c r="Q73" s="269">
        <v>96.7</v>
      </c>
      <c r="R73" s="270">
        <v>6.9</v>
      </c>
      <c r="S73" s="52">
        <v>8.1999999999999993</v>
      </c>
      <c r="T73" s="273">
        <v>9.5</v>
      </c>
    </row>
    <row r="74" spans="1:22" ht="15">
      <c r="A74" s="29" t="s">
        <v>16</v>
      </c>
      <c r="B74" s="33">
        <v>40182</v>
      </c>
      <c r="C74" s="31" t="s">
        <v>191</v>
      </c>
      <c r="D74" s="31">
        <v>1</v>
      </c>
      <c r="E74" s="31">
        <v>1</v>
      </c>
      <c r="F74" s="31" t="s">
        <v>194</v>
      </c>
      <c r="G74" s="31" t="s">
        <v>193</v>
      </c>
      <c r="H74" s="32" t="s">
        <v>236</v>
      </c>
      <c r="I74" s="250">
        <v>6.512119429866009E-2</v>
      </c>
      <c r="J74" s="274">
        <v>22.48</v>
      </c>
      <c r="K74" s="275">
        <v>36.270000000000003</v>
      </c>
      <c r="L74" s="276">
        <v>97.5</v>
      </c>
      <c r="M74" s="277">
        <v>6.82</v>
      </c>
      <c r="N74">
        <v>8.3000000000000007</v>
      </c>
      <c r="O74" s="274">
        <v>22.42</v>
      </c>
      <c r="P74" s="275">
        <v>36.290000000000006</v>
      </c>
      <c r="Q74" s="276">
        <v>97.6</v>
      </c>
      <c r="R74" s="277">
        <v>6.83</v>
      </c>
      <c r="S74" s="52">
        <v>8.3000000000000007</v>
      </c>
      <c r="T74" s="278">
        <v>8.5</v>
      </c>
    </row>
    <row r="75" spans="1:22" ht="15">
      <c r="A75" s="29" t="s">
        <v>16</v>
      </c>
      <c r="B75" s="33">
        <v>40189</v>
      </c>
      <c r="C75" s="31">
        <v>2</v>
      </c>
      <c r="D75" s="31">
        <v>1</v>
      </c>
      <c r="E75" s="31">
        <v>1</v>
      </c>
      <c r="F75" s="31" t="s">
        <v>208</v>
      </c>
      <c r="G75" s="31" t="s">
        <v>204</v>
      </c>
      <c r="H75" s="32" t="s">
        <v>238</v>
      </c>
      <c r="I75" s="250">
        <v>0.10517198173028942</v>
      </c>
      <c r="J75" s="267">
        <v>22.91</v>
      </c>
      <c r="K75" s="268">
        <v>36.510000000000005</v>
      </c>
      <c r="L75" s="269">
        <v>101.3</v>
      </c>
      <c r="M75" s="270">
        <v>7.02</v>
      </c>
      <c r="N75" s="270">
        <v>8.36</v>
      </c>
      <c r="O75" s="267">
        <v>22.89</v>
      </c>
      <c r="P75" s="268">
        <v>36.520000000000003</v>
      </c>
      <c r="Q75" s="269">
        <v>100.3</v>
      </c>
      <c r="R75" s="270">
        <v>6.95</v>
      </c>
      <c r="S75" s="52">
        <v>8.3000000000000007</v>
      </c>
      <c r="T75" s="273">
        <v>4.5</v>
      </c>
    </row>
    <row r="76" spans="1:22" ht="15">
      <c r="A76" s="29" t="s">
        <v>16</v>
      </c>
      <c r="B76" s="33">
        <v>40196</v>
      </c>
      <c r="C76" s="31">
        <v>2</v>
      </c>
      <c r="D76" s="31">
        <v>1</v>
      </c>
      <c r="E76" s="31">
        <v>1</v>
      </c>
      <c r="F76" s="31" t="s">
        <v>215</v>
      </c>
      <c r="G76" s="31" t="s">
        <v>187</v>
      </c>
      <c r="H76" s="32" t="s">
        <v>244</v>
      </c>
      <c r="I76" s="250">
        <v>8.6655976222295691E-2</v>
      </c>
      <c r="J76" s="267">
        <v>24.51</v>
      </c>
      <c r="K76" s="268">
        <v>36.5</v>
      </c>
      <c r="L76" s="269">
        <v>89.6</v>
      </c>
      <c r="M76" s="270">
        <v>6.04</v>
      </c>
      <c r="N76">
        <v>8.3000000000000007</v>
      </c>
      <c r="O76" s="267">
        <v>22.73</v>
      </c>
      <c r="P76" s="268">
        <v>36.660000000000004</v>
      </c>
      <c r="Q76" s="269">
        <v>88.5</v>
      </c>
      <c r="R76" s="270">
        <v>6.15</v>
      </c>
      <c r="S76" s="52">
        <v>8.3000000000000007</v>
      </c>
      <c r="T76" s="273">
        <v>12</v>
      </c>
    </row>
    <row r="77" spans="1:22" ht="15">
      <c r="A77" s="29" t="s">
        <v>16</v>
      </c>
      <c r="B77" s="33">
        <v>40203</v>
      </c>
      <c r="C77" s="31">
        <v>2</v>
      </c>
      <c r="D77" s="31">
        <v>1</v>
      </c>
      <c r="E77" s="31">
        <v>1</v>
      </c>
      <c r="F77" s="31" t="s">
        <v>215</v>
      </c>
      <c r="G77" s="31" t="s">
        <v>187</v>
      </c>
      <c r="H77" s="32" t="s">
        <v>236</v>
      </c>
      <c r="I77" s="250">
        <v>6.3656885073056974E-2</v>
      </c>
      <c r="J77" s="267">
        <v>23.8</v>
      </c>
      <c r="K77" s="268">
        <v>37.18</v>
      </c>
      <c r="L77" s="269">
        <v>97.3</v>
      </c>
      <c r="M77" s="270">
        <v>6.63</v>
      </c>
      <c r="N77">
        <v>8.3000000000000007</v>
      </c>
      <c r="O77" s="267">
        <v>23.58</v>
      </c>
      <c r="P77" s="268">
        <v>37.25</v>
      </c>
      <c r="Q77" s="269">
        <v>92.6</v>
      </c>
      <c r="R77" s="270">
        <v>6.33</v>
      </c>
      <c r="S77" s="52">
        <v>8.3000000000000007</v>
      </c>
      <c r="T77" s="273">
        <v>9.5</v>
      </c>
    </row>
    <row r="78" spans="1:22" ht="15">
      <c r="A78" s="29" t="s">
        <v>16</v>
      </c>
      <c r="B78" s="33">
        <v>40210</v>
      </c>
      <c r="C78" s="31">
        <v>2</v>
      </c>
      <c r="D78" s="31">
        <v>1</v>
      </c>
      <c r="E78" s="31">
        <v>1</v>
      </c>
      <c r="F78" s="31" t="s">
        <v>215</v>
      </c>
      <c r="G78" s="31" t="s">
        <v>204</v>
      </c>
      <c r="H78" s="32" t="s">
        <v>236</v>
      </c>
      <c r="I78" s="271">
        <v>8.4150497752751185E-2</v>
      </c>
      <c r="J78" s="267">
        <v>23.74</v>
      </c>
      <c r="K78" s="268">
        <v>37.130000000000003</v>
      </c>
      <c r="L78" s="269">
        <v>95.9</v>
      </c>
      <c r="M78" s="270">
        <v>6.54</v>
      </c>
      <c r="N78">
        <v>8.3000000000000007</v>
      </c>
      <c r="O78" s="267">
        <v>23.65</v>
      </c>
      <c r="P78" s="268">
        <v>37.14</v>
      </c>
      <c r="Q78" s="269">
        <v>95.6</v>
      </c>
      <c r="R78" s="270">
        <v>6.53</v>
      </c>
      <c r="S78" s="52">
        <v>8.3000000000000007</v>
      </c>
      <c r="T78" s="273">
        <v>8.5</v>
      </c>
    </row>
    <row r="79" spans="1:22" ht="12.75">
      <c r="A79" s="29" t="s">
        <v>16</v>
      </c>
      <c r="B79" s="33">
        <v>40217</v>
      </c>
      <c r="C79" s="31">
        <v>2</v>
      </c>
      <c r="D79" s="31">
        <v>1</v>
      </c>
      <c r="E79" s="31" t="s">
        <v>196</v>
      </c>
      <c r="F79" s="31" t="s">
        <v>200</v>
      </c>
      <c r="G79" s="31" t="s">
        <v>207</v>
      </c>
      <c r="H79" s="32" t="s">
        <v>238</v>
      </c>
      <c r="I79" s="195">
        <v>6.9866557595793244E-2</v>
      </c>
      <c r="J79">
        <v>23.01</v>
      </c>
      <c r="K79" s="12">
        <v>36.75</v>
      </c>
      <c r="L79" s="19">
        <v>97.7</v>
      </c>
      <c r="M79" s="18">
        <v>6.77</v>
      </c>
      <c r="N79">
        <v>8.3000000000000007</v>
      </c>
      <c r="O79">
        <v>22.56</v>
      </c>
      <c r="P79" s="12">
        <v>36.78</v>
      </c>
      <c r="Q79" s="19">
        <v>92.6</v>
      </c>
      <c r="R79" s="18">
        <v>6.47</v>
      </c>
      <c r="S79" s="52">
        <v>8.3000000000000007</v>
      </c>
      <c r="T79" s="42">
        <v>8</v>
      </c>
    </row>
    <row r="80" spans="1:22" ht="15">
      <c r="A80" s="29" t="s">
        <v>16</v>
      </c>
      <c r="B80" s="33">
        <v>40224</v>
      </c>
      <c r="C80" s="31">
        <v>2</v>
      </c>
      <c r="D80" s="31">
        <v>1</v>
      </c>
      <c r="E80" s="31">
        <v>1</v>
      </c>
      <c r="F80" s="31" t="s">
        <v>116</v>
      </c>
      <c r="G80" s="31" t="s">
        <v>189</v>
      </c>
      <c r="H80" s="32" t="s">
        <v>238</v>
      </c>
      <c r="I80" s="254">
        <v>8.7179905387079662E-2</v>
      </c>
      <c r="J80" s="267">
        <v>23.89</v>
      </c>
      <c r="K80" s="268">
        <v>36.25</v>
      </c>
      <c r="L80" s="269">
        <v>92.5</v>
      </c>
      <c r="M80" s="270">
        <v>6.3</v>
      </c>
      <c r="N80">
        <v>8.3000000000000007</v>
      </c>
      <c r="O80" s="267">
        <v>23.45</v>
      </c>
      <c r="P80" s="268">
        <v>36.36</v>
      </c>
      <c r="Q80" s="269">
        <v>97.9</v>
      </c>
      <c r="R80" s="270">
        <v>6.72</v>
      </c>
      <c r="S80" s="52">
        <v>8.3000000000000007</v>
      </c>
      <c r="T80" s="273">
        <v>7.5</v>
      </c>
    </row>
    <row r="81" spans="1:20" ht="15">
      <c r="A81" s="29" t="s">
        <v>16</v>
      </c>
      <c r="B81" s="33">
        <v>40231</v>
      </c>
      <c r="C81" s="31">
        <v>2</v>
      </c>
      <c r="D81" s="31">
        <v>1</v>
      </c>
      <c r="E81" s="31">
        <v>1</v>
      </c>
      <c r="F81" s="31" t="s">
        <v>200</v>
      </c>
      <c r="G81" s="31" t="s">
        <v>207</v>
      </c>
      <c r="H81" s="32" t="s">
        <v>238</v>
      </c>
      <c r="I81" s="250">
        <v>8.8981360769995479E-2</v>
      </c>
      <c r="J81" s="267">
        <v>23.67</v>
      </c>
      <c r="K81" s="268">
        <v>36.86</v>
      </c>
      <c r="L81" s="269">
        <v>96.5</v>
      </c>
      <c r="M81" s="270">
        <v>6.6</v>
      </c>
      <c r="N81" s="270">
        <v>8.2100000000000009</v>
      </c>
      <c r="O81" s="267">
        <v>23.63</v>
      </c>
      <c r="P81" s="268">
        <v>36.880000000000003</v>
      </c>
      <c r="Q81" s="269">
        <v>95.8</v>
      </c>
      <c r="R81" s="270">
        <v>6.56</v>
      </c>
      <c r="S81" s="270">
        <v>8.19</v>
      </c>
      <c r="T81" s="273">
        <v>6.5</v>
      </c>
    </row>
    <row r="82" spans="1:20" ht="15">
      <c r="A82" s="29" t="s">
        <v>16</v>
      </c>
      <c r="B82" s="33">
        <v>40239</v>
      </c>
      <c r="C82" s="31">
        <v>2</v>
      </c>
      <c r="D82" s="31" t="s">
        <v>191</v>
      </c>
      <c r="E82" s="31">
        <v>1</v>
      </c>
      <c r="F82" s="31" t="s">
        <v>116</v>
      </c>
      <c r="G82" s="31" t="s">
        <v>204</v>
      </c>
      <c r="H82" s="32" t="s">
        <v>241</v>
      </c>
      <c r="I82" s="279">
        <v>8.285447078480504E-2</v>
      </c>
      <c r="J82" s="280">
        <v>23.97</v>
      </c>
      <c r="K82" s="281">
        <v>36.71</v>
      </c>
      <c r="L82" s="282">
        <v>98.7</v>
      </c>
      <c r="M82" s="283">
        <v>6.7</v>
      </c>
      <c r="N82" s="283">
        <v>8.1999999999999993</v>
      </c>
      <c r="O82" s="280">
        <v>23.74</v>
      </c>
      <c r="P82" s="281">
        <v>36.85</v>
      </c>
      <c r="Q82" s="282">
        <v>93.6</v>
      </c>
      <c r="R82" s="283">
        <v>6.38</v>
      </c>
      <c r="S82" s="283">
        <v>8.16</v>
      </c>
      <c r="T82" s="284">
        <v>8</v>
      </c>
    </row>
    <row r="83" spans="1:20" ht="15">
      <c r="A83" s="29" t="s">
        <v>16</v>
      </c>
      <c r="B83" s="33">
        <v>40245</v>
      </c>
      <c r="C83" s="31">
        <v>2</v>
      </c>
      <c r="D83" s="31">
        <v>1</v>
      </c>
      <c r="E83" s="31">
        <v>1</v>
      </c>
      <c r="F83" s="31" t="s">
        <v>197</v>
      </c>
      <c r="G83" s="31" t="s">
        <v>192</v>
      </c>
      <c r="H83" s="32" t="s">
        <v>238</v>
      </c>
      <c r="I83" s="279">
        <v>8.2202329678826846E-2</v>
      </c>
      <c r="J83" s="280">
        <v>23</v>
      </c>
      <c r="K83" s="281">
        <v>36.909999999999997</v>
      </c>
      <c r="L83" s="282">
        <v>96.8</v>
      </c>
      <c r="M83" s="283">
        <v>6.67</v>
      </c>
      <c r="N83" s="283">
        <v>8.2100000000000009</v>
      </c>
      <c r="O83" s="280">
        <v>22.97</v>
      </c>
      <c r="P83" s="281">
        <v>36.94</v>
      </c>
      <c r="Q83" s="282">
        <v>95.3</v>
      </c>
      <c r="R83" s="283">
        <v>6.57</v>
      </c>
      <c r="S83" s="283">
        <v>8.1999999999999993</v>
      </c>
      <c r="T83" s="284">
        <v>7</v>
      </c>
    </row>
    <row r="84" spans="1:20" ht="15">
      <c r="A84" s="29" t="s">
        <v>16</v>
      </c>
      <c r="B84" s="33">
        <v>40252</v>
      </c>
      <c r="C84" s="31">
        <v>2</v>
      </c>
      <c r="D84" s="31">
        <v>1</v>
      </c>
      <c r="E84" s="31">
        <v>1</v>
      </c>
      <c r="F84" s="31" t="s">
        <v>208</v>
      </c>
      <c r="G84" s="31" t="s">
        <v>187</v>
      </c>
      <c r="H84" s="32" t="s">
        <v>244</v>
      </c>
      <c r="I84" s="285">
        <v>6.1673814338325993E-2</v>
      </c>
      <c r="J84" s="286">
        <v>22.87</v>
      </c>
      <c r="K84" s="287">
        <v>36.340000000000003</v>
      </c>
      <c r="L84" s="288">
        <v>98.4</v>
      </c>
      <c r="M84" s="289">
        <v>6.85</v>
      </c>
      <c r="N84" s="289">
        <v>8.16</v>
      </c>
      <c r="O84" s="286">
        <v>23.14</v>
      </c>
      <c r="P84" s="287">
        <v>37.06</v>
      </c>
      <c r="Q84" s="288">
        <v>94.1</v>
      </c>
      <c r="R84" s="289">
        <v>6.49</v>
      </c>
      <c r="S84" s="289">
        <v>8.16</v>
      </c>
      <c r="T84" s="34">
        <v>9.5</v>
      </c>
    </row>
    <row r="85" spans="1:20" ht="15">
      <c r="A85" s="29" t="s">
        <v>16</v>
      </c>
      <c r="B85" s="33">
        <v>40259</v>
      </c>
      <c r="C85" s="31">
        <v>2</v>
      </c>
      <c r="D85" s="31">
        <v>1</v>
      </c>
      <c r="E85" s="31">
        <v>1</v>
      </c>
      <c r="F85" s="31" t="s">
        <v>208</v>
      </c>
      <c r="G85" s="31" t="s">
        <v>204</v>
      </c>
      <c r="H85" s="32" t="s">
        <v>243</v>
      </c>
      <c r="I85" s="279">
        <v>7.8334537707753574E-2</v>
      </c>
      <c r="J85" s="280">
        <v>22.61</v>
      </c>
      <c r="K85" s="281">
        <v>36.81</v>
      </c>
      <c r="L85" s="282">
        <v>98.2</v>
      </c>
      <c r="M85" s="283">
        <v>6.86</v>
      </c>
      <c r="N85" s="283">
        <v>8.1999999999999993</v>
      </c>
      <c r="O85" s="280">
        <v>22.3</v>
      </c>
      <c r="P85" s="281">
        <v>36.81</v>
      </c>
      <c r="Q85" s="282">
        <v>93.4</v>
      </c>
      <c r="R85" s="283">
        <v>6.56</v>
      </c>
      <c r="S85" s="283">
        <v>8.16</v>
      </c>
      <c r="T85" s="284">
        <v>7.5</v>
      </c>
    </row>
    <row r="86" spans="1:20" ht="15">
      <c r="A86" s="29" t="s">
        <v>16</v>
      </c>
      <c r="B86" s="39">
        <v>40266</v>
      </c>
      <c r="C86" s="31">
        <v>2</v>
      </c>
      <c r="D86" s="31" t="s">
        <v>196</v>
      </c>
      <c r="E86" s="31">
        <v>1</v>
      </c>
      <c r="F86" s="31" t="s">
        <v>208</v>
      </c>
      <c r="G86" s="31" t="s">
        <v>189</v>
      </c>
      <c r="H86" s="32" t="s">
        <v>239</v>
      </c>
      <c r="I86" s="290">
        <v>8.4521872157576283E-2</v>
      </c>
      <c r="J86" s="280">
        <v>22.67</v>
      </c>
      <c r="K86" s="281">
        <v>36.94</v>
      </c>
      <c r="L86" s="282">
        <v>98.2</v>
      </c>
      <c r="M86" s="283">
        <v>6.85</v>
      </c>
      <c r="N86" s="283">
        <v>8.19</v>
      </c>
      <c r="O86" s="280">
        <v>22.4</v>
      </c>
      <c r="P86" s="281">
        <v>36.94</v>
      </c>
      <c r="Q86" s="282">
        <v>95.8</v>
      </c>
      <c r="R86" s="283">
        <v>6.71</v>
      </c>
      <c r="S86" s="283">
        <v>8.18</v>
      </c>
      <c r="T86" s="284">
        <v>8.5</v>
      </c>
    </row>
    <row r="87" spans="1:20" ht="15">
      <c r="A87" s="29"/>
      <c r="B87" s="39"/>
      <c r="C87" s="31"/>
      <c r="D87" s="31"/>
      <c r="E87" s="31"/>
      <c r="F87" s="31"/>
      <c r="G87" s="31"/>
      <c r="H87" s="32"/>
      <c r="I87" s="290"/>
      <c r="J87" s="280"/>
      <c r="K87" s="281"/>
      <c r="L87" s="282"/>
      <c r="M87" s="283"/>
      <c r="N87" s="283"/>
      <c r="O87" s="280"/>
      <c r="P87" s="281"/>
      <c r="Q87" s="282"/>
      <c r="R87" s="283"/>
      <c r="S87" s="283"/>
      <c r="T87" s="284"/>
    </row>
    <row r="88" spans="1:20" ht="15">
      <c r="A88" s="29" t="s">
        <v>17</v>
      </c>
      <c r="B88" s="33">
        <v>40154</v>
      </c>
      <c r="C88" s="31">
        <v>2</v>
      </c>
      <c r="D88" s="31" t="s">
        <v>191</v>
      </c>
      <c r="E88" s="31">
        <v>1</v>
      </c>
      <c r="F88" s="31" t="s">
        <v>206</v>
      </c>
      <c r="G88" s="31" t="s">
        <v>218</v>
      </c>
      <c r="H88" s="32" t="s">
        <v>239</v>
      </c>
      <c r="I88" s="209"/>
      <c r="J88" s="291">
        <v>21.27</v>
      </c>
      <c r="K88" s="292">
        <v>35.79</v>
      </c>
      <c r="L88" s="293">
        <v>101.3</v>
      </c>
      <c r="M88" s="294">
        <v>7.27</v>
      </c>
      <c r="N88">
        <v>8.1999999999999993</v>
      </c>
      <c r="O88" s="291">
        <v>22.01</v>
      </c>
      <c r="P88" s="292">
        <v>36.799999999999997</v>
      </c>
      <c r="Q88" s="293">
        <v>94.4</v>
      </c>
      <c r="R88" s="294">
        <v>6.64</v>
      </c>
      <c r="S88" s="52">
        <v>8.1</v>
      </c>
      <c r="T88" s="128">
        <v>5.5</v>
      </c>
    </row>
    <row r="89" spans="1:20" ht="15">
      <c r="A89" s="29" t="s">
        <v>17</v>
      </c>
      <c r="B89" s="33">
        <v>40161</v>
      </c>
      <c r="C89" s="31">
        <v>2</v>
      </c>
      <c r="D89" s="31" t="s">
        <v>191</v>
      </c>
      <c r="E89" s="31">
        <v>1</v>
      </c>
      <c r="F89" s="31" t="s">
        <v>215</v>
      </c>
      <c r="G89" s="31" t="s">
        <v>187</v>
      </c>
      <c r="H89" s="32" t="s">
        <v>250</v>
      </c>
      <c r="I89" s="295">
        <v>8.6413678513254225E-2</v>
      </c>
      <c r="J89" s="267">
        <v>22</v>
      </c>
      <c r="K89" s="268">
        <v>35.880000000000003</v>
      </c>
      <c r="L89" s="269">
        <v>100.4</v>
      </c>
      <c r="M89" s="270">
        <v>7.1</v>
      </c>
      <c r="N89">
        <v>8.1999999999999993</v>
      </c>
      <c r="O89" s="267">
        <v>22.27</v>
      </c>
      <c r="P89" s="268">
        <v>36.790000000000006</v>
      </c>
      <c r="Q89" s="269">
        <v>99.9</v>
      </c>
      <c r="R89" s="270">
        <v>6.99</v>
      </c>
      <c r="S89" s="52">
        <v>8.1</v>
      </c>
      <c r="T89" s="128">
        <v>8</v>
      </c>
    </row>
    <row r="90" spans="1:20" ht="15">
      <c r="A90" s="29" t="s">
        <v>17</v>
      </c>
      <c r="B90" s="33">
        <v>40168</v>
      </c>
      <c r="C90" s="31">
        <v>2</v>
      </c>
      <c r="D90" s="31" t="s">
        <v>191</v>
      </c>
      <c r="E90" s="31">
        <v>1</v>
      </c>
      <c r="F90" s="31" t="s">
        <v>116</v>
      </c>
      <c r="G90" s="31" t="s">
        <v>198</v>
      </c>
      <c r="H90" s="32" t="s">
        <v>254</v>
      </c>
      <c r="I90" s="254">
        <v>0.10864462938413455</v>
      </c>
      <c r="J90" s="291">
        <v>22.55</v>
      </c>
      <c r="K90" s="292">
        <v>36.06</v>
      </c>
      <c r="L90" s="293">
        <v>103.3</v>
      </c>
      <c r="M90" s="294">
        <v>7.22</v>
      </c>
      <c r="N90">
        <v>8.3000000000000007</v>
      </c>
      <c r="O90" s="291">
        <v>22.69</v>
      </c>
      <c r="P90" s="292">
        <v>36.880000000000003</v>
      </c>
      <c r="Q90" s="293">
        <v>102.8</v>
      </c>
      <c r="R90" s="294">
        <v>7.14</v>
      </c>
      <c r="S90">
        <v>8.1999999999999993</v>
      </c>
      <c r="T90" s="296">
        <v>5.5</v>
      </c>
    </row>
    <row r="91" spans="1:20" ht="15">
      <c r="A91" s="29" t="s">
        <v>17</v>
      </c>
      <c r="B91" s="33">
        <v>40182</v>
      </c>
      <c r="C91" s="31">
        <v>2</v>
      </c>
      <c r="D91" s="31">
        <v>1</v>
      </c>
      <c r="E91" s="31">
        <v>1</v>
      </c>
      <c r="F91" s="31" t="s">
        <v>208</v>
      </c>
      <c r="G91" s="31" t="s">
        <v>189</v>
      </c>
      <c r="H91" s="32" t="s">
        <v>246</v>
      </c>
      <c r="I91" s="297">
        <v>8.0584574793238523E-2</v>
      </c>
      <c r="J91" s="267">
        <v>22.68</v>
      </c>
      <c r="K91" s="268">
        <v>36.380000000000003</v>
      </c>
      <c r="L91" s="269">
        <v>101.2</v>
      </c>
      <c r="M91" s="270">
        <v>7.04</v>
      </c>
      <c r="N91">
        <v>8.3000000000000007</v>
      </c>
      <c r="O91" s="267">
        <v>23.18</v>
      </c>
      <c r="P91" s="268">
        <v>37.220000000000006</v>
      </c>
      <c r="Q91" s="269">
        <v>97.9</v>
      </c>
      <c r="R91" s="270">
        <v>6.72</v>
      </c>
      <c r="S91">
        <v>8.1999999999999993</v>
      </c>
      <c r="T91" s="273">
        <v>6.5</v>
      </c>
    </row>
    <row r="92" spans="1:20" ht="15">
      <c r="A92" s="29" t="s">
        <v>17</v>
      </c>
      <c r="B92" s="33">
        <v>40189</v>
      </c>
      <c r="C92" s="31">
        <v>2</v>
      </c>
      <c r="D92" s="31" t="s">
        <v>256</v>
      </c>
      <c r="E92" s="31">
        <v>1</v>
      </c>
      <c r="F92" s="31" t="s">
        <v>257</v>
      </c>
      <c r="G92" s="31" t="s">
        <v>192</v>
      </c>
      <c r="H92" s="32" t="s">
        <v>258</v>
      </c>
      <c r="I92" s="297">
        <v>0.13066984433988985</v>
      </c>
      <c r="J92" s="291">
        <v>22.86</v>
      </c>
      <c r="K92" s="292">
        <v>36.580000000000005</v>
      </c>
      <c r="L92" s="293">
        <v>99.4</v>
      </c>
      <c r="M92" s="294">
        <v>6.89</v>
      </c>
      <c r="N92">
        <v>8.3000000000000007</v>
      </c>
      <c r="O92" s="291">
        <v>23.74</v>
      </c>
      <c r="P92" s="292">
        <v>37.470000000000006</v>
      </c>
      <c r="Q92" s="293">
        <v>97.7</v>
      </c>
      <c r="R92" s="294">
        <v>6.63</v>
      </c>
      <c r="S92">
        <v>8.3000000000000007</v>
      </c>
      <c r="T92" s="296">
        <v>4</v>
      </c>
    </row>
    <row r="93" spans="1:20" ht="15">
      <c r="A93" s="29" t="s">
        <v>17</v>
      </c>
      <c r="B93" s="33">
        <v>40196</v>
      </c>
      <c r="C93" s="31">
        <v>2</v>
      </c>
      <c r="D93" s="31" t="s">
        <v>97</v>
      </c>
      <c r="E93" s="31">
        <v>1</v>
      </c>
      <c r="F93" s="31" t="s">
        <v>116</v>
      </c>
      <c r="G93" s="31" t="s">
        <v>204</v>
      </c>
      <c r="H93" s="32" t="s">
        <v>237</v>
      </c>
      <c r="I93" s="298">
        <v>7.7023464182852136E-2</v>
      </c>
      <c r="J93" s="291">
        <v>24.78</v>
      </c>
      <c r="K93" s="292">
        <v>36.940000000000005</v>
      </c>
      <c r="L93" s="293">
        <v>99.9</v>
      </c>
      <c r="M93" s="294">
        <v>6.69</v>
      </c>
      <c r="N93">
        <v>8.3000000000000007</v>
      </c>
      <c r="O93" s="291">
        <v>23.18</v>
      </c>
      <c r="P93" s="292">
        <v>37.370000000000005</v>
      </c>
      <c r="Q93" s="293">
        <v>92.2</v>
      </c>
      <c r="R93" s="294">
        <v>6.33</v>
      </c>
      <c r="S93">
        <v>8.3000000000000007</v>
      </c>
      <c r="T93" s="296">
        <v>8.5</v>
      </c>
    </row>
    <row r="94" spans="1:20" ht="15">
      <c r="A94" s="29" t="s">
        <v>17</v>
      </c>
      <c r="B94" s="33">
        <v>40203</v>
      </c>
      <c r="C94" s="31">
        <v>2</v>
      </c>
      <c r="D94" s="31" t="s">
        <v>191</v>
      </c>
      <c r="E94" s="31">
        <v>1</v>
      </c>
      <c r="F94" s="31" t="s">
        <v>116</v>
      </c>
      <c r="G94" s="31" t="s">
        <v>189</v>
      </c>
      <c r="H94" s="32" t="s">
        <v>243</v>
      </c>
      <c r="I94" s="254">
        <v>8.3163700294527312E-2</v>
      </c>
      <c r="J94" s="291">
        <v>24.74</v>
      </c>
      <c r="K94" s="292">
        <v>36.790000000000006</v>
      </c>
      <c r="L94" s="293">
        <v>99.7</v>
      </c>
      <c r="M94" s="294">
        <v>6.7</v>
      </c>
      <c r="N94">
        <v>8.3000000000000007</v>
      </c>
      <c r="O94" s="291">
        <v>24.57</v>
      </c>
      <c r="P94" s="292">
        <v>37.56</v>
      </c>
      <c r="Q94" s="293">
        <v>95</v>
      </c>
      <c r="R94" s="294">
        <v>6.38</v>
      </c>
      <c r="S94">
        <v>8.1999999999999993</v>
      </c>
      <c r="T94" s="296">
        <v>6.5</v>
      </c>
    </row>
    <row r="95" spans="1:20" ht="15">
      <c r="A95" s="29" t="s">
        <v>17</v>
      </c>
      <c r="B95" s="33">
        <v>40210</v>
      </c>
      <c r="C95" s="31">
        <v>2</v>
      </c>
      <c r="D95" s="31">
        <v>1</v>
      </c>
      <c r="E95" s="31">
        <v>1</v>
      </c>
      <c r="F95" s="31" t="s">
        <v>208</v>
      </c>
      <c r="G95" s="31" t="s">
        <v>192</v>
      </c>
      <c r="H95" s="32" t="s">
        <v>239</v>
      </c>
      <c r="I95" s="255">
        <v>9.0694697797956011E-2</v>
      </c>
      <c r="J95" s="291">
        <v>23.99</v>
      </c>
      <c r="K95" s="292">
        <v>36.6</v>
      </c>
      <c r="L95" s="293">
        <v>98.4</v>
      </c>
      <c r="M95" s="294">
        <v>6.7</v>
      </c>
      <c r="N95">
        <v>8.3000000000000007</v>
      </c>
      <c r="O95" s="291">
        <v>24.18</v>
      </c>
      <c r="P95" s="292">
        <v>37.47</v>
      </c>
      <c r="Q95" s="293">
        <v>99.5</v>
      </c>
      <c r="R95" s="294">
        <v>6.72</v>
      </c>
      <c r="S95">
        <v>8.3000000000000007</v>
      </c>
      <c r="T95" s="296">
        <v>6</v>
      </c>
    </row>
    <row r="96" spans="1:20">
      <c r="A96" s="29" t="s">
        <v>17</v>
      </c>
      <c r="B96" s="33">
        <v>40217</v>
      </c>
      <c r="C96" s="31">
        <v>2</v>
      </c>
      <c r="D96" s="31">
        <v>1</v>
      </c>
      <c r="E96" s="31" t="s">
        <v>191</v>
      </c>
      <c r="F96" s="31" t="s">
        <v>194</v>
      </c>
      <c r="G96" s="31" t="s">
        <v>187</v>
      </c>
      <c r="H96" s="32" t="s">
        <v>250</v>
      </c>
      <c r="I96" s="195">
        <v>8.4303413112643388E-2</v>
      </c>
      <c r="J96">
        <v>23.65</v>
      </c>
      <c r="K96" s="12">
        <v>36.86</v>
      </c>
      <c r="L96" s="19">
        <v>98.5</v>
      </c>
      <c r="M96" s="18">
        <v>6.74</v>
      </c>
      <c r="N96">
        <v>8.3000000000000007</v>
      </c>
      <c r="O96">
        <v>23.47</v>
      </c>
      <c r="P96" s="12">
        <v>37.690000000000005</v>
      </c>
      <c r="Q96" s="19">
        <v>94.8</v>
      </c>
      <c r="R96" s="18">
        <v>6.48</v>
      </c>
      <c r="S96">
        <v>8.3000000000000007</v>
      </c>
      <c r="T96" s="42">
        <v>8</v>
      </c>
    </row>
    <row r="97" spans="1:20" ht="15">
      <c r="A97" s="29" t="s">
        <v>17</v>
      </c>
      <c r="B97" s="33">
        <v>40224</v>
      </c>
      <c r="C97" s="31">
        <v>2</v>
      </c>
      <c r="D97" s="31">
        <v>1</v>
      </c>
      <c r="E97" s="31">
        <v>1</v>
      </c>
      <c r="F97" s="31" t="s">
        <v>197</v>
      </c>
      <c r="G97" s="31" t="s">
        <v>198</v>
      </c>
      <c r="H97" s="32" t="s">
        <v>259</v>
      </c>
      <c r="I97" s="297">
        <v>9.733127330656971E-2</v>
      </c>
      <c r="J97" s="291">
        <v>23.78</v>
      </c>
      <c r="K97" s="292">
        <v>36.39</v>
      </c>
      <c r="L97" s="293">
        <v>102.2</v>
      </c>
      <c r="M97" s="294">
        <v>6.97</v>
      </c>
      <c r="N97" s="294">
        <v>8.3699999999999992</v>
      </c>
      <c r="O97" s="291">
        <v>24.06</v>
      </c>
      <c r="P97" s="292">
        <v>37.32</v>
      </c>
      <c r="Q97" s="293">
        <v>99.8</v>
      </c>
      <c r="R97" s="294">
        <v>6.74</v>
      </c>
      <c r="S97">
        <v>8.3000000000000007</v>
      </c>
      <c r="T97" s="296">
        <v>6</v>
      </c>
    </row>
    <row r="98" spans="1:20" ht="15">
      <c r="A98" s="29" t="s">
        <v>17</v>
      </c>
      <c r="B98" s="33">
        <v>40231</v>
      </c>
      <c r="C98" s="31">
        <v>2</v>
      </c>
      <c r="D98" s="31" t="s">
        <v>196</v>
      </c>
      <c r="E98" s="31" t="s">
        <v>196</v>
      </c>
      <c r="F98" s="31" t="s">
        <v>208</v>
      </c>
      <c r="G98" s="31" t="s">
        <v>187</v>
      </c>
      <c r="H98" s="32" t="s">
        <v>239</v>
      </c>
      <c r="I98" s="254">
        <v>6.8895934514405774E-2</v>
      </c>
      <c r="J98" s="291">
        <v>23.74</v>
      </c>
      <c r="K98" s="292">
        <v>36.340000000000003</v>
      </c>
      <c r="L98" s="293">
        <v>98.8</v>
      </c>
      <c r="M98" s="294">
        <v>6.76</v>
      </c>
      <c r="N98" s="294">
        <v>8.18</v>
      </c>
      <c r="O98" s="291">
        <v>24.36</v>
      </c>
      <c r="P98" s="292">
        <v>37.36</v>
      </c>
      <c r="Q98" s="293">
        <v>96.2</v>
      </c>
      <c r="R98" s="294">
        <v>6.48</v>
      </c>
      <c r="S98" s="294">
        <v>8.11</v>
      </c>
      <c r="T98" s="296">
        <v>8</v>
      </c>
    </row>
    <row r="99" spans="1:20" ht="15">
      <c r="A99" s="29" t="s">
        <v>17</v>
      </c>
      <c r="B99" s="33">
        <v>40239</v>
      </c>
      <c r="C99" s="31">
        <v>2</v>
      </c>
      <c r="D99" s="31" t="s">
        <v>108</v>
      </c>
      <c r="E99" s="31">
        <v>1</v>
      </c>
      <c r="F99" s="31" t="s">
        <v>119</v>
      </c>
      <c r="G99" s="31" t="s">
        <v>192</v>
      </c>
      <c r="H99" s="32" t="s">
        <v>243</v>
      </c>
      <c r="I99" s="208">
        <v>8.5505833557405597E-2</v>
      </c>
      <c r="J99" s="299">
        <v>24.8</v>
      </c>
      <c r="K99" s="300">
        <v>37.03</v>
      </c>
      <c r="L99" s="301">
        <v>102.8</v>
      </c>
      <c r="M99" s="302">
        <v>6.87</v>
      </c>
      <c r="N99" s="302">
        <v>8.1999999999999993</v>
      </c>
      <c r="O99" s="299">
        <v>24.11</v>
      </c>
      <c r="P99" s="300">
        <v>37.69</v>
      </c>
      <c r="Q99" s="301">
        <v>97.4</v>
      </c>
      <c r="R99" s="302">
        <v>6.56</v>
      </c>
      <c r="S99" s="302">
        <v>8.1199999999999992</v>
      </c>
      <c r="T99" s="303">
        <v>6.5</v>
      </c>
    </row>
    <row r="100" spans="1:20" ht="15">
      <c r="A100" s="29" t="s">
        <v>17</v>
      </c>
      <c r="B100" s="33">
        <v>40245</v>
      </c>
      <c r="C100" s="31">
        <v>2</v>
      </c>
      <c r="D100" s="31">
        <v>1</v>
      </c>
      <c r="E100" s="31">
        <v>1</v>
      </c>
      <c r="F100" s="31" t="s">
        <v>188</v>
      </c>
      <c r="G100" s="31" t="s">
        <v>218</v>
      </c>
      <c r="H100" s="32" t="s">
        <v>248</v>
      </c>
      <c r="I100" s="304">
        <v>0.10728117441396</v>
      </c>
      <c r="J100" s="299">
        <v>22.76</v>
      </c>
      <c r="K100" s="300">
        <v>36.869999999999997</v>
      </c>
      <c r="L100" s="301">
        <v>96.1</v>
      </c>
      <c r="M100" s="302">
        <v>6.66</v>
      </c>
      <c r="N100" s="302">
        <v>8.19</v>
      </c>
      <c r="O100" s="299">
        <v>23.37</v>
      </c>
      <c r="P100" s="300">
        <v>37.590000000000003</v>
      </c>
      <c r="Q100" s="301">
        <v>91.1</v>
      </c>
      <c r="R100" s="302">
        <v>6.22</v>
      </c>
      <c r="S100" s="302">
        <v>8.11</v>
      </c>
      <c r="T100" s="303">
        <v>6.5</v>
      </c>
    </row>
    <row r="101" spans="1:20" ht="15">
      <c r="A101" s="29" t="s">
        <v>17</v>
      </c>
      <c r="B101" s="33">
        <v>40252</v>
      </c>
      <c r="C101" s="31">
        <v>2</v>
      </c>
      <c r="D101" s="31">
        <v>1</v>
      </c>
      <c r="E101" s="31">
        <v>1</v>
      </c>
      <c r="F101" s="31" t="s">
        <v>116</v>
      </c>
      <c r="G101" s="31" t="s">
        <v>189</v>
      </c>
      <c r="H101" s="32" t="s">
        <v>245</v>
      </c>
      <c r="I101" s="305">
        <v>7.5812795711292083E-2</v>
      </c>
      <c r="J101" s="306">
        <v>24.12</v>
      </c>
      <c r="K101" s="307">
        <v>36.93</v>
      </c>
      <c r="L101" s="308">
        <v>102.9</v>
      </c>
      <c r="M101" s="309">
        <v>6.99</v>
      </c>
      <c r="N101" s="309">
        <v>8.19</v>
      </c>
      <c r="O101" s="306">
        <v>23.81</v>
      </c>
      <c r="P101" s="307">
        <v>37.57</v>
      </c>
      <c r="Q101" s="308">
        <v>97.8</v>
      </c>
      <c r="R101" s="309">
        <v>6.65</v>
      </c>
      <c r="S101" s="309">
        <v>8.11</v>
      </c>
      <c r="T101" s="34">
        <v>7.5</v>
      </c>
    </row>
    <row r="102" spans="1:20" ht="15">
      <c r="A102" s="29" t="s">
        <v>17</v>
      </c>
      <c r="B102" s="33">
        <v>40259</v>
      </c>
      <c r="C102" s="31">
        <v>2</v>
      </c>
      <c r="D102" s="31">
        <v>1</v>
      </c>
      <c r="E102" s="31">
        <v>1</v>
      </c>
      <c r="F102" s="31" t="s">
        <v>206</v>
      </c>
      <c r="G102" s="31" t="s">
        <v>192</v>
      </c>
      <c r="H102" s="32" t="s">
        <v>248</v>
      </c>
      <c r="I102" s="304">
        <v>9.9842507946781622E-2</v>
      </c>
      <c r="J102" s="299">
        <v>22.65</v>
      </c>
      <c r="K102" s="300">
        <v>36.869999999999997</v>
      </c>
      <c r="L102" s="301">
        <v>97.8</v>
      </c>
      <c r="M102" s="302">
        <v>6.82</v>
      </c>
      <c r="N102" s="302">
        <v>8.18</v>
      </c>
      <c r="O102" s="299">
        <v>22.71</v>
      </c>
      <c r="P102" s="300">
        <v>37.479999999999997</v>
      </c>
      <c r="Q102" s="301">
        <v>94</v>
      </c>
      <c r="R102" s="302">
        <v>6.53</v>
      </c>
      <c r="S102" s="302">
        <v>8.11</v>
      </c>
      <c r="T102" s="303">
        <v>7</v>
      </c>
    </row>
    <row r="103" spans="1:20" ht="15">
      <c r="A103" s="29" t="s">
        <v>17</v>
      </c>
      <c r="B103" s="39">
        <v>40266</v>
      </c>
      <c r="C103" s="31">
        <v>2</v>
      </c>
      <c r="D103" s="31" t="s">
        <v>97</v>
      </c>
      <c r="E103" s="31">
        <v>1</v>
      </c>
      <c r="F103" s="31" t="s">
        <v>197</v>
      </c>
      <c r="G103" s="31" t="s">
        <v>251</v>
      </c>
      <c r="H103" s="32" t="s">
        <v>111</v>
      </c>
      <c r="I103" s="310">
        <v>0.12428903373103897</v>
      </c>
      <c r="J103" s="299">
        <v>22.08</v>
      </c>
      <c r="K103" s="300">
        <v>36.78</v>
      </c>
      <c r="L103" s="301">
        <v>94.4</v>
      </c>
      <c r="M103" s="302">
        <v>6.66</v>
      </c>
      <c r="N103" s="302">
        <v>8.19</v>
      </c>
      <c r="O103" s="299">
        <v>22.83</v>
      </c>
      <c r="P103" s="300">
        <v>37.630000000000003</v>
      </c>
      <c r="Q103" s="301">
        <v>88.9</v>
      </c>
      <c r="R103" s="302">
        <v>6.15</v>
      </c>
      <c r="S103" s="302">
        <v>8.1199999999999992</v>
      </c>
      <c r="T103" s="303">
        <v>5.5</v>
      </c>
    </row>
    <row r="104" spans="1:20" ht="15">
      <c r="A104" s="29"/>
      <c r="B104" s="39"/>
      <c r="C104" s="31"/>
      <c r="D104" s="31"/>
      <c r="E104" s="31"/>
      <c r="F104" s="31"/>
      <c r="G104" s="31"/>
      <c r="H104" s="32"/>
      <c r="I104" s="310"/>
      <c r="J104" s="299"/>
      <c r="K104" s="300"/>
      <c r="L104" s="301"/>
      <c r="M104" s="302"/>
      <c r="N104" s="302"/>
      <c r="O104" s="299"/>
      <c r="P104" s="300"/>
      <c r="Q104" s="301"/>
      <c r="R104" s="302"/>
      <c r="S104" s="302"/>
      <c r="T104" s="303"/>
    </row>
    <row r="105" spans="1:20" ht="15">
      <c r="A105" s="29" t="s">
        <v>149</v>
      </c>
      <c r="B105" s="33">
        <v>40154</v>
      </c>
      <c r="C105" s="31">
        <v>2</v>
      </c>
      <c r="D105" s="31" t="s">
        <v>97</v>
      </c>
      <c r="E105" s="31">
        <v>1</v>
      </c>
      <c r="F105" s="31" t="s">
        <v>116</v>
      </c>
      <c r="G105" s="31" t="s">
        <v>204</v>
      </c>
      <c r="H105" s="32" t="s">
        <v>248</v>
      </c>
      <c r="I105" s="209"/>
      <c r="J105" s="311">
        <v>20.75</v>
      </c>
      <c r="K105" s="312">
        <v>35.770000000000003</v>
      </c>
      <c r="L105" s="313">
        <v>94.9</v>
      </c>
      <c r="M105" s="314">
        <v>6.87</v>
      </c>
      <c r="N105">
        <v>8.1999999999999993</v>
      </c>
      <c r="O105" s="311">
        <v>20.52</v>
      </c>
      <c r="P105" s="312">
        <v>35.76</v>
      </c>
      <c r="Q105" s="313">
        <v>89.5</v>
      </c>
      <c r="R105" s="314">
        <v>6.51</v>
      </c>
      <c r="S105" s="52">
        <v>8.1999999999999993</v>
      </c>
      <c r="T105" s="128">
        <v>5.5</v>
      </c>
    </row>
    <row r="106" spans="1:20" ht="15">
      <c r="A106" s="29" t="s">
        <v>149</v>
      </c>
      <c r="B106" s="33">
        <v>40161</v>
      </c>
      <c r="C106" s="31">
        <v>2</v>
      </c>
      <c r="D106" s="31" t="s">
        <v>97</v>
      </c>
      <c r="E106" s="31">
        <v>1</v>
      </c>
      <c r="F106" s="31" t="s">
        <v>200</v>
      </c>
      <c r="G106" s="31" t="s">
        <v>198</v>
      </c>
      <c r="H106" s="32" t="s">
        <v>246</v>
      </c>
      <c r="I106" s="315">
        <v>7.9502873786504127E-2</v>
      </c>
      <c r="J106" s="316">
        <v>22.06</v>
      </c>
      <c r="K106" s="317">
        <v>35.89</v>
      </c>
      <c r="L106" s="318">
        <v>104.2</v>
      </c>
      <c r="M106" s="319">
        <v>7.35</v>
      </c>
      <c r="N106">
        <v>8.1999999999999993</v>
      </c>
      <c r="O106" s="316">
        <v>21.15</v>
      </c>
      <c r="P106" s="317">
        <v>35.89</v>
      </c>
      <c r="Q106" s="318">
        <v>91.2</v>
      </c>
      <c r="R106" s="319">
        <v>6.54</v>
      </c>
      <c r="S106" s="52">
        <v>8.1999999999999993</v>
      </c>
      <c r="T106" s="128">
        <v>8</v>
      </c>
    </row>
    <row r="107" spans="1:20" ht="15">
      <c r="A107" s="29" t="s">
        <v>149</v>
      </c>
      <c r="B107" s="33">
        <v>40168</v>
      </c>
      <c r="C107" s="31">
        <v>2</v>
      </c>
      <c r="D107" s="31" t="s">
        <v>97</v>
      </c>
      <c r="E107" s="31">
        <v>1</v>
      </c>
      <c r="F107" s="31" t="s">
        <v>200</v>
      </c>
      <c r="G107" s="31" t="s">
        <v>189</v>
      </c>
      <c r="H107" s="32" t="s">
        <v>248</v>
      </c>
      <c r="I107" s="295">
        <v>9.6410182427563829E-2</v>
      </c>
      <c r="J107" s="311">
        <v>22.04</v>
      </c>
      <c r="K107" s="312">
        <v>35.940000000000005</v>
      </c>
      <c r="L107" s="313">
        <v>100.4</v>
      </c>
      <c r="M107" s="314">
        <v>7.09</v>
      </c>
      <c r="N107">
        <v>8.3000000000000007</v>
      </c>
      <c r="O107" s="311">
        <v>21.33</v>
      </c>
      <c r="P107" s="312">
        <v>35.93</v>
      </c>
      <c r="Q107" s="313">
        <v>95</v>
      </c>
      <c r="R107" s="314">
        <v>6.79</v>
      </c>
      <c r="S107" s="52">
        <v>8.1999999999999993</v>
      </c>
      <c r="T107" s="320">
        <v>7</v>
      </c>
    </row>
    <row r="108" spans="1:20" ht="15">
      <c r="A108" s="29" t="s">
        <v>149</v>
      </c>
      <c r="B108" s="33">
        <v>40182</v>
      </c>
      <c r="C108" s="31">
        <v>2</v>
      </c>
      <c r="D108" s="31" t="s">
        <v>191</v>
      </c>
      <c r="E108" s="31" t="s">
        <v>191</v>
      </c>
      <c r="F108" s="31" t="s">
        <v>206</v>
      </c>
      <c r="G108" s="31" t="s">
        <v>192</v>
      </c>
      <c r="H108" s="32" t="s">
        <v>260</v>
      </c>
      <c r="I108" s="255">
        <v>8.3259198738828727E-2</v>
      </c>
      <c r="J108" s="316">
        <v>22.59</v>
      </c>
      <c r="K108" s="317">
        <v>36.400000000000006</v>
      </c>
      <c r="L108" s="318">
        <v>99.4</v>
      </c>
      <c r="M108" s="319">
        <v>6.93</v>
      </c>
      <c r="N108">
        <v>8.3000000000000007</v>
      </c>
      <c r="O108" s="316">
        <v>22.04</v>
      </c>
      <c r="P108" s="317">
        <v>36.39</v>
      </c>
      <c r="Q108" s="318">
        <v>89.8</v>
      </c>
      <c r="R108" s="319">
        <v>6.33</v>
      </c>
      <c r="S108" s="52">
        <v>8.1999999999999993</v>
      </c>
      <c r="T108" s="321">
        <v>7</v>
      </c>
    </row>
    <row r="109" spans="1:20" ht="15">
      <c r="A109" s="29" t="s">
        <v>149</v>
      </c>
      <c r="B109" s="33">
        <v>40189</v>
      </c>
      <c r="C109" s="31">
        <v>2</v>
      </c>
      <c r="D109" s="31" t="s">
        <v>208</v>
      </c>
      <c r="E109" s="31">
        <v>1</v>
      </c>
      <c r="F109" s="31" t="s">
        <v>261</v>
      </c>
      <c r="G109" s="31" t="s">
        <v>204</v>
      </c>
      <c r="H109" s="32" t="s">
        <v>245</v>
      </c>
      <c r="I109" s="255">
        <v>0.10046460503599275</v>
      </c>
      <c r="J109" s="322">
        <v>22.95</v>
      </c>
      <c r="K109" s="323">
        <v>36.64</v>
      </c>
      <c r="L109" s="324">
        <v>97.2</v>
      </c>
      <c r="M109" s="325">
        <v>6.73</v>
      </c>
      <c r="N109">
        <v>8.3000000000000007</v>
      </c>
      <c r="O109" s="322">
        <v>23</v>
      </c>
      <c r="P109" s="323">
        <v>36.590000000000003</v>
      </c>
      <c r="Q109" s="324">
        <v>98.7</v>
      </c>
      <c r="R109" s="325">
        <v>6.82</v>
      </c>
      <c r="S109">
        <v>8.3000000000000007</v>
      </c>
      <c r="T109" s="326">
        <v>6</v>
      </c>
    </row>
    <row r="110" spans="1:20" ht="15">
      <c r="A110" s="29" t="s">
        <v>149</v>
      </c>
      <c r="B110" s="33">
        <v>40196</v>
      </c>
      <c r="C110" s="31" t="s">
        <v>190</v>
      </c>
      <c r="D110" s="31" t="s">
        <v>186</v>
      </c>
      <c r="E110" s="31" t="s">
        <v>191</v>
      </c>
      <c r="F110" s="31" t="s">
        <v>206</v>
      </c>
      <c r="G110" s="31" t="s">
        <v>204</v>
      </c>
      <c r="H110" s="32" t="s">
        <v>237</v>
      </c>
      <c r="I110" s="315">
        <v>6.3555041655559669E-2</v>
      </c>
      <c r="J110" s="311">
        <v>24.16</v>
      </c>
      <c r="K110" s="312">
        <v>36.75</v>
      </c>
      <c r="L110" s="313">
        <v>96.3</v>
      </c>
      <c r="M110" s="314">
        <v>6.52</v>
      </c>
      <c r="N110">
        <v>8.3000000000000007</v>
      </c>
      <c r="O110" s="311">
        <v>22.83</v>
      </c>
      <c r="P110" s="312">
        <v>36.800000000000004</v>
      </c>
      <c r="Q110" s="313">
        <v>78.8</v>
      </c>
      <c r="R110" s="314">
        <v>5.46</v>
      </c>
      <c r="S110" s="52">
        <v>8.1999999999999993</v>
      </c>
      <c r="T110" s="320">
        <v>8</v>
      </c>
    </row>
    <row r="111" spans="1:20" ht="15">
      <c r="A111" s="29" t="s">
        <v>149</v>
      </c>
      <c r="B111" s="33">
        <v>40203</v>
      </c>
      <c r="C111" s="31" t="s">
        <v>108</v>
      </c>
      <c r="D111" s="31" t="s">
        <v>191</v>
      </c>
      <c r="E111" s="31" t="s">
        <v>196</v>
      </c>
      <c r="F111" s="31" t="s">
        <v>197</v>
      </c>
      <c r="G111" s="31" t="s">
        <v>189</v>
      </c>
      <c r="H111" s="32" t="s">
        <v>238</v>
      </c>
      <c r="I111" s="255">
        <v>9.0738447918001966E-2</v>
      </c>
      <c r="J111" s="311">
        <v>24.37</v>
      </c>
      <c r="K111" s="312">
        <v>36.700000000000003</v>
      </c>
      <c r="L111" s="313">
        <v>98.8</v>
      </c>
      <c r="M111" s="314">
        <v>6.69</v>
      </c>
      <c r="N111">
        <v>8.3000000000000007</v>
      </c>
      <c r="O111" s="311">
        <v>23.69</v>
      </c>
      <c r="P111" s="312">
        <v>36.660000000000004</v>
      </c>
      <c r="Q111" s="313">
        <v>90.6</v>
      </c>
      <c r="R111" s="314">
        <v>6.2</v>
      </c>
      <c r="S111">
        <v>8.3000000000000007</v>
      </c>
      <c r="T111" s="320">
        <v>8.5</v>
      </c>
    </row>
    <row r="112" spans="1:20" ht="15">
      <c r="A112" s="29" t="s">
        <v>149</v>
      </c>
      <c r="B112" s="33">
        <v>40210</v>
      </c>
      <c r="C112" s="31" t="s">
        <v>97</v>
      </c>
      <c r="D112" s="31" t="s">
        <v>191</v>
      </c>
      <c r="E112" s="31" t="s">
        <v>191</v>
      </c>
      <c r="F112" s="31" t="s">
        <v>208</v>
      </c>
      <c r="G112" s="31" t="s">
        <v>192</v>
      </c>
      <c r="H112" s="32" t="s">
        <v>241</v>
      </c>
      <c r="I112" s="297">
        <v>7.743127794007966E-2</v>
      </c>
      <c r="J112" s="311">
        <v>23.97</v>
      </c>
      <c r="K112" s="312">
        <v>36.64</v>
      </c>
      <c r="L112" s="313">
        <v>96.8</v>
      </c>
      <c r="M112" s="314">
        <v>6.59</v>
      </c>
      <c r="N112">
        <v>8.3000000000000007</v>
      </c>
      <c r="O112" s="311">
        <v>23.46</v>
      </c>
      <c r="P112" s="312">
        <v>36.64</v>
      </c>
      <c r="Q112" s="313">
        <v>96</v>
      </c>
      <c r="R112" s="314">
        <v>6.6</v>
      </c>
      <c r="S112">
        <v>8.3000000000000007</v>
      </c>
      <c r="T112" s="320">
        <v>8</v>
      </c>
    </row>
    <row r="113" spans="1:21">
      <c r="A113" s="29" t="s">
        <v>149</v>
      </c>
      <c r="B113" s="33">
        <v>40217</v>
      </c>
      <c r="C113" s="31" t="s">
        <v>97</v>
      </c>
      <c r="D113" s="31">
        <v>1</v>
      </c>
      <c r="E113" s="31" t="s">
        <v>191</v>
      </c>
      <c r="F113" s="31" t="s">
        <v>215</v>
      </c>
      <c r="G113" s="31" t="s">
        <v>189</v>
      </c>
      <c r="H113" s="32" t="s">
        <v>241</v>
      </c>
      <c r="I113" s="195">
        <v>7.7615053978969201E-2</v>
      </c>
      <c r="J113">
        <v>23.05</v>
      </c>
      <c r="K113" s="12">
        <v>36.78</v>
      </c>
      <c r="L113" s="19">
        <v>96.9</v>
      </c>
      <c r="M113" s="18">
        <v>6.7</v>
      </c>
      <c r="N113">
        <v>8.3000000000000007</v>
      </c>
      <c r="O113">
        <v>22.83</v>
      </c>
      <c r="P113" s="12">
        <v>36.78</v>
      </c>
      <c r="Q113" s="19">
        <v>96.6</v>
      </c>
      <c r="R113" s="18">
        <v>6.71</v>
      </c>
      <c r="S113">
        <v>8.3000000000000007</v>
      </c>
      <c r="T113" s="42">
        <v>10</v>
      </c>
    </row>
    <row r="114" spans="1:21" ht="15">
      <c r="A114" s="29" t="s">
        <v>149</v>
      </c>
      <c r="B114" s="33">
        <v>40224</v>
      </c>
      <c r="C114" s="31">
        <v>2</v>
      </c>
      <c r="D114" s="31" t="s">
        <v>191</v>
      </c>
      <c r="E114" s="31">
        <v>1</v>
      </c>
      <c r="F114" s="31" t="s">
        <v>197</v>
      </c>
      <c r="G114" s="31" t="s">
        <v>204</v>
      </c>
      <c r="H114" s="32" t="s">
        <v>259</v>
      </c>
      <c r="I114" s="252">
        <v>8.7214057098776124E-2</v>
      </c>
      <c r="J114" s="311">
        <v>23.75</v>
      </c>
      <c r="K114" s="312">
        <v>36.97</v>
      </c>
      <c r="L114" s="313">
        <v>99.7</v>
      </c>
      <c r="M114" s="314">
        <v>6.79</v>
      </c>
      <c r="N114">
        <v>8.4</v>
      </c>
      <c r="O114" s="311">
        <v>23.34</v>
      </c>
      <c r="P114" s="312">
        <v>36.950000000000003</v>
      </c>
      <c r="Q114" s="313">
        <v>95.6</v>
      </c>
      <c r="R114" s="314">
        <v>6.55</v>
      </c>
      <c r="S114">
        <v>8.3000000000000007</v>
      </c>
      <c r="T114" s="320">
        <v>7</v>
      </c>
    </row>
    <row r="115" spans="1:21" ht="15">
      <c r="A115" s="29" t="s">
        <v>149</v>
      </c>
      <c r="B115" s="33">
        <v>40231</v>
      </c>
      <c r="C115" s="31" t="s">
        <v>108</v>
      </c>
      <c r="D115" s="31" t="s">
        <v>108</v>
      </c>
      <c r="E115" s="31">
        <v>1</v>
      </c>
      <c r="F115" s="31" t="s">
        <v>197</v>
      </c>
      <c r="G115" s="31" t="s">
        <v>192</v>
      </c>
      <c r="H115" s="32" t="s">
        <v>246</v>
      </c>
      <c r="I115" s="255">
        <v>0.15694123979676072</v>
      </c>
      <c r="J115" s="311">
        <v>23.82</v>
      </c>
      <c r="K115" s="312">
        <v>36.340000000000003</v>
      </c>
      <c r="L115" s="313">
        <v>94.2</v>
      </c>
      <c r="M115" s="314">
        <v>6.44</v>
      </c>
      <c r="N115" s="314">
        <v>8.16</v>
      </c>
      <c r="O115" s="311">
        <v>23.34</v>
      </c>
      <c r="P115" s="312">
        <v>36.44</v>
      </c>
      <c r="Q115" s="313">
        <v>95.6</v>
      </c>
      <c r="R115" s="314">
        <v>6.59</v>
      </c>
      <c r="S115" s="314">
        <v>8.15</v>
      </c>
      <c r="T115" s="320">
        <v>7.5</v>
      </c>
    </row>
    <row r="116" spans="1:21" ht="15">
      <c r="A116" s="29" t="s">
        <v>149</v>
      </c>
      <c r="B116" s="33">
        <v>40239</v>
      </c>
      <c r="C116" s="31">
        <v>2</v>
      </c>
      <c r="D116" s="31" t="s">
        <v>108</v>
      </c>
      <c r="E116" s="31" t="s">
        <v>191</v>
      </c>
      <c r="F116" s="31" t="s">
        <v>102</v>
      </c>
      <c r="G116" s="31" t="s">
        <v>205</v>
      </c>
      <c r="H116" s="32" t="s">
        <v>111</v>
      </c>
      <c r="I116" s="327">
        <v>3.4420208515875621E-2</v>
      </c>
      <c r="J116" s="328">
        <v>24.73</v>
      </c>
      <c r="K116" s="329">
        <v>36.880000000000003</v>
      </c>
      <c r="L116" s="330">
        <v>103</v>
      </c>
      <c r="M116" s="331">
        <v>6.89</v>
      </c>
      <c r="N116" s="331">
        <v>8.1999999999999993</v>
      </c>
      <c r="O116" s="328">
        <v>23.55</v>
      </c>
      <c r="P116" s="329">
        <v>36.840000000000003</v>
      </c>
      <c r="Q116" s="330">
        <v>81.400000000000006</v>
      </c>
      <c r="R116" s="331">
        <v>5.56</v>
      </c>
      <c r="S116" s="331">
        <v>8.1</v>
      </c>
      <c r="T116" s="332">
        <v>7</v>
      </c>
    </row>
    <row r="117" spans="1:21" ht="15">
      <c r="A117" s="29" t="s">
        <v>149</v>
      </c>
      <c r="B117" s="33">
        <v>40245</v>
      </c>
      <c r="C117" s="31" t="s">
        <v>191</v>
      </c>
      <c r="D117" s="31" t="s">
        <v>196</v>
      </c>
      <c r="E117" s="31" t="s">
        <v>196</v>
      </c>
      <c r="F117" s="31" t="s">
        <v>119</v>
      </c>
      <c r="G117" s="31" t="s">
        <v>205</v>
      </c>
      <c r="H117" s="32" t="s">
        <v>242</v>
      </c>
      <c r="I117" s="327">
        <v>7.2972381568229772E-2</v>
      </c>
      <c r="J117" s="328">
        <v>22.85</v>
      </c>
      <c r="K117" s="329">
        <v>36.89</v>
      </c>
      <c r="L117" s="330">
        <v>96.2</v>
      </c>
      <c r="M117" s="331">
        <v>6.65</v>
      </c>
      <c r="N117" s="331">
        <v>8.19</v>
      </c>
      <c r="O117" s="328">
        <v>22.54</v>
      </c>
      <c r="P117" s="329">
        <v>36.86</v>
      </c>
      <c r="Q117" s="330">
        <v>91.1</v>
      </c>
      <c r="R117" s="331">
        <v>6.34</v>
      </c>
      <c r="S117" s="331">
        <v>8.14</v>
      </c>
      <c r="T117" s="332">
        <v>8</v>
      </c>
    </row>
    <row r="118" spans="1:21" ht="15">
      <c r="A118" s="29" t="s">
        <v>149</v>
      </c>
      <c r="B118" s="33">
        <v>40252</v>
      </c>
      <c r="C118" s="31" t="s">
        <v>191</v>
      </c>
      <c r="D118" s="31" t="s">
        <v>196</v>
      </c>
      <c r="E118" s="31" t="s">
        <v>191</v>
      </c>
      <c r="F118" s="31" t="s">
        <v>206</v>
      </c>
      <c r="G118" s="31" t="s">
        <v>189</v>
      </c>
      <c r="H118" s="32" t="s">
        <v>239</v>
      </c>
      <c r="I118" s="333">
        <v>7.3601866656279338E-2</v>
      </c>
      <c r="J118" s="334">
        <v>23.91</v>
      </c>
      <c r="K118" s="335">
        <v>37</v>
      </c>
      <c r="L118" s="336">
        <v>97.8</v>
      </c>
      <c r="M118" s="337">
        <v>6.66</v>
      </c>
      <c r="N118" s="337">
        <v>8.19</v>
      </c>
      <c r="O118" s="334">
        <v>23.28</v>
      </c>
      <c r="P118" s="335">
        <v>37.020000000000003</v>
      </c>
      <c r="Q118" s="336">
        <v>82.7</v>
      </c>
      <c r="R118" s="337">
        <v>5.69</v>
      </c>
      <c r="S118" s="337">
        <v>8.1</v>
      </c>
      <c r="T118" s="34">
        <v>7.5</v>
      </c>
    </row>
    <row r="119" spans="1:21" ht="15">
      <c r="A119" s="29" t="s">
        <v>149</v>
      </c>
      <c r="B119" s="33">
        <v>40259</v>
      </c>
      <c r="C119" s="31" t="s">
        <v>108</v>
      </c>
      <c r="D119" s="31">
        <v>1</v>
      </c>
      <c r="E119" s="31" t="s">
        <v>97</v>
      </c>
      <c r="F119" s="31" t="s">
        <v>197</v>
      </c>
      <c r="G119" s="31" t="s">
        <v>217</v>
      </c>
      <c r="H119" s="32" t="s">
        <v>111</v>
      </c>
      <c r="I119" s="327">
        <v>7.844731349161721E-2</v>
      </c>
      <c r="J119" s="328">
        <v>22.97</v>
      </c>
      <c r="K119" s="329">
        <v>36.97</v>
      </c>
      <c r="L119" s="330">
        <v>96.8</v>
      </c>
      <c r="M119" s="331">
        <v>6.71</v>
      </c>
      <c r="N119" s="331">
        <v>8.17</v>
      </c>
      <c r="O119" s="328">
        <v>22.33</v>
      </c>
      <c r="P119" s="329">
        <v>36.97</v>
      </c>
      <c r="Q119" s="330">
        <v>89.5</v>
      </c>
      <c r="R119" s="331">
        <v>6.28</v>
      </c>
      <c r="S119" s="331">
        <v>8.14</v>
      </c>
      <c r="T119" s="332">
        <v>8.1999999999999993</v>
      </c>
    </row>
    <row r="120" spans="1:21" ht="15">
      <c r="A120" s="29" t="s">
        <v>149</v>
      </c>
      <c r="B120" s="39">
        <v>40266</v>
      </c>
      <c r="C120" s="31" t="s">
        <v>97</v>
      </c>
      <c r="D120" s="31" t="s">
        <v>108</v>
      </c>
      <c r="E120" s="31">
        <v>1</v>
      </c>
      <c r="F120" s="31" t="s">
        <v>188</v>
      </c>
      <c r="G120" s="31" t="s">
        <v>192</v>
      </c>
      <c r="H120" s="32" t="s">
        <v>262</v>
      </c>
      <c r="I120" s="338">
        <v>0.12450685191110819</v>
      </c>
      <c r="J120" s="328">
        <v>22.27</v>
      </c>
      <c r="K120" s="329">
        <v>36.89</v>
      </c>
      <c r="L120" s="330">
        <v>94.1</v>
      </c>
      <c r="M120" s="331">
        <v>6.61</v>
      </c>
      <c r="N120" s="331">
        <v>8.1999999999999993</v>
      </c>
      <c r="O120" s="328">
        <v>22.01</v>
      </c>
      <c r="P120" s="329">
        <v>36.89</v>
      </c>
      <c r="Q120" s="330">
        <v>91.4</v>
      </c>
      <c r="R120" s="331">
        <v>6.45</v>
      </c>
      <c r="S120" s="331">
        <v>8.18</v>
      </c>
      <c r="T120" s="332">
        <v>6.5</v>
      </c>
    </row>
    <row r="121" spans="1:21" ht="15">
      <c r="A121" s="29"/>
      <c r="B121" s="39"/>
      <c r="C121" s="31"/>
      <c r="D121" s="31"/>
      <c r="E121" s="31"/>
      <c r="F121" s="31"/>
      <c r="G121" s="31"/>
      <c r="H121" s="32"/>
      <c r="I121" s="338"/>
      <c r="J121" s="328"/>
      <c r="K121" s="329"/>
      <c r="L121" s="330"/>
      <c r="M121" s="331"/>
      <c r="N121" s="331"/>
      <c r="O121" s="328"/>
      <c r="P121" s="329"/>
      <c r="Q121" s="330"/>
      <c r="R121" s="331"/>
      <c r="S121" s="331"/>
      <c r="T121" s="332"/>
    </row>
    <row r="122" spans="1:21" ht="15">
      <c r="A122" s="29" t="s">
        <v>20</v>
      </c>
      <c r="B122" s="33">
        <v>40154</v>
      </c>
      <c r="C122" s="31">
        <v>2</v>
      </c>
      <c r="D122" s="31" t="s">
        <v>97</v>
      </c>
      <c r="E122" s="31">
        <v>1</v>
      </c>
      <c r="F122" s="31" t="s">
        <v>116</v>
      </c>
      <c r="G122" s="31" t="s">
        <v>204</v>
      </c>
      <c r="H122" s="32" t="s">
        <v>248</v>
      </c>
      <c r="I122" s="209"/>
      <c r="J122" s="339">
        <v>21.16</v>
      </c>
      <c r="K122" s="340">
        <v>35.840000000000003</v>
      </c>
      <c r="L122" s="341">
        <v>100.9</v>
      </c>
      <c r="M122" s="342">
        <v>7.25</v>
      </c>
      <c r="N122">
        <v>8.1999999999999993</v>
      </c>
      <c r="O122" s="339">
        <v>20.57</v>
      </c>
      <c r="P122" s="340">
        <v>35.799999999999997</v>
      </c>
      <c r="Q122" s="341">
        <v>97.7</v>
      </c>
      <c r="R122" s="342">
        <v>7.1</v>
      </c>
      <c r="S122" s="52">
        <v>8.1999999999999993</v>
      </c>
      <c r="T122" s="128">
        <v>5.5</v>
      </c>
    </row>
    <row r="123" spans="1:21" ht="15">
      <c r="A123" s="29" t="s">
        <v>20</v>
      </c>
      <c r="B123" s="33">
        <v>40161</v>
      </c>
      <c r="C123" s="31">
        <v>2</v>
      </c>
      <c r="D123" s="31" t="s">
        <v>97</v>
      </c>
      <c r="E123" s="31">
        <v>1</v>
      </c>
      <c r="F123" s="31" t="s">
        <v>116</v>
      </c>
      <c r="G123" s="31" t="s">
        <v>198</v>
      </c>
      <c r="H123" s="32" t="s">
        <v>263</v>
      </c>
      <c r="I123" s="298">
        <v>8.1100717671343636E-2</v>
      </c>
      <c r="J123" s="311">
        <v>21.74</v>
      </c>
      <c r="K123" s="312">
        <v>35.910000000000004</v>
      </c>
      <c r="L123" s="313">
        <v>103.6</v>
      </c>
      <c r="M123" s="314">
        <v>7.35</v>
      </c>
      <c r="N123">
        <v>8.1999999999999993</v>
      </c>
      <c r="O123" s="311">
        <v>21.03</v>
      </c>
      <c r="P123" s="312">
        <v>35.870000000000005</v>
      </c>
      <c r="Q123" s="313">
        <v>100.6</v>
      </c>
      <c r="R123" s="314">
        <v>7.23</v>
      </c>
      <c r="S123" s="52">
        <v>8.1999999999999993</v>
      </c>
      <c r="T123" s="128">
        <v>8.5</v>
      </c>
      <c r="U123" s="32"/>
    </row>
    <row r="124" spans="1:21" ht="15">
      <c r="A124" s="29" t="s">
        <v>20</v>
      </c>
      <c r="B124" s="33">
        <v>40168</v>
      </c>
      <c r="C124" s="31">
        <v>2</v>
      </c>
      <c r="D124" s="31" t="s">
        <v>191</v>
      </c>
      <c r="E124" s="31">
        <v>1</v>
      </c>
      <c r="F124" s="31" t="s">
        <v>208</v>
      </c>
      <c r="G124" s="31" t="s">
        <v>204</v>
      </c>
      <c r="H124" s="32" t="s">
        <v>242</v>
      </c>
      <c r="I124" s="315">
        <v>0.10475048583190477</v>
      </c>
      <c r="J124" s="339">
        <v>21.82</v>
      </c>
      <c r="K124" s="340">
        <v>35.96</v>
      </c>
      <c r="L124" s="341">
        <v>104</v>
      </c>
      <c r="M124" s="342">
        <v>7.37</v>
      </c>
      <c r="N124">
        <v>8.3000000000000007</v>
      </c>
      <c r="O124" s="339">
        <v>21.04</v>
      </c>
      <c r="P124" s="340">
        <v>35.96</v>
      </c>
      <c r="Q124" s="341">
        <v>94.8</v>
      </c>
      <c r="R124" s="342">
        <v>6.81</v>
      </c>
      <c r="S124" s="52">
        <v>8.1999999999999993</v>
      </c>
      <c r="T124" s="343">
        <v>6</v>
      </c>
      <c r="U124" s="32"/>
    </row>
    <row r="125" spans="1:21" ht="15">
      <c r="A125" s="29" t="s">
        <v>20</v>
      </c>
      <c r="B125" s="33">
        <v>40182</v>
      </c>
      <c r="C125" s="31">
        <v>2</v>
      </c>
      <c r="D125" s="31" t="s">
        <v>196</v>
      </c>
      <c r="E125" s="31">
        <v>1</v>
      </c>
      <c r="F125" s="31" t="s">
        <v>116</v>
      </c>
      <c r="G125" s="31" t="s">
        <v>204</v>
      </c>
      <c r="H125" s="32" t="s">
        <v>246</v>
      </c>
      <c r="I125" s="254">
        <v>8.0567433311350495E-2</v>
      </c>
      <c r="J125" s="311">
        <v>22.85</v>
      </c>
      <c r="K125" s="312">
        <v>36.49</v>
      </c>
      <c r="L125" s="313">
        <v>99.5</v>
      </c>
      <c r="M125" s="314">
        <v>6.9</v>
      </c>
      <c r="N125">
        <v>8.3000000000000007</v>
      </c>
      <c r="O125" s="311">
        <v>22.21</v>
      </c>
      <c r="P125" s="312">
        <v>36.49</v>
      </c>
      <c r="Q125" s="313">
        <v>94.5</v>
      </c>
      <c r="R125" s="314">
        <v>6.63</v>
      </c>
      <c r="S125" s="52">
        <v>8.1999999999999993</v>
      </c>
      <c r="T125" s="320">
        <v>7</v>
      </c>
      <c r="U125" s="32"/>
    </row>
    <row r="126" spans="1:21" ht="15">
      <c r="A126" s="29" t="s">
        <v>20</v>
      </c>
      <c r="B126" s="33">
        <v>40189</v>
      </c>
      <c r="C126" s="31">
        <v>2</v>
      </c>
      <c r="D126" s="31" t="s">
        <v>196</v>
      </c>
      <c r="E126" s="31">
        <v>1</v>
      </c>
      <c r="F126" s="31" t="s">
        <v>197</v>
      </c>
      <c r="G126" s="31" t="s">
        <v>204</v>
      </c>
      <c r="H126" s="32" t="s">
        <v>246</v>
      </c>
      <c r="I126" s="344">
        <v>9.5368514586186642E-2</v>
      </c>
      <c r="J126" s="339">
        <v>23.13</v>
      </c>
      <c r="K126" s="340">
        <v>36.61</v>
      </c>
      <c r="L126" s="341">
        <v>101.1</v>
      </c>
      <c r="M126" s="342">
        <v>6.97</v>
      </c>
      <c r="N126">
        <v>8.3000000000000007</v>
      </c>
      <c r="O126" s="339">
        <v>22.46</v>
      </c>
      <c r="P126" s="340">
        <v>36.720000000000006</v>
      </c>
      <c r="Q126" s="341">
        <v>91.5</v>
      </c>
      <c r="R126" s="342">
        <v>6.38</v>
      </c>
      <c r="S126">
        <v>8.3000000000000007</v>
      </c>
      <c r="T126" s="343">
        <v>5.5</v>
      </c>
      <c r="U126" s="32"/>
    </row>
    <row r="127" spans="1:21" ht="15">
      <c r="A127" s="29" t="s">
        <v>20</v>
      </c>
      <c r="B127" s="33">
        <v>40196</v>
      </c>
      <c r="C127" s="31">
        <v>2</v>
      </c>
      <c r="D127" s="31" t="s">
        <v>186</v>
      </c>
      <c r="E127" s="31">
        <v>1</v>
      </c>
      <c r="F127" s="31" t="s">
        <v>197</v>
      </c>
      <c r="G127" s="31" t="s">
        <v>204</v>
      </c>
      <c r="H127" s="32" t="s">
        <v>237</v>
      </c>
      <c r="I127" s="295">
        <v>7.0114912366941021E-2</v>
      </c>
      <c r="J127" s="339">
        <v>24.24</v>
      </c>
      <c r="K127" s="340">
        <v>36.81</v>
      </c>
      <c r="L127" s="341">
        <v>98.7</v>
      </c>
      <c r="M127" s="342">
        <v>6.67</v>
      </c>
      <c r="N127">
        <v>8.3000000000000007</v>
      </c>
      <c r="O127" s="339">
        <v>22.85</v>
      </c>
      <c r="P127" s="340">
        <v>36.82</v>
      </c>
      <c r="Q127" s="341">
        <v>89</v>
      </c>
      <c r="R127" s="342">
        <v>6.16</v>
      </c>
      <c r="S127" s="52">
        <v>8.1999999999999993</v>
      </c>
      <c r="T127" s="343">
        <v>12.5</v>
      </c>
      <c r="U127" s="32"/>
    </row>
    <row r="128" spans="1:21" ht="15">
      <c r="A128" s="29" t="s">
        <v>20</v>
      </c>
      <c r="B128" s="33">
        <v>40203</v>
      </c>
      <c r="C128" s="31">
        <v>2</v>
      </c>
      <c r="D128" s="31" t="s">
        <v>191</v>
      </c>
      <c r="E128" s="31">
        <v>1</v>
      </c>
      <c r="F128" s="31" t="s">
        <v>197</v>
      </c>
      <c r="G128" s="31" t="s">
        <v>187</v>
      </c>
      <c r="H128" s="32" t="s">
        <v>243</v>
      </c>
      <c r="I128" s="297">
        <v>7.03742860943051E-2</v>
      </c>
      <c r="J128" s="339">
        <v>24.1</v>
      </c>
      <c r="K128" s="340">
        <v>37.08</v>
      </c>
      <c r="L128" s="341">
        <v>98.8</v>
      </c>
      <c r="M128" s="342">
        <v>6.71</v>
      </c>
      <c r="N128">
        <v>8.3000000000000007</v>
      </c>
      <c r="O128" s="339">
        <v>23.41</v>
      </c>
      <c r="P128" s="340">
        <v>36.67</v>
      </c>
      <c r="Q128" s="341">
        <v>94.1</v>
      </c>
      <c r="R128" s="342">
        <v>6.48</v>
      </c>
      <c r="S128">
        <v>8.3000000000000007</v>
      </c>
      <c r="T128" s="343">
        <v>8</v>
      </c>
      <c r="U128" s="32"/>
    </row>
    <row r="129" spans="1:21" ht="15">
      <c r="A129" s="29" t="s">
        <v>20</v>
      </c>
      <c r="B129" s="33">
        <v>40210</v>
      </c>
      <c r="C129" s="31">
        <v>2</v>
      </c>
      <c r="D129" s="31">
        <v>1</v>
      </c>
      <c r="E129" s="31">
        <v>1</v>
      </c>
      <c r="F129" s="31" t="s">
        <v>200</v>
      </c>
      <c r="G129" s="31" t="s">
        <v>187</v>
      </c>
      <c r="H129" s="32" t="s">
        <v>237</v>
      </c>
      <c r="I129" s="252">
        <v>7.4378881628979807E-2</v>
      </c>
      <c r="J129" s="339">
        <v>24.04</v>
      </c>
      <c r="K129" s="340">
        <v>36.800000000000004</v>
      </c>
      <c r="L129" s="341">
        <v>99.5</v>
      </c>
      <c r="M129" s="342">
        <v>6.76</v>
      </c>
      <c r="N129">
        <v>8.3000000000000007</v>
      </c>
      <c r="O129" s="339">
        <v>23.28</v>
      </c>
      <c r="P129" s="340">
        <v>36.86</v>
      </c>
      <c r="Q129" s="341">
        <v>89.4</v>
      </c>
      <c r="R129" s="342">
        <v>6.15</v>
      </c>
      <c r="S129">
        <v>8.3000000000000007</v>
      </c>
      <c r="T129" s="343">
        <v>8</v>
      </c>
      <c r="U129" s="32" t="s">
        <v>243</v>
      </c>
    </row>
    <row r="130" spans="1:21">
      <c r="A130" s="29" t="s">
        <v>20</v>
      </c>
      <c r="B130" s="33">
        <v>40217</v>
      </c>
      <c r="C130" s="31">
        <v>2</v>
      </c>
      <c r="D130" s="31">
        <v>1</v>
      </c>
      <c r="E130" s="31">
        <v>1</v>
      </c>
      <c r="F130" s="31" t="s">
        <v>194</v>
      </c>
      <c r="G130" s="31" t="s">
        <v>189</v>
      </c>
      <c r="H130" s="32" t="s">
        <v>237</v>
      </c>
      <c r="I130" s="195">
        <v>7.3200010130722429E-2</v>
      </c>
      <c r="J130">
        <v>22.99</v>
      </c>
      <c r="K130" s="12">
        <v>36.81</v>
      </c>
      <c r="L130" s="19">
        <v>96.2</v>
      </c>
      <c r="M130" s="18">
        <v>6.66</v>
      </c>
      <c r="N130">
        <v>8.3000000000000007</v>
      </c>
      <c r="O130">
        <v>22.64</v>
      </c>
      <c r="P130" s="12">
        <v>36.830000000000005</v>
      </c>
      <c r="Q130" s="19">
        <v>96.5</v>
      </c>
      <c r="R130" s="18">
        <v>6.73</v>
      </c>
      <c r="S130">
        <v>8.3000000000000007</v>
      </c>
      <c r="T130" s="42">
        <v>13</v>
      </c>
      <c r="U130" s="32" t="s">
        <v>255</v>
      </c>
    </row>
    <row r="131" spans="1:21" ht="15">
      <c r="A131" s="29" t="s">
        <v>20</v>
      </c>
      <c r="B131" s="33">
        <v>40224</v>
      </c>
      <c r="C131" s="31">
        <v>2</v>
      </c>
      <c r="D131" s="31" t="s">
        <v>191</v>
      </c>
      <c r="E131" s="31">
        <v>1</v>
      </c>
      <c r="F131" s="31" t="s">
        <v>206</v>
      </c>
      <c r="G131" s="31" t="s">
        <v>207</v>
      </c>
      <c r="H131" s="32" t="s">
        <v>239</v>
      </c>
      <c r="I131" s="250">
        <v>6.0154230252635443E-2</v>
      </c>
      <c r="J131" s="339">
        <v>23.58</v>
      </c>
      <c r="K131" s="340">
        <v>37.020000000000003</v>
      </c>
      <c r="L131" s="341">
        <v>94.9</v>
      </c>
      <c r="M131" s="342">
        <v>6.48</v>
      </c>
      <c r="N131">
        <v>8.4</v>
      </c>
      <c r="O131" s="339">
        <v>23.03</v>
      </c>
      <c r="P131" s="340">
        <v>37.01</v>
      </c>
      <c r="Q131" s="341">
        <v>92.3</v>
      </c>
      <c r="R131" s="342">
        <v>6.36</v>
      </c>
      <c r="S131">
        <v>8.3000000000000007</v>
      </c>
      <c r="T131" s="343">
        <v>7.5</v>
      </c>
      <c r="U131" s="32" t="s">
        <v>245</v>
      </c>
    </row>
    <row r="132" spans="1:21" ht="15">
      <c r="A132" s="29" t="s">
        <v>20</v>
      </c>
      <c r="B132" s="33">
        <v>40231</v>
      </c>
      <c r="C132" s="31">
        <v>2</v>
      </c>
      <c r="D132" s="31" t="s">
        <v>97</v>
      </c>
      <c r="E132" s="31" t="s">
        <v>97</v>
      </c>
      <c r="F132" s="31" t="s">
        <v>208</v>
      </c>
      <c r="G132" s="31" t="s">
        <v>189</v>
      </c>
      <c r="H132" s="32" t="s">
        <v>238</v>
      </c>
      <c r="I132" s="297">
        <v>8.312251092050546E-2</v>
      </c>
      <c r="J132" s="339">
        <v>23.82</v>
      </c>
      <c r="K132" s="340">
        <v>37.01</v>
      </c>
      <c r="L132" s="341">
        <v>95.5</v>
      </c>
      <c r="M132" s="342">
        <v>6.5</v>
      </c>
      <c r="N132" s="342">
        <v>8.18</v>
      </c>
      <c r="O132" s="339">
        <v>22.95</v>
      </c>
      <c r="P132" s="340">
        <v>36.65</v>
      </c>
      <c r="Q132" s="341">
        <v>88.2</v>
      </c>
      <c r="R132" s="342">
        <v>6.11</v>
      </c>
      <c r="S132" s="342">
        <v>8.1300000000000008</v>
      </c>
      <c r="T132" s="343">
        <v>8</v>
      </c>
      <c r="U132" s="32" t="s">
        <v>111</v>
      </c>
    </row>
    <row r="133" spans="1:21" ht="15">
      <c r="A133" s="29" t="s">
        <v>20</v>
      </c>
      <c r="B133" s="33">
        <v>40239</v>
      </c>
      <c r="C133" s="31">
        <v>2</v>
      </c>
      <c r="D133" s="31" t="s">
        <v>191</v>
      </c>
      <c r="E133" s="31">
        <v>1</v>
      </c>
      <c r="F133" s="31" t="s">
        <v>197</v>
      </c>
      <c r="G133" s="31" t="s">
        <v>217</v>
      </c>
      <c r="H133" s="32" t="s">
        <v>250</v>
      </c>
      <c r="I133" s="304">
        <v>7.4838032272870739E-2</v>
      </c>
      <c r="J133" s="345">
        <v>24.29</v>
      </c>
      <c r="K133" s="346">
        <v>36.869999999999997</v>
      </c>
      <c r="L133" s="347">
        <v>98.2</v>
      </c>
      <c r="M133" s="348">
        <v>6.62</v>
      </c>
      <c r="N133" s="348">
        <v>8.19</v>
      </c>
      <c r="O133" s="345">
        <v>23.44</v>
      </c>
      <c r="P133" s="346">
        <v>36.85</v>
      </c>
      <c r="Q133" s="347">
        <v>85.2</v>
      </c>
      <c r="R133" s="348">
        <v>5.83</v>
      </c>
      <c r="S133" s="348">
        <v>8.11</v>
      </c>
      <c r="T133" s="349">
        <v>8</v>
      </c>
      <c r="U133" s="32" t="s">
        <v>248</v>
      </c>
    </row>
    <row r="134" spans="1:21" ht="15">
      <c r="A134" s="29" t="s">
        <v>20</v>
      </c>
      <c r="B134" s="33">
        <v>40245</v>
      </c>
      <c r="C134" s="31">
        <v>2</v>
      </c>
      <c r="D134" s="31">
        <v>1</v>
      </c>
      <c r="E134" s="31">
        <v>1</v>
      </c>
      <c r="F134" s="31" t="s">
        <v>188</v>
      </c>
      <c r="G134" s="31" t="s">
        <v>198</v>
      </c>
      <c r="H134" s="32" t="s">
        <v>250</v>
      </c>
      <c r="I134" s="208">
        <v>8.7080119768452355E-2</v>
      </c>
      <c r="J134" s="345">
        <v>22.65</v>
      </c>
      <c r="K134" s="346">
        <v>36.86</v>
      </c>
      <c r="L134" s="347">
        <v>98.6</v>
      </c>
      <c r="M134" s="348">
        <v>6.84</v>
      </c>
      <c r="N134" s="348">
        <v>8.1999999999999993</v>
      </c>
      <c r="O134" s="345">
        <v>22.16</v>
      </c>
      <c r="P134" s="346">
        <v>36.92</v>
      </c>
      <c r="Q134" s="347">
        <v>90.2</v>
      </c>
      <c r="R134" s="348">
        <v>6.31</v>
      </c>
      <c r="S134" s="348">
        <v>8.1300000000000008</v>
      </c>
      <c r="T134" s="349">
        <v>8.5</v>
      </c>
      <c r="U134" s="32"/>
    </row>
    <row r="135" spans="1:21" ht="15">
      <c r="A135" s="29" t="s">
        <v>20</v>
      </c>
      <c r="B135" s="33">
        <v>40252</v>
      </c>
      <c r="C135" s="31">
        <v>2</v>
      </c>
      <c r="D135" s="31">
        <v>1</v>
      </c>
      <c r="E135" s="31">
        <v>1</v>
      </c>
      <c r="F135" s="31" t="s">
        <v>206</v>
      </c>
      <c r="G135" s="31" t="s">
        <v>189</v>
      </c>
      <c r="H135" s="32" t="s">
        <v>245</v>
      </c>
      <c r="I135" s="350">
        <v>7.2743343639925226E-2</v>
      </c>
      <c r="J135" s="351">
        <v>23.71</v>
      </c>
      <c r="K135" s="352">
        <v>37.020000000000003</v>
      </c>
      <c r="L135" s="353">
        <v>100</v>
      </c>
      <c r="M135" s="354">
        <v>6.83</v>
      </c>
      <c r="N135" s="354">
        <v>8.2100000000000009</v>
      </c>
      <c r="O135" s="351">
        <v>22.97</v>
      </c>
      <c r="P135" s="352">
        <v>36.980000000000004</v>
      </c>
      <c r="Q135" s="353">
        <v>90.8</v>
      </c>
      <c r="R135" s="354">
        <v>6.28</v>
      </c>
      <c r="S135" s="354">
        <v>8.15</v>
      </c>
      <c r="T135" s="34">
        <v>8</v>
      </c>
      <c r="U135" s="32"/>
    </row>
    <row r="136" spans="1:21" ht="15">
      <c r="A136" s="29" t="s">
        <v>20</v>
      </c>
      <c r="B136" s="33">
        <v>40259</v>
      </c>
      <c r="C136" s="31">
        <v>2</v>
      </c>
      <c r="D136" s="31">
        <v>1</v>
      </c>
      <c r="E136" s="31">
        <v>1</v>
      </c>
      <c r="F136" s="31" t="s">
        <v>116</v>
      </c>
      <c r="G136" s="31" t="s">
        <v>198</v>
      </c>
      <c r="H136" s="32" t="s">
        <v>254</v>
      </c>
      <c r="I136" s="227">
        <v>0.10325539251820735</v>
      </c>
      <c r="J136" s="345">
        <v>23.1</v>
      </c>
      <c r="K136" s="346">
        <v>36.97</v>
      </c>
      <c r="L136" s="347">
        <v>99.3</v>
      </c>
      <c r="M136" s="348">
        <v>6.87</v>
      </c>
      <c r="N136" s="348">
        <v>8.19</v>
      </c>
      <c r="O136" s="345">
        <v>22.48</v>
      </c>
      <c r="P136" s="346">
        <v>37.049999999999997</v>
      </c>
      <c r="Q136" s="347">
        <v>91.4</v>
      </c>
      <c r="R136" s="348">
        <v>6.39</v>
      </c>
      <c r="S136" s="348">
        <v>8.1199999999999992</v>
      </c>
      <c r="T136" s="349">
        <v>7.4</v>
      </c>
      <c r="U136" s="9"/>
    </row>
    <row r="137" spans="1:21" ht="15">
      <c r="A137" s="29" t="s">
        <v>20</v>
      </c>
      <c r="B137" s="39">
        <v>40266</v>
      </c>
      <c r="C137" s="31">
        <v>2</v>
      </c>
      <c r="D137" s="31" t="s">
        <v>97</v>
      </c>
      <c r="E137" s="31" t="s">
        <v>191</v>
      </c>
      <c r="F137" s="31" t="s">
        <v>116</v>
      </c>
      <c r="G137" s="31" t="s">
        <v>189</v>
      </c>
      <c r="H137" s="32" t="s">
        <v>250</v>
      </c>
      <c r="I137" s="355">
        <v>0.10236239583100662</v>
      </c>
      <c r="J137" s="345">
        <v>21.82</v>
      </c>
      <c r="K137" s="346">
        <v>36.909999999999997</v>
      </c>
      <c r="L137" s="347">
        <v>92.4</v>
      </c>
      <c r="M137" s="348">
        <v>6.54</v>
      </c>
      <c r="N137" s="348">
        <v>8.18</v>
      </c>
      <c r="O137" s="345">
        <v>21.32</v>
      </c>
      <c r="P137" s="346">
        <v>36.92</v>
      </c>
      <c r="Q137" s="347">
        <v>88.3</v>
      </c>
      <c r="R137" s="348">
        <v>6.3</v>
      </c>
      <c r="S137" s="348">
        <v>8.14</v>
      </c>
      <c r="T137" s="349">
        <v>6.5</v>
      </c>
      <c r="U137" s="9"/>
    </row>
    <row r="138" spans="1:21" ht="15">
      <c r="A138" s="29"/>
      <c r="B138" s="39"/>
      <c r="C138" s="31"/>
      <c r="D138" s="31"/>
      <c r="E138" s="31"/>
      <c r="F138" s="31"/>
      <c r="G138" s="31"/>
      <c r="H138" s="32"/>
      <c r="I138" s="355"/>
      <c r="J138" s="345"/>
      <c r="K138" s="346"/>
      <c r="L138" s="347"/>
      <c r="M138" s="348"/>
      <c r="N138" s="348"/>
      <c r="O138" s="345"/>
      <c r="P138" s="346"/>
      <c r="Q138" s="347"/>
      <c r="R138" s="348"/>
      <c r="S138" s="348"/>
      <c r="T138" s="349"/>
      <c r="U138" s="9"/>
    </row>
    <row r="139" spans="1:21" ht="15">
      <c r="A139" s="29" t="s">
        <v>184</v>
      </c>
      <c r="B139" s="33">
        <v>40154</v>
      </c>
      <c r="C139" s="31">
        <v>2</v>
      </c>
      <c r="D139" s="31" t="s">
        <v>191</v>
      </c>
      <c r="E139" s="31">
        <v>1</v>
      </c>
      <c r="F139" s="31" t="s">
        <v>215</v>
      </c>
      <c r="G139" s="31" t="s">
        <v>189</v>
      </c>
      <c r="H139" s="32" t="s">
        <v>243</v>
      </c>
      <c r="I139" s="209"/>
      <c r="J139" s="356">
        <v>21.96</v>
      </c>
      <c r="K139" s="357">
        <v>36.06</v>
      </c>
      <c r="L139" s="358">
        <v>102.3</v>
      </c>
      <c r="M139" s="359">
        <v>7.24</v>
      </c>
      <c r="N139">
        <v>8.1999999999999993</v>
      </c>
      <c r="O139" s="356">
        <v>21.11</v>
      </c>
      <c r="P139" s="340">
        <v>37.799999999999997</v>
      </c>
      <c r="Q139" s="358">
        <v>100.9</v>
      </c>
      <c r="R139" s="359">
        <v>7.25</v>
      </c>
      <c r="S139" s="52">
        <v>8.1999999999999993</v>
      </c>
      <c r="T139" s="128">
        <v>5.5</v>
      </c>
    </row>
    <row r="140" spans="1:21" ht="15">
      <c r="A140" s="29" t="s">
        <v>184</v>
      </c>
      <c r="B140" s="33">
        <v>40161</v>
      </c>
      <c r="C140" s="31">
        <v>2</v>
      </c>
      <c r="D140" s="31" t="s">
        <v>191</v>
      </c>
      <c r="E140" s="31">
        <v>1</v>
      </c>
      <c r="F140" s="31" t="s">
        <v>208</v>
      </c>
      <c r="G140" s="31" t="s">
        <v>218</v>
      </c>
      <c r="H140" s="32" t="s">
        <v>238</v>
      </c>
      <c r="I140" s="252">
        <v>8.7592886672552037E-2</v>
      </c>
      <c r="J140" s="339">
        <v>22.45</v>
      </c>
      <c r="K140" s="340">
        <v>35.980000000000004</v>
      </c>
      <c r="L140" s="341">
        <v>102.2</v>
      </c>
      <c r="M140" s="342">
        <v>7.16</v>
      </c>
      <c r="N140">
        <v>8.1999999999999993</v>
      </c>
      <c r="O140" s="339">
        <v>22.48</v>
      </c>
      <c r="P140" s="340">
        <v>37</v>
      </c>
      <c r="Q140" s="341">
        <v>107.7</v>
      </c>
      <c r="R140" s="342">
        <v>7.5</v>
      </c>
      <c r="S140" s="52">
        <v>8.1999999999999993</v>
      </c>
      <c r="T140" s="128">
        <v>8</v>
      </c>
    </row>
    <row r="141" spans="1:21" ht="15">
      <c r="A141" s="29" t="s">
        <v>184</v>
      </c>
      <c r="B141" s="33">
        <v>40168</v>
      </c>
      <c r="C141" s="31">
        <v>2</v>
      </c>
      <c r="D141" s="31" t="s">
        <v>196</v>
      </c>
      <c r="E141" s="31">
        <v>1</v>
      </c>
      <c r="F141" s="31" t="s">
        <v>200</v>
      </c>
      <c r="G141" s="31" t="s">
        <v>189</v>
      </c>
      <c r="H141" s="32" t="s">
        <v>246</v>
      </c>
      <c r="I141" s="249">
        <v>9.6646815617395229E-2</v>
      </c>
      <c r="J141" s="356">
        <v>24.5</v>
      </c>
      <c r="K141" s="357">
        <v>36.25</v>
      </c>
      <c r="L141" s="358">
        <v>104.3</v>
      </c>
      <c r="M141" s="359">
        <v>7.04</v>
      </c>
      <c r="N141">
        <v>8.1999999999999993</v>
      </c>
      <c r="O141" s="356">
        <v>22.55</v>
      </c>
      <c r="P141" s="357">
        <v>36.790000000000006</v>
      </c>
      <c r="Q141" s="358">
        <v>102.8</v>
      </c>
      <c r="R141" s="359">
        <v>7.16</v>
      </c>
      <c r="S141" s="52">
        <v>8.1999999999999993</v>
      </c>
      <c r="T141" s="360">
        <v>7.5</v>
      </c>
    </row>
    <row r="142" spans="1:21" ht="15">
      <c r="A142" s="29" t="s">
        <v>184</v>
      </c>
      <c r="B142" s="33">
        <v>40182</v>
      </c>
      <c r="C142" s="31">
        <v>2</v>
      </c>
      <c r="D142" s="31" t="s">
        <v>196</v>
      </c>
      <c r="E142" s="31">
        <v>1</v>
      </c>
      <c r="F142" s="31" t="s">
        <v>208</v>
      </c>
      <c r="G142" s="31" t="s">
        <v>189</v>
      </c>
      <c r="H142" s="32" t="s">
        <v>241</v>
      </c>
      <c r="I142" s="295">
        <v>6.8905001318597059E-2</v>
      </c>
      <c r="J142" s="339">
        <v>23.28</v>
      </c>
      <c r="K142" s="340">
        <v>36.630000000000003</v>
      </c>
      <c r="L142" s="341">
        <v>103.6</v>
      </c>
      <c r="M142" s="342">
        <v>7.13</v>
      </c>
      <c r="N142">
        <v>8.3000000000000007</v>
      </c>
      <c r="O142" s="339">
        <v>22.95</v>
      </c>
      <c r="P142" s="340">
        <v>37.150000000000006</v>
      </c>
      <c r="Q142" s="341">
        <v>103.8</v>
      </c>
      <c r="R142" s="342">
        <v>7.16</v>
      </c>
      <c r="S142">
        <v>8.3000000000000007</v>
      </c>
      <c r="T142" s="343">
        <v>6.5</v>
      </c>
    </row>
    <row r="143" spans="1:21" ht="15">
      <c r="A143" s="29" t="s">
        <v>184</v>
      </c>
      <c r="B143" s="33">
        <v>40189</v>
      </c>
      <c r="C143" s="31">
        <v>2</v>
      </c>
      <c r="D143" s="31">
        <v>1</v>
      </c>
      <c r="E143" s="31">
        <v>1</v>
      </c>
      <c r="F143" s="31" t="s">
        <v>197</v>
      </c>
      <c r="G143" s="31" t="s">
        <v>204</v>
      </c>
      <c r="H143" s="32" t="s">
        <v>239</v>
      </c>
      <c r="I143" s="295">
        <v>0.11633212286212902</v>
      </c>
      <c r="J143" s="356">
        <v>22.72</v>
      </c>
      <c r="K143" s="357">
        <v>36.53</v>
      </c>
      <c r="L143" s="358">
        <v>98.4</v>
      </c>
      <c r="M143" s="359">
        <v>6.84</v>
      </c>
      <c r="N143">
        <v>8.3000000000000007</v>
      </c>
      <c r="O143" s="356">
        <v>22.96</v>
      </c>
      <c r="P143" s="357">
        <v>37.370000000000005</v>
      </c>
      <c r="Q143" s="358">
        <v>99.8</v>
      </c>
      <c r="R143" s="359">
        <v>6.87</v>
      </c>
      <c r="S143">
        <v>8.3000000000000007</v>
      </c>
      <c r="T143" s="360">
        <v>5.5</v>
      </c>
    </row>
    <row r="144" spans="1:21" ht="15">
      <c r="A144" s="29" t="s">
        <v>184</v>
      </c>
      <c r="B144" s="33">
        <v>40196</v>
      </c>
      <c r="C144" s="31">
        <v>2</v>
      </c>
      <c r="D144" s="31">
        <v>1</v>
      </c>
      <c r="E144" s="31">
        <v>1</v>
      </c>
      <c r="F144" s="31" t="s">
        <v>116</v>
      </c>
      <c r="G144" s="31" t="s">
        <v>189</v>
      </c>
      <c r="H144" s="32" t="s">
        <v>244</v>
      </c>
      <c r="I144" s="254">
        <v>8.6702158829306111E-2</v>
      </c>
      <c r="J144" s="356">
        <v>25.16</v>
      </c>
      <c r="K144" s="357">
        <v>36.99</v>
      </c>
      <c r="L144" s="358">
        <v>102.4</v>
      </c>
      <c r="M144" s="359">
        <v>6.81</v>
      </c>
      <c r="N144">
        <v>8.3000000000000007</v>
      </c>
      <c r="O144" s="356">
        <v>23.97</v>
      </c>
      <c r="P144" s="357">
        <v>37.800000000000004</v>
      </c>
      <c r="Q144" s="358">
        <v>104</v>
      </c>
      <c r="R144" s="359">
        <v>7.02</v>
      </c>
      <c r="S144">
        <v>8.3000000000000007</v>
      </c>
      <c r="T144" s="360">
        <v>7.5</v>
      </c>
    </row>
    <row r="145" spans="1:20" ht="15">
      <c r="A145" s="29" t="s">
        <v>184</v>
      </c>
      <c r="B145" s="33">
        <v>40203</v>
      </c>
      <c r="C145" s="31">
        <v>2</v>
      </c>
      <c r="D145" s="31">
        <v>1</v>
      </c>
      <c r="E145" s="31">
        <v>1</v>
      </c>
      <c r="F145" s="31" t="s">
        <v>200</v>
      </c>
      <c r="G145" s="31" t="s">
        <v>193</v>
      </c>
      <c r="H145" s="32" t="s">
        <v>236</v>
      </c>
      <c r="I145" s="344">
        <v>7.2949892830210819E-2</v>
      </c>
      <c r="J145" s="356">
        <v>24.56</v>
      </c>
      <c r="K145" s="357">
        <v>36.71</v>
      </c>
      <c r="L145" s="358">
        <v>99.5</v>
      </c>
      <c r="M145" s="359">
        <v>6.71</v>
      </c>
      <c r="N145">
        <v>8.3000000000000007</v>
      </c>
      <c r="O145" s="356">
        <v>24.5</v>
      </c>
      <c r="P145" s="357">
        <v>37.520000000000003</v>
      </c>
      <c r="Q145" s="358">
        <v>104.1</v>
      </c>
      <c r="R145" s="359">
        <v>6.99</v>
      </c>
      <c r="S145">
        <v>8.3000000000000007</v>
      </c>
      <c r="T145" s="360">
        <v>7.5</v>
      </c>
    </row>
    <row r="146" spans="1:20" ht="15">
      <c r="A146" s="29" t="s">
        <v>184</v>
      </c>
      <c r="B146" s="33">
        <v>40210</v>
      </c>
      <c r="C146" s="31">
        <v>2</v>
      </c>
      <c r="D146" s="31">
        <v>1</v>
      </c>
      <c r="E146" s="31">
        <v>1</v>
      </c>
      <c r="F146" s="31" t="s">
        <v>194</v>
      </c>
      <c r="G146" s="31" t="s">
        <v>187</v>
      </c>
      <c r="H146" s="32" t="s">
        <v>244</v>
      </c>
      <c r="I146" s="298">
        <v>7.0620196325164419E-2</v>
      </c>
      <c r="J146" s="356">
        <v>23.76</v>
      </c>
      <c r="K146" s="357">
        <v>36.54</v>
      </c>
      <c r="L146" s="358">
        <v>97.6</v>
      </c>
      <c r="M146" s="359">
        <v>6.68</v>
      </c>
      <c r="N146">
        <v>8.3000000000000007</v>
      </c>
      <c r="O146" s="356">
        <v>24.07</v>
      </c>
      <c r="P146" s="357">
        <v>37.5</v>
      </c>
      <c r="Q146" s="358">
        <v>102.3</v>
      </c>
      <c r="R146" s="359">
        <v>6.92</v>
      </c>
      <c r="S146">
        <v>8.3000000000000007</v>
      </c>
      <c r="T146" s="360">
        <v>7.5</v>
      </c>
    </row>
    <row r="147" spans="1:20">
      <c r="A147" s="29" t="s">
        <v>184</v>
      </c>
      <c r="B147" s="33">
        <v>40217</v>
      </c>
      <c r="C147" s="31">
        <v>2</v>
      </c>
      <c r="D147" s="31">
        <v>1</v>
      </c>
      <c r="E147" s="31" t="s">
        <v>196</v>
      </c>
      <c r="F147" s="31" t="s">
        <v>194</v>
      </c>
      <c r="G147" s="31" t="s">
        <v>207</v>
      </c>
      <c r="H147" s="32" t="s">
        <v>241</v>
      </c>
      <c r="I147" s="195">
        <v>8.233151376369631E-2</v>
      </c>
      <c r="J147">
        <v>23.06</v>
      </c>
      <c r="K147" s="12">
        <v>36.82</v>
      </c>
      <c r="L147" s="19">
        <v>96.6</v>
      </c>
      <c r="M147" s="18">
        <v>6.68</v>
      </c>
      <c r="N147">
        <v>8.3000000000000007</v>
      </c>
      <c r="O147">
        <v>23.5</v>
      </c>
      <c r="P147" s="12">
        <v>37.720000000000006</v>
      </c>
      <c r="Q147" s="19">
        <v>102.5</v>
      </c>
      <c r="R147" s="18">
        <v>7</v>
      </c>
      <c r="S147">
        <v>8.3000000000000007</v>
      </c>
      <c r="T147" s="42">
        <v>7</v>
      </c>
    </row>
    <row r="148" spans="1:20" ht="15">
      <c r="A148" s="29" t="s">
        <v>184</v>
      </c>
      <c r="B148" s="33">
        <v>40224</v>
      </c>
      <c r="C148" s="31">
        <v>2</v>
      </c>
      <c r="D148" s="31">
        <v>1</v>
      </c>
      <c r="E148" s="31">
        <v>1</v>
      </c>
      <c r="F148" s="31" t="s">
        <v>188</v>
      </c>
      <c r="G148" s="31" t="s">
        <v>189</v>
      </c>
      <c r="H148" s="32" t="s">
        <v>243</v>
      </c>
      <c r="I148" s="315">
        <v>8.7549309969447223E-2</v>
      </c>
      <c r="J148" s="356">
        <v>24.05</v>
      </c>
      <c r="K148" s="357">
        <v>36.72</v>
      </c>
      <c r="L148" s="358">
        <v>102.7</v>
      </c>
      <c r="M148" s="359">
        <v>6.96</v>
      </c>
      <c r="N148">
        <v>8.4</v>
      </c>
      <c r="O148" s="356">
        <v>24.08</v>
      </c>
      <c r="P148" s="357">
        <v>37.4</v>
      </c>
      <c r="Q148" s="358">
        <v>105.8</v>
      </c>
      <c r="R148" s="359">
        <v>7.14</v>
      </c>
      <c r="S148">
        <v>8.3000000000000007</v>
      </c>
      <c r="T148" s="360">
        <v>6.5</v>
      </c>
    </row>
    <row r="149" spans="1:20" ht="15">
      <c r="A149" s="29" t="s">
        <v>184</v>
      </c>
      <c r="B149" s="33">
        <v>40231</v>
      </c>
      <c r="C149" s="31">
        <v>2</v>
      </c>
      <c r="D149" s="31" t="s">
        <v>196</v>
      </c>
      <c r="E149" s="31">
        <v>1</v>
      </c>
      <c r="F149" s="31" t="s">
        <v>200</v>
      </c>
      <c r="G149" s="31" t="s">
        <v>187</v>
      </c>
      <c r="H149" s="32" t="s">
        <v>238</v>
      </c>
      <c r="I149" s="344">
        <v>7.1824720219803267E-2</v>
      </c>
      <c r="J149" s="356">
        <v>23.69</v>
      </c>
      <c r="K149" s="357">
        <v>36.29</v>
      </c>
      <c r="L149" s="358">
        <v>98.5</v>
      </c>
      <c r="M149" s="359">
        <v>6.75</v>
      </c>
      <c r="N149" s="359">
        <v>8.18</v>
      </c>
      <c r="O149" s="356">
        <v>23.65</v>
      </c>
      <c r="P149" s="357">
        <v>37</v>
      </c>
      <c r="Q149" s="358">
        <v>101</v>
      </c>
      <c r="R149" s="359">
        <v>6.9</v>
      </c>
      <c r="S149" s="359">
        <v>8.14</v>
      </c>
      <c r="T149" s="360">
        <v>7.5</v>
      </c>
    </row>
    <row r="150" spans="1:20" ht="15">
      <c r="A150" s="29" t="s">
        <v>184</v>
      </c>
      <c r="B150" s="33">
        <v>40239</v>
      </c>
      <c r="C150" s="31">
        <v>2</v>
      </c>
      <c r="D150" s="31">
        <v>1</v>
      </c>
      <c r="E150" s="31">
        <v>1</v>
      </c>
      <c r="F150" s="31" t="s">
        <v>206</v>
      </c>
      <c r="G150" s="31" t="s">
        <v>218</v>
      </c>
      <c r="H150" s="32" t="s">
        <v>237</v>
      </c>
      <c r="I150" s="227">
        <v>8.003027774864728E-2</v>
      </c>
      <c r="J150" s="361">
        <v>24.98</v>
      </c>
      <c r="K150" s="362">
        <v>37.049999999999997</v>
      </c>
      <c r="L150" s="363">
        <v>102.7</v>
      </c>
      <c r="M150" s="364">
        <v>6.84</v>
      </c>
      <c r="N150" s="364">
        <v>8.19</v>
      </c>
      <c r="O150" s="361">
        <v>24.85</v>
      </c>
      <c r="P150" s="362">
        <v>37.880000000000003</v>
      </c>
      <c r="Q150" s="363">
        <v>103.8</v>
      </c>
      <c r="R150" s="364">
        <v>6.89</v>
      </c>
      <c r="S150" s="364">
        <v>8.15</v>
      </c>
      <c r="T150" s="365">
        <v>6</v>
      </c>
    </row>
    <row r="151" spans="1:20" ht="15">
      <c r="A151" s="29" t="s">
        <v>184</v>
      </c>
      <c r="B151" s="33">
        <v>40245</v>
      </c>
      <c r="C151" s="31">
        <v>2</v>
      </c>
      <c r="D151" s="31">
        <v>1</v>
      </c>
      <c r="E151" s="31">
        <v>1</v>
      </c>
      <c r="F151" s="31" t="s">
        <v>197</v>
      </c>
      <c r="G151" s="31" t="s">
        <v>189</v>
      </c>
      <c r="H151" s="32" t="s">
        <v>243</v>
      </c>
      <c r="I151" s="355">
        <v>8.5705218658675544E-2</v>
      </c>
      <c r="J151" s="361">
        <v>22.78</v>
      </c>
      <c r="K151" s="362">
        <v>36.909999999999997</v>
      </c>
      <c r="L151" s="363">
        <v>97.8</v>
      </c>
      <c r="M151" s="364">
        <v>6.77</v>
      </c>
      <c r="N151" s="364">
        <v>8.18</v>
      </c>
      <c r="O151" s="361">
        <v>23.16</v>
      </c>
      <c r="P151" s="362">
        <v>37.74</v>
      </c>
      <c r="Q151" s="363">
        <v>97.5</v>
      </c>
      <c r="R151" s="364">
        <v>6.67</v>
      </c>
      <c r="S151" s="364">
        <v>8.14</v>
      </c>
      <c r="T151" s="365">
        <v>6.5</v>
      </c>
    </row>
    <row r="152" spans="1:20" ht="15">
      <c r="A152" s="29" t="s">
        <v>184</v>
      </c>
      <c r="B152" s="33">
        <v>40252</v>
      </c>
      <c r="C152" s="31">
        <v>2</v>
      </c>
      <c r="D152" s="31">
        <v>1</v>
      </c>
      <c r="E152" s="31">
        <v>1</v>
      </c>
      <c r="F152" s="31" t="s">
        <v>208</v>
      </c>
      <c r="G152" s="31" t="s">
        <v>187</v>
      </c>
      <c r="H152" s="32" t="s">
        <v>255</v>
      </c>
      <c r="I152" s="366">
        <v>7.6308033547063142E-2</v>
      </c>
      <c r="J152" s="367">
        <v>24.19</v>
      </c>
      <c r="K152" s="368">
        <v>36.910000000000004</v>
      </c>
      <c r="L152" s="369">
        <v>101.7</v>
      </c>
      <c r="M152" s="370">
        <v>6.9</v>
      </c>
      <c r="N152" s="370">
        <v>8.19</v>
      </c>
      <c r="O152" s="367">
        <v>23.98</v>
      </c>
      <c r="P152" s="368">
        <v>37.6</v>
      </c>
      <c r="Q152" s="369">
        <v>101.8</v>
      </c>
      <c r="R152" s="370">
        <v>6.9</v>
      </c>
      <c r="S152" s="370">
        <v>8.14</v>
      </c>
      <c r="T152" s="34">
        <v>7</v>
      </c>
    </row>
    <row r="153" spans="1:20" ht="15">
      <c r="A153" s="29" t="s">
        <v>184</v>
      </c>
      <c r="B153" s="33">
        <v>40259</v>
      </c>
      <c r="C153" s="31">
        <v>2</v>
      </c>
      <c r="D153" s="31">
        <v>1</v>
      </c>
      <c r="E153" s="31">
        <v>1</v>
      </c>
      <c r="F153" s="31" t="s">
        <v>116</v>
      </c>
      <c r="G153" s="31" t="s">
        <v>198</v>
      </c>
      <c r="H153" s="32" t="s">
        <v>111</v>
      </c>
      <c r="I153" s="355">
        <v>8.7041627146400596E-2</v>
      </c>
      <c r="J153" s="361">
        <v>23.45</v>
      </c>
      <c r="K153" s="362">
        <v>37.01</v>
      </c>
      <c r="L153" s="363">
        <v>98.4</v>
      </c>
      <c r="M153" s="364">
        <v>6.77</v>
      </c>
      <c r="N153" s="364">
        <v>8.19</v>
      </c>
      <c r="O153" s="361">
        <v>22.73</v>
      </c>
      <c r="P153" s="362">
        <v>38</v>
      </c>
      <c r="Q153" s="363">
        <v>97.9</v>
      </c>
      <c r="R153" s="364">
        <v>6.78</v>
      </c>
      <c r="S153" s="364">
        <v>8.1199999999999992</v>
      </c>
      <c r="T153" s="365">
        <v>5.5</v>
      </c>
    </row>
    <row r="154" spans="1:20" ht="15">
      <c r="A154" s="29" t="s">
        <v>184</v>
      </c>
      <c r="B154" s="39">
        <v>40266</v>
      </c>
      <c r="C154" s="31">
        <v>2</v>
      </c>
      <c r="D154" s="31" t="s">
        <v>191</v>
      </c>
      <c r="E154" s="31">
        <v>1</v>
      </c>
      <c r="F154" s="31" t="s">
        <v>197</v>
      </c>
      <c r="G154" s="31" t="s">
        <v>217</v>
      </c>
      <c r="H154" s="32" t="s">
        <v>259</v>
      </c>
      <c r="I154" s="371">
        <v>0.11458494095608203</v>
      </c>
      <c r="J154" s="361">
        <v>22.08</v>
      </c>
      <c r="K154" s="362">
        <v>36.78</v>
      </c>
      <c r="L154" s="363">
        <v>95.2</v>
      </c>
      <c r="M154" s="364">
        <v>6.71</v>
      </c>
      <c r="N154" s="364">
        <v>8.19</v>
      </c>
      <c r="O154" s="361">
        <v>22.38</v>
      </c>
      <c r="P154" s="362">
        <v>37.57</v>
      </c>
      <c r="Q154" s="363">
        <v>94.9</v>
      </c>
      <c r="R154" s="364">
        <v>6.62</v>
      </c>
      <c r="S154" s="364">
        <v>8.15</v>
      </c>
      <c r="T154" s="365">
        <v>4.5</v>
      </c>
    </row>
    <row r="155" spans="1:20" ht="15">
      <c r="A155" s="29"/>
      <c r="B155" s="39"/>
      <c r="C155" s="31"/>
      <c r="D155" s="31"/>
      <c r="E155" s="31"/>
      <c r="F155" s="31"/>
      <c r="G155" s="31"/>
      <c r="H155" s="32"/>
      <c r="I155" s="371"/>
      <c r="J155" s="361"/>
      <c r="K155" s="362"/>
      <c r="L155" s="363"/>
      <c r="M155" s="364"/>
      <c r="N155" s="364"/>
      <c r="O155" s="361"/>
      <c r="P155" s="362"/>
      <c r="Q155" s="363"/>
      <c r="R155" s="364"/>
      <c r="S155" s="364"/>
      <c r="T155" s="365"/>
    </row>
    <row r="156" spans="1:20" ht="15">
      <c r="A156" s="29" t="s">
        <v>264</v>
      </c>
      <c r="B156" s="33">
        <v>40154</v>
      </c>
      <c r="C156" s="31">
        <v>2</v>
      </c>
      <c r="D156" s="31" t="s">
        <v>191</v>
      </c>
      <c r="E156" s="31">
        <v>1</v>
      </c>
      <c r="F156" s="31" t="s">
        <v>200</v>
      </c>
      <c r="G156" s="31" t="s">
        <v>204</v>
      </c>
      <c r="H156" s="32" t="s">
        <v>246</v>
      </c>
      <c r="I156" s="194">
        <v>0.100848196035601</v>
      </c>
      <c r="J156" s="322">
        <v>21.14</v>
      </c>
      <c r="K156" s="323">
        <v>35.799999999999997</v>
      </c>
      <c r="L156" s="324">
        <v>102.1</v>
      </c>
      <c r="M156" s="325">
        <v>7.34</v>
      </c>
      <c r="N156">
        <v>8.1999999999999993</v>
      </c>
      <c r="O156" s="322">
        <v>20.71</v>
      </c>
      <c r="P156" s="323">
        <v>35.78</v>
      </c>
      <c r="Q156" s="324">
        <v>100.7</v>
      </c>
      <c r="R156" s="325">
        <v>7.3</v>
      </c>
      <c r="S156" s="52">
        <v>8.1999999999999993</v>
      </c>
      <c r="T156" s="128">
        <v>6.5</v>
      </c>
    </row>
    <row r="157" spans="1:20" ht="15">
      <c r="A157" s="29" t="s">
        <v>264</v>
      </c>
      <c r="B157" s="33">
        <v>40161</v>
      </c>
      <c r="C157" s="31">
        <v>2</v>
      </c>
      <c r="D157" s="31" t="s">
        <v>191</v>
      </c>
      <c r="E157" s="31">
        <v>1</v>
      </c>
      <c r="F157" s="31" t="s">
        <v>215</v>
      </c>
      <c r="G157" s="31" t="s">
        <v>204</v>
      </c>
      <c r="H157" s="32" t="s">
        <v>241</v>
      </c>
      <c r="I157" s="255">
        <v>7.7221481549841584E-2</v>
      </c>
      <c r="J157" s="372">
        <v>22.02</v>
      </c>
      <c r="K157" s="373">
        <v>35.900000000000006</v>
      </c>
      <c r="L157" s="374">
        <v>104.4</v>
      </c>
      <c r="M157" s="375">
        <v>7.37</v>
      </c>
      <c r="N157">
        <v>8.1999999999999993</v>
      </c>
      <c r="O157" s="372">
        <v>20.83</v>
      </c>
      <c r="P157" s="373">
        <v>35.880000000000003</v>
      </c>
      <c r="Q157" s="374">
        <v>94.6</v>
      </c>
      <c r="R157" s="375">
        <v>6.83</v>
      </c>
      <c r="S157" s="52">
        <v>8.1999999999999993</v>
      </c>
      <c r="T157" s="128">
        <v>8.5</v>
      </c>
    </row>
    <row r="158" spans="1:20" ht="15">
      <c r="A158" s="29" t="s">
        <v>235</v>
      </c>
      <c r="B158" s="33">
        <v>40168</v>
      </c>
      <c r="C158" s="31">
        <v>2</v>
      </c>
      <c r="D158" s="31" t="s">
        <v>97</v>
      </c>
      <c r="E158" s="31">
        <v>1</v>
      </c>
      <c r="F158" s="31" t="s">
        <v>206</v>
      </c>
      <c r="G158" s="31" t="s">
        <v>204</v>
      </c>
      <c r="H158" s="32" t="s">
        <v>265</v>
      </c>
      <c r="I158" s="297">
        <v>9.1055393812865343E-2</v>
      </c>
      <c r="J158" s="322">
        <v>22.09</v>
      </c>
      <c r="K158" s="323">
        <v>35.980000000000004</v>
      </c>
      <c r="L158" s="324">
        <v>101.8</v>
      </c>
      <c r="M158" s="325">
        <v>7.18</v>
      </c>
      <c r="N158">
        <v>8.3000000000000007</v>
      </c>
      <c r="O158" s="322">
        <v>20.84</v>
      </c>
      <c r="P158" s="323">
        <v>35.980000000000004</v>
      </c>
      <c r="Q158" s="324">
        <v>86.8</v>
      </c>
      <c r="R158" s="325">
        <v>6.25</v>
      </c>
      <c r="S158" s="52">
        <v>8.1999999999999993</v>
      </c>
      <c r="T158" s="326">
        <v>7</v>
      </c>
    </row>
    <row r="159" spans="1:20" ht="15">
      <c r="A159" s="29" t="s">
        <v>235</v>
      </c>
      <c r="B159" s="33">
        <v>40182</v>
      </c>
      <c r="C159" s="31">
        <v>2</v>
      </c>
      <c r="D159" s="31">
        <v>1</v>
      </c>
      <c r="E159" s="31">
        <v>1</v>
      </c>
      <c r="F159" s="31" t="s">
        <v>200</v>
      </c>
      <c r="G159" s="31" t="s">
        <v>204</v>
      </c>
      <c r="H159" s="32" t="s">
        <v>238</v>
      </c>
      <c r="I159" s="298">
        <v>7.2913737550128158E-2</v>
      </c>
      <c r="J159" s="356">
        <v>22.78</v>
      </c>
      <c r="K159" s="357">
        <v>36.42</v>
      </c>
      <c r="L159" s="358">
        <v>103.8</v>
      </c>
      <c r="M159" s="359">
        <v>7.21</v>
      </c>
      <c r="N159">
        <v>8.3000000000000007</v>
      </c>
      <c r="O159" s="356">
        <v>21.91</v>
      </c>
      <c r="P159" s="357">
        <v>36.440000000000005</v>
      </c>
      <c r="Q159" s="358">
        <v>92.3</v>
      </c>
      <c r="R159" s="359">
        <v>6.51</v>
      </c>
      <c r="S159" s="52">
        <v>8.1999999999999993</v>
      </c>
      <c r="T159" s="360">
        <v>9</v>
      </c>
    </row>
    <row r="160" spans="1:20" ht="15">
      <c r="A160" s="29" t="s">
        <v>235</v>
      </c>
      <c r="B160" s="33">
        <v>40189</v>
      </c>
      <c r="C160" s="31">
        <v>2</v>
      </c>
      <c r="D160" s="31">
        <v>1</v>
      </c>
      <c r="E160" s="31">
        <v>1</v>
      </c>
      <c r="F160" s="31" t="s">
        <v>119</v>
      </c>
      <c r="G160" s="31" t="s">
        <v>204</v>
      </c>
      <c r="H160" s="32" t="s">
        <v>246</v>
      </c>
      <c r="I160" s="298">
        <v>0.10556529448773444</v>
      </c>
      <c r="J160" s="311">
        <v>23</v>
      </c>
      <c r="K160" s="312">
        <v>36.580000000000005</v>
      </c>
      <c r="L160" s="313">
        <v>99.2</v>
      </c>
      <c r="M160" s="314">
        <v>6.86</v>
      </c>
      <c r="N160">
        <v>8.3000000000000007</v>
      </c>
      <c r="O160" s="311">
        <v>22.73</v>
      </c>
      <c r="P160" s="312">
        <v>36.660000000000004</v>
      </c>
      <c r="Q160" s="313">
        <v>92.9</v>
      </c>
      <c r="R160" s="314">
        <v>6.45</v>
      </c>
      <c r="S160">
        <v>8.3000000000000007</v>
      </c>
      <c r="T160" s="320">
        <v>6</v>
      </c>
    </row>
    <row r="161" spans="1:20" ht="15">
      <c r="A161" s="29" t="s">
        <v>235</v>
      </c>
      <c r="B161" s="33">
        <v>40196</v>
      </c>
      <c r="C161" s="31">
        <v>2</v>
      </c>
      <c r="D161" s="31" t="s">
        <v>108</v>
      </c>
      <c r="E161" s="31">
        <v>1</v>
      </c>
      <c r="F161" s="31" t="s">
        <v>197</v>
      </c>
      <c r="G161" s="31" t="s">
        <v>189</v>
      </c>
      <c r="H161" s="32" t="s">
        <v>241</v>
      </c>
      <c r="I161" s="297">
        <v>7.2328558288583256E-2</v>
      </c>
      <c r="J161" s="322">
        <v>24.11</v>
      </c>
      <c r="K161" s="323">
        <v>36.74</v>
      </c>
      <c r="L161" s="324">
        <v>99.3</v>
      </c>
      <c r="M161" s="325">
        <v>6.73</v>
      </c>
      <c r="N161">
        <v>8.3000000000000007</v>
      </c>
      <c r="O161" s="322">
        <v>22.59</v>
      </c>
      <c r="P161" s="323">
        <v>36.82</v>
      </c>
      <c r="Q161" s="324">
        <v>81</v>
      </c>
      <c r="R161" s="325">
        <v>5.63</v>
      </c>
      <c r="S161">
        <v>8.1999999999999993</v>
      </c>
      <c r="T161" s="326">
        <v>10</v>
      </c>
    </row>
    <row r="162" spans="1:20" ht="15">
      <c r="A162" s="29" t="s">
        <v>235</v>
      </c>
      <c r="B162" s="33">
        <v>40203</v>
      </c>
      <c r="C162" s="31">
        <v>2</v>
      </c>
      <c r="D162" s="31" t="s">
        <v>191</v>
      </c>
      <c r="E162" s="31">
        <v>1</v>
      </c>
      <c r="F162" s="31" t="s">
        <v>188</v>
      </c>
      <c r="G162" s="31" t="s">
        <v>204</v>
      </c>
      <c r="H162" s="32" t="s">
        <v>111</v>
      </c>
      <c r="I162" s="315">
        <v>8.2713824862146013E-2</v>
      </c>
      <c r="J162" s="322">
        <v>23.93</v>
      </c>
      <c r="K162" s="323">
        <v>36.56</v>
      </c>
      <c r="L162" s="324">
        <v>99.9</v>
      </c>
      <c r="M162" s="325">
        <v>6.82</v>
      </c>
      <c r="N162">
        <v>8.3000000000000007</v>
      </c>
      <c r="O162" s="322">
        <v>23.36</v>
      </c>
      <c r="P162" s="323">
        <v>36.67</v>
      </c>
      <c r="Q162" s="324">
        <v>89</v>
      </c>
      <c r="R162" s="325">
        <v>6.13</v>
      </c>
      <c r="S162">
        <v>8.3000000000000007</v>
      </c>
      <c r="T162" s="326">
        <v>7.8</v>
      </c>
    </row>
    <row r="163" spans="1:20" ht="15">
      <c r="A163" s="29" t="s">
        <v>235</v>
      </c>
      <c r="B163" s="33">
        <v>40210</v>
      </c>
      <c r="C163" s="31">
        <v>2</v>
      </c>
      <c r="D163" s="31" t="s">
        <v>191</v>
      </c>
      <c r="E163" s="31">
        <v>1</v>
      </c>
      <c r="F163" s="31" t="s">
        <v>200</v>
      </c>
      <c r="G163" s="31" t="s">
        <v>189</v>
      </c>
      <c r="H163" s="32" t="s">
        <v>237</v>
      </c>
      <c r="I163" s="295">
        <v>7.1588845123835829E-2</v>
      </c>
      <c r="J163" s="322">
        <v>24.04</v>
      </c>
      <c r="K163" s="323">
        <v>36.74</v>
      </c>
      <c r="L163" s="324">
        <v>98.2</v>
      </c>
      <c r="M163" s="325">
        <v>6.68</v>
      </c>
      <c r="N163">
        <v>8.3000000000000007</v>
      </c>
      <c r="O163" s="322">
        <v>23.83</v>
      </c>
      <c r="P163" s="323">
        <v>36.79</v>
      </c>
      <c r="Q163" s="324">
        <v>94.7</v>
      </c>
      <c r="R163" s="325">
        <v>6.46</v>
      </c>
      <c r="S163">
        <v>8.3000000000000007</v>
      </c>
      <c r="T163" s="326">
        <v>8.5</v>
      </c>
    </row>
    <row r="164" spans="1:20">
      <c r="A164" s="29" t="s">
        <v>235</v>
      </c>
      <c r="B164" s="33">
        <v>40217</v>
      </c>
      <c r="C164" s="31">
        <v>2</v>
      </c>
      <c r="D164" s="31" t="s">
        <v>108</v>
      </c>
      <c r="E164" s="31">
        <v>1</v>
      </c>
      <c r="F164" s="31" t="s">
        <v>208</v>
      </c>
      <c r="G164" s="31" t="s">
        <v>204</v>
      </c>
      <c r="H164" s="32" t="s">
        <v>246</v>
      </c>
      <c r="I164" s="195">
        <v>6.3004982202804205E-2</v>
      </c>
      <c r="J164">
        <v>22.94</v>
      </c>
      <c r="K164" s="12">
        <v>36.75</v>
      </c>
      <c r="L164" s="19">
        <v>98.6</v>
      </c>
      <c r="M164" s="18">
        <v>6.84</v>
      </c>
      <c r="N164">
        <v>8.3000000000000007</v>
      </c>
      <c r="O164">
        <v>22.32</v>
      </c>
      <c r="P164" s="12">
        <v>36.82</v>
      </c>
      <c r="Q164" s="19">
        <v>86</v>
      </c>
      <c r="R164" s="18">
        <v>6.03</v>
      </c>
      <c r="S164">
        <v>8.3000000000000007</v>
      </c>
      <c r="T164" s="42">
        <v>13</v>
      </c>
    </row>
    <row r="165" spans="1:20" ht="15">
      <c r="A165" s="29" t="s">
        <v>235</v>
      </c>
      <c r="B165" s="33">
        <v>40224</v>
      </c>
      <c r="C165" s="31">
        <v>2</v>
      </c>
      <c r="D165" s="31">
        <v>1</v>
      </c>
      <c r="E165" s="31">
        <v>1</v>
      </c>
      <c r="F165" s="31" t="s">
        <v>197</v>
      </c>
      <c r="G165" s="31" t="s">
        <v>187</v>
      </c>
      <c r="H165" s="32" t="s">
        <v>239</v>
      </c>
      <c r="I165" s="249">
        <v>9.3037302832298233E-2</v>
      </c>
      <c r="J165" s="322">
        <v>23.59</v>
      </c>
      <c r="K165" s="323">
        <v>37</v>
      </c>
      <c r="L165" s="324">
        <v>102.9</v>
      </c>
      <c r="M165" s="325">
        <v>7.02</v>
      </c>
      <c r="N165">
        <v>8.4</v>
      </c>
      <c r="O165" s="322">
        <v>23.01</v>
      </c>
      <c r="P165" s="323">
        <v>36.520000000000003</v>
      </c>
      <c r="Q165" s="324">
        <v>95.1</v>
      </c>
      <c r="R165" s="325">
        <v>6.57</v>
      </c>
      <c r="S165">
        <v>8.3000000000000007</v>
      </c>
      <c r="T165" s="326">
        <v>7.5</v>
      </c>
    </row>
    <row r="166" spans="1:20" ht="15">
      <c r="A166" s="29" t="s">
        <v>235</v>
      </c>
      <c r="B166" s="33">
        <v>40231</v>
      </c>
      <c r="C166" s="31" t="s">
        <v>194</v>
      </c>
      <c r="D166" s="31" t="s">
        <v>186</v>
      </c>
      <c r="E166" s="31" t="s">
        <v>108</v>
      </c>
      <c r="F166" s="31" t="s">
        <v>197</v>
      </c>
      <c r="G166" s="31" t="s">
        <v>198</v>
      </c>
      <c r="H166" s="32" t="s">
        <v>255</v>
      </c>
      <c r="I166" s="196">
        <v>0.11897674900814992</v>
      </c>
      <c r="J166" s="322">
        <v>24.02</v>
      </c>
      <c r="K166" s="323">
        <v>36.520000000000003</v>
      </c>
      <c r="L166" s="324">
        <v>97.4</v>
      </c>
      <c r="M166" s="325">
        <v>6.63</v>
      </c>
      <c r="N166" s="325">
        <v>8.17</v>
      </c>
      <c r="O166" s="322">
        <v>23.3</v>
      </c>
      <c r="P166" s="323">
        <v>36.51</v>
      </c>
      <c r="Q166" s="324">
        <v>89.8</v>
      </c>
      <c r="R166" s="325">
        <v>6.19</v>
      </c>
      <c r="S166" s="325">
        <v>8.1300000000000008</v>
      </c>
      <c r="T166" s="326">
        <v>8.5</v>
      </c>
    </row>
    <row r="167" spans="1:20" ht="15">
      <c r="A167" s="29" t="s">
        <v>235</v>
      </c>
      <c r="B167" s="33">
        <v>40239</v>
      </c>
      <c r="C167" s="31">
        <v>2</v>
      </c>
      <c r="D167" s="31" t="s">
        <v>191</v>
      </c>
      <c r="E167" s="31">
        <v>1</v>
      </c>
      <c r="F167" s="31" t="s">
        <v>206</v>
      </c>
      <c r="G167" s="31" t="s">
        <v>192</v>
      </c>
      <c r="H167" s="32" t="s">
        <v>245</v>
      </c>
      <c r="I167" s="290">
        <v>8.821979971566056E-2</v>
      </c>
      <c r="J167" s="376">
        <v>24.55</v>
      </c>
      <c r="K167" s="377">
        <v>36.880000000000003</v>
      </c>
      <c r="L167" s="378">
        <v>104.9</v>
      </c>
      <c r="M167" s="379">
        <v>7.04</v>
      </c>
      <c r="N167" s="379">
        <v>8.2200000000000006</v>
      </c>
      <c r="O167" s="376">
        <v>23.47</v>
      </c>
      <c r="P167" s="377">
        <v>36.880000000000003</v>
      </c>
      <c r="Q167" s="378">
        <v>85.6</v>
      </c>
      <c r="R167" s="379">
        <v>5.85</v>
      </c>
      <c r="S167" s="379">
        <v>8.11</v>
      </c>
      <c r="T167" s="380">
        <v>7.5</v>
      </c>
    </row>
    <row r="168" spans="1:20" ht="15">
      <c r="A168" s="29" t="s">
        <v>235</v>
      </c>
      <c r="B168" s="33">
        <v>40245</v>
      </c>
      <c r="C168" s="31">
        <v>2</v>
      </c>
      <c r="D168" s="31" t="s">
        <v>196</v>
      </c>
      <c r="E168" s="31">
        <v>1</v>
      </c>
      <c r="F168" s="31" t="s">
        <v>102</v>
      </c>
      <c r="G168" s="31" t="s">
        <v>192</v>
      </c>
      <c r="H168" s="32" t="s">
        <v>242</v>
      </c>
      <c r="I168" s="381">
        <v>8.4970837671096297E-2</v>
      </c>
      <c r="J168" s="376">
        <v>22.88</v>
      </c>
      <c r="K168" s="377">
        <v>36.93</v>
      </c>
      <c r="L168" s="378">
        <v>98.7</v>
      </c>
      <c r="M168" s="379">
        <v>6.82</v>
      </c>
      <c r="N168" s="379">
        <v>8.2100000000000009</v>
      </c>
      <c r="O168" s="376">
        <v>22.27</v>
      </c>
      <c r="P168" s="377">
        <v>36.85</v>
      </c>
      <c r="Q168" s="378">
        <v>85.3</v>
      </c>
      <c r="R168" s="379">
        <v>5.96</v>
      </c>
      <c r="S168" s="379">
        <v>8.1199999999999992</v>
      </c>
      <c r="T168" s="380">
        <v>9</v>
      </c>
    </row>
    <row r="169" spans="1:20" ht="15">
      <c r="A169" s="29" t="s">
        <v>235</v>
      </c>
      <c r="B169" s="33">
        <v>40252</v>
      </c>
      <c r="C169" s="31">
        <v>2</v>
      </c>
      <c r="D169" s="31">
        <v>1</v>
      </c>
      <c r="E169" s="31">
        <v>1</v>
      </c>
      <c r="F169" s="31" t="s">
        <v>116</v>
      </c>
      <c r="G169" s="31" t="s">
        <v>187</v>
      </c>
      <c r="H169" s="32" t="s">
        <v>239</v>
      </c>
      <c r="I169" s="382">
        <v>6.2937105274733202E-2</v>
      </c>
      <c r="J169" s="383">
        <v>23.8</v>
      </c>
      <c r="K169" s="384">
        <v>36.96</v>
      </c>
      <c r="L169" s="385">
        <v>99.4</v>
      </c>
      <c r="M169" s="386">
        <v>6.79</v>
      </c>
      <c r="N169" s="386">
        <v>8.1999999999999993</v>
      </c>
      <c r="O169" s="383">
        <v>22.93</v>
      </c>
      <c r="P169" s="384">
        <v>36.99</v>
      </c>
      <c r="Q169" s="385">
        <v>88.4</v>
      </c>
      <c r="R169" s="386">
        <v>6.13</v>
      </c>
      <c r="S169" s="386">
        <v>8.15</v>
      </c>
      <c r="T169" s="34">
        <v>7.8</v>
      </c>
    </row>
    <row r="170" spans="1:20" ht="15">
      <c r="A170" s="29" t="s">
        <v>235</v>
      </c>
      <c r="B170" s="33">
        <v>40259</v>
      </c>
      <c r="C170" s="31">
        <v>2</v>
      </c>
      <c r="D170" s="31">
        <v>1</v>
      </c>
      <c r="E170" s="31">
        <v>1</v>
      </c>
      <c r="F170" s="31" t="s">
        <v>116</v>
      </c>
      <c r="G170" s="31" t="s">
        <v>205</v>
      </c>
      <c r="H170" s="32" t="s">
        <v>242</v>
      </c>
      <c r="I170" s="381">
        <v>8.1918122287450115E-2</v>
      </c>
      <c r="J170" s="376">
        <v>22.79</v>
      </c>
      <c r="K170" s="377">
        <v>36.880000000000003</v>
      </c>
      <c r="L170" s="378">
        <v>100.1</v>
      </c>
      <c r="M170" s="379">
        <v>6.96</v>
      </c>
      <c r="N170" s="379">
        <v>8.19</v>
      </c>
      <c r="O170" s="376">
        <v>22.01</v>
      </c>
      <c r="P170" s="377">
        <v>36.979999999999997</v>
      </c>
      <c r="Q170" s="378">
        <v>88.3</v>
      </c>
      <c r="R170" s="379">
        <v>6.23</v>
      </c>
      <c r="S170" s="379">
        <v>8.1199999999999992</v>
      </c>
      <c r="T170" s="380">
        <v>7</v>
      </c>
    </row>
    <row r="171" spans="1:20" ht="15">
      <c r="A171" s="29" t="s">
        <v>235</v>
      </c>
      <c r="B171" s="39">
        <v>40266</v>
      </c>
      <c r="C171" s="31">
        <v>2</v>
      </c>
      <c r="D171" s="31" t="s">
        <v>108</v>
      </c>
      <c r="E171" s="31" t="s">
        <v>196</v>
      </c>
      <c r="F171" s="31" t="s">
        <v>197</v>
      </c>
      <c r="G171" s="31" t="s">
        <v>189</v>
      </c>
      <c r="H171" s="32" t="s">
        <v>259</v>
      </c>
      <c r="I171" s="256">
        <v>0.11575135512219835</v>
      </c>
      <c r="J171" s="376">
        <v>22.18</v>
      </c>
      <c r="K171" s="377">
        <v>36.92</v>
      </c>
      <c r="L171" s="378">
        <v>95.5</v>
      </c>
      <c r="M171" s="379">
        <v>6.72</v>
      </c>
      <c r="N171" s="379">
        <v>8.1999999999999993</v>
      </c>
      <c r="O171" s="376">
        <v>22.1</v>
      </c>
      <c r="P171" s="377">
        <v>36.9</v>
      </c>
      <c r="Q171" s="378">
        <v>94.3</v>
      </c>
      <c r="R171" s="379">
        <v>6.64</v>
      </c>
      <c r="S171" s="379">
        <v>8.17</v>
      </c>
      <c r="T171" s="380">
        <v>6.5</v>
      </c>
    </row>
    <row r="174" spans="1:20">
      <c r="A174" s="29" t="s">
        <v>266</v>
      </c>
      <c r="B174" s="33">
        <v>40154</v>
      </c>
      <c r="C174" s="31">
        <v>2</v>
      </c>
      <c r="D174" s="31" t="s">
        <v>191</v>
      </c>
      <c r="E174" s="31">
        <v>1</v>
      </c>
      <c r="F174" s="31" t="s">
        <v>206</v>
      </c>
      <c r="G174" s="31" t="s">
        <v>205</v>
      </c>
      <c r="H174" s="32" t="s">
        <v>253</v>
      </c>
    </row>
    <row r="175" spans="1:20" ht="12.75">
      <c r="A175" s="29" t="s">
        <v>266</v>
      </c>
      <c r="B175" s="33">
        <v>40161</v>
      </c>
      <c r="C175" s="31">
        <v>2</v>
      </c>
      <c r="D175" s="31" t="s">
        <v>186</v>
      </c>
      <c r="E175" s="31">
        <v>1</v>
      </c>
      <c r="F175" s="31" t="s">
        <v>188</v>
      </c>
      <c r="G175" s="31" t="s">
        <v>198</v>
      </c>
      <c r="H175" s="32" t="s">
        <v>267</v>
      </c>
      <c r="I175" s="387"/>
      <c r="J175" s="52"/>
      <c r="K175" s="52"/>
      <c r="L175" s="126"/>
      <c r="M175" s="127"/>
      <c r="O175" s="52"/>
      <c r="P175" s="52"/>
      <c r="Q175" s="126"/>
      <c r="R175" s="127"/>
      <c r="S175" s="52"/>
      <c r="T175" s="128"/>
    </row>
    <row r="176" spans="1:20" ht="12.75">
      <c r="A176" s="29" t="s">
        <v>264</v>
      </c>
      <c r="B176" s="33">
        <v>40168</v>
      </c>
      <c r="C176" s="31">
        <v>2</v>
      </c>
      <c r="D176" s="31">
        <v>1</v>
      </c>
      <c r="E176" s="31">
        <v>1</v>
      </c>
      <c r="F176" s="31" t="s">
        <v>208</v>
      </c>
      <c r="G176" s="31" t="s">
        <v>198</v>
      </c>
      <c r="H176" s="32"/>
      <c r="I176" s="387"/>
      <c r="J176" s="52"/>
      <c r="K176" s="52"/>
      <c r="L176" s="126"/>
      <c r="M176" s="127"/>
      <c r="O176" s="52"/>
      <c r="P176" s="52"/>
      <c r="Q176" s="126"/>
      <c r="R176" s="127"/>
      <c r="S176" s="52"/>
      <c r="T176" s="128"/>
    </row>
    <row r="177" spans="1:20" ht="12.75">
      <c r="A177" s="29" t="s">
        <v>266</v>
      </c>
      <c r="B177" s="33">
        <v>40168</v>
      </c>
      <c r="C177" s="31" t="s">
        <v>97</v>
      </c>
      <c r="D177" s="31" t="s">
        <v>215</v>
      </c>
      <c r="E177" s="31">
        <v>1</v>
      </c>
      <c r="F177" s="31" t="s">
        <v>195</v>
      </c>
      <c r="G177" s="31" t="s">
        <v>198</v>
      </c>
      <c r="H177" s="32"/>
      <c r="I177" s="387"/>
      <c r="J177" s="52"/>
      <c r="K177" s="52"/>
      <c r="L177" s="126"/>
      <c r="M177" s="127"/>
      <c r="O177" s="52"/>
      <c r="P177" s="52"/>
      <c r="Q177" s="126"/>
      <c r="R177" s="127"/>
      <c r="S177" s="52"/>
      <c r="T177" s="128"/>
    </row>
    <row r="178" spans="1:20" ht="12.75">
      <c r="A178" s="29" t="s">
        <v>264</v>
      </c>
      <c r="B178" s="33">
        <v>40182</v>
      </c>
      <c r="C178" s="31">
        <v>2</v>
      </c>
      <c r="D178" s="31">
        <v>1</v>
      </c>
      <c r="E178" s="31">
        <v>1</v>
      </c>
      <c r="F178" s="31" t="s">
        <v>215</v>
      </c>
      <c r="G178" s="31" t="s">
        <v>198</v>
      </c>
      <c r="H178" s="32"/>
      <c r="I178" s="387"/>
      <c r="J178" s="52"/>
      <c r="K178" s="52"/>
      <c r="L178" s="126"/>
      <c r="M178" s="127"/>
      <c r="O178" s="52"/>
      <c r="P178" s="52"/>
      <c r="Q178" s="126"/>
      <c r="R178" s="127"/>
      <c r="S178" s="52"/>
      <c r="T178" s="128"/>
    </row>
    <row r="179" spans="1:20" ht="12.75">
      <c r="A179" s="29" t="s">
        <v>266</v>
      </c>
      <c r="B179" s="33">
        <v>40182</v>
      </c>
      <c r="C179" s="31" t="s">
        <v>97</v>
      </c>
      <c r="D179" s="31" t="s">
        <v>97</v>
      </c>
      <c r="E179" s="31">
        <v>1</v>
      </c>
      <c r="F179" s="31" t="s">
        <v>261</v>
      </c>
      <c r="G179" s="31" t="s">
        <v>217</v>
      </c>
      <c r="H179" s="32"/>
      <c r="I179" s="387"/>
      <c r="J179" s="52"/>
      <c r="K179" s="52"/>
      <c r="L179" s="126"/>
      <c r="M179" s="127"/>
      <c r="O179" s="52"/>
      <c r="P179" s="52"/>
      <c r="Q179" s="126"/>
      <c r="R179" s="127"/>
      <c r="S179" s="52"/>
      <c r="T179" s="128"/>
    </row>
    <row r="180" spans="1:20" ht="12.75">
      <c r="A180" s="29" t="s">
        <v>264</v>
      </c>
      <c r="B180" s="33">
        <v>40189</v>
      </c>
      <c r="C180" s="31">
        <v>2</v>
      </c>
      <c r="D180" s="31">
        <v>1</v>
      </c>
      <c r="E180" s="31">
        <v>1</v>
      </c>
      <c r="F180" s="31" t="s">
        <v>206</v>
      </c>
      <c r="G180" s="31" t="s">
        <v>189</v>
      </c>
      <c r="H180" s="32"/>
      <c r="I180" s="387"/>
      <c r="J180" s="52"/>
      <c r="K180" s="52"/>
      <c r="L180" s="126"/>
      <c r="M180" s="127"/>
      <c r="N180" s="127"/>
      <c r="O180" s="52"/>
      <c r="P180" s="52"/>
      <c r="Q180" s="126"/>
      <c r="R180" s="127"/>
      <c r="S180" s="52"/>
      <c r="T180" s="129"/>
    </row>
    <row r="181" spans="1:20" ht="12.75">
      <c r="A181" s="29" t="s">
        <v>266</v>
      </c>
      <c r="B181" s="33">
        <v>40189</v>
      </c>
      <c r="C181" s="31" t="s">
        <v>191</v>
      </c>
      <c r="D181" s="31" t="s">
        <v>97</v>
      </c>
      <c r="E181" s="31" t="s">
        <v>191</v>
      </c>
      <c r="F181" s="31" t="s">
        <v>119</v>
      </c>
      <c r="G181" s="31" t="s">
        <v>205</v>
      </c>
      <c r="H181" s="32"/>
      <c r="I181" s="387"/>
      <c r="J181" s="52"/>
      <c r="K181" s="52"/>
      <c r="L181" s="126"/>
      <c r="M181" s="127"/>
      <c r="N181" s="127"/>
      <c r="O181" s="52"/>
      <c r="P181" s="52"/>
      <c r="Q181" s="126"/>
      <c r="R181" s="127"/>
      <c r="S181" s="52"/>
      <c r="T181" s="129"/>
    </row>
    <row r="182" spans="1:20" ht="12.75">
      <c r="A182" s="29" t="s">
        <v>264</v>
      </c>
      <c r="B182" s="33">
        <v>40196</v>
      </c>
      <c r="C182" s="31">
        <v>2</v>
      </c>
      <c r="D182" s="31" t="s">
        <v>196</v>
      </c>
      <c r="E182" s="31">
        <v>1</v>
      </c>
      <c r="F182" s="31" t="s">
        <v>208</v>
      </c>
      <c r="G182" s="31" t="s">
        <v>187</v>
      </c>
      <c r="H182" s="32"/>
      <c r="I182" s="387"/>
      <c r="J182" s="52"/>
      <c r="K182" s="52"/>
      <c r="L182" s="126"/>
      <c r="M182" s="127"/>
      <c r="O182" s="52"/>
      <c r="P182" s="52"/>
      <c r="Q182" s="126"/>
      <c r="R182" s="127"/>
      <c r="S182" s="52"/>
      <c r="T182" s="128"/>
    </row>
    <row r="183" spans="1:20" ht="12.75">
      <c r="A183" s="29" t="s">
        <v>266</v>
      </c>
      <c r="B183" s="33">
        <v>40196</v>
      </c>
      <c r="C183" s="31" t="s">
        <v>203</v>
      </c>
      <c r="D183" s="31" t="s">
        <v>200</v>
      </c>
      <c r="E183" s="31">
        <v>1</v>
      </c>
      <c r="F183" s="31" t="s">
        <v>268</v>
      </c>
      <c r="G183" s="31" t="s">
        <v>217</v>
      </c>
      <c r="H183" s="32"/>
      <c r="I183" s="387"/>
      <c r="J183" s="52"/>
      <c r="K183" s="52"/>
      <c r="L183" s="126"/>
      <c r="M183" s="127"/>
      <c r="O183" s="52"/>
      <c r="P183" s="52"/>
      <c r="Q183" s="126"/>
      <c r="R183" s="127"/>
      <c r="S183" s="52"/>
      <c r="T183" s="128"/>
    </row>
    <row r="184" spans="1:20" ht="12.75">
      <c r="A184" s="29" t="s">
        <v>264</v>
      </c>
      <c r="B184" s="33">
        <v>40203</v>
      </c>
      <c r="C184" s="31">
        <v>2</v>
      </c>
      <c r="D184" s="31">
        <v>1</v>
      </c>
      <c r="E184" s="31">
        <v>1</v>
      </c>
      <c r="F184" s="31" t="s">
        <v>194</v>
      </c>
      <c r="G184" s="31" t="s">
        <v>193</v>
      </c>
      <c r="H184" s="32"/>
      <c r="I184" s="387"/>
      <c r="J184" s="52"/>
      <c r="K184" s="52"/>
      <c r="L184" s="126"/>
      <c r="M184" s="127"/>
      <c r="O184" s="52"/>
      <c r="P184" s="52"/>
      <c r="Q184" s="126"/>
      <c r="R184" s="127"/>
      <c r="S184" s="52"/>
      <c r="T184" s="128"/>
    </row>
    <row r="185" spans="1:20" ht="12.75">
      <c r="A185" s="29" t="s">
        <v>266</v>
      </c>
      <c r="B185" s="33">
        <v>40203</v>
      </c>
      <c r="C185" s="31" t="s">
        <v>200</v>
      </c>
      <c r="D185" s="31" t="s">
        <v>186</v>
      </c>
      <c r="E185" s="31">
        <v>1</v>
      </c>
      <c r="F185" s="31" t="s">
        <v>195</v>
      </c>
      <c r="G185" s="31" t="s">
        <v>204</v>
      </c>
      <c r="H185" s="32"/>
      <c r="I185" s="387"/>
      <c r="J185" s="52"/>
      <c r="K185" s="52"/>
      <c r="L185" s="126"/>
      <c r="M185" s="127"/>
      <c r="O185" s="52"/>
      <c r="P185" s="52"/>
      <c r="Q185" s="126"/>
      <c r="R185" s="127"/>
      <c r="S185" s="52"/>
      <c r="T185" s="128"/>
    </row>
    <row r="186" spans="1:20" ht="12.75">
      <c r="A186" s="29" t="s">
        <v>264</v>
      </c>
      <c r="B186" s="33">
        <v>40210</v>
      </c>
      <c r="C186" s="31">
        <v>2</v>
      </c>
      <c r="D186" s="31" t="s">
        <v>196</v>
      </c>
      <c r="E186" s="31">
        <v>1</v>
      </c>
      <c r="F186" s="31" t="s">
        <v>200</v>
      </c>
      <c r="G186" s="31" t="s">
        <v>192</v>
      </c>
      <c r="H186" s="32"/>
      <c r="I186" s="387"/>
      <c r="J186" s="52"/>
      <c r="K186" s="52"/>
      <c r="L186" s="126"/>
      <c r="M186" s="127"/>
      <c r="O186" s="52"/>
      <c r="P186" s="52"/>
      <c r="Q186" s="126"/>
      <c r="R186" s="127"/>
      <c r="S186" s="52"/>
      <c r="T186" s="128"/>
    </row>
    <row r="187" spans="1:20" ht="12.75">
      <c r="A187" s="29" t="s">
        <v>266</v>
      </c>
      <c r="B187" s="33">
        <v>40210</v>
      </c>
      <c r="C187" s="31">
        <v>2</v>
      </c>
      <c r="D187" s="31" t="s">
        <v>196</v>
      </c>
      <c r="E187" s="31">
        <v>1</v>
      </c>
      <c r="F187" s="31" t="s">
        <v>206</v>
      </c>
      <c r="G187" s="31" t="s">
        <v>192</v>
      </c>
      <c r="H187" s="32"/>
      <c r="I187" s="387"/>
      <c r="J187" s="52"/>
      <c r="K187" s="52"/>
      <c r="L187" s="126"/>
      <c r="M187" s="127"/>
      <c r="O187" s="52"/>
      <c r="P187" s="52"/>
      <c r="Q187" s="126"/>
      <c r="R187" s="127"/>
      <c r="S187" s="52"/>
      <c r="T187" s="128"/>
    </row>
    <row r="188" spans="1:20" ht="12.75">
      <c r="A188" s="29" t="s">
        <v>264</v>
      </c>
      <c r="B188" s="33">
        <v>40217</v>
      </c>
      <c r="C188" s="31">
        <v>2</v>
      </c>
      <c r="D188" s="31">
        <v>1</v>
      </c>
      <c r="E188" s="31">
        <v>1</v>
      </c>
      <c r="F188" s="31" t="s">
        <v>190</v>
      </c>
      <c r="G188" s="31" t="s">
        <v>204</v>
      </c>
      <c r="H188" s="32"/>
      <c r="I188" s="387"/>
      <c r="J188" s="52"/>
      <c r="K188" s="52"/>
      <c r="L188" s="126"/>
      <c r="M188" s="127"/>
      <c r="O188" s="52"/>
      <c r="P188" s="52"/>
      <c r="Q188" s="126"/>
      <c r="R188" s="127"/>
      <c r="S188" s="52"/>
      <c r="T188" s="128"/>
    </row>
    <row r="189" spans="1:20" ht="12.75">
      <c r="A189" s="29" t="s">
        <v>266</v>
      </c>
      <c r="B189" s="33">
        <v>40217</v>
      </c>
      <c r="C189" s="31">
        <v>2</v>
      </c>
      <c r="D189" s="31" t="s">
        <v>196</v>
      </c>
      <c r="E189" s="31">
        <v>1</v>
      </c>
      <c r="F189" s="31" t="s">
        <v>119</v>
      </c>
      <c r="G189" s="31" t="s">
        <v>192</v>
      </c>
      <c r="H189" s="32"/>
      <c r="I189" s="387"/>
      <c r="J189" s="52"/>
      <c r="K189" s="52"/>
      <c r="L189" s="126"/>
      <c r="M189" s="127"/>
      <c r="O189" s="52"/>
      <c r="P189" s="52"/>
      <c r="Q189" s="126"/>
      <c r="R189" s="127"/>
      <c r="S189" s="52"/>
      <c r="T189" s="128"/>
    </row>
    <row r="190" spans="1:20" ht="12.75">
      <c r="A190" s="29" t="s">
        <v>264</v>
      </c>
      <c r="B190" s="33">
        <v>40224</v>
      </c>
      <c r="C190" s="31">
        <v>2</v>
      </c>
      <c r="D190" s="31" t="s">
        <v>196</v>
      </c>
      <c r="E190" s="31">
        <v>1</v>
      </c>
      <c r="F190" s="31" t="s">
        <v>206</v>
      </c>
      <c r="G190" s="31" t="s">
        <v>204</v>
      </c>
      <c r="H190" s="32"/>
      <c r="I190" s="387"/>
      <c r="J190" s="52"/>
      <c r="K190" s="52"/>
      <c r="O190" s="52"/>
      <c r="P190" s="52"/>
      <c r="Q190" s="52"/>
      <c r="R190" s="52"/>
      <c r="S190" s="52"/>
      <c r="T190" s="130"/>
    </row>
    <row r="191" spans="1:20" ht="12.75">
      <c r="A191" s="29" t="s">
        <v>266</v>
      </c>
      <c r="B191" s="33">
        <v>40224</v>
      </c>
      <c r="C191" s="31">
        <v>2</v>
      </c>
      <c r="D191" s="31">
        <v>1</v>
      </c>
      <c r="E191" s="31">
        <v>1</v>
      </c>
      <c r="F191" s="31" t="s">
        <v>188</v>
      </c>
      <c r="G191" s="31" t="s">
        <v>189</v>
      </c>
      <c r="H191" s="32"/>
      <c r="I191" s="387"/>
      <c r="J191" s="52"/>
      <c r="K191" s="52"/>
      <c r="O191" s="52"/>
      <c r="P191" s="52"/>
      <c r="Q191" s="52"/>
      <c r="R191" s="52"/>
      <c r="S191" s="52"/>
      <c r="T191" s="130"/>
    </row>
    <row r="192" spans="1:20" ht="12.75">
      <c r="A192" s="29" t="s">
        <v>264</v>
      </c>
      <c r="B192" s="33">
        <v>40231</v>
      </c>
      <c r="C192" s="31">
        <v>2</v>
      </c>
      <c r="D192" s="31" t="s">
        <v>196</v>
      </c>
      <c r="E192" s="31">
        <v>1</v>
      </c>
      <c r="F192" s="31" t="s">
        <v>200</v>
      </c>
      <c r="G192" s="31" t="s">
        <v>204</v>
      </c>
      <c r="H192" s="32"/>
      <c r="I192" s="387"/>
      <c r="J192" s="52"/>
      <c r="K192" s="52"/>
      <c r="L192" s="126"/>
      <c r="M192" s="127"/>
      <c r="O192" s="52"/>
      <c r="P192" s="52"/>
      <c r="Q192" s="126"/>
      <c r="R192" s="127"/>
      <c r="S192" s="52"/>
      <c r="T192" s="128"/>
    </row>
    <row r="193" spans="1:21" ht="12.75">
      <c r="A193" s="29" t="s">
        <v>266</v>
      </c>
      <c r="B193" s="33">
        <v>40231</v>
      </c>
      <c r="C193" s="31">
        <v>2</v>
      </c>
      <c r="D193" s="31" t="s">
        <v>97</v>
      </c>
      <c r="E193" s="31" t="s">
        <v>108</v>
      </c>
      <c r="F193" s="31" t="s">
        <v>206</v>
      </c>
      <c r="G193" s="31" t="s">
        <v>192</v>
      </c>
      <c r="H193" s="32"/>
      <c r="I193" s="387"/>
      <c r="J193" s="52"/>
      <c r="K193" s="52"/>
      <c r="L193" s="126"/>
      <c r="M193" s="127"/>
      <c r="O193" s="52"/>
      <c r="P193" s="52"/>
      <c r="Q193" s="126"/>
      <c r="R193" s="127"/>
      <c r="S193" s="52"/>
      <c r="T193" s="128"/>
    </row>
    <row r="194" spans="1:21" ht="12.75">
      <c r="A194" s="29" t="s">
        <v>264</v>
      </c>
      <c r="B194" s="33">
        <v>40239</v>
      </c>
      <c r="C194" s="31">
        <v>2</v>
      </c>
      <c r="D194" s="31" t="s">
        <v>191</v>
      </c>
      <c r="E194" s="31">
        <v>1</v>
      </c>
      <c r="F194" s="31" t="s">
        <v>206</v>
      </c>
      <c r="G194" s="31" t="s">
        <v>189</v>
      </c>
      <c r="H194" s="32"/>
      <c r="I194" s="387"/>
      <c r="J194" s="52"/>
      <c r="K194" s="52"/>
      <c r="L194" s="126"/>
      <c r="M194" s="127"/>
      <c r="O194" s="52"/>
      <c r="P194" s="52"/>
      <c r="Q194" s="126"/>
      <c r="R194" s="127"/>
      <c r="S194" s="52"/>
      <c r="T194" s="128"/>
    </row>
    <row r="195" spans="1:21" ht="12.75">
      <c r="A195" s="29" t="s">
        <v>266</v>
      </c>
      <c r="B195" s="33">
        <v>40239</v>
      </c>
      <c r="C195" s="31" t="s">
        <v>186</v>
      </c>
      <c r="D195" s="31" t="s">
        <v>108</v>
      </c>
      <c r="E195" s="31">
        <v>1</v>
      </c>
      <c r="F195" s="31" t="s">
        <v>202</v>
      </c>
      <c r="G195" s="31" t="s">
        <v>218</v>
      </c>
      <c r="H195" s="32"/>
      <c r="I195" s="387"/>
      <c r="J195" s="52"/>
      <c r="K195" s="52"/>
      <c r="L195" s="126"/>
      <c r="M195" s="127"/>
      <c r="O195" s="52"/>
      <c r="P195" s="52"/>
      <c r="Q195" s="126"/>
      <c r="R195" s="127"/>
      <c r="S195" s="52"/>
      <c r="T195" s="128"/>
    </row>
    <row r="196" spans="1:21" ht="12.75">
      <c r="A196" s="29" t="s">
        <v>264</v>
      </c>
      <c r="B196" s="33">
        <v>40245</v>
      </c>
      <c r="C196" s="31">
        <v>2</v>
      </c>
      <c r="D196" s="31" t="s">
        <v>196</v>
      </c>
      <c r="E196" s="31">
        <v>1</v>
      </c>
      <c r="F196" s="31" t="s">
        <v>119</v>
      </c>
      <c r="G196" s="31" t="s">
        <v>192</v>
      </c>
      <c r="H196" s="32"/>
      <c r="I196" s="387"/>
      <c r="J196" s="52"/>
      <c r="K196" s="52"/>
      <c r="L196" s="126"/>
      <c r="M196" s="127"/>
      <c r="O196" s="52"/>
      <c r="P196" s="52"/>
      <c r="Q196" s="126"/>
      <c r="R196" s="127"/>
      <c r="S196" s="52"/>
      <c r="T196" s="128"/>
    </row>
    <row r="197" spans="1:21" ht="12.75">
      <c r="A197" s="29" t="s">
        <v>266</v>
      </c>
      <c r="B197" s="33">
        <v>40245</v>
      </c>
      <c r="C197" s="31" t="s">
        <v>208</v>
      </c>
      <c r="D197" s="31" t="s">
        <v>186</v>
      </c>
      <c r="E197" s="31" t="s">
        <v>191</v>
      </c>
      <c r="F197" s="31" t="s">
        <v>269</v>
      </c>
      <c r="G197" s="31" t="s">
        <v>216</v>
      </c>
      <c r="H197" s="32"/>
      <c r="I197" s="387"/>
      <c r="J197" s="52"/>
      <c r="K197" s="52"/>
      <c r="L197" s="126"/>
      <c r="M197" s="127"/>
      <c r="O197" s="52"/>
      <c r="P197" s="52"/>
      <c r="Q197" s="126"/>
      <c r="R197" s="127"/>
      <c r="S197" s="52"/>
      <c r="T197" s="128"/>
    </row>
    <row r="198" spans="1:21" ht="12.75">
      <c r="A198" s="29" t="s">
        <v>264</v>
      </c>
      <c r="B198" s="33">
        <v>40252</v>
      </c>
      <c r="C198" s="31">
        <v>2</v>
      </c>
      <c r="D198" s="31">
        <v>1</v>
      </c>
      <c r="E198" s="31">
        <v>1</v>
      </c>
      <c r="F198" s="31" t="s">
        <v>200</v>
      </c>
      <c r="G198" s="31" t="s">
        <v>193</v>
      </c>
      <c r="H198" s="32"/>
      <c r="I198" s="387"/>
      <c r="J198" s="52"/>
      <c r="K198" s="52"/>
      <c r="L198" s="126"/>
      <c r="M198" s="127"/>
      <c r="N198" s="127"/>
      <c r="O198" s="52"/>
      <c r="P198" s="52"/>
      <c r="Q198" s="126"/>
      <c r="R198" s="127"/>
      <c r="S198" s="52"/>
      <c r="T198" s="128"/>
    </row>
    <row r="199" spans="1:21" ht="12.75">
      <c r="A199" s="29" t="s">
        <v>266</v>
      </c>
      <c r="B199" s="33">
        <v>40252</v>
      </c>
      <c r="C199" s="31">
        <v>2</v>
      </c>
      <c r="D199" s="31">
        <v>1</v>
      </c>
      <c r="E199" s="31">
        <v>1</v>
      </c>
      <c r="F199" s="31" t="s">
        <v>270</v>
      </c>
      <c r="G199" s="31" t="s">
        <v>218</v>
      </c>
      <c r="H199" s="32"/>
      <c r="I199" s="387"/>
      <c r="J199" s="52"/>
      <c r="K199" s="52"/>
      <c r="L199" s="126"/>
      <c r="M199" s="127"/>
      <c r="N199" s="127"/>
      <c r="O199" s="52"/>
      <c r="P199" s="52"/>
      <c r="Q199" s="126"/>
      <c r="R199" s="127"/>
      <c r="S199" s="52"/>
      <c r="T199" s="128"/>
    </row>
    <row r="200" spans="1:21" ht="12.75">
      <c r="A200" s="29" t="s">
        <v>264</v>
      </c>
      <c r="B200" s="33">
        <v>40259</v>
      </c>
      <c r="C200" s="31">
        <v>2</v>
      </c>
      <c r="D200" s="31">
        <v>1</v>
      </c>
      <c r="E200" s="31">
        <v>1</v>
      </c>
      <c r="F200" s="31" t="s">
        <v>200</v>
      </c>
      <c r="G200" s="31" t="s">
        <v>204</v>
      </c>
      <c r="H200" s="32"/>
      <c r="I200" s="387"/>
      <c r="J200" s="52"/>
      <c r="K200" s="52"/>
      <c r="L200" s="126"/>
      <c r="M200" s="127"/>
      <c r="O200" s="52"/>
      <c r="P200" s="52"/>
      <c r="Q200" s="126"/>
      <c r="R200" s="127"/>
      <c r="S200" s="52"/>
      <c r="T200" s="128"/>
    </row>
    <row r="201" spans="1:21" ht="12.75">
      <c r="A201" s="29" t="s">
        <v>266</v>
      </c>
      <c r="B201" s="33">
        <v>40259</v>
      </c>
      <c r="C201" s="31">
        <v>2</v>
      </c>
      <c r="D201" s="31">
        <v>1</v>
      </c>
      <c r="E201" s="31">
        <v>1</v>
      </c>
      <c r="F201" s="31" t="s">
        <v>206</v>
      </c>
      <c r="G201" s="31" t="s">
        <v>192</v>
      </c>
      <c r="H201" s="32"/>
      <c r="I201" s="387"/>
      <c r="J201" s="52"/>
      <c r="K201" s="52"/>
      <c r="L201" s="126"/>
      <c r="M201" s="127"/>
      <c r="O201" s="52"/>
      <c r="P201" s="52"/>
      <c r="Q201" s="126"/>
      <c r="R201" s="127"/>
      <c r="S201" s="52"/>
      <c r="T201" s="128"/>
    </row>
    <row r="202" spans="1:21">
      <c r="A202" s="29" t="s">
        <v>264</v>
      </c>
      <c r="B202" s="39">
        <v>40266</v>
      </c>
      <c r="C202" s="31">
        <v>2</v>
      </c>
      <c r="D202" s="31" t="s">
        <v>97</v>
      </c>
      <c r="E202" s="31">
        <v>1</v>
      </c>
      <c r="F202" s="31" t="s">
        <v>188</v>
      </c>
      <c r="G202" s="31" t="s">
        <v>189</v>
      </c>
      <c r="U202" s="12"/>
    </row>
    <row r="203" spans="1:21">
      <c r="A203" s="29" t="s">
        <v>266</v>
      </c>
      <c r="B203" s="39">
        <v>40266</v>
      </c>
      <c r="C203" s="31">
        <v>2</v>
      </c>
      <c r="D203" s="31" t="s">
        <v>108</v>
      </c>
      <c r="E203" s="31" t="s">
        <v>97</v>
      </c>
      <c r="F203" s="31" t="s">
        <v>197</v>
      </c>
      <c r="G203" s="31" t="s">
        <v>204</v>
      </c>
    </row>
    <row r="204" spans="1:21">
      <c r="A204" s="29"/>
      <c r="B204" s="39"/>
      <c r="C204" s="31"/>
      <c r="D204" s="31"/>
      <c r="E204" s="31"/>
      <c r="F204" s="31"/>
      <c r="G204" s="31"/>
    </row>
    <row r="205" spans="1:21" ht="15">
      <c r="A205" s="29" t="s">
        <v>75</v>
      </c>
      <c r="B205" s="33">
        <v>40154</v>
      </c>
      <c r="C205" s="31">
        <v>2</v>
      </c>
      <c r="D205" s="31" t="s">
        <v>108</v>
      </c>
      <c r="E205" s="31">
        <v>1</v>
      </c>
      <c r="F205" s="31" t="s">
        <v>197</v>
      </c>
      <c r="G205" s="31" t="s">
        <v>198</v>
      </c>
      <c r="H205" s="32" t="s">
        <v>262</v>
      </c>
      <c r="I205" s="209"/>
      <c r="J205" s="316">
        <v>21.28</v>
      </c>
      <c r="K205" s="317">
        <v>35.79</v>
      </c>
      <c r="L205" s="318">
        <v>99.9</v>
      </c>
      <c r="M205" s="319">
        <v>7.17</v>
      </c>
      <c r="N205">
        <v>8.1999999999999993</v>
      </c>
      <c r="O205" s="316">
        <v>20.87</v>
      </c>
      <c r="P205" s="317">
        <v>35.763705311542502</v>
      </c>
      <c r="Q205" s="318">
        <v>97</v>
      </c>
      <c r="R205" s="319">
        <v>7.01</v>
      </c>
      <c r="S205" s="52">
        <v>8.1999999999999993</v>
      </c>
      <c r="T205" s="128">
        <v>5</v>
      </c>
    </row>
    <row r="206" spans="1:21" s="41" customFormat="1" ht="15">
      <c r="A206" s="29" t="s">
        <v>75</v>
      </c>
      <c r="B206" s="33">
        <v>40161</v>
      </c>
      <c r="C206" s="31">
        <v>2</v>
      </c>
      <c r="D206" s="31" t="s">
        <v>191</v>
      </c>
      <c r="E206" s="31">
        <v>1</v>
      </c>
      <c r="F206" s="31" t="s">
        <v>215</v>
      </c>
      <c r="G206" s="31" t="s">
        <v>189</v>
      </c>
      <c r="H206" s="32" t="s">
        <v>250</v>
      </c>
      <c r="I206" s="297">
        <v>7.7907527155744671E-2</v>
      </c>
      <c r="J206" s="291">
        <v>21.98</v>
      </c>
      <c r="K206" s="292">
        <v>35.89</v>
      </c>
      <c r="L206" s="293">
        <v>104.3</v>
      </c>
      <c r="M206" s="294">
        <v>7.38</v>
      </c>
      <c r="N206" s="41">
        <v>8.1999999999999993</v>
      </c>
      <c r="O206" s="291">
        <v>21.23</v>
      </c>
      <c r="P206" s="292">
        <v>35.880000000000003</v>
      </c>
      <c r="Q206" s="293">
        <v>100.9</v>
      </c>
      <c r="R206" s="294">
        <v>7.22</v>
      </c>
      <c r="S206" s="52">
        <v>8.1999999999999993</v>
      </c>
      <c r="T206" s="296">
        <v>8.5</v>
      </c>
    </row>
    <row r="207" spans="1:21" ht="15">
      <c r="A207" s="29" t="s">
        <v>75</v>
      </c>
      <c r="B207" s="33">
        <v>40168</v>
      </c>
      <c r="C207" s="31">
        <v>2</v>
      </c>
      <c r="D207" s="31" t="s">
        <v>191</v>
      </c>
      <c r="E207" s="31">
        <v>1</v>
      </c>
      <c r="F207" s="31" t="s">
        <v>200</v>
      </c>
      <c r="G207" s="31" t="s">
        <v>189</v>
      </c>
      <c r="H207" s="32" t="s">
        <v>248</v>
      </c>
      <c r="I207" s="252">
        <v>0.11861247094294566</v>
      </c>
      <c r="J207" s="316">
        <v>21.94</v>
      </c>
      <c r="K207" s="317">
        <v>35.910000000000004</v>
      </c>
      <c r="L207" s="318">
        <v>100.5</v>
      </c>
      <c r="M207" s="319">
        <v>7.11</v>
      </c>
      <c r="N207">
        <v>8.3000000000000007</v>
      </c>
      <c r="O207" s="316">
        <v>21.38</v>
      </c>
      <c r="P207" s="317">
        <v>35.910000000000004</v>
      </c>
      <c r="Q207" s="318">
        <v>97.1</v>
      </c>
      <c r="R207" s="319">
        <v>6.93</v>
      </c>
      <c r="S207" s="52">
        <v>8.1999999999999993</v>
      </c>
      <c r="T207" s="321">
        <v>6.5</v>
      </c>
    </row>
    <row r="208" spans="1:21" ht="15">
      <c r="A208" s="29" t="s">
        <v>75</v>
      </c>
      <c r="B208" s="33">
        <v>40182</v>
      </c>
      <c r="C208" s="31">
        <v>2</v>
      </c>
      <c r="D208" s="31" t="s">
        <v>191</v>
      </c>
      <c r="E208" s="31">
        <v>1</v>
      </c>
      <c r="F208" s="31" t="s">
        <v>197</v>
      </c>
      <c r="G208" s="31" t="s">
        <v>204</v>
      </c>
      <c r="H208" s="32" t="s">
        <v>258</v>
      </c>
      <c r="I208" s="315">
        <v>9.4172662577709065E-2</v>
      </c>
      <c r="J208" s="291">
        <v>22.66</v>
      </c>
      <c r="K208" s="292">
        <v>36.36</v>
      </c>
      <c r="L208" s="293">
        <v>99.2</v>
      </c>
      <c r="M208" s="294">
        <v>6.91</v>
      </c>
      <c r="N208">
        <v>8.3000000000000007</v>
      </c>
      <c r="O208" s="291">
        <v>22.28</v>
      </c>
      <c r="P208" s="292">
        <v>36.400000000000006</v>
      </c>
      <c r="Q208" s="293">
        <v>97.9</v>
      </c>
      <c r="R208" s="294">
        <v>6.86</v>
      </c>
      <c r="S208" s="52">
        <v>8.3000000000000007</v>
      </c>
      <c r="T208" s="296">
        <v>5.5</v>
      </c>
    </row>
    <row r="209" spans="1:20" ht="15">
      <c r="A209" s="29" t="s">
        <v>75</v>
      </c>
      <c r="B209" s="33">
        <v>40189</v>
      </c>
      <c r="C209" s="31" t="s">
        <v>186</v>
      </c>
      <c r="D209" s="31" t="s">
        <v>257</v>
      </c>
      <c r="E209" s="31">
        <v>1</v>
      </c>
      <c r="F209" s="31" t="s">
        <v>271</v>
      </c>
      <c r="G209" s="31" t="s">
        <v>205</v>
      </c>
      <c r="H209" s="32" t="s">
        <v>115</v>
      </c>
      <c r="I209" s="315">
        <v>0.12692327205665935</v>
      </c>
      <c r="J209" s="316">
        <v>23</v>
      </c>
      <c r="K209" s="317">
        <v>36.590000000000003</v>
      </c>
      <c r="L209" s="318">
        <v>101.3</v>
      </c>
      <c r="M209" s="319">
        <v>7.01</v>
      </c>
      <c r="N209" s="319">
        <v>8.34</v>
      </c>
      <c r="O209" s="316">
        <v>22.57</v>
      </c>
      <c r="P209" s="317">
        <v>36.61</v>
      </c>
      <c r="Q209" s="318">
        <v>93.9</v>
      </c>
      <c r="R209" s="319">
        <v>6.54</v>
      </c>
      <c r="S209" s="319">
        <v>8.34</v>
      </c>
      <c r="T209" s="321">
        <v>5</v>
      </c>
    </row>
    <row r="210" spans="1:20" ht="15">
      <c r="A210" s="29" t="s">
        <v>75</v>
      </c>
      <c r="B210" s="33">
        <v>40196</v>
      </c>
      <c r="C210" s="31">
        <v>2</v>
      </c>
      <c r="D210" s="31" t="s">
        <v>108</v>
      </c>
      <c r="E210" s="31">
        <v>1</v>
      </c>
      <c r="F210" s="31" t="s">
        <v>206</v>
      </c>
      <c r="G210" s="31" t="s">
        <v>189</v>
      </c>
      <c r="H210" s="32" t="s">
        <v>236</v>
      </c>
      <c r="I210" s="255">
        <v>8.9145865727166679E-2</v>
      </c>
      <c r="J210" s="316">
        <v>25.12</v>
      </c>
      <c r="K210" s="317">
        <v>36.89</v>
      </c>
      <c r="L210" s="318">
        <v>101</v>
      </c>
      <c r="M210" s="319">
        <v>6.72</v>
      </c>
      <c r="N210" s="319">
        <v>8.34</v>
      </c>
      <c r="O210" s="316">
        <v>22.78</v>
      </c>
      <c r="P210" s="317">
        <v>36.840000000000003</v>
      </c>
      <c r="Q210" s="318">
        <v>92</v>
      </c>
      <c r="R210" s="319">
        <v>6.38</v>
      </c>
      <c r="S210" s="319">
        <v>8.34</v>
      </c>
      <c r="T210" s="321">
        <v>8</v>
      </c>
    </row>
    <row r="211" spans="1:20" ht="15">
      <c r="A211" s="29" t="s">
        <v>75</v>
      </c>
      <c r="B211" s="33">
        <v>40203</v>
      </c>
      <c r="C211" s="31">
        <v>2</v>
      </c>
      <c r="D211" s="31" t="s">
        <v>191</v>
      </c>
      <c r="E211" s="31">
        <v>1</v>
      </c>
      <c r="F211" s="31" t="s">
        <v>116</v>
      </c>
      <c r="G211" s="31" t="s">
        <v>187</v>
      </c>
      <c r="H211" s="32" t="s">
        <v>241</v>
      </c>
      <c r="I211" s="298">
        <v>0.10132515230447182</v>
      </c>
      <c r="J211" s="316">
        <v>24.52</v>
      </c>
      <c r="K211" s="317">
        <v>36.68</v>
      </c>
      <c r="L211" s="318">
        <v>100.1</v>
      </c>
      <c r="M211" s="319">
        <v>6.76</v>
      </c>
      <c r="N211" s="319">
        <v>8.34</v>
      </c>
      <c r="O211" s="316">
        <v>23.71</v>
      </c>
      <c r="P211" s="317">
        <v>36.620000000000005</v>
      </c>
      <c r="Q211" s="318">
        <v>94.4</v>
      </c>
      <c r="R211" s="319">
        <v>6.47</v>
      </c>
      <c r="S211" s="319">
        <v>8.34</v>
      </c>
      <c r="T211" s="321">
        <v>7</v>
      </c>
    </row>
    <row r="212" spans="1:20" ht="15">
      <c r="A212" s="29" t="s">
        <v>75</v>
      </c>
      <c r="B212" s="33">
        <v>40210</v>
      </c>
      <c r="C212" s="31">
        <v>2</v>
      </c>
      <c r="D212" s="31">
        <v>1</v>
      </c>
      <c r="E212" s="31">
        <v>1</v>
      </c>
      <c r="F212" s="31" t="s">
        <v>116</v>
      </c>
      <c r="G212" s="31" t="s">
        <v>198</v>
      </c>
      <c r="H212" s="32" t="s">
        <v>246</v>
      </c>
      <c r="I212" s="315">
        <v>8.6447572844678966E-2</v>
      </c>
      <c r="J212" s="316">
        <v>24.01</v>
      </c>
      <c r="K212" s="317">
        <v>36.72</v>
      </c>
      <c r="L212" s="318">
        <v>99.8</v>
      </c>
      <c r="M212" s="319">
        <v>6.79</v>
      </c>
      <c r="N212" s="319">
        <v>8.34</v>
      </c>
      <c r="O212" s="316">
        <v>23.68</v>
      </c>
      <c r="P212" s="317">
        <v>36.660000000000004</v>
      </c>
      <c r="Q212" s="318">
        <v>97.4</v>
      </c>
      <c r="R212" s="319">
        <v>6.67</v>
      </c>
      <c r="S212" s="319">
        <v>8.34</v>
      </c>
      <c r="T212" s="321">
        <v>8</v>
      </c>
    </row>
    <row r="213" spans="1:20" ht="15">
      <c r="A213" s="29" t="s">
        <v>75</v>
      </c>
      <c r="B213" s="33">
        <v>40217</v>
      </c>
      <c r="C213" s="31">
        <v>2</v>
      </c>
      <c r="D213" s="31">
        <v>1</v>
      </c>
      <c r="E213" s="31">
        <v>1</v>
      </c>
      <c r="F213" s="31" t="s">
        <v>215</v>
      </c>
      <c r="G213" s="31" t="s">
        <v>187</v>
      </c>
      <c r="H213" s="32" t="s">
        <v>239</v>
      </c>
      <c r="I213" s="195">
        <v>8.0171434171777481E-2</v>
      </c>
      <c r="J213">
        <v>23.04</v>
      </c>
      <c r="K213" s="12">
        <v>36.790000000000006</v>
      </c>
      <c r="L213" s="19">
        <v>97.4</v>
      </c>
      <c r="M213" s="18">
        <v>6.74</v>
      </c>
      <c r="N213" s="319">
        <v>8.34</v>
      </c>
      <c r="O213">
        <v>22.5</v>
      </c>
      <c r="P213" s="12">
        <v>36.720000000000006</v>
      </c>
      <c r="Q213" s="19">
        <v>95.4</v>
      </c>
      <c r="R213" s="18">
        <v>6.66</v>
      </c>
      <c r="S213" s="319">
        <v>8.34</v>
      </c>
      <c r="T213" s="42">
        <v>8</v>
      </c>
    </row>
    <row r="214" spans="1:20" ht="15">
      <c r="A214" s="29" t="s">
        <v>75</v>
      </c>
      <c r="B214" s="33">
        <v>40224</v>
      </c>
      <c r="C214" s="31">
        <v>2</v>
      </c>
      <c r="D214" s="31">
        <v>1</v>
      </c>
      <c r="E214" s="31">
        <v>1</v>
      </c>
      <c r="F214" s="31" t="s">
        <v>206</v>
      </c>
      <c r="G214" s="31" t="s">
        <v>204</v>
      </c>
      <c r="H214" s="32" t="s">
        <v>255</v>
      </c>
      <c r="I214" s="295">
        <v>8.3842566488741166E-2</v>
      </c>
      <c r="J214" s="316">
        <v>23.76</v>
      </c>
      <c r="K214" s="317">
        <v>36.57</v>
      </c>
      <c r="L214" s="318">
        <v>103</v>
      </c>
      <c r="M214" s="319">
        <v>7.02</v>
      </c>
      <c r="N214" s="319">
        <v>8.3800000000000008</v>
      </c>
      <c r="O214" s="316">
        <v>23.38</v>
      </c>
      <c r="P214" s="317">
        <v>36.450000000000003</v>
      </c>
      <c r="Q214" s="318">
        <v>98.3</v>
      </c>
      <c r="R214" s="319">
        <v>6.75</v>
      </c>
      <c r="S214" s="319">
        <v>8.34</v>
      </c>
      <c r="T214" s="321">
        <v>7</v>
      </c>
    </row>
    <row r="215" spans="1:20" ht="15">
      <c r="A215" s="29" t="s">
        <v>75</v>
      </c>
      <c r="B215" s="33">
        <v>40231</v>
      </c>
      <c r="C215" s="31" t="s">
        <v>188</v>
      </c>
      <c r="D215" s="31" t="s">
        <v>108</v>
      </c>
      <c r="E215" s="31" t="s">
        <v>191</v>
      </c>
      <c r="F215" s="31" t="s">
        <v>206</v>
      </c>
      <c r="G215" s="31" t="s">
        <v>192</v>
      </c>
      <c r="H215" s="32" t="s">
        <v>250</v>
      </c>
      <c r="I215" s="298">
        <v>7.0182788447155239E-2</v>
      </c>
      <c r="J215" s="316">
        <v>24.03</v>
      </c>
      <c r="K215" s="317">
        <v>36.47</v>
      </c>
      <c r="L215" s="318">
        <v>97.9</v>
      </c>
      <c r="M215" s="319">
        <v>6.67</v>
      </c>
      <c r="N215" s="319">
        <v>8.19</v>
      </c>
      <c r="O215" s="316">
        <v>23.5</v>
      </c>
      <c r="P215" s="317">
        <v>36.4</v>
      </c>
      <c r="Q215" s="318">
        <v>93.9</v>
      </c>
      <c r="R215" s="319">
        <v>6.45</v>
      </c>
      <c r="S215" s="319">
        <v>8.14</v>
      </c>
      <c r="T215" s="321">
        <v>7.5</v>
      </c>
    </row>
    <row r="216" spans="1:20" ht="15">
      <c r="A216" s="29" t="s">
        <v>75</v>
      </c>
      <c r="B216" s="33">
        <v>40239</v>
      </c>
      <c r="C216" s="31">
        <v>2</v>
      </c>
      <c r="D216" s="31" t="s">
        <v>108</v>
      </c>
      <c r="E216" s="31">
        <v>1</v>
      </c>
      <c r="F216" s="31" t="s">
        <v>195</v>
      </c>
      <c r="G216" s="31" t="s">
        <v>205</v>
      </c>
      <c r="H216" s="32" t="s">
        <v>239</v>
      </c>
      <c r="I216" s="381">
        <v>8.1106654594648345E-2</v>
      </c>
      <c r="J216" s="388">
        <v>24.66</v>
      </c>
      <c r="K216" s="389">
        <v>36.9</v>
      </c>
      <c r="L216" s="390">
        <v>106.2</v>
      </c>
      <c r="M216" s="391">
        <v>7.12</v>
      </c>
      <c r="N216" s="391">
        <v>8.23</v>
      </c>
      <c r="O216" s="388">
        <v>23.61</v>
      </c>
      <c r="P216" s="389">
        <v>36.86</v>
      </c>
      <c r="Q216" s="390">
        <v>99.6</v>
      </c>
      <c r="R216" s="391">
        <v>6.8</v>
      </c>
      <c r="S216" s="391">
        <v>8.17</v>
      </c>
      <c r="T216" s="392">
        <v>5.5</v>
      </c>
    </row>
    <row r="217" spans="1:20" ht="15">
      <c r="A217" s="29" t="s">
        <v>75</v>
      </c>
      <c r="B217" s="33">
        <v>40245</v>
      </c>
      <c r="C217" s="31">
        <v>2</v>
      </c>
      <c r="D217" s="31">
        <v>1</v>
      </c>
      <c r="E217" s="31">
        <v>1</v>
      </c>
      <c r="F217" s="31" t="s">
        <v>188</v>
      </c>
      <c r="G217" s="31" t="s">
        <v>216</v>
      </c>
      <c r="H217" s="32" t="s">
        <v>262</v>
      </c>
      <c r="I217" s="290">
        <v>9.7965898435243531E-2</v>
      </c>
      <c r="J217" s="388">
        <v>22.89</v>
      </c>
      <c r="K217" s="389">
        <v>36.89</v>
      </c>
      <c r="L217" s="390">
        <v>99</v>
      </c>
      <c r="M217" s="391">
        <v>6.84</v>
      </c>
      <c r="N217" s="391">
        <v>8.1999999999999993</v>
      </c>
      <c r="O217" s="388">
        <v>22.44</v>
      </c>
      <c r="P217" s="389">
        <v>36.880000000000003</v>
      </c>
      <c r="Q217" s="390">
        <v>86.9</v>
      </c>
      <c r="R217" s="391">
        <v>6.05</v>
      </c>
      <c r="S217" s="391">
        <v>8.1300000000000008</v>
      </c>
      <c r="T217" s="392">
        <v>6</v>
      </c>
    </row>
    <row r="218" spans="1:20" ht="15">
      <c r="A218" s="29" t="s">
        <v>75</v>
      </c>
      <c r="B218" s="33">
        <v>40252</v>
      </c>
      <c r="C218" s="31">
        <v>2</v>
      </c>
      <c r="D218" s="31" t="s">
        <v>196</v>
      </c>
      <c r="E218" s="31">
        <v>1</v>
      </c>
      <c r="F218" s="31" t="s">
        <v>206</v>
      </c>
      <c r="G218" s="31" t="s">
        <v>187</v>
      </c>
      <c r="H218" s="32" t="s">
        <v>111</v>
      </c>
      <c r="I218" s="393">
        <v>8.0644979261277658E-2</v>
      </c>
      <c r="J218" s="394">
        <v>23.81</v>
      </c>
      <c r="K218" s="395">
        <v>36.96</v>
      </c>
      <c r="L218" s="396">
        <v>102</v>
      </c>
      <c r="M218" s="397">
        <v>6.96</v>
      </c>
      <c r="N218" s="397">
        <v>8.1999999999999993</v>
      </c>
      <c r="O218" s="394">
        <v>23.35</v>
      </c>
      <c r="P218" s="395">
        <v>37.040000000000006</v>
      </c>
      <c r="Q218" s="396">
        <v>84.3</v>
      </c>
      <c r="R218" s="397">
        <v>5.8</v>
      </c>
      <c r="S218" s="397">
        <v>8.11</v>
      </c>
      <c r="T218" s="34">
        <v>7.2</v>
      </c>
    </row>
    <row r="219" spans="1:20" ht="15">
      <c r="A219" s="29" t="s">
        <v>75</v>
      </c>
      <c r="B219" s="33">
        <v>40259</v>
      </c>
      <c r="C219" s="31" t="s">
        <v>197</v>
      </c>
      <c r="D219" s="31" t="s">
        <v>97</v>
      </c>
      <c r="E219" s="31" t="s">
        <v>191</v>
      </c>
      <c r="F219" s="31" t="s">
        <v>102</v>
      </c>
      <c r="G219" s="31" t="s">
        <v>217</v>
      </c>
      <c r="H219" s="32" t="s">
        <v>258</v>
      </c>
      <c r="I219" s="290">
        <v>0.11144386763031158</v>
      </c>
      <c r="J219" s="388">
        <v>22.82</v>
      </c>
      <c r="K219" s="389">
        <v>36.9</v>
      </c>
      <c r="L219" s="390">
        <v>97.2</v>
      </c>
      <c r="M219" s="391">
        <v>6.76</v>
      </c>
      <c r="N219" s="391">
        <v>8.18</v>
      </c>
      <c r="O219" s="388">
        <v>22.12</v>
      </c>
      <c r="P219" s="389">
        <v>36.94</v>
      </c>
      <c r="Q219" s="390">
        <v>80.400000000000006</v>
      </c>
      <c r="R219" s="391">
        <v>5.66</v>
      </c>
      <c r="S219" s="391">
        <v>8.1</v>
      </c>
      <c r="T219" s="392">
        <v>5.5</v>
      </c>
    </row>
    <row r="220" spans="1:20" ht="15">
      <c r="A220" s="29" t="s">
        <v>75</v>
      </c>
      <c r="B220" s="39">
        <v>40266</v>
      </c>
      <c r="C220" s="31">
        <v>2</v>
      </c>
      <c r="D220" s="31" t="s">
        <v>97</v>
      </c>
      <c r="E220" s="31">
        <v>1</v>
      </c>
      <c r="F220" s="31" t="s">
        <v>195</v>
      </c>
      <c r="G220" s="31" t="s">
        <v>198</v>
      </c>
      <c r="H220" s="32" t="s">
        <v>254</v>
      </c>
      <c r="I220" s="279">
        <v>0.12754314256106142</v>
      </c>
      <c r="J220" s="388">
        <v>22.3</v>
      </c>
      <c r="K220" s="389">
        <v>36.840000000000003</v>
      </c>
      <c r="L220" s="390">
        <v>97.3</v>
      </c>
      <c r="M220" s="391">
        <v>6.84</v>
      </c>
      <c r="N220" s="391">
        <v>8.2100000000000009</v>
      </c>
      <c r="O220" s="388">
        <v>22.26</v>
      </c>
      <c r="P220" s="389">
        <v>36.89</v>
      </c>
      <c r="Q220" s="390">
        <v>95.4</v>
      </c>
      <c r="R220" s="391">
        <v>6.7</v>
      </c>
      <c r="S220" s="391">
        <v>8.1999999999999993</v>
      </c>
      <c r="T220" s="392">
        <v>5.5</v>
      </c>
    </row>
    <row r="221" spans="1:20" ht="15">
      <c r="A221" s="29"/>
      <c r="B221" s="39"/>
      <c r="C221" s="31"/>
      <c r="D221" s="31"/>
      <c r="E221" s="31"/>
      <c r="F221" s="31"/>
      <c r="G221" s="31"/>
      <c r="H221" s="32"/>
      <c r="I221" s="279"/>
      <c r="J221" s="388"/>
      <c r="K221" s="389"/>
      <c r="L221" s="390"/>
      <c r="M221" s="391"/>
      <c r="N221" s="391"/>
      <c r="O221" s="388"/>
      <c r="P221" s="389"/>
      <c r="Q221" s="390"/>
      <c r="R221" s="391"/>
      <c r="S221" s="391"/>
      <c r="T221" s="392"/>
    </row>
    <row r="222" spans="1:20" ht="15">
      <c r="A222" s="29" t="s">
        <v>76</v>
      </c>
      <c r="B222" s="33">
        <v>40154</v>
      </c>
      <c r="C222" s="31">
        <v>2</v>
      </c>
      <c r="D222" s="31" t="s">
        <v>97</v>
      </c>
      <c r="E222" s="31">
        <v>1</v>
      </c>
      <c r="F222" s="31" t="s">
        <v>208</v>
      </c>
      <c r="G222" s="31" t="s">
        <v>198</v>
      </c>
      <c r="H222" s="32" t="s">
        <v>241</v>
      </c>
      <c r="I222" s="271">
        <v>9.0655664065633232E-2</v>
      </c>
      <c r="J222" s="398">
        <v>21.59</v>
      </c>
      <c r="K222" s="399">
        <v>35.82</v>
      </c>
      <c r="L222" s="400">
        <v>102</v>
      </c>
      <c r="M222" s="401">
        <v>7.28</v>
      </c>
      <c r="N222">
        <v>8.1999999999999993</v>
      </c>
      <c r="O222" s="398">
        <v>21.03</v>
      </c>
      <c r="P222" s="399">
        <v>35.83</v>
      </c>
      <c r="Q222" s="400">
        <v>99.9</v>
      </c>
      <c r="R222" s="401">
        <v>7.2</v>
      </c>
      <c r="S222" s="52">
        <v>8.1999999999999993</v>
      </c>
      <c r="T222" s="128">
        <v>7</v>
      </c>
    </row>
    <row r="223" spans="1:20" ht="15">
      <c r="A223" s="29" t="s">
        <v>76</v>
      </c>
      <c r="B223" s="33">
        <v>40161</v>
      </c>
      <c r="C223" s="31">
        <v>2</v>
      </c>
      <c r="D223" s="31" t="s">
        <v>191</v>
      </c>
      <c r="E223" s="31">
        <v>1</v>
      </c>
      <c r="F223" s="31" t="s">
        <v>194</v>
      </c>
      <c r="G223" s="31" t="s">
        <v>189</v>
      </c>
      <c r="H223" s="32" t="s">
        <v>238</v>
      </c>
      <c r="I223" s="254">
        <v>9.1802587050119872E-2</v>
      </c>
      <c r="J223" s="402">
        <v>22.18</v>
      </c>
      <c r="K223" s="403">
        <v>35.92</v>
      </c>
      <c r="L223" s="404">
        <v>106</v>
      </c>
      <c r="M223" s="405">
        <v>7.47</v>
      </c>
      <c r="N223">
        <v>8.1999999999999993</v>
      </c>
      <c r="O223" s="402">
        <v>21.38</v>
      </c>
      <c r="P223" s="403">
        <v>35.910000000000004</v>
      </c>
      <c r="Q223" s="404">
        <v>101.7</v>
      </c>
      <c r="R223" s="405">
        <v>7.26</v>
      </c>
      <c r="S223" s="52">
        <v>8.1999999999999993</v>
      </c>
      <c r="T223" s="128">
        <v>10</v>
      </c>
    </row>
    <row r="224" spans="1:20" ht="15">
      <c r="A224" s="29" t="s">
        <v>76</v>
      </c>
      <c r="B224" s="33">
        <v>40168</v>
      </c>
      <c r="C224" s="31">
        <v>2</v>
      </c>
      <c r="D224" s="31" t="s">
        <v>196</v>
      </c>
      <c r="E224" s="31">
        <v>1</v>
      </c>
      <c r="F224" s="31" t="s">
        <v>194</v>
      </c>
      <c r="G224" s="31" t="s">
        <v>187</v>
      </c>
      <c r="H224" s="32" t="s">
        <v>238</v>
      </c>
      <c r="I224" s="298">
        <v>0.10316334679416553</v>
      </c>
      <c r="J224" s="398">
        <v>22.62</v>
      </c>
      <c r="K224" s="399">
        <v>36.03</v>
      </c>
      <c r="L224" s="400">
        <v>106.3</v>
      </c>
      <c r="M224" s="401">
        <v>7.42</v>
      </c>
      <c r="N224">
        <v>8.3000000000000007</v>
      </c>
      <c r="O224" s="398">
        <v>21.49</v>
      </c>
      <c r="P224" s="399">
        <v>36.03</v>
      </c>
      <c r="Q224" s="400">
        <v>101.4</v>
      </c>
      <c r="R224" s="401">
        <v>7.23</v>
      </c>
      <c r="S224" s="52">
        <v>8.1999999999999993</v>
      </c>
      <c r="T224" s="406">
        <v>8.5</v>
      </c>
    </row>
    <row r="225" spans="1:20" ht="15">
      <c r="A225" s="29" t="s">
        <v>76</v>
      </c>
      <c r="B225" s="33">
        <v>40182</v>
      </c>
      <c r="C225" s="31">
        <v>2</v>
      </c>
      <c r="D225" s="31">
        <v>1</v>
      </c>
      <c r="E225" s="31">
        <v>1</v>
      </c>
      <c r="F225" s="31" t="s">
        <v>194</v>
      </c>
      <c r="G225" s="31" t="s">
        <v>187</v>
      </c>
      <c r="H225" s="32" t="s">
        <v>237</v>
      </c>
      <c r="I225" s="344">
        <v>7.0892792337516372E-2</v>
      </c>
      <c r="J225" s="402">
        <v>23</v>
      </c>
      <c r="K225" s="403">
        <v>36.450000000000003</v>
      </c>
      <c r="L225" s="404">
        <v>103.2</v>
      </c>
      <c r="M225" s="405">
        <v>7.14</v>
      </c>
      <c r="N225">
        <v>8.3000000000000007</v>
      </c>
      <c r="O225" s="402">
        <v>22.36</v>
      </c>
      <c r="P225" s="403">
        <v>36.440000000000005</v>
      </c>
      <c r="Q225" s="404">
        <v>100.9</v>
      </c>
      <c r="R225" s="405">
        <v>7.06</v>
      </c>
      <c r="S225">
        <v>8.3000000000000007</v>
      </c>
      <c r="T225" s="407">
        <v>8.5</v>
      </c>
    </row>
    <row r="226" spans="1:20" ht="15">
      <c r="A226" s="29" t="s">
        <v>76</v>
      </c>
      <c r="B226" s="33">
        <v>40189</v>
      </c>
      <c r="C226" s="31">
        <v>2</v>
      </c>
      <c r="D226" s="31">
        <v>1</v>
      </c>
      <c r="E226" s="31">
        <v>1</v>
      </c>
      <c r="F226" s="31" t="s">
        <v>116</v>
      </c>
      <c r="G226" s="31" t="s">
        <v>198</v>
      </c>
      <c r="H226" s="32" t="s">
        <v>241</v>
      </c>
      <c r="I226" s="253">
        <v>9.0153517891802606E-2</v>
      </c>
      <c r="J226" s="398">
        <v>22.96</v>
      </c>
      <c r="K226" s="399">
        <v>36.540000000000006</v>
      </c>
      <c r="L226" s="400">
        <v>101.6</v>
      </c>
      <c r="M226" s="401">
        <v>7.03</v>
      </c>
      <c r="N226">
        <v>8.3000000000000007</v>
      </c>
      <c r="O226" s="398">
        <v>22.42</v>
      </c>
      <c r="P226" s="399">
        <v>36.580000000000005</v>
      </c>
      <c r="Q226" s="400">
        <v>93.7</v>
      </c>
      <c r="R226" s="401">
        <v>6.55</v>
      </c>
      <c r="S226">
        <v>8.3000000000000007</v>
      </c>
      <c r="T226" s="406">
        <v>5</v>
      </c>
    </row>
    <row r="227" spans="1:20" ht="15">
      <c r="A227" s="29" t="s">
        <v>76</v>
      </c>
      <c r="B227" s="33">
        <v>40196</v>
      </c>
      <c r="C227" s="31">
        <v>2</v>
      </c>
      <c r="D227" s="31" t="s">
        <v>108</v>
      </c>
      <c r="E227" s="31" t="s">
        <v>196</v>
      </c>
      <c r="F227" s="31" t="s">
        <v>116</v>
      </c>
      <c r="G227" s="31" t="s">
        <v>187</v>
      </c>
      <c r="H227" s="32" t="s">
        <v>241</v>
      </c>
      <c r="I227" s="249">
        <v>9.0576586819748756E-2</v>
      </c>
      <c r="J227" s="398">
        <v>23.31</v>
      </c>
      <c r="K227" s="399">
        <v>36.700000000000003</v>
      </c>
      <c r="L227" s="400">
        <v>94.5</v>
      </c>
      <c r="M227" s="401">
        <v>6.49</v>
      </c>
      <c r="N227">
        <v>8.3000000000000007</v>
      </c>
      <c r="O227" s="398">
        <v>22.83</v>
      </c>
      <c r="P227" s="399">
        <v>36.74</v>
      </c>
      <c r="Q227" s="400">
        <v>88</v>
      </c>
      <c r="R227" s="401">
        <v>6.1</v>
      </c>
      <c r="S227">
        <v>8.3000000000000007</v>
      </c>
      <c r="T227" s="406">
        <v>8</v>
      </c>
    </row>
    <row r="228" spans="1:20" ht="15">
      <c r="A228" s="29" t="s">
        <v>76</v>
      </c>
      <c r="B228" s="33">
        <v>40203</v>
      </c>
      <c r="C228" s="31">
        <v>2</v>
      </c>
      <c r="D228" s="31">
        <v>1</v>
      </c>
      <c r="E228" s="31">
        <v>1</v>
      </c>
      <c r="F228" s="31" t="s">
        <v>116</v>
      </c>
      <c r="G228" s="31" t="s">
        <v>193</v>
      </c>
      <c r="H228" s="32" t="s">
        <v>237</v>
      </c>
      <c r="I228" s="252">
        <v>7.2145042557918884E-2</v>
      </c>
      <c r="J228" s="398">
        <v>23.75</v>
      </c>
      <c r="K228" s="399">
        <v>36.71</v>
      </c>
      <c r="L228" s="400">
        <v>97.2</v>
      </c>
      <c r="M228" s="401">
        <v>6.65</v>
      </c>
      <c r="N228">
        <v>8.3000000000000007</v>
      </c>
      <c r="O228" s="398">
        <v>23.41</v>
      </c>
      <c r="P228" s="399">
        <v>36.74</v>
      </c>
      <c r="Q228" s="400">
        <v>88.3</v>
      </c>
      <c r="R228" s="401">
        <v>6.08</v>
      </c>
      <c r="S228">
        <v>8.3000000000000007</v>
      </c>
      <c r="T228" s="406">
        <v>10</v>
      </c>
    </row>
    <row r="229" spans="1:20" ht="12.75">
      <c r="A229" s="29" t="s">
        <v>76</v>
      </c>
      <c r="B229" s="33">
        <v>40210</v>
      </c>
      <c r="C229" s="31" t="s">
        <v>272</v>
      </c>
      <c r="D229" s="31"/>
      <c r="E229" s="31"/>
      <c r="F229" s="31"/>
      <c r="G229" s="31"/>
      <c r="H229" s="32"/>
      <c r="I229" s="387"/>
      <c r="J229" s="52"/>
      <c r="K229" s="52"/>
      <c r="L229" s="126"/>
      <c r="M229" s="127"/>
      <c r="O229" s="52"/>
      <c r="P229" s="52"/>
      <c r="Q229" s="126"/>
      <c r="R229" s="127"/>
      <c r="S229" s="52"/>
      <c r="T229" s="128"/>
    </row>
    <row r="230" spans="1:20">
      <c r="A230" s="29" t="s">
        <v>76</v>
      </c>
      <c r="B230" s="33">
        <v>40217</v>
      </c>
      <c r="C230" s="31">
        <v>2</v>
      </c>
      <c r="D230" s="31">
        <v>1</v>
      </c>
      <c r="E230" s="31">
        <v>1</v>
      </c>
      <c r="F230" s="31" t="s">
        <v>208</v>
      </c>
      <c r="G230" s="31" t="s">
        <v>207</v>
      </c>
      <c r="H230" s="32" t="s">
        <v>241</v>
      </c>
      <c r="I230" s="195">
        <v>8.1262522024801234E-2</v>
      </c>
      <c r="J230">
        <v>22.53</v>
      </c>
      <c r="K230" s="12">
        <v>36.760000000000005</v>
      </c>
      <c r="L230" s="19">
        <v>93.2</v>
      </c>
      <c r="M230" s="18">
        <v>6.51</v>
      </c>
      <c r="N230">
        <v>8.3000000000000007</v>
      </c>
      <c r="O230">
        <v>22.34</v>
      </c>
      <c r="P230" s="12">
        <v>36.700000000000003</v>
      </c>
      <c r="Q230" s="19">
        <v>95.1</v>
      </c>
      <c r="R230" s="18">
        <v>6.67</v>
      </c>
      <c r="S230">
        <v>8.3000000000000007</v>
      </c>
      <c r="T230" s="42">
        <v>11</v>
      </c>
    </row>
    <row r="231" spans="1:20" ht="15">
      <c r="A231" s="29" t="s">
        <v>76</v>
      </c>
      <c r="B231" s="33">
        <v>40224</v>
      </c>
      <c r="C231" s="31">
        <v>2</v>
      </c>
      <c r="D231" s="31">
        <v>1</v>
      </c>
      <c r="E231" s="31">
        <v>1</v>
      </c>
      <c r="F231" s="31" t="s">
        <v>208</v>
      </c>
      <c r="G231" s="31" t="s">
        <v>193</v>
      </c>
      <c r="H231" s="32" t="s">
        <v>238</v>
      </c>
      <c r="I231" s="271">
        <v>7.8953939101270534E-2</v>
      </c>
      <c r="J231" s="398">
        <v>23.5</v>
      </c>
      <c r="K231" s="399">
        <v>36.89</v>
      </c>
      <c r="L231" s="400">
        <v>98.4</v>
      </c>
      <c r="M231" s="401">
        <v>6.73</v>
      </c>
      <c r="N231">
        <v>8.4</v>
      </c>
      <c r="O231" s="398">
        <v>23.22</v>
      </c>
      <c r="P231" s="399">
        <v>36.9</v>
      </c>
      <c r="Q231" s="400">
        <v>95.3</v>
      </c>
      <c r="R231" s="401">
        <v>6.55</v>
      </c>
      <c r="S231">
        <v>8.3000000000000007</v>
      </c>
      <c r="T231" s="406">
        <v>8</v>
      </c>
    </row>
    <row r="232" spans="1:20" ht="12.75">
      <c r="A232" s="29" t="s">
        <v>76</v>
      </c>
      <c r="B232" s="33">
        <v>40231</v>
      </c>
      <c r="C232" s="31" t="s">
        <v>272</v>
      </c>
      <c r="D232" s="31"/>
      <c r="E232" s="31"/>
      <c r="F232" s="31"/>
      <c r="G232" s="31"/>
      <c r="H232" s="32"/>
      <c r="I232" s="387"/>
      <c r="J232" s="52"/>
      <c r="K232" s="52"/>
      <c r="L232" s="126"/>
      <c r="M232" s="127"/>
      <c r="O232" s="52"/>
      <c r="P232" s="52"/>
      <c r="Q232" s="126"/>
      <c r="R232" s="127"/>
      <c r="S232" s="52"/>
      <c r="T232" s="128"/>
    </row>
    <row r="233" spans="1:20" ht="12.75">
      <c r="A233" s="29" t="s">
        <v>76</v>
      </c>
      <c r="B233" s="33">
        <v>40239</v>
      </c>
      <c r="C233" s="31" t="s">
        <v>272</v>
      </c>
      <c r="D233" s="31"/>
      <c r="E233" s="31"/>
      <c r="F233" s="31"/>
      <c r="G233" s="31"/>
      <c r="H233" s="32"/>
      <c r="I233" s="387"/>
      <c r="J233" s="52"/>
      <c r="K233" s="52"/>
      <c r="L233" s="126"/>
      <c r="M233" s="127"/>
      <c r="O233" s="52"/>
      <c r="P233" s="52"/>
      <c r="Q233" s="126"/>
      <c r="R233" s="127"/>
      <c r="S233" s="52"/>
      <c r="T233" s="128"/>
    </row>
    <row r="234" spans="1:20" ht="12.75">
      <c r="A234" s="29" t="s">
        <v>76</v>
      </c>
      <c r="B234" s="33">
        <v>40245</v>
      </c>
      <c r="C234" s="31" t="s">
        <v>272</v>
      </c>
      <c r="D234" s="31"/>
      <c r="E234" s="31"/>
      <c r="F234" s="31"/>
      <c r="G234" s="31"/>
      <c r="H234" s="32"/>
      <c r="I234" s="387"/>
      <c r="J234" s="52"/>
      <c r="K234" s="52"/>
      <c r="L234" s="126"/>
      <c r="M234" s="127"/>
      <c r="O234" s="52"/>
      <c r="P234" s="52"/>
      <c r="Q234" s="126"/>
      <c r="R234" s="127"/>
      <c r="S234" s="52"/>
      <c r="T234" s="128"/>
    </row>
    <row r="235" spans="1:20" ht="12.75">
      <c r="A235" s="29" t="s">
        <v>76</v>
      </c>
      <c r="B235" s="33">
        <v>40252</v>
      </c>
      <c r="C235" s="31" t="s">
        <v>272</v>
      </c>
      <c r="D235" s="31"/>
      <c r="E235" s="31"/>
      <c r="F235" s="31"/>
      <c r="G235" s="31"/>
      <c r="H235" s="32"/>
      <c r="I235" s="387"/>
      <c r="J235" s="52"/>
      <c r="K235" s="52"/>
      <c r="L235" s="126"/>
      <c r="M235" s="127"/>
      <c r="N235" s="127"/>
      <c r="O235" s="52"/>
      <c r="P235" s="52"/>
      <c r="Q235" s="126"/>
      <c r="R235" s="127"/>
      <c r="S235" s="52"/>
      <c r="T235" s="128"/>
    </row>
    <row r="236" spans="1:20" ht="12.75">
      <c r="A236" s="29" t="s">
        <v>76</v>
      </c>
      <c r="B236" s="33">
        <v>40259</v>
      </c>
      <c r="C236" s="31" t="s">
        <v>272</v>
      </c>
      <c r="D236" s="31"/>
      <c r="E236" s="31"/>
      <c r="F236" s="31"/>
      <c r="G236" s="31"/>
      <c r="H236" s="9"/>
      <c r="I236" s="387"/>
      <c r="J236" s="52"/>
      <c r="K236" s="52"/>
      <c r="L236" s="126"/>
      <c r="M236" s="127"/>
      <c r="O236" s="52"/>
      <c r="P236" s="52"/>
      <c r="Q236" s="126"/>
      <c r="R236" s="127"/>
      <c r="S236" s="52"/>
      <c r="T236" s="128"/>
    </row>
    <row r="237" spans="1:20" ht="12.75">
      <c r="A237" s="29" t="s">
        <v>76</v>
      </c>
      <c r="B237" s="39">
        <v>40266</v>
      </c>
      <c r="C237" s="31" t="s">
        <v>272</v>
      </c>
      <c r="D237" s="31"/>
      <c r="E237" s="31"/>
      <c r="F237" s="31"/>
      <c r="G237" s="31"/>
      <c r="H237" s="9"/>
      <c r="I237" s="387"/>
      <c r="J237" s="52"/>
      <c r="K237" s="52"/>
      <c r="L237" s="126"/>
      <c r="M237" s="127"/>
      <c r="O237" s="52"/>
      <c r="P237" s="52"/>
      <c r="Q237" s="126"/>
      <c r="R237" s="127"/>
      <c r="S237" s="52"/>
      <c r="T237" s="128"/>
    </row>
    <row r="238" spans="1:20" ht="12.75">
      <c r="A238" s="29"/>
      <c r="B238" s="39"/>
      <c r="C238" s="31"/>
      <c r="D238" s="31"/>
      <c r="E238" s="31"/>
      <c r="F238" s="31"/>
      <c r="G238" s="31"/>
      <c r="H238" s="9"/>
      <c r="I238" s="387"/>
      <c r="J238" s="52"/>
      <c r="K238" s="52"/>
      <c r="L238" s="126"/>
      <c r="M238" s="127"/>
      <c r="O238" s="52"/>
      <c r="P238" s="52"/>
      <c r="Q238" s="126"/>
      <c r="R238" s="127"/>
      <c r="S238" s="52"/>
      <c r="T238" s="128"/>
    </row>
    <row r="239" spans="1:20" ht="15">
      <c r="A239" s="29" t="s">
        <v>77</v>
      </c>
      <c r="B239" s="33">
        <v>40154</v>
      </c>
      <c r="C239" s="31">
        <v>2</v>
      </c>
      <c r="D239" s="31" t="s">
        <v>191</v>
      </c>
      <c r="E239" s="31">
        <v>1</v>
      </c>
      <c r="F239" s="31" t="s">
        <v>200</v>
      </c>
      <c r="G239" s="31" t="s">
        <v>204</v>
      </c>
      <c r="H239" s="32" t="s">
        <v>241</v>
      </c>
      <c r="I239" s="209"/>
      <c r="J239" s="408">
        <v>21.12</v>
      </c>
      <c r="K239" s="409">
        <v>35.729999999999997</v>
      </c>
      <c r="L239" s="410">
        <v>99.3</v>
      </c>
      <c r="M239" s="411">
        <v>7.15</v>
      </c>
      <c r="N239">
        <v>8.1999999999999993</v>
      </c>
      <c r="O239" s="408">
        <v>21.04</v>
      </c>
      <c r="P239" s="409">
        <v>35.74</v>
      </c>
      <c r="Q239" s="410">
        <v>100</v>
      </c>
      <c r="R239" s="411">
        <v>7.2</v>
      </c>
      <c r="S239" s="52">
        <v>8.1999999999999993</v>
      </c>
      <c r="T239" s="128">
        <v>5.8</v>
      </c>
    </row>
    <row r="240" spans="1:20" ht="15">
      <c r="A240" s="29" t="s">
        <v>77</v>
      </c>
      <c r="B240" s="33">
        <v>40161</v>
      </c>
      <c r="C240" s="31">
        <v>2</v>
      </c>
      <c r="D240" s="31" t="s">
        <v>191</v>
      </c>
      <c r="E240" s="31">
        <v>1</v>
      </c>
      <c r="F240" s="31" t="s">
        <v>190</v>
      </c>
      <c r="G240" s="31" t="s">
        <v>187</v>
      </c>
      <c r="H240" s="32" t="s">
        <v>244</v>
      </c>
      <c r="I240" s="272">
        <v>7.8209005100718487E-2</v>
      </c>
      <c r="J240" s="398">
        <v>21.89</v>
      </c>
      <c r="K240" s="399">
        <v>35.950000000000003</v>
      </c>
      <c r="L240" s="400">
        <v>98.5</v>
      </c>
      <c r="M240" s="401">
        <v>6.97</v>
      </c>
      <c r="N240">
        <v>8.1999999999999993</v>
      </c>
      <c r="O240" s="398">
        <v>21.61</v>
      </c>
      <c r="P240" s="399">
        <v>35.940000000000005</v>
      </c>
      <c r="Q240" s="400">
        <v>102.3</v>
      </c>
      <c r="R240" s="401">
        <v>7.27</v>
      </c>
      <c r="S240" s="52">
        <v>8.1999999999999993</v>
      </c>
      <c r="T240" s="128">
        <v>10.5</v>
      </c>
    </row>
    <row r="241" spans="1:20" ht="15">
      <c r="A241" s="29" t="s">
        <v>77</v>
      </c>
      <c r="B241" s="33">
        <v>40168</v>
      </c>
      <c r="C241" s="31">
        <v>2</v>
      </c>
      <c r="D241" s="31" t="s">
        <v>196</v>
      </c>
      <c r="E241" s="31">
        <v>1</v>
      </c>
      <c r="F241" s="31" t="s">
        <v>215</v>
      </c>
      <c r="G241" s="31" t="s">
        <v>189</v>
      </c>
      <c r="H241" s="32" t="s">
        <v>237</v>
      </c>
      <c r="I241" s="194">
        <v>9.8826219093282985E-2</v>
      </c>
      <c r="J241" s="408">
        <v>22.22</v>
      </c>
      <c r="K241" s="409">
        <v>35.92</v>
      </c>
      <c r="L241" s="410">
        <v>101.3</v>
      </c>
      <c r="M241" s="411">
        <v>7.13</v>
      </c>
      <c r="N241">
        <v>8.3000000000000007</v>
      </c>
      <c r="O241" s="408">
        <v>22.15</v>
      </c>
      <c r="P241" s="409">
        <v>35.950000000000003</v>
      </c>
      <c r="Q241" s="410">
        <v>102.7</v>
      </c>
      <c r="R241" s="411">
        <v>7.23</v>
      </c>
      <c r="S241" s="52">
        <v>8.3000000000000007</v>
      </c>
      <c r="T241" s="34" t="s">
        <v>273</v>
      </c>
    </row>
    <row r="242" spans="1:20" ht="15">
      <c r="A242" s="29" t="s">
        <v>77</v>
      </c>
      <c r="B242" s="33">
        <v>40182</v>
      </c>
      <c r="C242" s="31">
        <v>2</v>
      </c>
      <c r="D242" s="31">
        <v>1</v>
      </c>
      <c r="E242" s="31">
        <v>1</v>
      </c>
      <c r="F242" s="31" t="s">
        <v>194</v>
      </c>
      <c r="G242" s="31" t="s">
        <v>187</v>
      </c>
      <c r="H242" s="32" t="s">
        <v>238</v>
      </c>
      <c r="I242" s="271">
        <v>7.150945309892634E-2</v>
      </c>
      <c r="J242" s="398">
        <v>22.47</v>
      </c>
      <c r="K242" s="399">
        <v>36.32</v>
      </c>
      <c r="L242" s="400">
        <v>97.9</v>
      </c>
      <c r="M242" s="401">
        <v>6.85</v>
      </c>
      <c r="N242">
        <v>8.3000000000000007</v>
      </c>
      <c r="O242" s="398">
        <v>22.44</v>
      </c>
      <c r="P242" s="399">
        <v>36.35</v>
      </c>
      <c r="Q242" s="400">
        <v>100.8</v>
      </c>
      <c r="R242" s="401">
        <v>7.05</v>
      </c>
      <c r="S242" s="52">
        <v>8.3000000000000007</v>
      </c>
      <c r="T242" s="406">
        <v>8</v>
      </c>
    </row>
    <row r="243" spans="1:20" ht="15">
      <c r="A243" s="29" t="s">
        <v>77</v>
      </c>
      <c r="B243" s="33">
        <v>40189</v>
      </c>
      <c r="C243" s="31">
        <v>2</v>
      </c>
      <c r="D243" s="31">
        <v>1</v>
      </c>
      <c r="E243" s="31">
        <v>1</v>
      </c>
      <c r="F243" s="31" t="s">
        <v>215</v>
      </c>
      <c r="G243" s="31" t="s">
        <v>193</v>
      </c>
      <c r="H243" s="32" t="s">
        <v>239</v>
      </c>
      <c r="I243" s="271">
        <v>0.12133653482937289</v>
      </c>
      <c r="J243" s="408">
        <v>22.82</v>
      </c>
      <c r="K243" s="409">
        <v>36.440000000000005</v>
      </c>
      <c r="L243" s="410">
        <v>99.2</v>
      </c>
      <c r="M243" s="411">
        <v>6.89</v>
      </c>
      <c r="N243" s="127">
        <v>8.4</v>
      </c>
      <c r="O243" s="408">
        <v>21.89</v>
      </c>
      <c r="P243" s="409">
        <v>36.590000000000003</v>
      </c>
      <c r="Q243" s="410">
        <v>94.2</v>
      </c>
      <c r="R243" s="411">
        <v>6.64</v>
      </c>
      <c r="S243" s="52">
        <v>8.3000000000000007</v>
      </c>
      <c r="T243" s="412">
        <v>4.7</v>
      </c>
    </row>
    <row r="244" spans="1:20" ht="15">
      <c r="A244" s="29" t="s">
        <v>77</v>
      </c>
      <c r="B244" s="33">
        <v>40196</v>
      </c>
      <c r="C244" s="31">
        <v>2</v>
      </c>
      <c r="D244" s="31">
        <v>1</v>
      </c>
      <c r="E244" s="31">
        <v>1</v>
      </c>
      <c r="F244" s="31" t="s">
        <v>215</v>
      </c>
      <c r="G244" s="31" t="s">
        <v>189</v>
      </c>
      <c r="H244" s="32" t="s">
        <v>236</v>
      </c>
      <c r="I244" s="271">
        <v>0.12208844162433995</v>
      </c>
      <c r="J244" s="408">
        <v>23.83</v>
      </c>
      <c r="K244" s="409">
        <v>36.67</v>
      </c>
      <c r="L244" s="410">
        <v>102.4</v>
      </c>
      <c r="M244" s="411">
        <v>6.97</v>
      </c>
      <c r="N244">
        <v>8.3000000000000007</v>
      </c>
      <c r="O244" s="408">
        <v>23.09</v>
      </c>
      <c r="P244" s="409">
        <v>36.620000000000005</v>
      </c>
      <c r="Q244" s="410">
        <v>93.8</v>
      </c>
      <c r="R244" s="411">
        <v>6.47</v>
      </c>
      <c r="S244" s="52">
        <v>8.3000000000000007</v>
      </c>
      <c r="T244" s="412">
        <v>8</v>
      </c>
    </row>
    <row r="245" spans="1:20" ht="15">
      <c r="A245" s="29" t="s">
        <v>77</v>
      </c>
      <c r="B245" s="33">
        <v>40203</v>
      </c>
      <c r="C245" s="31">
        <v>2</v>
      </c>
      <c r="D245" s="31">
        <v>1</v>
      </c>
      <c r="E245" s="31">
        <v>1</v>
      </c>
      <c r="F245" s="31" t="s">
        <v>215</v>
      </c>
      <c r="G245" s="31" t="s">
        <v>207</v>
      </c>
      <c r="H245" s="32" t="s">
        <v>244</v>
      </c>
      <c r="I245" s="271">
        <v>7.6726559704201724E-2</v>
      </c>
      <c r="J245" s="408">
        <v>23.66</v>
      </c>
      <c r="K245" s="409">
        <v>37.150000000000006</v>
      </c>
      <c r="L245" s="410">
        <v>96</v>
      </c>
      <c r="M245" s="411">
        <v>6.56</v>
      </c>
      <c r="N245">
        <v>8.3000000000000007</v>
      </c>
      <c r="O245" s="408">
        <v>23.64</v>
      </c>
      <c r="P245" s="409">
        <v>37.17</v>
      </c>
      <c r="Q245" s="410">
        <v>95.8</v>
      </c>
      <c r="R245" s="411">
        <v>6.55</v>
      </c>
      <c r="S245" s="411">
        <v>8.32</v>
      </c>
      <c r="T245" s="412">
        <v>8.1999999999999993</v>
      </c>
    </row>
    <row r="246" spans="1:20" ht="15">
      <c r="A246" s="29" t="s">
        <v>77</v>
      </c>
      <c r="B246" s="33">
        <v>40210</v>
      </c>
      <c r="C246" s="31">
        <v>2</v>
      </c>
      <c r="D246" s="31">
        <v>1</v>
      </c>
      <c r="E246" s="31">
        <v>1</v>
      </c>
      <c r="F246" s="31" t="s">
        <v>194</v>
      </c>
      <c r="G246" s="31" t="s">
        <v>207</v>
      </c>
      <c r="H246" s="32" t="s">
        <v>244</v>
      </c>
      <c r="I246" s="272">
        <v>8.1051840847647674E-2</v>
      </c>
      <c r="J246" s="398">
        <v>23.54</v>
      </c>
      <c r="K246" s="399">
        <v>37.120000000000005</v>
      </c>
      <c r="L246" s="400">
        <v>95.8</v>
      </c>
      <c r="M246" s="401">
        <v>6.56</v>
      </c>
      <c r="N246">
        <v>8.3000000000000007</v>
      </c>
      <c r="O246" s="398">
        <v>23.27</v>
      </c>
      <c r="P246" s="399">
        <v>37.190000000000005</v>
      </c>
      <c r="Q246" s="400">
        <v>94.3</v>
      </c>
      <c r="R246" s="401">
        <v>6.48</v>
      </c>
      <c r="S246" s="411">
        <v>8.32</v>
      </c>
      <c r="T246" s="406">
        <v>8</v>
      </c>
    </row>
    <row r="247" spans="1:20" ht="15">
      <c r="A247" s="29" t="s">
        <v>77</v>
      </c>
      <c r="B247" s="33">
        <v>40217</v>
      </c>
      <c r="C247" s="31">
        <v>2</v>
      </c>
      <c r="D247" s="31">
        <v>1</v>
      </c>
      <c r="E247" s="31">
        <v>1</v>
      </c>
      <c r="F247" s="31" t="s">
        <v>116</v>
      </c>
      <c r="G247" s="31" t="s">
        <v>198</v>
      </c>
      <c r="H247" s="32" t="s">
        <v>244</v>
      </c>
      <c r="I247" s="195">
        <v>8.2127620272385585E-2</v>
      </c>
      <c r="J247">
        <v>23.2</v>
      </c>
      <c r="K247" s="12">
        <v>36.800000000000004</v>
      </c>
      <c r="L247" s="19">
        <v>93.7</v>
      </c>
      <c r="M247" s="18">
        <v>6.47</v>
      </c>
      <c r="N247" s="18">
        <v>8.33</v>
      </c>
      <c r="O247">
        <v>22.67</v>
      </c>
      <c r="P247" s="12">
        <v>36.71</v>
      </c>
      <c r="Q247" s="19">
        <v>98.7</v>
      </c>
      <c r="R247" s="18">
        <v>6.88</v>
      </c>
      <c r="S247" s="411">
        <v>8.32</v>
      </c>
      <c r="T247" s="42">
        <v>8.5</v>
      </c>
    </row>
    <row r="248" spans="1:20" ht="15">
      <c r="A248" s="29" t="s">
        <v>77</v>
      </c>
      <c r="B248" s="33">
        <v>40224</v>
      </c>
      <c r="C248" s="31">
        <v>2</v>
      </c>
      <c r="D248" s="31">
        <v>1</v>
      </c>
      <c r="E248" s="31">
        <v>1</v>
      </c>
      <c r="F248" s="31" t="s">
        <v>197</v>
      </c>
      <c r="G248" s="31" t="s">
        <v>189</v>
      </c>
      <c r="H248" s="32" t="s">
        <v>238</v>
      </c>
      <c r="I248" s="344">
        <v>8.0926022826520561E-2</v>
      </c>
      <c r="J248" s="408">
        <v>23.77</v>
      </c>
      <c r="K248" s="409">
        <v>36.380000000000003</v>
      </c>
      <c r="L248" s="410">
        <v>104.5</v>
      </c>
      <c r="M248" s="411">
        <v>7.13</v>
      </c>
      <c r="N248" s="127">
        <v>8.4</v>
      </c>
      <c r="O248" s="408">
        <v>23.33</v>
      </c>
      <c r="P248" s="409">
        <v>36.270000000000003</v>
      </c>
      <c r="Q248" s="410">
        <v>95.6</v>
      </c>
      <c r="R248" s="411">
        <v>6.57</v>
      </c>
      <c r="S248" s="411">
        <v>8.32</v>
      </c>
      <c r="T248" s="412">
        <v>7.5</v>
      </c>
    </row>
    <row r="249" spans="1:20" ht="15">
      <c r="A249" s="29" t="s">
        <v>77</v>
      </c>
      <c r="B249" s="33">
        <v>40231</v>
      </c>
      <c r="C249" s="31">
        <v>2</v>
      </c>
      <c r="D249" s="31" t="s">
        <v>196</v>
      </c>
      <c r="E249" s="31">
        <v>1</v>
      </c>
      <c r="F249" s="31" t="s">
        <v>200</v>
      </c>
      <c r="G249" s="31" t="s">
        <v>187</v>
      </c>
      <c r="H249" s="32" t="s">
        <v>237</v>
      </c>
      <c r="I249" s="271">
        <v>7.9240546874734821E-2</v>
      </c>
      <c r="J249" s="398">
        <v>23.35</v>
      </c>
      <c r="K249" s="399">
        <v>36.729999999999997</v>
      </c>
      <c r="L249" s="400">
        <v>94.6</v>
      </c>
      <c r="M249" s="401">
        <v>6.51</v>
      </c>
      <c r="N249" s="401">
        <v>8.1999999999999993</v>
      </c>
      <c r="O249" s="398">
        <v>23.07</v>
      </c>
      <c r="P249" s="399">
        <v>36.85</v>
      </c>
      <c r="Q249" s="400">
        <v>93</v>
      </c>
      <c r="R249" s="401">
        <v>6.42</v>
      </c>
      <c r="S249" s="401">
        <v>8.17</v>
      </c>
      <c r="T249" s="406">
        <v>7.5</v>
      </c>
    </row>
    <row r="250" spans="1:20" ht="15">
      <c r="A250" s="29" t="s">
        <v>77</v>
      </c>
      <c r="B250" s="33">
        <v>40239</v>
      </c>
      <c r="C250" s="31">
        <v>2</v>
      </c>
      <c r="D250" s="31">
        <v>1</v>
      </c>
      <c r="E250" s="31">
        <v>1</v>
      </c>
      <c r="F250" s="31" t="s">
        <v>197</v>
      </c>
      <c r="G250" s="31" t="s">
        <v>218</v>
      </c>
      <c r="H250" s="32" t="s">
        <v>237</v>
      </c>
      <c r="I250" s="310">
        <v>8.432009786835043E-2</v>
      </c>
      <c r="J250" s="413">
        <v>23.99</v>
      </c>
      <c r="K250" s="414">
        <v>36.68</v>
      </c>
      <c r="L250" s="415">
        <v>97.9</v>
      </c>
      <c r="M250" s="416">
        <v>6.65</v>
      </c>
      <c r="N250" s="416">
        <v>8.19</v>
      </c>
      <c r="O250" s="413">
        <v>23.87</v>
      </c>
      <c r="P250" s="414">
        <v>36.68</v>
      </c>
      <c r="Q250" s="415">
        <v>97.6</v>
      </c>
      <c r="R250" s="416">
        <v>6.64</v>
      </c>
      <c r="S250" s="416">
        <v>8.17</v>
      </c>
      <c r="T250" s="34" t="s">
        <v>81</v>
      </c>
    </row>
    <row r="251" spans="1:20" ht="15">
      <c r="A251" s="29" t="s">
        <v>77</v>
      </c>
      <c r="B251" s="33">
        <v>40245</v>
      </c>
      <c r="C251" s="31">
        <v>2</v>
      </c>
      <c r="D251" s="31">
        <v>1</v>
      </c>
      <c r="E251" s="31">
        <v>1</v>
      </c>
      <c r="F251" s="31" t="s">
        <v>197</v>
      </c>
      <c r="G251" s="31" t="s">
        <v>192</v>
      </c>
      <c r="H251" s="32" t="s">
        <v>238</v>
      </c>
      <c r="I251" s="310">
        <v>0.10661644535711391</v>
      </c>
      <c r="J251" s="413">
        <v>22.57</v>
      </c>
      <c r="K251" s="414">
        <v>36.869999999999997</v>
      </c>
      <c r="L251" s="415">
        <v>96.6</v>
      </c>
      <c r="M251" s="416">
        <v>6.71</v>
      </c>
      <c r="N251" s="416">
        <v>8.1999999999999993</v>
      </c>
      <c r="O251" s="413">
        <v>22.2</v>
      </c>
      <c r="P251" s="414">
        <v>36.880000000000003</v>
      </c>
      <c r="Q251" s="415">
        <v>92.9</v>
      </c>
      <c r="R251" s="416">
        <v>6.5</v>
      </c>
      <c r="S251" s="416">
        <v>8.17</v>
      </c>
      <c r="T251" s="417">
        <v>6.5</v>
      </c>
    </row>
    <row r="252" spans="1:20" ht="15">
      <c r="A252" s="29" t="s">
        <v>77</v>
      </c>
      <c r="B252" s="33">
        <v>40252</v>
      </c>
      <c r="C252" s="31">
        <v>2</v>
      </c>
      <c r="D252" s="31">
        <v>1</v>
      </c>
      <c r="E252" s="31">
        <v>1</v>
      </c>
      <c r="F252" s="31" t="s">
        <v>208</v>
      </c>
      <c r="G252" s="31" t="s">
        <v>204</v>
      </c>
      <c r="H252" s="32" t="s">
        <v>238</v>
      </c>
      <c r="I252" s="418">
        <v>7.694618320951814E-2</v>
      </c>
      <c r="J252" s="419">
        <v>23.77</v>
      </c>
      <c r="K252" s="420">
        <v>37.010000000000005</v>
      </c>
      <c r="L252" s="421">
        <v>108.1</v>
      </c>
      <c r="M252" s="422">
        <v>7.38</v>
      </c>
      <c r="N252" s="422">
        <v>8.23</v>
      </c>
      <c r="O252" s="419">
        <v>23.29</v>
      </c>
      <c r="P252" s="420">
        <v>36.940000000000005</v>
      </c>
      <c r="Q252" s="421">
        <v>99</v>
      </c>
      <c r="R252" s="422">
        <v>6.82</v>
      </c>
      <c r="S252" s="422">
        <v>8.19</v>
      </c>
      <c r="T252" s="34">
        <v>7.2</v>
      </c>
    </row>
    <row r="253" spans="1:20" ht="15">
      <c r="A253" s="29" t="s">
        <v>77</v>
      </c>
      <c r="B253" s="33">
        <v>40259</v>
      </c>
      <c r="C253" s="31">
        <v>2</v>
      </c>
      <c r="D253" s="31">
        <v>1</v>
      </c>
      <c r="E253" s="31">
        <v>1</v>
      </c>
      <c r="F253" s="31" t="s">
        <v>208</v>
      </c>
      <c r="G253" s="31" t="s">
        <v>204</v>
      </c>
      <c r="H253" s="32" t="s">
        <v>238</v>
      </c>
      <c r="I253" s="310">
        <v>9.6807722621866488E-2</v>
      </c>
      <c r="J253" s="413">
        <v>22.77</v>
      </c>
      <c r="K253" s="414">
        <v>36.81</v>
      </c>
      <c r="L253" s="415">
        <v>96.8</v>
      </c>
      <c r="M253" s="416">
        <v>6.74</v>
      </c>
      <c r="N253" s="416">
        <v>8.2100000000000009</v>
      </c>
      <c r="O253" s="413">
        <v>22.73</v>
      </c>
      <c r="P253" s="414">
        <v>36.82</v>
      </c>
      <c r="Q253" s="415">
        <v>91.3</v>
      </c>
      <c r="R253" s="416">
        <v>6.36</v>
      </c>
      <c r="S253" s="416">
        <v>8.16</v>
      </c>
      <c r="T253" s="417">
        <v>6.2</v>
      </c>
    </row>
    <row r="254" spans="1:20" ht="15">
      <c r="A254" s="29" t="s">
        <v>77</v>
      </c>
      <c r="B254" s="39">
        <v>40266</v>
      </c>
      <c r="C254" s="31">
        <v>2</v>
      </c>
      <c r="D254" s="31" t="s">
        <v>196</v>
      </c>
      <c r="E254" s="31">
        <v>1</v>
      </c>
      <c r="F254" s="31" t="s">
        <v>200</v>
      </c>
      <c r="G254" s="31" t="s">
        <v>189</v>
      </c>
      <c r="H254" s="32" t="s">
        <v>243</v>
      </c>
      <c r="I254" s="327">
        <v>7.2260749189941548E-2</v>
      </c>
      <c r="J254" s="413">
        <v>22.73</v>
      </c>
      <c r="K254" s="414">
        <v>36.909999999999997</v>
      </c>
      <c r="L254" s="415">
        <v>97.2</v>
      </c>
      <c r="M254" s="416">
        <v>6.77</v>
      </c>
      <c r="N254" s="416">
        <v>8.18</v>
      </c>
      <c r="O254" s="413">
        <v>22.41</v>
      </c>
      <c r="P254" s="414">
        <v>36.92</v>
      </c>
      <c r="Q254" s="415">
        <v>98.4</v>
      </c>
      <c r="R254" s="416">
        <v>6.89</v>
      </c>
      <c r="S254" s="416">
        <v>8.1999999999999993</v>
      </c>
      <c r="T254" s="417">
        <v>7.5</v>
      </c>
    </row>
    <row r="255" spans="1:20" ht="15">
      <c r="A255" s="29"/>
      <c r="B255" s="39"/>
      <c r="C255" s="31"/>
      <c r="D255" s="31"/>
      <c r="E255" s="31"/>
      <c r="F255" s="31"/>
      <c r="G255" s="31"/>
      <c r="H255" s="32"/>
      <c r="I255" s="327"/>
      <c r="J255" s="413"/>
      <c r="K255" s="414"/>
      <c r="L255" s="415"/>
      <c r="M255" s="416"/>
      <c r="N255" s="416"/>
      <c r="O255" s="413"/>
      <c r="P255" s="414"/>
      <c r="Q255" s="415"/>
      <c r="R255" s="416"/>
      <c r="S255" s="416"/>
      <c r="T255" s="417"/>
    </row>
    <row r="256" spans="1:20" ht="15">
      <c r="A256" s="29" t="s">
        <v>80</v>
      </c>
      <c r="B256" s="33">
        <v>40154</v>
      </c>
      <c r="C256" s="31">
        <v>2</v>
      </c>
      <c r="D256" s="31" t="s">
        <v>191</v>
      </c>
      <c r="E256" s="31">
        <v>1</v>
      </c>
      <c r="F256" s="31" t="s">
        <v>200</v>
      </c>
      <c r="G256" s="31" t="s">
        <v>189</v>
      </c>
      <c r="H256" s="32" t="s">
        <v>237</v>
      </c>
      <c r="I256" s="209"/>
      <c r="J256" s="423">
        <v>21.21</v>
      </c>
      <c r="K256" s="424">
        <v>35.71</v>
      </c>
      <c r="L256" s="425">
        <v>95.1</v>
      </c>
      <c r="M256" s="426">
        <v>6.83</v>
      </c>
      <c r="N256">
        <v>8.1999999999999993</v>
      </c>
      <c r="O256" s="423">
        <v>21.22</v>
      </c>
      <c r="P256" s="424">
        <v>35.72</v>
      </c>
      <c r="Q256" s="425">
        <v>99.7</v>
      </c>
      <c r="R256" s="426">
        <v>7.16</v>
      </c>
      <c r="S256" s="52">
        <v>8.1999999999999993</v>
      </c>
      <c r="T256" s="128">
        <v>5.5</v>
      </c>
    </row>
    <row r="257" spans="1:20" ht="15">
      <c r="A257" s="29" t="s">
        <v>80</v>
      </c>
      <c r="B257" s="33">
        <v>40161</v>
      </c>
      <c r="C257" s="31">
        <v>2</v>
      </c>
      <c r="D257" s="31" t="s">
        <v>191</v>
      </c>
      <c r="E257" s="31">
        <v>1</v>
      </c>
      <c r="F257" s="31" t="s">
        <v>215</v>
      </c>
      <c r="G257" s="31" t="s">
        <v>198</v>
      </c>
      <c r="H257" s="32" t="s">
        <v>244</v>
      </c>
      <c r="I257" s="194">
        <v>7.7214108004088608E-2</v>
      </c>
      <c r="J257" s="408">
        <v>22.21</v>
      </c>
      <c r="K257" s="409">
        <v>35.89</v>
      </c>
      <c r="L257" s="410">
        <v>102.5</v>
      </c>
      <c r="M257" s="411">
        <v>7.22</v>
      </c>
      <c r="N257">
        <v>8.1999999999999993</v>
      </c>
      <c r="O257" s="408">
        <v>21.53</v>
      </c>
      <c r="P257" s="409">
        <v>35.900000000000006</v>
      </c>
      <c r="Q257" s="410">
        <v>102.6</v>
      </c>
      <c r="R257" s="411">
        <v>7.31</v>
      </c>
      <c r="S257" s="52">
        <v>8.1999999999999993</v>
      </c>
      <c r="T257" s="34" t="s">
        <v>221</v>
      </c>
    </row>
    <row r="258" spans="1:20" ht="15">
      <c r="A258" s="29" t="s">
        <v>80</v>
      </c>
      <c r="B258" s="33">
        <v>40168</v>
      </c>
      <c r="C258" s="31">
        <v>2</v>
      </c>
      <c r="D258" s="31">
        <v>1</v>
      </c>
      <c r="E258" s="31">
        <v>1</v>
      </c>
      <c r="F258" s="31" t="s">
        <v>215</v>
      </c>
      <c r="G258" s="31" t="s">
        <v>187</v>
      </c>
      <c r="H258" s="32" t="s">
        <v>240</v>
      </c>
      <c r="I258" s="191">
        <v>8.6662697691295434E-2</v>
      </c>
      <c r="J258" s="423">
        <v>22.52</v>
      </c>
      <c r="K258" s="424">
        <v>35.900000000000006</v>
      </c>
      <c r="L258" s="425">
        <v>98.5</v>
      </c>
      <c r="M258" s="426">
        <v>6.9</v>
      </c>
      <c r="N258">
        <v>8.3000000000000007</v>
      </c>
      <c r="O258" s="423">
        <v>22.51</v>
      </c>
      <c r="P258" s="424">
        <v>35.92</v>
      </c>
      <c r="Q258" s="425">
        <v>102.5</v>
      </c>
      <c r="R258" s="426">
        <v>7.18</v>
      </c>
      <c r="S258" s="52">
        <v>8.3000000000000007</v>
      </c>
      <c r="T258" s="427">
        <v>9</v>
      </c>
    </row>
    <row r="259" spans="1:20" ht="15">
      <c r="A259" s="29" t="s">
        <v>80</v>
      </c>
      <c r="B259" s="33">
        <v>40182</v>
      </c>
      <c r="C259" s="31">
        <v>2</v>
      </c>
      <c r="D259" s="31">
        <v>1</v>
      </c>
      <c r="E259" s="31">
        <v>1</v>
      </c>
      <c r="F259" s="31" t="s">
        <v>215</v>
      </c>
      <c r="G259" s="31" t="s">
        <v>189</v>
      </c>
      <c r="H259" s="32" t="s">
        <v>238</v>
      </c>
      <c r="I259" s="272">
        <v>8.7007587119968269E-2</v>
      </c>
      <c r="J259" s="408">
        <v>22.52</v>
      </c>
      <c r="K259" s="409">
        <v>36.25</v>
      </c>
      <c r="L259" s="410">
        <v>98.5</v>
      </c>
      <c r="M259" s="411">
        <v>6.88</v>
      </c>
      <c r="N259">
        <v>8.3000000000000007</v>
      </c>
      <c r="O259" s="408">
        <v>22.51</v>
      </c>
      <c r="P259" s="409">
        <v>36.270000000000003</v>
      </c>
      <c r="Q259" s="410">
        <v>99</v>
      </c>
      <c r="R259" s="411">
        <v>6.92</v>
      </c>
      <c r="S259" s="52">
        <v>8.3000000000000007</v>
      </c>
      <c r="T259" s="412">
        <v>6</v>
      </c>
    </row>
    <row r="260" spans="1:20" ht="15">
      <c r="A260" s="29" t="s">
        <v>80</v>
      </c>
      <c r="B260" s="33">
        <v>40189</v>
      </c>
      <c r="C260" s="31">
        <v>2</v>
      </c>
      <c r="D260" s="31">
        <v>1</v>
      </c>
      <c r="E260" s="31">
        <v>1</v>
      </c>
      <c r="F260" s="31" t="s">
        <v>208</v>
      </c>
      <c r="G260" s="31" t="s">
        <v>207</v>
      </c>
      <c r="H260" s="32" t="s">
        <v>239</v>
      </c>
      <c r="I260" s="272">
        <v>0.12664631072635141</v>
      </c>
      <c r="J260" s="423">
        <v>22.67</v>
      </c>
      <c r="K260" s="424">
        <v>36.35</v>
      </c>
      <c r="L260" s="425">
        <v>98.4</v>
      </c>
      <c r="M260" s="426">
        <v>6.85</v>
      </c>
      <c r="N260" s="127">
        <v>8.4</v>
      </c>
      <c r="O260" s="423">
        <v>22.68</v>
      </c>
      <c r="P260" s="424">
        <v>36.36</v>
      </c>
      <c r="Q260" s="425">
        <v>97.9</v>
      </c>
      <c r="R260" s="426">
        <v>6.82</v>
      </c>
      <c r="S260" s="52">
        <v>8.3000000000000007</v>
      </c>
      <c r="T260" s="427">
        <v>5.2</v>
      </c>
    </row>
    <row r="261" spans="1:20" ht="15">
      <c r="A261" s="29" t="s">
        <v>80</v>
      </c>
      <c r="B261" s="33">
        <v>40196</v>
      </c>
      <c r="C261" s="31">
        <v>2</v>
      </c>
      <c r="D261" s="31" t="s">
        <v>191</v>
      </c>
      <c r="E261" s="31">
        <v>1</v>
      </c>
      <c r="F261" s="31" t="s">
        <v>190</v>
      </c>
      <c r="G261" s="31" t="s">
        <v>207</v>
      </c>
      <c r="H261" s="32" t="s">
        <v>240</v>
      </c>
      <c r="I261" s="272">
        <v>8.5919440042088527E-2</v>
      </c>
      <c r="J261" s="423">
        <v>23.39</v>
      </c>
      <c r="K261" s="424">
        <v>36.480000000000004</v>
      </c>
      <c r="L261" s="425">
        <v>99.1</v>
      </c>
      <c r="M261" s="426">
        <v>6.81</v>
      </c>
      <c r="N261">
        <v>8.3000000000000007</v>
      </c>
      <c r="O261" s="423">
        <v>22.86</v>
      </c>
      <c r="P261" s="424">
        <v>36.56</v>
      </c>
      <c r="Q261" s="425">
        <v>96.5</v>
      </c>
      <c r="R261" s="426">
        <v>6.69</v>
      </c>
      <c r="S261" s="52">
        <v>8.3000000000000007</v>
      </c>
      <c r="T261" s="34" t="s">
        <v>274</v>
      </c>
    </row>
    <row r="262" spans="1:20" ht="15">
      <c r="A262" s="29" t="s">
        <v>80</v>
      </c>
      <c r="B262" s="33">
        <v>40203</v>
      </c>
      <c r="C262" s="31">
        <v>2</v>
      </c>
      <c r="D262" s="31">
        <v>1</v>
      </c>
      <c r="E262" s="31">
        <v>1</v>
      </c>
      <c r="F262" s="31" t="s">
        <v>215</v>
      </c>
      <c r="G262" s="31" t="s">
        <v>207</v>
      </c>
      <c r="H262" s="32" t="s">
        <v>240</v>
      </c>
      <c r="I262" s="272">
        <v>6.9714837083151834E-2</v>
      </c>
      <c r="J262" s="423">
        <v>23.59</v>
      </c>
      <c r="K262" s="424">
        <v>37.050000000000004</v>
      </c>
      <c r="L262" s="425">
        <v>95.7</v>
      </c>
      <c r="M262" s="426">
        <v>6.55</v>
      </c>
      <c r="N262">
        <v>8.3000000000000007</v>
      </c>
      <c r="O262" s="423">
        <v>23.55</v>
      </c>
      <c r="P262" s="424">
        <v>37.07</v>
      </c>
      <c r="Q262" s="425">
        <v>96.2</v>
      </c>
      <c r="R262" s="426">
        <v>6.59</v>
      </c>
      <c r="S262" s="52">
        <v>8.3000000000000007</v>
      </c>
      <c r="T262" s="34" t="s">
        <v>133</v>
      </c>
    </row>
    <row r="263" spans="1:20" ht="15">
      <c r="A263" s="29" t="s">
        <v>80</v>
      </c>
      <c r="B263" s="33">
        <v>40210</v>
      </c>
      <c r="C263" s="31">
        <v>2</v>
      </c>
      <c r="D263" s="31">
        <v>1</v>
      </c>
      <c r="E263" s="31">
        <v>1</v>
      </c>
      <c r="F263" s="31" t="s">
        <v>194</v>
      </c>
      <c r="G263" s="31" t="s">
        <v>193</v>
      </c>
      <c r="H263" s="32" t="s">
        <v>236</v>
      </c>
      <c r="I263" s="194">
        <v>7.4175532038598238E-2</v>
      </c>
      <c r="J263" s="408">
        <v>23.47</v>
      </c>
      <c r="K263" s="409">
        <v>37.03</v>
      </c>
      <c r="L263" s="410">
        <v>96.7</v>
      </c>
      <c r="M263" s="411">
        <v>6.63</v>
      </c>
      <c r="N263">
        <v>8.3000000000000007</v>
      </c>
      <c r="O263" s="408">
        <v>23.27</v>
      </c>
      <c r="P263" s="409">
        <v>37.04</v>
      </c>
      <c r="Q263" s="410">
        <v>94.8</v>
      </c>
      <c r="R263" s="411">
        <v>6.52</v>
      </c>
      <c r="S263" s="52">
        <v>8.3000000000000007</v>
      </c>
      <c r="T263" s="412">
        <v>8</v>
      </c>
    </row>
    <row r="264" spans="1:20" ht="12.75">
      <c r="A264" s="29" t="s">
        <v>80</v>
      </c>
      <c r="B264" s="33">
        <v>40217</v>
      </c>
      <c r="C264" s="31">
        <v>2</v>
      </c>
      <c r="D264" s="31">
        <v>1</v>
      </c>
      <c r="E264" s="31">
        <v>1</v>
      </c>
      <c r="F264" s="31" t="s">
        <v>190</v>
      </c>
      <c r="G264" s="31" t="s">
        <v>207</v>
      </c>
      <c r="H264" s="32" t="s">
        <v>240</v>
      </c>
      <c r="I264" s="195">
        <v>6.9099932956593876E-2</v>
      </c>
      <c r="J264">
        <v>22.84</v>
      </c>
      <c r="K264" s="12">
        <v>36.6</v>
      </c>
      <c r="L264" s="19">
        <v>94.6</v>
      </c>
      <c r="M264" s="18">
        <v>6.58</v>
      </c>
      <c r="N264">
        <v>8.3000000000000007</v>
      </c>
      <c r="O264">
        <v>22.74</v>
      </c>
      <c r="P264" s="12">
        <v>36.96</v>
      </c>
      <c r="Q264" s="19">
        <v>94.1</v>
      </c>
      <c r="R264" s="18">
        <v>6.54</v>
      </c>
      <c r="S264" s="52">
        <v>8.3000000000000007</v>
      </c>
      <c r="T264" s="42">
        <v>9</v>
      </c>
    </row>
    <row r="265" spans="1:20" ht="15">
      <c r="A265" s="29" t="s">
        <v>80</v>
      </c>
      <c r="B265" s="33">
        <v>40224</v>
      </c>
      <c r="C265" s="31">
        <v>2</v>
      </c>
      <c r="D265" s="31">
        <v>1</v>
      </c>
      <c r="E265" s="31">
        <v>1</v>
      </c>
      <c r="F265" s="31" t="s">
        <v>200</v>
      </c>
      <c r="G265" s="31" t="s">
        <v>207</v>
      </c>
      <c r="H265" s="32" t="s">
        <v>240</v>
      </c>
      <c r="I265" s="253">
        <v>6.1562976248669285E-2</v>
      </c>
      <c r="J265" s="423">
        <v>23.61</v>
      </c>
      <c r="K265" s="424">
        <v>36.31</v>
      </c>
      <c r="L265" s="425">
        <v>97.3</v>
      </c>
      <c r="M265" s="426">
        <v>6.66</v>
      </c>
      <c r="N265" s="426">
        <v>8.36</v>
      </c>
      <c r="O265" s="423">
        <v>23.59</v>
      </c>
      <c r="P265" s="424">
        <v>36.25</v>
      </c>
      <c r="Q265" s="425">
        <v>97.9</v>
      </c>
      <c r="R265" s="426">
        <v>6.7</v>
      </c>
      <c r="S265" s="52">
        <v>8.3000000000000007</v>
      </c>
      <c r="T265" s="427">
        <v>8.5</v>
      </c>
    </row>
    <row r="266" spans="1:20" ht="15">
      <c r="A266" s="29" t="s">
        <v>80</v>
      </c>
      <c r="B266" s="33">
        <v>40231</v>
      </c>
      <c r="C266" s="31">
        <v>2</v>
      </c>
      <c r="D266" s="31" t="s">
        <v>191</v>
      </c>
      <c r="E266" s="31">
        <v>1</v>
      </c>
      <c r="F266" s="31" t="s">
        <v>215</v>
      </c>
      <c r="G266" s="31" t="s">
        <v>193</v>
      </c>
      <c r="H266" s="32" t="s">
        <v>237</v>
      </c>
      <c r="I266" s="272">
        <v>7.7851073436382909E-2</v>
      </c>
      <c r="J266" s="408">
        <v>23.1</v>
      </c>
      <c r="K266" s="409">
        <v>36.58</v>
      </c>
      <c r="L266" s="410">
        <v>94.9</v>
      </c>
      <c r="M266" s="411">
        <v>6.56</v>
      </c>
      <c r="N266" s="411">
        <v>8.19</v>
      </c>
      <c r="O266" s="408">
        <v>23.03</v>
      </c>
      <c r="P266" s="409">
        <v>36.68</v>
      </c>
      <c r="Q266" s="410">
        <v>92.6</v>
      </c>
      <c r="R266" s="411">
        <v>6.41</v>
      </c>
      <c r="S266" s="411">
        <v>8.17</v>
      </c>
      <c r="T266" s="412">
        <v>8.5</v>
      </c>
    </row>
    <row r="267" spans="1:20" ht="15">
      <c r="A267" s="29" t="s">
        <v>80</v>
      </c>
      <c r="B267" s="33">
        <v>40239</v>
      </c>
      <c r="C267" s="31">
        <v>2</v>
      </c>
      <c r="D267" s="31" t="s">
        <v>196</v>
      </c>
      <c r="E267" s="31">
        <v>1</v>
      </c>
      <c r="F267" s="31" t="s">
        <v>200</v>
      </c>
      <c r="G267" s="31" t="s">
        <v>217</v>
      </c>
      <c r="H267" s="32" t="s">
        <v>244</v>
      </c>
      <c r="I267" s="387">
        <v>7.6749999999999999E-2</v>
      </c>
      <c r="J267" s="428">
        <v>23.33</v>
      </c>
      <c r="K267" s="429">
        <v>36.32</v>
      </c>
      <c r="L267" s="430">
        <v>98.3</v>
      </c>
      <c r="M267" s="431">
        <v>6.76</v>
      </c>
      <c r="N267" s="431">
        <v>8.16</v>
      </c>
      <c r="O267" s="428">
        <v>23.29</v>
      </c>
      <c r="P267" s="429">
        <v>36.35</v>
      </c>
      <c r="Q267" s="430">
        <v>94.1</v>
      </c>
      <c r="R267" s="431">
        <v>6.48</v>
      </c>
      <c r="S267" s="431">
        <v>8.14</v>
      </c>
      <c r="T267" s="34" t="s">
        <v>275</v>
      </c>
    </row>
    <row r="268" spans="1:20" ht="15">
      <c r="A268" s="29" t="s">
        <v>80</v>
      </c>
      <c r="B268" s="33">
        <v>40245</v>
      </c>
      <c r="C268" s="31">
        <v>2</v>
      </c>
      <c r="D268" s="31">
        <v>1</v>
      </c>
      <c r="E268" s="31" t="s">
        <v>191</v>
      </c>
      <c r="F268" s="31" t="s">
        <v>200</v>
      </c>
      <c r="G268" s="31" t="s">
        <v>189</v>
      </c>
      <c r="H268" s="32" t="s">
        <v>244</v>
      </c>
      <c r="I268" s="371">
        <v>8.9989501657629825E-2</v>
      </c>
      <c r="J268" s="428">
        <v>22.31</v>
      </c>
      <c r="K268" s="429">
        <v>36.65</v>
      </c>
      <c r="L268" s="430">
        <v>101</v>
      </c>
      <c r="M268" s="431">
        <v>7.05</v>
      </c>
      <c r="N268" s="431">
        <v>8.2100000000000009</v>
      </c>
      <c r="O268" s="428">
        <v>22.34</v>
      </c>
      <c r="P268" s="429">
        <v>36.67</v>
      </c>
      <c r="Q268" s="430">
        <v>100.9</v>
      </c>
      <c r="R268" s="431">
        <v>7.04</v>
      </c>
      <c r="S268" s="431">
        <v>8.1999999999999993</v>
      </c>
      <c r="T268" s="432">
        <v>6.5</v>
      </c>
    </row>
    <row r="269" spans="1:20" ht="15">
      <c r="A269" s="29" t="s">
        <v>80</v>
      </c>
      <c r="B269" s="33">
        <v>40252</v>
      </c>
      <c r="C269" s="31">
        <v>2</v>
      </c>
      <c r="D269" s="31">
        <v>1</v>
      </c>
      <c r="E269" s="31">
        <v>1</v>
      </c>
      <c r="F269" s="31" t="s">
        <v>200</v>
      </c>
      <c r="G269" s="31" t="s">
        <v>207</v>
      </c>
      <c r="H269" s="32" t="s">
        <v>240</v>
      </c>
      <c r="I269" s="433">
        <v>6.7189007712821894E-2</v>
      </c>
      <c r="J269" s="434">
        <v>23.07</v>
      </c>
      <c r="K269" s="435">
        <v>36.31</v>
      </c>
      <c r="L269" s="436">
        <v>99.2</v>
      </c>
      <c r="M269" s="437">
        <v>6.88</v>
      </c>
      <c r="N269" s="437">
        <v>8.17</v>
      </c>
      <c r="O269" s="434">
        <v>23.26</v>
      </c>
      <c r="P269" s="435">
        <v>36.900000000000006</v>
      </c>
      <c r="Q269" s="436">
        <v>101.8</v>
      </c>
      <c r="R269" s="437">
        <v>7.01</v>
      </c>
      <c r="S269" s="437">
        <v>8.2100000000000009</v>
      </c>
      <c r="T269" s="34">
        <v>8</v>
      </c>
    </row>
    <row r="270" spans="1:20" ht="15">
      <c r="A270" s="29" t="s">
        <v>80</v>
      </c>
      <c r="B270" s="33">
        <v>40259</v>
      </c>
      <c r="C270" s="31">
        <v>2</v>
      </c>
      <c r="D270" s="31">
        <v>1</v>
      </c>
      <c r="E270" s="31">
        <v>1</v>
      </c>
      <c r="F270" s="31" t="s">
        <v>200</v>
      </c>
      <c r="G270" s="31" t="s">
        <v>187</v>
      </c>
      <c r="H270" s="32" t="s">
        <v>241</v>
      </c>
      <c r="I270" s="371">
        <v>8.4151502580724569E-2</v>
      </c>
      <c r="J270" s="428">
        <v>22.36</v>
      </c>
      <c r="K270" s="429">
        <v>36.659999999999997</v>
      </c>
      <c r="L270" s="430">
        <v>95.5</v>
      </c>
      <c r="M270" s="431">
        <v>6.71</v>
      </c>
      <c r="N270" s="431">
        <v>8.18</v>
      </c>
      <c r="O270" s="428">
        <v>22.3</v>
      </c>
      <c r="P270" s="429">
        <v>36.700000000000003</v>
      </c>
      <c r="Q270" s="430">
        <v>92.3</v>
      </c>
      <c r="R270" s="431">
        <v>6.49</v>
      </c>
      <c r="S270" s="431">
        <v>8.16</v>
      </c>
      <c r="T270" s="432">
        <v>8</v>
      </c>
    </row>
    <row r="271" spans="1:20" ht="15">
      <c r="A271" s="29" t="s">
        <v>80</v>
      </c>
      <c r="B271" s="39">
        <v>40266</v>
      </c>
      <c r="C271" s="31">
        <v>2</v>
      </c>
      <c r="D271" s="31" t="s">
        <v>191</v>
      </c>
      <c r="E271" s="31">
        <v>1</v>
      </c>
      <c r="F271" s="31" t="s">
        <v>215</v>
      </c>
      <c r="G271" s="31" t="s">
        <v>187</v>
      </c>
      <c r="H271" s="32" t="s">
        <v>238</v>
      </c>
      <c r="I271" s="381">
        <v>7.8019175847107186E-2</v>
      </c>
      <c r="J271" s="428">
        <v>22.51</v>
      </c>
      <c r="K271" s="429">
        <v>36.71</v>
      </c>
      <c r="L271" s="430">
        <v>95.1</v>
      </c>
      <c r="M271" s="431">
        <v>6.66</v>
      </c>
      <c r="N271" s="431">
        <v>8.15</v>
      </c>
      <c r="O271" s="428">
        <v>22.17</v>
      </c>
      <c r="P271" s="429">
        <v>36.799999999999997</v>
      </c>
      <c r="Q271" s="430">
        <v>101.4</v>
      </c>
      <c r="R271" s="431">
        <v>7.14</v>
      </c>
      <c r="S271" s="431">
        <v>8.18</v>
      </c>
      <c r="T271" s="432">
        <v>7.5</v>
      </c>
    </row>
    <row r="272" spans="1:20" ht="15">
      <c r="A272" s="29"/>
      <c r="B272" s="39"/>
      <c r="C272" s="31"/>
      <c r="D272" s="31"/>
      <c r="E272" s="31"/>
      <c r="F272" s="31"/>
      <c r="G272" s="31"/>
      <c r="H272" s="32"/>
      <c r="I272" s="381"/>
      <c r="J272" s="428"/>
      <c r="K272" s="429"/>
      <c r="L272" s="430"/>
      <c r="M272" s="431"/>
      <c r="N272" s="431"/>
      <c r="O272" s="428"/>
      <c r="P272" s="429"/>
      <c r="Q272" s="430"/>
      <c r="R272" s="431"/>
      <c r="S272" s="431"/>
      <c r="T272" s="432"/>
    </row>
    <row r="273" spans="1:21" ht="15">
      <c r="A273" s="29" t="s">
        <v>276</v>
      </c>
      <c r="B273" s="33">
        <v>40154</v>
      </c>
      <c r="C273" s="31">
        <v>2</v>
      </c>
      <c r="D273" s="31" t="s">
        <v>191</v>
      </c>
      <c r="E273" s="31">
        <v>1</v>
      </c>
      <c r="F273" s="31" t="s">
        <v>215</v>
      </c>
      <c r="G273" s="31" t="s">
        <v>189</v>
      </c>
      <c r="H273" s="32">
        <v>0.3</v>
      </c>
      <c r="I273" s="250">
        <v>7.489393974859225E-2</v>
      </c>
      <c r="J273" s="438">
        <v>22.09</v>
      </c>
      <c r="K273" s="439">
        <v>35.78</v>
      </c>
      <c r="L273" s="440">
        <v>99.4</v>
      </c>
      <c r="M273" s="441">
        <v>7.03</v>
      </c>
      <c r="N273">
        <v>8.1999999999999993</v>
      </c>
      <c r="O273" s="438">
        <v>21.6</v>
      </c>
      <c r="P273" s="439">
        <v>35.85</v>
      </c>
      <c r="Q273" s="440">
        <v>100</v>
      </c>
      <c r="R273" s="441">
        <v>7.13</v>
      </c>
      <c r="S273" s="52">
        <v>8.1999999999999993</v>
      </c>
      <c r="T273" s="128">
        <v>10.5</v>
      </c>
      <c r="U273" s="32"/>
    </row>
    <row r="274" spans="1:21" ht="15">
      <c r="A274" s="29" t="s">
        <v>276</v>
      </c>
      <c r="B274" s="33">
        <v>40161</v>
      </c>
      <c r="C274" s="31">
        <v>2</v>
      </c>
      <c r="D274" s="31" t="s">
        <v>191</v>
      </c>
      <c r="E274" s="31">
        <v>1</v>
      </c>
      <c r="F274" s="31" t="s">
        <v>215</v>
      </c>
      <c r="G274" s="31" t="s">
        <v>204</v>
      </c>
      <c r="H274" s="32" t="s">
        <v>236</v>
      </c>
      <c r="I274" s="344">
        <v>0.11347618948356678</v>
      </c>
      <c r="J274" s="274">
        <v>22.48</v>
      </c>
      <c r="K274" s="275">
        <v>35.940000000000005</v>
      </c>
      <c r="L274" s="276">
        <v>101.7</v>
      </c>
      <c r="M274" s="277">
        <v>7.12</v>
      </c>
      <c r="N274">
        <v>8.1999999999999993</v>
      </c>
      <c r="O274" s="274">
        <v>21.63</v>
      </c>
      <c r="P274" s="275">
        <v>35.940000000000005</v>
      </c>
      <c r="Q274" s="276">
        <v>101.2</v>
      </c>
      <c r="R274" s="277">
        <v>7.2</v>
      </c>
      <c r="S274" s="52">
        <v>8.1999999999999993</v>
      </c>
      <c r="T274" s="278">
        <v>11</v>
      </c>
      <c r="U274" s="32"/>
    </row>
    <row r="275" spans="1:21" ht="15">
      <c r="A275" s="29" t="s">
        <v>83</v>
      </c>
      <c r="B275" s="33">
        <v>40168</v>
      </c>
      <c r="C275" s="31">
        <v>2</v>
      </c>
      <c r="D275" s="31" t="s">
        <v>196</v>
      </c>
      <c r="E275" s="31">
        <v>1</v>
      </c>
      <c r="F275" s="31" t="s">
        <v>200</v>
      </c>
      <c r="G275" s="31" t="s">
        <v>189</v>
      </c>
      <c r="H275" s="32" t="s">
        <v>237</v>
      </c>
      <c r="I275" s="255">
        <v>8.4546133214853117E-2</v>
      </c>
      <c r="J275" s="372">
        <v>22.69</v>
      </c>
      <c r="K275" s="373">
        <v>36.080000000000005</v>
      </c>
      <c r="L275" s="374">
        <v>101.9</v>
      </c>
      <c r="M275" s="375">
        <v>7.11</v>
      </c>
      <c r="N275">
        <v>8.3000000000000007</v>
      </c>
      <c r="O275" s="372">
        <v>21.86</v>
      </c>
      <c r="P275" s="373">
        <v>36.130000000000003</v>
      </c>
      <c r="Q275" s="374">
        <v>96.9</v>
      </c>
      <c r="R275" s="375">
        <v>6.85</v>
      </c>
      <c r="S275" s="52">
        <v>8.1999999999999993</v>
      </c>
      <c r="T275" s="34">
        <v>9</v>
      </c>
      <c r="U275" s="32"/>
    </row>
    <row r="276" spans="1:21" ht="15">
      <c r="A276" s="29" t="s">
        <v>83</v>
      </c>
      <c r="B276" s="33">
        <v>40182</v>
      </c>
      <c r="C276" s="31">
        <v>2</v>
      </c>
      <c r="D276" s="31">
        <v>1</v>
      </c>
      <c r="E276" s="31">
        <v>1</v>
      </c>
      <c r="F276" s="31" t="s">
        <v>208</v>
      </c>
      <c r="G276" s="31" t="s">
        <v>204</v>
      </c>
      <c r="H276" s="32" t="s">
        <v>241</v>
      </c>
      <c r="I276" s="196">
        <v>0.11199170876182381</v>
      </c>
      <c r="J276" s="438">
        <v>22.92</v>
      </c>
      <c r="K276" s="439">
        <v>36.440000000000005</v>
      </c>
      <c r="L276" s="440">
        <v>98.7</v>
      </c>
      <c r="M276" s="441">
        <v>6.84</v>
      </c>
      <c r="N276">
        <v>8.3000000000000007</v>
      </c>
      <c r="O276" s="438">
        <v>22.87</v>
      </c>
      <c r="P276" s="439">
        <v>36.450000000000003</v>
      </c>
      <c r="Q276" s="440">
        <v>99.1</v>
      </c>
      <c r="R276" s="441">
        <v>6.87</v>
      </c>
      <c r="S276">
        <v>8.3000000000000007</v>
      </c>
      <c r="T276" s="442">
        <v>4.5</v>
      </c>
      <c r="U276" s="32"/>
    </row>
    <row r="277" spans="1:21" ht="15">
      <c r="A277" s="29" t="s">
        <v>83</v>
      </c>
      <c r="B277" s="33">
        <v>40189</v>
      </c>
      <c r="C277" s="31">
        <v>2</v>
      </c>
      <c r="D277" s="31">
        <v>1</v>
      </c>
      <c r="E277" s="31">
        <v>1</v>
      </c>
      <c r="F277" s="31" t="s">
        <v>116</v>
      </c>
      <c r="G277" s="31" t="s">
        <v>198</v>
      </c>
      <c r="H277" s="32" t="s">
        <v>250</v>
      </c>
      <c r="I277" s="254">
        <v>0.12365872313555552</v>
      </c>
      <c r="J277" s="438">
        <v>23.53</v>
      </c>
      <c r="K277" s="439">
        <v>36.660000000000004</v>
      </c>
      <c r="L277" s="440">
        <v>99.6</v>
      </c>
      <c r="M277" s="441">
        <v>6.82</v>
      </c>
      <c r="N277">
        <v>8.4</v>
      </c>
      <c r="O277" s="438">
        <v>23.33</v>
      </c>
      <c r="P277" s="439">
        <v>36.660000000000004</v>
      </c>
      <c r="Q277" s="440">
        <v>94.1</v>
      </c>
      <c r="R277" s="441">
        <v>6.47</v>
      </c>
      <c r="S277">
        <v>8.3000000000000007</v>
      </c>
      <c r="T277" s="442">
        <v>4</v>
      </c>
      <c r="U277" s="32"/>
    </row>
    <row r="278" spans="1:21" ht="15">
      <c r="A278" s="29" t="s">
        <v>83</v>
      </c>
      <c r="B278" s="33">
        <v>40196</v>
      </c>
      <c r="C278" s="31">
        <v>2</v>
      </c>
      <c r="D278" s="31">
        <v>1</v>
      </c>
      <c r="E278" s="31">
        <v>1</v>
      </c>
      <c r="F278" s="31" t="s">
        <v>200</v>
      </c>
      <c r="G278" s="31" t="s">
        <v>204</v>
      </c>
      <c r="H278" s="32" t="s">
        <v>236</v>
      </c>
      <c r="I278" s="252">
        <v>6.975302249010687E-2</v>
      </c>
      <c r="J278" s="438">
        <v>24.06</v>
      </c>
      <c r="K278" s="439">
        <v>36.81</v>
      </c>
      <c r="L278" s="440">
        <v>98.7</v>
      </c>
      <c r="M278" s="441">
        <v>6.69</v>
      </c>
      <c r="N278">
        <v>8.3000000000000007</v>
      </c>
      <c r="O278" s="438">
        <v>23.11</v>
      </c>
      <c r="P278" s="439">
        <v>36.78</v>
      </c>
      <c r="Q278" s="440">
        <v>88.8</v>
      </c>
      <c r="R278" s="441">
        <v>6.12</v>
      </c>
      <c r="S278">
        <v>8.3000000000000007</v>
      </c>
      <c r="T278" s="442">
        <v>9</v>
      </c>
      <c r="U278" s="32"/>
    </row>
    <row r="279" spans="1:21" ht="15">
      <c r="A279" s="29" t="s">
        <v>83</v>
      </c>
      <c r="B279" s="33">
        <v>40203</v>
      </c>
      <c r="C279" s="31">
        <v>2</v>
      </c>
      <c r="D279" s="31">
        <v>1</v>
      </c>
      <c r="E279" s="31">
        <v>1</v>
      </c>
      <c r="F279" s="31" t="s">
        <v>215</v>
      </c>
      <c r="G279" s="31" t="s">
        <v>204</v>
      </c>
      <c r="H279" s="32" t="s">
        <v>244</v>
      </c>
      <c r="I279" s="295">
        <v>6.8998030944855918E-2</v>
      </c>
      <c r="J279" s="438">
        <v>24.66</v>
      </c>
      <c r="K279" s="439">
        <v>36.75</v>
      </c>
      <c r="L279" s="440">
        <v>98.1</v>
      </c>
      <c r="M279" s="441">
        <v>6.6</v>
      </c>
      <c r="N279">
        <v>8.4</v>
      </c>
      <c r="O279" s="438">
        <v>24.02</v>
      </c>
      <c r="P279" s="439">
        <v>36.730000000000004</v>
      </c>
      <c r="Q279" s="440">
        <v>89.8</v>
      </c>
      <c r="R279" s="441">
        <v>6.11</v>
      </c>
      <c r="S279">
        <v>8.3000000000000007</v>
      </c>
      <c r="T279" s="442">
        <v>11</v>
      </c>
      <c r="U279" s="32"/>
    </row>
    <row r="280" spans="1:21" ht="15">
      <c r="A280" s="29" t="s">
        <v>83</v>
      </c>
      <c r="B280" s="33">
        <v>40210</v>
      </c>
      <c r="C280" s="31">
        <v>2</v>
      </c>
      <c r="D280" s="31">
        <v>1</v>
      </c>
      <c r="E280" s="31">
        <v>1</v>
      </c>
      <c r="F280" s="31" t="s">
        <v>194</v>
      </c>
      <c r="G280" s="31" t="s">
        <v>189</v>
      </c>
      <c r="H280" s="32" t="s">
        <v>236</v>
      </c>
      <c r="I280" s="249">
        <v>6.7913023685853988E-2</v>
      </c>
      <c r="J280" s="274">
        <v>24.37</v>
      </c>
      <c r="K280" s="275">
        <v>37</v>
      </c>
      <c r="L280" s="276">
        <v>95.8</v>
      </c>
      <c r="M280" s="277">
        <v>6.47</v>
      </c>
      <c r="N280">
        <v>8.4</v>
      </c>
      <c r="O280" s="274">
        <v>23.88</v>
      </c>
      <c r="P280" s="275">
        <v>36.93</v>
      </c>
      <c r="Q280" s="276">
        <v>89.6</v>
      </c>
      <c r="R280" s="277">
        <v>6.1</v>
      </c>
      <c r="S280">
        <v>8.3000000000000007</v>
      </c>
      <c r="T280" s="278">
        <v>9.5</v>
      </c>
      <c r="U280" s="32" t="s">
        <v>250</v>
      </c>
    </row>
    <row r="281" spans="1:21">
      <c r="A281" s="29" t="s">
        <v>83</v>
      </c>
      <c r="B281" s="33">
        <v>40217</v>
      </c>
      <c r="C281" s="31">
        <v>2</v>
      </c>
      <c r="D281" s="31">
        <v>1</v>
      </c>
      <c r="E281" s="31">
        <v>1</v>
      </c>
      <c r="F281" s="31" t="s">
        <v>215</v>
      </c>
      <c r="G281" s="31" t="s">
        <v>187</v>
      </c>
      <c r="H281" s="32" t="s">
        <v>237</v>
      </c>
      <c r="I281" s="195">
        <v>7.1566312806345067E-2</v>
      </c>
      <c r="J281">
        <v>23.1</v>
      </c>
      <c r="K281" s="12">
        <v>36.86</v>
      </c>
      <c r="L281" s="19">
        <v>100.3</v>
      </c>
      <c r="M281" s="18">
        <v>6.93</v>
      </c>
      <c r="N281">
        <v>8.4</v>
      </c>
      <c r="O281">
        <v>22.64</v>
      </c>
      <c r="P281" s="12">
        <v>36.830000000000005</v>
      </c>
      <c r="Q281" s="19">
        <v>89</v>
      </c>
      <c r="R281" s="18">
        <v>6.2</v>
      </c>
      <c r="S281">
        <v>8.3000000000000007</v>
      </c>
      <c r="T281" s="34" t="s">
        <v>277</v>
      </c>
      <c r="U281" s="32" t="s">
        <v>259</v>
      </c>
    </row>
    <row r="282" spans="1:21" ht="15">
      <c r="A282" s="29" t="s">
        <v>83</v>
      </c>
      <c r="B282" s="33">
        <v>40224</v>
      </c>
      <c r="C282" s="31">
        <v>2</v>
      </c>
      <c r="D282" s="31">
        <v>1</v>
      </c>
      <c r="E282" s="31">
        <v>1</v>
      </c>
      <c r="F282" s="31" t="s">
        <v>208</v>
      </c>
      <c r="G282" s="31" t="s">
        <v>187</v>
      </c>
      <c r="H282" s="32" t="s">
        <v>236</v>
      </c>
      <c r="I282" s="272">
        <v>7.2513525222901679E-2</v>
      </c>
      <c r="J282" s="443">
        <v>24.05</v>
      </c>
      <c r="K282" s="444">
        <v>36.950000000000003</v>
      </c>
      <c r="L282" s="445">
        <v>97.9</v>
      </c>
      <c r="M282" s="446">
        <v>6.63</v>
      </c>
      <c r="N282">
        <v>8.4</v>
      </c>
      <c r="O282" s="443">
        <v>23.84</v>
      </c>
      <c r="P282" s="444">
        <v>36.96</v>
      </c>
      <c r="Q282" s="445">
        <v>95.3</v>
      </c>
      <c r="R282" s="446">
        <v>6.48</v>
      </c>
      <c r="S282" s="446">
        <v>8.35</v>
      </c>
      <c r="T282" s="447">
        <v>9</v>
      </c>
      <c r="U282" s="32" t="s">
        <v>245</v>
      </c>
    </row>
    <row r="283" spans="1:21" ht="15">
      <c r="A283" s="29" t="s">
        <v>83</v>
      </c>
      <c r="B283" s="33">
        <v>40231</v>
      </c>
      <c r="C283" s="31">
        <v>2</v>
      </c>
      <c r="D283" s="31" t="s">
        <v>196</v>
      </c>
      <c r="E283" s="31">
        <v>1</v>
      </c>
      <c r="F283" s="31" t="s">
        <v>200</v>
      </c>
      <c r="G283" s="31" t="s">
        <v>198</v>
      </c>
      <c r="H283" s="32" t="s">
        <v>238</v>
      </c>
      <c r="I283" s="295">
        <v>7.278140808901945E-2</v>
      </c>
      <c r="J283" s="438">
        <v>24.08</v>
      </c>
      <c r="K283" s="439">
        <v>36.99</v>
      </c>
      <c r="L283" s="440">
        <v>97</v>
      </c>
      <c r="M283" s="441">
        <v>6.58</v>
      </c>
      <c r="N283" s="441">
        <v>8.2200000000000006</v>
      </c>
      <c r="O283" s="438">
        <v>23.96</v>
      </c>
      <c r="P283" s="439">
        <v>37</v>
      </c>
      <c r="Q283" s="440">
        <v>94.8</v>
      </c>
      <c r="R283" s="441">
        <v>6.44</v>
      </c>
      <c r="S283" s="441">
        <v>8.19</v>
      </c>
      <c r="T283" s="442">
        <v>9</v>
      </c>
      <c r="U283" s="32" t="s">
        <v>250</v>
      </c>
    </row>
    <row r="284" spans="1:21" ht="15">
      <c r="A284" s="29" t="s">
        <v>83</v>
      </c>
      <c r="B284" s="33">
        <v>40239</v>
      </c>
      <c r="C284" s="31">
        <v>2</v>
      </c>
      <c r="D284" s="31" t="s">
        <v>196</v>
      </c>
      <c r="E284" s="31">
        <v>1</v>
      </c>
      <c r="F284" s="31" t="s">
        <v>215</v>
      </c>
      <c r="G284" s="31" t="s">
        <v>198</v>
      </c>
      <c r="H284" s="32" t="s">
        <v>236</v>
      </c>
      <c r="I284" s="355">
        <v>6.4506551412862226E-2</v>
      </c>
      <c r="J284" s="241">
        <v>24.13</v>
      </c>
      <c r="K284" s="242">
        <v>36.67</v>
      </c>
      <c r="L284" s="243">
        <v>98.7</v>
      </c>
      <c r="M284" s="244">
        <v>6.68</v>
      </c>
      <c r="N284" s="244">
        <v>8.2100000000000009</v>
      </c>
      <c r="O284" s="241">
        <v>23.29</v>
      </c>
      <c r="P284" s="242">
        <v>36.57</v>
      </c>
      <c r="Q284" s="243">
        <v>91.2</v>
      </c>
      <c r="R284" s="244">
        <v>6.27</v>
      </c>
      <c r="S284" s="244">
        <v>8.15</v>
      </c>
      <c r="T284" s="448">
        <v>9</v>
      </c>
      <c r="U284" s="32" t="s">
        <v>239</v>
      </c>
    </row>
    <row r="285" spans="1:21" ht="15">
      <c r="A285" s="29" t="s">
        <v>83</v>
      </c>
      <c r="B285" s="33">
        <v>40245</v>
      </c>
      <c r="C285" s="31">
        <v>2</v>
      </c>
      <c r="D285" s="31">
        <v>1</v>
      </c>
      <c r="E285" s="31">
        <v>1</v>
      </c>
      <c r="F285" s="31" t="s">
        <v>208</v>
      </c>
      <c r="G285" s="31" t="s">
        <v>204</v>
      </c>
      <c r="H285" s="32" t="s">
        <v>243</v>
      </c>
      <c r="I285" s="227">
        <v>7.3168155163401055E-2</v>
      </c>
      <c r="J285" s="241">
        <v>23.05</v>
      </c>
      <c r="K285" s="242">
        <v>36.76</v>
      </c>
      <c r="L285" s="243">
        <v>100.2</v>
      </c>
      <c r="M285" s="244">
        <v>6.91</v>
      </c>
      <c r="N285" s="244">
        <v>8.2200000000000006</v>
      </c>
      <c r="O285" s="241">
        <v>22.64</v>
      </c>
      <c r="P285" s="242">
        <v>36.729999999999997</v>
      </c>
      <c r="Q285" s="243">
        <v>97</v>
      </c>
      <c r="R285" s="244">
        <v>6.74</v>
      </c>
      <c r="S285" s="244">
        <v>8.19</v>
      </c>
      <c r="T285" s="448">
        <v>9.5</v>
      </c>
    </row>
    <row r="286" spans="1:21" ht="15">
      <c r="A286" s="29" t="s">
        <v>83</v>
      </c>
      <c r="B286" s="33">
        <v>40252</v>
      </c>
      <c r="C286" s="31">
        <v>2</v>
      </c>
      <c r="D286" s="31">
        <v>1</v>
      </c>
      <c r="E286" s="31">
        <v>1</v>
      </c>
      <c r="F286" s="31" t="s">
        <v>208</v>
      </c>
      <c r="G286" s="31" t="s">
        <v>187</v>
      </c>
      <c r="H286" s="32" t="s">
        <v>236</v>
      </c>
      <c r="I286" s="315">
        <v>7.164758834907399E-2</v>
      </c>
      <c r="J286" s="449">
        <v>23.88</v>
      </c>
      <c r="K286" s="450">
        <v>36.800000000000004</v>
      </c>
      <c r="L286" s="451">
        <v>96.5</v>
      </c>
      <c r="M286" s="452">
        <v>6.58</v>
      </c>
      <c r="N286" s="452">
        <v>8.2100000000000009</v>
      </c>
      <c r="O286" s="449">
        <v>22.88</v>
      </c>
      <c r="P286" s="450">
        <v>36.840000000000003</v>
      </c>
      <c r="Q286" s="451">
        <v>81.5</v>
      </c>
      <c r="R286" s="452">
        <v>5.66</v>
      </c>
      <c r="S286" s="452">
        <v>8.14</v>
      </c>
      <c r="T286" s="34">
        <v>10.5</v>
      </c>
    </row>
    <row r="287" spans="1:21" ht="15">
      <c r="A287" s="29" t="s">
        <v>83</v>
      </c>
      <c r="B287" s="33">
        <v>40259</v>
      </c>
      <c r="C287" s="31">
        <v>2</v>
      </c>
      <c r="D287" s="31">
        <v>1</v>
      </c>
      <c r="E287" s="31">
        <v>1</v>
      </c>
      <c r="F287" s="31" t="s">
        <v>200</v>
      </c>
      <c r="G287" s="31" t="s">
        <v>204</v>
      </c>
      <c r="H287" s="32" t="s">
        <v>237</v>
      </c>
      <c r="I287" s="208">
        <v>6.7151510298301617E-2</v>
      </c>
      <c r="J287" s="241">
        <v>22.74</v>
      </c>
      <c r="K287" s="242">
        <v>36.9</v>
      </c>
      <c r="L287" s="243">
        <v>96.5</v>
      </c>
      <c r="M287" s="244">
        <v>6.72</v>
      </c>
      <c r="N287" s="244">
        <v>8.18</v>
      </c>
      <c r="O287" s="241">
        <v>22.22</v>
      </c>
      <c r="P287" s="242">
        <v>36.97</v>
      </c>
      <c r="Q287" s="243">
        <v>91.4</v>
      </c>
      <c r="R287" s="244">
        <v>6.42</v>
      </c>
      <c r="S287" s="244">
        <v>8.1300000000000008</v>
      </c>
      <c r="T287" s="448">
        <v>14</v>
      </c>
      <c r="U287" s="9"/>
    </row>
    <row r="288" spans="1:21" ht="15">
      <c r="A288" s="29" t="s">
        <v>83</v>
      </c>
      <c r="B288" s="39">
        <v>40266</v>
      </c>
      <c r="C288" s="31">
        <v>2</v>
      </c>
      <c r="D288" s="31" t="s">
        <v>196</v>
      </c>
      <c r="E288" s="31">
        <v>1</v>
      </c>
      <c r="F288" s="31" t="s">
        <v>215</v>
      </c>
      <c r="G288" s="31" t="s">
        <v>189</v>
      </c>
      <c r="H288" s="32" t="s">
        <v>243</v>
      </c>
      <c r="I288" s="304">
        <v>8.6755156526336502E-2</v>
      </c>
      <c r="J288" s="241">
        <v>22.49</v>
      </c>
      <c r="K288" s="242">
        <v>36.869999999999997</v>
      </c>
      <c r="L288" s="243">
        <v>97</v>
      </c>
      <c r="M288" s="244">
        <v>6.79</v>
      </c>
      <c r="N288" s="244">
        <v>8.1999999999999993</v>
      </c>
      <c r="O288" s="241">
        <v>22.26</v>
      </c>
      <c r="P288" s="242">
        <v>36.869999999999997</v>
      </c>
      <c r="Q288" s="243">
        <v>92.2</v>
      </c>
      <c r="R288" s="244">
        <v>6.48</v>
      </c>
      <c r="S288" s="244">
        <v>8.16</v>
      </c>
      <c r="T288" s="448">
        <v>8</v>
      </c>
    </row>
    <row r="290" spans="1:21">
      <c r="A290" s="29" t="s">
        <v>278</v>
      </c>
      <c r="B290" s="33">
        <v>40154</v>
      </c>
      <c r="C290" s="31">
        <v>2</v>
      </c>
      <c r="D290" s="31" t="s">
        <v>191</v>
      </c>
      <c r="E290" s="31">
        <v>1</v>
      </c>
      <c r="F290" s="31" t="s">
        <v>215</v>
      </c>
      <c r="G290" s="31" t="s">
        <v>189</v>
      </c>
      <c r="H290" s="32" t="s">
        <v>236</v>
      </c>
      <c r="U290" s="32"/>
    </row>
    <row r="291" spans="1:21" ht="12.75">
      <c r="A291" s="29" t="s">
        <v>278</v>
      </c>
      <c r="B291" s="33">
        <v>40161</v>
      </c>
      <c r="C291" s="31">
        <v>2</v>
      </c>
      <c r="D291" s="31" t="s">
        <v>191</v>
      </c>
      <c r="E291" s="31">
        <v>1</v>
      </c>
      <c r="F291" s="31" t="s">
        <v>190</v>
      </c>
      <c r="G291" s="31" t="s">
        <v>189</v>
      </c>
      <c r="H291" s="32" t="s">
        <v>236</v>
      </c>
      <c r="I291" s="387"/>
      <c r="J291" s="52"/>
      <c r="K291" s="52"/>
      <c r="L291" s="126"/>
      <c r="M291" s="127"/>
      <c r="O291" s="52"/>
      <c r="P291" s="52"/>
      <c r="Q291" s="126"/>
      <c r="R291" s="127"/>
      <c r="S291" s="52"/>
      <c r="T291" s="128"/>
      <c r="U291" s="32"/>
    </row>
    <row r="292" spans="1:21" ht="12.75">
      <c r="A292" s="29" t="s">
        <v>276</v>
      </c>
      <c r="B292" s="33">
        <v>40168</v>
      </c>
      <c r="C292" s="31">
        <v>2</v>
      </c>
      <c r="D292" s="31" t="s">
        <v>191</v>
      </c>
      <c r="E292" s="31">
        <v>1</v>
      </c>
      <c r="F292" s="31" t="s">
        <v>200</v>
      </c>
      <c r="G292" s="31" t="s">
        <v>187</v>
      </c>
      <c r="H292" s="32"/>
      <c r="I292" s="387"/>
      <c r="J292" s="52"/>
      <c r="K292" s="52"/>
      <c r="L292" s="126"/>
      <c r="M292" s="127"/>
      <c r="O292" s="52"/>
      <c r="P292" s="52"/>
      <c r="Q292" s="126"/>
      <c r="R292" s="127"/>
      <c r="S292" s="52"/>
      <c r="T292" s="128"/>
      <c r="U292" s="32"/>
    </row>
    <row r="293" spans="1:21" ht="12.75">
      <c r="A293" s="29" t="s">
        <v>278</v>
      </c>
      <c r="B293" s="33">
        <v>40168</v>
      </c>
      <c r="C293" s="31">
        <v>2</v>
      </c>
      <c r="D293" s="31" t="s">
        <v>191</v>
      </c>
      <c r="E293" s="31">
        <v>1</v>
      </c>
      <c r="F293" s="31" t="s">
        <v>200</v>
      </c>
      <c r="G293" s="31" t="s">
        <v>189</v>
      </c>
      <c r="H293" s="32"/>
      <c r="I293" s="387"/>
      <c r="J293" s="52"/>
      <c r="K293" s="52"/>
      <c r="L293" s="126"/>
      <c r="M293" s="127"/>
      <c r="O293" s="52"/>
      <c r="P293" s="52"/>
      <c r="Q293" s="126"/>
      <c r="R293" s="127"/>
      <c r="S293" s="52"/>
      <c r="T293" s="128"/>
      <c r="U293" s="32"/>
    </row>
    <row r="294" spans="1:21" ht="12.75">
      <c r="A294" s="29" t="s">
        <v>276</v>
      </c>
      <c r="B294" s="33">
        <v>40182</v>
      </c>
      <c r="C294" s="31">
        <v>2</v>
      </c>
      <c r="D294" s="31">
        <v>1</v>
      </c>
      <c r="E294" s="31">
        <v>1</v>
      </c>
      <c r="F294" s="31" t="s">
        <v>215</v>
      </c>
      <c r="G294" s="31" t="s">
        <v>204</v>
      </c>
      <c r="H294" s="32"/>
      <c r="I294" s="387"/>
      <c r="J294" s="52"/>
      <c r="K294" s="52"/>
      <c r="L294" s="126"/>
      <c r="M294" s="127"/>
      <c r="N294" s="127"/>
      <c r="O294" s="52"/>
      <c r="P294" s="52"/>
      <c r="Q294" s="126"/>
      <c r="R294" s="127"/>
      <c r="S294" s="52"/>
      <c r="T294" s="129"/>
      <c r="U294" s="32"/>
    </row>
    <row r="295" spans="1:21" ht="12.75">
      <c r="A295" s="29" t="s">
        <v>278</v>
      </c>
      <c r="B295" s="33">
        <v>40182</v>
      </c>
      <c r="C295" s="31">
        <v>2</v>
      </c>
      <c r="D295" s="31">
        <v>1</v>
      </c>
      <c r="E295" s="31">
        <v>1</v>
      </c>
      <c r="F295" s="31" t="s">
        <v>208</v>
      </c>
      <c r="G295" s="31" t="s">
        <v>198</v>
      </c>
      <c r="H295" s="32"/>
      <c r="I295" s="387"/>
      <c r="J295" s="52"/>
      <c r="K295" s="52"/>
      <c r="L295" s="126"/>
      <c r="M295" s="127"/>
      <c r="N295" s="127"/>
      <c r="O295" s="52"/>
      <c r="P295" s="52"/>
      <c r="Q295" s="126"/>
      <c r="R295" s="127"/>
      <c r="S295" s="52"/>
      <c r="T295" s="129"/>
      <c r="U295" s="32"/>
    </row>
    <row r="296" spans="1:21" ht="12.75">
      <c r="A296" s="29" t="s">
        <v>276</v>
      </c>
      <c r="B296" s="33">
        <v>40189</v>
      </c>
      <c r="C296" s="31">
        <v>2</v>
      </c>
      <c r="D296" s="31">
        <v>1</v>
      </c>
      <c r="E296" s="31">
        <v>1</v>
      </c>
      <c r="F296" s="31" t="s">
        <v>197</v>
      </c>
      <c r="G296" s="31" t="s">
        <v>192</v>
      </c>
      <c r="H296" s="32"/>
      <c r="I296" s="387"/>
      <c r="J296" s="52"/>
      <c r="K296" s="52"/>
      <c r="L296" s="126"/>
      <c r="M296" s="127"/>
      <c r="O296" s="52"/>
      <c r="P296" s="52"/>
      <c r="Q296" s="126"/>
      <c r="R296" s="127"/>
      <c r="S296" s="52"/>
      <c r="T296" s="128"/>
      <c r="U296" s="32"/>
    </row>
    <row r="297" spans="1:21" ht="12.75">
      <c r="A297" s="29" t="s">
        <v>278</v>
      </c>
      <c r="B297" s="33">
        <v>40189</v>
      </c>
      <c r="C297" s="31">
        <v>2</v>
      </c>
      <c r="D297" s="31">
        <v>1</v>
      </c>
      <c r="E297" s="31">
        <v>1</v>
      </c>
      <c r="F297" s="31" t="s">
        <v>116</v>
      </c>
      <c r="G297" s="31" t="s">
        <v>198</v>
      </c>
      <c r="H297" s="32"/>
      <c r="I297" s="387"/>
      <c r="J297" s="52"/>
      <c r="K297" s="52"/>
      <c r="L297" s="126"/>
      <c r="M297" s="127"/>
      <c r="O297" s="52"/>
      <c r="P297" s="52"/>
      <c r="Q297" s="126"/>
      <c r="R297" s="127"/>
      <c r="S297" s="52"/>
      <c r="T297" s="128"/>
      <c r="U297" s="32"/>
    </row>
    <row r="298" spans="1:21" ht="12.75">
      <c r="A298" s="29" t="s">
        <v>276</v>
      </c>
      <c r="B298" s="33">
        <v>40196</v>
      </c>
      <c r="C298" s="31">
        <v>2</v>
      </c>
      <c r="D298" s="31">
        <v>1</v>
      </c>
      <c r="E298" s="31">
        <v>1</v>
      </c>
      <c r="F298" s="31" t="s">
        <v>116</v>
      </c>
      <c r="G298" s="31" t="s">
        <v>192</v>
      </c>
      <c r="H298" s="32"/>
      <c r="I298" s="387"/>
      <c r="J298" s="52"/>
      <c r="K298" s="52"/>
      <c r="L298" s="126"/>
      <c r="M298" s="127"/>
      <c r="O298" s="52"/>
      <c r="P298" s="52"/>
      <c r="Q298" s="126"/>
      <c r="R298" s="127"/>
      <c r="S298" s="52"/>
      <c r="T298" s="128"/>
      <c r="U298" s="32"/>
    </row>
    <row r="299" spans="1:21" ht="12.75">
      <c r="A299" s="29" t="s">
        <v>278</v>
      </c>
      <c r="B299" s="33">
        <v>40196</v>
      </c>
      <c r="C299" s="31" t="s">
        <v>116</v>
      </c>
      <c r="D299" s="31" t="s">
        <v>97</v>
      </c>
      <c r="E299" s="31">
        <v>1</v>
      </c>
      <c r="F299" s="31" t="s">
        <v>201</v>
      </c>
      <c r="G299" s="31" t="s">
        <v>279</v>
      </c>
      <c r="H299" s="32"/>
      <c r="I299" s="387"/>
      <c r="J299" s="52"/>
      <c r="K299" s="52"/>
      <c r="L299" s="126"/>
      <c r="M299" s="127"/>
      <c r="O299" s="52"/>
      <c r="P299" s="52"/>
      <c r="Q299" s="126"/>
      <c r="R299" s="127"/>
      <c r="S299" s="52"/>
      <c r="T299" s="128"/>
      <c r="U299" s="32"/>
    </row>
    <row r="300" spans="1:21" ht="12.75">
      <c r="A300" s="29" t="s">
        <v>276</v>
      </c>
      <c r="B300" s="33">
        <v>40203</v>
      </c>
      <c r="C300" s="31" t="s">
        <v>97</v>
      </c>
      <c r="D300" s="31">
        <v>1</v>
      </c>
      <c r="E300" s="31">
        <v>1</v>
      </c>
      <c r="F300" s="31" t="s">
        <v>200</v>
      </c>
      <c r="G300" s="31" t="s">
        <v>204</v>
      </c>
      <c r="H300" s="32"/>
      <c r="I300" s="387"/>
      <c r="J300" s="52"/>
      <c r="K300" s="52"/>
      <c r="L300" s="126"/>
      <c r="M300" s="127"/>
      <c r="O300" s="52"/>
      <c r="P300" s="52"/>
      <c r="Q300" s="126"/>
      <c r="R300" s="127"/>
      <c r="S300" s="52"/>
      <c r="T300" s="128"/>
      <c r="U300" s="32"/>
    </row>
    <row r="301" spans="1:21" ht="12.75">
      <c r="A301" s="29" t="s">
        <v>278</v>
      </c>
      <c r="B301" s="33">
        <v>40203</v>
      </c>
      <c r="C301" s="31">
        <v>2</v>
      </c>
      <c r="D301" s="31">
        <v>1</v>
      </c>
      <c r="E301" s="31">
        <v>1</v>
      </c>
      <c r="F301" s="31" t="s">
        <v>200</v>
      </c>
      <c r="G301" s="31" t="s">
        <v>189</v>
      </c>
      <c r="H301" s="32"/>
      <c r="I301" s="387"/>
      <c r="J301" s="52"/>
      <c r="K301" s="52"/>
      <c r="L301" s="126"/>
      <c r="M301" s="127"/>
      <c r="O301" s="52"/>
      <c r="P301" s="52"/>
      <c r="Q301" s="126"/>
      <c r="R301" s="127"/>
      <c r="S301" s="52"/>
      <c r="T301" s="128"/>
      <c r="U301" s="32"/>
    </row>
    <row r="302" spans="1:21" ht="12.75">
      <c r="A302" s="29" t="s">
        <v>276</v>
      </c>
      <c r="B302" s="33">
        <v>40210</v>
      </c>
      <c r="C302" s="31">
        <v>2</v>
      </c>
      <c r="D302" s="31">
        <v>1</v>
      </c>
      <c r="E302" s="31">
        <v>1</v>
      </c>
      <c r="F302" s="31" t="s">
        <v>190</v>
      </c>
      <c r="G302" s="31" t="s">
        <v>189</v>
      </c>
      <c r="H302" s="32"/>
      <c r="I302" s="387"/>
      <c r="J302" s="52"/>
      <c r="K302" s="52"/>
      <c r="L302" s="126"/>
      <c r="M302" s="127"/>
      <c r="O302" s="52"/>
      <c r="P302" s="52"/>
      <c r="Q302" s="126"/>
      <c r="R302" s="127"/>
      <c r="S302" s="52"/>
      <c r="T302" s="128"/>
      <c r="U302" s="32"/>
    </row>
    <row r="303" spans="1:21" ht="12.75">
      <c r="A303" s="29" t="s">
        <v>278</v>
      </c>
      <c r="B303" s="33">
        <v>40210</v>
      </c>
      <c r="C303" s="31" t="s">
        <v>191</v>
      </c>
      <c r="D303" s="31">
        <v>1</v>
      </c>
      <c r="E303" s="31">
        <v>1</v>
      </c>
      <c r="F303" s="31" t="s">
        <v>215</v>
      </c>
      <c r="G303" s="31" t="s">
        <v>204</v>
      </c>
      <c r="H303" s="32"/>
      <c r="I303" s="387"/>
      <c r="J303" s="52"/>
      <c r="K303" s="52"/>
      <c r="L303" s="126"/>
      <c r="M303" s="127"/>
      <c r="O303" s="52"/>
      <c r="P303" s="52"/>
      <c r="Q303" s="126"/>
      <c r="R303" s="127"/>
      <c r="S303" s="52"/>
      <c r="T303" s="128"/>
      <c r="U303" s="32"/>
    </row>
    <row r="304" spans="1:21" ht="12.75">
      <c r="A304" s="29" t="s">
        <v>276</v>
      </c>
      <c r="B304" s="33">
        <v>40217</v>
      </c>
      <c r="C304" s="31">
        <v>2</v>
      </c>
      <c r="D304" s="31">
        <v>1</v>
      </c>
      <c r="E304" s="31">
        <v>1</v>
      </c>
      <c r="F304" s="31" t="s">
        <v>190</v>
      </c>
      <c r="G304" s="31" t="s">
        <v>187</v>
      </c>
      <c r="H304" s="32"/>
      <c r="I304" s="387"/>
      <c r="J304" s="52"/>
      <c r="K304" s="52"/>
      <c r="O304" s="52"/>
      <c r="P304" s="52"/>
      <c r="Q304" s="52"/>
      <c r="R304" s="52"/>
      <c r="S304" s="52"/>
      <c r="T304" s="130"/>
      <c r="U304" s="32"/>
    </row>
    <row r="305" spans="1:21" ht="12.75">
      <c r="A305" s="29" t="s">
        <v>278</v>
      </c>
      <c r="B305" s="33">
        <v>40217</v>
      </c>
      <c r="C305" s="31">
        <v>2</v>
      </c>
      <c r="D305" s="31" t="s">
        <v>196</v>
      </c>
      <c r="E305" s="31">
        <v>1</v>
      </c>
      <c r="F305" s="31" t="s">
        <v>102</v>
      </c>
      <c r="G305" s="31" t="s">
        <v>205</v>
      </c>
      <c r="H305" s="32"/>
      <c r="I305" s="387"/>
      <c r="J305" s="52"/>
      <c r="K305" s="52"/>
      <c r="O305" s="52"/>
      <c r="P305" s="52"/>
      <c r="Q305" s="52"/>
      <c r="R305" s="52"/>
      <c r="S305" s="52"/>
      <c r="T305" s="130"/>
      <c r="U305" s="32"/>
    </row>
    <row r="306" spans="1:21" ht="12.75">
      <c r="A306" s="29" t="s">
        <v>276</v>
      </c>
      <c r="B306" s="33">
        <v>40224</v>
      </c>
      <c r="C306" s="31">
        <v>2</v>
      </c>
      <c r="D306" s="31">
        <v>1</v>
      </c>
      <c r="E306" s="31">
        <v>1</v>
      </c>
      <c r="F306" s="31" t="s">
        <v>208</v>
      </c>
      <c r="G306" s="31" t="s">
        <v>204</v>
      </c>
      <c r="H306" s="32"/>
      <c r="I306" s="387"/>
      <c r="J306" s="52"/>
      <c r="K306" s="52"/>
      <c r="L306" s="126"/>
      <c r="M306" s="127"/>
      <c r="O306" s="52"/>
      <c r="P306" s="52"/>
      <c r="Q306" s="126"/>
      <c r="R306" s="127"/>
      <c r="S306" s="52"/>
      <c r="T306" s="128"/>
      <c r="U306" s="32"/>
    </row>
    <row r="307" spans="1:21" ht="12.75">
      <c r="A307" s="29" t="s">
        <v>278</v>
      </c>
      <c r="B307" s="33">
        <v>40224</v>
      </c>
      <c r="C307" s="31">
        <v>2</v>
      </c>
      <c r="D307" s="31">
        <v>1</v>
      </c>
      <c r="E307" s="31">
        <v>1</v>
      </c>
      <c r="F307" s="31" t="s">
        <v>116</v>
      </c>
      <c r="G307" s="31" t="s">
        <v>204</v>
      </c>
      <c r="H307" s="32"/>
      <c r="I307" s="387"/>
      <c r="J307" s="52"/>
      <c r="K307" s="52"/>
      <c r="L307" s="126"/>
      <c r="M307" s="127"/>
      <c r="O307" s="52"/>
      <c r="P307" s="52"/>
      <c r="Q307" s="126"/>
      <c r="R307" s="127"/>
      <c r="S307" s="52"/>
      <c r="T307" s="128"/>
      <c r="U307" s="32"/>
    </row>
    <row r="308" spans="1:21" ht="12.75">
      <c r="A308" s="29" t="s">
        <v>276</v>
      </c>
      <c r="B308" s="33">
        <v>40231</v>
      </c>
      <c r="C308" s="31">
        <v>2</v>
      </c>
      <c r="D308" s="31">
        <v>1</v>
      </c>
      <c r="E308" s="31">
        <v>1</v>
      </c>
      <c r="F308" s="31" t="s">
        <v>116</v>
      </c>
      <c r="G308" s="31" t="s">
        <v>198</v>
      </c>
      <c r="H308" s="32"/>
      <c r="I308" s="387"/>
      <c r="J308" s="52"/>
      <c r="K308" s="52"/>
      <c r="L308" s="126"/>
      <c r="M308" s="127"/>
      <c r="O308" s="52"/>
      <c r="P308" s="52"/>
      <c r="Q308" s="126"/>
      <c r="R308" s="127"/>
      <c r="S308" s="52"/>
      <c r="T308" s="128"/>
      <c r="U308" s="32"/>
    </row>
    <row r="309" spans="1:21" ht="12.75">
      <c r="A309" s="29" t="s">
        <v>278</v>
      </c>
      <c r="B309" s="33">
        <v>40231</v>
      </c>
      <c r="C309" s="31">
        <v>2</v>
      </c>
      <c r="D309" s="31" t="s">
        <v>191</v>
      </c>
      <c r="E309" s="31">
        <v>1</v>
      </c>
      <c r="F309" s="31" t="s">
        <v>200</v>
      </c>
      <c r="G309" s="31" t="s">
        <v>189</v>
      </c>
      <c r="H309" s="32"/>
      <c r="I309" s="387"/>
      <c r="J309" s="52"/>
      <c r="K309" s="52"/>
      <c r="L309" s="126"/>
      <c r="M309" s="127"/>
      <c r="O309" s="52"/>
      <c r="P309" s="52"/>
      <c r="Q309" s="126"/>
      <c r="R309" s="127"/>
      <c r="S309" s="52"/>
      <c r="T309" s="128"/>
      <c r="U309" s="32"/>
    </row>
    <row r="310" spans="1:21" ht="12.75">
      <c r="A310" s="29" t="s">
        <v>276</v>
      </c>
      <c r="B310" s="33">
        <v>40239</v>
      </c>
      <c r="C310" s="31">
        <v>2</v>
      </c>
      <c r="D310" s="31">
        <v>1</v>
      </c>
      <c r="E310" s="31">
        <v>1</v>
      </c>
      <c r="F310" s="31" t="s">
        <v>215</v>
      </c>
      <c r="G310" s="31" t="s">
        <v>198</v>
      </c>
      <c r="H310" s="32"/>
      <c r="I310" s="387"/>
      <c r="J310" s="52"/>
      <c r="K310" s="52"/>
      <c r="L310" s="126"/>
      <c r="M310" s="127"/>
      <c r="O310" s="52"/>
      <c r="P310" s="52"/>
      <c r="Q310" s="126"/>
      <c r="R310" s="127"/>
      <c r="S310" s="52"/>
      <c r="T310" s="128"/>
    </row>
    <row r="311" spans="1:21" ht="12.75">
      <c r="A311" s="29" t="s">
        <v>278</v>
      </c>
      <c r="B311" s="33">
        <v>40239</v>
      </c>
      <c r="C311" s="31">
        <v>2</v>
      </c>
      <c r="D311" s="31" t="s">
        <v>191</v>
      </c>
      <c r="E311" s="31">
        <v>1</v>
      </c>
      <c r="F311" s="31" t="s">
        <v>200</v>
      </c>
      <c r="G311" s="31" t="s">
        <v>204</v>
      </c>
      <c r="H311" s="32"/>
      <c r="I311" s="387"/>
      <c r="J311" s="52"/>
      <c r="K311" s="52"/>
      <c r="L311" s="126"/>
      <c r="M311" s="127"/>
      <c r="O311" s="52"/>
      <c r="P311" s="52"/>
      <c r="Q311" s="126"/>
      <c r="R311" s="127"/>
      <c r="S311" s="52"/>
      <c r="T311" s="128"/>
    </row>
    <row r="312" spans="1:21" ht="12.75">
      <c r="A312" s="29" t="s">
        <v>276</v>
      </c>
      <c r="B312" s="33">
        <v>40245</v>
      </c>
      <c r="C312" s="31">
        <v>2</v>
      </c>
      <c r="D312" s="31">
        <v>1</v>
      </c>
      <c r="E312" s="31">
        <v>1</v>
      </c>
      <c r="F312" s="31" t="s">
        <v>208</v>
      </c>
      <c r="G312" s="31" t="s">
        <v>198</v>
      </c>
      <c r="H312" s="32"/>
      <c r="I312" s="387"/>
      <c r="J312" s="52"/>
      <c r="K312" s="52"/>
      <c r="L312" s="126"/>
      <c r="M312" s="127"/>
      <c r="N312" s="127"/>
      <c r="O312" s="52"/>
      <c r="P312" s="52"/>
      <c r="Q312" s="126"/>
      <c r="R312" s="127"/>
      <c r="S312" s="52"/>
      <c r="T312" s="128"/>
    </row>
    <row r="313" spans="1:21" ht="12.75">
      <c r="A313" s="29" t="s">
        <v>278</v>
      </c>
      <c r="B313" s="33">
        <v>40245</v>
      </c>
      <c r="C313" s="31">
        <v>2</v>
      </c>
      <c r="D313" s="31">
        <v>1</v>
      </c>
      <c r="E313" s="31">
        <v>1</v>
      </c>
      <c r="F313" s="31" t="s">
        <v>206</v>
      </c>
      <c r="G313" s="31" t="s">
        <v>192</v>
      </c>
      <c r="H313" s="32"/>
      <c r="I313" s="387"/>
      <c r="J313" s="52"/>
      <c r="K313" s="52"/>
      <c r="L313" s="126"/>
      <c r="M313" s="127"/>
      <c r="N313" s="127"/>
      <c r="O313" s="52"/>
      <c r="P313" s="52"/>
      <c r="Q313" s="126"/>
      <c r="R313" s="127"/>
      <c r="S313" s="52"/>
      <c r="T313" s="128"/>
    </row>
    <row r="314" spans="1:21" ht="12.75">
      <c r="A314" s="29" t="s">
        <v>276</v>
      </c>
      <c r="B314" s="33">
        <v>40252</v>
      </c>
      <c r="C314" s="31">
        <v>2</v>
      </c>
      <c r="D314" s="31">
        <v>1</v>
      </c>
      <c r="E314" s="31">
        <v>1</v>
      </c>
      <c r="F314" s="31" t="s">
        <v>200</v>
      </c>
      <c r="G314" s="31" t="s">
        <v>189</v>
      </c>
      <c r="H314" s="31"/>
      <c r="I314" s="387"/>
      <c r="J314" s="52"/>
      <c r="K314" s="52"/>
      <c r="L314" s="126"/>
      <c r="M314" s="127"/>
      <c r="O314" s="52"/>
      <c r="P314" s="52"/>
      <c r="Q314" s="126"/>
      <c r="R314" s="127"/>
      <c r="S314" s="52"/>
      <c r="T314" s="128"/>
      <c r="U314" s="32"/>
    </row>
    <row r="315" spans="1:21" ht="12.75">
      <c r="A315" s="29" t="s">
        <v>278</v>
      </c>
      <c r="B315" s="33">
        <v>40252</v>
      </c>
      <c r="C315" s="31" t="s">
        <v>200</v>
      </c>
      <c r="D315" s="31" t="s">
        <v>97</v>
      </c>
      <c r="E315" s="31" t="s">
        <v>191</v>
      </c>
      <c r="F315" s="31" t="s">
        <v>206</v>
      </c>
      <c r="G315" s="31" t="s">
        <v>204</v>
      </c>
      <c r="H315" s="31"/>
      <c r="I315" s="387"/>
      <c r="J315" s="52"/>
      <c r="K315" s="52"/>
      <c r="L315" s="126"/>
      <c r="M315" s="127"/>
      <c r="O315" s="52"/>
      <c r="P315" s="52"/>
      <c r="Q315" s="126"/>
      <c r="R315" s="127"/>
      <c r="S315" s="52"/>
      <c r="T315" s="128"/>
      <c r="U315" s="32"/>
    </row>
    <row r="316" spans="1:21" s="12" customFormat="1">
      <c r="A316" s="29" t="s">
        <v>276</v>
      </c>
      <c r="B316" s="33">
        <v>40259</v>
      </c>
      <c r="C316" s="31">
        <v>2</v>
      </c>
      <c r="D316" s="31">
        <v>1</v>
      </c>
      <c r="E316" s="31">
        <v>1</v>
      </c>
      <c r="F316" s="31" t="s">
        <v>208</v>
      </c>
      <c r="G316" s="31" t="s">
        <v>204</v>
      </c>
      <c r="I316" s="9"/>
      <c r="T316" s="34"/>
    </row>
    <row r="317" spans="1:21">
      <c r="A317" s="29" t="s">
        <v>278</v>
      </c>
      <c r="B317" s="33">
        <v>40259</v>
      </c>
      <c r="C317" s="31">
        <v>2</v>
      </c>
      <c r="D317" s="31">
        <v>1</v>
      </c>
      <c r="E317" s="31">
        <v>1</v>
      </c>
      <c r="F317" s="31" t="s">
        <v>194</v>
      </c>
      <c r="G317" s="31" t="s">
        <v>204</v>
      </c>
    </row>
    <row r="318" spans="1:21">
      <c r="A318" s="29" t="s">
        <v>276</v>
      </c>
      <c r="B318" s="39">
        <v>40266</v>
      </c>
      <c r="C318" s="31">
        <v>2</v>
      </c>
      <c r="D318" s="31" t="s">
        <v>196</v>
      </c>
      <c r="E318" s="31">
        <v>1</v>
      </c>
      <c r="F318" s="31" t="s">
        <v>215</v>
      </c>
      <c r="G318" s="31" t="s">
        <v>187</v>
      </c>
    </row>
    <row r="319" spans="1:21">
      <c r="A319" s="29" t="s">
        <v>278</v>
      </c>
      <c r="B319" s="39">
        <v>40266</v>
      </c>
      <c r="C319" s="31" t="s">
        <v>97</v>
      </c>
      <c r="D319" s="31" t="s">
        <v>196</v>
      </c>
      <c r="E319" s="31" t="s">
        <v>196</v>
      </c>
      <c r="F319" s="31" t="s">
        <v>208</v>
      </c>
      <c r="G319" s="31" t="s">
        <v>204</v>
      </c>
    </row>
    <row r="320" spans="1:21">
      <c r="A320" s="29"/>
      <c r="B320" s="39"/>
      <c r="C320" s="31"/>
      <c r="D320" s="31"/>
      <c r="E320" s="31"/>
      <c r="F320" s="31"/>
      <c r="G320" s="31"/>
    </row>
    <row r="321" spans="1:20" ht="15">
      <c r="A321" s="29" t="s">
        <v>84</v>
      </c>
      <c r="B321" s="33">
        <v>40154</v>
      </c>
      <c r="C321" s="31">
        <v>2</v>
      </c>
      <c r="D321" s="31" t="s">
        <v>97</v>
      </c>
      <c r="E321" s="31">
        <v>1</v>
      </c>
      <c r="F321" s="31" t="s">
        <v>208</v>
      </c>
      <c r="G321" s="31" t="s">
        <v>192</v>
      </c>
      <c r="H321" s="32" t="s">
        <v>280</v>
      </c>
      <c r="I321" s="209" t="s">
        <v>151</v>
      </c>
      <c r="J321" s="443">
        <v>22.5</v>
      </c>
      <c r="K321" s="444">
        <v>35.840000000000003</v>
      </c>
      <c r="L321" s="445">
        <v>112.4</v>
      </c>
      <c r="M321" s="446">
        <v>7.88</v>
      </c>
      <c r="N321">
        <v>8.1999999999999993</v>
      </c>
      <c r="O321" s="443">
        <v>22.52</v>
      </c>
      <c r="P321" s="444">
        <v>35.85</v>
      </c>
      <c r="Q321" s="445">
        <v>114.4</v>
      </c>
      <c r="R321" s="446">
        <v>8.0299999999999994</v>
      </c>
      <c r="S321" s="52">
        <v>8.1999999999999993</v>
      </c>
      <c r="T321" s="128" t="s">
        <v>85</v>
      </c>
    </row>
    <row r="322" spans="1:20" ht="15">
      <c r="A322" s="29" t="s">
        <v>84</v>
      </c>
      <c r="B322" s="33">
        <v>40161</v>
      </c>
      <c r="C322" s="31">
        <v>2</v>
      </c>
      <c r="D322" s="31" t="s">
        <v>190</v>
      </c>
      <c r="E322" s="31">
        <v>1</v>
      </c>
      <c r="F322" s="31" t="s">
        <v>197</v>
      </c>
      <c r="G322" s="31" t="s">
        <v>205</v>
      </c>
      <c r="H322" s="32" t="s">
        <v>240</v>
      </c>
      <c r="I322" s="209" t="s">
        <v>151</v>
      </c>
      <c r="J322" s="438">
        <v>24.78</v>
      </c>
      <c r="K322" s="439">
        <v>36.21</v>
      </c>
      <c r="L322" s="440">
        <v>115.1</v>
      </c>
      <c r="M322" s="441">
        <v>7.73</v>
      </c>
      <c r="N322">
        <v>8.3000000000000007</v>
      </c>
      <c r="O322" s="438">
        <v>24.8</v>
      </c>
      <c r="P322" s="439">
        <v>36.21</v>
      </c>
      <c r="Q322" s="440">
        <v>116.4</v>
      </c>
      <c r="R322" s="441">
        <v>7.82</v>
      </c>
      <c r="S322" s="52">
        <v>8.3000000000000007</v>
      </c>
      <c r="T322" s="34" t="s">
        <v>153</v>
      </c>
    </row>
    <row r="323" spans="1:20" ht="15">
      <c r="A323" s="29" t="s">
        <v>84</v>
      </c>
      <c r="B323" s="33">
        <v>40168</v>
      </c>
      <c r="C323" s="31">
        <v>2</v>
      </c>
      <c r="D323" s="31" t="s">
        <v>191</v>
      </c>
      <c r="E323" s="31">
        <v>1</v>
      </c>
      <c r="F323" s="31" t="s">
        <v>116</v>
      </c>
      <c r="G323" s="31" t="s">
        <v>204</v>
      </c>
      <c r="H323" s="32" t="s">
        <v>236</v>
      </c>
      <c r="I323" s="209" t="s">
        <v>151</v>
      </c>
      <c r="J323" s="453">
        <v>23.54</v>
      </c>
      <c r="K323" s="454">
        <v>36.14</v>
      </c>
      <c r="L323" s="455">
        <v>112.5</v>
      </c>
      <c r="M323" s="456">
        <v>7.73</v>
      </c>
      <c r="N323">
        <v>8.3000000000000007</v>
      </c>
      <c r="O323" s="453">
        <v>23.57</v>
      </c>
      <c r="P323" s="454">
        <v>36.14</v>
      </c>
      <c r="Q323" s="455">
        <v>115.4</v>
      </c>
      <c r="R323" s="456">
        <v>7.92</v>
      </c>
      <c r="S323" s="52">
        <v>8.3000000000000007</v>
      </c>
      <c r="T323" s="34" t="s">
        <v>167</v>
      </c>
    </row>
    <row r="324" spans="1:20" ht="15">
      <c r="A324" s="29" t="s">
        <v>84</v>
      </c>
      <c r="B324" s="33">
        <v>40182</v>
      </c>
      <c r="C324" s="31">
        <v>2</v>
      </c>
      <c r="D324" s="31">
        <v>1</v>
      </c>
      <c r="E324" s="31">
        <v>1</v>
      </c>
      <c r="F324" s="31" t="s">
        <v>208</v>
      </c>
      <c r="G324" s="31" t="s">
        <v>198</v>
      </c>
      <c r="H324" s="32" t="s">
        <v>243</v>
      </c>
      <c r="I324" s="209" t="s">
        <v>151</v>
      </c>
      <c r="J324" s="443">
        <v>21.86</v>
      </c>
      <c r="K324" s="444">
        <v>36.46</v>
      </c>
      <c r="L324" s="445">
        <v>89.7</v>
      </c>
      <c r="M324" s="446">
        <v>6.33</v>
      </c>
      <c r="N324">
        <v>8.3000000000000007</v>
      </c>
      <c r="O324" s="443">
        <v>21.86</v>
      </c>
      <c r="P324" s="444">
        <v>36.470000000000006</v>
      </c>
      <c r="Q324" s="445">
        <v>91.7</v>
      </c>
      <c r="R324" s="446">
        <v>6.47</v>
      </c>
      <c r="S324" s="52">
        <v>8.3000000000000007</v>
      </c>
      <c r="T324" s="34" t="s">
        <v>85</v>
      </c>
    </row>
    <row r="325" spans="1:20" ht="15">
      <c r="A325" s="29" t="s">
        <v>84</v>
      </c>
      <c r="B325" s="33">
        <v>40189</v>
      </c>
      <c r="C325" s="31">
        <v>2</v>
      </c>
      <c r="D325" s="31">
        <v>1</v>
      </c>
      <c r="E325" s="31">
        <v>1</v>
      </c>
      <c r="F325" s="31" t="s">
        <v>200</v>
      </c>
      <c r="G325" s="31" t="s">
        <v>204</v>
      </c>
      <c r="H325" s="32" t="s">
        <v>237</v>
      </c>
      <c r="I325" s="209" t="s">
        <v>151</v>
      </c>
      <c r="J325" s="443">
        <v>21.81</v>
      </c>
      <c r="K325" s="444">
        <v>36.730000000000004</v>
      </c>
      <c r="L325" s="445">
        <v>107.8</v>
      </c>
      <c r="M325" s="446">
        <v>7.6</v>
      </c>
      <c r="N325" s="127">
        <v>8.4</v>
      </c>
      <c r="O325" s="443">
        <v>21.48</v>
      </c>
      <c r="P325" s="444">
        <v>36.82</v>
      </c>
      <c r="Q325" s="445">
        <v>108.2</v>
      </c>
      <c r="R325" s="446">
        <v>7.68</v>
      </c>
      <c r="S325" s="52">
        <v>8.4</v>
      </c>
      <c r="T325" s="34" t="s">
        <v>85</v>
      </c>
    </row>
    <row r="326" spans="1:20" ht="15">
      <c r="A326" s="29" t="s">
        <v>84</v>
      </c>
      <c r="B326" s="33">
        <v>40196</v>
      </c>
      <c r="C326" s="31">
        <v>2</v>
      </c>
      <c r="D326" s="31">
        <v>1</v>
      </c>
      <c r="E326" s="31">
        <v>1</v>
      </c>
      <c r="F326" s="31" t="s">
        <v>208</v>
      </c>
      <c r="G326" s="31" t="s">
        <v>192</v>
      </c>
      <c r="H326" s="32" t="s">
        <v>244</v>
      </c>
      <c r="I326" s="209" t="s">
        <v>151</v>
      </c>
      <c r="J326" s="443">
        <v>24.63</v>
      </c>
      <c r="K326" s="444">
        <v>37.010000000000005</v>
      </c>
      <c r="L326" s="445">
        <v>111</v>
      </c>
      <c r="M326" s="446">
        <v>7.45</v>
      </c>
      <c r="N326" s="127">
        <v>8.4</v>
      </c>
      <c r="O326" s="443">
        <v>24.56</v>
      </c>
      <c r="P326" s="444">
        <v>36.99</v>
      </c>
      <c r="Q326" s="445">
        <v>112.4</v>
      </c>
      <c r="R326" s="446">
        <v>7.55</v>
      </c>
      <c r="S326" s="52">
        <v>8.3000000000000007</v>
      </c>
      <c r="T326" s="34" t="s">
        <v>85</v>
      </c>
    </row>
    <row r="327" spans="1:20" ht="15">
      <c r="A327" s="29" t="s">
        <v>84</v>
      </c>
      <c r="B327" s="33">
        <v>40203</v>
      </c>
      <c r="C327" s="31">
        <v>2</v>
      </c>
      <c r="D327" s="31">
        <v>1</v>
      </c>
      <c r="E327" s="31">
        <v>1</v>
      </c>
      <c r="F327" s="31" t="s">
        <v>200</v>
      </c>
      <c r="G327" s="31" t="s">
        <v>205</v>
      </c>
      <c r="H327" s="32" t="s">
        <v>244</v>
      </c>
      <c r="I327" s="209" t="s">
        <v>151</v>
      </c>
      <c r="J327" s="443">
        <v>24.65</v>
      </c>
      <c r="K327" s="444">
        <v>36.92</v>
      </c>
      <c r="L327" s="445">
        <v>93.3</v>
      </c>
      <c r="M327" s="446">
        <v>6.28</v>
      </c>
      <c r="N327">
        <v>8.3000000000000007</v>
      </c>
      <c r="O327" s="443">
        <v>24.4</v>
      </c>
      <c r="P327" s="444">
        <v>36.840000000000003</v>
      </c>
      <c r="Q327" s="445">
        <v>102.6</v>
      </c>
      <c r="R327" s="446">
        <v>6.94</v>
      </c>
      <c r="S327" s="52">
        <v>8.4</v>
      </c>
      <c r="T327" s="34" t="s">
        <v>153</v>
      </c>
    </row>
    <row r="328" spans="1:20" ht="15">
      <c r="A328" s="29" t="s">
        <v>84</v>
      </c>
      <c r="B328" s="33">
        <v>40210</v>
      </c>
      <c r="C328" s="31">
        <v>2</v>
      </c>
      <c r="D328" s="31">
        <v>1</v>
      </c>
      <c r="E328" s="31">
        <v>1</v>
      </c>
      <c r="F328" s="31" t="s">
        <v>215</v>
      </c>
      <c r="G328" s="31" t="s">
        <v>189</v>
      </c>
      <c r="H328" s="32" t="s">
        <v>237</v>
      </c>
      <c r="I328" s="209" t="s">
        <v>151</v>
      </c>
      <c r="J328" s="438">
        <v>23.08</v>
      </c>
      <c r="K328" s="439">
        <v>37.28</v>
      </c>
      <c r="L328" s="440">
        <v>92</v>
      </c>
      <c r="M328" s="441">
        <v>6.34</v>
      </c>
      <c r="N328">
        <v>8.3000000000000007</v>
      </c>
      <c r="O328" s="438">
        <v>23.01</v>
      </c>
      <c r="P328" s="439">
        <v>37.230000000000004</v>
      </c>
      <c r="Q328" s="440">
        <v>93.2</v>
      </c>
      <c r="R328" s="441">
        <v>6.44</v>
      </c>
      <c r="S328" s="52">
        <v>8.3000000000000007</v>
      </c>
      <c r="T328" s="34" t="s">
        <v>94</v>
      </c>
    </row>
    <row r="329" spans="1:20" ht="12.75">
      <c r="A329" s="29" t="s">
        <v>84</v>
      </c>
      <c r="B329" s="33">
        <v>40217</v>
      </c>
      <c r="C329" s="31">
        <v>2</v>
      </c>
      <c r="D329" s="31">
        <v>1</v>
      </c>
      <c r="E329" s="31">
        <v>1</v>
      </c>
      <c r="F329" s="31" t="s">
        <v>194</v>
      </c>
      <c r="G329" s="31" t="s">
        <v>204</v>
      </c>
      <c r="H329" s="32" t="s">
        <v>244</v>
      </c>
      <c r="I329" s="209" t="s">
        <v>151</v>
      </c>
      <c r="J329">
        <v>23</v>
      </c>
      <c r="K329" s="12">
        <v>36.760000000000005</v>
      </c>
      <c r="L329" s="19">
        <v>83.8</v>
      </c>
      <c r="M329" s="18">
        <v>5.8</v>
      </c>
      <c r="N329">
        <v>8.3000000000000007</v>
      </c>
      <c r="O329">
        <v>23.03</v>
      </c>
      <c r="P329" s="12">
        <v>36.760000000000005</v>
      </c>
      <c r="Q329" s="19">
        <v>83.7</v>
      </c>
      <c r="R329" s="18">
        <v>5.79</v>
      </c>
      <c r="S329" s="52">
        <v>8.3000000000000007</v>
      </c>
      <c r="T329" s="34" t="s">
        <v>85</v>
      </c>
    </row>
    <row r="330" spans="1:20" ht="15">
      <c r="A330" s="29" t="s">
        <v>84</v>
      </c>
      <c r="B330" s="33">
        <v>40224</v>
      </c>
      <c r="C330" s="31">
        <v>2</v>
      </c>
      <c r="D330" s="31">
        <v>1</v>
      </c>
      <c r="E330" s="31">
        <v>1</v>
      </c>
      <c r="F330" s="31" t="s">
        <v>116</v>
      </c>
      <c r="G330" s="31" t="s">
        <v>187</v>
      </c>
      <c r="H330" s="32" t="s">
        <v>237</v>
      </c>
      <c r="I330" s="209" t="s">
        <v>151</v>
      </c>
      <c r="J330" s="457">
        <v>24.11</v>
      </c>
      <c r="K330" s="458">
        <v>37.22</v>
      </c>
      <c r="L330" s="459">
        <v>86.9</v>
      </c>
      <c r="M330" s="460">
        <v>5.87</v>
      </c>
      <c r="N330">
        <v>8.3000000000000007</v>
      </c>
      <c r="O330" s="457">
        <v>24.16</v>
      </c>
      <c r="P330" s="458">
        <v>37.19</v>
      </c>
      <c r="Q330" s="459">
        <v>86.9</v>
      </c>
      <c r="R330" s="460">
        <v>5.86</v>
      </c>
      <c r="S330" s="52">
        <v>8.3000000000000007</v>
      </c>
      <c r="T330" s="34" t="s">
        <v>153</v>
      </c>
    </row>
    <row r="331" spans="1:20" ht="15">
      <c r="A331" s="29" t="s">
        <v>84</v>
      </c>
      <c r="B331" s="33">
        <v>40231</v>
      </c>
      <c r="C331" s="31">
        <v>2</v>
      </c>
      <c r="D331" s="31">
        <v>1</v>
      </c>
      <c r="E331" s="31">
        <v>1</v>
      </c>
      <c r="F331" s="31" t="s">
        <v>194</v>
      </c>
      <c r="G331" s="31" t="s">
        <v>189</v>
      </c>
      <c r="H331" s="32" t="s">
        <v>244</v>
      </c>
      <c r="I331" s="209" t="s">
        <v>151</v>
      </c>
      <c r="J331" s="443">
        <v>23.02</v>
      </c>
      <c r="K331" s="444">
        <v>36.950000000000003</v>
      </c>
      <c r="L331" s="445">
        <v>90.8</v>
      </c>
      <c r="M331" s="446">
        <v>6.27</v>
      </c>
      <c r="N331" s="446">
        <v>8.19</v>
      </c>
      <c r="O331" s="443">
        <v>22.38</v>
      </c>
      <c r="P331" s="444">
        <v>36.979999999999997</v>
      </c>
      <c r="Q331" s="445">
        <v>91.6</v>
      </c>
      <c r="R331" s="446">
        <v>6.4</v>
      </c>
      <c r="S331" s="446">
        <v>8.19</v>
      </c>
      <c r="T331" s="34" t="s">
        <v>85</v>
      </c>
    </row>
    <row r="332" spans="1:20" ht="15">
      <c r="A332" s="29" t="s">
        <v>84</v>
      </c>
      <c r="B332" s="33">
        <v>40239</v>
      </c>
      <c r="C332" s="31">
        <v>2</v>
      </c>
      <c r="D332" s="31">
        <v>1</v>
      </c>
      <c r="E332" s="31">
        <v>1</v>
      </c>
      <c r="F332" s="31" t="s">
        <v>200</v>
      </c>
      <c r="G332" s="31" t="s">
        <v>192</v>
      </c>
      <c r="H332" s="32" t="s">
        <v>241</v>
      </c>
      <c r="I332" s="209" t="s">
        <v>151</v>
      </c>
      <c r="J332" s="461">
        <v>24.81</v>
      </c>
      <c r="K332" s="462">
        <v>36.68</v>
      </c>
      <c r="L332" s="463">
        <v>116</v>
      </c>
      <c r="M332" s="464">
        <v>7.76</v>
      </c>
      <c r="N332" s="464">
        <v>8.23</v>
      </c>
      <c r="O332" s="461">
        <v>24.82</v>
      </c>
      <c r="P332" s="462">
        <v>36.68</v>
      </c>
      <c r="Q332" s="463">
        <v>116.3</v>
      </c>
      <c r="R332" s="464">
        <v>7.78</v>
      </c>
      <c r="S332" s="464">
        <v>8.24</v>
      </c>
      <c r="T332" s="34" t="s">
        <v>85</v>
      </c>
    </row>
    <row r="333" spans="1:20" ht="15">
      <c r="A333" s="29" t="s">
        <v>84</v>
      </c>
      <c r="B333" s="33">
        <v>40245</v>
      </c>
      <c r="C333" s="31">
        <v>2</v>
      </c>
      <c r="D333" s="31">
        <v>1</v>
      </c>
      <c r="E333" s="31">
        <v>1</v>
      </c>
      <c r="F333" s="31" t="s">
        <v>208</v>
      </c>
      <c r="G333" s="31" t="s">
        <v>204</v>
      </c>
      <c r="H333" s="32" t="s">
        <v>238</v>
      </c>
      <c r="I333" s="209" t="s">
        <v>151</v>
      </c>
      <c r="J333" s="461">
        <v>22.94</v>
      </c>
      <c r="K333" s="462">
        <v>36.799999999999997</v>
      </c>
      <c r="L333" s="463">
        <v>99.3</v>
      </c>
      <c r="M333" s="464">
        <v>6.85</v>
      </c>
      <c r="N333" s="464">
        <v>8.19</v>
      </c>
      <c r="O333" s="461">
        <v>22.77</v>
      </c>
      <c r="P333" s="462">
        <v>36.85</v>
      </c>
      <c r="Q333" s="463">
        <v>105.5</v>
      </c>
      <c r="R333" s="464">
        <v>7.31</v>
      </c>
      <c r="S333" s="464">
        <v>8.23</v>
      </c>
      <c r="T333" s="34" t="s">
        <v>153</v>
      </c>
    </row>
    <row r="334" spans="1:20" ht="15">
      <c r="A334" s="29" t="s">
        <v>84</v>
      </c>
      <c r="B334" s="33">
        <v>40252</v>
      </c>
      <c r="C334" s="31">
        <v>2</v>
      </c>
      <c r="D334" s="31">
        <v>1</v>
      </c>
      <c r="E334" s="31">
        <v>1</v>
      </c>
      <c r="F334" s="31" t="s">
        <v>206</v>
      </c>
      <c r="G334" s="31" t="s">
        <v>198</v>
      </c>
      <c r="H334" s="32" t="s">
        <v>111</v>
      </c>
      <c r="I334" s="209" t="s">
        <v>151</v>
      </c>
      <c r="J334" s="465">
        <v>24.26</v>
      </c>
      <c r="K334" s="466">
        <v>36.68</v>
      </c>
      <c r="L334" s="467">
        <v>81.099999999999994</v>
      </c>
      <c r="M334" s="468">
        <v>5.5</v>
      </c>
      <c r="N334" s="468">
        <v>8.1199999999999992</v>
      </c>
      <c r="O334" s="465">
        <v>24.24</v>
      </c>
      <c r="P334" s="466">
        <v>36.68</v>
      </c>
      <c r="Q334" s="467">
        <v>83.3</v>
      </c>
      <c r="R334" s="468">
        <v>5.65</v>
      </c>
      <c r="S334" s="468">
        <v>8.1300000000000008</v>
      </c>
      <c r="T334" s="34" t="s">
        <v>91</v>
      </c>
    </row>
    <row r="335" spans="1:20" ht="15">
      <c r="A335" s="29" t="s">
        <v>84</v>
      </c>
      <c r="B335" s="33">
        <v>40259</v>
      </c>
      <c r="C335" s="31">
        <v>2</v>
      </c>
      <c r="D335" s="31">
        <v>1</v>
      </c>
      <c r="E335" s="31">
        <v>1</v>
      </c>
      <c r="F335" s="31" t="s">
        <v>200</v>
      </c>
      <c r="G335" s="31" t="s">
        <v>189</v>
      </c>
      <c r="H335" s="32" t="s">
        <v>237</v>
      </c>
      <c r="I335" s="209" t="s">
        <v>151</v>
      </c>
      <c r="J335" s="461">
        <v>23.25</v>
      </c>
      <c r="K335" s="462">
        <v>36.9</v>
      </c>
      <c r="L335" s="463">
        <v>92.6</v>
      </c>
      <c r="M335" s="464">
        <v>6.39</v>
      </c>
      <c r="N335" s="464">
        <v>8.15</v>
      </c>
      <c r="O335" s="461">
        <v>22.89</v>
      </c>
      <c r="P335" s="462">
        <v>36.9</v>
      </c>
      <c r="Q335" s="463">
        <v>95.9</v>
      </c>
      <c r="R335" s="464">
        <v>6.66</v>
      </c>
      <c r="S335" s="464">
        <v>8.17</v>
      </c>
      <c r="T335" s="34" t="s">
        <v>93</v>
      </c>
    </row>
    <row r="336" spans="1:20" ht="15">
      <c r="A336" s="29" t="s">
        <v>84</v>
      </c>
      <c r="B336" s="39">
        <v>40266</v>
      </c>
      <c r="C336" s="31">
        <v>2</v>
      </c>
      <c r="D336" s="31">
        <v>1</v>
      </c>
      <c r="E336" s="31">
        <v>1</v>
      </c>
      <c r="F336" s="31" t="s">
        <v>215</v>
      </c>
      <c r="G336" s="31" t="s">
        <v>198</v>
      </c>
      <c r="H336" s="32" t="s">
        <v>238</v>
      </c>
      <c r="I336" s="209" t="s">
        <v>151</v>
      </c>
      <c r="J336" s="461">
        <v>21.82</v>
      </c>
      <c r="K336" s="462">
        <v>36.93</v>
      </c>
      <c r="L336" s="463">
        <v>97.8</v>
      </c>
      <c r="M336" s="464">
        <v>6.93</v>
      </c>
      <c r="N336" s="464">
        <v>8.19</v>
      </c>
      <c r="O336" s="461">
        <v>21.41</v>
      </c>
      <c r="P336" s="462">
        <v>36.950000000000003</v>
      </c>
      <c r="Q336" s="463">
        <v>100.2</v>
      </c>
      <c r="R336" s="464">
        <v>7.14</v>
      </c>
      <c r="S336" s="464">
        <v>8.19</v>
      </c>
      <c r="T336" s="34" t="s">
        <v>85</v>
      </c>
    </row>
    <row r="337" spans="1:20" ht="15">
      <c r="A337" s="29"/>
      <c r="B337" s="39"/>
      <c r="C337" s="31"/>
      <c r="D337" s="31"/>
      <c r="E337" s="31"/>
      <c r="F337" s="31"/>
      <c r="G337" s="31"/>
      <c r="H337" s="32"/>
      <c r="I337" s="209"/>
      <c r="J337" s="461"/>
      <c r="K337" s="462"/>
      <c r="L337" s="463"/>
      <c r="M337" s="464"/>
      <c r="N337" s="464"/>
      <c r="O337" s="461"/>
      <c r="P337" s="462"/>
      <c r="Q337" s="463"/>
      <c r="R337" s="464"/>
      <c r="S337" s="464"/>
    </row>
    <row r="338" spans="1:20" ht="15">
      <c r="A338" s="29" t="s">
        <v>95</v>
      </c>
      <c r="B338" s="33">
        <v>40154</v>
      </c>
      <c r="C338" s="31">
        <v>2</v>
      </c>
      <c r="D338" s="31">
        <v>1</v>
      </c>
      <c r="E338" s="31">
        <v>1</v>
      </c>
      <c r="F338" s="31" t="s">
        <v>188</v>
      </c>
      <c r="G338" s="31" t="s">
        <v>217</v>
      </c>
      <c r="H338" s="32" t="s">
        <v>281</v>
      </c>
      <c r="I338" s="249">
        <v>0.15170522149936597</v>
      </c>
      <c r="J338" s="274">
        <v>23.21</v>
      </c>
      <c r="K338" s="275">
        <v>35.770000000000003</v>
      </c>
      <c r="L338" s="276">
        <v>105.3</v>
      </c>
      <c r="M338" s="277">
        <v>7.3</v>
      </c>
      <c r="N338">
        <v>8.1999999999999993</v>
      </c>
      <c r="O338" s="274">
        <v>21.87</v>
      </c>
      <c r="P338" s="275">
        <v>35.729999999999997</v>
      </c>
      <c r="Q338" s="276">
        <v>99</v>
      </c>
      <c r="R338" s="277">
        <v>7.03</v>
      </c>
      <c r="S338" s="52">
        <v>8.1</v>
      </c>
      <c r="T338" s="128">
        <v>3</v>
      </c>
    </row>
    <row r="339" spans="1:20" ht="15">
      <c r="A339" s="29" t="s">
        <v>95</v>
      </c>
      <c r="B339" s="33">
        <v>40161</v>
      </c>
      <c r="C339" s="31">
        <v>2</v>
      </c>
      <c r="D339" s="31">
        <v>1</v>
      </c>
      <c r="E339" s="31">
        <v>1</v>
      </c>
      <c r="F339" s="31" t="s">
        <v>197</v>
      </c>
      <c r="G339" s="31" t="s">
        <v>216</v>
      </c>
      <c r="H339" s="32" t="s">
        <v>282</v>
      </c>
      <c r="I339" s="253">
        <v>0.16167908110590987</v>
      </c>
      <c r="J339" s="469">
        <v>24.31</v>
      </c>
      <c r="K339" s="470">
        <v>35.86</v>
      </c>
      <c r="L339" s="471">
        <v>114.1</v>
      </c>
      <c r="M339" s="472">
        <v>7.75</v>
      </c>
      <c r="N339">
        <v>8.1999999999999993</v>
      </c>
      <c r="O339" s="469">
        <v>22.12</v>
      </c>
      <c r="P339" s="470">
        <v>35.86</v>
      </c>
      <c r="Q339" s="471">
        <v>102.9</v>
      </c>
      <c r="R339" s="472">
        <v>7.25</v>
      </c>
      <c r="S339">
        <v>8.1999999999999993</v>
      </c>
      <c r="T339" s="128">
        <v>4</v>
      </c>
    </row>
    <row r="340" spans="1:20" ht="15">
      <c r="A340" s="29" t="s">
        <v>95</v>
      </c>
      <c r="B340" s="33">
        <v>40168</v>
      </c>
      <c r="C340" s="31">
        <v>2</v>
      </c>
      <c r="D340" s="31">
        <v>1</v>
      </c>
      <c r="E340" s="31" t="s">
        <v>191</v>
      </c>
      <c r="F340" s="31" t="s">
        <v>208</v>
      </c>
      <c r="G340" s="31" t="s">
        <v>205</v>
      </c>
      <c r="H340" s="32" t="s">
        <v>283</v>
      </c>
      <c r="I340" s="344">
        <v>0.14249523501033892</v>
      </c>
      <c r="J340" s="274">
        <v>24.35</v>
      </c>
      <c r="K340" s="275">
        <v>35.980000000000004</v>
      </c>
      <c r="L340" s="276">
        <v>107.2</v>
      </c>
      <c r="M340" s="277">
        <v>7.27</v>
      </c>
      <c r="N340">
        <v>8.1999999999999993</v>
      </c>
      <c r="O340" s="274">
        <v>22.19</v>
      </c>
      <c r="P340" s="275">
        <v>35.99</v>
      </c>
      <c r="Q340" s="276">
        <v>102.8</v>
      </c>
      <c r="R340" s="277">
        <v>7.23</v>
      </c>
      <c r="S340">
        <v>8.1999999999999993</v>
      </c>
      <c r="T340" s="278">
        <v>4</v>
      </c>
    </row>
    <row r="341" spans="1:20" ht="15">
      <c r="A341" s="29" t="s">
        <v>95</v>
      </c>
      <c r="B341" s="33">
        <v>40182</v>
      </c>
      <c r="C341" s="31" t="s">
        <v>191</v>
      </c>
      <c r="D341" s="31">
        <v>1</v>
      </c>
      <c r="E341" s="31" t="s">
        <v>186</v>
      </c>
      <c r="F341" s="31" t="s">
        <v>197</v>
      </c>
      <c r="G341" s="31" t="s">
        <v>217</v>
      </c>
      <c r="H341" s="32" t="s">
        <v>111</v>
      </c>
      <c r="I341" s="253">
        <v>0.12293275941605343</v>
      </c>
      <c r="J341" s="469">
        <v>24.17</v>
      </c>
      <c r="K341" s="470">
        <v>36.39</v>
      </c>
      <c r="L341" s="471">
        <v>100.4</v>
      </c>
      <c r="M341" s="472">
        <v>6.81</v>
      </c>
      <c r="N341">
        <v>8.1999999999999993</v>
      </c>
      <c r="O341" s="469">
        <v>23.17</v>
      </c>
      <c r="P341" s="470">
        <v>36.340000000000003</v>
      </c>
      <c r="Q341" s="471">
        <v>92.1</v>
      </c>
      <c r="R341" s="472">
        <v>6.36</v>
      </c>
      <c r="S341">
        <v>8.1999999999999993</v>
      </c>
      <c r="T341" s="473">
        <v>5</v>
      </c>
    </row>
    <row r="342" spans="1:20" ht="15">
      <c r="A342" s="29" t="s">
        <v>95</v>
      </c>
      <c r="B342" s="33">
        <v>40189</v>
      </c>
      <c r="C342" s="31">
        <v>2</v>
      </c>
      <c r="D342" s="31">
        <v>1</v>
      </c>
      <c r="E342" s="31">
        <v>1</v>
      </c>
      <c r="F342" s="31" t="s">
        <v>188</v>
      </c>
      <c r="G342" s="31" t="s">
        <v>217</v>
      </c>
      <c r="H342" s="32" t="s">
        <v>267</v>
      </c>
      <c r="I342" s="196">
        <v>0.12727263647335871</v>
      </c>
      <c r="J342" s="274">
        <v>23.69</v>
      </c>
      <c r="K342" s="275">
        <v>36.56</v>
      </c>
      <c r="L342" s="276">
        <v>106.8</v>
      </c>
      <c r="M342" s="277">
        <v>7.3</v>
      </c>
      <c r="N342" s="127">
        <v>8.3000000000000007</v>
      </c>
      <c r="O342" s="274">
        <v>22.89</v>
      </c>
      <c r="P342" s="275">
        <v>36.56</v>
      </c>
      <c r="Q342" s="276">
        <v>95.2</v>
      </c>
      <c r="R342" s="277">
        <v>6.59</v>
      </c>
      <c r="S342" s="52">
        <v>8.3000000000000007</v>
      </c>
      <c r="T342" s="278">
        <v>4.2</v>
      </c>
    </row>
    <row r="343" spans="1:20" ht="15">
      <c r="A343" s="29" t="s">
        <v>95</v>
      </c>
      <c r="B343" s="33">
        <v>40196</v>
      </c>
      <c r="C343" s="31">
        <v>2</v>
      </c>
      <c r="D343" s="31">
        <v>1</v>
      </c>
      <c r="E343" s="31">
        <v>1</v>
      </c>
      <c r="F343" s="31" t="s">
        <v>202</v>
      </c>
      <c r="G343" s="31" t="s">
        <v>219</v>
      </c>
      <c r="H343" s="32" t="s">
        <v>260</v>
      </c>
      <c r="I343" s="196">
        <v>0.14115580623523388</v>
      </c>
      <c r="J343" s="274">
        <v>24.75</v>
      </c>
      <c r="K343" s="275">
        <v>36.870000000000005</v>
      </c>
      <c r="L343" s="276">
        <v>101.4</v>
      </c>
      <c r="M343" s="277">
        <v>6.8</v>
      </c>
      <c r="N343" s="127">
        <v>8.3000000000000007</v>
      </c>
      <c r="O343" s="274">
        <v>23.44</v>
      </c>
      <c r="P343" s="275">
        <v>36.830000000000005</v>
      </c>
      <c r="Q343" s="276">
        <v>95.5</v>
      </c>
      <c r="R343" s="277">
        <v>6.54</v>
      </c>
      <c r="S343" s="52">
        <v>8.3000000000000007</v>
      </c>
      <c r="T343" s="278">
        <v>4.5</v>
      </c>
    </row>
    <row r="344" spans="1:20" ht="15">
      <c r="A344" s="29" t="s">
        <v>95</v>
      </c>
      <c r="B344" s="33">
        <v>40203</v>
      </c>
      <c r="C344" s="31">
        <v>2</v>
      </c>
      <c r="D344" s="31">
        <v>1</v>
      </c>
      <c r="E344" s="31">
        <v>1</v>
      </c>
      <c r="F344" s="31" t="s">
        <v>206</v>
      </c>
      <c r="G344" s="31" t="s">
        <v>204</v>
      </c>
      <c r="H344" s="32" t="s">
        <v>284</v>
      </c>
      <c r="I344" s="196">
        <v>0.16502793349768216</v>
      </c>
      <c r="J344" s="274">
        <v>25.43</v>
      </c>
      <c r="K344" s="275">
        <v>36.67</v>
      </c>
      <c r="L344" s="276">
        <v>109.7</v>
      </c>
      <c r="M344" s="277">
        <v>7.29</v>
      </c>
      <c r="N344" s="127">
        <v>8.3000000000000007</v>
      </c>
      <c r="O344" s="274">
        <v>24.44</v>
      </c>
      <c r="P344" s="275">
        <v>36.64</v>
      </c>
      <c r="Q344" s="276">
        <v>93.3</v>
      </c>
      <c r="R344" s="277">
        <v>6.31</v>
      </c>
      <c r="S344" s="52">
        <v>8.3000000000000007</v>
      </c>
      <c r="T344" s="278">
        <v>2.6</v>
      </c>
    </row>
    <row r="345" spans="1:20" ht="15">
      <c r="A345" s="29" t="s">
        <v>95</v>
      </c>
      <c r="B345" s="33">
        <v>40210</v>
      </c>
      <c r="C345" s="31">
        <v>2</v>
      </c>
      <c r="D345" s="31">
        <v>1</v>
      </c>
      <c r="E345" s="31">
        <v>1</v>
      </c>
      <c r="F345" s="31" t="s">
        <v>206</v>
      </c>
      <c r="G345" s="31" t="s">
        <v>205</v>
      </c>
      <c r="H345" s="32" t="s">
        <v>249</v>
      </c>
      <c r="I345" s="344">
        <v>0.14390581147255235</v>
      </c>
      <c r="J345" s="469">
        <v>25.1</v>
      </c>
      <c r="K345" s="470">
        <v>36.72</v>
      </c>
      <c r="L345" s="471">
        <v>102.4</v>
      </c>
      <c r="M345" s="472">
        <v>6.84</v>
      </c>
      <c r="N345" s="127">
        <v>8.3000000000000007</v>
      </c>
      <c r="O345" s="469">
        <v>24.12</v>
      </c>
      <c r="P345" s="470">
        <v>36.730000000000004</v>
      </c>
      <c r="Q345" s="471">
        <v>91.6</v>
      </c>
      <c r="R345" s="472">
        <v>6.22</v>
      </c>
      <c r="S345" s="52">
        <v>8.3000000000000007</v>
      </c>
      <c r="T345" s="473">
        <v>5</v>
      </c>
    </row>
    <row r="346" spans="1:20" ht="12.75">
      <c r="A346" s="29" t="s">
        <v>95</v>
      </c>
      <c r="B346" s="33">
        <v>40217</v>
      </c>
      <c r="C346" s="31">
        <v>2</v>
      </c>
      <c r="D346" s="31">
        <v>1</v>
      </c>
      <c r="E346" s="31" t="s">
        <v>191</v>
      </c>
      <c r="F346" s="31" t="s">
        <v>206</v>
      </c>
      <c r="G346" s="31" t="s">
        <v>218</v>
      </c>
      <c r="H346" s="32" t="s">
        <v>285</v>
      </c>
      <c r="I346" s="195">
        <v>0.13543405267879449</v>
      </c>
      <c r="J346">
        <v>24.05</v>
      </c>
      <c r="K346" s="12">
        <v>36.78</v>
      </c>
      <c r="L346" s="19">
        <v>102.3</v>
      </c>
      <c r="M346" s="18">
        <v>6.96</v>
      </c>
      <c r="N346" s="18">
        <v>8.2899999999999991</v>
      </c>
      <c r="O346">
        <v>23.01</v>
      </c>
      <c r="P346" s="12">
        <v>36.840000000000003</v>
      </c>
      <c r="Q346" s="19">
        <v>83.8</v>
      </c>
      <c r="R346" s="18">
        <v>5.8</v>
      </c>
      <c r="S346" s="52">
        <v>8.1999999999999993</v>
      </c>
      <c r="T346" s="42">
        <v>4</v>
      </c>
    </row>
    <row r="347" spans="1:20" ht="15">
      <c r="A347" s="29" t="s">
        <v>95</v>
      </c>
      <c r="B347" s="33">
        <v>40224</v>
      </c>
      <c r="C347" s="31">
        <v>2</v>
      </c>
      <c r="D347" s="31">
        <v>1</v>
      </c>
      <c r="E347" s="31">
        <v>1</v>
      </c>
      <c r="F347" s="31" t="s">
        <v>102</v>
      </c>
      <c r="G347" s="31" t="s">
        <v>205</v>
      </c>
      <c r="H347" s="32" t="s">
        <v>286</v>
      </c>
      <c r="I347" s="350">
        <v>0.14537573245477503</v>
      </c>
      <c r="J347" s="274">
        <v>25.4</v>
      </c>
      <c r="K347" s="275">
        <v>36.36</v>
      </c>
      <c r="L347" s="276">
        <v>107.2</v>
      </c>
      <c r="M347" s="277">
        <v>7.12</v>
      </c>
      <c r="N347" s="127">
        <v>8.4</v>
      </c>
      <c r="O347" s="274">
        <v>24.42</v>
      </c>
      <c r="P347" s="275">
        <v>36.35</v>
      </c>
      <c r="Q347" s="276">
        <v>96.4</v>
      </c>
      <c r="R347" s="277">
        <v>6.51</v>
      </c>
      <c r="S347" s="52">
        <v>8.3000000000000007</v>
      </c>
      <c r="T347" s="278">
        <v>4.2</v>
      </c>
    </row>
    <row r="348" spans="1:20" ht="15">
      <c r="A348" s="29" t="s">
        <v>95</v>
      </c>
      <c r="B348" s="33">
        <v>40231</v>
      </c>
      <c r="C348" s="31">
        <v>2</v>
      </c>
      <c r="D348" s="31">
        <v>1</v>
      </c>
      <c r="E348" s="31" t="s">
        <v>196</v>
      </c>
      <c r="F348" s="31" t="s">
        <v>206</v>
      </c>
      <c r="G348" s="31" t="s">
        <v>205</v>
      </c>
      <c r="H348" s="32" t="s">
        <v>287</v>
      </c>
      <c r="I348" s="253">
        <v>0.14488912591519351</v>
      </c>
      <c r="J348" s="274">
        <v>24.47</v>
      </c>
      <c r="K348" s="275">
        <v>36.35</v>
      </c>
      <c r="L348" s="276">
        <v>99.5</v>
      </c>
      <c r="M348" s="277">
        <v>6.73</v>
      </c>
      <c r="N348" s="277">
        <v>8.15</v>
      </c>
      <c r="O348" s="274">
        <v>23.88</v>
      </c>
      <c r="P348" s="275">
        <v>36.31</v>
      </c>
      <c r="Q348" s="276">
        <v>97.8</v>
      </c>
      <c r="R348" s="277">
        <v>6.68</v>
      </c>
      <c r="S348" s="277">
        <v>8.14</v>
      </c>
      <c r="T348" s="278">
        <v>3.5</v>
      </c>
    </row>
    <row r="349" spans="1:20" ht="15">
      <c r="A349" s="29" t="s">
        <v>95</v>
      </c>
      <c r="B349" s="33">
        <v>40239</v>
      </c>
      <c r="C349" s="31">
        <v>2</v>
      </c>
      <c r="D349" s="31">
        <v>1</v>
      </c>
      <c r="E349" s="31" t="s">
        <v>191</v>
      </c>
      <c r="F349" s="31" t="s">
        <v>188</v>
      </c>
      <c r="G349" s="31" t="s">
        <v>279</v>
      </c>
      <c r="H349" s="32" t="s">
        <v>288</v>
      </c>
      <c r="I349" s="474">
        <v>0.12969026113873647</v>
      </c>
      <c r="J349" s="223">
        <v>25.54</v>
      </c>
      <c r="K349" s="224">
        <v>36.94</v>
      </c>
      <c r="L349" s="225">
        <v>102.6</v>
      </c>
      <c r="M349" s="226">
        <v>6.77</v>
      </c>
      <c r="N349" s="226">
        <v>8.15</v>
      </c>
      <c r="O349" s="223">
        <v>23.95</v>
      </c>
      <c r="P349" s="224">
        <v>36.99</v>
      </c>
      <c r="Q349" s="225">
        <v>96.4</v>
      </c>
      <c r="R349" s="226">
        <v>6.54</v>
      </c>
      <c r="S349" s="226">
        <v>8.1199999999999992</v>
      </c>
      <c r="T349" s="475">
        <v>1.5</v>
      </c>
    </row>
    <row r="350" spans="1:20" ht="15">
      <c r="A350" s="29" t="s">
        <v>95</v>
      </c>
      <c r="B350" s="33">
        <v>40245</v>
      </c>
      <c r="C350" s="31" t="s">
        <v>186</v>
      </c>
      <c r="D350" s="31">
        <v>1</v>
      </c>
      <c r="E350" s="31" t="s">
        <v>201</v>
      </c>
      <c r="F350" s="31" t="s">
        <v>203</v>
      </c>
      <c r="G350" s="31" t="s">
        <v>251</v>
      </c>
      <c r="H350" s="32" t="s">
        <v>267</v>
      </c>
      <c r="I350" s="474">
        <v>0.13795239664983847</v>
      </c>
      <c r="J350" s="223">
        <v>23.35</v>
      </c>
      <c r="K350" s="224">
        <v>37.03</v>
      </c>
      <c r="L350" s="225">
        <v>97.9</v>
      </c>
      <c r="M350" s="226">
        <v>6.7</v>
      </c>
      <c r="N350" s="226">
        <v>8.14</v>
      </c>
      <c r="O350" s="223">
        <v>22.9</v>
      </c>
      <c r="P350" s="224">
        <v>37.01</v>
      </c>
      <c r="Q350" s="225">
        <v>91.3</v>
      </c>
      <c r="R350" s="226">
        <v>6.3</v>
      </c>
      <c r="S350" s="226">
        <v>8.1</v>
      </c>
      <c r="T350" s="475">
        <v>3.5</v>
      </c>
    </row>
    <row r="351" spans="1:20" ht="15">
      <c r="A351" s="29" t="s">
        <v>95</v>
      </c>
      <c r="B351" s="33">
        <v>40252</v>
      </c>
      <c r="C351" s="31" t="s">
        <v>191</v>
      </c>
      <c r="D351" s="31" t="s">
        <v>191</v>
      </c>
      <c r="E351" s="31" t="s">
        <v>206</v>
      </c>
      <c r="F351" s="31" t="s">
        <v>119</v>
      </c>
      <c r="G351" s="31" t="s">
        <v>192</v>
      </c>
      <c r="H351" s="32" t="s">
        <v>286</v>
      </c>
      <c r="I351" s="476">
        <v>0.12367238939606363</v>
      </c>
      <c r="J351" s="477">
        <v>24.53</v>
      </c>
      <c r="K351" s="478">
        <v>36.75</v>
      </c>
      <c r="L351" s="479">
        <v>114.1</v>
      </c>
      <c r="M351" s="480">
        <v>7.7</v>
      </c>
      <c r="N351" s="480">
        <v>8.2100000000000009</v>
      </c>
      <c r="O351" s="477">
        <v>23.64</v>
      </c>
      <c r="P351" s="478">
        <v>37.1</v>
      </c>
      <c r="Q351" s="479">
        <v>73.7</v>
      </c>
      <c r="R351" s="480">
        <v>5.04</v>
      </c>
      <c r="S351" s="480">
        <v>8.0399999999999991</v>
      </c>
      <c r="T351" s="34" t="s">
        <v>91</v>
      </c>
    </row>
    <row r="352" spans="1:20" ht="15">
      <c r="A352" s="29" t="s">
        <v>95</v>
      </c>
      <c r="B352" s="33">
        <v>40259</v>
      </c>
      <c r="C352" s="31" t="s">
        <v>208</v>
      </c>
      <c r="D352" s="31">
        <v>1</v>
      </c>
      <c r="E352" s="31" t="s">
        <v>195</v>
      </c>
      <c r="F352" s="31" t="s">
        <v>188</v>
      </c>
      <c r="G352" s="31" t="s">
        <v>217</v>
      </c>
      <c r="H352" s="32" t="s">
        <v>289</v>
      </c>
      <c r="I352" s="474">
        <v>0.11073301397936135</v>
      </c>
      <c r="J352" s="223">
        <v>23.07</v>
      </c>
      <c r="K352" s="224">
        <v>36.880000000000003</v>
      </c>
      <c r="L352" s="225">
        <v>89.9</v>
      </c>
      <c r="M352" s="226">
        <v>6.23</v>
      </c>
      <c r="N352" s="226">
        <v>8.1</v>
      </c>
      <c r="O352" s="223">
        <v>22.74</v>
      </c>
      <c r="P352" s="224">
        <v>37</v>
      </c>
      <c r="Q352" s="225">
        <v>88.8</v>
      </c>
      <c r="R352" s="226">
        <v>6.18</v>
      </c>
      <c r="S352" s="226">
        <v>8.1199999999999992</v>
      </c>
      <c r="T352" s="475">
        <v>5</v>
      </c>
    </row>
    <row r="353" spans="1:20" ht="15">
      <c r="A353" s="29" t="s">
        <v>95</v>
      </c>
      <c r="B353" s="39">
        <v>40266</v>
      </c>
      <c r="C353" s="31" t="s">
        <v>119</v>
      </c>
      <c r="D353" s="31" t="s">
        <v>97</v>
      </c>
      <c r="E353" s="31" t="s">
        <v>290</v>
      </c>
      <c r="F353" s="31" t="s">
        <v>208</v>
      </c>
      <c r="G353" s="31" t="s">
        <v>189</v>
      </c>
      <c r="H353" s="32" t="s">
        <v>253</v>
      </c>
      <c r="I353" s="474">
        <v>0.11881195255999273</v>
      </c>
      <c r="J353" s="223">
        <v>22.92</v>
      </c>
      <c r="K353" s="224">
        <v>36.869999999999997</v>
      </c>
      <c r="L353" s="225">
        <v>96.6</v>
      </c>
      <c r="M353" s="226">
        <v>6.71</v>
      </c>
      <c r="N353" s="226">
        <v>8.15</v>
      </c>
      <c r="O353" s="223">
        <v>22.1</v>
      </c>
      <c r="P353" s="224">
        <v>36.83</v>
      </c>
      <c r="Q353" s="225">
        <v>89.6</v>
      </c>
      <c r="R353" s="226">
        <v>6.31</v>
      </c>
      <c r="S353" s="226">
        <v>8.11</v>
      </c>
      <c r="T353" s="475">
        <v>5.8</v>
      </c>
    </row>
    <row r="354" spans="1:20" ht="15">
      <c r="A354" s="29"/>
      <c r="B354" s="39"/>
      <c r="C354" s="31"/>
      <c r="D354" s="31"/>
      <c r="E354" s="31"/>
      <c r="F354" s="31"/>
      <c r="G354" s="31"/>
      <c r="H354" s="32"/>
      <c r="I354" s="474"/>
      <c r="J354" s="223"/>
      <c r="K354" s="224"/>
      <c r="L354" s="225"/>
      <c r="M354" s="226"/>
      <c r="N354" s="226"/>
      <c r="O354" s="223"/>
      <c r="P354" s="224"/>
      <c r="Q354" s="225"/>
      <c r="R354" s="226"/>
      <c r="S354" s="226"/>
      <c r="T354" s="475"/>
    </row>
    <row r="355" spans="1:20" ht="15">
      <c r="A355" s="29" t="s">
        <v>121</v>
      </c>
      <c r="B355" s="33">
        <v>40154</v>
      </c>
      <c r="C355" s="31">
        <v>2</v>
      </c>
      <c r="D355" s="31" t="s">
        <v>97</v>
      </c>
      <c r="E355" s="31">
        <v>1</v>
      </c>
      <c r="F355" s="31" t="s">
        <v>215</v>
      </c>
      <c r="G355" s="31" t="s">
        <v>187</v>
      </c>
      <c r="H355" s="32" t="s">
        <v>240</v>
      </c>
      <c r="I355" s="209" t="s">
        <v>151</v>
      </c>
      <c r="J355" s="469">
        <v>21.44</v>
      </c>
      <c r="K355" s="470">
        <v>35.86</v>
      </c>
      <c r="L355" s="471">
        <v>107.5</v>
      </c>
      <c r="M355" s="472">
        <v>7.69</v>
      </c>
      <c r="N355">
        <v>8.3000000000000007</v>
      </c>
      <c r="O355" s="469">
        <v>21.34</v>
      </c>
      <c r="P355" s="470">
        <v>35.840000000000003</v>
      </c>
      <c r="Q355" s="471">
        <v>114.2</v>
      </c>
      <c r="R355" s="472">
        <v>8.18</v>
      </c>
      <c r="S355" s="52">
        <v>8.3000000000000007</v>
      </c>
      <c r="T355" s="128" t="s">
        <v>127</v>
      </c>
    </row>
    <row r="356" spans="1:20" ht="15">
      <c r="A356" s="29" t="s">
        <v>121</v>
      </c>
      <c r="B356" s="33">
        <v>40161</v>
      </c>
      <c r="C356" s="31">
        <v>2</v>
      </c>
      <c r="D356" s="31" t="s">
        <v>97</v>
      </c>
      <c r="E356" s="31">
        <v>1</v>
      </c>
      <c r="F356" s="31" t="s">
        <v>200</v>
      </c>
      <c r="G356" s="31" t="s">
        <v>198</v>
      </c>
      <c r="H356" s="32" t="s">
        <v>238</v>
      </c>
      <c r="I356" s="209" t="s">
        <v>151</v>
      </c>
      <c r="J356" s="423">
        <v>22.26</v>
      </c>
      <c r="K356" s="424">
        <v>35.910000000000004</v>
      </c>
      <c r="L356" s="425">
        <v>115.9</v>
      </c>
      <c r="M356" s="426">
        <v>8.15</v>
      </c>
      <c r="N356">
        <v>8.3000000000000007</v>
      </c>
      <c r="O356" s="423">
        <v>22.25</v>
      </c>
      <c r="P356" s="424">
        <v>35.900000000000006</v>
      </c>
      <c r="Q356" s="425">
        <v>116.7</v>
      </c>
      <c r="R356" s="426">
        <v>8.2100000000000009</v>
      </c>
      <c r="S356" s="52">
        <v>8.3000000000000007</v>
      </c>
      <c r="T356" s="34" t="s">
        <v>167</v>
      </c>
    </row>
    <row r="357" spans="1:20" ht="15">
      <c r="A357" s="29" t="s">
        <v>121</v>
      </c>
      <c r="B357" s="33">
        <v>40168</v>
      </c>
      <c r="C357" s="31">
        <v>2</v>
      </c>
      <c r="D357" s="31" t="s">
        <v>191</v>
      </c>
      <c r="E357" s="31">
        <v>1</v>
      </c>
      <c r="F357" s="31" t="s">
        <v>188</v>
      </c>
      <c r="G357" s="31" t="s">
        <v>198</v>
      </c>
      <c r="H357" s="32" t="s">
        <v>111</v>
      </c>
      <c r="I357" s="209" t="s">
        <v>151</v>
      </c>
      <c r="J357" s="469">
        <v>22.49</v>
      </c>
      <c r="K357" s="470">
        <v>35.89</v>
      </c>
      <c r="L357" s="471">
        <v>97.6</v>
      </c>
      <c r="M357" s="472">
        <v>6.84</v>
      </c>
      <c r="N357">
        <v>8.3000000000000007</v>
      </c>
      <c r="O357" s="469">
        <v>22.3</v>
      </c>
      <c r="P357" s="470">
        <v>35.980000000000004</v>
      </c>
      <c r="Q357" s="471">
        <v>111</v>
      </c>
      <c r="R357" s="472">
        <v>7.8</v>
      </c>
      <c r="S357" s="52">
        <v>8.3000000000000007</v>
      </c>
      <c r="T357" s="34" t="s">
        <v>122</v>
      </c>
    </row>
    <row r="358" spans="1:20" ht="15">
      <c r="A358" s="29" t="s">
        <v>121</v>
      </c>
      <c r="B358" s="33">
        <v>40182</v>
      </c>
      <c r="C358" s="31">
        <v>2</v>
      </c>
      <c r="D358" s="31" t="s">
        <v>191</v>
      </c>
      <c r="E358" s="31">
        <v>1</v>
      </c>
      <c r="F358" s="31" t="s">
        <v>194</v>
      </c>
      <c r="G358" s="31" t="s">
        <v>193</v>
      </c>
      <c r="H358" s="32" t="s">
        <v>237</v>
      </c>
      <c r="I358" s="209" t="s">
        <v>151</v>
      </c>
      <c r="J358" s="423">
        <v>23.4</v>
      </c>
      <c r="K358" s="424">
        <v>36.5</v>
      </c>
      <c r="L358" s="425">
        <v>111.4</v>
      </c>
      <c r="M358" s="426">
        <v>7.65</v>
      </c>
      <c r="N358">
        <v>8.4</v>
      </c>
      <c r="O358" s="423">
        <v>23.43</v>
      </c>
      <c r="P358" s="424">
        <v>36.5</v>
      </c>
      <c r="Q358" s="425">
        <v>115.5</v>
      </c>
      <c r="R358" s="426">
        <v>7.93</v>
      </c>
      <c r="S358" s="52">
        <v>8.4</v>
      </c>
      <c r="T358" s="34" t="s">
        <v>92</v>
      </c>
    </row>
    <row r="359" spans="1:20" ht="15">
      <c r="A359" s="29" t="s">
        <v>121</v>
      </c>
      <c r="B359" s="33">
        <v>40189</v>
      </c>
      <c r="C359" s="31">
        <v>2</v>
      </c>
      <c r="D359" s="31" t="s">
        <v>191</v>
      </c>
      <c r="E359" s="31" t="s">
        <v>191</v>
      </c>
      <c r="F359" s="31" t="s">
        <v>215</v>
      </c>
      <c r="G359" s="31" t="s">
        <v>189</v>
      </c>
      <c r="H359" s="32" t="s">
        <v>244</v>
      </c>
      <c r="I359" s="209" t="s">
        <v>151</v>
      </c>
      <c r="J359" s="469">
        <v>23.15</v>
      </c>
      <c r="K359" s="470">
        <v>36.630000000000003</v>
      </c>
      <c r="L359" s="471">
        <v>101.2</v>
      </c>
      <c r="M359" s="472">
        <v>6.98</v>
      </c>
      <c r="N359">
        <v>8.4</v>
      </c>
      <c r="O359" s="469">
        <v>23.14</v>
      </c>
      <c r="P359" s="470">
        <v>36.64</v>
      </c>
      <c r="Q359" s="471">
        <v>102</v>
      </c>
      <c r="R359" s="472">
        <v>7.03</v>
      </c>
      <c r="S359" s="52">
        <v>8.4</v>
      </c>
      <c r="T359" s="34" t="s">
        <v>92</v>
      </c>
    </row>
    <row r="360" spans="1:20" ht="15">
      <c r="A360" s="29" t="s">
        <v>121</v>
      </c>
      <c r="B360" s="33">
        <v>40196</v>
      </c>
      <c r="C360" s="31">
        <v>2</v>
      </c>
      <c r="D360" s="31">
        <v>1</v>
      </c>
      <c r="E360" s="31">
        <v>1</v>
      </c>
      <c r="F360" s="31" t="s">
        <v>200</v>
      </c>
      <c r="G360" s="31" t="s">
        <v>198</v>
      </c>
      <c r="H360" s="32" t="s">
        <v>240</v>
      </c>
      <c r="I360" s="209" t="s">
        <v>151</v>
      </c>
      <c r="J360" s="469">
        <v>23.9</v>
      </c>
      <c r="K360" s="470">
        <v>36.720000000000006</v>
      </c>
      <c r="L360" s="471">
        <v>99.4</v>
      </c>
      <c r="M360" s="472">
        <v>6.76</v>
      </c>
      <c r="N360">
        <v>8.3000000000000007</v>
      </c>
      <c r="O360" s="469">
        <v>23.49</v>
      </c>
      <c r="P360" s="470">
        <v>36.71</v>
      </c>
      <c r="Q360" s="471">
        <v>104.5</v>
      </c>
      <c r="R360" s="472">
        <v>7.16</v>
      </c>
      <c r="S360" s="52">
        <v>8.3000000000000007</v>
      </c>
      <c r="T360" s="34" t="s">
        <v>91</v>
      </c>
    </row>
    <row r="361" spans="1:20" ht="15">
      <c r="A361" s="29" t="s">
        <v>121</v>
      </c>
      <c r="B361" s="33">
        <v>40203</v>
      </c>
      <c r="C361" s="31">
        <v>2</v>
      </c>
      <c r="D361" s="31" t="s">
        <v>196</v>
      </c>
      <c r="E361" s="31">
        <v>1</v>
      </c>
      <c r="F361" s="31" t="s">
        <v>200</v>
      </c>
      <c r="G361" s="31" t="s">
        <v>193</v>
      </c>
      <c r="H361" s="32" t="s">
        <v>238</v>
      </c>
      <c r="I361" s="209" t="s">
        <v>151</v>
      </c>
      <c r="J361" s="469">
        <v>24.17</v>
      </c>
      <c r="K361" s="470">
        <v>36.700000000000003</v>
      </c>
      <c r="L361" s="471">
        <v>107.3</v>
      </c>
      <c r="M361" s="472">
        <v>7.29</v>
      </c>
      <c r="N361">
        <v>8.4</v>
      </c>
      <c r="O361" s="469">
        <v>24.05</v>
      </c>
      <c r="P361" s="470">
        <v>36.64</v>
      </c>
      <c r="Q361" s="471">
        <v>114.5</v>
      </c>
      <c r="R361" s="472">
        <v>7.79</v>
      </c>
      <c r="S361" s="52">
        <v>8.4</v>
      </c>
      <c r="T361" s="34" t="s">
        <v>126</v>
      </c>
    </row>
    <row r="362" spans="1:20" ht="15">
      <c r="A362" s="29" t="s">
        <v>121</v>
      </c>
      <c r="B362" s="33">
        <v>40210</v>
      </c>
      <c r="C362" s="31">
        <v>2</v>
      </c>
      <c r="D362" s="31">
        <v>1</v>
      </c>
      <c r="E362" s="31" t="s">
        <v>191</v>
      </c>
      <c r="F362" s="31" t="s">
        <v>194</v>
      </c>
      <c r="G362" s="31" t="s">
        <v>189</v>
      </c>
      <c r="H362" s="32" t="s">
        <v>236</v>
      </c>
      <c r="I362" s="209" t="s">
        <v>151</v>
      </c>
      <c r="J362" s="423">
        <v>23.79</v>
      </c>
      <c r="K362" s="424">
        <v>36.83</v>
      </c>
      <c r="L362" s="425">
        <v>101.2</v>
      </c>
      <c r="M362" s="426">
        <v>6.91</v>
      </c>
      <c r="N362">
        <v>8.4</v>
      </c>
      <c r="O362" s="423">
        <v>23.79</v>
      </c>
      <c r="P362" s="424">
        <v>36.840000000000003</v>
      </c>
      <c r="Q362" s="425">
        <v>103</v>
      </c>
      <c r="R362" s="426">
        <v>7.03</v>
      </c>
      <c r="S362" s="52">
        <v>8.4</v>
      </c>
      <c r="T362" s="34" t="s">
        <v>122</v>
      </c>
    </row>
    <row r="363" spans="1:20" ht="12.75">
      <c r="A363" s="29" t="s">
        <v>121</v>
      </c>
      <c r="B363" s="33">
        <v>40217</v>
      </c>
      <c r="C363" s="31">
        <v>2</v>
      </c>
      <c r="D363" s="31">
        <v>1</v>
      </c>
      <c r="E363" s="31">
        <v>1</v>
      </c>
      <c r="F363" s="31" t="s">
        <v>215</v>
      </c>
      <c r="G363" s="31" t="s">
        <v>198</v>
      </c>
      <c r="H363" s="32" t="s">
        <v>241</v>
      </c>
      <c r="I363" s="209" t="s">
        <v>151</v>
      </c>
      <c r="J363">
        <v>22.65</v>
      </c>
      <c r="K363" s="12">
        <v>36.880000000000003</v>
      </c>
      <c r="L363" s="19">
        <v>82.8</v>
      </c>
      <c r="M363" s="18">
        <v>5.77</v>
      </c>
      <c r="N363">
        <v>8.3000000000000007</v>
      </c>
      <c r="O363">
        <v>22.63</v>
      </c>
      <c r="P363" s="12">
        <v>36.85</v>
      </c>
      <c r="Q363" s="19">
        <v>81.5</v>
      </c>
      <c r="R363" s="18">
        <v>5.68</v>
      </c>
      <c r="S363" s="52">
        <v>8.3000000000000007</v>
      </c>
      <c r="T363" s="34" t="s">
        <v>126</v>
      </c>
    </row>
    <row r="364" spans="1:20" ht="15">
      <c r="A364" s="29" t="s">
        <v>121</v>
      </c>
      <c r="B364" s="33">
        <v>40224</v>
      </c>
      <c r="C364" s="31">
        <v>2</v>
      </c>
      <c r="D364" s="31">
        <v>1</v>
      </c>
      <c r="E364" s="31" t="s">
        <v>191</v>
      </c>
      <c r="F364" s="31" t="s">
        <v>116</v>
      </c>
      <c r="G364" s="31" t="s">
        <v>189</v>
      </c>
      <c r="H364" s="32" t="s">
        <v>237</v>
      </c>
      <c r="I364" s="209" t="s">
        <v>151</v>
      </c>
      <c r="J364" s="469">
        <v>23.82</v>
      </c>
      <c r="K364" s="470">
        <v>36.880000000000003</v>
      </c>
      <c r="L364" s="471">
        <v>97.2</v>
      </c>
      <c r="M364" s="472">
        <v>6.61</v>
      </c>
      <c r="N364">
        <v>8.4</v>
      </c>
      <c r="O364" s="469">
        <v>23.83</v>
      </c>
      <c r="P364" s="470">
        <v>36.869999999999997</v>
      </c>
      <c r="Q364" s="471">
        <v>100.3</v>
      </c>
      <c r="R364" s="472">
        <v>6.82</v>
      </c>
      <c r="S364" s="52">
        <v>8.4</v>
      </c>
      <c r="T364" s="34" t="s">
        <v>126</v>
      </c>
    </row>
    <row r="365" spans="1:20" ht="15">
      <c r="A365" s="29" t="s">
        <v>121</v>
      </c>
      <c r="B365" s="33">
        <v>40231</v>
      </c>
      <c r="C365" s="31">
        <v>2</v>
      </c>
      <c r="D365" s="31" t="s">
        <v>191</v>
      </c>
      <c r="E365" s="31" t="s">
        <v>196</v>
      </c>
      <c r="F365" s="31" t="s">
        <v>215</v>
      </c>
      <c r="G365" s="31" t="s">
        <v>187</v>
      </c>
      <c r="H365" s="32" t="s">
        <v>244</v>
      </c>
      <c r="I365" s="209" t="s">
        <v>151</v>
      </c>
      <c r="J365" s="423">
        <v>23.72</v>
      </c>
      <c r="K365" s="424">
        <v>36.950000000000003</v>
      </c>
      <c r="L365" s="425">
        <v>95.5</v>
      </c>
      <c r="M365" s="426">
        <v>6.52</v>
      </c>
      <c r="N365" s="426">
        <v>8.19</v>
      </c>
      <c r="O365" s="423">
        <v>23.58</v>
      </c>
      <c r="P365" s="424">
        <v>36.950000000000003</v>
      </c>
      <c r="Q365" s="425">
        <v>100.2</v>
      </c>
      <c r="R365" s="426">
        <v>6.85</v>
      </c>
      <c r="S365" s="426">
        <v>8.2100000000000009</v>
      </c>
      <c r="T365" s="34" t="s">
        <v>126</v>
      </c>
    </row>
    <row r="366" spans="1:20" ht="15">
      <c r="A366" s="29" t="s">
        <v>121</v>
      </c>
      <c r="B366" s="33">
        <v>40239</v>
      </c>
      <c r="C366" s="31">
        <v>2</v>
      </c>
      <c r="D366" s="31" t="s">
        <v>191</v>
      </c>
      <c r="E366" s="31">
        <v>1</v>
      </c>
      <c r="F366" s="31" t="s">
        <v>200</v>
      </c>
      <c r="G366" s="31" t="s">
        <v>187</v>
      </c>
      <c r="H366" s="32" t="s">
        <v>236</v>
      </c>
      <c r="I366" s="209" t="s">
        <v>151</v>
      </c>
      <c r="J366" s="481">
        <v>24.35</v>
      </c>
      <c r="K366" s="482">
        <v>36.450000000000003</v>
      </c>
      <c r="L366" s="483">
        <v>106.9</v>
      </c>
      <c r="M366" s="484">
        <v>7.22</v>
      </c>
      <c r="N366" s="484">
        <v>8.1999999999999993</v>
      </c>
      <c r="O366" s="481">
        <v>24.37</v>
      </c>
      <c r="P366" s="482">
        <v>36.47</v>
      </c>
      <c r="Q366" s="483">
        <v>107.7</v>
      </c>
      <c r="R366" s="484">
        <v>7.27</v>
      </c>
      <c r="S366" s="484">
        <v>8.19</v>
      </c>
      <c r="T366" s="34" t="s">
        <v>124</v>
      </c>
    </row>
    <row r="367" spans="1:20" ht="15">
      <c r="A367" s="29" t="s">
        <v>121</v>
      </c>
      <c r="B367" s="33">
        <v>40245</v>
      </c>
      <c r="C367" s="31">
        <v>2</v>
      </c>
      <c r="D367" s="31">
        <v>1</v>
      </c>
      <c r="E367" s="31">
        <v>1</v>
      </c>
      <c r="F367" s="31" t="s">
        <v>119</v>
      </c>
      <c r="G367" s="31" t="s">
        <v>192</v>
      </c>
      <c r="H367" s="32" t="s">
        <v>239</v>
      </c>
      <c r="I367" s="209" t="s">
        <v>151</v>
      </c>
      <c r="J367" s="481">
        <v>22.9</v>
      </c>
      <c r="K367" s="482">
        <v>36.92</v>
      </c>
      <c r="L367" s="483">
        <v>107.8</v>
      </c>
      <c r="M367" s="484">
        <v>7.45</v>
      </c>
      <c r="N367" s="484">
        <v>8.24</v>
      </c>
      <c r="O367" s="481">
        <v>22.76</v>
      </c>
      <c r="P367" s="482">
        <v>36.909999999999997</v>
      </c>
      <c r="Q367" s="483">
        <v>107.9</v>
      </c>
      <c r="R367" s="484">
        <v>7.47</v>
      </c>
      <c r="S367" s="484">
        <v>8.2200000000000006</v>
      </c>
      <c r="T367" s="34" t="s">
        <v>124</v>
      </c>
    </row>
    <row r="368" spans="1:20" ht="15">
      <c r="A368" s="29" t="s">
        <v>121</v>
      </c>
      <c r="B368" s="33">
        <v>40252</v>
      </c>
      <c r="C368" s="31">
        <v>2</v>
      </c>
      <c r="D368" s="31">
        <v>1</v>
      </c>
      <c r="E368" s="31">
        <v>1</v>
      </c>
      <c r="F368" s="31" t="s">
        <v>116</v>
      </c>
      <c r="G368" s="31" t="s">
        <v>189</v>
      </c>
      <c r="H368" s="32" t="s">
        <v>237</v>
      </c>
      <c r="I368" s="209" t="s">
        <v>151</v>
      </c>
      <c r="J368" s="485">
        <v>23.67</v>
      </c>
      <c r="K368" s="486">
        <v>36.980000000000004</v>
      </c>
      <c r="L368" s="487">
        <v>82.6</v>
      </c>
      <c r="M368" s="488">
        <v>5.65</v>
      </c>
      <c r="N368" s="488">
        <v>8.15</v>
      </c>
      <c r="O368" s="485">
        <v>23.68</v>
      </c>
      <c r="P368" s="486">
        <v>36.980000000000004</v>
      </c>
      <c r="Q368" s="487">
        <v>85.2</v>
      </c>
      <c r="R368" s="488">
        <v>5.82</v>
      </c>
      <c r="S368" s="488">
        <v>8.15</v>
      </c>
      <c r="T368" s="34" t="s">
        <v>179</v>
      </c>
    </row>
    <row r="369" spans="1:20" ht="15">
      <c r="A369" s="29" t="s">
        <v>121</v>
      </c>
      <c r="B369" s="33">
        <v>40259</v>
      </c>
      <c r="C369" s="31">
        <v>2</v>
      </c>
      <c r="D369" s="31">
        <v>1</v>
      </c>
      <c r="E369" s="31">
        <v>1</v>
      </c>
      <c r="F369" s="31" t="s">
        <v>206</v>
      </c>
      <c r="G369" s="31" t="s">
        <v>205</v>
      </c>
      <c r="H369" s="32" t="s">
        <v>241</v>
      </c>
      <c r="I369" s="209" t="s">
        <v>151</v>
      </c>
      <c r="J369" s="481">
        <v>23.14</v>
      </c>
      <c r="K369" s="482">
        <v>36.950000000000003</v>
      </c>
      <c r="L369" s="483">
        <v>101.6</v>
      </c>
      <c r="M369" s="484">
        <v>7.02</v>
      </c>
      <c r="N369" s="484">
        <v>8.18</v>
      </c>
      <c r="O369" s="481">
        <v>22.83</v>
      </c>
      <c r="P369" s="482">
        <v>36.93</v>
      </c>
      <c r="Q369" s="483">
        <v>101.9</v>
      </c>
      <c r="R369" s="484">
        <v>7.09</v>
      </c>
      <c r="S369" s="484">
        <v>8.18</v>
      </c>
      <c r="T369" s="34" t="s">
        <v>124</v>
      </c>
    </row>
    <row r="370" spans="1:20" ht="15">
      <c r="A370" s="29" t="s">
        <v>121</v>
      </c>
      <c r="B370" s="39">
        <v>40266</v>
      </c>
      <c r="C370" s="31">
        <v>2</v>
      </c>
      <c r="D370" s="31" t="s">
        <v>191</v>
      </c>
      <c r="E370" s="31" t="s">
        <v>108</v>
      </c>
      <c r="F370" s="31" t="s">
        <v>194</v>
      </c>
      <c r="G370" s="31" t="s">
        <v>187</v>
      </c>
      <c r="H370" s="32" t="s">
        <v>240</v>
      </c>
      <c r="I370" s="209" t="s">
        <v>151</v>
      </c>
      <c r="J370" s="481">
        <v>21.88</v>
      </c>
      <c r="K370" s="482">
        <v>36.71</v>
      </c>
      <c r="L370" s="483">
        <v>98.7</v>
      </c>
      <c r="M370" s="484">
        <v>6.99</v>
      </c>
      <c r="N370" s="484">
        <v>8.2100000000000009</v>
      </c>
      <c r="O370" s="481">
        <v>21.85</v>
      </c>
      <c r="P370" s="482">
        <v>36.75</v>
      </c>
      <c r="Q370" s="483">
        <v>99.5</v>
      </c>
      <c r="R370" s="484">
        <v>7.05</v>
      </c>
      <c r="S370" s="484">
        <v>8.2100000000000009</v>
      </c>
      <c r="T370" s="34" t="s">
        <v>124</v>
      </c>
    </row>
    <row r="371" spans="1:20" ht="15">
      <c r="A371" s="29"/>
      <c r="B371" s="39"/>
      <c r="C371" s="31"/>
      <c r="D371" s="31"/>
      <c r="E371" s="31"/>
      <c r="F371" s="31"/>
      <c r="G371" s="31"/>
      <c r="H371" s="32"/>
      <c r="I371" s="209"/>
      <c r="J371" s="481"/>
      <c r="K371" s="482"/>
      <c r="L371" s="483"/>
      <c r="M371" s="484"/>
      <c r="N371" s="484"/>
      <c r="O371" s="481"/>
      <c r="P371" s="482"/>
      <c r="Q371" s="483"/>
      <c r="R371" s="484"/>
      <c r="S371" s="484"/>
    </row>
    <row r="372" spans="1:20" ht="15">
      <c r="A372" s="29" t="s">
        <v>155</v>
      </c>
      <c r="B372" s="33">
        <v>40154</v>
      </c>
      <c r="C372" s="31">
        <v>4</v>
      </c>
      <c r="D372" s="31">
        <v>4</v>
      </c>
      <c r="E372" s="31">
        <v>3</v>
      </c>
      <c r="F372" s="31" t="s">
        <v>200</v>
      </c>
      <c r="G372" s="31" t="s">
        <v>189</v>
      </c>
      <c r="H372" s="32" t="s">
        <v>236</v>
      </c>
      <c r="I372" s="209"/>
      <c r="J372" s="402">
        <v>21.12</v>
      </c>
      <c r="K372" s="403">
        <v>35.76</v>
      </c>
      <c r="L372" s="404">
        <v>99.5</v>
      </c>
      <c r="M372" s="405">
        <v>7.16</v>
      </c>
      <c r="N372">
        <v>8.1999999999999993</v>
      </c>
      <c r="O372" s="402">
        <v>21.03</v>
      </c>
      <c r="P372" s="403">
        <v>35.770000000000003</v>
      </c>
      <c r="Q372" s="404">
        <v>98.8</v>
      </c>
      <c r="R372" s="405">
        <v>7.12</v>
      </c>
      <c r="S372" s="52">
        <v>8.1999999999999993</v>
      </c>
      <c r="T372" s="128">
        <v>6</v>
      </c>
    </row>
    <row r="373" spans="1:20" ht="15">
      <c r="A373" s="29" t="s">
        <v>155</v>
      </c>
      <c r="B373" s="33">
        <v>40161</v>
      </c>
      <c r="C373" s="31">
        <v>2</v>
      </c>
      <c r="D373" s="31">
        <v>3</v>
      </c>
      <c r="E373" s="31">
        <v>1</v>
      </c>
      <c r="F373" s="31" t="s">
        <v>194</v>
      </c>
      <c r="G373" s="31" t="s">
        <v>198</v>
      </c>
      <c r="H373" s="32" t="s">
        <v>237</v>
      </c>
      <c r="I373" s="250">
        <v>8.0487148639198175E-2</v>
      </c>
      <c r="J373" s="322">
        <v>22.17</v>
      </c>
      <c r="K373" s="323">
        <v>35.900000000000006</v>
      </c>
      <c r="L373" s="324">
        <v>100.9</v>
      </c>
      <c r="M373" s="325">
        <v>7.11</v>
      </c>
      <c r="N373">
        <v>8.1999999999999993</v>
      </c>
      <c r="O373" s="322">
        <v>21.88</v>
      </c>
      <c r="P373" s="323">
        <v>35.910000000000004</v>
      </c>
      <c r="Q373" s="324">
        <v>101.9</v>
      </c>
      <c r="R373" s="325">
        <v>7.21</v>
      </c>
      <c r="S373" s="52">
        <v>8.1999999999999993</v>
      </c>
      <c r="T373" s="128">
        <v>8</v>
      </c>
    </row>
    <row r="374" spans="1:20" ht="15">
      <c r="A374" s="29" t="s">
        <v>155</v>
      </c>
      <c r="B374" s="33">
        <v>40168</v>
      </c>
      <c r="C374" s="31">
        <v>2</v>
      </c>
      <c r="D374" s="31">
        <v>3</v>
      </c>
      <c r="E374" s="31">
        <v>1</v>
      </c>
      <c r="F374" s="31" t="s">
        <v>215</v>
      </c>
      <c r="G374" s="31" t="s">
        <v>187</v>
      </c>
      <c r="H374" s="32" t="s">
        <v>236</v>
      </c>
      <c r="I374" s="271">
        <v>8.167481226986803E-2</v>
      </c>
      <c r="J374" s="402">
        <v>22.37</v>
      </c>
      <c r="K374" s="403">
        <v>35.93</v>
      </c>
      <c r="L374" s="404">
        <v>102.5</v>
      </c>
      <c r="M374" s="405">
        <v>7.19</v>
      </c>
      <c r="N374">
        <v>8.3000000000000007</v>
      </c>
      <c r="O374" s="402">
        <v>22.13</v>
      </c>
      <c r="P374" s="403">
        <v>35.900000000000006</v>
      </c>
      <c r="Q374" s="404">
        <v>100.1</v>
      </c>
      <c r="R374" s="405">
        <v>7.06</v>
      </c>
      <c r="S374">
        <v>8.1999999999999993</v>
      </c>
      <c r="T374" s="407">
        <v>7.5</v>
      </c>
    </row>
    <row r="375" spans="1:20" ht="15">
      <c r="A375" s="29" t="s">
        <v>155</v>
      </c>
      <c r="B375" s="33">
        <v>40182</v>
      </c>
      <c r="C375" s="31">
        <v>2</v>
      </c>
      <c r="D375" s="31">
        <v>1</v>
      </c>
      <c r="E375" s="31">
        <v>1</v>
      </c>
      <c r="F375" s="31" t="s">
        <v>200</v>
      </c>
      <c r="G375" s="31" t="s">
        <v>189</v>
      </c>
      <c r="H375" s="32" t="s">
        <v>236</v>
      </c>
      <c r="I375" s="249">
        <v>7.6076733750055858E-2</v>
      </c>
      <c r="J375" s="322">
        <v>22.54</v>
      </c>
      <c r="K375" s="323">
        <v>36.32</v>
      </c>
      <c r="L375" s="324">
        <v>97.6</v>
      </c>
      <c r="M375" s="325">
        <v>6.81</v>
      </c>
      <c r="N375">
        <v>8.3000000000000007</v>
      </c>
      <c r="O375" s="322">
        <v>22.48</v>
      </c>
      <c r="P375" s="323">
        <v>36.330000000000005</v>
      </c>
      <c r="Q375" s="324">
        <v>96.8</v>
      </c>
      <c r="R375" s="325">
        <v>6.77</v>
      </c>
      <c r="S375">
        <v>8.3000000000000007</v>
      </c>
      <c r="T375" s="326">
        <v>7</v>
      </c>
    </row>
    <row r="376" spans="1:20" ht="15">
      <c r="A376" s="29" t="s">
        <v>155</v>
      </c>
      <c r="B376" s="33">
        <v>40189</v>
      </c>
      <c r="C376" s="31">
        <v>2</v>
      </c>
      <c r="D376" s="31">
        <v>1</v>
      </c>
      <c r="E376" s="31">
        <v>1</v>
      </c>
      <c r="F376" s="31" t="s">
        <v>200</v>
      </c>
      <c r="G376" s="31" t="s">
        <v>189</v>
      </c>
      <c r="H376" s="32" t="s">
        <v>238</v>
      </c>
      <c r="I376" s="249">
        <v>0.11685077148827534</v>
      </c>
      <c r="J376" s="402">
        <v>22.8</v>
      </c>
      <c r="K376" s="403">
        <v>36.49</v>
      </c>
      <c r="L376" s="404">
        <v>101.3</v>
      </c>
      <c r="M376" s="405">
        <v>7.03</v>
      </c>
      <c r="N376" s="127">
        <v>8.4</v>
      </c>
      <c r="O376" s="402">
        <v>22.8</v>
      </c>
      <c r="P376" s="403">
        <v>36.49</v>
      </c>
      <c r="Q376" s="404">
        <v>101.2</v>
      </c>
      <c r="R376" s="405">
        <v>7.03</v>
      </c>
      <c r="S376" s="52">
        <v>8.4</v>
      </c>
      <c r="T376" s="407">
        <v>4.5999999999999996</v>
      </c>
    </row>
    <row r="377" spans="1:20" ht="15">
      <c r="A377" s="29" t="s">
        <v>155</v>
      </c>
      <c r="B377" s="33">
        <v>40196</v>
      </c>
      <c r="C377" s="31">
        <v>2</v>
      </c>
      <c r="D377" s="31">
        <v>1</v>
      </c>
      <c r="E377" s="31">
        <v>1</v>
      </c>
      <c r="F377" s="31" t="s">
        <v>215</v>
      </c>
      <c r="G377" s="31" t="s">
        <v>189</v>
      </c>
      <c r="H377" s="32" t="s">
        <v>240</v>
      </c>
      <c r="I377" s="344">
        <v>7.9892492923972699E-2</v>
      </c>
      <c r="J377" s="402">
        <v>25.09</v>
      </c>
      <c r="K377" s="403">
        <v>36.830000000000005</v>
      </c>
      <c r="L377" s="404">
        <v>98.5</v>
      </c>
      <c r="M377" s="405">
        <v>6.56</v>
      </c>
      <c r="N377">
        <v>8.3000000000000007</v>
      </c>
      <c r="O377" s="402">
        <v>23.28</v>
      </c>
      <c r="P377" s="403">
        <v>36.92</v>
      </c>
      <c r="Q377" s="404">
        <v>101.6</v>
      </c>
      <c r="R377" s="405">
        <v>6.98</v>
      </c>
      <c r="S377">
        <v>8.3000000000000007</v>
      </c>
      <c r="T377" s="407">
        <v>8</v>
      </c>
    </row>
    <row r="378" spans="1:20" ht="15">
      <c r="A378" s="29" t="s">
        <v>155</v>
      </c>
      <c r="B378" s="33">
        <v>40203</v>
      </c>
      <c r="C378" s="31">
        <v>2</v>
      </c>
      <c r="D378" s="31">
        <v>1</v>
      </c>
      <c r="E378" s="31">
        <v>1</v>
      </c>
      <c r="F378" s="31" t="s">
        <v>200</v>
      </c>
      <c r="G378" s="31" t="s">
        <v>187</v>
      </c>
      <c r="H378" s="32" t="s">
        <v>236</v>
      </c>
      <c r="I378" s="249">
        <v>7.4830832818436624E-2</v>
      </c>
      <c r="J378" s="402">
        <v>24</v>
      </c>
      <c r="K378" s="403">
        <v>37.260000000000005</v>
      </c>
      <c r="L378" s="404">
        <v>97.8</v>
      </c>
      <c r="M378" s="405">
        <v>6.64</v>
      </c>
      <c r="N378">
        <v>8.3000000000000007</v>
      </c>
      <c r="O378" s="402">
        <v>23.73</v>
      </c>
      <c r="P378" s="403">
        <v>36.86</v>
      </c>
      <c r="Q378" s="404">
        <v>96.1</v>
      </c>
      <c r="R378" s="405">
        <v>6.57</v>
      </c>
      <c r="S378">
        <v>8.3000000000000007</v>
      </c>
      <c r="T378" s="407">
        <v>8</v>
      </c>
    </row>
    <row r="379" spans="1:20" ht="15">
      <c r="A379" s="29" t="s">
        <v>155</v>
      </c>
      <c r="B379" s="33">
        <v>40210</v>
      </c>
      <c r="C379" s="31">
        <v>2</v>
      </c>
      <c r="D379" s="31">
        <v>1</v>
      </c>
      <c r="E379" s="31">
        <v>1</v>
      </c>
      <c r="F379" s="31" t="s">
        <v>215</v>
      </c>
      <c r="G379" s="31" t="s">
        <v>189</v>
      </c>
      <c r="H379" s="32" t="s">
        <v>244</v>
      </c>
      <c r="I379" s="250">
        <v>7.2948899303740308E-2</v>
      </c>
      <c r="J379" s="402">
        <v>23.79</v>
      </c>
      <c r="K379" s="403">
        <v>37.200000000000003</v>
      </c>
      <c r="L379" s="404">
        <v>96.9</v>
      </c>
      <c r="M379" s="405">
        <v>6.6</v>
      </c>
      <c r="N379">
        <v>8.3000000000000007</v>
      </c>
      <c r="O379" s="402">
        <v>23.78</v>
      </c>
      <c r="P379" s="403">
        <v>37.21</v>
      </c>
      <c r="Q379" s="404">
        <v>96.8</v>
      </c>
      <c r="R379" s="405">
        <v>6.59</v>
      </c>
      <c r="S379">
        <v>8.3000000000000007</v>
      </c>
      <c r="T379" s="407">
        <v>8</v>
      </c>
    </row>
    <row r="380" spans="1:20">
      <c r="A380" s="29" t="s">
        <v>155</v>
      </c>
      <c r="B380" s="33">
        <v>40217</v>
      </c>
      <c r="C380" s="31">
        <v>2</v>
      </c>
      <c r="D380" s="31">
        <v>1</v>
      </c>
      <c r="E380" s="31">
        <v>1</v>
      </c>
      <c r="F380" s="31" t="s">
        <v>194</v>
      </c>
      <c r="G380" s="31" t="s">
        <v>187</v>
      </c>
      <c r="H380" s="32" t="s">
        <v>236</v>
      </c>
      <c r="I380" s="195">
        <v>7.2490988791583708E-2</v>
      </c>
      <c r="J380">
        <v>23.18</v>
      </c>
      <c r="K380" s="12">
        <v>36.900000000000006</v>
      </c>
      <c r="L380" s="19">
        <v>97.1</v>
      </c>
      <c r="M380" s="18">
        <v>6.7</v>
      </c>
      <c r="N380">
        <v>8.3000000000000007</v>
      </c>
      <c r="O380">
        <v>23.02</v>
      </c>
      <c r="P380" s="12">
        <v>36.78</v>
      </c>
      <c r="Q380" s="19">
        <v>102.3</v>
      </c>
      <c r="R380" s="18">
        <v>7.08</v>
      </c>
      <c r="S380">
        <v>8.3000000000000007</v>
      </c>
      <c r="T380" s="42">
        <v>7</v>
      </c>
    </row>
    <row r="381" spans="1:20" ht="15">
      <c r="A381" s="29" t="s">
        <v>155</v>
      </c>
      <c r="B381" s="33">
        <v>40224</v>
      </c>
      <c r="C381" s="31">
        <v>2</v>
      </c>
      <c r="D381" s="31">
        <v>1</v>
      </c>
      <c r="E381" s="31">
        <v>1</v>
      </c>
      <c r="F381" s="31" t="s">
        <v>208</v>
      </c>
      <c r="G381" s="31" t="s">
        <v>193</v>
      </c>
      <c r="H381" s="32" t="s">
        <v>237</v>
      </c>
      <c r="I381" s="298">
        <v>8.863795266496266E-2</v>
      </c>
      <c r="J381" s="402">
        <v>23.7</v>
      </c>
      <c r="K381" s="403">
        <v>36.46</v>
      </c>
      <c r="L381" s="404">
        <v>100.2</v>
      </c>
      <c r="M381" s="405">
        <v>6.85</v>
      </c>
      <c r="N381" s="127">
        <v>8.4</v>
      </c>
      <c r="O381" s="402">
        <v>23.66</v>
      </c>
      <c r="P381" s="403">
        <v>36.369999999999997</v>
      </c>
      <c r="Q381" s="404">
        <v>100</v>
      </c>
      <c r="R381" s="405">
        <v>6.84</v>
      </c>
      <c r="S381" s="52">
        <v>8.4</v>
      </c>
      <c r="T381" s="407">
        <v>6.5</v>
      </c>
    </row>
    <row r="382" spans="1:20" ht="15">
      <c r="A382" s="29" t="s">
        <v>155</v>
      </c>
      <c r="B382" s="33">
        <v>40231</v>
      </c>
      <c r="C382" s="31">
        <v>4</v>
      </c>
      <c r="D382" s="31">
        <v>5</v>
      </c>
      <c r="E382" s="31">
        <v>3</v>
      </c>
      <c r="F382" s="31" t="s">
        <v>116</v>
      </c>
      <c r="G382" s="31" t="s">
        <v>204</v>
      </c>
      <c r="H382" s="32" t="s">
        <v>237</v>
      </c>
      <c r="I382" s="249">
        <v>8.5211344229533664E-2</v>
      </c>
      <c r="J382" s="402">
        <v>23.53</v>
      </c>
      <c r="K382" s="403">
        <v>36.869999999999997</v>
      </c>
      <c r="L382" s="404">
        <v>95.8</v>
      </c>
      <c r="M382" s="405">
        <v>6.57</v>
      </c>
      <c r="N382" s="405">
        <v>8.1999999999999993</v>
      </c>
      <c r="O382" s="402">
        <v>23.35</v>
      </c>
      <c r="P382" s="403">
        <v>36.869999999999997</v>
      </c>
      <c r="Q382" s="404">
        <v>94.7</v>
      </c>
      <c r="R382" s="405">
        <v>6.51</v>
      </c>
      <c r="S382" s="405">
        <v>8.19</v>
      </c>
      <c r="T382" s="407">
        <v>8.3000000000000007</v>
      </c>
    </row>
    <row r="383" spans="1:20" ht="15">
      <c r="A383" s="29" t="s">
        <v>155</v>
      </c>
      <c r="B383" s="33">
        <v>40239</v>
      </c>
      <c r="C383" s="31">
        <v>2</v>
      </c>
      <c r="D383" s="31">
        <v>1</v>
      </c>
      <c r="E383" s="31">
        <v>1</v>
      </c>
      <c r="F383" s="31" t="s">
        <v>208</v>
      </c>
      <c r="G383" s="31" t="s">
        <v>189</v>
      </c>
      <c r="H383" s="32" t="s">
        <v>244</v>
      </c>
      <c r="I383" s="338">
        <v>6.7560824485499604E-2</v>
      </c>
      <c r="J383" s="489">
        <v>24.37</v>
      </c>
      <c r="K383" s="490">
        <v>36.74</v>
      </c>
      <c r="L383" s="491">
        <v>99.4</v>
      </c>
      <c r="M383" s="492">
        <v>6.7</v>
      </c>
      <c r="N383" s="492">
        <v>8.19</v>
      </c>
      <c r="O383" s="489">
        <v>23.85</v>
      </c>
      <c r="P383" s="490">
        <v>36.89</v>
      </c>
      <c r="Q383" s="491">
        <v>96.8</v>
      </c>
      <c r="R383" s="492">
        <v>6.57</v>
      </c>
      <c r="S383" s="492">
        <v>8.15</v>
      </c>
      <c r="T383" s="493">
        <v>7.5</v>
      </c>
    </row>
    <row r="384" spans="1:20" ht="15">
      <c r="A384" s="29" t="s">
        <v>155</v>
      </c>
      <c r="B384" s="33">
        <v>40245</v>
      </c>
      <c r="C384" s="31">
        <v>2</v>
      </c>
      <c r="D384" s="31">
        <v>1</v>
      </c>
      <c r="E384" s="31">
        <v>1</v>
      </c>
      <c r="F384" s="31" t="s">
        <v>197</v>
      </c>
      <c r="G384" s="31" t="s">
        <v>204</v>
      </c>
      <c r="H384" s="32" t="s">
        <v>238</v>
      </c>
      <c r="I384" s="338">
        <v>8.0260005211153673E-2</v>
      </c>
      <c r="J384" s="489">
        <v>22.74</v>
      </c>
      <c r="K384" s="490">
        <v>36.909999999999997</v>
      </c>
      <c r="L384" s="491">
        <v>96.8</v>
      </c>
      <c r="M384" s="492">
        <v>6.71</v>
      </c>
      <c r="N384" s="492">
        <v>8.19</v>
      </c>
      <c r="O384" s="489">
        <v>22.75</v>
      </c>
      <c r="P384" s="490">
        <v>36.9</v>
      </c>
      <c r="Q384" s="491">
        <v>95</v>
      </c>
      <c r="R384" s="492">
        <v>6.58</v>
      </c>
      <c r="S384" s="492">
        <v>8.18</v>
      </c>
      <c r="T384" s="493">
        <v>6</v>
      </c>
    </row>
    <row r="385" spans="1:21" ht="15">
      <c r="A385" s="29" t="s">
        <v>155</v>
      </c>
      <c r="B385" s="33">
        <v>40252</v>
      </c>
      <c r="C385" s="31">
        <v>2</v>
      </c>
      <c r="D385" s="31">
        <v>1</v>
      </c>
      <c r="E385" s="31">
        <v>1</v>
      </c>
      <c r="F385" s="31" t="s">
        <v>200</v>
      </c>
      <c r="G385" s="31" t="s">
        <v>207</v>
      </c>
      <c r="H385" s="32" t="s">
        <v>240</v>
      </c>
      <c r="I385" s="494">
        <v>6.5558883443533569E-2</v>
      </c>
      <c r="J385" s="495">
        <v>23.21</v>
      </c>
      <c r="K385" s="496">
        <v>36.49</v>
      </c>
      <c r="L385" s="497">
        <v>99.7</v>
      </c>
      <c r="M385" s="498">
        <v>6.9</v>
      </c>
      <c r="N385" s="498">
        <v>8.17</v>
      </c>
      <c r="O385" s="495">
        <v>23.28</v>
      </c>
      <c r="P385" s="496">
        <v>36.67</v>
      </c>
      <c r="Q385" s="497">
        <v>98.2</v>
      </c>
      <c r="R385" s="498">
        <v>6.77</v>
      </c>
      <c r="S385" s="498">
        <v>8.15</v>
      </c>
      <c r="T385" s="34">
        <v>9</v>
      </c>
    </row>
    <row r="386" spans="1:21" ht="15">
      <c r="A386" s="29" t="s">
        <v>155</v>
      </c>
      <c r="B386" s="33">
        <v>40259</v>
      </c>
      <c r="C386" s="31">
        <v>2</v>
      </c>
      <c r="D386" s="31">
        <v>1</v>
      </c>
      <c r="E386" s="31">
        <v>1</v>
      </c>
      <c r="F386" s="31" t="s">
        <v>206</v>
      </c>
      <c r="G386" s="31" t="s">
        <v>198</v>
      </c>
      <c r="H386" s="32" t="s">
        <v>255</v>
      </c>
      <c r="I386" s="338">
        <v>9.9239036825097313E-2</v>
      </c>
      <c r="J386" s="489">
        <v>22.74</v>
      </c>
      <c r="K386" s="490">
        <v>36.799999999999997</v>
      </c>
      <c r="L386" s="491">
        <v>97.6</v>
      </c>
      <c r="M386" s="492">
        <v>6.8</v>
      </c>
      <c r="N386" s="492">
        <v>8.1999999999999993</v>
      </c>
      <c r="O386" s="489">
        <v>22.37</v>
      </c>
      <c r="P386" s="490">
        <v>36.840000000000003</v>
      </c>
      <c r="Q386" s="491">
        <v>93.9</v>
      </c>
      <c r="R386" s="492">
        <v>6.59</v>
      </c>
      <c r="S386" s="492">
        <v>8.18</v>
      </c>
      <c r="T386" s="493">
        <v>5.8</v>
      </c>
    </row>
    <row r="387" spans="1:21" ht="15">
      <c r="A387" s="29" t="s">
        <v>155</v>
      </c>
      <c r="B387" s="39">
        <v>40266</v>
      </c>
      <c r="C387" s="31">
        <v>2</v>
      </c>
      <c r="D387" s="31">
        <v>3</v>
      </c>
      <c r="E387" s="31">
        <v>1</v>
      </c>
      <c r="F387" s="31" t="s">
        <v>208</v>
      </c>
      <c r="G387" s="31" t="s">
        <v>189</v>
      </c>
      <c r="H387" s="32" t="s">
        <v>250</v>
      </c>
      <c r="I387" s="197">
        <v>0.11296874422228174</v>
      </c>
      <c r="J387" s="489">
        <v>22.01</v>
      </c>
      <c r="K387" s="490">
        <v>36.81</v>
      </c>
      <c r="L387" s="491">
        <v>94.3</v>
      </c>
      <c r="M387" s="492">
        <v>6.66</v>
      </c>
      <c r="N387" s="492">
        <v>8.2100000000000009</v>
      </c>
      <c r="O387" s="489">
        <v>22.02</v>
      </c>
      <c r="P387" s="490">
        <v>36.799999999999997</v>
      </c>
      <c r="Q387" s="491">
        <v>93.9</v>
      </c>
      <c r="R387" s="492">
        <v>6.62</v>
      </c>
      <c r="S387" s="492" t="s">
        <v>291</v>
      </c>
      <c r="T387" s="493">
        <v>4.5</v>
      </c>
    </row>
    <row r="388" spans="1:21" ht="15">
      <c r="A388" s="29"/>
      <c r="B388" s="39"/>
      <c r="C388" s="31"/>
      <c r="D388" s="31"/>
      <c r="E388" s="31"/>
      <c r="F388" s="31"/>
      <c r="G388" s="31"/>
      <c r="H388" s="32"/>
      <c r="I388" s="197"/>
      <c r="J388" s="489"/>
      <c r="K388" s="490"/>
      <c r="L388" s="491"/>
      <c r="M388" s="492"/>
      <c r="N388" s="492"/>
      <c r="O388" s="489"/>
      <c r="P388" s="490"/>
      <c r="Q388" s="491"/>
      <c r="R388" s="492"/>
      <c r="S388" s="492"/>
      <c r="T388" s="493"/>
    </row>
    <row r="389" spans="1:21" ht="15">
      <c r="A389" s="29" t="s">
        <v>292</v>
      </c>
      <c r="B389" s="33">
        <v>40154</v>
      </c>
      <c r="C389" s="9">
        <v>7</v>
      </c>
      <c r="D389" s="9">
        <v>8</v>
      </c>
      <c r="E389" s="9">
        <v>2</v>
      </c>
      <c r="F389" s="9">
        <v>21</v>
      </c>
      <c r="G389" s="9">
        <v>230</v>
      </c>
      <c r="H389" s="9">
        <v>1.6</v>
      </c>
      <c r="I389" s="209" t="s">
        <v>151</v>
      </c>
      <c r="J389" s="402"/>
      <c r="K389" s="403"/>
      <c r="L389" s="404"/>
      <c r="M389" s="405"/>
      <c r="O389" s="402"/>
      <c r="P389" s="403"/>
      <c r="Q389" s="404"/>
      <c r="R389" s="405"/>
      <c r="S389" s="52"/>
      <c r="T389" s="128"/>
      <c r="U389" s="9">
        <v>4</v>
      </c>
    </row>
    <row r="390" spans="1:21" ht="12.75">
      <c r="A390" s="29" t="s">
        <v>292</v>
      </c>
      <c r="B390" s="33">
        <v>40161</v>
      </c>
      <c r="C390" s="31">
        <v>7</v>
      </c>
      <c r="D390" s="31">
        <v>8</v>
      </c>
      <c r="E390" s="31">
        <v>1</v>
      </c>
      <c r="F390" s="31">
        <v>20</v>
      </c>
      <c r="G390" s="31">
        <v>190</v>
      </c>
      <c r="H390" s="32">
        <v>1.3</v>
      </c>
      <c r="I390" s="209" t="s">
        <v>151</v>
      </c>
      <c r="J390" s="52"/>
      <c r="K390" s="52"/>
      <c r="L390" s="126"/>
      <c r="M390" s="127"/>
      <c r="O390" s="52"/>
      <c r="P390" s="52"/>
      <c r="Q390" s="126"/>
      <c r="R390" s="127"/>
      <c r="S390" s="52"/>
      <c r="T390" s="128"/>
      <c r="U390" s="32">
        <v>2.2000000000000002</v>
      </c>
    </row>
    <row r="391" spans="1:21" ht="12.75">
      <c r="A391" s="29" t="s">
        <v>292</v>
      </c>
      <c r="B391" s="33">
        <v>40168</v>
      </c>
      <c r="C391" s="31">
        <v>5</v>
      </c>
      <c r="D391" s="31">
        <v>6</v>
      </c>
      <c r="E391" s="31">
        <v>3</v>
      </c>
      <c r="F391" s="31">
        <v>18</v>
      </c>
      <c r="G391" s="31">
        <v>180</v>
      </c>
      <c r="H391" s="32">
        <v>1.6</v>
      </c>
      <c r="I391" s="209" t="s">
        <v>151</v>
      </c>
      <c r="J391" s="52"/>
      <c r="K391" s="52"/>
      <c r="L391" s="126"/>
      <c r="M391" s="127"/>
      <c r="O391" s="52"/>
      <c r="P391" s="52"/>
      <c r="Q391" s="126"/>
      <c r="R391" s="127"/>
      <c r="S391" s="52"/>
      <c r="T391" s="128"/>
      <c r="U391" s="32">
        <v>2.2999999999999998</v>
      </c>
    </row>
    <row r="392" spans="1:21" ht="12.75">
      <c r="A392" s="29" t="s">
        <v>292</v>
      </c>
      <c r="B392" s="33">
        <v>40182</v>
      </c>
      <c r="C392" s="31">
        <v>6</v>
      </c>
      <c r="D392" s="31">
        <v>6</v>
      </c>
      <c r="E392" s="31">
        <v>3</v>
      </c>
      <c r="F392" s="31">
        <v>21</v>
      </c>
      <c r="G392" s="31">
        <v>200</v>
      </c>
      <c r="H392" s="32">
        <v>1.3</v>
      </c>
      <c r="I392" s="209" t="s">
        <v>151</v>
      </c>
      <c r="J392" s="52"/>
      <c r="K392" s="52"/>
      <c r="L392" s="126"/>
      <c r="M392" s="127"/>
      <c r="O392" s="52"/>
      <c r="P392" s="52"/>
      <c r="Q392" s="126"/>
      <c r="R392" s="127"/>
      <c r="S392" s="52"/>
      <c r="T392" s="128"/>
      <c r="U392" s="32">
        <v>2.6</v>
      </c>
    </row>
    <row r="393" spans="1:21" ht="12.75">
      <c r="A393" s="29" t="s">
        <v>292</v>
      </c>
      <c r="B393" s="33">
        <v>40189</v>
      </c>
      <c r="C393" s="31">
        <v>5</v>
      </c>
      <c r="D393" s="31">
        <v>5</v>
      </c>
      <c r="E393" s="31">
        <v>1</v>
      </c>
      <c r="F393" s="31">
        <v>22</v>
      </c>
      <c r="G393" s="31">
        <v>240</v>
      </c>
      <c r="H393" s="32">
        <v>3.3</v>
      </c>
      <c r="I393" s="209" t="s">
        <v>151</v>
      </c>
      <c r="J393" s="52"/>
      <c r="K393" s="52"/>
      <c r="L393" s="126"/>
      <c r="M393" s="127"/>
      <c r="N393" s="127"/>
      <c r="O393" s="52"/>
      <c r="P393" s="52"/>
      <c r="Q393" s="126"/>
      <c r="R393" s="127"/>
      <c r="S393" s="52"/>
      <c r="T393" s="129"/>
      <c r="U393" s="32">
        <v>2.2000000000000002</v>
      </c>
    </row>
    <row r="394" spans="1:21" ht="12.75">
      <c r="A394" s="29" t="s">
        <v>292</v>
      </c>
      <c r="B394" s="33">
        <v>40196</v>
      </c>
      <c r="C394" s="31">
        <v>4</v>
      </c>
      <c r="D394" s="31">
        <v>1</v>
      </c>
      <c r="E394" s="31">
        <v>3</v>
      </c>
      <c r="F394" s="31">
        <v>27</v>
      </c>
      <c r="G394" s="31">
        <v>270</v>
      </c>
      <c r="H394" s="32">
        <v>3.6</v>
      </c>
      <c r="I394" s="209" t="s">
        <v>151</v>
      </c>
      <c r="J394" s="52"/>
      <c r="K394" s="52"/>
      <c r="L394" s="126"/>
      <c r="M394" s="127"/>
      <c r="O394" s="52"/>
      <c r="P394" s="52"/>
      <c r="Q394" s="126"/>
      <c r="R394" s="127"/>
      <c r="S394" s="52"/>
      <c r="T394" s="128"/>
      <c r="U394" s="32">
        <v>3</v>
      </c>
    </row>
    <row r="395" spans="1:21" ht="12.75">
      <c r="A395" s="29" t="s">
        <v>292</v>
      </c>
      <c r="B395" s="33">
        <v>40203</v>
      </c>
      <c r="C395" s="31">
        <v>11</v>
      </c>
      <c r="D395" s="31">
        <v>7</v>
      </c>
      <c r="E395" s="31">
        <v>5</v>
      </c>
      <c r="F395" s="31">
        <v>22</v>
      </c>
      <c r="G395" s="31">
        <v>230</v>
      </c>
      <c r="H395" s="32">
        <v>1.7</v>
      </c>
      <c r="I395" s="209" t="s">
        <v>151</v>
      </c>
      <c r="J395" s="52"/>
      <c r="K395" s="52"/>
      <c r="L395" s="126"/>
      <c r="M395" s="127"/>
      <c r="O395" s="52"/>
      <c r="P395" s="52"/>
      <c r="Q395" s="126"/>
      <c r="R395" s="127"/>
      <c r="S395" s="52"/>
      <c r="T395" s="128"/>
      <c r="U395" s="32">
        <v>1.9</v>
      </c>
    </row>
    <row r="396" spans="1:21" ht="12.75">
      <c r="A396" s="29" t="s">
        <v>292</v>
      </c>
      <c r="B396" s="33">
        <v>40210</v>
      </c>
      <c r="C396" s="31">
        <v>3</v>
      </c>
      <c r="D396" s="31">
        <v>4</v>
      </c>
      <c r="E396" s="31">
        <v>1</v>
      </c>
      <c r="F396" s="31">
        <v>19</v>
      </c>
      <c r="G396" s="31">
        <v>200</v>
      </c>
      <c r="H396" s="32">
        <v>2.1</v>
      </c>
      <c r="I396" s="209" t="s">
        <v>151</v>
      </c>
      <c r="J396" s="52"/>
      <c r="K396" s="52"/>
      <c r="L396" s="126"/>
      <c r="M396" s="127"/>
      <c r="O396" s="52"/>
      <c r="P396" s="52"/>
      <c r="Q396" s="126"/>
      <c r="R396" s="127"/>
      <c r="S396" s="52"/>
      <c r="T396" s="128"/>
      <c r="U396" s="32">
        <v>1.5</v>
      </c>
    </row>
    <row r="397" spans="1:21" ht="12.75">
      <c r="A397" s="29" t="s">
        <v>292</v>
      </c>
      <c r="B397" s="33">
        <v>40217</v>
      </c>
      <c r="C397" s="31">
        <v>4</v>
      </c>
      <c r="D397" s="31">
        <v>4</v>
      </c>
      <c r="E397" s="31">
        <v>1</v>
      </c>
      <c r="F397" s="31">
        <v>15</v>
      </c>
      <c r="G397" s="31">
        <v>130</v>
      </c>
      <c r="H397" s="32">
        <v>1</v>
      </c>
      <c r="I397" s="209" t="s">
        <v>151</v>
      </c>
      <c r="J397">
        <v>23.28</v>
      </c>
      <c r="K397" s="12">
        <v>36.950000000000003</v>
      </c>
      <c r="L397" s="19">
        <v>84.3</v>
      </c>
      <c r="M397" s="18">
        <v>5.8</v>
      </c>
      <c r="N397" s="18">
        <v>8.3000000000000007</v>
      </c>
      <c r="O397">
        <v>23.22</v>
      </c>
      <c r="P397" s="12">
        <v>36.89</v>
      </c>
      <c r="Q397" s="19">
        <v>84.9</v>
      </c>
      <c r="R397" s="18">
        <v>5.85</v>
      </c>
      <c r="S397" s="18">
        <v>8.3000000000000007</v>
      </c>
      <c r="T397" s="34" t="s">
        <v>293</v>
      </c>
      <c r="U397" s="32"/>
    </row>
    <row r="398" spans="1:21" ht="15">
      <c r="A398" s="29" t="s">
        <v>292</v>
      </c>
      <c r="B398" s="33">
        <v>40224</v>
      </c>
      <c r="C398" s="31">
        <v>2</v>
      </c>
      <c r="D398" s="31">
        <v>4</v>
      </c>
      <c r="E398" s="31">
        <v>1</v>
      </c>
      <c r="F398" s="31">
        <v>17</v>
      </c>
      <c r="G398" s="31">
        <v>160</v>
      </c>
      <c r="H398" s="32">
        <v>1.7</v>
      </c>
      <c r="I398" s="209" t="s">
        <v>151</v>
      </c>
      <c r="J398" s="438">
        <v>24.62</v>
      </c>
      <c r="K398" s="439">
        <v>37.119999999999997</v>
      </c>
      <c r="L398" s="440">
        <v>93.9</v>
      </c>
      <c r="M398" s="441">
        <v>6.29</v>
      </c>
      <c r="N398" s="441">
        <v>8.36</v>
      </c>
      <c r="O398" s="438">
        <v>24.46</v>
      </c>
      <c r="P398" s="439">
        <v>37.1</v>
      </c>
      <c r="Q398" s="440">
        <v>95</v>
      </c>
      <c r="R398" s="441">
        <v>6.38</v>
      </c>
      <c r="S398" s="52">
        <v>8.4</v>
      </c>
      <c r="T398" s="34" t="s">
        <v>294</v>
      </c>
      <c r="U398" s="32"/>
    </row>
    <row r="399" spans="1:21" ht="15">
      <c r="A399" s="29" t="s">
        <v>292</v>
      </c>
      <c r="B399" s="33">
        <v>40231</v>
      </c>
      <c r="C399" s="31">
        <v>2</v>
      </c>
      <c r="D399" s="31">
        <v>5</v>
      </c>
      <c r="E399" s="31">
        <v>1</v>
      </c>
      <c r="F399" s="31">
        <v>18</v>
      </c>
      <c r="G399" s="31">
        <v>190</v>
      </c>
      <c r="H399" s="32">
        <v>0.6</v>
      </c>
      <c r="I399" s="209" t="s">
        <v>151</v>
      </c>
      <c r="J399" s="469">
        <v>23.95</v>
      </c>
      <c r="K399" s="470">
        <v>37.229999999999997</v>
      </c>
      <c r="L399" s="471">
        <v>90.9</v>
      </c>
      <c r="M399" s="472">
        <v>6.17</v>
      </c>
      <c r="N399" s="472">
        <v>8.15</v>
      </c>
      <c r="O399" s="469">
        <v>23.81</v>
      </c>
      <c r="P399" s="470">
        <v>37.06</v>
      </c>
      <c r="Q399" s="471">
        <v>93.4</v>
      </c>
      <c r="R399" s="472">
        <v>6.36</v>
      </c>
      <c r="S399" s="472">
        <v>8.19</v>
      </c>
      <c r="T399" s="34" t="s">
        <v>295</v>
      </c>
      <c r="U399" s="32"/>
    </row>
    <row r="400" spans="1:21" ht="15">
      <c r="A400" s="29" t="s">
        <v>292</v>
      </c>
      <c r="B400" s="33">
        <v>40239</v>
      </c>
      <c r="C400" s="31">
        <v>2</v>
      </c>
      <c r="D400" s="31">
        <v>2</v>
      </c>
      <c r="E400" s="31">
        <v>1</v>
      </c>
      <c r="F400" s="31">
        <v>18</v>
      </c>
      <c r="G400" s="31">
        <v>200</v>
      </c>
      <c r="H400" s="32">
        <v>1.9</v>
      </c>
      <c r="I400" s="209" t="s">
        <v>151</v>
      </c>
      <c r="J400" s="204">
        <v>25.3</v>
      </c>
      <c r="K400" s="205">
        <v>36.99</v>
      </c>
      <c r="L400" s="206">
        <v>110.9</v>
      </c>
      <c r="M400" s="207">
        <v>7.34</v>
      </c>
      <c r="N400" s="207">
        <v>8.23</v>
      </c>
      <c r="O400" s="204">
        <v>25.2</v>
      </c>
      <c r="P400" s="205">
        <v>36.979999999999997</v>
      </c>
      <c r="Q400" s="206">
        <v>115.1</v>
      </c>
      <c r="R400" s="207">
        <v>7.64</v>
      </c>
      <c r="S400" s="207">
        <v>8.26</v>
      </c>
      <c r="T400" s="34" t="s">
        <v>294</v>
      </c>
      <c r="U400" s="32"/>
    </row>
    <row r="401" spans="1:21" ht="15">
      <c r="A401" s="29" t="s">
        <v>292</v>
      </c>
      <c r="B401" s="33">
        <v>40245</v>
      </c>
      <c r="C401" s="31">
        <v>2</v>
      </c>
      <c r="D401" s="31">
        <v>3</v>
      </c>
      <c r="E401" s="31">
        <v>1</v>
      </c>
      <c r="F401" s="31">
        <v>20</v>
      </c>
      <c r="G401" s="31">
        <v>170</v>
      </c>
      <c r="H401" s="32">
        <v>0.7</v>
      </c>
      <c r="I401" s="209" t="s">
        <v>151</v>
      </c>
      <c r="J401" s="204">
        <v>22.62</v>
      </c>
      <c r="K401" s="205">
        <v>37.130000000000003</v>
      </c>
      <c r="L401" s="206">
        <v>89</v>
      </c>
      <c r="M401" s="207">
        <v>6.17</v>
      </c>
      <c r="N401" s="207">
        <v>8.15</v>
      </c>
      <c r="O401" s="204">
        <v>22.56</v>
      </c>
      <c r="P401" s="205">
        <v>37.17</v>
      </c>
      <c r="Q401" s="206">
        <v>89.3</v>
      </c>
      <c r="R401" s="207">
        <v>6.2</v>
      </c>
      <c r="S401" s="207">
        <v>8.17</v>
      </c>
      <c r="T401" s="34" t="s">
        <v>88</v>
      </c>
      <c r="U401" s="32"/>
    </row>
    <row r="402" spans="1:21" ht="15">
      <c r="A402" s="29" t="s">
        <v>292</v>
      </c>
      <c r="B402" s="33">
        <v>40252</v>
      </c>
      <c r="C402" s="31">
        <v>2</v>
      </c>
      <c r="D402" s="31">
        <v>1</v>
      </c>
      <c r="E402" s="31">
        <v>1</v>
      </c>
      <c r="F402" s="31">
        <v>16</v>
      </c>
      <c r="G402" s="31">
        <v>170</v>
      </c>
      <c r="H402" s="32">
        <v>2.1</v>
      </c>
      <c r="I402" s="209" t="s">
        <v>151</v>
      </c>
      <c r="J402" s="499">
        <v>24.34</v>
      </c>
      <c r="K402" s="500">
        <v>37.040000000000006</v>
      </c>
      <c r="L402" s="501">
        <v>81.8</v>
      </c>
      <c r="M402" s="502">
        <v>5.53</v>
      </c>
      <c r="N402" s="502">
        <v>8.1300000000000008</v>
      </c>
      <c r="O402" s="499">
        <v>24.08</v>
      </c>
      <c r="P402" s="500">
        <v>37.080000000000005</v>
      </c>
      <c r="Q402" s="501">
        <v>85.2</v>
      </c>
      <c r="R402" s="502">
        <v>5.78</v>
      </c>
      <c r="S402" s="502">
        <v>8.15</v>
      </c>
      <c r="T402" s="34" t="s">
        <v>89</v>
      </c>
      <c r="U402" s="32"/>
    </row>
    <row r="403" spans="1:21" ht="15">
      <c r="A403" s="29" t="s">
        <v>292</v>
      </c>
      <c r="B403" s="33">
        <v>40259</v>
      </c>
      <c r="C403" s="31">
        <v>2</v>
      </c>
      <c r="D403" s="31">
        <v>1</v>
      </c>
      <c r="E403" s="31">
        <v>1</v>
      </c>
      <c r="F403" s="31">
        <v>17</v>
      </c>
      <c r="G403" s="31">
        <v>190</v>
      </c>
      <c r="H403" s="32">
        <v>1.8</v>
      </c>
      <c r="I403" s="209" t="s">
        <v>151</v>
      </c>
      <c r="J403" s="204">
        <v>23.79</v>
      </c>
      <c r="K403" s="205">
        <v>37.06</v>
      </c>
      <c r="L403" s="206">
        <v>93.8</v>
      </c>
      <c r="M403" s="207">
        <v>6.41</v>
      </c>
      <c r="N403" s="207">
        <v>8.14</v>
      </c>
      <c r="O403" s="204">
        <v>23.22</v>
      </c>
      <c r="P403" s="205">
        <v>37.049999999999997</v>
      </c>
      <c r="Q403" s="206">
        <v>91.4</v>
      </c>
      <c r="R403" s="207">
        <v>6.31</v>
      </c>
      <c r="S403" s="207">
        <v>8.1300000000000008</v>
      </c>
      <c r="T403" s="34" t="s">
        <v>87</v>
      </c>
      <c r="U403" s="32"/>
    </row>
    <row r="404" spans="1:21" ht="15">
      <c r="A404" s="29" t="s">
        <v>292</v>
      </c>
      <c r="B404" s="39">
        <v>40266</v>
      </c>
      <c r="C404" s="31">
        <v>2</v>
      </c>
      <c r="D404" s="31">
        <v>5</v>
      </c>
      <c r="E404" s="31">
        <v>1</v>
      </c>
      <c r="F404" s="31">
        <v>15</v>
      </c>
      <c r="G404" s="31">
        <v>170</v>
      </c>
      <c r="H404" s="32">
        <v>1.3</v>
      </c>
      <c r="I404" s="209" t="s">
        <v>151</v>
      </c>
      <c r="J404" s="204">
        <v>21.14</v>
      </c>
      <c r="K404" s="205">
        <v>37.020000000000003</v>
      </c>
      <c r="L404" s="206">
        <v>88.5</v>
      </c>
      <c r="M404" s="207">
        <v>6.34</v>
      </c>
      <c r="N404" s="207">
        <v>8.17</v>
      </c>
      <c r="O404" s="204">
        <v>21.13</v>
      </c>
      <c r="P404" s="205">
        <v>37.020000000000003</v>
      </c>
      <c r="Q404" s="206">
        <v>89.5</v>
      </c>
      <c r="R404" s="207">
        <v>6.41</v>
      </c>
      <c r="S404" s="207">
        <v>8.18</v>
      </c>
      <c r="T404" s="34" t="s">
        <v>296</v>
      </c>
      <c r="U404" s="32">
        <v>2</v>
      </c>
    </row>
  </sheetData>
  <pageMargins left="0.75" right="0.75" top="1" bottom="1" header="0.5" footer="0.5"/>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W407"/>
  <sheetViews>
    <sheetView zoomScale="85" workbookViewId="0">
      <selection activeCell="V1" sqref="V1:V1048576"/>
    </sheetView>
  </sheetViews>
  <sheetFormatPr defaultColWidth="11.42578125" defaultRowHeight="12"/>
  <sheetData>
    <row r="1" spans="1:23">
      <c r="A1" s="26"/>
      <c r="B1" s="26"/>
      <c r="C1" s="26" t="s">
        <v>4</v>
      </c>
      <c r="D1" s="26" t="s">
        <v>58</v>
      </c>
      <c r="E1" s="26" t="s">
        <v>59</v>
      </c>
      <c r="F1" s="26" t="s">
        <v>60</v>
      </c>
      <c r="G1" s="26" t="s">
        <v>61</v>
      </c>
      <c r="H1" s="26" t="s">
        <v>62</v>
      </c>
      <c r="I1" s="26" t="s">
        <v>63</v>
      </c>
      <c r="J1" s="26" t="s">
        <v>64</v>
      </c>
      <c r="K1" s="26" t="s">
        <v>65</v>
      </c>
      <c r="L1" s="26" t="s">
        <v>223</v>
      </c>
      <c r="M1" s="26" t="s">
        <v>222</v>
      </c>
      <c r="N1" s="26" t="s">
        <v>173</v>
      </c>
      <c r="O1" s="26" t="s">
        <v>297</v>
      </c>
      <c r="P1" s="26" t="s">
        <v>67</v>
      </c>
      <c r="Q1" s="26" t="s">
        <v>68</v>
      </c>
      <c r="R1" s="26" t="s">
        <v>490</v>
      </c>
      <c r="S1" s="26" t="s">
        <v>224</v>
      </c>
      <c r="T1" s="38" t="s">
        <v>174</v>
      </c>
      <c r="U1" s="26" t="s">
        <v>298</v>
      </c>
      <c r="V1" s="26" t="s">
        <v>225</v>
      </c>
      <c r="W1" s="26" t="s">
        <v>72</v>
      </c>
    </row>
    <row r="2" spans="1:23">
      <c r="A2" s="26" t="s">
        <v>57</v>
      </c>
      <c r="B2" s="26" t="s">
        <v>2</v>
      </c>
      <c r="C2" s="26" t="s">
        <v>7</v>
      </c>
      <c r="D2" s="26" t="s">
        <v>7</v>
      </c>
      <c r="E2" s="26" t="s">
        <v>7</v>
      </c>
      <c r="F2" s="26" t="s">
        <v>7</v>
      </c>
      <c r="G2" s="26" t="s">
        <v>7</v>
      </c>
      <c r="H2" s="26" t="s">
        <v>7</v>
      </c>
      <c r="I2" s="26" t="s">
        <v>226</v>
      </c>
      <c r="J2" s="26" t="s">
        <v>228</v>
      </c>
      <c r="K2" s="26" t="s">
        <v>227</v>
      </c>
      <c r="L2" s="26" t="s">
        <v>230</v>
      </c>
      <c r="M2" s="26" t="s">
        <v>229</v>
      </c>
      <c r="N2" s="41"/>
      <c r="O2" s="26" t="s">
        <v>299</v>
      </c>
      <c r="P2" s="26" t="s">
        <v>228</v>
      </c>
      <c r="Q2" s="26" t="s">
        <v>227</v>
      </c>
      <c r="R2" s="26" t="s">
        <v>230</v>
      </c>
      <c r="S2" s="26" t="s">
        <v>229</v>
      </c>
      <c r="T2" s="41"/>
      <c r="U2" s="26" t="s">
        <v>299</v>
      </c>
      <c r="V2" s="26" t="s">
        <v>230</v>
      </c>
      <c r="W2" s="26" t="s">
        <v>231</v>
      </c>
    </row>
    <row r="3" spans="1:23">
      <c r="A3" s="29" t="s">
        <v>8</v>
      </c>
      <c r="B3" s="33">
        <v>40518</v>
      </c>
      <c r="C3" s="31">
        <v>2</v>
      </c>
      <c r="D3" s="31">
        <v>1</v>
      </c>
      <c r="E3" s="31">
        <v>1</v>
      </c>
      <c r="F3" s="31" t="s">
        <v>208</v>
      </c>
      <c r="G3" s="31" t="s">
        <v>198</v>
      </c>
      <c r="H3" s="32" t="s">
        <v>244</v>
      </c>
      <c r="I3" s="503">
        <v>9.1300000000000006E-2</v>
      </c>
      <c r="J3" s="12">
        <v>36.379899999999999</v>
      </c>
      <c r="K3" s="12">
        <v>21.515799999999999</v>
      </c>
      <c r="L3" s="12">
        <v>7.03484</v>
      </c>
      <c r="M3" s="18">
        <v>98.563410000000005</v>
      </c>
      <c r="N3" s="12">
        <v>8.2370000000000001</v>
      </c>
      <c r="O3" s="10">
        <v>0.4879</v>
      </c>
      <c r="P3" s="12">
        <v>36.3795</v>
      </c>
      <c r="Q3" s="12">
        <v>21.46</v>
      </c>
      <c r="R3" s="12">
        <v>6.9966499999999998</v>
      </c>
      <c r="S3" s="18">
        <v>97.930599999999998</v>
      </c>
      <c r="T3" s="12">
        <v>8.234</v>
      </c>
      <c r="U3" s="11">
        <v>0.61970000000000003</v>
      </c>
      <c r="V3" s="12"/>
      <c r="W3" s="12">
        <v>6.5</v>
      </c>
    </row>
    <row r="4" spans="1:23" ht="15">
      <c r="A4" s="29" t="s">
        <v>8</v>
      </c>
      <c r="B4" s="33">
        <v>40525</v>
      </c>
      <c r="C4" s="31">
        <v>2</v>
      </c>
      <c r="D4" s="31">
        <v>1</v>
      </c>
      <c r="E4" s="31">
        <v>1</v>
      </c>
      <c r="F4" s="31" t="s">
        <v>200</v>
      </c>
      <c r="G4" s="31" t="s">
        <v>193</v>
      </c>
      <c r="H4" s="32" t="s">
        <v>244</v>
      </c>
      <c r="I4" s="503">
        <v>8.3678077097301198E-2</v>
      </c>
      <c r="J4" s="504">
        <v>36.368499999999997</v>
      </c>
      <c r="K4" s="504">
        <v>21.4787</v>
      </c>
      <c r="L4" s="504">
        <v>7.24925</v>
      </c>
      <c r="M4" s="505">
        <v>101.4935</v>
      </c>
      <c r="N4" s="504">
        <v>8.2319999999999993</v>
      </c>
      <c r="O4" s="506">
        <v>0.31119999999999998</v>
      </c>
      <c r="P4" s="504">
        <v>36.400300000000001</v>
      </c>
      <c r="Q4" s="504">
        <v>21.507000000000001</v>
      </c>
      <c r="R4" s="504">
        <v>7.1711999999999998</v>
      </c>
      <c r="S4" s="505">
        <v>100.47019</v>
      </c>
      <c r="T4" s="504">
        <v>8.2219999999999995</v>
      </c>
      <c r="U4" s="534">
        <v>0.95889999999999997</v>
      </c>
      <c r="V4" s="12"/>
      <c r="W4" s="12">
        <v>8</v>
      </c>
    </row>
    <row r="5" spans="1:23" ht="15">
      <c r="A5" s="29" t="s">
        <v>8</v>
      </c>
      <c r="B5" s="33">
        <v>40532</v>
      </c>
      <c r="C5" s="31">
        <v>2</v>
      </c>
      <c r="D5" s="31">
        <v>2</v>
      </c>
      <c r="E5" s="31">
        <v>1</v>
      </c>
      <c r="F5" s="31" t="s">
        <v>200</v>
      </c>
      <c r="G5" s="31" t="s">
        <v>207</v>
      </c>
      <c r="H5" s="32" t="s">
        <v>236</v>
      </c>
      <c r="I5" s="503">
        <v>8.43806879851495E-2</v>
      </c>
      <c r="J5" s="504">
        <v>36.505699999999997</v>
      </c>
      <c r="K5" s="504">
        <v>21.5303</v>
      </c>
      <c r="L5" s="504">
        <v>7.0355600000000003</v>
      </c>
      <c r="M5" s="505">
        <v>98.671689999999998</v>
      </c>
      <c r="N5" s="504">
        <v>8.1930000000000014</v>
      </c>
      <c r="O5" s="506">
        <v>0.55520000000000003</v>
      </c>
      <c r="P5" s="504">
        <v>36.5062</v>
      </c>
      <c r="Q5" s="504">
        <v>21.544</v>
      </c>
      <c r="R5" s="504">
        <v>7.0090300000000001</v>
      </c>
      <c r="S5" s="505">
        <v>98.323740000000001</v>
      </c>
      <c r="T5" s="504">
        <v>8.1960000000000015</v>
      </c>
      <c r="U5" s="534">
        <v>0.76529999999999998</v>
      </c>
      <c r="V5" s="12"/>
      <c r="W5" s="12">
        <v>6</v>
      </c>
    </row>
    <row r="6" spans="1:23" ht="15">
      <c r="A6" s="29" t="s">
        <v>8</v>
      </c>
      <c r="B6" s="33">
        <v>40547</v>
      </c>
      <c r="C6" s="31">
        <v>2</v>
      </c>
      <c r="D6" s="31" t="s">
        <v>196</v>
      </c>
      <c r="E6" s="31">
        <v>1</v>
      </c>
      <c r="F6" s="31" t="s">
        <v>208</v>
      </c>
      <c r="G6" s="31" t="s">
        <v>193</v>
      </c>
      <c r="H6" s="32" t="s">
        <v>237</v>
      </c>
      <c r="I6" s="503">
        <v>7.3200090235406884E-2</v>
      </c>
      <c r="J6" s="504">
        <v>36.2669</v>
      </c>
      <c r="K6" s="504">
        <v>23.617799999999999</v>
      </c>
      <c r="L6" s="504">
        <v>7.0216799999999999</v>
      </c>
      <c r="M6" s="505">
        <v>102.01054999999999</v>
      </c>
      <c r="N6" s="504">
        <v>8.1980000000000004</v>
      </c>
      <c r="O6" s="506">
        <v>0.1825</v>
      </c>
      <c r="P6" s="507">
        <v>36.6083</v>
      </c>
      <c r="Q6" s="507">
        <v>23.242000000000001</v>
      </c>
      <c r="R6" s="507">
        <v>6.4948499999999996</v>
      </c>
      <c r="S6" s="508">
        <v>93.929159999999996</v>
      </c>
      <c r="T6" s="507">
        <v>8.16</v>
      </c>
      <c r="U6" s="638">
        <v>2.1669999999999998</v>
      </c>
      <c r="V6" s="12"/>
      <c r="W6" s="12">
        <v>12.5</v>
      </c>
    </row>
    <row r="7" spans="1:23" ht="15">
      <c r="A7" s="29" t="s">
        <v>8</v>
      </c>
      <c r="B7" s="33">
        <v>40553</v>
      </c>
      <c r="C7" s="31">
        <v>2</v>
      </c>
      <c r="D7" s="31">
        <v>1</v>
      </c>
      <c r="E7" s="31">
        <v>1</v>
      </c>
      <c r="F7" s="31" t="s">
        <v>208</v>
      </c>
      <c r="G7" s="31" t="s">
        <v>207</v>
      </c>
      <c r="H7" s="32" t="s">
        <v>241</v>
      </c>
      <c r="I7" s="510">
        <v>6.4120341924713303E-2</v>
      </c>
      <c r="J7" s="504">
        <v>36.379899999999999</v>
      </c>
      <c r="K7" s="504">
        <v>24.437200000000001</v>
      </c>
      <c r="L7" s="504">
        <v>6.97865</v>
      </c>
      <c r="M7" s="505">
        <v>102.89031</v>
      </c>
      <c r="N7" s="504">
        <v>8.2160000000000011</v>
      </c>
      <c r="O7" s="506">
        <v>0.3327</v>
      </c>
      <c r="P7" s="504">
        <v>36.4437</v>
      </c>
      <c r="Q7" s="504">
        <v>23.877099999999999</v>
      </c>
      <c r="R7" s="504">
        <v>6.6052900000000001</v>
      </c>
      <c r="S7" s="505">
        <v>96.489819999999995</v>
      </c>
      <c r="T7" s="504">
        <v>8.197000000000001</v>
      </c>
      <c r="U7" s="534">
        <v>1.0418000000000001</v>
      </c>
      <c r="V7" s="12"/>
      <c r="W7" s="12">
        <v>6.5</v>
      </c>
    </row>
    <row r="8" spans="1:23" ht="15">
      <c r="A8" s="29" t="s">
        <v>8</v>
      </c>
      <c r="B8" s="33">
        <v>40560</v>
      </c>
      <c r="C8" s="31">
        <v>2</v>
      </c>
      <c r="D8" s="31">
        <v>1</v>
      </c>
      <c r="E8" s="31">
        <v>1</v>
      </c>
      <c r="F8" s="31" t="s">
        <v>200</v>
      </c>
      <c r="G8" s="31" t="s">
        <v>207</v>
      </c>
      <c r="H8" s="32" t="s">
        <v>237</v>
      </c>
      <c r="I8" s="503">
        <v>0.10337286502269744</v>
      </c>
      <c r="J8" s="12">
        <v>36.564900000000002</v>
      </c>
      <c r="K8" s="12">
        <v>24.1936</v>
      </c>
      <c r="L8" s="12">
        <v>6.9023300000000001</v>
      </c>
      <c r="M8" s="18">
        <v>101.44932</v>
      </c>
      <c r="N8" s="12">
        <v>8.3230000000000004</v>
      </c>
      <c r="O8" s="10">
        <v>0.10929999999999999</v>
      </c>
      <c r="P8" s="504">
        <v>36.585000000000001</v>
      </c>
      <c r="Q8" s="504">
        <v>23.848400000000002</v>
      </c>
      <c r="R8" s="504">
        <v>6.2701799999999999</v>
      </c>
      <c r="S8" s="505">
        <v>91.623699999999999</v>
      </c>
      <c r="T8" s="504">
        <v>8.3010000000000002</v>
      </c>
      <c r="U8" s="534">
        <v>1.4336</v>
      </c>
      <c r="V8" s="12"/>
      <c r="W8" s="12">
        <v>7.5</v>
      </c>
    </row>
    <row r="9" spans="1:23" ht="15">
      <c r="A9" s="29" t="s">
        <v>8</v>
      </c>
      <c r="B9" s="33">
        <v>40567</v>
      </c>
      <c r="C9" s="31">
        <v>2</v>
      </c>
      <c r="D9" s="31">
        <v>1</v>
      </c>
      <c r="E9" s="31">
        <v>1</v>
      </c>
      <c r="F9" s="31" t="s">
        <v>188</v>
      </c>
      <c r="G9" s="31" t="s">
        <v>187</v>
      </c>
      <c r="H9" s="32" t="s">
        <v>111</v>
      </c>
      <c r="I9" s="503">
        <v>0.12461982269723199</v>
      </c>
      <c r="J9" s="12">
        <v>36.640599999999999</v>
      </c>
      <c r="K9" s="12">
        <v>23.923300000000001</v>
      </c>
      <c r="L9" s="12">
        <v>6.7189300000000003</v>
      </c>
      <c r="M9" s="18">
        <v>98.339349999999996</v>
      </c>
      <c r="N9" s="12">
        <v>8.3650000000000002</v>
      </c>
      <c r="O9" s="10">
        <v>0.72729999999999995</v>
      </c>
      <c r="P9" s="504">
        <v>36.687899999999999</v>
      </c>
      <c r="Q9" s="504">
        <v>23.730899999999998</v>
      </c>
      <c r="R9" s="504">
        <v>6.2727199999999996</v>
      </c>
      <c r="S9" s="505">
        <v>91.529780000000002</v>
      </c>
      <c r="T9" s="504">
        <v>8.3500000000000014</v>
      </c>
      <c r="U9" s="534">
        <v>1.7907</v>
      </c>
      <c r="V9" s="12"/>
      <c r="W9" s="12">
        <v>5</v>
      </c>
    </row>
    <row r="10" spans="1:23" ht="15">
      <c r="A10" s="29" t="s">
        <v>8</v>
      </c>
      <c r="B10" s="33">
        <v>40574</v>
      </c>
      <c r="C10" s="31">
        <v>2</v>
      </c>
      <c r="D10" s="31" t="s">
        <v>97</v>
      </c>
      <c r="E10" s="31">
        <v>1</v>
      </c>
      <c r="F10" s="31" t="s">
        <v>188</v>
      </c>
      <c r="G10" s="31" t="s">
        <v>204</v>
      </c>
      <c r="H10" s="32" t="s">
        <v>246</v>
      </c>
      <c r="I10" s="503">
        <v>8.0035757417711642E-2</v>
      </c>
      <c r="J10" s="504">
        <v>36.343899999999998</v>
      </c>
      <c r="K10" s="504">
        <v>24.608899999999998</v>
      </c>
      <c r="L10" s="504">
        <v>6.7930900000000003</v>
      </c>
      <c r="M10" s="505">
        <v>100.42779</v>
      </c>
      <c r="N10" s="504">
        <v>8.4040000000000017</v>
      </c>
      <c r="O10" s="506">
        <v>0.56889999999999996</v>
      </c>
      <c r="P10" s="504">
        <v>36.715000000000003</v>
      </c>
      <c r="Q10" s="504">
        <v>23.7272</v>
      </c>
      <c r="R10" s="504">
        <v>6.3245199999999997</v>
      </c>
      <c r="S10" s="505">
        <v>92.294039999999995</v>
      </c>
      <c r="T10" s="504">
        <v>8.3960000000000008</v>
      </c>
      <c r="U10" s="534">
        <v>2.7442000000000002</v>
      </c>
      <c r="V10" s="12"/>
      <c r="W10" s="12">
        <v>5</v>
      </c>
    </row>
    <row r="11" spans="1:23" ht="15">
      <c r="A11" s="29" t="s">
        <v>8</v>
      </c>
      <c r="B11" s="33">
        <v>40581</v>
      </c>
      <c r="C11" s="31">
        <v>2</v>
      </c>
      <c r="D11" s="31">
        <v>1</v>
      </c>
      <c r="E11" s="31">
        <v>1</v>
      </c>
      <c r="F11" s="31" t="s">
        <v>188</v>
      </c>
      <c r="G11" s="31" t="s">
        <v>193</v>
      </c>
      <c r="H11" s="32" t="s">
        <v>241</v>
      </c>
      <c r="I11" s="503">
        <v>8.7037825667958105E-2</v>
      </c>
      <c r="J11" s="504">
        <v>36.403399999999998</v>
      </c>
      <c r="K11" s="504">
        <v>23.844200000000001</v>
      </c>
      <c r="L11" s="504">
        <v>7.0152599999999996</v>
      </c>
      <c r="M11" s="505">
        <v>102.39675</v>
      </c>
      <c r="N11" s="12">
        <v>8</v>
      </c>
      <c r="O11" s="506">
        <v>0.36840000000000001</v>
      </c>
      <c r="P11" s="504">
        <v>36.690800000000003</v>
      </c>
      <c r="Q11" s="504">
        <v>23.8017</v>
      </c>
      <c r="R11" s="504">
        <v>6.6768099999999997</v>
      </c>
      <c r="S11" s="505">
        <v>97.546719999999993</v>
      </c>
      <c r="T11" s="504">
        <v>7.95971428571427</v>
      </c>
      <c r="U11" s="534">
        <v>2.8883999999999999</v>
      </c>
      <c r="V11" s="12"/>
      <c r="W11" s="12">
        <v>6.5</v>
      </c>
    </row>
    <row r="12" spans="1:23" ht="15">
      <c r="A12" s="29" t="s">
        <v>8</v>
      </c>
      <c r="B12" s="33">
        <v>40588</v>
      </c>
      <c r="C12" s="31">
        <v>2</v>
      </c>
      <c r="D12" s="31">
        <v>1</v>
      </c>
      <c r="E12" s="31">
        <v>1</v>
      </c>
      <c r="F12" s="31" t="s">
        <v>188</v>
      </c>
      <c r="G12" s="31" t="s">
        <v>189</v>
      </c>
      <c r="H12" s="32" t="s">
        <v>243</v>
      </c>
      <c r="I12" s="503">
        <v>7.8035042514586692E-2</v>
      </c>
      <c r="J12" s="504">
        <v>36.1402</v>
      </c>
      <c r="K12" s="504">
        <v>24.54</v>
      </c>
      <c r="L12" s="504">
        <v>6.8908899999999997</v>
      </c>
      <c r="M12" s="505">
        <v>101.63536000000001</v>
      </c>
      <c r="N12" s="504">
        <v>8.0340000000000007</v>
      </c>
      <c r="O12" s="506">
        <v>0.1628</v>
      </c>
      <c r="P12" s="12">
        <v>36.7654</v>
      </c>
      <c r="Q12" s="12">
        <v>24.1629</v>
      </c>
      <c r="R12" s="12">
        <v>6.4455299999999998</v>
      </c>
      <c r="S12" s="18">
        <v>94.794730000000001</v>
      </c>
      <c r="T12" s="12">
        <v>8.0259999999999998</v>
      </c>
      <c r="U12" s="11">
        <v>4.1917</v>
      </c>
      <c r="V12" s="12"/>
      <c r="W12" s="12">
        <v>7</v>
      </c>
    </row>
    <row r="13" spans="1:23" ht="15">
      <c r="A13" s="29" t="s">
        <v>8</v>
      </c>
      <c r="B13" s="33">
        <v>40595</v>
      </c>
      <c r="C13" s="31">
        <v>2</v>
      </c>
      <c r="D13" s="31">
        <v>1</v>
      </c>
      <c r="E13" s="31" t="s">
        <v>191</v>
      </c>
      <c r="F13" s="31" t="s">
        <v>197</v>
      </c>
      <c r="G13" s="31" t="s">
        <v>187</v>
      </c>
      <c r="H13" s="32" t="s">
        <v>254</v>
      </c>
      <c r="I13" s="503">
        <v>8.0542160743494406E-2</v>
      </c>
      <c r="J13" s="504">
        <v>36.113900000000001</v>
      </c>
      <c r="K13" s="504">
        <v>24.9238</v>
      </c>
      <c r="L13" s="504">
        <v>7.1562599999999996</v>
      </c>
      <c r="M13" s="505">
        <v>106.22548999999999</v>
      </c>
      <c r="N13" s="504">
        <v>8.14</v>
      </c>
      <c r="O13" s="506">
        <v>0.15229999999999999</v>
      </c>
      <c r="P13" s="504">
        <v>36.680500000000002</v>
      </c>
      <c r="Q13" s="504">
        <v>24.782499999999999</v>
      </c>
      <c r="R13" s="504">
        <v>6.9624800000000002</v>
      </c>
      <c r="S13" s="505">
        <v>103.43553</v>
      </c>
      <c r="T13" s="504">
        <v>8.35</v>
      </c>
      <c r="U13" s="534">
        <v>2.8472</v>
      </c>
      <c r="V13" s="12"/>
      <c r="W13" s="12">
        <v>8</v>
      </c>
    </row>
    <row r="14" spans="1:23" ht="15">
      <c r="A14" s="29" t="s">
        <v>8</v>
      </c>
      <c r="B14" s="33">
        <v>40602</v>
      </c>
      <c r="C14" s="31">
        <v>2</v>
      </c>
      <c r="D14" s="31" t="s">
        <v>196</v>
      </c>
      <c r="E14" s="31" t="s">
        <v>191</v>
      </c>
      <c r="F14" s="31" t="s">
        <v>116</v>
      </c>
      <c r="G14" s="31" t="s">
        <v>193</v>
      </c>
      <c r="H14" s="32" t="s">
        <v>237</v>
      </c>
      <c r="I14" s="503">
        <v>6.9482739262001061E-2</v>
      </c>
      <c r="J14" s="504">
        <v>35.985599999999998</v>
      </c>
      <c r="K14" s="504">
        <v>26.0961</v>
      </c>
      <c r="L14" s="504">
        <v>7.2323000000000004</v>
      </c>
      <c r="M14" s="505">
        <v>109.41619</v>
      </c>
      <c r="N14" s="504">
        <v>8.1430000000000007</v>
      </c>
      <c r="O14" s="506">
        <v>0.34</v>
      </c>
      <c r="P14" s="504">
        <v>36.764499999999998</v>
      </c>
      <c r="Q14" s="504">
        <v>24.697600000000001</v>
      </c>
      <c r="R14" s="504">
        <v>4.8476699999999999</v>
      </c>
      <c r="S14" s="505">
        <v>71.948260000000005</v>
      </c>
      <c r="T14" s="504">
        <v>8.0710000000000015</v>
      </c>
      <c r="U14" s="534">
        <v>0.59540000000000004</v>
      </c>
      <c r="V14" s="12"/>
      <c r="W14" s="12">
        <v>12</v>
      </c>
    </row>
    <row r="15" spans="1:23" ht="15">
      <c r="A15" s="29" t="s">
        <v>8</v>
      </c>
      <c r="B15" s="33">
        <v>40609</v>
      </c>
      <c r="C15" s="31">
        <v>2</v>
      </c>
      <c r="D15" s="31" t="s">
        <v>191</v>
      </c>
      <c r="E15" s="31">
        <v>1</v>
      </c>
      <c r="F15" s="31" t="s">
        <v>119</v>
      </c>
      <c r="G15" s="31" t="s">
        <v>193</v>
      </c>
      <c r="H15" s="32" t="s">
        <v>246</v>
      </c>
      <c r="I15" s="503">
        <v>9.0782176322109567E-2</v>
      </c>
      <c r="J15" s="504">
        <v>36.341900000000003</v>
      </c>
      <c r="K15" s="504">
        <v>25.4146</v>
      </c>
      <c r="L15" s="504">
        <v>6.8521799999999997</v>
      </c>
      <c r="M15" s="505">
        <v>102.6935</v>
      </c>
      <c r="N15" s="504">
        <v>8.1770000000000014</v>
      </c>
      <c r="O15" s="506">
        <v>0.52680000000000005</v>
      </c>
      <c r="P15" s="504">
        <v>36.683500000000002</v>
      </c>
      <c r="Q15" s="504">
        <v>25.279199999999999</v>
      </c>
      <c r="R15" s="504">
        <v>6.6668900000000004</v>
      </c>
      <c r="S15" s="505">
        <v>99.882800000000003</v>
      </c>
      <c r="T15" s="504">
        <v>8.1780000000000008</v>
      </c>
      <c r="U15" s="534">
        <v>2.2846000000000002</v>
      </c>
      <c r="V15" s="12"/>
      <c r="W15" s="12">
        <v>5.5</v>
      </c>
    </row>
    <row r="16" spans="1:23" ht="15">
      <c r="A16" s="29" t="s">
        <v>8</v>
      </c>
      <c r="B16" s="33">
        <v>40616</v>
      </c>
      <c r="C16" s="31">
        <v>2</v>
      </c>
      <c r="D16" s="31">
        <v>1</v>
      </c>
      <c r="E16" s="31">
        <v>1</v>
      </c>
      <c r="F16" s="31" t="s">
        <v>119</v>
      </c>
      <c r="G16" s="31" t="s">
        <v>204</v>
      </c>
      <c r="H16" s="32" t="s">
        <v>111</v>
      </c>
      <c r="I16" s="503">
        <v>9.1330276672024591E-2</v>
      </c>
      <c r="J16" s="504">
        <v>36.098800000000004</v>
      </c>
      <c r="K16" s="504">
        <v>23.727599999999999</v>
      </c>
      <c r="L16" s="504">
        <v>7.0609999999999999</v>
      </c>
      <c r="M16" s="505">
        <v>102.6772</v>
      </c>
      <c r="N16" s="504">
        <v>8.2080000000000002</v>
      </c>
      <c r="O16" s="506">
        <v>0.38990000000000002</v>
      </c>
      <c r="P16" s="504">
        <v>36.713700000000003</v>
      </c>
      <c r="Q16" s="504">
        <v>23.7271</v>
      </c>
      <c r="R16" s="504">
        <v>6.7446799999999998</v>
      </c>
      <c r="S16" s="505">
        <v>98.424509999999998</v>
      </c>
      <c r="T16" s="504">
        <v>8.2010000000000005</v>
      </c>
      <c r="U16" s="534">
        <v>2.6934</v>
      </c>
      <c r="V16" s="12"/>
      <c r="W16" s="12">
        <v>6</v>
      </c>
    </row>
    <row r="17" spans="1:23" ht="15">
      <c r="A17" s="29" t="s">
        <v>8</v>
      </c>
      <c r="B17" s="33">
        <v>40623</v>
      </c>
      <c r="C17" s="31">
        <v>2</v>
      </c>
      <c r="D17" s="31">
        <v>1</v>
      </c>
      <c r="E17" s="31">
        <v>1</v>
      </c>
      <c r="F17" s="31" t="s">
        <v>116</v>
      </c>
      <c r="G17" s="31" t="s">
        <v>207</v>
      </c>
      <c r="H17" s="32" t="s">
        <v>250</v>
      </c>
      <c r="I17" s="503">
        <v>9.6654911710309613E-2</v>
      </c>
      <c r="J17" s="504">
        <v>36.137599999999999</v>
      </c>
      <c r="K17" s="504">
        <v>23.5319</v>
      </c>
      <c r="L17" s="504">
        <v>6.9137599999999999</v>
      </c>
      <c r="M17" s="505">
        <v>100.21871</v>
      </c>
      <c r="N17" s="504">
        <v>8.2379999999999995</v>
      </c>
      <c r="O17" s="506">
        <v>0.1711</v>
      </c>
      <c r="P17" s="12">
        <v>36.548299999999998</v>
      </c>
      <c r="Q17" s="12">
        <v>23.349900000000002</v>
      </c>
      <c r="R17" s="12">
        <v>6.6685400000000001</v>
      </c>
      <c r="S17" s="18">
        <v>96.588390000000004</v>
      </c>
      <c r="T17" s="12">
        <v>8.2409999999999997</v>
      </c>
      <c r="U17" s="11">
        <v>3.2294</v>
      </c>
      <c r="V17" s="12"/>
      <c r="W17" s="12">
        <v>9.5</v>
      </c>
    </row>
    <row r="18" spans="1:23" ht="15">
      <c r="A18" s="29" t="s">
        <v>8</v>
      </c>
      <c r="B18" s="39">
        <v>40630</v>
      </c>
      <c r="C18" s="31">
        <v>2</v>
      </c>
      <c r="D18" s="31" t="s">
        <v>196</v>
      </c>
      <c r="E18" s="31">
        <v>1</v>
      </c>
      <c r="F18" s="31" t="s">
        <v>102</v>
      </c>
      <c r="G18" s="31" t="s">
        <v>187</v>
      </c>
      <c r="H18" s="32" t="s">
        <v>254</v>
      </c>
      <c r="I18" s="503">
        <v>7.6188208515462374E-2</v>
      </c>
      <c r="J18" s="12">
        <v>36.118899999999996</v>
      </c>
      <c r="K18" s="12">
        <v>24.224799999999998</v>
      </c>
      <c r="L18" s="12">
        <v>6.94909</v>
      </c>
      <c r="M18" s="18">
        <v>101.93006</v>
      </c>
      <c r="N18" s="12">
        <v>8.2750000000000004</v>
      </c>
      <c r="O18" s="10">
        <v>0.16930000000000001</v>
      </c>
      <c r="P18" s="504">
        <v>36.6601</v>
      </c>
      <c r="Q18" s="504">
        <v>23.702100000000002</v>
      </c>
      <c r="R18" s="504">
        <v>5.6191000000000004</v>
      </c>
      <c r="S18" s="505">
        <v>81.938289999999995</v>
      </c>
      <c r="T18" s="504">
        <v>8.2160000000000011</v>
      </c>
      <c r="U18" s="534">
        <v>2.7437999999999998</v>
      </c>
      <c r="V18" s="12"/>
      <c r="W18" s="12">
        <v>8</v>
      </c>
    </row>
    <row r="19" spans="1:23" ht="15">
      <c r="A19" s="29"/>
      <c r="B19" s="39"/>
      <c r="C19" s="31"/>
      <c r="D19" s="31"/>
      <c r="E19" s="31"/>
      <c r="F19" s="31"/>
      <c r="G19" s="31"/>
      <c r="H19" s="32"/>
      <c r="I19" s="503"/>
      <c r="J19" s="12"/>
      <c r="K19" s="12"/>
      <c r="L19" s="12"/>
      <c r="M19" s="18"/>
      <c r="N19" s="12"/>
      <c r="O19" s="10"/>
      <c r="P19" s="504"/>
      <c r="Q19" s="504"/>
      <c r="R19" s="504"/>
      <c r="S19" s="505"/>
      <c r="T19" s="504"/>
      <c r="U19" s="534"/>
      <c r="V19" s="12"/>
      <c r="W19" s="12"/>
    </row>
    <row r="20" spans="1:23">
      <c r="A20" s="29" t="s">
        <v>11</v>
      </c>
      <c r="B20" s="33">
        <v>40518</v>
      </c>
      <c r="C20" s="31">
        <v>2</v>
      </c>
      <c r="D20" s="31">
        <v>1</v>
      </c>
      <c r="E20" s="31">
        <v>1</v>
      </c>
      <c r="F20" s="31" t="s">
        <v>208</v>
      </c>
      <c r="G20" s="31" t="s">
        <v>204</v>
      </c>
      <c r="H20" s="32" t="s">
        <v>236</v>
      </c>
      <c r="I20" s="503">
        <v>7.5990000000000002E-2</v>
      </c>
      <c r="J20" s="12">
        <v>36.373899999999999</v>
      </c>
      <c r="K20" s="12">
        <v>21.6206</v>
      </c>
      <c r="L20" s="12">
        <v>7.0554399999999999</v>
      </c>
      <c r="M20" s="18">
        <v>99.033320000000003</v>
      </c>
      <c r="N20" s="12">
        <v>8.23</v>
      </c>
      <c r="O20" s="10">
        <v>0.44669999999999999</v>
      </c>
      <c r="P20" s="12">
        <v>36.387099999999997</v>
      </c>
      <c r="Q20" s="12">
        <v>21.442399999999999</v>
      </c>
      <c r="R20" s="12">
        <v>7.1108099999999999</v>
      </c>
      <c r="S20" s="18">
        <v>99.501609999999999</v>
      </c>
      <c r="T20" s="12">
        <v>8.2349999999999994</v>
      </c>
      <c r="U20" s="11">
        <v>0.76570000000000005</v>
      </c>
      <c r="V20" s="12"/>
      <c r="W20" s="12">
        <v>6.8</v>
      </c>
    </row>
    <row r="21" spans="1:23" ht="15">
      <c r="A21" s="29" t="s">
        <v>11</v>
      </c>
      <c r="B21" s="33">
        <v>40525</v>
      </c>
      <c r="C21" s="31">
        <v>2</v>
      </c>
      <c r="D21" s="31">
        <v>1</v>
      </c>
      <c r="E21" s="31">
        <v>1</v>
      </c>
      <c r="F21" s="31" t="s">
        <v>208</v>
      </c>
      <c r="G21" s="31" t="s">
        <v>193</v>
      </c>
      <c r="H21" s="32" t="s">
        <v>236</v>
      </c>
      <c r="I21" s="503">
        <v>0.10365748347302774</v>
      </c>
      <c r="J21" s="504">
        <v>36.4251</v>
      </c>
      <c r="K21" s="504">
        <v>21.580200000000001</v>
      </c>
      <c r="L21" s="504">
        <v>7.1575199999999999</v>
      </c>
      <c r="M21" s="505">
        <v>100.42404000000001</v>
      </c>
      <c r="N21" s="504">
        <v>8.2140000000000004</v>
      </c>
      <c r="O21" s="506">
        <v>0.65310000000000001</v>
      </c>
      <c r="P21" s="504">
        <v>36.426000000000002</v>
      </c>
      <c r="Q21" s="504">
        <v>21.567799999999998</v>
      </c>
      <c r="R21" s="504">
        <v>7.14323</v>
      </c>
      <c r="S21" s="505">
        <v>100.20184</v>
      </c>
      <c r="T21" s="504">
        <v>8.2149999999999999</v>
      </c>
      <c r="U21" s="534">
        <v>0.90029999999999999</v>
      </c>
      <c r="V21" s="12"/>
      <c r="W21" s="12">
        <v>5</v>
      </c>
    </row>
    <row r="22" spans="1:23" ht="15">
      <c r="A22" s="29" t="s">
        <v>11</v>
      </c>
      <c r="B22" s="33">
        <v>40532</v>
      </c>
      <c r="C22" s="31">
        <v>2</v>
      </c>
      <c r="D22" s="31">
        <v>3</v>
      </c>
      <c r="E22" s="31">
        <v>3</v>
      </c>
      <c r="F22" s="31" t="s">
        <v>208</v>
      </c>
      <c r="G22" s="31" t="s">
        <v>207</v>
      </c>
      <c r="H22" s="32" t="s">
        <v>241</v>
      </c>
      <c r="I22" s="503">
        <v>7.8593255540989421E-2</v>
      </c>
      <c r="J22" s="504">
        <v>36.435000000000002</v>
      </c>
      <c r="K22" s="504">
        <v>21.298400000000001</v>
      </c>
      <c r="L22" s="504">
        <v>7.1197800000000004</v>
      </c>
      <c r="M22" s="505">
        <v>99.398989999999998</v>
      </c>
      <c r="N22" s="504">
        <v>8.1940000000000008</v>
      </c>
      <c r="O22" s="506">
        <v>0.33539999999999998</v>
      </c>
      <c r="P22" s="504">
        <v>36.553100000000001</v>
      </c>
      <c r="Q22" s="504">
        <v>21.525300000000001</v>
      </c>
      <c r="R22" s="504">
        <v>6.7934200000000002</v>
      </c>
      <c r="S22" s="505">
        <v>95.293679999999995</v>
      </c>
      <c r="T22" s="504">
        <v>8.1650000000000009</v>
      </c>
      <c r="U22" s="534">
        <v>2.4952000000000001</v>
      </c>
      <c r="V22" s="12"/>
      <c r="W22" s="12">
        <v>7.5</v>
      </c>
    </row>
    <row r="23" spans="1:23" ht="15">
      <c r="A23" s="29" t="s">
        <v>11</v>
      </c>
      <c r="B23" s="33">
        <v>40547</v>
      </c>
      <c r="C23" s="31">
        <v>2</v>
      </c>
      <c r="D23" s="31">
        <v>1</v>
      </c>
      <c r="E23" s="31">
        <v>1</v>
      </c>
      <c r="F23" s="31" t="s">
        <v>116</v>
      </c>
      <c r="G23" s="31" t="s">
        <v>199</v>
      </c>
      <c r="H23" s="32" t="s">
        <v>244</v>
      </c>
      <c r="I23" s="503">
        <v>7.342824056166021E-2</v>
      </c>
      <c r="J23" s="504">
        <v>36.539700000000003</v>
      </c>
      <c r="K23" s="504">
        <v>24.5197</v>
      </c>
      <c r="L23" s="504">
        <v>6.9173799999999996</v>
      </c>
      <c r="M23" s="505">
        <v>102.22445999999999</v>
      </c>
      <c r="N23" s="504">
        <v>8.1740000000000013</v>
      </c>
      <c r="O23" s="506">
        <v>0.29420000000000002</v>
      </c>
      <c r="P23" s="504">
        <v>36.583100000000002</v>
      </c>
      <c r="Q23" s="504">
        <v>23.435600000000001</v>
      </c>
      <c r="R23" s="504">
        <v>6.6091100000000003</v>
      </c>
      <c r="S23" s="505">
        <v>95.889219999999995</v>
      </c>
      <c r="T23" s="504">
        <v>8.1630000000000003</v>
      </c>
      <c r="U23" s="534">
        <v>2.5308999999999999</v>
      </c>
      <c r="V23" s="12"/>
      <c r="W23" s="12">
        <v>13</v>
      </c>
    </row>
    <row r="24" spans="1:23" ht="15">
      <c r="A24" s="29" t="s">
        <v>11</v>
      </c>
      <c r="B24" s="33">
        <v>40553</v>
      </c>
      <c r="C24" s="31">
        <v>2</v>
      </c>
      <c r="D24" s="31">
        <v>1</v>
      </c>
      <c r="E24" s="31">
        <v>1</v>
      </c>
      <c r="F24" s="31" t="s">
        <v>200</v>
      </c>
      <c r="G24" s="31" t="s">
        <v>207</v>
      </c>
      <c r="H24" s="32" t="s">
        <v>237</v>
      </c>
      <c r="I24" s="503">
        <v>5.986896567572076E-2</v>
      </c>
      <c r="J24" s="504">
        <v>36.524799999999999</v>
      </c>
      <c r="K24" s="504">
        <v>24.447299999999998</v>
      </c>
      <c r="L24" s="504">
        <v>6.9268099999999997</v>
      </c>
      <c r="M24" s="505">
        <v>102.22855</v>
      </c>
      <c r="N24" s="504">
        <v>8.2219999999999995</v>
      </c>
      <c r="O24" s="506">
        <v>0.56020000000000003</v>
      </c>
      <c r="P24" s="504">
        <v>36.490900000000003</v>
      </c>
      <c r="Q24" s="504">
        <v>24.104299999999999</v>
      </c>
      <c r="R24" s="504">
        <v>6.8780299999999999</v>
      </c>
      <c r="S24" s="505">
        <v>100.89457</v>
      </c>
      <c r="T24" s="504">
        <v>8.218</v>
      </c>
      <c r="U24" s="534">
        <v>1.1117999999999999</v>
      </c>
      <c r="V24" s="12"/>
      <c r="W24" s="12">
        <v>6.5</v>
      </c>
    </row>
    <row r="25" spans="1:23" ht="15">
      <c r="A25" s="29" t="s">
        <v>11</v>
      </c>
      <c r="B25" s="33">
        <v>40560</v>
      </c>
      <c r="C25" s="31">
        <v>2</v>
      </c>
      <c r="D25" s="31">
        <v>1</v>
      </c>
      <c r="E25" s="31">
        <v>1</v>
      </c>
      <c r="F25" s="31" t="s">
        <v>188</v>
      </c>
      <c r="G25" s="31" t="s">
        <v>193</v>
      </c>
      <c r="H25" s="32" t="s">
        <v>237</v>
      </c>
      <c r="I25" s="503">
        <v>9.1154978402515907E-2</v>
      </c>
      <c r="J25" s="504">
        <v>36.642600000000002</v>
      </c>
      <c r="K25" s="504">
        <v>24.329599999999999</v>
      </c>
      <c r="L25" s="504">
        <v>6.8795799999999998</v>
      </c>
      <c r="M25" s="505">
        <v>101.39599</v>
      </c>
      <c r="N25" s="504">
        <v>8.3290000000000006</v>
      </c>
      <c r="O25" s="506">
        <v>0.36059999999999998</v>
      </c>
      <c r="P25" s="504">
        <v>36.744599999999998</v>
      </c>
      <c r="Q25" s="504">
        <v>24.132400000000001</v>
      </c>
      <c r="R25" s="504">
        <v>6.6976500000000003</v>
      </c>
      <c r="S25" s="505">
        <v>98.43929</v>
      </c>
      <c r="T25" s="504">
        <v>8.3230000000000004</v>
      </c>
      <c r="U25" s="534">
        <v>2.0945999999999998</v>
      </c>
      <c r="V25" s="12"/>
      <c r="W25" s="12">
        <v>7</v>
      </c>
    </row>
    <row r="26" spans="1:23" ht="15">
      <c r="A26" s="29" t="s">
        <v>11</v>
      </c>
      <c r="B26" s="33">
        <v>40567</v>
      </c>
      <c r="C26" s="31">
        <v>2</v>
      </c>
      <c r="D26" s="31">
        <v>1</v>
      </c>
      <c r="E26" s="31">
        <v>1</v>
      </c>
      <c r="F26" s="31" t="s">
        <v>119</v>
      </c>
      <c r="G26" s="31" t="s">
        <v>189</v>
      </c>
      <c r="H26" s="32" t="s">
        <v>250</v>
      </c>
      <c r="I26" s="503">
        <v>0.13058497087602128</v>
      </c>
      <c r="J26" s="504">
        <v>36.702100000000002</v>
      </c>
      <c r="K26" s="504">
        <v>23.842300000000002</v>
      </c>
      <c r="L26" s="504">
        <v>6.8163900000000002</v>
      </c>
      <c r="M26" s="505">
        <v>99.662120000000002</v>
      </c>
      <c r="N26" s="504">
        <v>8.3830000000000027</v>
      </c>
      <c r="O26" s="506">
        <v>0.78720000000000001</v>
      </c>
      <c r="P26" s="504">
        <v>36.707299999999996</v>
      </c>
      <c r="Q26" s="504">
        <v>23.779900000000001</v>
      </c>
      <c r="R26" s="504">
        <v>6.6846500000000004</v>
      </c>
      <c r="S26" s="505">
        <v>97.633709999999979</v>
      </c>
      <c r="T26" s="504">
        <v>8.3730000000000029</v>
      </c>
      <c r="U26" s="534">
        <v>1.5664</v>
      </c>
      <c r="V26" s="12"/>
      <c r="W26" s="12">
        <v>5</v>
      </c>
    </row>
    <row r="27" spans="1:23" ht="15">
      <c r="A27" s="29" t="s">
        <v>11</v>
      </c>
      <c r="B27" s="33">
        <v>40574</v>
      </c>
      <c r="C27" s="31">
        <v>2</v>
      </c>
      <c r="D27" s="31" t="s">
        <v>108</v>
      </c>
      <c r="E27" s="31">
        <v>1</v>
      </c>
      <c r="F27" s="31" t="s">
        <v>188</v>
      </c>
      <c r="G27" s="31" t="s">
        <v>189</v>
      </c>
      <c r="H27" s="32" t="s">
        <v>246</v>
      </c>
      <c r="I27" s="503">
        <v>8.7527909600283199E-2</v>
      </c>
      <c r="J27" s="504">
        <v>36.407299999999999</v>
      </c>
      <c r="K27" s="504">
        <v>24.913799999999998</v>
      </c>
      <c r="L27" s="504">
        <v>6.6455200000000003</v>
      </c>
      <c r="M27" s="505">
        <v>98.792779999999979</v>
      </c>
      <c r="N27" s="504">
        <v>8.3860000000000028</v>
      </c>
      <c r="O27" s="506">
        <v>0.68610000000000004</v>
      </c>
      <c r="P27" s="504">
        <v>36.728200000000001</v>
      </c>
      <c r="Q27" s="504">
        <v>24.102</v>
      </c>
      <c r="R27" s="504">
        <v>6.1380800000000004</v>
      </c>
      <c r="S27" s="505">
        <v>90.15949999999998</v>
      </c>
      <c r="T27" s="504">
        <v>8.3830000000000027</v>
      </c>
      <c r="U27" s="534">
        <v>2.6092</v>
      </c>
      <c r="V27" s="12"/>
      <c r="W27" s="12">
        <v>4</v>
      </c>
    </row>
    <row r="28" spans="1:23" ht="15">
      <c r="A28" s="29" t="s">
        <v>11</v>
      </c>
      <c r="B28" s="33">
        <v>40581</v>
      </c>
      <c r="C28" s="31">
        <v>2</v>
      </c>
      <c r="D28" s="31">
        <v>1</v>
      </c>
      <c r="E28" s="31">
        <v>1</v>
      </c>
      <c r="F28" s="31" t="s">
        <v>188</v>
      </c>
      <c r="G28" s="31" t="s">
        <v>187</v>
      </c>
      <c r="H28" s="32" t="s">
        <v>238</v>
      </c>
      <c r="I28" s="503">
        <v>8.2438086160330784E-2</v>
      </c>
      <c r="J28" s="504">
        <v>36.478200000000001</v>
      </c>
      <c r="K28" s="504">
        <v>24.040299999999998</v>
      </c>
      <c r="L28" s="504">
        <v>7.0340600000000002</v>
      </c>
      <c r="M28" s="505">
        <v>103.06270000000001</v>
      </c>
      <c r="N28" s="12">
        <v>7.9980000000000002</v>
      </c>
      <c r="O28" s="506">
        <v>0.39079999999999998</v>
      </c>
      <c r="P28" s="504">
        <v>36.805700000000002</v>
      </c>
      <c r="Q28" s="504">
        <v>23.8901</v>
      </c>
      <c r="R28" s="504">
        <v>6.7736099999999997</v>
      </c>
      <c r="S28" s="505">
        <v>99.17704999999998</v>
      </c>
      <c r="T28" s="12">
        <v>7.9980000000000002</v>
      </c>
      <c r="U28" s="534">
        <v>2.9163000000000001</v>
      </c>
      <c r="V28" s="12"/>
      <c r="W28" s="12">
        <v>6.5</v>
      </c>
    </row>
    <row r="29" spans="1:23" ht="15">
      <c r="A29" s="29" t="s">
        <v>11</v>
      </c>
      <c r="B29" s="33">
        <v>40588</v>
      </c>
      <c r="C29" s="31">
        <v>2</v>
      </c>
      <c r="D29" s="31">
        <v>1</v>
      </c>
      <c r="E29" s="31">
        <v>1</v>
      </c>
      <c r="F29" s="31" t="s">
        <v>197</v>
      </c>
      <c r="G29" s="31" t="s">
        <v>187</v>
      </c>
      <c r="H29" s="32" t="s">
        <v>238</v>
      </c>
      <c r="I29" s="503">
        <v>8.1076553459916018E-2</v>
      </c>
      <c r="J29" s="504">
        <v>36.368299999999998</v>
      </c>
      <c r="K29" s="504">
        <v>24.9025</v>
      </c>
      <c r="L29" s="504">
        <v>6.9874299999999998</v>
      </c>
      <c r="M29" s="505">
        <v>103.83253999999999</v>
      </c>
      <c r="N29" s="504">
        <v>8.0400000000000009</v>
      </c>
      <c r="O29" s="506">
        <v>0.39679999999999999</v>
      </c>
      <c r="P29" s="504">
        <v>36.579000000000001</v>
      </c>
      <c r="Q29" s="504">
        <v>23.986999999999998</v>
      </c>
      <c r="R29" s="504">
        <v>6.4214500000000001</v>
      </c>
      <c r="S29" s="505">
        <v>94.055059999999997</v>
      </c>
      <c r="T29" s="504">
        <v>8.0190000000000001</v>
      </c>
      <c r="U29" s="534">
        <v>4.1829999999999998</v>
      </c>
      <c r="V29" s="12"/>
      <c r="W29" s="12">
        <v>7</v>
      </c>
    </row>
    <row r="30" spans="1:23" ht="15">
      <c r="A30" s="29" t="s">
        <v>11</v>
      </c>
      <c r="B30" s="33">
        <v>40595</v>
      </c>
      <c r="C30" s="31">
        <v>2</v>
      </c>
      <c r="D30" s="31" t="s">
        <v>196</v>
      </c>
      <c r="E30" s="31" t="s">
        <v>191</v>
      </c>
      <c r="F30" s="31" t="s">
        <v>188</v>
      </c>
      <c r="G30" s="31" t="s">
        <v>187</v>
      </c>
      <c r="H30" s="32" t="s">
        <v>259</v>
      </c>
      <c r="I30" s="503">
        <v>0.12763700490806426</v>
      </c>
      <c r="J30" s="504">
        <v>36.543100000000003</v>
      </c>
      <c r="K30" s="504">
        <v>25.414000000000001</v>
      </c>
      <c r="L30" s="504">
        <v>7.6955499999999999</v>
      </c>
      <c r="M30" s="505">
        <v>115.46407000000001</v>
      </c>
      <c r="N30" s="504">
        <v>8.14</v>
      </c>
      <c r="O30" s="506">
        <v>0.65039999999999998</v>
      </c>
      <c r="P30" s="504">
        <v>36.690800000000003</v>
      </c>
      <c r="Q30" s="504">
        <v>24.7333</v>
      </c>
      <c r="R30" s="504">
        <v>6.9440099999999996</v>
      </c>
      <c r="S30" s="505">
        <v>103.08108</v>
      </c>
      <c r="T30" s="504">
        <v>8.3000000000000007</v>
      </c>
      <c r="U30" s="534">
        <v>1.7522</v>
      </c>
      <c r="V30" s="12"/>
      <c r="W30" s="12">
        <v>3.8</v>
      </c>
    </row>
    <row r="31" spans="1:23">
      <c r="A31" s="29" t="s">
        <v>11</v>
      </c>
      <c r="B31" s="33">
        <v>40602</v>
      </c>
      <c r="C31" s="31">
        <v>2</v>
      </c>
      <c r="D31" s="31" t="s">
        <v>196</v>
      </c>
      <c r="E31" s="31">
        <v>1</v>
      </c>
      <c r="F31" s="31" t="s">
        <v>197</v>
      </c>
      <c r="G31" s="31" t="s">
        <v>189</v>
      </c>
      <c r="H31" s="32" t="s">
        <v>238</v>
      </c>
      <c r="I31" s="503">
        <v>7.4310856125399505E-2</v>
      </c>
      <c r="J31" s="12">
        <v>36.433399999999999</v>
      </c>
      <c r="K31" s="12">
        <v>26.341100000000001</v>
      </c>
      <c r="L31" s="12">
        <v>6.9479600000000001</v>
      </c>
      <c r="M31" s="18">
        <v>105.813</v>
      </c>
      <c r="N31" s="12">
        <v>8.1340000000000003</v>
      </c>
      <c r="O31" s="10">
        <v>0.1056</v>
      </c>
      <c r="P31" s="12">
        <v>36.7971</v>
      </c>
      <c r="Q31" s="12">
        <v>24.8033</v>
      </c>
      <c r="R31" s="12">
        <v>4.4498600000000001</v>
      </c>
      <c r="S31" s="18">
        <v>66.175229999999999</v>
      </c>
      <c r="T31" s="12">
        <v>8.0519999999999996</v>
      </c>
      <c r="U31" s="11">
        <v>1.5238</v>
      </c>
      <c r="V31" s="12"/>
      <c r="W31" s="12">
        <v>12</v>
      </c>
    </row>
    <row r="32" spans="1:23" ht="15">
      <c r="A32" s="29" t="s">
        <v>11</v>
      </c>
      <c r="B32" s="33">
        <v>40609</v>
      </c>
      <c r="C32" s="31">
        <v>2</v>
      </c>
      <c r="D32" s="31" t="s">
        <v>191</v>
      </c>
      <c r="E32" s="31">
        <v>1</v>
      </c>
      <c r="F32" s="31" t="s">
        <v>119</v>
      </c>
      <c r="G32" s="31" t="s">
        <v>189</v>
      </c>
      <c r="H32" s="32" t="s">
        <v>250</v>
      </c>
      <c r="I32" s="503">
        <v>9.7266702367103455E-2</v>
      </c>
      <c r="J32" s="504">
        <v>36.602499999999999</v>
      </c>
      <c r="K32" s="504">
        <v>25.527200000000001</v>
      </c>
      <c r="L32" s="504">
        <v>6.83711</v>
      </c>
      <c r="M32" s="505">
        <v>102.81453999999999</v>
      </c>
      <c r="N32" s="504">
        <v>8.1930000000000014</v>
      </c>
      <c r="O32" s="506">
        <v>0.70669999999999999</v>
      </c>
      <c r="P32" s="504">
        <v>36.870100000000001</v>
      </c>
      <c r="Q32" s="504">
        <v>25.256399999999999</v>
      </c>
      <c r="R32" s="504">
        <v>6.6187500000000004</v>
      </c>
      <c r="S32" s="505">
        <v>99.228769999999997</v>
      </c>
      <c r="T32" s="504">
        <v>8.1700000000000017</v>
      </c>
      <c r="U32" s="534">
        <v>2.5272000000000001</v>
      </c>
      <c r="V32" s="12"/>
      <c r="W32" s="12">
        <v>5</v>
      </c>
    </row>
    <row r="33" spans="1:23">
      <c r="A33" s="29" t="s">
        <v>11</v>
      </c>
      <c r="B33" s="33">
        <v>40616</v>
      </c>
      <c r="C33" s="31">
        <v>2</v>
      </c>
      <c r="D33" s="31">
        <v>1</v>
      </c>
      <c r="E33" s="31">
        <v>1</v>
      </c>
      <c r="F33" s="31" t="s">
        <v>188</v>
      </c>
      <c r="G33" s="31" t="s">
        <v>187</v>
      </c>
      <c r="H33" s="32" t="s">
        <v>255</v>
      </c>
      <c r="I33" s="503">
        <v>9.9961756810811805E-2</v>
      </c>
      <c r="J33" s="12">
        <v>35.910699999999999</v>
      </c>
      <c r="K33" s="12">
        <v>24.081700000000001</v>
      </c>
      <c r="L33" s="12">
        <v>6.9231999999999996</v>
      </c>
      <c r="M33" s="18">
        <v>101.17994</v>
      </c>
      <c r="N33" s="12">
        <v>8.2029999999999994</v>
      </c>
      <c r="O33" s="10">
        <v>1.131</v>
      </c>
      <c r="P33" s="12">
        <v>36.737000000000002</v>
      </c>
      <c r="Q33" s="12">
        <v>23.5245</v>
      </c>
      <c r="R33" s="12">
        <v>6.6425999999999998</v>
      </c>
      <c r="S33" s="18">
        <v>96.60924</v>
      </c>
      <c r="T33" s="12">
        <v>8.1980000000000004</v>
      </c>
      <c r="U33" s="11">
        <v>2.2612999999999999</v>
      </c>
      <c r="V33" s="12"/>
      <c r="W33" s="12">
        <v>6</v>
      </c>
    </row>
    <row r="34" spans="1:23" ht="15">
      <c r="A34" s="29" t="s">
        <v>11</v>
      </c>
      <c r="B34" s="33">
        <v>40623</v>
      </c>
      <c r="C34" s="31">
        <v>2</v>
      </c>
      <c r="D34" s="31" t="s">
        <v>196</v>
      </c>
      <c r="E34" s="31">
        <v>1</v>
      </c>
      <c r="F34" s="31" t="s">
        <v>197</v>
      </c>
      <c r="G34" s="31" t="s">
        <v>193</v>
      </c>
      <c r="H34" s="32" t="s">
        <v>246</v>
      </c>
      <c r="I34" s="503">
        <v>9.2190996044434384E-2</v>
      </c>
      <c r="J34" s="504">
        <v>36.548699999999997</v>
      </c>
      <c r="K34" s="504">
        <v>23.813099999999999</v>
      </c>
      <c r="L34" s="504">
        <v>7.1246700000000001</v>
      </c>
      <c r="M34" s="505">
        <v>104.02509999999999</v>
      </c>
      <c r="N34" s="504">
        <v>8.2620000000000005</v>
      </c>
      <c r="O34" s="506">
        <v>0.7319</v>
      </c>
      <c r="P34" s="504">
        <v>36.666699999999999</v>
      </c>
      <c r="Q34" s="504">
        <v>23.455400000000001</v>
      </c>
      <c r="R34" s="504">
        <v>6.6475</v>
      </c>
      <c r="S34" s="505">
        <v>96.525890000000004</v>
      </c>
      <c r="T34" s="504">
        <v>8.2420000000000009</v>
      </c>
      <c r="U34" s="534">
        <v>3.7307000000000001</v>
      </c>
      <c r="V34" s="12"/>
      <c r="W34" s="12">
        <v>6</v>
      </c>
    </row>
    <row r="35" spans="1:23" ht="15">
      <c r="A35" s="29" t="s">
        <v>11</v>
      </c>
      <c r="B35" s="39">
        <v>40630</v>
      </c>
      <c r="C35" s="31">
        <v>2</v>
      </c>
      <c r="D35" s="31" t="s">
        <v>196</v>
      </c>
      <c r="E35" s="31">
        <v>1</v>
      </c>
      <c r="F35" s="31" t="s">
        <v>197</v>
      </c>
      <c r="G35" s="31" t="s">
        <v>193</v>
      </c>
      <c r="H35" s="32" t="s">
        <v>250</v>
      </c>
      <c r="I35" s="503">
        <v>4.9083865834665098E-2</v>
      </c>
      <c r="J35" s="12">
        <v>35.981299999999997</v>
      </c>
      <c r="K35" s="12">
        <v>24.288599999999999</v>
      </c>
      <c r="L35" s="12">
        <v>7.0464900000000004</v>
      </c>
      <c r="M35" s="18">
        <v>103.39006000000001</v>
      </c>
      <c r="N35" s="12">
        <v>8.282</v>
      </c>
      <c r="O35" s="10">
        <v>0.2535</v>
      </c>
      <c r="P35" s="504">
        <v>36.648400000000002</v>
      </c>
      <c r="Q35" s="504">
        <v>23.84</v>
      </c>
      <c r="R35" s="504">
        <v>4.8358600000000003</v>
      </c>
      <c r="S35" s="505">
        <v>70.680199999999999</v>
      </c>
      <c r="T35" s="504">
        <v>8.1920000000000002</v>
      </c>
      <c r="U35" s="534">
        <v>3.0939000000000001</v>
      </c>
      <c r="V35" s="12"/>
      <c r="W35" s="12">
        <v>8</v>
      </c>
    </row>
    <row r="36" spans="1:23" ht="15">
      <c r="A36" s="29"/>
      <c r="B36" s="39"/>
      <c r="C36" s="31"/>
      <c r="D36" s="31"/>
      <c r="E36" s="31"/>
      <c r="F36" s="31"/>
      <c r="G36" s="31"/>
      <c r="H36" s="32"/>
      <c r="I36" s="503"/>
      <c r="J36" s="12"/>
      <c r="K36" s="12"/>
      <c r="L36" s="12"/>
      <c r="M36" s="18"/>
      <c r="N36" s="12"/>
      <c r="O36" s="10"/>
      <c r="P36" s="504"/>
      <c r="Q36" s="504"/>
      <c r="R36" s="504"/>
      <c r="S36" s="505"/>
      <c r="T36" s="504"/>
      <c r="U36" s="534"/>
      <c r="V36" s="12"/>
      <c r="W36" s="12"/>
    </row>
    <row r="37" spans="1:23">
      <c r="A37" s="29" t="s">
        <v>56</v>
      </c>
      <c r="B37" s="33">
        <v>40518</v>
      </c>
      <c r="C37" s="31">
        <v>2</v>
      </c>
      <c r="D37" s="31">
        <v>1</v>
      </c>
      <c r="E37" s="31">
        <v>1</v>
      </c>
      <c r="F37" s="31" t="s">
        <v>208</v>
      </c>
      <c r="G37" s="31" t="s">
        <v>192</v>
      </c>
      <c r="H37" s="32" t="s">
        <v>237</v>
      </c>
      <c r="I37" s="503">
        <v>7.9600000000000004E-2</v>
      </c>
      <c r="J37" s="12">
        <v>36.430500000000002</v>
      </c>
      <c r="K37" s="12">
        <v>21.9221</v>
      </c>
      <c r="L37" s="12">
        <v>7.0017899999999997</v>
      </c>
      <c r="M37" s="18">
        <v>98.840630000000004</v>
      </c>
      <c r="N37" s="12">
        <v>8.2200000000000006</v>
      </c>
      <c r="O37" s="10">
        <v>0.4572</v>
      </c>
      <c r="P37" s="12">
        <v>36.496299999999998</v>
      </c>
      <c r="Q37" s="12">
        <v>21.789300000000001</v>
      </c>
      <c r="R37" s="12">
        <v>6.5266200000000003</v>
      </c>
      <c r="S37" s="18">
        <v>91.951359999999994</v>
      </c>
      <c r="T37" s="12">
        <v>8.1989999999999998</v>
      </c>
      <c r="U37" s="11">
        <v>1.2124999999999999</v>
      </c>
      <c r="V37" s="532"/>
      <c r="W37" s="43">
        <v>6.5</v>
      </c>
    </row>
    <row r="38" spans="1:23" ht="15">
      <c r="A38" s="29" t="s">
        <v>56</v>
      </c>
      <c r="B38" s="33">
        <v>40525</v>
      </c>
      <c r="C38" s="31">
        <v>2</v>
      </c>
      <c r="D38" s="31">
        <v>1</v>
      </c>
      <c r="E38" s="31">
        <v>1</v>
      </c>
      <c r="F38" s="31" t="s">
        <v>206</v>
      </c>
      <c r="G38" s="31" t="s">
        <v>187</v>
      </c>
      <c r="H38" s="32" t="s">
        <v>237</v>
      </c>
      <c r="I38" s="503">
        <v>0.10441358927833488</v>
      </c>
      <c r="J38" s="504">
        <v>36.58</v>
      </c>
      <c r="K38" s="504">
        <v>22.127099999999999</v>
      </c>
      <c r="L38" s="504">
        <v>7.0726300000000002</v>
      </c>
      <c r="M38" s="505">
        <v>100.29071999999999</v>
      </c>
      <c r="N38" s="504">
        <v>8.1720000000000006</v>
      </c>
      <c r="O38" s="506">
        <v>0.77029999999999998</v>
      </c>
      <c r="P38" s="504">
        <v>36.553899999999999</v>
      </c>
      <c r="Q38" s="504">
        <v>21.948899999999998</v>
      </c>
      <c r="R38" s="504">
        <v>7.0993599999999999</v>
      </c>
      <c r="S38" s="505">
        <v>100.33789</v>
      </c>
      <c r="T38" s="504">
        <v>8.1950000000000003</v>
      </c>
      <c r="U38" s="534">
        <v>0.71630000000000005</v>
      </c>
      <c r="V38" s="532"/>
      <c r="W38" s="43">
        <v>5.2</v>
      </c>
    </row>
    <row r="39" spans="1:23" ht="15">
      <c r="A39" s="29" t="s">
        <v>56</v>
      </c>
      <c r="B39" s="33">
        <v>40532</v>
      </c>
      <c r="C39" s="31">
        <v>2</v>
      </c>
      <c r="D39" s="31">
        <v>2</v>
      </c>
      <c r="E39" s="31">
        <v>1</v>
      </c>
      <c r="F39" s="31" t="s">
        <v>206</v>
      </c>
      <c r="G39" s="31" t="s">
        <v>199</v>
      </c>
      <c r="H39" s="32" t="s">
        <v>238</v>
      </c>
      <c r="I39" s="503">
        <v>7.8908562832866749E-2</v>
      </c>
      <c r="J39" s="504">
        <v>36.563800000000001</v>
      </c>
      <c r="K39" s="504">
        <v>21.513300000000001</v>
      </c>
      <c r="L39" s="504">
        <v>7.1406499999999999</v>
      </c>
      <c r="M39" s="505">
        <v>100.14917</v>
      </c>
      <c r="N39" s="504">
        <v>8.1100000000000012</v>
      </c>
      <c r="O39" s="506">
        <v>0.44159999999999999</v>
      </c>
      <c r="P39" s="504">
        <v>36.564399999999999</v>
      </c>
      <c r="Q39" s="504">
        <v>21.508199999999999</v>
      </c>
      <c r="R39" s="504">
        <v>7.0624500000000001</v>
      </c>
      <c r="S39" s="505">
        <v>99.043809999999993</v>
      </c>
      <c r="T39" s="504">
        <v>8.157</v>
      </c>
      <c r="U39" s="534">
        <v>0.57899999999999996</v>
      </c>
      <c r="V39" s="532"/>
      <c r="W39" s="43">
        <v>5.5</v>
      </c>
    </row>
    <row r="40" spans="1:23" ht="15">
      <c r="A40" s="29" t="s">
        <v>56</v>
      </c>
      <c r="B40" s="33">
        <v>40547</v>
      </c>
      <c r="C40" s="31">
        <v>2</v>
      </c>
      <c r="D40" s="31">
        <v>1</v>
      </c>
      <c r="E40" s="31">
        <v>1</v>
      </c>
      <c r="F40" s="31" t="s">
        <v>208</v>
      </c>
      <c r="G40" s="31" t="s">
        <v>207</v>
      </c>
      <c r="H40" s="32" t="s">
        <v>244</v>
      </c>
      <c r="I40" s="503">
        <v>5.9931821235087668E-2</v>
      </c>
      <c r="J40" s="504">
        <v>36.4756</v>
      </c>
      <c r="K40" s="504">
        <v>24.4146</v>
      </c>
      <c r="L40" s="504">
        <v>6.7634600000000002</v>
      </c>
      <c r="M40" s="505">
        <v>99.733739999999997</v>
      </c>
      <c r="N40" s="504">
        <v>8.109</v>
      </c>
      <c r="O40" s="506">
        <v>1.7737000000000001</v>
      </c>
      <c r="P40" s="504">
        <v>36.630000000000003</v>
      </c>
      <c r="Q40" s="504">
        <v>24.006900000000002</v>
      </c>
      <c r="R40" s="504">
        <v>6.4095800000000001</v>
      </c>
      <c r="S40" s="505">
        <v>93.940849999999998</v>
      </c>
      <c r="T40" s="504">
        <v>8.1080000000000005</v>
      </c>
      <c r="U40" s="534">
        <v>0.47</v>
      </c>
      <c r="V40" s="532"/>
      <c r="W40" s="43">
        <v>10</v>
      </c>
    </row>
    <row r="41" spans="1:23" ht="15">
      <c r="A41" s="29" t="s">
        <v>56</v>
      </c>
      <c r="B41" s="33">
        <v>40553</v>
      </c>
      <c r="C41" s="31">
        <v>2</v>
      </c>
      <c r="D41" s="31">
        <v>1</v>
      </c>
      <c r="E41" s="31">
        <v>1</v>
      </c>
      <c r="F41" s="31" t="s">
        <v>208</v>
      </c>
      <c r="G41" s="31" t="s">
        <v>187</v>
      </c>
      <c r="H41" s="32" t="s">
        <v>241</v>
      </c>
      <c r="I41" s="503">
        <v>7.2150951208585695E-2</v>
      </c>
      <c r="J41" s="504">
        <v>36.663800000000002</v>
      </c>
      <c r="K41" s="504">
        <v>24.618400000000001</v>
      </c>
      <c r="L41" s="504">
        <v>6.8001699999999996</v>
      </c>
      <c r="M41" s="505">
        <v>100.73303</v>
      </c>
      <c r="N41" s="504">
        <v>8.15</v>
      </c>
      <c r="O41" s="506">
        <v>0.45169999999999999</v>
      </c>
      <c r="P41" s="504">
        <v>36.6633</v>
      </c>
      <c r="Q41" s="504">
        <v>24.6143</v>
      </c>
      <c r="R41" s="504">
        <v>6.8170700000000002</v>
      </c>
      <c r="S41" s="505">
        <v>100.97593999999999</v>
      </c>
      <c r="T41" s="504">
        <v>8.1670000000000016</v>
      </c>
      <c r="U41" s="534">
        <v>0.49059999999999998</v>
      </c>
      <c r="V41" s="532"/>
      <c r="W41" s="43">
        <v>4.2</v>
      </c>
    </row>
    <row r="42" spans="1:23" ht="15">
      <c r="A42" s="29" t="s">
        <v>56</v>
      </c>
      <c r="B42" s="33">
        <v>40560</v>
      </c>
      <c r="C42" s="31">
        <v>2</v>
      </c>
      <c r="D42" s="31">
        <v>1</v>
      </c>
      <c r="E42" s="31">
        <v>1</v>
      </c>
      <c r="F42" s="31" t="s">
        <v>119</v>
      </c>
      <c r="G42" s="31" t="s">
        <v>193</v>
      </c>
      <c r="H42" s="32" t="s">
        <v>238</v>
      </c>
      <c r="I42" s="503">
        <v>7.254648418490782E-2</v>
      </c>
      <c r="J42" s="504">
        <v>36.807699999999997</v>
      </c>
      <c r="K42" s="504">
        <v>24.663900000000002</v>
      </c>
      <c r="L42" s="504">
        <v>6.9887300000000003</v>
      </c>
      <c r="M42" s="505">
        <v>103.69186000000001</v>
      </c>
      <c r="N42" s="504">
        <v>8.33</v>
      </c>
      <c r="O42" s="506">
        <v>0.52590000000000003</v>
      </c>
      <c r="P42" s="504">
        <v>36.780799999999999</v>
      </c>
      <c r="Q42" s="504">
        <v>24.3017</v>
      </c>
      <c r="R42" s="504">
        <v>7.0166899999999996</v>
      </c>
      <c r="S42" s="505">
        <v>103.44925000000001</v>
      </c>
      <c r="T42" s="504">
        <v>8.3350000000000009</v>
      </c>
      <c r="U42" s="534">
        <v>0.85770000000000002</v>
      </c>
      <c r="V42" s="532"/>
      <c r="W42" s="43">
        <v>6</v>
      </c>
    </row>
    <row r="43" spans="1:23">
      <c r="A43" s="29" t="s">
        <v>56</v>
      </c>
      <c r="B43" s="33">
        <v>40567</v>
      </c>
      <c r="C43" s="31">
        <v>2</v>
      </c>
      <c r="D43" s="31" t="s">
        <v>190</v>
      </c>
      <c r="E43" s="31">
        <v>1</v>
      </c>
      <c r="F43" s="31" t="s">
        <v>269</v>
      </c>
      <c r="G43" s="31" t="s">
        <v>204</v>
      </c>
      <c r="H43" s="32" t="s">
        <v>245</v>
      </c>
      <c r="I43" s="503">
        <v>0.12612917586154657</v>
      </c>
      <c r="J43" s="12">
        <v>36.782800000000002</v>
      </c>
      <c r="K43" s="12">
        <v>24.116399999999999</v>
      </c>
      <c r="L43" s="12">
        <v>6.8271600000000001</v>
      </c>
      <c r="M43" s="18">
        <v>100.33731</v>
      </c>
      <c r="N43" s="12">
        <v>8.3800000000000008</v>
      </c>
      <c r="O43" s="10">
        <v>0.7319</v>
      </c>
      <c r="P43" s="12">
        <v>36.790399999999998</v>
      </c>
      <c r="Q43" s="12">
        <v>24.0654</v>
      </c>
      <c r="R43" s="12">
        <v>6.7899799999999999</v>
      </c>
      <c r="S43" s="18">
        <v>99.708010000000002</v>
      </c>
      <c r="T43" s="12">
        <v>8.3819999999999997</v>
      </c>
      <c r="U43" s="11">
        <v>1.0038</v>
      </c>
      <c r="V43" s="532"/>
      <c r="W43" s="43">
        <v>5</v>
      </c>
    </row>
    <row r="44" spans="1:23" ht="15">
      <c r="A44" s="29" t="s">
        <v>56</v>
      </c>
      <c r="B44" s="33">
        <v>40574</v>
      </c>
      <c r="C44" s="31">
        <v>2</v>
      </c>
      <c r="D44" s="31" t="s">
        <v>191</v>
      </c>
      <c r="E44" s="31" t="s">
        <v>191</v>
      </c>
      <c r="F44" s="31" t="s">
        <v>206</v>
      </c>
      <c r="G44" s="31" t="s">
        <v>189</v>
      </c>
      <c r="H44" s="32" t="s">
        <v>241</v>
      </c>
      <c r="I44" s="503">
        <v>6.6177954034396871E-2</v>
      </c>
      <c r="J44" s="12">
        <v>36.544899999999998</v>
      </c>
      <c r="K44" s="12">
        <v>25.3599</v>
      </c>
      <c r="L44" s="12">
        <v>6.5670799999999998</v>
      </c>
      <c r="M44" s="18">
        <v>98.443650000000005</v>
      </c>
      <c r="N44" s="12">
        <v>8.3170000000000002</v>
      </c>
      <c r="O44" s="10">
        <v>0.1953</v>
      </c>
      <c r="P44" s="504">
        <v>36.7714</v>
      </c>
      <c r="Q44" s="504">
        <v>24.7409</v>
      </c>
      <c r="R44" s="504">
        <v>5.9577400000000003</v>
      </c>
      <c r="S44" s="505">
        <v>88.492509999999996</v>
      </c>
      <c r="T44" s="504">
        <v>8.3250000000000011</v>
      </c>
      <c r="U44" s="534">
        <v>1.7682</v>
      </c>
      <c r="V44" s="532"/>
      <c r="W44" s="43">
        <v>7</v>
      </c>
    </row>
    <row r="45" spans="1:23" ht="15">
      <c r="A45" s="29" t="s">
        <v>56</v>
      </c>
      <c r="B45" s="33">
        <v>40581</v>
      </c>
      <c r="C45" s="31">
        <v>2</v>
      </c>
      <c r="D45" s="31">
        <v>1</v>
      </c>
      <c r="E45" s="31">
        <v>1</v>
      </c>
      <c r="F45" s="31" t="s">
        <v>102</v>
      </c>
      <c r="G45" s="31" t="s">
        <v>187</v>
      </c>
      <c r="H45" s="32" t="s">
        <v>238</v>
      </c>
      <c r="I45" s="503">
        <v>0.12300541443549697</v>
      </c>
      <c r="J45" s="12">
        <v>36.834499999999998</v>
      </c>
      <c r="K45" s="12">
        <v>23.6568</v>
      </c>
      <c r="L45" s="12">
        <v>6.7184799999999996</v>
      </c>
      <c r="M45" s="18">
        <v>97.991500000000002</v>
      </c>
      <c r="N45" s="12">
        <v>8.0500000000000007</v>
      </c>
      <c r="O45" s="10">
        <v>0.75109999999999999</v>
      </c>
      <c r="P45" s="504">
        <v>36.829099999999997</v>
      </c>
      <c r="Q45" s="504">
        <v>23.669</v>
      </c>
      <c r="R45" s="504">
        <v>6.78383</v>
      </c>
      <c r="S45" s="505">
        <v>98.962459999999993</v>
      </c>
      <c r="T45" s="12">
        <v>8.0500000000000007</v>
      </c>
      <c r="U45" s="534">
        <v>0.78169999999999995</v>
      </c>
      <c r="V45" s="532" t="s">
        <v>115</v>
      </c>
      <c r="W45" s="43">
        <v>5.5</v>
      </c>
    </row>
    <row r="46" spans="1:23" ht="15">
      <c r="A46" s="29" t="s">
        <v>56</v>
      </c>
      <c r="B46" s="33">
        <v>40588</v>
      </c>
      <c r="C46" s="31">
        <v>2</v>
      </c>
      <c r="D46" s="31">
        <v>1</v>
      </c>
      <c r="E46" s="31">
        <v>1</v>
      </c>
      <c r="F46" s="31" t="s">
        <v>119</v>
      </c>
      <c r="G46" s="31" t="s">
        <v>204</v>
      </c>
      <c r="H46" s="32" t="s">
        <v>238</v>
      </c>
      <c r="I46" s="503">
        <v>9.5676244344448727E-2</v>
      </c>
      <c r="J46" s="12">
        <v>36.608800000000002</v>
      </c>
      <c r="K46" s="12">
        <v>24.592400000000001</v>
      </c>
      <c r="L46" s="12">
        <v>6.85893</v>
      </c>
      <c r="M46" s="18">
        <v>101.52658</v>
      </c>
      <c r="N46" s="12">
        <v>8.0410000000000004</v>
      </c>
      <c r="O46" s="10">
        <v>0.35420000000000001</v>
      </c>
      <c r="P46" s="504">
        <v>36.733499999999999</v>
      </c>
      <c r="Q46" s="504">
        <v>24.139199999999999</v>
      </c>
      <c r="R46" s="504">
        <v>6.9071899999999999</v>
      </c>
      <c r="S46" s="505">
        <v>101.52439</v>
      </c>
      <c r="T46" s="504">
        <v>8.0370000000000008</v>
      </c>
      <c r="U46" s="534">
        <v>0.92779999999999996</v>
      </c>
      <c r="V46" s="532" t="s">
        <v>300</v>
      </c>
      <c r="W46" s="43">
        <v>5</v>
      </c>
    </row>
    <row r="47" spans="1:23" ht="15">
      <c r="A47" s="29" t="s">
        <v>56</v>
      </c>
      <c r="B47" s="33">
        <v>40595</v>
      </c>
      <c r="C47" s="31">
        <v>2</v>
      </c>
      <c r="D47" s="31">
        <v>1</v>
      </c>
      <c r="E47" s="31" t="s">
        <v>191</v>
      </c>
      <c r="F47" s="31" t="s">
        <v>116</v>
      </c>
      <c r="G47" s="31" t="s">
        <v>187</v>
      </c>
      <c r="H47" s="32" t="s">
        <v>262</v>
      </c>
      <c r="I47" s="511">
        <v>0.13400000000000001</v>
      </c>
      <c r="J47" s="229">
        <v>36.754800000000003</v>
      </c>
      <c r="K47" s="229">
        <v>24.904800000000002</v>
      </c>
      <c r="L47" s="229">
        <v>6.8795299999999999</v>
      </c>
      <c r="M47" s="231">
        <v>102.4593</v>
      </c>
      <c r="N47" s="12">
        <v>8.1300000000000008</v>
      </c>
      <c r="O47" s="512">
        <v>0.93420000000000003</v>
      </c>
      <c r="P47" s="504">
        <v>36.832500000000003</v>
      </c>
      <c r="Q47" s="504">
        <v>24.911799999999999</v>
      </c>
      <c r="R47" s="504">
        <v>6.7975599999999998</v>
      </c>
      <c r="S47" s="505">
        <v>101.29537000000001</v>
      </c>
      <c r="T47" s="504">
        <v>8.08</v>
      </c>
      <c r="U47" s="534">
        <v>1.3232999999999999</v>
      </c>
      <c r="V47" s="532" t="s">
        <v>283</v>
      </c>
      <c r="W47" s="43">
        <v>4</v>
      </c>
    </row>
    <row r="48" spans="1:23" ht="15">
      <c r="A48" s="29" t="s">
        <v>56</v>
      </c>
      <c r="B48" s="33">
        <v>40602</v>
      </c>
      <c r="C48" s="31">
        <v>2</v>
      </c>
      <c r="D48" s="31">
        <v>1</v>
      </c>
      <c r="E48" s="31" t="s">
        <v>191</v>
      </c>
      <c r="F48" s="31" t="s">
        <v>206</v>
      </c>
      <c r="G48" s="31" t="s">
        <v>193</v>
      </c>
      <c r="H48" s="32" t="s">
        <v>238</v>
      </c>
      <c r="I48" s="503">
        <v>6.7596615791595982E-2</v>
      </c>
      <c r="J48" s="504">
        <v>36.555700000000002</v>
      </c>
      <c r="K48" s="504">
        <v>26.868500000000001</v>
      </c>
      <c r="L48" s="504">
        <v>6.8362699999999998</v>
      </c>
      <c r="M48" s="505">
        <v>105.09963</v>
      </c>
      <c r="N48" s="504">
        <v>8.1130000000000013</v>
      </c>
      <c r="O48" s="506">
        <v>0.1047</v>
      </c>
      <c r="P48" s="12">
        <v>36.764499999999998</v>
      </c>
      <c r="Q48" s="12">
        <v>25.206199999999999</v>
      </c>
      <c r="R48" s="12">
        <v>5.4721700000000002</v>
      </c>
      <c r="S48" s="18">
        <v>81.920199999999994</v>
      </c>
      <c r="T48" s="12">
        <v>8.0890000000000004</v>
      </c>
      <c r="U48" s="11">
        <v>1.8662000000000001</v>
      </c>
      <c r="V48" s="532" t="s">
        <v>111</v>
      </c>
      <c r="W48" s="43">
        <v>9.4</v>
      </c>
    </row>
    <row r="49" spans="1:23" ht="15">
      <c r="A49" s="29" t="s">
        <v>56</v>
      </c>
      <c r="B49" s="33">
        <v>40609</v>
      </c>
      <c r="C49" s="31">
        <v>2</v>
      </c>
      <c r="D49" s="31">
        <v>1</v>
      </c>
      <c r="E49" s="31">
        <v>1</v>
      </c>
      <c r="F49" s="31" t="s">
        <v>119</v>
      </c>
      <c r="G49" s="31" t="s">
        <v>204</v>
      </c>
      <c r="H49" s="32" t="s">
        <v>259</v>
      </c>
      <c r="I49" s="503">
        <v>0.12672367542761501</v>
      </c>
      <c r="J49" s="504">
        <v>36.671500000000002</v>
      </c>
      <c r="K49" s="504">
        <v>25.504999999999999</v>
      </c>
      <c r="L49" s="504">
        <v>6.9647699999999997</v>
      </c>
      <c r="M49" s="505">
        <v>104.73614999999999</v>
      </c>
      <c r="N49" s="504">
        <v>8.1940000000000008</v>
      </c>
      <c r="O49" s="506">
        <v>1.6652</v>
      </c>
      <c r="P49" s="504">
        <v>36.931100000000001</v>
      </c>
      <c r="Q49" s="504">
        <v>25.5122</v>
      </c>
      <c r="R49" s="504">
        <v>6.79291</v>
      </c>
      <c r="S49" s="505">
        <v>102.31511999999999</v>
      </c>
      <c r="T49" s="504">
        <v>8.1710000000000012</v>
      </c>
      <c r="U49" s="534">
        <v>2.1454</v>
      </c>
      <c r="V49" s="532"/>
      <c r="W49" s="43">
        <v>5.4</v>
      </c>
    </row>
    <row r="50" spans="1:23" ht="15">
      <c r="A50" s="29" t="s">
        <v>56</v>
      </c>
      <c r="B50" s="33">
        <v>40616</v>
      </c>
      <c r="C50" s="31">
        <v>2</v>
      </c>
      <c r="D50" s="31">
        <v>1</v>
      </c>
      <c r="E50" s="31">
        <v>1</v>
      </c>
      <c r="F50" s="31" t="s">
        <v>188</v>
      </c>
      <c r="G50" s="31" t="s">
        <v>189</v>
      </c>
      <c r="H50" s="32" t="s">
        <v>246</v>
      </c>
      <c r="I50" s="503">
        <v>0.11111263944269047</v>
      </c>
      <c r="J50" s="12">
        <v>36.704599999999999</v>
      </c>
      <c r="K50" s="12">
        <v>23.645800000000001</v>
      </c>
      <c r="L50" s="12">
        <v>6.8546300000000002</v>
      </c>
      <c r="M50" s="18">
        <v>99.883529999999993</v>
      </c>
      <c r="N50" s="12">
        <v>8.157</v>
      </c>
      <c r="O50" s="10">
        <v>0.48509999999999998</v>
      </c>
      <c r="P50" s="504">
        <v>36.775700000000001</v>
      </c>
      <c r="Q50" s="504">
        <v>23.607700000000001</v>
      </c>
      <c r="R50" s="504">
        <v>6.8680500000000002</v>
      </c>
      <c r="S50" s="505">
        <v>100.05434</v>
      </c>
      <c r="T50" s="504">
        <v>8.1840000000000011</v>
      </c>
      <c r="U50" s="534">
        <v>0.54549999999999998</v>
      </c>
      <c r="V50" s="532"/>
      <c r="W50" s="43">
        <v>6</v>
      </c>
    </row>
    <row r="51" spans="1:23">
      <c r="A51" s="29" t="s">
        <v>56</v>
      </c>
      <c r="B51" s="33">
        <v>40623</v>
      </c>
      <c r="C51" s="31">
        <v>2</v>
      </c>
      <c r="D51" s="31">
        <v>1</v>
      </c>
      <c r="E51" s="31">
        <v>1</v>
      </c>
      <c r="F51" s="31" t="s">
        <v>102</v>
      </c>
      <c r="G51" s="31" t="s">
        <v>187</v>
      </c>
      <c r="H51" s="32" t="s">
        <v>253</v>
      </c>
      <c r="I51" s="503">
        <v>0.14459</v>
      </c>
      <c r="J51" s="12">
        <v>36.692700000000002</v>
      </c>
      <c r="K51" s="12">
        <v>23.572199999999999</v>
      </c>
      <c r="L51" s="12">
        <v>6.7616899999999998</v>
      </c>
      <c r="M51" s="18">
        <v>98.397390000000001</v>
      </c>
      <c r="N51" s="12">
        <v>8.1769999999999996</v>
      </c>
      <c r="O51" s="10">
        <v>0.83479999999999999</v>
      </c>
      <c r="P51" s="12">
        <v>36.714300000000001</v>
      </c>
      <c r="Q51" s="12">
        <v>23.459199999999999</v>
      </c>
      <c r="R51" s="12">
        <v>6.7734300000000003</v>
      </c>
      <c r="S51" s="18">
        <v>98.387929999999997</v>
      </c>
      <c r="T51" s="12">
        <v>8.1989999999999998</v>
      </c>
      <c r="U51" s="11">
        <v>1.1576</v>
      </c>
      <c r="V51" s="532"/>
      <c r="W51" s="43">
        <v>5</v>
      </c>
    </row>
    <row r="52" spans="1:23" ht="15">
      <c r="A52" s="29" t="s">
        <v>56</v>
      </c>
      <c r="B52" s="39">
        <v>40630</v>
      </c>
      <c r="C52" s="31">
        <v>2</v>
      </c>
      <c r="D52" s="31">
        <v>1</v>
      </c>
      <c r="E52" s="31">
        <v>1</v>
      </c>
      <c r="F52" s="31" t="s">
        <v>116</v>
      </c>
      <c r="G52" s="31" t="s">
        <v>193</v>
      </c>
      <c r="H52" s="32" t="s">
        <v>238</v>
      </c>
      <c r="I52" s="503">
        <v>8.0533552279645079E-2</v>
      </c>
      <c r="J52" s="12">
        <v>36.399299999999997</v>
      </c>
      <c r="K52" s="12">
        <v>24.6572</v>
      </c>
      <c r="L52" s="12">
        <v>7.0599699999999999</v>
      </c>
      <c r="M52" s="18">
        <v>104.49239</v>
      </c>
      <c r="N52" s="12">
        <v>8.2569999999999997</v>
      </c>
      <c r="O52" s="10">
        <v>0.21690000000000001</v>
      </c>
      <c r="P52" s="504">
        <v>36.527900000000002</v>
      </c>
      <c r="Q52" s="504">
        <v>24.490400000000001</v>
      </c>
      <c r="R52" s="504">
        <v>6.5619500000000004</v>
      </c>
      <c r="S52" s="505">
        <v>96.916830000000004</v>
      </c>
      <c r="T52" s="504">
        <v>8.2640000000000011</v>
      </c>
      <c r="U52" s="534">
        <v>1.3534999999999999</v>
      </c>
      <c r="V52" s="532"/>
      <c r="W52" s="43">
        <v>10.9</v>
      </c>
    </row>
    <row r="53" spans="1:23" ht="15">
      <c r="A53" s="29"/>
      <c r="B53" s="39"/>
      <c r="C53" s="31"/>
      <c r="D53" s="31"/>
      <c r="E53" s="31"/>
      <c r="F53" s="31"/>
      <c r="G53" s="31"/>
      <c r="H53" s="32"/>
      <c r="I53" s="503"/>
      <c r="J53" s="12"/>
      <c r="K53" s="12"/>
      <c r="L53" s="12"/>
      <c r="M53" s="18"/>
      <c r="N53" s="12"/>
      <c r="O53" s="10"/>
      <c r="P53" s="504"/>
      <c r="Q53" s="504"/>
      <c r="R53" s="504"/>
      <c r="S53" s="505"/>
      <c r="T53" s="504"/>
      <c r="U53" s="534"/>
      <c r="V53" s="532"/>
      <c r="W53" s="43"/>
    </row>
    <row r="54" spans="1:23" ht="15">
      <c r="A54" s="29" t="s">
        <v>15</v>
      </c>
      <c r="B54" s="33">
        <v>40518</v>
      </c>
      <c r="C54" s="31">
        <v>2</v>
      </c>
      <c r="D54" s="31">
        <v>1</v>
      </c>
      <c r="E54" s="31">
        <v>1</v>
      </c>
      <c r="F54" s="31" t="s">
        <v>116</v>
      </c>
      <c r="G54" s="31" t="s">
        <v>192</v>
      </c>
      <c r="H54" s="32" t="s">
        <v>236</v>
      </c>
      <c r="I54" s="510">
        <v>0.1081610377936339</v>
      </c>
      <c r="J54" s="12">
        <v>36.4786</v>
      </c>
      <c r="K54" s="12">
        <v>21.746300000000002</v>
      </c>
      <c r="L54" s="12">
        <v>7.13889</v>
      </c>
      <c r="M54" s="18">
        <v>100.49039</v>
      </c>
      <c r="N54" s="504">
        <v>8.2469999999999999</v>
      </c>
      <c r="O54" s="506">
        <v>0.55930000000000002</v>
      </c>
      <c r="P54" s="504">
        <v>36.470799999999997</v>
      </c>
      <c r="Q54" s="504">
        <v>21.590499999999999</v>
      </c>
      <c r="R54" s="504">
        <v>7.3467700000000002</v>
      </c>
      <c r="S54" s="505">
        <v>103.12575</v>
      </c>
      <c r="T54" s="12">
        <v>8.2509999999999994</v>
      </c>
      <c r="U54" s="11">
        <v>0.56659999999999999</v>
      </c>
      <c r="V54" s="639"/>
      <c r="W54" s="43">
        <v>4.8</v>
      </c>
    </row>
    <row r="55" spans="1:23" ht="15">
      <c r="A55" s="29" t="s">
        <v>15</v>
      </c>
      <c r="B55" s="33">
        <v>40525</v>
      </c>
      <c r="C55" s="31">
        <v>2</v>
      </c>
      <c r="D55" s="31">
        <v>1</v>
      </c>
      <c r="E55" s="31">
        <v>1</v>
      </c>
      <c r="F55" s="31" t="s">
        <v>206</v>
      </c>
      <c r="G55" s="31" t="s">
        <v>193</v>
      </c>
      <c r="H55" s="32" t="s">
        <v>237</v>
      </c>
      <c r="I55" s="503">
        <v>8.3445887267963842E-2</v>
      </c>
      <c r="J55" s="504">
        <v>36.4465</v>
      </c>
      <c r="K55" s="504">
        <v>21.828099999999999</v>
      </c>
      <c r="L55" s="504">
        <v>7.2878800000000004</v>
      </c>
      <c r="M55" s="505">
        <v>102.71751999999999</v>
      </c>
      <c r="N55" s="504">
        <v>8.2349999999999994</v>
      </c>
      <c r="O55" s="506">
        <v>0.70669999999999999</v>
      </c>
      <c r="P55" s="504">
        <v>36.440100000000001</v>
      </c>
      <c r="Q55" s="504">
        <v>21.703800000000001</v>
      </c>
      <c r="R55" s="504">
        <v>7.3363100000000001</v>
      </c>
      <c r="S55" s="505">
        <v>103.16825</v>
      </c>
      <c r="T55" s="504">
        <v>8.2390000000000008</v>
      </c>
      <c r="U55" s="534">
        <v>0.68240000000000001</v>
      </c>
      <c r="V55" s="639"/>
      <c r="W55" s="43">
        <v>5</v>
      </c>
    </row>
    <row r="56" spans="1:23" ht="15">
      <c r="A56" s="29" t="s">
        <v>15</v>
      </c>
      <c r="B56" s="33">
        <v>40532</v>
      </c>
      <c r="C56" s="31">
        <v>2</v>
      </c>
      <c r="D56" s="31">
        <v>1</v>
      </c>
      <c r="E56" s="31">
        <v>1</v>
      </c>
      <c r="F56" s="31" t="s">
        <v>206</v>
      </c>
      <c r="G56" s="31" t="s">
        <v>207</v>
      </c>
      <c r="H56" s="32" t="s">
        <v>255</v>
      </c>
      <c r="I56" s="503">
        <v>0.10097674182058472</v>
      </c>
      <c r="J56" s="504">
        <v>36.648699999999998</v>
      </c>
      <c r="K56" s="504">
        <v>21.6267</v>
      </c>
      <c r="L56" s="504">
        <v>7.2294999999999998</v>
      </c>
      <c r="M56" s="505">
        <v>101.65083</v>
      </c>
      <c r="N56" s="504">
        <v>8.2100000000000009</v>
      </c>
      <c r="O56" s="506">
        <v>0.5776</v>
      </c>
      <c r="P56" s="504">
        <v>36.831899999999997</v>
      </c>
      <c r="Q56" s="504">
        <v>21.622599999999998</v>
      </c>
      <c r="R56" s="504">
        <v>6.6845999999999997</v>
      </c>
      <c r="S56" s="505">
        <v>94.08305</v>
      </c>
      <c r="T56" s="504">
        <v>8.1660000000000004</v>
      </c>
      <c r="U56" s="534">
        <v>0.81520000000000004</v>
      </c>
      <c r="V56" s="639"/>
      <c r="W56" s="43">
        <v>8.5</v>
      </c>
    </row>
    <row r="57" spans="1:23" ht="15">
      <c r="A57" s="29" t="s">
        <v>15</v>
      </c>
      <c r="B57" s="33">
        <v>40547</v>
      </c>
      <c r="C57" s="31">
        <v>2</v>
      </c>
      <c r="D57" s="31">
        <v>1</v>
      </c>
      <c r="E57" s="31">
        <v>1</v>
      </c>
      <c r="F57" s="31" t="s">
        <v>206</v>
      </c>
      <c r="G57" s="31" t="s">
        <v>187</v>
      </c>
      <c r="H57" s="32" t="s">
        <v>280</v>
      </c>
      <c r="I57" s="503">
        <v>5.2694280056236983E-2</v>
      </c>
      <c r="J57" s="504">
        <v>36.483899999999998</v>
      </c>
      <c r="K57" s="504">
        <v>24.755600000000001</v>
      </c>
      <c r="L57" s="504">
        <v>7.0251000000000001</v>
      </c>
      <c r="M57" s="505">
        <v>104.20090999999999</v>
      </c>
      <c r="N57" s="504">
        <v>8.2070000000000007</v>
      </c>
      <c r="O57" s="506">
        <v>0.3029</v>
      </c>
      <c r="P57" s="504">
        <v>36.801200000000001</v>
      </c>
      <c r="Q57" s="504">
        <v>24.5593</v>
      </c>
      <c r="R57" s="504">
        <v>7.6023100000000001</v>
      </c>
      <c r="S57" s="505">
        <v>112.59044</v>
      </c>
      <c r="T57" s="504">
        <v>8.1800000000000015</v>
      </c>
      <c r="U57" s="534">
        <v>0.88749999999999996</v>
      </c>
      <c r="V57" s="639"/>
      <c r="W57" s="43">
        <v>9</v>
      </c>
    </row>
    <row r="58" spans="1:23" ht="15">
      <c r="A58" s="29" t="s">
        <v>15</v>
      </c>
      <c r="B58" s="33">
        <v>40553</v>
      </c>
      <c r="C58" s="31">
        <v>2</v>
      </c>
      <c r="D58" s="31">
        <v>1</v>
      </c>
      <c r="E58" s="31">
        <v>1</v>
      </c>
      <c r="F58" s="31" t="s">
        <v>206</v>
      </c>
      <c r="G58" s="31" t="s">
        <v>207</v>
      </c>
      <c r="H58" s="32" t="s">
        <v>238</v>
      </c>
      <c r="I58" s="503">
        <v>8.6585362924456802E-2</v>
      </c>
      <c r="J58" s="504">
        <v>36.758899999999997</v>
      </c>
      <c r="K58" s="504">
        <v>24.463200000000001</v>
      </c>
      <c r="L58" s="504">
        <v>6.8441900000000002</v>
      </c>
      <c r="M58" s="505">
        <v>101.17225000000001</v>
      </c>
      <c r="N58" s="504">
        <v>8.1989999999999998</v>
      </c>
      <c r="O58" s="506">
        <v>0.89759999999999995</v>
      </c>
      <c r="P58" s="504">
        <v>36.771299999999997</v>
      </c>
      <c r="Q58" s="504">
        <v>24.458500000000001</v>
      </c>
      <c r="R58" s="504">
        <v>6.79209</v>
      </c>
      <c r="S58" s="505">
        <v>100.40112999999999</v>
      </c>
      <c r="T58" s="504">
        <v>8.197000000000001</v>
      </c>
      <c r="U58" s="534">
        <v>0.73550000000000004</v>
      </c>
      <c r="V58" s="639"/>
      <c r="W58" s="43">
        <v>4</v>
      </c>
    </row>
    <row r="59" spans="1:23" ht="15">
      <c r="A59" s="29" t="s">
        <v>15</v>
      </c>
      <c r="B59" s="33">
        <v>40560</v>
      </c>
      <c r="C59" s="31">
        <v>2</v>
      </c>
      <c r="D59" s="31">
        <v>1</v>
      </c>
      <c r="E59" s="31">
        <v>1</v>
      </c>
      <c r="F59" s="31" t="s">
        <v>188</v>
      </c>
      <c r="G59" s="31" t="s">
        <v>189</v>
      </c>
      <c r="H59" s="32" t="s">
        <v>243</v>
      </c>
      <c r="I59" s="503">
        <v>7.6906890625510371E-2</v>
      </c>
      <c r="J59" s="12">
        <v>36.7059</v>
      </c>
      <c r="K59" s="12">
        <v>24.677600000000002</v>
      </c>
      <c r="L59" s="12">
        <v>7.0042400000000002</v>
      </c>
      <c r="M59" s="18">
        <v>103.88558</v>
      </c>
      <c r="N59" s="12">
        <v>8.3290000000000006</v>
      </c>
      <c r="O59" s="10">
        <v>0.59089999999999998</v>
      </c>
      <c r="P59" s="504">
        <v>36.7517</v>
      </c>
      <c r="Q59" s="504">
        <v>24.382400000000001</v>
      </c>
      <c r="R59" s="504">
        <v>6.9550900000000002</v>
      </c>
      <c r="S59" s="505">
        <v>102.66557</v>
      </c>
      <c r="T59" s="504">
        <v>8.3260000000000005</v>
      </c>
      <c r="U59" s="534">
        <v>1.2583</v>
      </c>
      <c r="V59" s="639"/>
      <c r="W59" s="43">
        <v>4.5</v>
      </c>
    </row>
    <row r="60" spans="1:23" ht="15">
      <c r="A60" s="29" t="s">
        <v>15</v>
      </c>
      <c r="B60" s="33">
        <v>40567</v>
      </c>
      <c r="C60" s="31">
        <v>2</v>
      </c>
      <c r="D60" s="31">
        <v>1</v>
      </c>
      <c r="E60" s="31">
        <v>1</v>
      </c>
      <c r="F60" s="31" t="s">
        <v>188</v>
      </c>
      <c r="G60" s="31" t="s">
        <v>189</v>
      </c>
      <c r="H60" s="32" t="s">
        <v>242</v>
      </c>
      <c r="I60" s="503">
        <v>0.12064470436102451</v>
      </c>
      <c r="J60" s="504">
        <v>36.731499999999997</v>
      </c>
      <c r="K60" s="504">
        <v>23.713000000000001</v>
      </c>
      <c r="L60" s="504">
        <v>6.7317999999999998</v>
      </c>
      <c r="M60" s="505">
        <v>98.22269</v>
      </c>
      <c r="N60" s="504">
        <v>8.3630000000000031</v>
      </c>
      <c r="O60" s="506">
        <v>0.81930000000000003</v>
      </c>
      <c r="P60" s="504">
        <v>36.732500000000002</v>
      </c>
      <c r="Q60" s="504">
        <v>23.724900000000002</v>
      </c>
      <c r="R60" s="504">
        <v>6.7120899999999999</v>
      </c>
      <c r="S60" s="505">
        <v>97.955910000000003</v>
      </c>
      <c r="T60" s="504">
        <v>8.3660000000000032</v>
      </c>
      <c r="U60" s="534">
        <v>0.8518</v>
      </c>
      <c r="V60" s="639"/>
      <c r="W60" s="43">
        <v>4</v>
      </c>
    </row>
    <row r="61" spans="1:23" ht="15">
      <c r="A61" s="29" t="s">
        <v>15</v>
      </c>
      <c r="B61" s="33">
        <v>40574</v>
      </c>
      <c r="C61" s="31">
        <v>2</v>
      </c>
      <c r="D61" s="31" t="s">
        <v>191</v>
      </c>
      <c r="E61" s="31" t="s">
        <v>196</v>
      </c>
      <c r="F61" s="31" t="s">
        <v>206</v>
      </c>
      <c r="G61" s="31" t="s">
        <v>193</v>
      </c>
      <c r="H61" s="32" t="s">
        <v>241</v>
      </c>
      <c r="I61" s="503">
        <v>6.7583058462841003E-2</v>
      </c>
      <c r="J61" s="504">
        <v>36.5792</v>
      </c>
      <c r="K61" s="504">
        <v>25.401900000000001</v>
      </c>
      <c r="L61" s="504">
        <v>6.7672600000000003</v>
      </c>
      <c r="M61" s="505">
        <v>101.53615000000001</v>
      </c>
      <c r="N61" s="504">
        <v>8.423</v>
      </c>
      <c r="O61" s="506">
        <v>0.2233</v>
      </c>
      <c r="P61" s="12">
        <v>37.169600000000003</v>
      </c>
      <c r="Q61" s="12">
        <v>25.169899999999998</v>
      </c>
      <c r="R61" s="12">
        <v>5.9244700000000003</v>
      </c>
      <c r="S61" s="18">
        <v>88.842089999999999</v>
      </c>
      <c r="T61" s="12">
        <v>8.3659999999999997</v>
      </c>
      <c r="U61" s="11">
        <v>2.7863000000000002</v>
      </c>
      <c r="V61" s="639"/>
      <c r="W61" s="43">
        <v>6.5</v>
      </c>
    </row>
    <row r="62" spans="1:23" ht="15">
      <c r="A62" s="29" t="s">
        <v>15</v>
      </c>
      <c r="B62" s="33">
        <v>40581</v>
      </c>
      <c r="C62" s="31">
        <v>2</v>
      </c>
      <c r="D62" s="31">
        <v>1</v>
      </c>
      <c r="E62" s="31">
        <v>1</v>
      </c>
      <c r="F62" s="31" t="s">
        <v>195</v>
      </c>
      <c r="G62" s="31" t="s">
        <v>204</v>
      </c>
      <c r="H62" s="32" t="s">
        <v>239</v>
      </c>
      <c r="I62" s="503">
        <v>0.13809397885656724</v>
      </c>
      <c r="J62" s="504">
        <v>36.837299999999999</v>
      </c>
      <c r="K62" s="504">
        <v>23.808800000000002</v>
      </c>
      <c r="L62" s="504">
        <v>6.6976100000000001</v>
      </c>
      <c r="M62" s="505">
        <v>97.944980000000001</v>
      </c>
      <c r="N62" s="504">
        <v>8.1</v>
      </c>
      <c r="O62" s="506">
        <v>1.0732999999999999</v>
      </c>
      <c r="P62" s="504">
        <v>36.841799999999999</v>
      </c>
      <c r="Q62" s="504">
        <v>23.806000000000001</v>
      </c>
      <c r="R62" s="504">
        <v>6.7331899999999987</v>
      </c>
      <c r="S62" s="505">
        <v>98.463089999999994</v>
      </c>
      <c r="T62" s="504">
        <v>8.1</v>
      </c>
      <c r="U62" s="534">
        <v>1.1713</v>
      </c>
      <c r="V62" s="532" t="s">
        <v>281</v>
      </c>
      <c r="W62" s="43">
        <v>5.5</v>
      </c>
    </row>
    <row r="63" spans="1:23" ht="15">
      <c r="A63" s="29" t="s">
        <v>15</v>
      </c>
      <c r="B63" s="33">
        <v>40588</v>
      </c>
      <c r="C63" s="31">
        <v>2</v>
      </c>
      <c r="D63" s="31">
        <v>1</v>
      </c>
      <c r="E63" s="31">
        <v>1</v>
      </c>
      <c r="F63" s="31" t="s">
        <v>102</v>
      </c>
      <c r="G63" s="31" t="s">
        <v>189</v>
      </c>
      <c r="H63" s="32" t="s">
        <v>246</v>
      </c>
      <c r="I63" s="503">
        <v>0.13688132988210727</v>
      </c>
      <c r="J63" s="504">
        <v>36.712299999999999</v>
      </c>
      <c r="K63" s="504">
        <v>23.945599999999999</v>
      </c>
      <c r="L63" s="504">
        <v>6.6714500000000001</v>
      </c>
      <c r="M63" s="505">
        <v>97.722070000000002</v>
      </c>
      <c r="N63" s="504">
        <v>8</v>
      </c>
      <c r="O63" s="506">
        <v>0.97360000000000002</v>
      </c>
      <c r="P63" s="504">
        <v>36.733200000000004</v>
      </c>
      <c r="Q63" s="504">
        <v>23.9161</v>
      </c>
      <c r="R63" s="504">
        <v>6.5974399999999997</v>
      </c>
      <c r="S63" s="505">
        <v>96.60075999999998</v>
      </c>
      <c r="T63" s="504">
        <v>8.0080000000000009</v>
      </c>
      <c r="U63" s="534">
        <v>1.3984000000000001</v>
      </c>
      <c r="V63" s="532" t="s">
        <v>301</v>
      </c>
      <c r="W63" s="43">
        <v>4.2</v>
      </c>
    </row>
    <row r="64" spans="1:23" ht="15">
      <c r="A64" s="29" t="s">
        <v>15</v>
      </c>
      <c r="B64" s="33">
        <v>40595</v>
      </c>
      <c r="C64" s="31">
        <v>2</v>
      </c>
      <c r="D64" s="31">
        <v>1</v>
      </c>
      <c r="E64" s="31">
        <v>1</v>
      </c>
      <c r="F64" s="31" t="s">
        <v>119</v>
      </c>
      <c r="G64" s="31" t="s">
        <v>189</v>
      </c>
      <c r="H64" s="32" t="s">
        <v>254</v>
      </c>
      <c r="I64" s="503">
        <v>0.13555188416219038</v>
      </c>
      <c r="J64" s="504">
        <v>36.813800000000001</v>
      </c>
      <c r="K64" s="504">
        <v>24.757400000000001</v>
      </c>
      <c r="L64" s="504">
        <v>6.9342600000000001</v>
      </c>
      <c r="M64" s="505">
        <v>103.05099</v>
      </c>
      <c r="N64" s="504">
        <v>8.1300000000000008</v>
      </c>
      <c r="O64" s="506">
        <v>0.90029999999999999</v>
      </c>
      <c r="P64" s="504">
        <v>37.4163</v>
      </c>
      <c r="Q64" s="504">
        <v>25.384799999999998</v>
      </c>
      <c r="R64" s="504">
        <v>5.3671300000000004</v>
      </c>
      <c r="S64" s="505">
        <v>80.889970000000005</v>
      </c>
      <c r="T64" s="504">
        <v>8.1</v>
      </c>
      <c r="U64" s="534">
        <v>2.4992999999999999</v>
      </c>
      <c r="V64" s="532" t="s">
        <v>288</v>
      </c>
      <c r="W64" s="43">
        <v>4.5</v>
      </c>
    </row>
    <row r="65" spans="1:23" ht="15">
      <c r="A65" s="29" t="s">
        <v>15</v>
      </c>
      <c r="B65" s="33">
        <v>40602</v>
      </c>
      <c r="C65" s="31">
        <v>2</v>
      </c>
      <c r="D65" s="31">
        <v>1</v>
      </c>
      <c r="E65" s="31">
        <v>1</v>
      </c>
      <c r="F65" s="31" t="s">
        <v>206</v>
      </c>
      <c r="G65" s="31" t="s">
        <v>204</v>
      </c>
      <c r="H65" s="32" t="s">
        <v>246</v>
      </c>
      <c r="I65" s="503">
        <v>8.0379490044478613E-2</v>
      </c>
      <c r="J65" s="12">
        <v>36.597999999999999</v>
      </c>
      <c r="K65" s="12">
        <v>27.538900000000002</v>
      </c>
      <c r="L65" s="12">
        <v>6.8249700000000004</v>
      </c>
      <c r="M65" s="18">
        <v>106.11548000000001</v>
      </c>
      <c r="N65" s="12">
        <v>8.11</v>
      </c>
      <c r="O65" s="10">
        <v>0.1779</v>
      </c>
      <c r="P65" s="504">
        <v>36.768800000000006</v>
      </c>
      <c r="Q65" s="504">
        <v>25.737300000000001</v>
      </c>
      <c r="R65" s="504">
        <v>5.5108800000000002</v>
      </c>
      <c r="S65" s="505">
        <v>83.242710000000002</v>
      </c>
      <c r="T65" s="504">
        <v>8.0660000000000007</v>
      </c>
      <c r="U65" s="534">
        <v>2.0933000000000002</v>
      </c>
      <c r="V65" s="532" t="s">
        <v>254</v>
      </c>
      <c r="W65" s="43">
        <v>8.6999999999999993</v>
      </c>
    </row>
    <row r="66" spans="1:23" ht="15">
      <c r="A66" s="29" t="s">
        <v>15</v>
      </c>
      <c r="B66" s="33">
        <v>40609</v>
      </c>
      <c r="C66" s="31">
        <v>2</v>
      </c>
      <c r="D66" s="31">
        <v>1</v>
      </c>
      <c r="E66" s="31">
        <v>1</v>
      </c>
      <c r="F66" s="31" t="s">
        <v>195</v>
      </c>
      <c r="G66" s="31" t="s">
        <v>189</v>
      </c>
      <c r="H66" s="32" t="s">
        <v>248</v>
      </c>
      <c r="I66" s="503">
        <v>0.15378163612613202</v>
      </c>
      <c r="J66" s="12">
        <v>36.934100000000001</v>
      </c>
      <c r="K66" s="12">
        <v>25.468499999999999</v>
      </c>
      <c r="L66" s="12">
        <v>6.6432500000000001</v>
      </c>
      <c r="M66" s="18">
        <v>99.989130000000003</v>
      </c>
      <c r="N66" s="12">
        <v>8.1229999999999993</v>
      </c>
      <c r="O66" s="10">
        <v>1.3947000000000001</v>
      </c>
      <c r="P66" s="504">
        <v>36.972299999999997</v>
      </c>
      <c r="Q66" s="504">
        <v>25.179400000000001</v>
      </c>
      <c r="R66" s="504">
        <v>5.9953799999999999</v>
      </c>
      <c r="S66" s="505">
        <v>89.818680000000001</v>
      </c>
      <c r="T66" s="504">
        <v>8.1280000000000001</v>
      </c>
      <c r="U66" s="534">
        <v>3.5114000000000001</v>
      </c>
      <c r="V66" s="639"/>
      <c r="W66" s="43">
        <v>4.2</v>
      </c>
    </row>
    <row r="67" spans="1:23" ht="15">
      <c r="A67" s="29" t="s">
        <v>15</v>
      </c>
      <c r="B67" s="33">
        <v>40616</v>
      </c>
      <c r="C67" s="31">
        <v>2</v>
      </c>
      <c r="D67" s="31" t="s">
        <v>191</v>
      </c>
      <c r="E67" s="31">
        <v>1</v>
      </c>
      <c r="F67" s="31" t="s">
        <v>102</v>
      </c>
      <c r="G67" s="31" t="s">
        <v>187</v>
      </c>
      <c r="H67" s="32" t="s">
        <v>259</v>
      </c>
      <c r="I67" s="503">
        <v>0.17594360896460601</v>
      </c>
      <c r="J67" s="12">
        <v>36.677599999999998</v>
      </c>
      <c r="K67" s="12">
        <v>23.582599999999999</v>
      </c>
      <c r="L67" s="12">
        <v>6.6743800000000002</v>
      </c>
      <c r="M67" s="18">
        <v>97.135829999999999</v>
      </c>
      <c r="N67" s="12">
        <v>8.19</v>
      </c>
      <c r="O67" s="10">
        <v>1.8928</v>
      </c>
      <c r="P67" s="504">
        <v>36.681899999999999</v>
      </c>
      <c r="Q67" s="504">
        <v>23.5867</v>
      </c>
      <c r="R67" s="504">
        <v>6.6733799999999999</v>
      </c>
      <c r="S67" s="505">
        <v>97.130420000000001</v>
      </c>
      <c r="T67" s="504">
        <v>8.1880000000000006</v>
      </c>
      <c r="U67" s="534">
        <v>2.3481999999999998</v>
      </c>
      <c r="V67" s="639"/>
      <c r="W67" s="43">
        <v>2.5</v>
      </c>
    </row>
    <row r="68" spans="1:23" ht="15">
      <c r="A68" s="29" t="s">
        <v>15</v>
      </c>
      <c r="B68" s="33">
        <v>40623</v>
      </c>
      <c r="C68" s="31">
        <v>2</v>
      </c>
      <c r="D68" s="31" t="s">
        <v>191</v>
      </c>
      <c r="E68" s="31">
        <v>1</v>
      </c>
      <c r="F68" s="31" t="s">
        <v>202</v>
      </c>
      <c r="G68" s="31" t="s">
        <v>204</v>
      </c>
      <c r="H68" s="32" t="s">
        <v>249</v>
      </c>
      <c r="I68" s="503">
        <v>0.17064483968585131</v>
      </c>
      <c r="J68" s="504">
        <v>36.944000000000003</v>
      </c>
      <c r="K68" s="504">
        <v>23.447800000000001</v>
      </c>
      <c r="L68" s="504">
        <v>6.7262500000000003</v>
      </c>
      <c r="M68" s="505">
        <v>97.812979999999996</v>
      </c>
      <c r="N68" s="504">
        <v>8.2060000000000013</v>
      </c>
      <c r="O68" s="506">
        <v>1.4849000000000001</v>
      </c>
      <c r="P68" s="504">
        <v>36.9407</v>
      </c>
      <c r="Q68" s="504">
        <v>23.3718</v>
      </c>
      <c r="R68" s="504">
        <v>6.77102</v>
      </c>
      <c r="S68" s="505">
        <v>98.332660000000004</v>
      </c>
      <c r="T68" s="504">
        <v>8.2100000000000009</v>
      </c>
      <c r="U68" s="534">
        <v>1.3631</v>
      </c>
      <c r="V68" s="639"/>
      <c r="W68" s="43">
        <v>3</v>
      </c>
    </row>
    <row r="69" spans="1:23" ht="15">
      <c r="A69" s="29" t="s">
        <v>15</v>
      </c>
      <c r="B69" s="39">
        <v>40630</v>
      </c>
      <c r="C69" s="31">
        <v>2</v>
      </c>
      <c r="D69" s="31">
        <v>1</v>
      </c>
      <c r="E69" s="31">
        <v>1</v>
      </c>
      <c r="F69" s="31" t="s">
        <v>197</v>
      </c>
      <c r="G69" s="31" t="s">
        <v>207</v>
      </c>
      <c r="H69" s="32" t="s">
        <v>238</v>
      </c>
      <c r="I69" s="503">
        <v>7.4799145328498601E-2</v>
      </c>
      <c r="J69" s="12">
        <v>36.4176</v>
      </c>
      <c r="K69" s="12">
        <v>24.3797</v>
      </c>
      <c r="L69" s="12">
        <v>6.9943400000000002</v>
      </c>
      <c r="M69" s="18">
        <v>103.04250999999999</v>
      </c>
      <c r="N69" s="12">
        <v>8.2669999999999995</v>
      </c>
      <c r="O69" s="10">
        <v>0.84030000000000005</v>
      </c>
      <c r="P69" s="12">
        <v>37.0533</v>
      </c>
      <c r="Q69" s="12">
        <v>24.731100000000001</v>
      </c>
      <c r="R69" s="12">
        <v>3.8416399999999999</v>
      </c>
      <c r="S69" s="18">
        <v>57.14387</v>
      </c>
      <c r="T69" s="12">
        <v>8.2159999999999993</v>
      </c>
      <c r="U69" s="11">
        <v>1.5522</v>
      </c>
      <c r="V69" s="639"/>
      <c r="W69" s="43">
        <v>10.9</v>
      </c>
    </row>
    <row r="70" spans="1:23" ht="15">
      <c r="A70" s="29"/>
      <c r="B70" s="39"/>
      <c r="C70" s="31"/>
      <c r="D70" s="31"/>
      <c r="E70" s="31"/>
      <c r="F70" s="31"/>
      <c r="G70" s="31"/>
      <c r="H70" s="32"/>
      <c r="I70" s="503"/>
      <c r="J70" s="12"/>
      <c r="K70" s="12"/>
      <c r="L70" s="12"/>
      <c r="M70" s="18"/>
      <c r="N70" s="12"/>
      <c r="O70" s="10"/>
      <c r="P70" s="12"/>
      <c r="Q70" s="12"/>
      <c r="R70" s="12"/>
      <c r="S70" s="18"/>
      <c r="T70" s="12"/>
      <c r="U70" s="11"/>
      <c r="V70" s="639"/>
      <c r="W70" s="43"/>
    </row>
    <row r="71" spans="1:23" ht="15">
      <c r="A71" s="29" t="s">
        <v>16</v>
      </c>
      <c r="B71" s="33">
        <v>40518</v>
      </c>
      <c r="C71" s="31">
        <v>2</v>
      </c>
      <c r="D71" s="31">
        <v>1</v>
      </c>
      <c r="E71" s="31">
        <v>1</v>
      </c>
      <c r="F71" s="31" t="s">
        <v>116</v>
      </c>
      <c r="G71" s="31" t="s">
        <v>218</v>
      </c>
      <c r="H71" s="32" t="s">
        <v>244</v>
      </c>
      <c r="I71" s="510">
        <v>8.842509518086962E-2</v>
      </c>
      <c r="J71" s="507">
        <v>36.3626</v>
      </c>
      <c r="K71" s="507">
        <v>21.442799999999998</v>
      </c>
      <c r="L71" s="507">
        <v>7.0104499999999996</v>
      </c>
      <c r="M71" s="508">
        <v>98.083979999999997</v>
      </c>
      <c r="N71" s="507">
        <v>8.2349999999999994</v>
      </c>
      <c r="O71" s="509">
        <v>0.438</v>
      </c>
      <c r="P71" s="507">
        <v>36.356499999999997</v>
      </c>
      <c r="Q71" s="507">
        <v>21.323899999999998</v>
      </c>
      <c r="R71" s="507">
        <v>7.0413199999999998</v>
      </c>
      <c r="S71" s="508">
        <v>98.303250000000006</v>
      </c>
      <c r="T71" s="507">
        <v>8.2349999999999994</v>
      </c>
      <c r="U71" s="638">
        <v>0.74239999999999995</v>
      </c>
      <c r="V71" s="12"/>
      <c r="W71" s="44">
        <v>7.5</v>
      </c>
    </row>
    <row r="72" spans="1:23" ht="15">
      <c r="A72" s="29" t="s">
        <v>16</v>
      </c>
      <c r="B72" s="33">
        <v>40525</v>
      </c>
      <c r="C72" s="31">
        <v>2</v>
      </c>
      <c r="D72" s="31">
        <v>1</v>
      </c>
      <c r="E72" s="31">
        <v>1</v>
      </c>
      <c r="F72" s="31" t="s">
        <v>116</v>
      </c>
      <c r="G72" s="31" t="s">
        <v>187</v>
      </c>
      <c r="H72" s="32" t="s">
        <v>237</v>
      </c>
      <c r="I72" s="503">
        <v>8.4254781603142884E-2</v>
      </c>
      <c r="J72" s="504">
        <v>36.445799999999998</v>
      </c>
      <c r="K72" s="504">
        <v>21.5303</v>
      </c>
      <c r="L72" s="504">
        <v>7.1504000000000003</v>
      </c>
      <c r="M72" s="505">
        <v>100.24711000000001</v>
      </c>
      <c r="N72" s="504">
        <v>8.2219999999999995</v>
      </c>
      <c r="O72" s="506">
        <v>0.60599999999999998</v>
      </c>
      <c r="P72" s="504">
        <v>36.445399999999999</v>
      </c>
      <c r="Q72" s="504">
        <v>21.454499999999999</v>
      </c>
      <c r="R72" s="504">
        <v>7.0804900000000002</v>
      </c>
      <c r="S72" s="505">
        <v>99.132570000000001</v>
      </c>
      <c r="T72" s="504">
        <v>8.2160000000000011</v>
      </c>
      <c r="U72" s="534">
        <v>1.2042999999999999</v>
      </c>
      <c r="V72" s="12"/>
      <c r="W72" s="12">
        <v>6</v>
      </c>
    </row>
    <row r="73" spans="1:23" ht="15">
      <c r="A73" s="29" t="s">
        <v>16</v>
      </c>
      <c r="B73" s="33">
        <v>40532</v>
      </c>
      <c r="C73" s="31">
        <v>2</v>
      </c>
      <c r="D73" s="31">
        <v>1</v>
      </c>
      <c r="E73" s="31">
        <v>1</v>
      </c>
      <c r="F73" s="31" t="s">
        <v>206</v>
      </c>
      <c r="G73" s="31" t="s">
        <v>199</v>
      </c>
      <c r="H73" s="32" t="s">
        <v>238</v>
      </c>
      <c r="I73" s="503">
        <v>9.6250560818010159E-2</v>
      </c>
      <c r="J73" s="504">
        <v>36.551600000000001</v>
      </c>
      <c r="K73" s="504">
        <v>21.4725</v>
      </c>
      <c r="L73" s="504">
        <v>6.9997999999999996</v>
      </c>
      <c r="M73" s="505">
        <v>98.095439999999996</v>
      </c>
      <c r="N73" s="504">
        <v>8.1850000000000005</v>
      </c>
      <c r="O73" s="506">
        <v>0.65769999999999995</v>
      </c>
      <c r="P73" s="504">
        <v>36.552199999999999</v>
      </c>
      <c r="Q73" s="504">
        <v>21.489899999999999</v>
      </c>
      <c r="R73" s="504">
        <v>7.0217700000000001</v>
      </c>
      <c r="S73" s="505">
        <v>98.43413000000001</v>
      </c>
      <c r="T73" s="504">
        <v>8.1880000000000006</v>
      </c>
      <c r="U73" s="534">
        <v>2.2132000000000001</v>
      </c>
      <c r="V73" s="12"/>
      <c r="W73" s="12">
        <v>5.5</v>
      </c>
    </row>
    <row r="74" spans="1:23" ht="15">
      <c r="A74" s="29" t="s">
        <v>16</v>
      </c>
      <c r="B74" s="33">
        <v>40547</v>
      </c>
      <c r="C74" s="31">
        <v>2</v>
      </c>
      <c r="D74" s="31">
        <v>1</v>
      </c>
      <c r="E74" s="31">
        <v>1</v>
      </c>
      <c r="F74" s="31" t="s">
        <v>200</v>
      </c>
      <c r="G74" s="31" t="s">
        <v>193</v>
      </c>
      <c r="H74" s="32" t="s">
        <v>240</v>
      </c>
      <c r="I74" s="503">
        <v>9.2953606043088E-2</v>
      </c>
      <c r="J74" s="504">
        <v>36.631100000000004</v>
      </c>
      <c r="K74" s="504">
        <v>24.313500000000001</v>
      </c>
      <c r="L74" s="504">
        <v>6.9219200000000001</v>
      </c>
      <c r="M74" s="505">
        <v>101.98515</v>
      </c>
      <c r="N74" s="504">
        <v>8.1930000000000014</v>
      </c>
      <c r="O74" s="506">
        <v>0.86409999999999998</v>
      </c>
      <c r="P74" s="12">
        <v>36.636000000000003</v>
      </c>
      <c r="Q74" s="12">
        <v>23.321899999999999</v>
      </c>
      <c r="R74" s="12">
        <v>6.61313</v>
      </c>
      <c r="S74" s="18">
        <v>95.787809999999993</v>
      </c>
      <c r="T74" s="12">
        <v>8.1709999999999994</v>
      </c>
      <c r="U74" s="11">
        <v>2.1454</v>
      </c>
      <c r="V74" s="12"/>
      <c r="W74" s="12">
        <v>15</v>
      </c>
    </row>
    <row r="75" spans="1:23" ht="15">
      <c r="A75" s="29" t="s">
        <v>16</v>
      </c>
      <c r="B75" s="33">
        <v>40553</v>
      </c>
      <c r="C75" s="31">
        <v>2</v>
      </c>
      <c r="D75" s="31">
        <v>1</v>
      </c>
      <c r="E75" s="31">
        <v>1</v>
      </c>
      <c r="F75" s="31" t="s">
        <v>116</v>
      </c>
      <c r="G75" s="31" t="s">
        <v>193</v>
      </c>
      <c r="H75" s="32" t="s">
        <v>241</v>
      </c>
      <c r="I75" s="503">
        <v>6.5136265587249276E-2</v>
      </c>
      <c r="J75" s="504">
        <v>36.504800000000003</v>
      </c>
      <c r="K75" s="504">
        <v>24.327500000000001</v>
      </c>
      <c r="L75" s="504">
        <v>6.8588899999999997</v>
      </c>
      <c r="M75" s="505">
        <v>101.00753</v>
      </c>
      <c r="N75" s="504">
        <v>8.2200000000000006</v>
      </c>
      <c r="O75" s="506">
        <v>0.63619999999999999</v>
      </c>
      <c r="P75" s="504">
        <v>36.508000000000003</v>
      </c>
      <c r="Q75" s="504">
        <v>23.904699999999998</v>
      </c>
      <c r="R75" s="504">
        <v>6.4970600000000003</v>
      </c>
      <c r="S75" s="505">
        <v>94.989080000000001</v>
      </c>
      <c r="T75" s="504">
        <v>8.1940000000000008</v>
      </c>
      <c r="U75" s="534">
        <v>0.75249999999999995</v>
      </c>
      <c r="V75" s="12"/>
      <c r="W75" s="12">
        <v>6</v>
      </c>
    </row>
    <row r="76" spans="1:23" ht="15">
      <c r="A76" s="29" t="s">
        <v>16</v>
      </c>
      <c r="B76" s="33">
        <v>40560</v>
      </c>
      <c r="C76" s="31">
        <v>2</v>
      </c>
      <c r="D76" s="31">
        <v>1</v>
      </c>
      <c r="E76" s="31">
        <v>1</v>
      </c>
      <c r="F76" s="31" t="s">
        <v>200</v>
      </c>
      <c r="G76" s="31" t="s">
        <v>207</v>
      </c>
      <c r="H76" s="32" t="s">
        <v>237</v>
      </c>
      <c r="I76" s="503">
        <v>6.727925159874347E-2</v>
      </c>
      <c r="J76" s="504">
        <v>36.653100000000002</v>
      </c>
      <c r="K76" s="504">
        <v>24.558700000000002</v>
      </c>
      <c r="L76" s="504">
        <v>6.8648100000000003</v>
      </c>
      <c r="M76" s="505">
        <v>101.58091</v>
      </c>
      <c r="N76" s="504">
        <v>8.3210000000000015</v>
      </c>
      <c r="O76" s="506">
        <v>0.32400000000000001</v>
      </c>
      <c r="P76" s="504">
        <v>36.645400000000002</v>
      </c>
      <c r="Q76" s="504">
        <v>23.9665</v>
      </c>
      <c r="R76" s="504">
        <v>6.4971300000000003</v>
      </c>
      <c r="S76" s="505">
        <v>95.166290000000004</v>
      </c>
      <c r="T76" s="504">
        <v>8.3090000000000011</v>
      </c>
      <c r="U76" s="534">
        <v>2.3405</v>
      </c>
      <c r="V76" s="12"/>
      <c r="W76" s="12">
        <v>7.5</v>
      </c>
    </row>
    <row r="77" spans="1:23" ht="15">
      <c r="A77" s="29" t="s">
        <v>16</v>
      </c>
      <c r="B77" s="33">
        <v>40567</v>
      </c>
      <c r="C77" s="31">
        <v>2</v>
      </c>
      <c r="D77" s="31">
        <v>1</v>
      </c>
      <c r="E77" s="31">
        <v>1</v>
      </c>
      <c r="F77" s="31" t="s">
        <v>197</v>
      </c>
      <c r="G77" s="31" t="s">
        <v>189</v>
      </c>
      <c r="H77" s="32" t="s">
        <v>245</v>
      </c>
      <c r="I77" s="503">
        <v>0.11546844003918549</v>
      </c>
      <c r="J77" s="12">
        <v>36.719099999999997</v>
      </c>
      <c r="K77" s="12">
        <v>23.907499999999999</v>
      </c>
      <c r="L77" s="12">
        <v>6.69991</v>
      </c>
      <c r="M77" s="18">
        <v>98.078550000000007</v>
      </c>
      <c r="N77" s="12">
        <v>8.3680000000000003</v>
      </c>
      <c r="O77" s="10">
        <v>0.75660000000000005</v>
      </c>
      <c r="P77" s="504">
        <v>36.720400000000005</v>
      </c>
      <c r="Q77" s="504">
        <v>23.903600000000001</v>
      </c>
      <c r="R77" s="504">
        <v>6.6504000000000003</v>
      </c>
      <c r="S77" s="505">
        <v>97.347920000000002</v>
      </c>
      <c r="T77" s="504">
        <v>8.3700000000000028</v>
      </c>
      <c r="U77" s="534">
        <v>1.2935000000000001</v>
      </c>
      <c r="V77" s="12"/>
      <c r="W77" s="12">
        <v>5</v>
      </c>
    </row>
    <row r="78" spans="1:23" ht="15">
      <c r="A78" s="29" t="s">
        <v>16</v>
      </c>
      <c r="B78" s="33">
        <v>40574</v>
      </c>
      <c r="C78" s="31">
        <v>2</v>
      </c>
      <c r="D78" s="31" t="s">
        <v>191</v>
      </c>
      <c r="E78" s="31">
        <v>1</v>
      </c>
      <c r="F78" s="31" t="s">
        <v>197</v>
      </c>
      <c r="G78" s="31" t="s">
        <v>187</v>
      </c>
      <c r="H78" s="32" t="s">
        <v>241</v>
      </c>
      <c r="I78" s="503">
        <v>6.03045419875263E-2</v>
      </c>
      <c r="J78" s="504">
        <v>36.528400000000005</v>
      </c>
      <c r="K78" s="504">
        <v>24.673300000000001</v>
      </c>
      <c r="L78" s="504">
        <v>6.7179200000000003</v>
      </c>
      <c r="M78" s="505">
        <v>99.530519999999996</v>
      </c>
      <c r="N78" s="504">
        <v>8.4220000000000006</v>
      </c>
      <c r="O78" s="506">
        <v>0.2036</v>
      </c>
      <c r="P78" s="504">
        <v>36.716999999999999</v>
      </c>
      <c r="Q78" s="504">
        <v>23.6282</v>
      </c>
      <c r="R78" s="504">
        <v>5.7392899999999996</v>
      </c>
      <c r="S78" s="505">
        <v>83.611680000000007</v>
      </c>
      <c r="T78" s="504">
        <v>8.3720000000000017</v>
      </c>
      <c r="U78" s="534">
        <v>2.5007000000000001</v>
      </c>
      <c r="V78" s="12"/>
      <c r="W78" s="12">
        <v>8</v>
      </c>
    </row>
    <row r="79" spans="1:23" ht="15">
      <c r="A79" s="29" t="s">
        <v>16</v>
      </c>
      <c r="B79" s="33">
        <v>40581</v>
      </c>
      <c r="C79" s="31">
        <v>2</v>
      </c>
      <c r="D79" s="31">
        <v>1</v>
      </c>
      <c r="E79" s="31">
        <v>1</v>
      </c>
      <c r="F79" s="31" t="s">
        <v>102</v>
      </c>
      <c r="G79" s="31" t="s">
        <v>187</v>
      </c>
      <c r="H79" s="32" t="s">
        <v>246</v>
      </c>
      <c r="I79" s="503">
        <v>9.7445638167152168E-2</v>
      </c>
      <c r="J79" s="504">
        <v>36.729000000000006</v>
      </c>
      <c r="K79" s="504">
        <v>24.324100000000001</v>
      </c>
      <c r="L79" s="504">
        <v>6.7964000000000002</v>
      </c>
      <c r="M79" s="505">
        <v>100.2101</v>
      </c>
      <c r="N79" s="504">
        <v>8.1199999999999992</v>
      </c>
      <c r="O79" s="506">
        <v>0.73960000000000004</v>
      </c>
      <c r="P79" s="504">
        <v>36.698500000000003</v>
      </c>
      <c r="Q79" s="504">
        <v>23.959700000000002</v>
      </c>
      <c r="R79" s="504">
        <v>6.6711299999999998</v>
      </c>
      <c r="S79" s="505">
        <v>97.733310000000003</v>
      </c>
      <c r="T79" s="504">
        <v>8.1199999999999992</v>
      </c>
      <c r="U79" s="534">
        <v>2.3304</v>
      </c>
      <c r="V79" s="12"/>
      <c r="W79" s="12">
        <v>6</v>
      </c>
    </row>
    <row r="80" spans="1:23" ht="15">
      <c r="A80" s="29" t="s">
        <v>16</v>
      </c>
      <c r="B80" s="33">
        <v>40588</v>
      </c>
      <c r="C80" s="31">
        <v>2</v>
      </c>
      <c r="D80" s="31" t="s">
        <v>196</v>
      </c>
      <c r="E80" s="31">
        <v>1</v>
      </c>
      <c r="F80" s="31" t="s">
        <v>195</v>
      </c>
      <c r="G80" s="31" t="s">
        <v>189</v>
      </c>
      <c r="H80" s="32" t="s">
        <v>239</v>
      </c>
      <c r="I80" s="503">
        <v>0.10259079189338823</v>
      </c>
      <c r="J80" s="504">
        <v>36.813499999999998</v>
      </c>
      <c r="K80" s="504">
        <v>24.189699999999998</v>
      </c>
      <c r="L80" s="504">
        <v>6.7233599999999987</v>
      </c>
      <c r="M80" s="505">
        <v>98.953410000000005</v>
      </c>
      <c r="N80" s="504">
        <v>8.0520000000000014</v>
      </c>
      <c r="O80" s="506">
        <v>0.63019999999999998</v>
      </c>
      <c r="P80" s="12">
        <v>36.814799999999998</v>
      </c>
      <c r="Q80" s="12">
        <v>23.9984</v>
      </c>
      <c r="R80" s="12">
        <v>6.4156599999999999</v>
      </c>
      <c r="S80" s="18">
        <v>94.116169999999997</v>
      </c>
      <c r="T80" s="12">
        <v>8.0440000000000005</v>
      </c>
      <c r="U80" s="11">
        <v>2.9973999999999998</v>
      </c>
      <c r="V80" s="12"/>
      <c r="W80" s="12">
        <v>5</v>
      </c>
    </row>
    <row r="81" spans="1:23" ht="15">
      <c r="A81" s="29" t="s">
        <v>16</v>
      </c>
      <c r="B81" s="33">
        <v>40595</v>
      </c>
      <c r="C81" s="31">
        <v>2</v>
      </c>
      <c r="D81" s="31" t="s">
        <v>196</v>
      </c>
      <c r="E81" s="31" t="s">
        <v>191</v>
      </c>
      <c r="F81" s="31" t="s">
        <v>188</v>
      </c>
      <c r="G81" s="31" t="s">
        <v>189</v>
      </c>
      <c r="H81" s="32" t="s">
        <v>111</v>
      </c>
      <c r="I81" s="503">
        <v>9.5908084009031586E-2</v>
      </c>
      <c r="J81" s="12">
        <v>36.683500000000002</v>
      </c>
      <c r="K81" s="12">
        <v>25.105</v>
      </c>
      <c r="L81" s="12">
        <v>7.0891099999999998</v>
      </c>
      <c r="M81" s="18">
        <v>105.89605</v>
      </c>
      <c r="N81" s="12">
        <v>8.1300000000000008</v>
      </c>
      <c r="O81" s="10">
        <v>0.66180000000000005</v>
      </c>
      <c r="P81" s="504">
        <v>36.830599999999997</v>
      </c>
      <c r="Q81" s="504">
        <v>24.552</v>
      </c>
      <c r="R81" s="504">
        <v>6.9105999999999996</v>
      </c>
      <c r="S81" s="505">
        <v>102.3509</v>
      </c>
      <c r="T81" s="504">
        <v>8.07</v>
      </c>
      <c r="U81" s="534">
        <v>2.3921999999999999</v>
      </c>
      <c r="V81" s="12"/>
      <c r="W81" s="12">
        <v>5.2</v>
      </c>
    </row>
    <row r="82" spans="1:23" ht="15">
      <c r="A82" s="29" t="s">
        <v>16</v>
      </c>
      <c r="B82" s="33">
        <v>40602</v>
      </c>
      <c r="C82" s="31">
        <v>2</v>
      </c>
      <c r="D82" s="31">
        <v>1</v>
      </c>
      <c r="E82" s="31" t="s">
        <v>191</v>
      </c>
      <c r="F82" s="31" t="s">
        <v>208</v>
      </c>
      <c r="G82" s="31" t="s">
        <v>207</v>
      </c>
      <c r="H82" s="32" t="s">
        <v>244</v>
      </c>
      <c r="I82" s="503">
        <v>7.9670916797991403E-2</v>
      </c>
      <c r="J82" s="504">
        <v>36.4786</v>
      </c>
      <c r="K82" s="504">
        <v>26.362400000000001</v>
      </c>
      <c r="L82" s="504">
        <v>6.93912</v>
      </c>
      <c r="M82" s="505">
        <v>105.74283</v>
      </c>
      <c r="N82" s="504">
        <v>8.1280000000000001</v>
      </c>
      <c r="O82" s="506">
        <v>3.6999999999999998E-2</v>
      </c>
      <c r="P82" s="12">
        <v>36.804400000000001</v>
      </c>
      <c r="Q82" s="12">
        <v>24.790900000000001</v>
      </c>
      <c r="R82" s="12">
        <v>5.2719800000000001</v>
      </c>
      <c r="S82" s="18">
        <v>78.390590000000003</v>
      </c>
      <c r="T82" s="12">
        <v>8.0640000000000001</v>
      </c>
      <c r="U82" s="11">
        <v>1.8946000000000001</v>
      </c>
      <c r="V82" s="12"/>
      <c r="W82" s="12">
        <v>15</v>
      </c>
    </row>
    <row r="83" spans="1:23" ht="15">
      <c r="A83" s="29" t="s">
        <v>16</v>
      </c>
      <c r="B83" s="33">
        <v>40609</v>
      </c>
      <c r="C83" s="31">
        <v>2</v>
      </c>
      <c r="D83" s="31" t="s">
        <v>97</v>
      </c>
      <c r="E83" s="31">
        <v>1</v>
      </c>
      <c r="F83" s="31" t="s">
        <v>208</v>
      </c>
      <c r="G83" s="31" t="s">
        <v>207</v>
      </c>
      <c r="H83" s="32" t="s">
        <v>239</v>
      </c>
      <c r="I83" s="503">
        <v>0.1024562011823867</v>
      </c>
      <c r="J83" s="504">
        <v>36.695700000000002</v>
      </c>
      <c r="K83" s="504">
        <v>25.388500000000001</v>
      </c>
      <c r="L83" s="504">
        <v>6.5573800000000002</v>
      </c>
      <c r="M83" s="505">
        <v>98.430179999999993</v>
      </c>
      <c r="N83" s="504">
        <v>8.1670000000000016</v>
      </c>
      <c r="O83" s="506">
        <v>0.61280000000000001</v>
      </c>
      <c r="P83" s="504">
        <v>36.689599999999999</v>
      </c>
      <c r="Q83" s="504">
        <v>25.277899999999999</v>
      </c>
      <c r="R83" s="504">
        <v>6.5598299999999998</v>
      </c>
      <c r="S83" s="505">
        <v>98.280090000000001</v>
      </c>
      <c r="T83" s="504">
        <v>8.1690000000000005</v>
      </c>
      <c r="U83" s="534">
        <v>1.3160000000000001</v>
      </c>
      <c r="V83" s="12"/>
      <c r="W83" s="12">
        <v>5.8</v>
      </c>
    </row>
    <row r="84" spans="1:23" ht="15">
      <c r="A84" s="29" t="s">
        <v>16</v>
      </c>
      <c r="B84" s="33">
        <v>40616</v>
      </c>
      <c r="C84" s="31">
        <v>2</v>
      </c>
      <c r="D84" s="31" t="s">
        <v>191</v>
      </c>
      <c r="E84" s="31">
        <v>1</v>
      </c>
      <c r="F84" s="31" t="s">
        <v>102</v>
      </c>
      <c r="G84" s="31" t="s">
        <v>187</v>
      </c>
      <c r="H84" s="32" t="s">
        <v>246</v>
      </c>
      <c r="I84" s="503">
        <v>0.11171755750995788</v>
      </c>
      <c r="J84" s="504">
        <v>36.6663</v>
      </c>
      <c r="K84" s="504">
        <v>24.2348</v>
      </c>
      <c r="L84" s="504">
        <v>6.6191300000000002</v>
      </c>
      <c r="M84" s="505">
        <v>97.412310000000005</v>
      </c>
      <c r="N84" s="504">
        <v>8.2160000000000011</v>
      </c>
      <c r="O84" s="506">
        <v>0.78310000000000002</v>
      </c>
      <c r="P84" s="504">
        <v>36.722100000000005</v>
      </c>
      <c r="Q84" s="504">
        <v>24.005500000000001</v>
      </c>
      <c r="R84" s="504">
        <v>6.7351799999999997</v>
      </c>
      <c r="S84" s="505">
        <v>98.762720000000002</v>
      </c>
      <c r="T84" s="504">
        <v>8.2140000000000004</v>
      </c>
      <c r="U84" s="534">
        <v>0.74239999999999995</v>
      </c>
      <c r="V84" s="12"/>
      <c r="W84" s="12">
        <v>6</v>
      </c>
    </row>
    <row r="85" spans="1:23" ht="15">
      <c r="A85" s="29" t="s">
        <v>16</v>
      </c>
      <c r="B85" s="33">
        <v>40623</v>
      </c>
      <c r="C85" s="31">
        <v>2</v>
      </c>
      <c r="D85" s="31">
        <v>1</v>
      </c>
      <c r="E85" s="31">
        <v>1</v>
      </c>
      <c r="F85" s="31" t="s">
        <v>119</v>
      </c>
      <c r="G85" s="31" t="s">
        <v>187</v>
      </c>
      <c r="H85" s="32" t="s">
        <v>248</v>
      </c>
      <c r="I85" s="503">
        <v>0.1330845253915123</v>
      </c>
      <c r="J85" s="12">
        <v>36.3795</v>
      </c>
      <c r="K85" s="12">
        <v>24.002300000000002</v>
      </c>
      <c r="L85" s="12">
        <v>7.1768599999999996</v>
      </c>
      <c r="M85" s="18">
        <v>105.02647</v>
      </c>
      <c r="N85" s="12">
        <v>8.2609999999999992</v>
      </c>
      <c r="O85" s="10">
        <v>0.89570000000000005</v>
      </c>
      <c r="P85" s="504">
        <v>36.691200000000002</v>
      </c>
      <c r="Q85" s="504">
        <v>23.591699999999999</v>
      </c>
      <c r="R85" s="504">
        <v>6.8904399999999999</v>
      </c>
      <c r="S85" s="505">
        <v>100.30391</v>
      </c>
      <c r="T85" s="504">
        <v>8.2430000000000003</v>
      </c>
      <c r="U85" s="534">
        <v>1.9000999999999999</v>
      </c>
      <c r="V85" s="12"/>
      <c r="W85" s="12">
        <v>5</v>
      </c>
    </row>
    <row r="86" spans="1:23" ht="15">
      <c r="A86" s="29" t="s">
        <v>16</v>
      </c>
      <c r="B86" s="39">
        <v>40630</v>
      </c>
      <c r="C86" s="31">
        <v>2</v>
      </c>
      <c r="D86" s="31" t="s">
        <v>191</v>
      </c>
      <c r="E86" s="31">
        <v>1</v>
      </c>
      <c r="F86" s="31" t="s">
        <v>188</v>
      </c>
      <c r="G86" s="31" t="s">
        <v>207</v>
      </c>
      <c r="H86" s="32" t="s">
        <v>246</v>
      </c>
      <c r="I86" s="503">
        <v>7.0656090728784482E-2</v>
      </c>
      <c r="J86" s="504">
        <v>36.139000000000003</v>
      </c>
      <c r="K86" s="504">
        <v>24.23</v>
      </c>
      <c r="L86" s="504">
        <v>6.9059100000000004</v>
      </c>
      <c r="M86" s="505">
        <v>101.31735999999999</v>
      </c>
      <c r="N86" s="504">
        <v>8.2880000000000003</v>
      </c>
      <c r="O86" s="506">
        <v>0.18659999999999999</v>
      </c>
      <c r="P86" s="504">
        <v>36.654699999999998</v>
      </c>
      <c r="Q86" s="504">
        <v>23.565300000000001</v>
      </c>
      <c r="R86" s="504">
        <v>4.92483</v>
      </c>
      <c r="S86" s="505">
        <v>71.642700000000005</v>
      </c>
      <c r="T86" s="504">
        <v>8.1940000000000008</v>
      </c>
      <c r="U86" s="534">
        <v>3.1947000000000001</v>
      </c>
      <c r="V86" s="12"/>
      <c r="W86" s="12">
        <v>11</v>
      </c>
    </row>
    <row r="87" spans="1:23" ht="15">
      <c r="A87" s="29"/>
      <c r="B87" s="39"/>
      <c r="C87" s="31"/>
      <c r="D87" s="31"/>
      <c r="E87" s="31"/>
      <c r="F87" s="31"/>
      <c r="G87" s="31"/>
      <c r="H87" s="32"/>
      <c r="I87" s="503"/>
      <c r="J87" s="504"/>
      <c r="K87" s="504"/>
      <c r="L87" s="504"/>
      <c r="M87" s="505"/>
      <c r="N87" s="504"/>
      <c r="O87" s="506"/>
      <c r="P87" s="504"/>
      <c r="Q87" s="504"/>
      <c r="R87" s="504"/>
      <c r="S87" s="505"/>
      <c r="T87" s="504"/>
      <c r="U87" s="534"/>
      <c r="V87" s="12"/>
      <c r="W87" s="12"/>
    </row>
    <row r="88" spans="1:23" ht="15">
      <c r="A88" s="29" t="s">
        <v>17</v>
      </c>
      <c r="B88" s="33">
        <v>40518</v>
      </c>
      <c r="C88" s="31">
        <v>2</v>
      </c>
      <c r="D88" s="31">
        <v>2</v>
      </c>
      <c r="E88" s="31">
        <v>1</v>
      </c>
      <c r="F88" s="31" t="s">
        <v>119</v>
      </c>
      <c r="G88" s="31" t="s">
        <v>193</v>
      </c>
      <c r="H88" s="32" t="s">
        <v>250</v>
      </c>
      <c r="I88" s="513" t="s">
        <v>302</v>
      </c>
      <c r="J88" s="507">
        <v>36.367699999999999</v>
      </c>
      <c r="K88" s="507">
        <v>21.785</v>
      </c>
      <c r="L88" s="507">
        <v>7.1253599999999997</v>
      </c>
      <c r="M88" s="508">
        <v>100.30379000000001</v>
      </c>
      <c r="N88" s="507">
        <v>8.2479999999999993</v>
      </c>
      <c r="O88" s="509">
        <v>0.58489999999999998</v>
      </c>
      <c r="P88" s="12">
        <v>37.299300000000002</v>
      </c>
      <c r="Q88" s="12">
        <v>22.0322</v>
      </c>
      <c r="R88" s="12">
        <v>6.7650800000000002</v>
      </c>
      <c r="S88" s="18">
        <v>96.171520000000001</v>
      </c>
      <c r="T88" s="12">
        <v>8.1790000000000003</v>
      </c>
      <c r="U88" s="11">
        <v>1.2981</v>
      </c>
      <c r="V88" s="12"/>
      <c r="W88" s="12">
        <v>4.0999999999999996</v>
      </c>
    </row>
    <row r="89" spans="1:23" ht="15">
      <c r="A89" s="29" t="s">
        <v>17</v>
      </c>
      <c r="B89" s="33">
        <v>40525</v>
      </c>
      <c r="C89" s="31">
        <v>2</v>
      </c>
      <c r="D89" s="31">
        <v>1</v>
      </c>
      <c r="E89" s="31">
        <v>1</v>
      </c>
      <c r="F89" s="31" t="s">
        <v>195</v>
      </c>
      <c r="G89" s="31" t="s">
        <v>204</v>
      </c>
      <c r="H89" s="32" t="s">
        <v>255</v>
      </c>
      <c r="I89" s="503">
        <v>8.8933649123165481E-2</v>
      </c>
      <c r="J89" s="504">
        <v>36.5274</v>
      </c>
      <c r="K89" s="504">
        <v>22.343499999999999</v>
      </c>
      <c r="L89" s="504">
        <v>7.2576400000000003</v>
      </c>
      <c r="M89" s="505">
        <v>103.27594000000001</v>
      </c>
      <c r="N89" s="504">
        <v>8.2349999999999994</v>
      </c>
      <c r="O89" s="506">
        <v>0.37430000000000002</v>
      </c>
      <c r="P89" s="504">
        <v>37.248699999999999</v>
      </c>
      <c r="Q89" s="504">
        <v>22.1021</v>
      </c>
      <c r="R89" s="504">
        <v>6.5772500000000003</v>
      </c>
      <c r="S89" s="505">
        <v>93.589060000000003</v>
      </c>
      <c r="T89" s="504">
        <v>8.1540000000000017</v>
      </c>
      <c r="U89" s="534">
        <v>2.2273999999999998</v>
      </c>
      <c r="V89" s="12"/>
      <c r="W89" s="12">
        <v>6</v>
      </c>
    </row>
    <row r="90" spans="1:23" ht="15">
      <c r="A90" s="29" t="s">
        <v>17</v>
      </c>
      <c r="B90" s="33">
        <v>40532</v>
      </c>
      <c r="C90" s="31">
        <v>2</v>
      </c>
      <c r="D90" s="31">
        <v>1</v>
      </c>
      <c r="E90" s="31">
        <v>1</v>
      </c>
      <c r="F90" s="31" t="s">
        <v>119</v>
      </c>
      <c r="G90" s="31" t="s">
        <v>187</v>
      </c>
      <c r="H90" s="32" t="s">
        <v>300</v>
      </c>
      <c r="I90" s="503">
        <v>0.10930928572864844</v>
      </c>
      <c r="J90" s="504">
        <v>36.558300000000003</v>
      </c>
      <c r="K90" s="504">
        <v>21.1203</v>
      </c>
      <c r="L90" s="504">
        <v>7.0321300000000004</v>
      </c>
      <c r="M90" s="505">
        <v>97.933589999999995</v>
      </c>
      <c r="N90" s="504">
        <v>8.2089999999999996</v>
      </c>
      <c r="O90" s="506">
        <v>0.62839999999999996</v>
      </c>
      <c r="P90" s="504">
        <v>37.191299999999998</v>
      </c>
      <c r="Q90" s="504">
        <v>21.7621</v>
      </c>
      <c r="R90" s="504">
        <v>6.7411099999999999</v>
      </c>
      <c r="S90" s="505">
        <v>95.313829999999996</v>
      </c>
      <c r="T90" s="504">
        <v>8.1580000000000013</v>
      </c>
      <c r="U90" s="534">
        <v>0.98180000000000001</v>
      </c>
      <c r="V90" s="12"/>
      <c r="W90" s="12">
        <v>5.5</v>
      </c>
    </row>
    <row r="91" spans="1:23" ht="15">
      <c r="A91" s="29" t="s">
        <v>17</v>
      </c>
      <c r="B91" s="33">
        <v>40547</v>
      </c>
      <c r="C91" s="31">
        <v>2</v>
      </c>
      <c r="D91" s="31">
        <v>1</v>
      </c>
      <c r="E91" s="31">
        <v>1</v>
      </c>
      <c r="F91" s="31" t="s">
        <v>208</v>
      </c>
      <c r="G91" s="31" t="s">
        <v>207</v>
      </c>
      <c r="H91" s="32" t="s">
        <v>236</v>
      </c>
      <c r="I91" s="503">
        <v>5.701051210798351E-2</v>
      </c>
      <c r="J91" s="504">
        <v>36.571800000000003</v>
      </c>
      <c r="K91" s="504">
        <v>25.255800000000001</v>
      </c>
      <c r="L91" s="504">
        <v>6.9319499999999996</v>
      </c>
      <c r="M91" s="505">
        <v>103.74670999999999</v>
      </c>
      <c r="N91" s="504">
        <v>8.1870000000000012</v>
      </c>
      <c r="O91" s="506">
        <v>0.20680000000000001</v>
      </c>
      <c r="P91" s="504">
        <v>37.360100000000003</v>
      </c>
      <c r="Q91" s="504">
        <v>24.4331</v>
      </c>
      <c r="R91" s="504">
        <v>6.8358699999999999</v>
      </c>
      <c r="S91" s="505">
        <v>101.34598</v>
      </c>
      <c r="T91" s="504">
        <v>8.1449999999999996</v>
      </c>
      <c r="U91" s="534">
        <v>1.0624</v>
      </c>
      <c r="V91" s="12"/>
      <c r="W91" s="12">
        <v>10</v>
      </c>
    </row>
    <row r="92" spans="1:23" ht="15">
      <c r="A92" s="29" t="s">
        <v>17</v>
      </c>
      <c r="B92" s="33">
        <v>40553</v>
      </c>
      <c r="C92" s="31">
        <v>2</v>
      </c>
      <c r="D92" s="31" t="s">
        <v>215</v>
      </c>
      <c r="E92" s="31">
        <v>1</v>
      </c>
      <c r="F92" s="31" t="s">
        <v>270</v>
      </c>
      <c r="G92" s="31" t="s">
        <v>189</v>
      </c>
      <c r="H92" s="32" t="s">
        <v>259</v>
      </c>
      <c r="I92" s="503">
        <v>0.11967452668911083</v>
      </c>
      <c r="J92" s="504">
        <v>36.620699999999999</v>
      </c>
      <c r="K92" s="504">
        <v>24.158100000000001</v>
      </c>
      <c r="L92" s="504">
        <v>6.9740799999999998</v>
      </c>
      <c r="M92" s="505">
        <v>102.47448</v>
      </c>
      <c r="N92" s="504">
        <v>8.2210000000000001</v>
      </c>
      <c r="O92" s="506">
        <v>0.59819999999999995</v>
      </c>
      <c r="P92" s="504">
        <v>37.4617</v>
      </c>
      <c r="Q92" s="504">
        <v>24.866299999999999</v>
      </c>
      <c r="R92" s="504">
        <v>6.6165900000000004</v>
      </c>
      <c r="S92" s="505">
        <v>98.877470000000002</v>
      </c>
      <c r="T92" s="504">
        <v>8.1550000000000011</v>
      </c>
      <c r="U92" s="534">
        <v>1.5879000000000001</v>
      </c>
      <c r="V92" s="12"/>
      <c r="W92" s="12">
        <v>4.8</v>
      </c>
    </row>
    <row r="93" spans="1:23" ht="15">
      <c r="A93" s="29" t="s">
        <v>17</v>
      </c>
      <c r="B93" s="33">
        <v>40560</v>
      </c>
      <c r="C93" s="31">
        <v>2</v>
      </c>
      <c r="D93" s="31">
        <v>1</v>
      </c>
      <c r="E93" s="31">
        <v>1</v>
      </c>
      <c r="F93" s="31" t="s">
        <v>188</v>
      </c>
      <c r="G93" s="31" t="s">
        <v>193</v>
      </c>
      <c r="H93" s="32" t="s">
        <v>250</v>
      </c>
      <c r="I93" s="503">
        <v>8.1443517043813515E-2</v>
      </c>
      <c r="J93" s="504">
        <v>36.654200000000003</v>
      </c>
      <c r="K93" s="504">
        <v>24.5745</v>
      </c>
      <c r="L93" s="504">
        <v>6.9464300000000003</v>
      </c>
      <c r="M93" s="505">
        <v>102.81715</v>
      </c>
      <c r="N93" s="504">
        <v>8.3230000000000004</v>
      </c>
      <c r="O93" s="506">
        <v>0.49930000000000002</v>
      </c>
      <c r="P93" s="504">
        <v>37.4116</v>
      </c>
      <c r="Q93" s="504">
        <v>24.474299999999999</v>
      </c>
      <c r="R93" s="504">
        <v>6.31121</v>
      </c>
      <c r="S93" s="505">
        <v>93.660870000000003</v>
      </c>
      <c r="T93" s="504">
        <v>8.2620000000000005</v>
      </c>
      <c r="U93" s="534">
        <v>1.1579999999999999</v>
      </c>
      <c r="V93" s="12"/>
      <c r="W93" s="12">
        <v>5.5</v>
      </c>
    </row>
    <row r="94" spans="1:23" ht="15">
      <c r="A94" s="29" t="s">
        <v>17</v>
      </c>
      <c r="B94" s="33">
        <v>40567</v>
      </c>
      <c r="C94" s="31">
        <v>2</v>
      </c>
      <c r="D94" s="31" t="s">
        <v>97</v>
      </c>
      <c r="E94" s="31">
        <v>1</v>
      </c>
      <c r="F94" s="31" t="s">
        <v>203</v>
      </c>
      <c r="G94" s="31" t="s">
        <v>204</v>
      </c>
      <c r="H94" s="32" t="s">
        <v>115</v>
      </c>
      <c r="I94" s="503">
        <v>0.11621778319819485</v>
      </c>
      <c r="J94" s="504">
        <v>36.688299999999998</v>
      </c>
      <c r="K94" s="504">
        <v>23.7195</v>
      </c>
      <c r="L94" s="504">
        <v>6.7295299999999987</v>
      </c>
      <c r="M94" s="505">
        <v>98.176079999999999</v>
      </c>
      <c r="N94" s="504">
        <v>8.3640000000000008</v>
      </c>
      <c r="O94" s="506">
        <v>0.7419</v>
      </c>
      <c r="P94" s="504">
        <v>37.507899999999999</v>
      </c>
      <c r="Q94" s="504">
        <v>24.398</v>
      </c>
      <c r="R94" s="504">
        <v>5.7637999999999998</v>
      </c>
      <c r="S94" s="505">
        <v>85.473159999999993</v>
      </c>
      <c r="T94" s="504">
        <v>8.2940000000000005</v>
      </c>
      <c r="U94" s="534">
        <v>3.7709999999999999</v>
      </c>
      <c r="V94" s="12"/>
      <c r="W94" s="12">
        <v>4</v>
      </c>
    </row>
    <row r="95" spans="1:23" ht="15">
      <c r="A95" s="29" t="s">
        <v>17</v>
      </c>
      <c r="B95" s="33">
        <v>40574</v>
      </c>
      <c r="C95" s="31">
        <v>2</v>
      </c>
      <c r="D95" s="31" t="s">
        <v>191</v>
      </c>
      <c r="E95" s="31">
        <v>1</v>
      </c>
      <c r="F95" s="31" t="s">
        <v>197</v>
      </c>
      <c r="G95" s="31" t="s">
        <v>189</v>
      </c>
      <c r="H95" s="32" t="s">
        <v>241</v>
      </c>
      <c r="I95" s="503">
        <v>6.8660134564519262E-2</v>
      </c>
      <c r="J95" s="504">
        <v>36.616700000000002</v>
      </c>
      <c r="K95" s="504">
        <v>25.437899999999999</v>
      </c>
      <c r="L95" s="504">
        <v>6.7154499999999997</v>
      </c>
      <c r="M95" s="505">
        <v>100.84135999999999</v>
      </c>
      <c r="N95" s="504">
        <v>8.4130000000000003</v>
      </c>
      <c r="O95" s="506">
        <v>0.37019999999999997</v>
      </c>
      <c r="P95" s="504">
        <v>37.477600000000002</v>
      </c>
      <c r="Q95" s="504">
        <v>25.2149</v>
      </c>
      <c r="R95" s="504">
        <v>5.5791000000000004</v>
      </c>
      <c r="S95" s="505">
        <v>83.873570000000001</v>
      </c>
      <c r="T95" s="504">
        <v>8.338000000000001</v>
      </c>
      <c r="U95" s="534">
        <v>1.0613999999999999</v>
      </c>
      <c r="V95" s="12"/>
      <c r="W95" s="12">
        <v>7.5</v>
      </c>
    </row>
    <row r="96" spans="1:23" ht="15">
      <c r="A96" s="29" t="s">
        <v>17</v>
      </c>
      <c r="B96" s="33">
        <v>40581</v>
      </c>
      <c r="C96" s="31">
        <v>2</v>
      </c>
      <c r="D96" s="31" t="s">
        <v>97</v>
      </c>
      <c r="E96" s="31">
        <v>1</v>
      </c>
      <c r="F96" s="31" t="s">
        <v>270</v>
      </c>
      <c r="G96" s="31" t="s">
        <v>204</v>
      </c>
      <c r="H96" s="32" t="s">
        <v>260</v>
      </c>
      <c r="I96" s="503">
        <v>0.16164252062901879</v>
      </c>
      <c r="J96" s="12">
        <v>36.764800000000001</v>
      </c>
      <c r="K96" s="12">
        <v>23.638500000000001</v>
      </c>
      <c r="L96" s="12">
        <v>6.5610499999999998</v>
      </c>
      <c r="M96" s="18">
        <v>95.626649999999998</v>
      </c>
      <c r="N96" s="12">
        <v>8.07</v>
      </c>
      <c r="O96" s="10">
        <v>1.0724</v>
      </c>
      <c r="P96" s="504">
        <v>37.347900000000003</v>
      </c>
      <c r="Q96" s="504">
        <v>24.116299999999999</v>
      </c>
      <c r="R96" s="504">
        <v>5.1026300000000004</v>
      </c>
      <c r="S96" s="505">
        <v>75.235990000000001</v>
      </c>
      <c r="T96" s="504">
        <v>8.07</v>
      </c>
      <c r="U96" s="534">
        <v>2.9923000000000002</v>
      </c>
      <c r="V96" s="12"/>
      <c r="W96" s="12">
        <v>4.5</v>
      </c>
    </row>
    <row r="97" spans="1:23" ht="15">
      <c r="A97" s="29" t="s">
        <v>17</v>
      </c>
      <c r="B97" s="33">
        <v>40588</v>
      </c>
      <c r="C97" s="31">
        <v>2</v>
      </c>
      <c r="D97" s="31" t="s">
        <v>196</v>
      </c>
      <c r="E97" s="31">
        <v>1</v>
      </c>
      <c r="F97" s="31" t="s">
        <v>202</v>
      </c>
      <c r="G97" s="31" t="s">
        <v>189</v>
      </c>
      <c r="H97" s="32" t="s">
        <v>255</v>
      </c>
      <c r="I97" s="503">
        <v>8.5631972345255117E-2</v>
      </c>
      <c r="J97" s="504">
        <v>36.907899999999998</v>
      </c>
      <c r="K97" s="504">
        <v>24.326000000000001</v>
      </c>
      <c r="L97" s="504">
        <v>6.5123199999999999</v>
      </c>
      <c r="M97" s="505">
        <v>96.123260000000002</v>
      </c>
      <c r="N97" s="504">
        <v>8.0500000000000007</v>
      </c>
      <c r="O97" s="506">
        <v>0.87739999999999996</v>
      </c>
      <c r="P97" s="504">
        <v>37.5473</v>
      </c>
      <c r="Q97" s="504">
        <v>24.279</v>
      </c>
      <c r="R97" s="504">
        <v>5.6678499999999996</v>
      </c>
      <c r="S97" s="505">
        <v>83.898780000000002</v>
      </c>
      <c r="T97" s="504">
        <v>7.976</v>
      </c>
      <c r="U97" s="534">
        <v>1.4016</v>
      </c>
      <c r="V97" s="12"/>
      <c r="W97" s="12">
        <v>5.5</v>
      </c>
    </row>
    <row r="98" spans="1:23" ht="15">
      <c r="A98" s="29" t="s">
        <v>17</v>
      </c>
      <c r="B98" s="33">
        <v>40595</v>
      </c>
      <c r="C98" s="31">
        <v>2</v>
      </c>
      <c r="D98" s="31" t="s">
        <v>108</v>
      </c>
      <c r="E98" s="31" t="s">
        <v>191</v>
      </c>
      <c r="F98" s="31" t="s">
        <v>201</v>
      </c>
      <c r="G98" s="31" t="s">
        <v>192</v>
      </c>
      <c r="H98" s="32" t="s">
        <v>265</v>
      </c>
      <c r="I98" s="503">
        <v>0.14246589538285501</v>
      </c>
      <c r="J98" s="504">
        <v>36.866300000000003</v>
      </c>
      <c r="K98" s="504">
        <v>24.491</v>
      </c>
      <c r="L98" s="504">
        <v>6.6414</v>
      </c>
      <c r="M98" s="505">
        <v>98.281660000000002</v>
      </c>
      <c r="N98" s="504">
        <v>8.1300000000000008</v>
      </c>
      <c r="O98" s="506">
        <v>1.0486</v>
      </c>
      <c r="P98" s="504">
        <v>37.64</v>
      </c>
      <c r="Q98" s="504">
        <v>25.1721</v>
      </c>
      <c r="R98" s="504">
        <v>5.8693099999999996</v>
      </c>
      <c r="S98" s="505">
        <v>88.254519999999999</v>
      </c>
      <c r="T98" s="504">
        <v>8.1</v>
      </c>
      <c r="U98" s="534">
        <v>1.3735999999999999</v>
      </c>
      <c r="V98" s="12"/>
      <c r="W98" s="12">
        <v>3.4</v>
      </c>
    </row>
    <row r="99" spans="1:23" ht="15">
      <c r="A99" s="29" t="s">
        <v>17</v>
      </c>
      <c r="B99" s="33">
        <v>40602</v>
      </c>
      <c r="C99" s="31">
        <v>2</v>
      </c>
      <c r="D99" s="31" t="s">
        <v>191</v>
      </c>
      <c r="E99" s="31" t="s">
        <v>196</v>
      </c>
      <c r="F99" s="31" t="s">
        <v>119</v>
      </c>
      <c r="G99" s="31" t="s">
        <v>187</v>
      </c>
      <c r="H99" s="32" t="s">
        <v>255</v>
      </c>
      <c r="I99" s="503">
        <v>7.7269646124810618E-2</v>
      </c>
      <c r="J99" s="504">
        <v>36.651000000000003</v>
      </c>
      <c r="K99" s="504">
        <v>27.576799999999999</v>
      </c>
      <c r="L99" s="504">
        <v>7.0650599999999999</v>
      </c>
      <c r="M99" s="505">
        <v>109.94934000000001</v>
      </c>
      <c r="N99" s="504">
        <v>8.1110000000000007</v>
      </c>
      <c r="O99" s="506">
        <v>0.1134</v>
      </c>
      <c r="P99" s="504">
        <v>37.542700000000004</v>
      </c>
      <c r="Q99" s="504">
        <v>26.617699999999999</v>
      </c>
      <c r="R99" s="504">
        <v>5.1193</v>
      </c>
      <c r="S99" s="505">
        <v>78.814940000000007</v>
      </c>
      <c r="T99" s="504">
        <v>8.0080000000000009</v>
      </c>
      <c r="U99" s="534">
        <v>1.6808000000000001</v>
      </c>
      <c r="V99" s="12"/>
      <c r="W99" s="12">
        <v>9</v>
      </c>
    </row>
    <row r="100" spans="1:23" ht="15">
      <c r="A100" s="29" t="s">
        <v>17</v>
      </c>
      <c r="B100" s="33">
        <v>40609</v>
      </c>
      <c r="C100" s="31">
        <v>2</v>
      </c>
      <c r="D100" s="31" t="s">
        <v>191</v>
      </c>
      <c r="E100" s="31">
        <v>1</v>
      </c>
      <c r="F100" s="31" t="s">
        <v>201</v>
      </c>
      <c r="G100" s="31" t="s">
        <v>204</v>
      </c>
      <c r="H100" s="32" t="s">
        <v>242</v>
      </c>
      <c r="I100" s="503">
        <v>0.13250359559252711</v>
      </c>
      <c r="J100" s="12">
        <v>36.642400000000002</v>
      </c>
      <c r="K100" s="12">
        <v>25.1951</v>
      </c>
      <c r="L100" s="12">
        <v>6.6704999999999997</v>
      </c>
      <c r="M100" s="18">
        <v>99.771500000000003</v>
      </c>
      <c r="N100" s="12">
        <v>8.17</v>
      </c>
      <c r="O100" s="10">
        <v>0.88660000000000005</v>
      </c>
      <c r="P100" s="504">
        <v>37.589500000000001</v>
      </c>
      <c r="Q100" s="504">
        <v>25.8855</v>
      </c>
      <c r="R100" s="504">
        <v>5.7741199999999999</v>
      </c>
      <c r="S100" s="505">
        <v>87.843890000000002</v>
      </c>
      <c r="T100" s="504">
        <v>8.120000000000001</v>
      </c>
      <c r="U100" s="534">
        <v>3.5045999999999999</v>
      </c>
      <c r="V100" s="12"/>
      <c r="W100" s="12">
        <v>4.2</v>
      </c>
    </row>
    <row r="101" spans="1:23" ht="15">
      <c r="A101" s="29" t="s">
        <v>17</v>
      </c>
      <c r="B101" s="33">
        <v>40616</v>
      </c>
      <c r="C101" s="31" t="s">
        <v>97</v>
      </c>
      <c r="D101" s="31" t="s">
        <v>196</v>
      </c>
      <c r="E101" s="31">
        <v>1</v>
      </c>
      <c r="F101" s="31" t="s">
        <v>202</v>
      </c>
      <c r="G101" s="31" t="s">
        <v>187</v>
      </c>
      <c r="H101" s="32" t="s">
        <v>254</v>
      </c>
      <c r="I101" s="503">
        <v>0.12875320511052007</v>
      </c>
      <c r="J101" s="504">
        <v>36.53</v>
      </c>
      <c r="K101" s="504">
        <v>23.445599999999999</v>
      </c>
      <c r="L101" s="504">
        <v>6.6460499999999998</v>
      </c>
      <c r="M101" s="505">
        <v>96.412379999999999</v>
      </c>
      <c r="N101" s="504">
        <v>8.2010000000000005</v>
      </c>
      <c r="O101" s="506">
        <v>1.0046999999999999</v>
      </c>
      <c r="P101" s="12">
        <v>37.321199999999997</v>
      </c>
      <c r="Q101" s="12">
        <v>24.082899999999999</v>
      </c>
      <c r="R101" s="12">
        <v>5.7444100000000002</v>
      </c>
      <c r="S101" s="18">
        <v>84.637439999999998</v>
      </c>
      <c r="T101" s="12">
        <v>8.1440000000000001</v>
      </c>
      <c r="U101" s="11">
        <v>2.1156999999999999</v>
      </c>
      <c r="V101" s="12"/>
      <c r="W101" s="12">
        <v>4</v>
      </c>
    </row>
    <row r="102" spans="1:23" ht="15">
      <c r="A102" s="29" t="s">
        <v>17</v>
      </c>
      <c r="B102" s="33">
        <v>40623</v>
      </c>
      <c r="C102" s="31">
        <v>2</v>
      </c>
      <c r="D102" s="31" t="s">
        <v>97</v>
      </c>
      <c r="E102" s="31">
        <v>1</v>
      </c>
      <c r="F102" s="31" t="s">
        <v>195</v>
      </c>
      <c r="G102" s="31" t="s">
        <v>189</v>
      </c>
      <c r="H102" s="32" t="s">
        <v>262</v>
      </c>
      <c r="I102" s="503">
        <v>0.1284101692809797</v>
      </c>
      <c r="J102" s="12">
        <v>36.619999999999997</v>
      </c>
      <c r="K102" s="12">
        <v>23.283799999999999</v>
      </c>
      <c r="L102" s="12">
        <v>6.7770000000000001</v>
      </c>
      <c r="M102" s="18">
        <v>98.087490000000003</v>
      </c>
      <c r="N102" s="12">
        <v>8.2159999999999993</v>
      </c>
      <c r="O102" s="10">
        <v>0.9365</v>
      </c>
      <c r="P102" s="504">
        <v>37.487900000000003</v>
      </c>
      <c r="Q102" s="504">
        <v>24.208100000000002</v>
      </c>
      <c r="R102" s="504">
        <v>5.8592500000000003</v>
      </c>
      <c r="S102" s="508">
        <v>86.597399999999993</v>
      </c>
      <c r="T102" s="504">
        <v>8.1610000000000014</v>
      </c>
      <c r="U102" s="534">
        <v>2.0196000000000001</v>
      </c>
      <c r="V102" s="12"/>
      <c r="W102" s="12">
        <v>4.5</v>
      </c>
    </row>
    <row r="103" spans="1:23">
      <c r="A103" s="29" t="s">
        <v>17</v>
      </c>
      <c r="B103" s="39">
        <v>40630</v>
      </c>
      <c r="C103" s="31">
        <v>2</v>
      </c>
      <c r="D103" s="31" t="s">
        <v>191</v>
      </c>
      <c r="E103" s="31">
        <v>1</v>
      </c>
      <c r="F103" s="31" t="s">
        <v>197</v>
      </c>
      <c r="G103" s="31" t="s">
        <v>207</v>
      </c>
      <c r="H103" s="32" t="s">
        <v>239</v>
      </c>
      <c r="I103" s="503">
        <v>8.6245077299133194E-2</v>
      </c>
      <c r="J103" s="12">
        <v>36.417700000000004</v>
      </c>
      <c r="K103" s="12">
        <v>24.394600000000001</v>
      </c>
      <c r="L103" s="12">
        <v>6.8729800000000001</v>
      </c>
      <c r="M103" s="18">
        <v>101.28060000000001</v>
      </c>
      <c r="N103" s="12">
        <v>8.2810000000000006</v>
      </c>
      <c r="O103" s="10">
        <v>0.3034</v>
      </c>
      <c r="P103" s="12">
        <v>37.382300000000001</v>
      </c>
      <c r="Q103" s="12">
        <v>24.815899999999999</v>
      </c>
      <c r="R103" s="12">
        <v>5.1078000000000001</v>
      </c>
      <c r="S103" s="18">
        <v>76.23048</v>
      </c>
      <c r="T103" s="12">
        <v>8.1539999999999999</v>
      </c>
      <c r="U103" s="11">
        <v>1.6414</v>
      </c>
      <c r="V103" s="12"/>
      <c r="W103" s="12">
        <v>12</v>
      </c>
    </row>
    <row r="104" spans="1:23">
      <c r="A104" s="29"/>
      <c r="B104" s="39"/>
      <c r="C104" s="31"/>
      <c r="D104" s="31"/>
      <c r="E104" s="31"/>
      <c r="F104" s="31"/>
      <c r="G104" s="31"/>
      <c r="H104" s="32"/>
      <c r="I104" s="503"/>
      <c r="J104" s="12"/>
      <c r="K104" s="12"/>
      <c r="L104" s="12"/>
      <c r="M104" s="18"/>
      <c r="N104" s="12"/>
      <c r="O104" s="10"/>
      <c r="P104" s="12"/>
      <c r="Q104" s="12"/>
      <c r="R104" s="12"/>
      <c r="S104" s="18"/>
      <c r="T104" s="12"/>
      <c r="U104" s="11"/>
      <c r="V104" s="12"/>
      <c r="W104" s="12"/>
    </row>
    <row r="105" spans="1:23" ht="15">
      <c r="A105" s="29" t="s">
        <v>149</v>
      </c>
      <c r="B105" s="33">
        <v>40518</v>
      </c>
      <c r="C105" s="31">
        <v>2</v>
      </c>
      <c r="D105" s="31">
        <v>3</v>
      </c>
      <c r="E105" s="31">
        <v>1</v>
      </c>
      <c r="F105" s="31" t="s">
        <v>188</v>
      </c>
      <c r="G105" s="31" t="s">
        <v>204</v>
      </c>
      <c r="H105" s="32" t="s">
        <v>244</v>
      </c>
      <c r="I105" s="510">
        <v>0.10045265466914043</v>
      </c>
      <c r="J105" s="12">
        <v>36.376199999999997</v>
      </c>
      <c r="K105" s="12">
        <v>21.4815</v>
      </c>
      <c r="L105" s="12">
        <v>7.2641299999999998</v>
      </c>
      <c r="M105" s="18">
        <v>101.71163</v>
      </c>
      <c r="N105" s="12">
        <v>8.2569999999999997</v>
      </c>
      <c r="O105" s="10">
        <v>0.40639999999999998</v>
      </c>
      <c r="P105" s="504">
        <v>36.397100000000002</v>
      </c>
      <c r="Q105" s="504">
        <v>21.2454</v>
      </c>
      <c r="R105" s="504">
        <v>7.1512599999999997</v>
      </c>
      <c r="S105" s="505">
        <v>99.721850000000003</v>
      </c>
      <c r="T105" s="504">
        <v>8.2439999999999998</v>
      </c>
      <c r="U105" s="534">
        <v>1.1947000000000001</v>
      </c>
      <c r="V105" s="12"/>
      <c r="W105" s="12">
        <v>5.5</v>
      </c>
    </row>
    <row r="106" spans="1:23" ht="15">
      <c r="A106" s="29" t="s">
        <v>149</v>
      </c>
      <c r="B106" s="33">
        <v>40525</v>
      </c>
      <c r="C106" s="31">
        <v>2</v>
      </c>
      <c r="D106" s="31">
        <v>3</v>
      </c>
      <c r="E106" s="31">
        <v>1</v>
      </c>
      <c r="F106" s="31" t="s">
        <v>202</v>
      </c>
      <c r="G106" s="31" t="s">
        <v>218</v>
      </c>
      <c r="H106" s="32" t="s">
        <v>246</v>
      </c>
      <c r="I106" s="503">
        <v>0.10500309887535784</v>
      </c>
      <c r="J106" s="504">
        <v>36.414299999999997</v>
      </c>
      <c r="K106" s="504">
        <v>21.5016</v>
      </c>
      <c r="L106" s="504">
        <v>7.1905200000000002</v>
      </c>
      <c r="M106" s="505">
        <v>100.73938</v>
      </c>
      <c r="N106" s="504">
        <v>8.2460000000000004</v>
      </c>
      <c r="O106" s="506">
        <v>0.73409999999999997</v>
      </c>
      <c r="P106" s="504">
        <v>36.427300000000002</v>
      </c>
      <c r="Q106" s="504">
        <v>21.255299999999998</v>
      </c>
      <c r="R106" s="504">
        <v>7.0674900000000003</v>
      </c>
      <c r="S106" s="505">
        <v>98.588509999999999</v>
      </c>
      <c r="T106" s="504">
        <v>8.23</v>
      </c>
      <c r="U106" s="534">
        <v>1.8571</v>
      </c>
      <c r="V106" s="12"/>
      <c r="W106" s="12">
        <v>5</v>
      </c>
    </row>
    <row r="107" spans="1:23" ht="15">
      <c r="A107" s="29" t="s">
        <v>149</v>
      </c>
      <c r="B107" s="33">
        <v>40532</v>
      </c>
      <c r="C107" s="31">
        <v>2</v>
      </c>
      <c r="D107" s="31" t="s">
        <v>196</v>
      </c>
      <c r="E107" s="31">
        <v>1</v>
      </c>
      <c r="F107" s="31" t="s">
        <v>197</v>
      </c>
      <c r="G107" s="31" t="s">
        <v>207</v>
      </c>
      <c r="H107" s="32" t="s">
        <v>239</v>
      </c>
      <c r="I107" s="503">
        <v>8.9575953000757227E-2</v>
      </c>
      <c r="J107" s="504">
        <v>36.572200000000002</v>
      </c>
      <c r="K107" s="504">
        <v>21.3018</v>
      </c>
      <c r="L107" s="504">
        <v>7.1528999999999998</v>
      </c>
      <c r="M107" s="505">
        <v>99.947870000000009</v>
      </c>
      <c r="N107" s="504">
        <v>8.2170000000000005</v>
      </c>
      <c r="O107" s="506">
        <v>0.29099999999999998</v>
      </c>
      <c r="P107" s="504">
        <v>36.576599999999999</v>
      </c>
      <c r="Q107" s="504">
        <v>21.276900000000001</v>
      </c>
      <c r="R107" s="504">
        <v>6.8697800000000004</v>
      </c>
      <c r="S107" s="505">
        <v>95.951459999999997</v>
      </c>
      <c r="T107" s="504">
        <v>8.2070000000000007</v>
      </c>
      <c r="U107" s="534">
        <v>1.6332</v>
      </c>
      <c r="V107" s="12"/>
      <c r="W107" s="12">
        <v>6</v>
      </c>
    </row>
    <row r="108" spans="1:23" ht="15">
      <c r="A108" s="29" t="s">
        <v>149</v>
      </c>
      <c r="B108" s="33">
        <v>40547</v>
      </c>
      <c r="C108" s="31">
        <v>2</v>
      </c>
      <c r="D108" s="31" t="s">
        <v>196</v>
      </c>
      <c r="E108" s="31">
        <v>1</v>
      </c>
      <c r="F108" s="31" t="s">
        <v>116</v>
      </c>
      <c r="G108" s="31" t="s">
        <v>193</v>
      </c>
      <c r="H108" s="32" t="s">
        <v>238</v>
      </c>
      <c r="I108" s="503">
        <v>6.0881809051326424E-2</v>
      </c>
      <c r="J108" s="504">
        <v>36.656599999999997</v>
      </c>
      <c r="K108" s="504">
        <v>24.853100000000001</v>
      </c>
      <c r="L108" s="504">
        <v>6.9126399999999997</v>
      </c>
      <c r="M108" s="505">
        <v>102.80448</v>
      </c>
      <c r="N108" s="504">
        <v>8.1870000000000012</v>
      </c>
      <c r="O108" s="506">
        <v>0.3624</v>
      </c>
      <c r="P108" s="504">
        <v>36.613199999999999</v>
      </c>
      <c r="Q108" s="504">
        <v>23.555099999999999</v>
      </c>
      <c r="R108" s="504">
        <v>6.0847600000000002</v>
      </c>
      <c r="S108" s="505">
        <v>88.479740000000007</v>
      </c>
      <c r="T108" s="504">
        <v>8.1440000000000001</v>
      </c>
      <c r="U108" s="534">
        <v>1.706</v>
      </c>
      <c r="V108" s="12"/>
      <c r="W108" s="12">
        <v>11</v>
      </c>
    </row>
    <row r="109" spans="1:23" ht="15">
      <c r="A109" s="29" t="s">
        <v>149</v>
      </c>
      <c r="B109" s="33">
        <v>40553</v>
      </c>
      <c r="C109" s="31">
        <v>2</v>
      </c>
      <c r="D109" s="31" t="s">
        <v>108</v>
      </c>
      <c r="E109" s="31">
        <v>1</v>
      </c>
      <c r="F109" s="31" t="s">
        <v>195</v>
      </c>
      <c r="G109" s="31" t="s">
        <v>204</v>
      </c>
      <c r="H109" s="32" t="s">
        <v>248</v>
      </c>
      <c r="I109" s="503">
        <v>0.12713618912766586</v>
      </c>
      <c r="J109" s="504">
        <v>36.632200000000005</v>
      </c>
      <c r="K109" s="504">
        <v>24.103999999999999</v>
      </c>
      <c r="L109" s="504">
        <v>6.7019000000000002</v>
      </c>
      <c r="M109" s="505">
        <v>98.390180000000001</v>
      </c>
      <c r="N109" s="504">
        <v>8.2030000000000012</v>
      </c>
      <c r="O109" s="506">
        <v>0.64810000000000001</v>
      </c>
      <c r="P109" s="504">
        <v>36.622300000000003</v>
      </c>
      <c r="Q109" s="504">
        <v>23.9575</v>
      </c>
      <c r="R109" s="504">
        <v>6.4528699999999999</v>
      </c>
      <c r="S109" s="505">
        <v>94.490859999999998</v>
      </c>
      <c r="T109" s="504">
        <v>8.1850000000000005</v>
      </c>
      <c r="U109" s="534">
        <v>1.7193000000000001</v>
      </c>
      <c r="V109" s="12"/>
      <c r="W109" s="12">
        <v>5.5</v>
      </c>
    </row>
    <row r="110" spans="1:23" ht="15">
      <c r="A110" s="29" t="s">
        <v>149</v>
      </c>
      <c r="B110" s="33">
        <v>40560</v>
      </c>
      <c r="C110" s="31">
        <v>2</v>
      </c>
      <c r="D110" s="31" t="s">
        <v>97</v>
      </c>
      <c r="E110" s="31">
        <v>1</v>
      </c>
      <c r="F110" s="31" t="s">
        <v>202</v>
      </c>
      <c r="G110" s="31" t="s">
        <v>193</v>
      </c>
      <c r="H110" s="32" t="s">
        <v>239</v>
      </c>
      <c r="I110" s="503">
        <v>7.6935651627031587E-2</v>
      </c>
      <c r="J110" s="504">
        <v>36.688200000000002</v>
      </c>
      <c r="K110" s="504">
        <v>24.4254</v>
      </c>
      <c r="L110" s="504">
        <v>6.9120299999999997</v>
      </c>
      <c r="M110" s="505">
        <v>102.06771999999999</v>
      </c>
      <c r="N110" s="504">
        <v>8.3230000000000004</v>
      </c>
      <c r="O110" s="506">
        <v>0.85040000000000004</v>
      </c>
      <c r="P110" s="504">
        <v>36.683100000000003</v>
      </c>
      <c r="Q110" s="504">
        <v>24.051100000000002</v>
      </c>
      <c r="R110" s="504">
        <v>6.7832600000000003</v>
      </c>
      <c r="S110" s="505">
        <v>99.523409999999998</v>
      </c>
      <c r="T110" s="504">
        <v>8.3180000000000014</v>
      </c>
      <c r="U110" s="534">
        <v>0.82889999999999997</v>
      </c>
      <c r="V110" s="12"/>
      <c r="W110" s="12">
        <v>6.5</v>
      </c>
    </row>
    <row r="111" spans="1:23" ht="15">
      <c r="A111" s="29" t="s">
        <v>149</v>
      </c>
      <c r="B111" s="33">
        <v>40567</v>
      </c>
      <c r="C111" s="31" t="s">
        <v>97</v>
      </c>
      <c r="D111" s="31" t="s">
        <v>116</v>
      </c>
      <c r="E111" s="31">
        <v>1</v>
      </c>
      <c r="F111" s="31" t="s">
        <v>303</v>
      </c>
      <c r="G111" s="31" t="s">
        <v>198</v>
      </c>
      <c r="H111" s="32" t="s">
        <v>249</v>
      </c>
      <c r="I111" s="503">
        <v>0.10382457878653831</v>
      </c>
      <c r="J111" s="504">
        <v>36.724299999999999</v>
      </c>
      <c r="K111" s="504">
        <v>23.768000000000001</v>
      </c>
      <c r="L111" s="504">
        <v>6.2739700000000003</v>
      </c>
      <c r="M111" s="505">
        <v>91.625720000000001</v>
      </c>
      <c r="N111" s="504">
        <v>8.3330000000000002</v>
      </c>
      <c r="O111" s="506">
        <v>0.56289999999999996</v>
      </c>
      <c r="P111" s="504">
        <v>36.730000000000004</v>
      </c>
      <c r="Q111" s="504">
        <v>23.765000000000001</v>
      </c>
      <c r="R111" s="504">
        <v>5.8772099999999998</v>
      </c>
      <c r="S111" s="505">
        <v>85.82978</v>
      </c>
      <c r="T111" s="504">
        <v>8.3190000000000008</v>
      </c>
      <c r="U111" s="534">
        <v>1.1425000000000001</v>
      </c>
      <c r="V111" s="12"/>
      <c r="W111" s="12">
        <v>5</v>
      </c>
    </row>
    <row r="112" spans="1:23" ht="15">
      <c r="A112" s="29" t="s">
        <v>149</v>
      </c>
      <c r="B112" s="33">
        <v>40574</v>
      </c>
      <c r="C112" s="31" t="s">
        <v>190</v>
      </c>
      <c r="D112" s="31" t="s">
        <v>191</v>
      </c>
      <c r="E112" s="31" t="s">
        <v>191</v>
      </c>
      <c r="F112" s="31" t="s">
        <v>188</v>
      </c>
      <c r="G112" s="31" t="s">
        <v>189</v>
      </c>
      <c r="H112" s="32" t="s">
        <v>237</v>
      </c>
      <c r="I112" s="503">
        <v>6.6656647703155353E-2</v>
      </c>
      <c r="J112" s="504">
        <v>36.654899999999998</v>
      </c>
      <c r="K112" s="504">
        <v>25.356000000000002</v>
      </c>
      <c r="L112" s="504">
        <v>6.6316699999999997</v>
      </c>
      <c r="M112" s="505">
        <v>99.467700000000008</v>
      </c>
      <c r="N112" s="504">
        <v>8.4140000000000015</v>
      </c>
      <c r="O112" s="506">
        <v>0.27639999999999998</v>
      </c>
      <c r="P112" s="504">
        <v>36.697299999999998</v>
      </c>
      <c r="Q112" s="504">
        <v>24.093599999999999</v>
      </c>
      <c r="R112" s="504">
        <v>4.5751400000000002</v>
      </c>
      <c r="S112" s="505">
        <v>67.180520000000001</v>
      </c>
      <c r="T112" s="504">
        <v>8.3110000000000017</v>
      </c>
      <c r="U112" s="534">
        <v>2.1225999999999998</v>
      </c>
      <c r="V112" s="12"/>
      <c r="W112" s="12">
        <v>8</v>
      </c>
    </row>
    <row r="113" spans="1:23" ht="15">
      <c r="A113" s="29" t="s">
        <v>149</v>
      </c>
      <c r="B113" s="33">
        <v>40581</v>
      </c>
      <c r="C113" s="31">
        <v>2</v>
      </c>
      <c r="D113" s="31" t="s">
        <v>97</v>
      </c>
      <c r="E113" s="31">
        <v>1</v>
      </c>
      <c r="F113" s="31" t="s">
        <v>201</v>
      </c>
      <c r="G113" s="31" t="s">
        <v>198</v>
      </c>
      <c r="H113" s="32" t="s">
        <v>245</v>
      </c>
      <c r="I113" s="503">
        <v>0.12513820571539974</v>
      </c>
      <c r="J113" s="504">
        <v>36.699100000000001</v>
      </c>
      <c r="K113" s="504">
        <v>23.726600000000001</v>
      </c>
      <c r="L113" s="504">
        <v>6.6378500000000003</v>
      </c>
      <c r="M113" s="505">
        <v>96.856480000000005</v>
      </c>
      <c r="N113" s="504">
        <v>8.0399999999999991</v>
      </c>
      <c r="O113" s="506">
        <v>0.6714</v>
      </c>
      <c r="P113" s="504">
        <v>36.707799999999999</v>
      </c>
      <c r="Q113" s="504">
        <v>23.549099999999999</v>
      </c>
      <c r="R113" s="504">
        <v>6.6516400000000004</v>
      </c>
      <c r="S113" s="505">
        <v>96.765510000000006</v>
      </c>
      <c r="T113" s="504">
        <v>8.0399999999999991</v>
      </c>
      <c r="U113" s="534">
        <v>1.0866</v>
      </c>
      <c r="V113" s="12"/>
      <c r="W113" s="12">
        <v>5</v>
      </c>
    </row>
    <row r="114" spans="1:23" ht="15">
      <c r="A114" s="29" t="s">
        <v>149</v>
      </c>
      <c r="B114" s="33">
        <v>40588</v>
      </c>
      <c r="C114" s="31">
        <v>2</v>
      </c>
      <c r="D114" s="31" t="s">
        <v>108</v>
      </c>
      <c r="E114" s="31">
        <v>1</v>
      </c>
      <c r="F114" s="31" t="s">
        <v>304</v>
      </c>
      <c r="G114" s="31" t="s">
        <v>198</v>
      </c>
      <c r="H114" s="32" t="s">
        <v>248</v>
      </c>
      <c r="I114" s="503">
        <v>9.589447782356246E-2</v>
      </c>
      <c r="J114" s="12">
        <v>36.790100000000002</v>
      </c>
      <c r="K114" s="12">
        <v>24.189399999999999</v>
      </c>
      <c r="L114" s="12">
        <v>6.5952700000000002</v>
      </c>
      <c r="M114" s="18">
        <v>97.054720000000003</v>
      </c>
      <c r="N114" s="12">
        <v>8.0399999999999991</v>
      </c>
      <c r="O114" s="10">
        <v>2.4988000000000001</v>
      </c>
      <c r="P114" s="504">
        <v>36.8065</v>
      </c>
      <c r="Q114" s="504">
        <v>23.916399999999999</v>
      </c>
      <c r="R114" s="504">
        <v>6.54087</v>
      </c>
      <c r="S114" s="505">
        <v>95.813159999999996</v>
      </c>
      <c r="T114" s="504">
        <v>8.0370000000000008</v>
      </c>
      <c r="U114" s="534">
        <v>1.3411</v>
      </c>
      <c r="V114" s="12"/>
      <c r="W114" s="12">
        <v>5</v>
      </c>
    </row>
    <row r="115" spans="1:23" ht="15">
      <c r="A115" s="29" t="s">
        <v>149</v>
      </c>
      <c r="B115" s="33">
        <v>40595</v>
      </c>
      <c r="C115" s="31" t="s">
        <v>191</v>
      </c>
      <c r="D115" s="31" t="s">
        <v>108</v>
      </c>
      <c r="E115" s="31" t="s">
        <v>191</v>
      </c>
      <c r="F115" s="31" t="s">
        <v>195</v>
      </c>
      <c r="G115" s="31" t="s">
        <v>204</v>
      </c>
      <c r="H115" s="32" t="s">
        <v>253</v>
      </c>
      <c r="I115" s="503">
        <v>0.11913669401660169</v>
      </c>
      <c r="J115" s="504">
        <v>36.7789</v>
      </c>
      <c r="K115" s="504">
        <v>24.4894</v>
      </c>
      <c r="L115" s="504">
        <v>6.89262</v>
      </c>
      <c r="M115" s="505">
        <v>101.94544999999999</v>
      </c>
      <c r="N115" s="504">
        <v>8.1300000000000008</v>
      </c>
      <c r="O115" s="506">
        <v>0.53549999999999998</v>
      </c>
      <c r="P115" s="504">
        <v>36.800000000000004</v>
      </c>
      <c r="Q115" s="504">
        <v>24.362400000000001</v>
      </c>
      <c r="R115" s="504">
        <v>6.9333799999999997</v>
      </c>
      <c r="S115" s="505">
        <v>102.33853999999999</v>
      </c>
      <c r="T115" s="504">
        <v>8.08</v>
      </c>
      <c r="U115" s="534">
        <v>1.3160000000000001</v>
      </c>
      <c r="V115" s="12"/>
      <c r="W115" s="12">
        <v>6</v>
      </c>
    </row>
    <row r="116" spans="1:23" ht="15">
      <c r="A116" s="29" t="s">
        <v>149</v>
      </c>
      <c r="B116" s="33">
        <v>40602</v>
      </c>
      <c r="C116" s="31">
        <v>2</v>
      </c>
      <c r="D116" s="31" t="s">
        <v>108</v>
      </c>
      <c r="E116" s="31">
        <v>1</v>
      </c>
      <c r="F116" s="31" t="s">
        <v>202</v>
      </c>
      <c r="G116" s="31" t="s">
        <v>189</v>
      </c>
      <c r="H116" s="32" t="s">
        <v>253</v>
      </c>
      <c r="I116" s="503">
        <v>0.1252936280759136</v>
      </c>
      <c r="J116" s="504">
        <v>36.602600000000002</v>
      </c>
      <c r="K116" s="504">
        <v>26.783799999999999</v>
      </c>
      <c r="L116" s="504">
        <v>7.1153300000000002</v>
      </c>
      <c r="M116" s="505">
        <v>109.26561</v>
      </c>
      <c r="N116" s="504">
        <v>8.1170000000000009</v>
      </c>
      <c r="O116" s="506">
        <v>0.38119999999999998</v>
      </c>
      <c r="P116" s="504">
        <v>36.760600000000004</v>
      </c>
      <c r="Q116" s="504">
        <v>25.0913</v>
      </c>
      <c r="R116" s="504">
        <v>4.6145300000000002</v>
      </c>
      <c r="S116" s="505">
        <v>68.945639999999997</v>
      </c>
      <c r="T116" s="504">
        <v>8.0100000000000016</v>
      </c>
      <c r="U116" s="534">
        <v>1.0028999999999999</v>
      </c>
      <c r="V116" s="12"/>
      <c r="W116" s="12">
        <v>8</v>
      </c>
    </row>
    <row r="117" spans="1:23" ht="15">
      <c r="A117" s="29" t="s">
        <v>149</v>
      </c>
      <c r="B117" s="33">
        <v>40609</v>
      </c>
      <c r="C117" s="31" t="s">
        <v>186</v>
      </c>
      <c r="D117" s="31" t="s">
        <v>190</v>
      </c>
      <c r="E117" s="31">
        <v>1</v>
      </c>
      <c r="F117" s="31" t="s">
        <v>270</v>
      </c>
      <c r="G117" s="31" t="s">
        <v>218</v>
      </c>
      <c r="H117" s="32" t="s">
        <v>249</v>
      </c>
      <c r="I117" s="503">
        <v>0.12131975078389365</v>
      </c>
      <c r="J117" s="12">
        <v>36.698399999999999</v>
      </c>
      <c r="K117" s="12">
        <v>25.314</v>
      </c>
      <c r="L117" s="12">
        <v>6.2801999999999998</v>
      </c>
      <c r="M117" s="18">
        <v>94.152609999999996</v>
      </c>
      <c r="N117" s="12">
        <v>8.1519999999999992</v>
      </c>
      <c r="O117" s="10">
        <v>0.57669999999999999</v>
      </c>
      <c r="P117" s="504">
        <v>36.705400000000004</v>
      </c>
      <c r="Q117" s="504">
        <v>25.065899999999999</v>
      </c>
      <c r="R117" s="504">
        <v>6.2974800000000002</v>
      </c>
      <c r="S117" s="505">
        <v>94.020340000000004</v>
      </c>
      <c r="T117" s="504">
        <v>8.1510000000000016</v>
      </c>
      <c r="U117" s="534">
        <v>0.92179999999999995</v>
      </c>
      <c r="V117" s="12"/>
      <c r="W117" s="12">
        <v>4.9000000000000004</v>
      </c>
    </row>
    <row r="118" spans="1:23" ht="15">
      <c r="A118" s="29" t="s">
        <v>149</v>
      </c>
      <c r="B118" s="33">
        <v>40616</v>
      </c>
      <c r="C118" s="31" t="s">
        <v>119</v>
      </c>
      <c r="D118" s="31" t="s">
        <v>190</v>
      </c>
      <c r="E118" s="31" t="s">
        <v>196</v>
      </c>
      <c r="F118" s="31" t="s">
        <v>269</v>
      </c>
      <c r="G118" s="31" t="s">
        <v>198</v>
      </c>
      <c r="H118" s="32" t="s">
        <v>242</v>
      </c>
      <c r="I118" s="503">
        <v>0.12668313928084113</v>
      </c>
      <c r="J118" s="504">
        <v>36.688000000000002</v>
      </c>
      <c r="K118" s="504">
        <v>23.776399999999999</v>
      </c>
      <c r="L118" s="504">
        <v>6.3638599999999999</v>
      </c>
      <c r="M118" s="505">
        <v>92.932479999999998</v>
      </c>
      <c r="N118" s="504">
        <v>8.1880000000000006</v>
      </c>
      <c r="O118" s="506">
        <v>0.53320000000000001</v>
      </c>
      <c r="P118" s="504">
        <v>36.692700000000002</v>
      </c>
      <c r="Q118" s="504">
        <v>23.6389</v>
      </c>
      <c r="R118" s="504">
        <v>6.6515300000000002</v>
      </c>
      <c r="S118" s="505">
        <v>96.905869999999993</v>
      </c>
      <c r="T118" s="504">
        <v>8.2000000000000011</v>
      </c>
      <c r="U118" s="534">
        <v>0.66269999999999996</v>
      </c>
      <c r="V118" s="12"/>
      <c r="W118" s="12">
        <v>6</v>
      </c>
    </row>
    <row r="119" spans="1:23" ht="15">
      <c r="A119" s="29" t="s">
        <v>149</v>
      </c>
      <c r="B119" s="33">
        <v>40623</v>
      </c>
      <c r="C119" s="31" t="s">
        <v>186</v>
      </c>
      <c r="D119" s="31" t="s">
        <v>190</v>
      </c>
      <c r="E119" s="31">
        <v>1</v>
      </c>
      <c r="F119" s="31" t="s">
        <v>304</v>
      </c>
      <c r="G119" s="31" t="s">
        <v>198</v>
      </c>
      <c r="H119" s="32" t="s">
        <v>305</v>
      </c>
      <c r="I119" s="503">
        <v>0.15680727512382214</v>
      </c>
      <c r="J119" s="504">
        <v>36.670299999999997</v>
      </c>
      <c r="K119" s="504">
        <v>23.326699999999999</v>
      </c>
      <c r="L119" s="504">
        <v>6.5822200000000004</v>
      </c>
      <c r="M119" s="505">
        <v>95.366889999999998</v>
      </c>
      <c r="N119" s="504">
        <v>8.2110000000000003</v>
      </c>
      <c r="O119" s="506">
        <v>0.87790000000000001</v>
      </c>
      <c r="P119" s="504">
        <v>36.693899999999999</v>
      </c>
      <c r="Q119" s="504">
        <v>23.1995</v>
      </c>
      <c r="R119" s="504">
        <v>6.6716600000000001</v>
      </c>
      <c r="S119" s="505">
        <v>96.462729999999993</v>
      </c>
      <c r="T119" s="504">
        <v>8.2140000000000004</v>
      </c>
      <c r="U119" s="534">
        <v>1.2023999999999999</v>
      </c>
      <c r="V119" s="12"/>
      <c r="W119" s="12">
        <v>4.5</v>
      </c>
    </row>
    <row r="120" spans="1:23" ht="15">
      <c r="A120" s="29" t="s">
        <v>149</v>
      </c>
      <c r="B120" s="39">
        <v>40630</v>
      </c>
      <c r="C120" s="31" t="s">
        <v>97</v>
      </c>
      <c r="D120" s="31" t="s">
        <v>191</v>
      </c>
      <c r="E120" s="31">
        <v>1</v>
      </c>
      <c r="F120" s="31" t="s">
        <v>197</v>
      </c>
      <c r="G120" s="31" t="s">
        <v>193</v>
      </c>
      <c r="H120" s="32" t="s">
        <v>236</v>
      </c>
      <c r="I120" s="503">
        <v>6.7973845556897644E-2</v>
      </c>
      <c r="J120" s="504">
        <v>36.506999999999998</v>
      </c>
      <c r="K120" s="504">
        <v>24.409099999999999</v>
      </c>
      <c r="L120" s="504">
        <v>6.98752</v>
      </c>
      <c r="M120" s="505">
        <v>103.04674</v>
      </c>
      <c r="N120" s="504">
        <v>8.2810000000000006</v>
      </c>
      <c r="O120" s="506">
        <v>0.12939999999999999</v>
      </c>
      <c r="P120" s="504">
        <v>36.6036</v>
      </c>
      <c r="Q120" s="504">
        <v>24.206399999999999</v>
      </c>
      <c r="R120" s="504">
        <v>6.3898000000000001</v>
      </c>
      <c r="S120" s="505">
        <v>93.957740000000001</v>
      </c>
      <c r="T120" s="504">
        <v>8.2490000000000006</v>
      </c>
      <c r="U120" s="534">
        <v>1.2586999999999999</v>
      </c>
      <c r="V120" s="12"/>
      <c r="W120" s="12">
        <v>12</v>
      </c>
    </row>
    <row r="121" spans="1:23" ht="15">
      <c r="A121" s="29"/>
      <c r="B121" s="39"/>
      <c r="C121" s="31"/>
      <c r="D121" s="31"/>
      <c r="E121" s="31"/>
      <c r="F121" s="31"/>
      <c r="G121" s="31"/>
      <c r="H121" s="32"/>
      <c r="I121" s="503"/>
      <c r="J121" s="504"/>
      <c r="K121" s="504"/>
      <c r="L121" s="504"/>
      <c r="M121" s="505"/>
      <c r="N121" s="504"/>
      <c r="O121" s="506"/>
      <c r="P121" s="504"/>
      <c r="Q121" s="504"/>
      <c r="R121" s="504"/>
      <c r="S121" s="505"/>
      <c r="T121" s="504"/>
      <c r="U121" s="534"/>
      <c r="V121" s="12"/>
      <c r="W121" s="12"/>
    </row>
    <row r="122" spans="1:23" ht="15">
      <c r="A122" s="29" t="s">
        <v>20</v>
      </c>
      <c r="B122" s="33">
        <v>40518</v>
      </c>
      <c r="C122" s="31">
        <v>2</v>
      </c>
      <c r="D122" s="31">
        <v>2</v>
      </c>
      <c r="E122" s="31">
        <v>1</v>
      </c>
      <c r="F122" s="31" t="s">
        <v>197</v>
      </c>
      <c r="G122" s="31" t="s">
        <v>198</v>
      </c>
      <c r="H122" s="32" t="s">
        <v>241</v>
      </c>
      <c r="I122" s="510">
        <v>8.6081309731448258E-2</v>
      </c>
      <c r="J122" s="12">
        <v>36.402000000000001</v>
      </c>
      <c r="K122" s="12">
        <v>21.4316</v>
      </c>
      <c r="L122" s="12">
        <v>7.3590400000000002</v>
      </c>
      <c r="M122" s="18">
        <v>102.96422</v>
      </c>
      <c r="N122" s="12">
        <v>8.2639999999999993</v>
      </c>
      <c r="O122" s="10">
        <v>0.32669999999999999</v>
      </c>
      <c r="P122" s="12">
        <v>36.392400000000002</v>
      </c>
      <c r="Q122" s="12">
        <v>21.043199999999999</v>
      </c>
      <c r="R122" s="12">
        <v>7.21922</v>
      </c>
      <c r="S122" s="18">
        <v>100.30231999999999</v>
      </c>
      <c r="T122" s="12">
        <v>8.2509999999999994</v>
      </c>
      <c r="U122" s="11">
        <v>0.54049999999999998</v>
      </c>
      <c r="V122" s="532"/>
      <c r="W122" s="12">
        <v>4.8</v>
      </c>
    </row>
    <row r="123" spans="1:23" ht="15">
      <c r="A123" s="29" t="s">
        <v>20</v>
      </c>
      <c r="B123" s="33">
        <v>40525</v>
      </c>
      <c r="C123" s="31">
        <v>2</v>
      </c>
      <c r="D123" s="31">
        <v>1</v>
      </c>
      <c r="E123" s="31">
        <v>1</v>
      </c>
      <c r="F123" s="31" t="s">
        <v>188</v>
      </c>
      <c r="G123" s="31" t="s">
        <v>207</v>
      </c>
      <c r="H123" s="32" t="s">
        <v>238</v>
      </c>
      <c r="I123" s="503">
        <v>8.342815818076646E-2</v>
      </c>
      <c r="J123" s="504">
        <v>36.434399999999997</v>
      </c>
      <c r="K123" s="504">
        <v>21.337399999999999</v>
      </c>
      <c r="L123" s="504">
        <v>7.3648800000000003</v>
      </c>
      <c r="M123" s="505">
        <v>102.89225999999999</v>
      </c>
      <c r="N123" s="504">
        <v>8.2560000000000002</v>
      </c>
      <c r="O123" s="506">
        <v>0.2329</v>
      </c>
      <c r="P123" s="504">
        <v>36.436599999999999</v>
      </c>
      <c r="Q123" s="504">
        <v>21.089200000000002</v>
      </c>
      <c r="R123" s="504">
        <v>7.1943299999999999</v>
      </c>
      <c r="S123" s="505">
        <v>100.06515</v>
      </c>
      <c r="T123" s="504">
        <v>8.2370000000000001</v>
      </c>
      <c r="U123" s="534">
        <v>1.1818</v>
      </c>
      <c r="V123" s="532"/>
      <c r="W123" s="12">
        <v>6</v>
      </c>
    </row>
    <row r="124" spans="1:23" ht="15">
      <c r="A124" s="29" t="s">
        <v>20</v>
      </c>
      <c r="B124" s="33">
        <v>40532</v>
      </c>
      <c r="C124" s="31">
        <v>2</v>
      </c>
      <c r="D124" s="31" t="s">
        <v>191</v>
      </c>
      <c r="E124" s="31">
        <v>1</v>
      </c>
      <c r="F124" s="31" t="s">
        <v>206</v>
      </c>
      <c r="G124" s="31" t="s">
        <v>193</v>
      </c>
      <c r="H124" s="32" t="s">
        <v>250</v>
      </c>
      <c r="I124" s="503">
        <v>0.10341336615944595</v>
      </c>
      <c r="J124" s="504">
        <v>36.575600000000001</v>
      </c>
      <c r="K124" s="504">
        <v>21.3949</v>
      </c>
      <c r="L124" s="504">
        <v>7.0749700000000004</v>
      </c>
      <c r="M124" s="505">
        <v>99.025549999999996</v>
      </c>
      <c r="N124" s="504">
        <v>8.23</v>
      </c>
      <c r="O124" s="506">
        <v>0.42880000000000001</v>
      </c>
      <c r="P124" s="504">
        <v>36.538699999999999</v>
      </c>
      <c r="Q124" s="504">
        <v>21.1554</v>
      </c>
      <c r="R124" s="504">
        <v>6.4312100000000001</v>
      </c>
      <c r="S124" s="505">
        <v>89.610889999999998</v>
      </c>
      <c r="T124" s="504">
        <v>8.2040000000000006</v>
      </c>
      <c r="U124" s="534">
        <v>0.76529999999999998</v>
      </c>
      <c r="V124" s="532"/>
      <c r="W124" s="12">
        <v>5.5</v>
      </c>
    </row>
    <row r="125" spans="1:23" ht="15">
      <c r="A125" s="29" t="s">
        <v>20</v>
      </c>
      <c r="B125" s="33">
        <v>40547</v>
      </c>
      <c r="C125" s="31">
        <v>2</v>
      </c>
      <c r="D125" s="31">
        <v>1</v>
      </c>
      <c r="E125" s="31">
        <v>1</v>
      </c>
      <c r="F125" s="31" t="s">
        <v>208</v>
      </c>
      <c r="G125" s="31" t="s">
        <v>207</v>
      </c>
      <c r="H125" s="32" t="s">
        <v>240</v>
      </c>
      <c r="I125" s="503">
        <v>6.7126119755682653E-2</v>
      </c>
      <c r="J125" s="12">
        <v>36.603499999999997</v>
      </c>
      <c r="K125" s="12">
        <v>24.411899999999999</v>
      </c>
      <c r="L125" s="12">
        <v>7.23841</v>
      </c>
      <c r="M125" s="18">
        <v>106.81075</v>
      </c>
      <c r="N125" s="12">
        <v>8.2149999999999999</v>
      </c>
      <c r="O125" s="10">
        <v>0.1857</v>
      </c>
      <c r="P125" s="504">
        <v>36.618499999999997</v>
      </c>
      <c r="Q125" s="504">
        <v>23.38</v>
      </c>
      <c r="R125" s="504">
        <v>7.3322900000000004</v>
      </c>
      <c r="S125" s="505">
        <v>106.30078</v>
      </c>
      <c r="T125" s="504">
        <v>8.213000000000001</v>
      </c>
      <c r="U125" s="534">
        <v>0.54649999999999999</v>
      </c>
      <c r="V125" s="532"/>
      <c r="W125" s="12">
        <v>10</v>
      </c>
    </row>
    <row r="126" spans="1:23" ht="15">
      <c r="A126" s="29" t="s">
        <v>20</v>
      </c>
      <c r="B126" s="33">
        <v>40553</v>
      </c>
      <c r="C126" s="31">
        <v>2</v>
      </c>
      <c r="D126" s="31" t="s">
        <v>196</v>
      </c>
      <c r="E126" s="31">
        <v>1</v>
      </c>
      <c r="F126" s="31" t="s">
        <v>197</v>
      </c>
      <c r="G126" s="31" t="s">
        <v>187</v>
      </c>
      <c r="H126" s="32" t="s">
        <v>250</v>
      </c>
      <c r="I126" s="503">
        <v>0.12620568908649663</v>
      </c>
      <c r="J126" s="504">
        <v>36.589799999999997</v>
      </c>
      <c r="K126" s="504">
        <v>24.104700000000001</v>
      </c>
      <c r="L126" s="504">
        <v>6.8680300000000001</v>
      </c>
      <c r="M126" s="505">
        <v>100.80585000000001</v>
      </c>
      <c r="N126" s="504">
        <v>8.213000000000001</v>
      </c>
      <c r="O126" s="506">
        <v>0.41639999999999999</v>
      </c>
      <c r="P126" s="504">
        <v>36.649799999999999</v>
      </c>
      <c r="Q126" s="504">
        <v>23.661100000000001</v>
      </c>
      <c r="R126" s="504">
        <v>6.6189799999999996</v>
      </c>
      <c r="S126" s="505">
        <v>96.444820000000007</v>
      </c>
      <c r="T126" s="504">
        <v>8.1930000000000014</v>
      </c>
      <c r="U126" s="534">
        <v>0.98499999999999999</v>
      </c>
      <c r="V126" s="532"/>
      <c r="W126" s="12">
        <v>5.5</v>
      </c>
    </row>
    <row r="127" spans="1:23" ht="15">
      <c r="A127" s="29" t="s">
        <v>20</v>
      </c>
      <c r="B127" s="33">
        <v>40560</v>
      </c>
      <c r="C127" s="31">
        <v>2</v>
      </c>
      <c r="D127" s="31">
        <v>1</v>
      </c>
      <c r="E127" s="31">
        <v>1</v>
      </c>
      <c r="F127" s="31" t="s">
        <v>206</v>
      </c>
      <c r="G127" s="31" t="s">
        <v>207</v>
      </c>
      <c r="H127" s="32" t="s">
        <v>255</v>
      </c>
      <c r="I127" s="503">
        <v>8.4487620875311475E-2</v>
      </c>
      <c r="J127" s="504">
        <v>36.734900000000003</v>
      </c>
      <c r="K127" s="504">
        <v>24.261199999999999</v>
      </c>
      <c r="L127" s="504">
        <v>7.2151899999999998</v>
      </c>
      <c r="M127" s="505">
        <v>106.27415999999999</v>
      </c>
      <c r="N127" s="504">
        <v>8.3370000000000015</v>
      </c>
      <c r="O127" s="506">
        <v>0.77580000000000005</v>
      </c>
      <c r="P127" s="504">
        <v>36.751199999999997</v>
      </c>
      <c r="Q127" s="504">
        <v>23.609400000000001</v>
      </c>
      <c r="R127" s="504">
        <v>5.7697399999999996</v>
      </c>
      <c r="S127" s="505">
        <v>84.044550000000001</v>
      </c>
      <c r="T127" s="504">
        <v>8.2870000000000008</v>
      </c>
      <c r="U127" s="534">
        <v>0.64849999999999997</v>
      </c>
      <c r="V127" s="532"/>
      <c r="W127" s="12">
        <v>7</v>
      </c>
    </row>
    <row r="128" spans="1:23" ht="15">
      <c r="A128" s="29" t="s">
        <v>20</v>
      </c>
      <c r="B128" s="33">
        <v>40567</v>
      </c>
      <c r="C128" s="31">
        <v>2</v>
      </c>
      <c r="D128" s="31" t="s">
        <v>194</v>
      </c>
      <c r="E128" s="31" t="s">
        <v>196</v>
      </c>
      <c r="F128" s="31" t="s">
        <v>269</v>
      </c>
      <c r="G128" s="31" t="s">
        <v>187</v>
      </c>
      <c r="H128" s="32" t="s">
        <v>253</v>
      </c>
      <c r="I128" s="503">
        <v>0.10532160652348856</v>
      </c>
      <c r="J128" s="504">
        <v>36.738200000000006</v>
      </c>
      <c r="K128" s="504">
        <v>23.669899999999998</v>
      </c>
      <c r="L128" s="504">
        <v>6.5491000000000001</v>
      </c>
      <c r="M128" s="505">
        <v>95.489800000000002</v>
      </c>
      <c r="N128" s="504">
        <v>8.3410000000000011</v>
      </c>
      <c r="O128" s="506">
        <v>0.46450000000000002</v>
      </c>
      <c r="P128" s="504">
        <v>36.757100000000001</v>
      </c>
      <c r="Q128" s="504">
        <v>23.330300000000001</v>
      </c>
      <c r="R128" s="504">
        <v>5.5547700000000004</v>
      </c>
      <c r="S128" s="505">
        <v>80.526169999999993</v>
      </c>
      <c r="T128" s="504">
        <v>8.2810000000000006</v>
      </c>
      <c r="U128" s="534">
        <v>1.0354000000000001</v>
      </c>
      <c r="V128" s="532"/>
      <c r="W128" s="12">
        <v>6</v>
      </c>
    </row>
    <row r="129" spans="1:23" ht="15">
      <c r="A129" s="29" t="s">
        <v>20</v>
      </c>
      <c r="B129" s="33">
        <v>40574</v>
      </c>
      <c r="C129" s="31">
        <v>2</v>
      </c>
      <c r="D129" s="31" t="s">
        <v>196</v>
      </c>
      <c r="E129" s="31">
        <v>1</v>
      </c>
      <c r="F129" s="31" t="s">
        <v>188</v>
      </c>
      <c r="G129" s="31" t="s">
        <v>187</v>
      </c>
      <c r="H129" s="32" t="s">
        <v>237</v>
      </c>
      <c r="I129" s="503">
        <v>6.502356499577229E-2</v>
      </c>
      <c r="J129" s="504">
        <v>36.6858</v>
      </c>
      <c r="K129" s="504">
        <v>25.170300000000001</v>
      </c>
      <c r="L129" s="504">
        <v>6.82362</v>
      </c>
      <c r="M129" s="505">
        <v>102.04422</v>
      </c>
      <c r="N129" s="504">
        <v>8.4290000000000003</v>
      </c>
      <c r="O129" s="506">
        <v>0.1807</v>
      </c>
      <c r="P129" s="12">
        <v>36.621899999999997</v>
      </c>
      <c r="Q129" s="12">
        <v>24.9223</v>
      </c>
      <c r="R129" s="12">
        <v>6.9340799999999998</v>
      </c>
      <c r="S129" s="18">
        <v>103.22378999999999</v>
      </c>
      <c r="T129" s="12">
        <v>8.4359999999999999</v>
      </c>
      <c r="U129" s="11">
        <v>0.21590000000000001</v>
      </c>
      <c r="V129" s="532"/>
      <c r="W129" s="12">
        <v>8</v>
      </c>
    </row>
    <row r="130" spans="1:23" ht="15">
      <c r="A130" s="29" t="s">
        <v>20</v>
      </c>
      <c r="B130" s="33">
        <v>40581</v>
      </c>
      <c r="C130" s="31">
        <v>2</v>
      </c>
      <c r="D130" s="31" t="s">
        <v>191</v>
      </c>
      <c r="E130" s="31">
        <v>1</v>
      </c>
      <c r="F130" s="31" t="s">
        <v>202</v>
      </c>
      <c r="G130" s="31" t="s">
        <v>193</v>
      </c>
      <c r="H130" s="32" t="s">
        <v>245</v>
      </c>
      <c r="I130" s="503">
        <v>0.1284017542708617</v>
      </c>
      <c r="J130" s="504">
        <v>36.694000000000003</v>
      </c>
      <c r="K130" s="504">
        <v>23.684799999999999</v>
      </c>
      <c r="L130" s="504">
        <v>6.8617699999999999</v>
      </c>
      <c r="M130" s="505">
        <v>100.04877</v>
      </c>
      <c r="N130" s="504">
        <v>8.0299999999999994</v>
      </c>
      <c r="O130" s="506">
        <v>0.67830000000000001</v>
      </c>
      <c r="P130" s="504">
        <v>36.691600000000001</v>
      </c>
      <c r="Q130" s="504">
        <v>23.1374</v>
      </c>
      <c r="R130" s="504">
        <v>6.4771900000000002</v>
      </c>
      <c r="S130" s="505">
        <v>93.548569999999998</v>
      </c>
      <c r="T130" s="504">
        <v>8.0299999999999994</v>
      </c>
      <c r="U130" s="534">
        <v>1.3068</v>
      </c>
      <c r="V130" s="532" t="s">
        <v>305</v>
      </c>
      <c r="W130" s="12">
        <v>4.5</v>
      </c>
    </row>
    <row r="131" spans="1:23" ht="15">
      <c r="A131" s="29" t="s">
        <v>20</v>
      </c>
      <c r="B131" s="33">
        <v>40588</v>
      </c>
      <c r="C131" s="31">
        <v>2</v>
      </c>
      <c r="D131" s="31" t="s">
        <v>191</v>
      </c>
      <c r="E131" s="31">
        <v>1</v>
      </c>
      <c r="F131" s="31" t="s">
        <v>304</v>
      </c>
      <c r="G131" s="31" t="s">
        <v>204</v>
      </c>
      <c r="H131" s="32" t="s">
        <v>255</v>
      </c>
      <c r="I131" s="503">
        <v>9.7664935000629199E-2</v>
      </c>
      <c r="J131" s="504">
        <v>36.803400000000003</v>
      </c>
      <c r="K131" s="504">
        <v>24.422999999999998</v>
      </c>
      <c r="L131" s="504">
        <v>6.7219800000000003</v>
      </c>
      <c r="M131" s="505">
        <v>99.322940000000003</v>
      </c>
      <c r="N131" s="504">
        <v>8.0489999999999995</v>
      </c>
      <c r="O131" s="506" t="s">
        <v>302</v>
      </c>
      <c r="P131" s="504">
        <v>36.8277</v>
      </c>
      <c r="Q131" s="504">
        <v>23.7056</v>
      </c>
      <c r="R131" s="504">
        <v>6.0969699999999998</v>
      </c>
      <c r="S131" s="505">
        <v>88.998040000000003</v>
      </c>
      <c r="T131" s="504">
        <v>8.0130000000000017</v>
      </c>
      <c r="U131" s="534">
        <v>0.86319999999999997</v>
      </c>
      <c r="V131" s="532" t="s">
        <v>267</v>
      </c>
      <c r="W131" s="12">
        <v>5.5</v>
      </c>
    </row>
    <row r="132" spans="1:23" ht="15">
      <c r="A132" s="29" t="s">
        <v>20</v>
      </c>
      <c r="B132" s="33">
        <v>40595</v>
      </c>
      <c r="C132" s="31">
        <v>2</v>
      </c>
      <c r="D132" s="31" t="s">
        <v>97</v>
      </c>
      <c r="E132" s="31" t="s">
        <v>191</v>
      </c>
      <c r="F132" s="31" t="s">
        <v>102</v>
      </c>
      <c r="G132" s="31" t="s">
        <v>187</v>
      </c>
      <c r="H132" s="32" t="s">
        <v>242</v>
      </c>
      <c r="I132" s="503">
        <v>0.15069835251671052</v>
      </c>
      <c r="J132" s="504">
        <v>36.753500000000003</v>
      </c>
      <c r="K132" s="504">
        <v>24.450099999999999</v>
      </c>
      <c r="L132" s="504">
        <v>7.0211399999999999</v>
      </c>
      <c r="M132" s="505">
        <v>103.76158</v>
      </c>
      <c r="N132" s="504">
        <v>8.11</v>
      </c>
      <c r="O132" s="506">
        <v>0.59640000000000004</v>
      </c>
      <c r="P132" s="504">
        <v>36.729900000000001</v>
      </c>
      <c r="Q132" s="504">
        <v>24.1877</v>
      </c>
      <c r="R132" s="504">
        <v>6.7781900000000004</v>
      </c>
      <c r="S132" s="505">
        <v>99.709100000000007</v>
      </c>
      <c r="T132" s="504">
        <v>8.14</v>
      </c>
      <c r="U132" s="534">
        <v>1.4821</v>
      </c>
      <c r="V132" s="532" t="s">
        <v>265</v>
      </c>
      <c r="W132" s="12">
        <v>4.8</v>
      </c>
    </row>
    <row r="133" spans="1:23" ht="15">
      <c r="A133" s="29" t="s">
        <v>20</v>
      </c>
      <c r="B133" s="33">
        <v>40602</v>
      </c>
      <c r="C133" s="31" t="s">
        <v>97</v>
      </c>
      <c r="D133" s="31" t="s">
        <v>186</v>
      </c>
      <c r="E133" s="31" t="s">
        <v>196</v>
      </c>
      <c r="F133" s="31" t="s">
        <v>304</v>
      </c>
      <c r="G133" s="31" t="s">
        <v>204</v>
      </c>
      <c r="H133" s="32" t="s">
        <v>253</v>
      </c>
      <c r="I133" s="503">
        <v>8.538038801463349E-2</v>
      </c>
      <c r="J133" s="12">
        <v>36.627699999999997</v>
      </c>
      <c r="K133" s="12">
        <v>26.540700000000001</v>
      </c>
      <c r="L133" s="12">
        <v>7.2592400000000001</v>
      </c>
      <c r="M133" s="18">
        <v>111.04294</v>
      </c>
      <c r="N133" s="12">
        <v>8.1180000000000003</v>
      </c>
      <c r="O133" s="10">
        <v>0.23100000000000001</v>
      </c>
      <c r="P133" s="504">
        <v>36.804900000000004</v>
      </c>
      <c r="Q133" s="504">
        <v>24.9176</v>
      </c>
      <c r="R133" s="504">
        <v>3.1410100000000001</v>
      </c>
      <c r="S133" s="505">
        <v>46.803669999999997</v>
      </c>
      <c r="T133" s="504">
        <v>7.952</v>
      </c>
      <c r="U133" s="534">
        <v>1.2803</v>
      </c>
      <c r="V133" s="532" t="s">
        <v>253</v>
      </c>
      <c r="W133" s="12">
        <v>8.5</v>
      </c>
    </row>
    <row r="134" spans="1:23" ht="15">
      <c r="A134" s="29" t="s">
        <v>20</v>
      </c>
      <c r="B134" s="33">
        <v>40609</v>
      </c>
      <c r="C134" s="31" t="s">
        <v>119</v>
      </c>
      <c r="D134" s="31" t="s">
        <v>200</v>
      </c>
      <c r="E134" s="31" t="s">
        <v>108</v>
      </c>
      <c r="F134" s="31" t="s">
        <v>306</v>
      </c>
      <c r="G134" s="31" t="s">
        <v>218</v>
      </c>
      <c r="H134" s="32" t="s">
        <v>307</v>
      </c>
      <c r="I134" s="503">
        <v>0.14629222162225858</v>
      </c>
      <c r="J134" s="504">
        <v>36.424799999999998</v>
      </c>
      <c r="K134" s="504">
        <v>24.7621</v>
      </c>
      <c r="L134" s="504">
        <v>6.5613999999999999</v>
      </c>
      <c r="M134" s="505">
        <v>97.300979999999996</v>
      </c>
      <c r="N134" s="504">
        <v>8.157</v>
      </c>
      <c r="O134" s="506">
        <v>0.877</v>
      </c>
      <c r="P134" s="504">
        <v>36.595100000000002</v>
      </c>
      <c r="Q134" s="504">
        <v>24.3186</v>
      </c>
      <c r="R134" s="504">
        <v>5.14785</v>
      </c>
      <c r="S134" s="505">
        <v>75.837459999999993</v>
      </c>
      <c r="T134" s="504">
        <v>8.0830000000000002</v>
      </c>
      <c r="U134" s="534">
        <v>1.419</v>
      </c>
      <c r="V134" s="532"/>
      <c r="W134" s="12">
        <v>3.7</v>
      </c>
    </row>
    <row r="135" spans="1:23" ht="15">
      <c r="A135" s="29" t="s">
        <v>20</v>
      </c>
      <c r="B135" s="33">
        <v>40616</v>
      </c>
      <c r="C135" s="31">
        <v>2</v>
      </c>
      <c r="D135" s="31">
        <v>1</v>
      </c>
      <c r="E135" s="31">
        <v>1</v>
      </c>
      <c r="F135" s="31" t="s">
        <v>195</v>
      </c>
      <c r="G135" s="31" t="s">
        <v>204</v>
      </c>
      <c r="H135" s="32" t="s">
        <v>260</v>
      </c>
      <c r="I135" s="503">
        <v>0.11901552171334889</v>
      </c>
      <c r="J135" s="504">
        <v>36.528400000000005</v>
      </c>
      <c r="K135" s="504">
        <v>23.482600000000001</v>
      </c>
      <c r="L135" s="504">
        <v>6.9164199999999996</v>
      </c>
      <c r="M135" s="505">
        <v>100.39781000000001</v>
      </c>
      <c r="N135" s="504">
        <v>8.2080000000000002</v>
      </c>
      <c r="O135" s="506">
        <v>0.48470000000000002</v>
      </c>
      <c r="P135" s="12">
        <v>36.636699999999998</v>
      </c>
      <c r="Q135" s="12">
        <v>23.0473</v>
      </c>
      <c r="R135" s="12">
        <v>6.2196199999999999</v>
      </c>
      <c r="S135" s="18">
        <v>89.659390000000002</v>
      </c>
      <c r="T135" s="12">
        <v>8.1660000000000004</v>
      </c>
      <c r="U135" s="11">
        <v>0.97899999999999998</v>
      </c>
      <c r="V135" s="532"/>
      <c r="W135" s="12">
        <v>6</v>
      </c>
    </row>
    <row r="136" spans="1:23" ht="15">
      <c r="A136" s="29" t="s">
        <v>20</v>
      </c>
      <c r="B136" s="33">
        <v>40623</v>
      </c>
      <c r="C136" s="31" t="s">
        <v>97</v>
      </c>
      <c r="D136" s="31" t="s">
        <v>108</v>
      </c>
      <c r="E136" s="31" t="s">
        <v>191</v>
      </c>
      <c r="F136" s="31" t="s">
        <v>102</v>
      </c>
      <c r="G136" s="31" t="s">
        <v>187</v>
      </c>
      <c r="H136" s="32" t="s">
        <v>262</v>
      </c>
      <c r="I136" s="503">
        <v>0.12385301362443164</v>
      </c>
      <c r="J136" s="504">
        <v>36.614699999999999</v>
      </c>
      <c r="K136" s="504">
        <v>22.945799999999998</v>
      </c>
      <c r="L136" s="504">
        <v>6.6354699999999998</v>
      </c>
      <c r="M136" s="505">
        <v>95.472790000000003</v>
      </c>
      <c r="N136" s="504">
        <v>8.2110000000000003</v>
      </c>
      <c r="O136" s="506">
        <v>0.66639999999999999</v>
      </c>
      <c r="P136" s="504">
        <v>36.674300000000002</v>
      </c>
      <c r="Q136" s="504">
        <v>22.433900000000001</v>
      </c>
      <c r="R136" s="504">
        <v>6.5429500000000003</v>
      </c>
      <c r="S136" s="505">
        <v>93.3339</v>
      </c>
      <c r="T136" s="504">
        <v>8.1940000000000008</v>
      </c>
      <c r="U136" s="534">
        <v>0.76160000000000005</v>
      </c>
      <c r="V136" s="532"/>
      <c r="W136" s="12">
        <v>5.5</v>
      </c>
    </row>
    <row r="137" spans="1:23" ht="15">
      <c r="A137" s="29" t="s">
        <v>20</v>
      </c>
      <c r="B137" s="39">
        <v>40630</v>
      </c>
      <c r="C137" s="31">
        <v>2</v>
      </c>
      <c r="D137" s="31" t="s">
        <v>191</v>
      </c>
      <c r="E137" s="31">
        <v>1</v>
      </c>
      <c r="F137" s="31" t="s">
        <v>188</v>
      </c>
      <c r="G137" s="31" t="s">
        <v>193</v>
      </c>
      <c r="H137" s="32" t="s">
        <v>243</v>
      </c>
      <c r="I137" s="503">
        <v>8.2747896348118535E-2</v>
      </c>
      <c r="J137" s="12">
        <v>36.596699999999998</v>
      </c>
      <c r="K137" s="12">
        <v>24.331</v>
      </c>
      <c r="L137" s="12">
        <v>7.0355999999999996</v>
      </c>
      <c r="M137" s="18">
        <v>103.67064999999999</v>
      </c>
      <c r="N137" s="12">
        <v>8.2840000000000007</v>
      </c>
      <c r="O137" s="10">
        <v>0.248</v>
      </c>
      <c r="P137" s="504">
        <v>36.676499999999997</v>
      </c>
      <c r="Q137" s="504">
        <v>23.841100000000001</v>
      </c>
      <c r="R137" s="504">
        <v>6.3812100000000003</v>
      </c>
      <c r="S137" s="505">
        <v>93.283680000000004</v>
      </c>
      <c r="T137" s="504">
        <v>8.2560000000000002</v>
      </c>
      <c r="U137" s="534">
        <v>1.6619999999999999</v>
      </c>
      <c r="V137" s="532"/>
      <c r="W137" s="12">
        <v>11.5</v>
      </c>
    </row>
    <row r="138" spans="1:23" ht="15">
      <c r="A138" s="29"/>
      <c r="B138" s="39"/>
      <c r="C138" s="31"/>
      <c r="D138" s="31"/>
      <c r="E138" s="31"/>
      <c r="F138" s="31"/>
      <c r="G138" s="31"/>
      <c r="H138" s="32"/>
      <c r="I138" s="503"/>
      <c r="J138" s="12"/>
      <c r="K138" s="12"/>
      <c r="L138" s="12"/>
      <c r="M138" s="18"/>
      <c r="N138" s="12"/>
      <c r="O138" s="10"/>
      <c r="P138" s="504"/>
      <c r="Q138" s="504"/>
      <c r="R138" s="504"/>
      <c r="S138" s="505"/>
      <c r="T138" s="504"/>
      <c r="U138" s="534"/>
      <c r="V138" s="532"/>
      <c r="W138" s="12"/>
    </row>
    <row r="139" spans="1:23" ht="15">
      <c r="A139" s="29" t="s">
        <v>184</v>
      </c>
      <c r="B139" s="33">
        <v>40518</v>
      </c>
      <c r="C139" s="31">
        <v>2</v>
      </c>
      <c r="D139" s="31">
        <v>1</v>
      </c>
      <c r="E139" s="31">
        <v>1</v>
      </c>
      <c r="F139" s="31" t="s">
        <v>197</v>
      </c>
      <c r="G139" s="31" t="s">
        <v>192</v>
      </c>
      <c r="H139" s="32" t="s">
        <v>250</v>
      </c>
      <c r="I139" s="510">
        <v>0.12992870958142835</v>
      </c>
      <c r="J139" s="504">
        <v>36.374499999999998</v>
      </c>
      <c r="K139" s="504">
        <v>21.5351</v>
      </c>
      <c r="L139" s="504">
        <v>7.0780700000000003</v>
      </c>
      <c r="M139" s="505">
        <v>99.200059999999993</v>
      </c>
      <c r="N139" s="504">
        <v>8.2469999999999999</v>
      </c>
      <c r="O139" s="506">
        <v>0.55010000000000003</v>
      </c>
      <c r="P139" s="504">
        <v>36.799800000000005</v>
      </c>
      <c r="Q139" s="504">
        <v>21.7423</v>
      </c>
      <c r="R139" s="504">
        <v>7.2169999999999996</v>
      </c>
      <c r="S139" s="505">
        <v>101.77361999999999</v>
      </c>
      <c r="T139" s="504">
        <v>8.2309999999999999</v>
      </c>
      <c r="U139" s="534">
        <v>0.6714</v>
      </c>
      <c r="V139" s="532"/>
      <c r="W139" s="43">
        <v>4.5999999999999996</v>
      </c>
    </row>
    <row r="140" spans="1:23" ht="15">
      <c r="A140" s="29" t="s">
        <v>184</v>
      </c>
      <c r="B140" s="33">
        <v>40525</v>
      </c>
      <c r="C140" s="31">
        <v>2</v>
      </c>
      <c r="D140" s="31">
        <v>1</v>
      </c>
      <c r="E140" s="31">
        <v>1</v>
      </c>
      <c r="F140" s="31" t="s">
        <v>206</v>
      </c>
      <c r="G140" s="31" t="s">
        <v>187</v>
      </c>
      <c r="H140" s="32" t="s">
        <v>237</v>
      </c>
      <c r="I140" s="503">
        <v>8.0968164199182319E-2</v>
      </c>
      <c r="J140" s="504">
        <v>36.524900000000002</v>
      </c>
      <c r="K140" s="504">
        <v>22.327100000000002</v>
      </c>
      <c r="L140" s="504">
        <v>7.3279100000000001</v>
      </c>
      <c r="M140" s="505">
        <v>104.24431</v>
      </c>
      <c r="N140" s="504">
        <v>8.2420000000000009</v>
      </c>
      <c r="O140" s="506">
        <v>0.43569999999999998</v>
      </c>
      <c r="P140" s="504">
        <v>37.165500000000002</v>
      </c>
      <c r="Q140" s="504">
        <v>21.959700000000002</v>
      </c>
      <c r="R140" s="504">
        <v>7.9100999999999999</v>
      </c>
      <c r="S140" s="505">
        <v>112.21746</v>
      </c>
      <c r="T140" s="504">
        <v>8.2240000000000002</v>
      </c>
      <c r="U140" s="534">
        <v>0.82799999999999996</v>
      </c>
      <c r="V140" s="532"/>
      <c r="W140" s="43">
        <v>5</v>
      </c>
    </row>
    <row r="141" spans="1:23" ht="15">
      <c r="A141" s="29" t="s">
        <v>184</v>
      </c>
      <c r="B141" s="33">
        <v>40532</v>
      </c>
      <c r="C141" s="31">
        <v>2</v>
      </c>
      <c r="D141" s="31">
        <v>1</v>
      </c>
      <c r="E141" s="31">
        <v>1</v>
      </c>
      <c r="F141" s="31" t="s">
        <v>197</v>
      </c>
      <c r="G141" s="31" t="s">
        <v>193</v>
      </c>
      <c r="H141" s="32" t="s">
        <v>246</v>
      </c>
      <c r="I141" s="503">
        <v>9.6311030541312459E-2</v>
      </c>
      <c r="J141" s="504">
        <v>36.557000000000002</v>
      </c>
      <c r="K141" s="504">
        <v>21.242599999999999</v>
      </c>
      <c r="L141" s="504">
        <v>7.0709799999999996</v>
      </c>
      <c r="M141" s="505">
        <v>98.689959999999999</v>
      </c>
      <c r="N141" s="504">
        <v>8.2089999999999996</v>
      </c>
      <c r="O141" s="506">
        <v>0.98040000000000005</v>
      </c>
      <c r="P141" s="504">
        <v>37.330300000000001</v>
      </c>
      <c r="Q141" s="504">
        <v>21.4542</v>
      </c>
      <c r="R141" s="504">
        <v>6.9502300000000004</v>
      </c>
      <c r="S141" s="505">
        <v>97.814040000000006</v>
      </c>
      <c r="T141" s="504">
        <v>8.1700000000000017</v>
      </c>
      <c r="U141" s="534">
        <v>0.4778</v>
      </c>
      <c r="V141" s="532"/>
      <c r="W141" s="43">
        <v>5.8</v>
      </c>
    </row>
    <row r="142" spans="1:23" ht="15">
      <c r="A142" s="29" t="s">
        <v>184</v>
      </c>
      <c r="B142" s="33">
        <v>40547</v>
      </c>
      <c r="C142" s="31">
        <v>2</v>
      </c>
      <c r="D142" s="31" t="s">
        <v>196</v>
      </c>
      <c r="E142" s="31">
        <v>1</v>
      </c>
      <c r="F142" s="31" t="s">
        <v>208</v>
      </c>
      <c r="G142" s="31" t="s">
        <v>198</v>
      </c>
      <c r="H142" s="32" t="s">
        <v>240</v>
      </c>
      <c r="I142" s="503">
        <v>5.6505503302611948E-2</v>
      </c>
      <c r="J142" s="504">
        <v>36.422400000000003</v>
      </c>
      <c r="K142" s="504">
        <v>25.503900000000002</v>
      </c>
      <c r="L142" s="504">
        <v>6.7689300000000001</v>
      </c>
      <c r="M142" s="505">
        <v>101.64527</v>
      </c>
      <c r="N142" s="504">
        <v>8.1810000000000009</v>
      </c>
      <c r="O142" s="506">
        <v>0.52310000000000001</v>
      </c>
      <c r="P142" s="504">
        <v>37.377600000000001</v>
      </c>
      <c r="Q142" s="504">
        <v>24.464400000000001</v>
      </c>
      <c r="R142" s="504">
        <v>7.3138199999999998</v>
      </c>
      <c r="S142" s="505">
        <v>108.50063</v>
      </c>
      <c r="T142" s="504">
        <v>8.1760000000000002</v>
      </c>
      <c r="U142" s="534">
        <v>0.25390000000000001</v>
      </c>
      <c r="V142" s="532"/>
      <c r="W142" s="43">
        <v>10.199999999999999</v>
      </c>
    </row>
    <row r="143" spans="1:23" ht="15">
      <c r="A143" s="29" t="s">
        <v>184</v>
      </c>
      <c r="B143" s="33">
        <v>40553</v>
      </c>
      <c r="C143" s="31">
        <v>2</v>
      </c>
      <c r="D143" s="31" t="s">
        <v>190</v>
      </c>
      <c r="E143" s="31">
        <v>1</v>
      </c>
      <c r="F143" s="31" t="s">
        <v>203</v>
      </c>
      <c r="G143" s="31" t="s">
        <v>207</v>
      </c>
      <c r="H143" s="32" t="s">
        <v>255</v>
      </c>
      <c r="I143" s="503">
        <v>0.11316500775203031</v>
      </c>
      <c r="J143" s="504">
        <v>36.664099999999998</v>
      </c>
      <c r="K143" s="504">
        <v>24.197800000000001</v>
      </c>
      <c r="L143" s="504">
        <v>7.0318399999999999</v>
      </c>
      <c r="M143" s="505">
        <v>103.41916000000001</v>
      </c>
      <c r="N143" s="504">
        <v>8.2189999999999994</v>
      </c>
      <c r="O143" s="506">
        <v>0.51490000000000002</v>
      </c>
      <c r="P143" s="504">
        <v>37.3033</v>
      </c>
      <c r="Q143" s="504">
        <v>24.652000000000001</v>
      </c>
      <c r="R143" s="504">
        <v>7.0087799999999998</v>
      </c>
      <c r="S143" s="505">
        <v>104.26356</v>
      </c>
      <c r="T143" s="504">
        <v>8.197000000000001</v>
      </c>
      <c r="U143" s="534">
        <v>0.5625</v>
      </c>
      <c r="V143" s="532"/>
      <c r="W143" s="43">
        <v>5</v>
      </c>
    </row>
    <row r="144" spans="1:23" ht="15">
      <c r="A144" s="29" t="s">
        <v>184</v>
      </c>
      <c r="B144" s="33">
        <v>40560</v>
      </c>
      <c r="C144" s="31">
        <v>2</v>
      </c>
      <c r="D144" s="31">
        <v>1</v>
      </c>
      <c r="E144" s="31">
        <v>1</v>
      </c>
      <c r="F144" s="31" t="s">
        <v>206</v>
      </c>
      <c r="G144" s="31" t="s">
        <v>207</v>
      </c>
      <c r="H144" s="32" t="s">
        <v>239</v>
      </c>
      <c r="I144" s="503">
        <v>7.9871980544984802E-2</v>
      </c>
      <c r="J144" s="504">
        <v>36.638600000000004</v>
      </c>
      <c r="K144" s="504">
        <v>24.3795</v>
      </c>
      <c r="L144" s="504">
        <v>6.9735399999999998</v>
      </c>
      <c r="M144" s="505">
        <v>102.86606999999999</v>
      </c>
      <c r="N144" s="504">
        <v>8.3240000000000016</v>
      </c>
      <c r="O144" s="506">
        <v>0.49059999999999998</v>
      </c>
      <c r="P144" s="504">
        <v>37.488799999999998</v>
      </c>
      <c r="Q144" s="504">
        <v>24.448799999999999</v>
      </c>
      <c r="R144" s="504">
        <v>7.1128900000000002</v>
      </c>
      <c r="S144" s="505">
        <v>105.5591</v>
      </c>
      <c r="T144" s="504">
        <v>8.3000000000000007</v>
      </c>
      <c r="U144" s="534">
        <v>0.94930000000000003</v>
      </c>
      <c r="V144" s="532"/>
      <c r="W144" s="43">
        <v>6</v>
      </c>
    </row>
    <row r="145" spans="1:23" ht="15">
      <c r="A145" s="29" t="s">
        <v>184</v>
      </c>
      <c r="B145" s="33">
        <v>40567</v>
      </c>
      <c r="C145" s="31">
        <v>2</v>
      </c>
      <c r="D145" s="31" t="s">
        <v>108</v>
      </c>
      <c r="E145" s="31">
        <v>1</v>
      </c>
      <c r="F145" s="31" t="s">
        <v>304</v>
      </c>
      <c r="G145" s="31" t="s">
        <v>204</v>
      </c>
      <c r="H145" s="32" t="s">
        <v>247</v>
      </c>
      <c r="I145" s="503">
        <v>0.10928049419774641</v>
      </c>
      <c r="J145" s="504">
        <v>36.962400000000002</v>
      </c>
      <c r="K145" s="504">
        <v>24.056100000000001</v>
      </c>
      <c r="L145" s="504">
        <v>6.9749299999999996</v>
      </c>
      <c r="M145" s="505">
        <v>102.50872</v>
      </c>
      <c r="N145" s="504">
        <v>8.3640000000000008</v>
      </c>
      <c r="O145" s="506">
        <v>0.67779999999999996</v>
      </c>
      <c r="P145" s="12">
        <v>37.797499999999999</v>
      </c>
      <c r="Q145" s="12">
        <v>24.288499999999999</v>
      </c>
      <c r="R145" s="12">
        <v>6.7785399999999996</v>
      </c>
      <c r="S145" s="18">
        <v>100.5003</v>
      </c>
      <c r="T145" s="12">
        <v>8.3149999999999995</v>
      </c>
      <c r="U145" s="11">
        <v>1.6268</v>
      </c>
      <c r="V145" s="532"/>
      <c r="W145" s="43">
        <v>4</v>
      </c>
    </row>
    <row r="146" spans="1:23" ht="15">
      <c r="A146" s="29" t="s">
        <v>184</v>
      </c>
      <c r="B146" s="33">
        <v>40574</v>
      </c>
      <c r="C146" s="31">
        <v>2</v>
      </c>
      <c r="D146" s="31" t="s">
        <v>196</v>
      </c>
      <c r="E146" s="31">
        <v>1</v>
      </c>
      <c r="F146" s="31" t="s">
        <v>206</v>
      </c>
      <c r="G146" s="31" t="s">
        <v>187</v>
      </c>
      <c r="H146" s="32" t="s">
        <v>238</v>
      </c>
      <c r="I146" s="503">
        <v>6.3495275488114386E-2</v>
      </c>
      <c r="J146" s="504">
        <v>36.610999999999997</v>
      </c>
      <c r="K146" s="504">
        <v>25.5307</v>
      </c>
      <c r="L146" s="504">
        <v>6.5854900000000001</v>
      </c>
      <c r="M146" s="505">
        <v>99.041319999999999</v>
      </c>
      <c r="N146" s="504">
        <v>8.4080000000000013</v>
      </c>
      <c r="O146" s="506">
        <v>0.75380000000000003</v>
      </c>
      <c r="P146" s="504">
        <v>37.292900000000003</v>
      </c>
      <c r="Q146" s="504">
        <v>25.514900000000001</v>
      </c>
      <c r="R146" s="504">
        <v>6.6941600000000001</v>
      </c>
      <c r="S146" s="505">
        <v>101.04015</v>
      </c>
      <c r="T146" s="504">
        <v>8.3890000000000011</v>
      </c>
      <c r="U146" s="534">
        <v>0.44940000000000002</v>
      </c>
      <c r="V146" s="532"/>
      <c r="W146" s="43">
        <v>7.5</v>
      </c>
    </row>
    <row r="147" spans="1:23" ht="15">
      <c r="A147" s="29" t="s">
        <v>184</v>
      </c>
      <c r="B147" s="33">
        <v>40581</v>
      </c>
      <c r="C147" s="31">
        <v>2</v>
      </c>
      <c r="D147" s="31">
        <v>1</v>
      </c>
      <c r="E147" s="31">
        <v>1</v>
      </c>
      <c r="F147" s="31" t="s">
        <v>203</v>
      </c>
      <c r="G147" s="31" t="s">
        <v>189</v>
      </c>
      <c r="H147" s="32" t="s">
        <v>248</v>
      </c>
      <c r="I147" s="503">
        <v>0.14522771994349146</v>
      </c>
      <c r="J147" s="504">
        <v>36.755600000000001</v>
      </c>
      <c r="K147" s="504">
        <v>23.790199999999999</v>
      </c>
      <c r="L147" s="504">
        <v>6.6108000000000002</v>
      </c>
      <c r="M147" s="505">
        <v>96.599130000000002</v>
      </c>
      <c r="N147" s="504">
        <v>8.1199999999999992</v>
      </c>
      <c r="O147" s="506">
        <v>0.95069999999999999</v>
      </c>
      <c r="P147" s="504">
        <v>37.279299999999999</v>
      </c>
      <c r="Q147" s="504">
        <v>24.068100000000001</v>
      </c>
      <c r="R147" s="504">
        <v>6.7124600000000001</v>
      </c>
      <c r="S147" s="505">
        <v>98.851429999999993</v>
      </c>
      <c r="T147" s="504">
        <v>8.1199999999999992</v>
      </c>
      <c r="U147" s="534">
        <v>1.1164000000000001</v>
      </c>
      <c r="V147" s="532"/>
      <c r="W147" s="43">
        <v>4.5</v>
      </c>
    </row>
    <row r="148" spans="1:23" ht="15">
      <c r="A148" s="29" t="s">
        <v>184</v>
      </c>
      <c r="B148" s="33">
        <v>40588</v>
      </c>
      <c r="C148" s="31">
        <v>2</v>
      </c>
      <c r="D148" s="31">
        <v>1</v>
      </c>
      <c r="E148" s="31">
        <v>1</v>
      </c>
      <c r="F148" s="31" t="s">
        <v>195</v>
      </c>
      <c r="G148" s="31" t="s">
        <v>189</v>
      </c>
      <c r="H148" s="32" t="s">
        <v>246</v>
      </c>
      <c r="I148" s="503">
        <v>0.10375118127917629</v>
      </c>
      <c r="J148" s="12">
        <v>36.911299999999997</v>
      </c>
      <c r="K148" s="12">
        <v>24.7728</v>
      </c>
      <c r="L148" s="12">
        <v>6.6774300000000002</v>
      </c>
      <c r="M148" s="18">
        <v>99.315470000000005</v>
      </c>
      <c r="N148" s="12">
        <v>8.0399999999999991</v>
      </c>
      <c r="O148" s="10">
        <v>0.64029999999999998</v>
      </c>
      <c r="P148" s="504">
        <v>37.946300000000001</v>
      </c>
      <c r="Q148" s="504">
        <v>24.3048</v>
      </c>
      <c r="R148" s="504">
        <v>6.7422000000000004</v>
      </c>
      <c r="S148" s="505">
        <v>100.07474999999999</v>
      </c>
      <c r="T148" s="504">
        <v>8.0250000000000004</v>
      </c>
      <c r="U148" s="534">
        <v>0.83299999999999996</v>
      </c>
      <c r="V148" s="532"/>
      <c r="W148" s="43">
        <v>5</v>
      </c>
    </row>
    <row r="149" spans="1:23" ht="15">
      <c r="A149" s="29" t="s">
        <v>184</v>
      </c>
      <c r="B149" s="33">
        <v>40595</v>
      </c>
      <c r="C149" s="31">
        <v>2</v>
      </c>
      <c r="D149" s="31" t="s">
        <v>97</v>
      </c>
      <c r="E149" s="31" t="s">
        <v>191</v>
      </c>
      <c r="F149" s="31" t="s">
        <v>102</v>
      </c>
      <c r="G149" s="31" t="s">
        <v>189</v>
      </c>
      <c r="H149" s="32" t="s">
        <v>248</v>
      </c>
      <c r="I149" s="503">
        <v>0.12330356022796361</v>
      </c>
      <c r="J149" s="504">
        <v>37.000799999999998</v>
      </c>
      <c r="K149" s="504">
        <v>25.099599999999999</v>
      </c>
      <c r="L149" s="504">
        <v>6.8698399999999999</v>
      </c>
      <c r="M149" s="505">
        <v>102.7972</v>
      </c>
      <c r="N149" s="504">
        <v>8.1300000000000008</v>
      </c>
      <c r="O149" s="506">
        <v>0.77029999999999998</v>
      </c>
      <c r="P149" s="12">
        <v>37.83</v>
      </c>
      <c r="Q149" s="12">
        <v>24.840199999999999</v>
      </c>
      <c r="R149" s="12">
        <v>6.6035899999999996</v>
      </c>
      <c r="S149" s="18">
        <v>98.847329999999999</v>
      </c>
      <c r="T149" s="12">
        <v>8.09</v>
      </c>
      <c r="U149" s="11">
        <v>2.4380000000000002</v>
      </c>
      <c r="V149" s="532"/>
      <c r="W149" s="43">
        <v>4.8</v>
      </c>
    </row>
    <row r="150" spans="1:23" ht="15">
      <c r="A150" s="29" t="s">
        <v>184</v>
      </c>
      <c r="B150" s="33">
        <v>40602</v>
      </c>
      <c r="C150" s="31" t="s">
        <v>108</v>
      </c>
      <c r="D150" s="31">
        <v>1</v>
      </c>
      <c r="E150" s="31">
        <v>1</v>
      </c>
      <c r="F150" s="31" t="s">
        <v>206</v>
      </c>
      <c r="G150" s="31" t="s">
        <v>189</v>
      </c>
      <c r="H150" s="32" t="s">
        <v>238</v>
      </c>
      <c r="I150" s="503">
        <v>8.4904512482715966E-2</v>
      </c>
      <c r="J150" s="12">
        <v>36.944400000000002</v>
      </c>
      <c r="K150" s="12">
        <v>27.993300000000001</v>
      </c>
      <c r="L150" s="12">
        <v>7.04664</v>
      </c>
      <c r="M150" s="18">
        <v>110.59286</v>
      </c>
      <c r="N150" s="12">
        <v>8.1020000000000003</v>
      </c>
      <c r="O150" s="10">
        <v>9.0499999999999997E-2</v>
      </c>
      <c r="P150" s="504">
        <v>37.678800000000003</v>
      </c>
      <c r="Q150" s="504">
        <v>26.8476</v>
      </c>
      <c r="R150" s="504">
        <v>7.2471699999999997</v>
      </c>
      <c r="S150" s="505">
        <v>112.08535000000001</v>
      </c>
      <c r="T150" s="504">
        <v>8.0920000000000005</v>
      </c>
      <c r="U150" s="534">
        <v>0.48370000000000002</v>
      </c>
      <c r="V150" s="532"/>
      <c r="W150" s="43">
        <v>9</v>
      </c>
    </row>
    <row r="151" spans="1:23" ht="15">
      <c r="A151" s="29" t="s">
        <v>184</v>
      </c>
      <c r="B151" s="33">
        <v>40609</v>
      </c>
      <c r="C151" s="31">
        <v>2</v>
      </c>
      <c r="D151" s="31" t="s">
        <v>97</v>
      </c>
      <c r="E151" s="31">
        <v>1</v>
      </c>
      <c r="F151" s="31" t="s">
        <v>202</v>
      </c>
      <c r="G151" s="31" t="s">
        <v>189</v>
      </c>
      <c r="H151" s="32" t="s">
        <v>262</v>
      </c>
      <c r="I151" s="503">
        <v>0.13937204975101869</v>
      </c>
      <c r="J151" s="504">
        <v>36.719299999999997</v>
      </c>
      <c r="K151" s="504">
        <v>25.203800000000001</v>
      </c>
      <c r="L151" s="504">
        <v>6.5690600000000003</v>
      </c>
      <c r="M151" s="505">
        <v>98.311930000000004</v>
      </c>
      <c r="N151" s="504">
        <v>8.1650000000000009</v>
      </c>
      <c r="O151" s="506">
        <v>1.6327</v>
      </c>
      <c r="P151" s="504">
        <v>37.402000000000001</v>
      </c>
      <c r="Q151" s="504">
        <v>25.366</v>
      </c>
      <c r="R151" s="504">
        <v>6.7257999999999987</v>
      </c>
      <c r="S151" s="505">
        <v>101.32662999999999</v>
      </c>
      <c r="T151" s="504">
        <v>8.152000000000001</v>
      </c>
      <c r="U151" s="534">
        <v>1.0701000000000001</v>
      </c>
      <c r="V151" s="532"/>
      <c r="W151" s="43">
        <v>4.0999999999999996</v>
      </c>
    </row>
    <row r="152" spans="1:23" ht="15">
      <c r="A152" s="29" t="s">
        <v>184</v>
      </c>
      <c r="B152" s="33">
        <v>40616</v>
      </c>
      <c r="C152" s="31">
        <v>2</v>
      </c>
      <c r="D152" s="31" t="s">
        <v>196</v>
      </c>
      <c r="E152" s="31">
        <v>1</v>
      </c>
      <c r="F152" s="31" t="s">
        <v>202</v>
      </c>
      <c r="G152" s="31" t="s">
        <v>204</v>
      </c>
      <c r="H152" s="32" t="s">
        <v>259</v>
      </c>
      <c r="I152" s="503">
        <v>0.13470026007187302</v>
      </c>
      <c r="J152" s="504">
        <v>36.567399999999999</v>
      </c>
      <c r="K152" s="504">
        <v>23.4817</v>
      </c>
      <c r="L152" s="504">
        <v>6.70749</v>
      </c>
      <c r="M152" s="505">
        <v>97.385480000000001</v>
      </c>
      <c r="N152" s="504">
        <v>8.2000000000000011</v>
      </c>
      <c r="O152" s="506">
        <v>1.5375000000000001</v>
      </c>
      <c r="P152" s="504">
        <v>37.542700000000004</v>
      </c>
      <c r="Q152" s="504">
        <v>23.924800000000001</v>
      </c>
      <c r="R152" s="504">
        <v>6.6716499999999996</v>
      </c>
      <c r="S152" s="505">
        <v>98.157899999999998</v>
      </c>
      <c r="T152" s="504">
        <v>8.1830000000000016</v>
      </c>
      <c r="U152" s="534">
        <v>0.90900000000000003</v>
      </c>
      <c r="V152" s="532"/>
      <c r="W152" s="43">
        <v>4</v>
      </c>
    </row>
    <row r="153" spans="1:23" ht="15">
      <c r="A153" s="29" t="s">
        <v>184</v>
      </c>
      <c r="B153" s="33">
        <v>40623</v>
      </c>
      <c r="C153" s="31" t="s">
        <v>97</v>
      </c>
      <c r="D153" s="31" t="s">
        <v>108</v>
      </c>
      <c r="E153" s="31">
        <v>1</v>
      </c>
      <c r="F153" s="31" t="s">
        <v>102</v>
      </c>
      <c r="G153" s="31" t="s">
        <v>187</v>
      </c>
      <c r="H153" s="32" t="s">
        <v>248</v>
      </c>
      <c r="I153" s="503">
        <v>0.14467833247690212</v>
      </c>
      <c r="J153" s="504">
        <v>36.619799999999998</v>
      </c>
      <c r="K153" s="504">
        <v>23.265999999999998</v>
      </c>
      <c r="L153" s="504">
        <v>6.6650200000000002</v>
      </c>
      <c r="M153" s="505">
        <v>96.436750000000004</v>
      </c>
      <c r="N153" s="504">
        <v>8.2100000000000009</v>
      </c>
      <c r="O153" s="506">
        <v>1.1264000000000001</v>
      </c>
      <c r="P153" s="504">
        <v>37.222600000000007</v>
      </c>
      <c r="Q153" s="504">
        <v>23.6797</v>
      </c>
      <c r="R153" s="504">
        <v>6.6352599999999997</v>
      </c>
      <c r="S153" s="505">
        <v>97.032809999999998</v>
      </c>
      <c r="T153" s="504">
        <v>8.1910000000000007</v>
      </c>
      <c r="U153" s="534">
        <v>0.91769999999999996</v>
      </c>
      <c r="V153" s="532"/>
      <c r="W153" s="43">
        <v>4</v>
      </c>
    </row>
    <row r="154" spans="1:23" ht="15">
      <c r="A154" s="29" t="s">
        <v>184</v>
      </c>
      <c r="B154" s="39">
        <v>40630</v>
      </c>
      <c r="C154" s="31">
        <v>2</v>
      </c>
      <c r="D154" s="31">
        <v>1</v>
      </c>
      <c r="E154" s="31">
        <v>1</v>
      </c>
      <c r="F154" s="31" t="s">
        <v>116</v>
      </c>
      <c r="G154" s="31" t="s">
        <v>207</v>
      </c>
      <c r="H154" s="32" t="s">
        <v>237</v>
      </c>
      <c r="I154" s="503">
        <v>7.6622391389017011E-2</v>
      </c>
      <c r="J154" s="12">
        <v>36.572499999999998</v>
      </c>
      <c r="K154" s="12">
        <v>25.7042</v>
      </c>
      <c r="L154" s="12">
        <v>6.9748599999999996</v>
      </c>
      <c r="M154" s="18">
        <v>105.18047</v>
      </c>
      <c r="N154" s="12">
        <v>8.2710000000000008</v>
      </c>
      <c r="O154" s="506">
        <v>0.21460000000000001</v>
      </c>
      <c r="P154" s="504">
        <v>37.335099999999997</v>
      </c>
      <c r="Q154" s="504">
        <v>24.705300000000001</v>
      </c>
      <c r="R154" s="504">
        <v>6.8225800000000003</v>
      </c>
      <c r="S154" s="505">
        <v>101.60415999999999</v>
      </c>
      <c r="T154" s="504">
        <v>8.2420000000000009</v>
      </c>
      <c r="U154" s="534">
        <v>0.60460000000000003</v>
      </c>
      <c r="V154" s="532"/>
      <c r="W154" s="43">
        <v>10.199999999999999</v>
      </c>
    </row>
    <row r="155" spans="1:23">
      <c r="U155" s="12"/>
      <c r="V155" s="12"/>
      <c r="W155" s="12"/>
    </row>
    <row r="156" spans="1:23" ht="15">
      <c r="A156" s="29" t="s">
        <v>235</v>
      </c>
      <c r="B156" s="33">
        <v>40518</v>
      </c>
      <c r="C156" s="9">
        <v>2</v>
      </c>
      <c r="D156" s="9">
        <v>1</v>
      </c>
      <c r="E156" s="9">
        <v>1</v>
      </c>
      <c r="F156" s="31" t="s">
        <v>197</v>
      </c>
      <c r="G156" s="31" t="s">
        <v>187</v>
      </c>
      <c r="H156" s="32" t="s">
        <v>243</v>
      </c>
      <c r="I156" s="514">
        <v>8.9552858731206567E-2</v>
      </c>
      <c r="J156" s="507">
        <v>36.386099999999999</v>
      </c>
      <c r="K156" s="507">
        <v>21.459499999999998</v>
      </c>
      <c r="L156" s="507">
        <v>7.4226099999999997</v>
      </c>
      <c r="M156" s="508">
        <v>103.89577</v>
      </c>
      <c r="N156" s="507">
        <v>8.2710000000000008</v>
      </c>
      <c r="O156" s="509">
        <v>0.37619999999999998</v>
      </c>
      <c r="P156" s="507">
        <v>36.3857</v>
      </c>
      <c r="Q156" s="507">
        <v>20.924700000000001</v>
      </c>
      <c r="R156" s="507">
        <v>6.5655599999999996</v>
      </c>
      <c r="S156" s="508">
        <v>91.022800000000004</v>
      </c>
      <c r="T156" s="507">
        <v>8.23</v>
      </c>
      <c r="U156" s="638">
        <v>1.5429999999999999</v>
      </c>
      <c r="V156" s="532"/>
      <c r="W156" s="44">
        <v>5</v>
      </c>
    </row>
    <row r="157" spans="1:23" ht="15">
      <c r="A157" s="29" t="s">
        <v>235</v>
      </c>
      <c r="B157" s="33">
        <v>40525</v>
      </c>
      <c r="C157" s="9">
        <v>2</v>
      </c>
      <c r="D157" s="9">
        <v>1</v>
      </c>
      <c r="E157" s="9">
        <v>1</v>
      </c>
      <c r="F157" s="31" t="s">
        <v>197</v>
      </c>
      <c r="G157" s="31" t="s">
        <v>187</v>
      </c>
      <c r="H157" s="32" t="s">
        <v>241</v>
      </c>
      <c r="I157" s="503">
        <v>8.479988639987586E-2</v>
      </c>
      <c r="J157" s="504">
        <v>36.439100000000003</v>
      </c>
      <c r="K157" s="504">
        <v>21.499099999999999</v>
      </c>
      <c r="L157" s="504">
        <v>7.5013500000000004</v>
      </c>
      <c r="M157" s="505">
        <v>105.10465000000001</v>
      </c>
      <c r="N157" s="504">
        <v>8.2479999999999993</v>
      </c>
      <c r="O157" s="506">
        <v>0.33079999999999998</v>
      </c>
      <c r="P157" s="504">
        <v>36.431399999999996</v>
      </c>
      <c r="Q157" s="504">
        <v>21.152999999999999</v>
      </c>
      <c r="R157" s="504">
        <v>7.0989800000000001</v>
      </c>
      <c r="S157" s="505">
        <v>98.848950000000002</v>
      </c>
      <c r="T157" s="504">
        <v>8.2289999999999992</v>
      </c>
      <c r="U157" s="534">
        <v>0.89800000000000002</v>
      </c>
      <c r="V157" s="532"/>
      <c r="W157" s="12">
        <v>5</v>
      </c>
    </row>
    <row r="158" spans="1:23" ht="15">
      <c r="A158" s="29" t="s">
        <v>235</v>
      </c>
      <c r="B158" s="33">
        <v>40532</v>
      </c>
      <c r="C158" s="31">
        <v>2</v>
      </c>
      <c r="D158" s="31">
        <v>1</v>
      </c>
      <c r="E158" s="31">
        <v>1</v>
      </c>
      <c r="F158" s="31" t="s">
        <v>197</v>
      </c>
      <c r="G158" s="31" t="s">
        <v>187</v>
      </c>
      <c r="H158" s="32" t="s">
        <v>246</v>
      </c>
      <c r="I158" s="503">
        <v>9.9365769188861794E-2</v>
      </c>
      <c r="J158" s="504">
        <v>36.5822</v>
      </c>
      <c r="K158" s="504">
        <v>21.452000000000002</v>
      </c>
      <c r="L158" s="504">
        <v>7.2441000000000004</v>
      </c>
      <c r="M158" s="505">
        <v>101.50003</v>
      </c>
      <c r="N158" s="504">
        <v>8.2260000000000009</v>
      </c>
      <c r="O158" s="506">
        <v>0.35560000000000003</v>
      </c>
      <c r="P158" s="504">
        <v>36.609699999999997</v>
      </c>
      <c r="Q158" s="504">
        <v>21.229800000000001</v>
      </c>
      <c r="R158" s="504">
        <v>6.0563000000000002</v>
      </c>
      <c r="S158" s="505">
        <v>84.534760000000006</v>
      </c>
      <c r="T158" s="504">
        <v>8.1740000000000013</v>
      </c>
      <c r="U158" s="534">
        <v>1.9111</v>
      </c>
      <c r="V158" s="532"/>
      <c r="W158" s="12">
        <v>6</v>
      </c>
    </row>
    <row r="159" spans="1:23" ht="15">
      <c r="A159" s="29" t="s">
        <v>235</v>
      </c>
      <c r="B159" s="33">
        <v>40547</v>
      </c>
      <c r="C159" s="31">
        <v>2</v>
      </c>
      <c r="D159" s="31">
        <v>1</v>
      </c>
      <c r="E159" s="31">
        <v>1</v>
      </c>
      <c r="F159" s="31" t="s">
        <v>116</v>
      </c>
      <c r="G159" s="31" t="s">
        <v>193</v>
      </c>
      <c r="H159" s="32" t="s">
        <v>238</v>
      </c>
      <c r="I159" s="503">
        <v>5.5632065161541455E-2</v>
      </c>
      <c r="J159" s="504">
        <v>36.592500000000001</v>
      </c>
      <c r="K159" s="504">
        <v>24.4377</v>
      </c>
      <c r="L159" s="504">
        <v>7.1825400000000004</v>
      </c>
      <c r="M159" s="505">
        <v>106.02636</v>
      </c>
      <c r="N159" s="504">
        <v>8.2100000000000009</v>
      </c>
      <c r="O159" s="506">
        <v>0.34410000000000002</v>
      </c>
      <c r="P159" s="504">
        <v>36.613300000000002</v>
      </c>
      <c r="Q159" s="504">
        <v>23.1235</v>
      </c>
      <c r="R159" s="504">
        <v>7.1082599999999996</v>
      </c>
      <c r="S159" s="505">
        <v>102.5917</v>
      </c>
      <c r="T159" s="504">
        <v>8.1930000000000014</v>
      </c>
      <c r="U159" s="534">
        <v>1.3214999999999999</v>
      </c>
      <c r="V159" s="532"/>
      <c r="W159" s="12">
        <v>11</v>
      </c>
    </row>
    <row r="160" spans="1:23" ht="15">
      <c r="A160" s="29" t="s">
        <v>235</v>
      </c>
      <c r="B160" s="33">
        <v>40553</v>
      </c>
      <c r="C160" s="31">
        <v>2</v>
      </c>
      <c r="D160" s="31" t="s">
        <v>196</v>
      </c>
      <c r="E160" s="31">
        <v>1</v>
      </c>
      <c r="F160" s="31" t="s">
        <v>197</v>
      </c>
      <c r="G160" s="31" t="s">
        <v>187</v>
      </c>
      <c r="H160" s="32" t="s">
        <v>250</v>
      </c>
      <c r="I160" s="503">
        <v>0.12601701328690365</v>
      </c>
      <c r="J160" s="504">
        <v>36.629400000000004</v>
      </c>
      <c r="K160" s="504">
        <v>24.125699999999998</v>
      </c>
      <c r="L160" s="504">
        <v>6.8292900000000003</v>
      </c>
      <c r="M160" s="505">
        <v>100.29616</v>
      </c>
      <c r="N160" s="504">
        <v>8.2119999999999997</v>
      </c>
      <c r="O160" s="506">
        <v>0.51349999999999996</v>
      </c>
      <c r="P160" s="504">
        <v>36.625200000000007</v>
      </c>
      <c r="Q160" s="504">
        <v>23.967300000000002</v>
      </c>
      <c r="R160" s="504">
        <v>6.6833099999999996</v>
      </c>
      <c r="S160" s="505">
        <v>97.883229999999998</v>
      </c>
      <c r="T160" s="504">
        <v>8.1950000000000003</v>
      </c>
      <c r="U160" s="534">
        <v>0.79039999999999999</v>
      </c>
      <c r="V160" s="532"/>
      <c r="W160" s="12">
        <v>6</v>
      </c>
    </row>
    <row r="161" spans="1:23" ht="15">
      <c r="A161" s="29" t="s">
        <v>235</v>
      </c>
      <c r="B161" s="33">
        <v>40560</v>
      </c>
      <c r="C161" s="31">
        <v>2</v>
      </c>
      <c r="D161" s="31">
        <v>1</v>
      </c>
      <c r="E161" s="31">
        <v>1</v>
      </c>
      <c r="F161" s="31" t="s">
        <v>119</v>
      </c>
      <c r="G161" s="31" t="s">
        <v>193</v>
      </c>
      <c r="H161" s="32" t="s">
        <v>245</v>
      </c>
      <c r="I161" s="503">
        <v>8.3187513237155689E-2</v>
      </c>
      <c r="J161" s="504">
        <v>36.706299999999999</v>
      </c>
      <c r="K161" s="504">
        <v>24.4422</v>
      </c>
      <c r="L161" s="504">
        <v>7.1128099999999996</v>
      </c>
      <c r="M161" s="505">
        <v>105.07364</v>
      </c>
      <c r="N161" s="504">
        <v>8.3330000000000002</v>
      </c>
      <c r="O161" s="506">
        <v>0.46310000000000001</v>
      </c>
      <c r="P161" s="504">
        <v>36.713700000000003</v>
      </c>
      <c r="Q161" s="504">
        <v>23.384899999999998</v>
      </c>
      <c r="R161" s="504">
        <v>5.9721900000000003</v>
      </c>
      <c r="S161" s="505">
        <v>86.637519999999995</v>
      </c>
      <c r="T161" s="504">
        <v>8.2700000000000014</v>
      </c>
      <c r="U161" s="534">
        <v>1.9604999999999999</v>
      </c>
      <c r="V161" s="532"/>
      <c r="W161" s="12">
        <v>8</v>
      </c>
    </row>
    <row r="162" spans="1:23" ht="15">
      <c r="A162" s="29" t="s">
        <v>235</v>
      </c>
      <c r="B162" s="33">
        <v>40567</v>
      </c>
      <c r="C162" s="31">
        <v>2</v>
      </c>
      <c r="D162" s="31" t="s">
        <v>108</v>
      </c>
      <c r="E162" s="31">
        <v>1</v>
      </c>
      <c r="F162" s="31" t="s">
        <v>201</v>
      </c>
      <c r="G162" s="31" t="s">
        <v>189</v>
      </c>
      <c r="H162" s="32" t="s">
        <v>300</v>
      </c>
      <c r="I162" s="503">
        <v>0.1066244302054821</v>
      </c>
      <c r="J162" s="504">
        <v>36.735200000000006</v>
      </c>
      <c r="K162" s="504">
        <v>23.6981</v>
      </c>
      <c r="L162" s="504">
        <v>6.6932900000000002</v>
      </c>
      <c r="M162" s="505">
        <v>97.637910000000005</v>
      </c>
      <c r="N162" s="504">
        <v>8.3460000000000001</v>
      </c>
      <c r="O162" s="506">
        <v>0.47320000000000001</v>
      </c>
      <c r="P162" s="504">
        <v>36.735100000000003</v>
      </c>
      <c r="Q162" s="504">
        <v>23.724799999999998</v>
      </c>
      <c r="R162" s="504">
        <v>6.6463400000000004</v>
      </c>
      <c r="S162" s="505">
        <v>96.997560000000007</v>
      </c>
      <c r="T162" s="504">
        <v>8.3530000000000033</v>
      </c>
      <c r="U162" s="534">
        <v>0.4718</v>
      </c>
      <c r="V162" s="532"/>
      <c r="W162" s="12">
        <v>5</v>
      </c>
    </row>
    <row r="163" spans="1:23" ht="15">
      <c r="A163" s="29" t="s">
        <v>235</v>
      </c>
      <c r="B163" s="33">
        <v>40574</v>
      </c>
      <c r="C163" s="31">
        <v>2</v>
      </c>
      <c r="D163" s="31">
        <v>1</v>
      </c>
      <c r="E163" s="31">
        <v>1</v>
      </c>
      <c r="F163" s="31" t="s">
        <v>197</v>
      </c>
      <c r="G163" s="31" t="s">
        <v>189</v>
      </c>
      <c r="H163" s="32" t="s">
        <v>238</v>
      </c>
      <c r="I163" s="503">
        <v>5.7008553379772127E-2</v>
      </c>
      <c r="J163" s="504">
        <v>36.639099999999999</v>
      </c>
      <c r="K163" s="504">
        <v>25.224799999999998</v>
      </c>
      <c r="L163" s="504">
        <v>6.7174899999999997</v>
      </c>
      <c r="M163" s="505">
        <v>100.52302</v>
      </c>
      <c r="N163" s="504">
        <v>8.4240000000000013</v>
      </c>
      <c r="O163" s="506">
        <v>0.2324</v>
      </c>
      <c r="P163" s="12">
        <v>36.690600000000003</v>
      </c>
      <c r="Q163" s="12">
        <v>23.932600000000001</v>
      </c>
      <c r="R163" s="12">
        <v>6.03125</v>
      </c>
      <c r="S163" s="18">
        <v>88.313770000000005</v>
      </c>
      <c r="T163" s="12">
        <v>8.3979999999999997</v>
      </c>
      <c r="U163" s="11">
        <v>1.8007</v>
      </c>
      <c r="V163" s="532"/>
      <c r="W163" s="12">
        <v>8</v>
      </c>
    </row>
    <row r="164" spans="1:23" ht="15">
      <c r="A164" s="29" t="s">
        <v>235</v>
      </c>
      <c r="B164" s="33">
        <v>40581</v>
      </c>
      <c r="C164" s="31">
        <v>2</v>
      </c>
      <c r="D164" s="31" t="s">
        <v>191</v>
      </c>
      <c r="E164" s="31">
        <v>1</v>
      </c>
      <c r="F164" s="31" t="s">
        <v>195</v>
      </c>
      <c r="G164" s="31" t="s">
        <v>187</v>
      </c>
      <c r="H164" s="32" t="s">
        <v>111</v>
      </c>
      <c r="I164" s="503">
        <v>0.12513820571539974</v>
      </c>
      <c r="J164" s="504">
        <v>36.681199999999997</v>
      </c>
      <c r="K164" s="504">
        <v>23.807300000000001</v>
      </c>
      <c r="L164" s="504">
        <v>6.5953999999999997</v>
      </c>
      <c r="M164" s="505">
        <v>96.361230000000006</v>
      </c>
      <c r="N164" s="504">
        <v>8.0500000000000007</v>
      </c>
      <c r="O164" s="506">
        <v>0.60599999999999998</v>
      </c>
      <c r="P164" s="504">
        <v>36.667400000000001</v>
      </c>
      <c r="Q164" s="504">
        <v>23.737200000000001</v>
      </c>
      <c r="R164" s="504">
        <v>6.4784499999999996</v>
      </c>
      <c r="S164" s="505">
        <v>94.530770000000004</v>
      </c>
      <c r="T164" s="504">
        <v>8.0500000000000007</v>
      </c>
      <c r="U164" s="534">
        <v>0.98040000000000005</v>
      </c>
      <c r="V164" s="532"/>
      <c r="W164" s="12">
        <v>4.5</v>
      </c>
    </row>
    <row r="165" spans="1:23" ht="15">
      <c r="A165" s="29" t="s">
        <v>235</v>
      </c>
      <c r="B165" s="33">
        <v>40588</v>
      </c>
      <c r="C165" s="31">
        <v>2</v>
      </c>
      <c r="D165" s="31" t="s">
        <v>97</v>
      </c>
      <c r="E165" s="31">
        <v>1</v>
      </c>
      <c r="F165" s="31" t="s">
        <v>203</v>
      </c>
      <c r="G165" s="31" t="s">
        <v>189</v>
      </c>
      <c r="H165" s="32" t="s">
        <v>259</v>
      </c>
      <c r="I165" s="503">
        <v>9.2984914359658541E-2</v>
      </c>
      <c r="J165" s="504">
        <v>36.790200000000006</v>
      </c>
      <c r="K165" s="504">
        <v>24.348299999999998</v>
      </c>
      <c r="L165" s="504">
        <v>6.7304899999999996</v>
      </c>
      <c r="M165" s="505">
        <v>99.314250000000001</v>
      </c>
      <c r="N165" s="504">
        <v>8.0500000000000007</v>
      </c>
      <c r="O165" s="506">
        <v>0.77029999999999998</v>
      </c>
      <c r="P165" s="504">
        <v>36.800899999999999</v>
      </c>
      <c r="Q165" s="504">
        <v>23.781300000000002</v>
      </c>
      <c r="R165" s="504">
        <v>5.97525</v>
      </c>
      <c r="S165" s="505">
        <v>87.321619999999996</v>
      </c>
      <c r="T165" s="504">
        <v>8.0090000000000003</v>
      </c>
      <c r="U165" s="534">
        <v>2.3372999999999999</v>
      </c>
      <c r="V165" s="532"/>
      <c r="W165" s="12">
        <v>5.5</v>
      </c>
    </row>
    <row r="166" spans="1:23" ht="15">
      <c r="A166" s="29" t="s">
        <v>235</v>
      </c>
      <c r="B166" s="33">
        <v>40595</v>
      </c>
      <c r="C166" s="31">
        <v>2</v>
      </c>
      <c r="D166" s="31" t="s">
        <v>186</v>
      </c>
      <c r="E166" s="31" t="s">
        <v>191</v>
      </c>
      <c r="F166" s="31" t="s">
        <v>202</v>
      </c>
      <c r="G166" s="31" t="s">
        <v>189</v>
      </c>
      <c r="H166" s="32" t="s">
        <v>263</v>
      </c>
      <c r="I166" s="503">
        <v>0.14237497501223312</v>
      </c>
      <c r="J166" s="504">
        <v>36.695200000000007</v>
      </c>
      <c r="K166" s="504">
        <v>24.510300000000001</v>
      </c>
      <c r="L166" s="504">
        <v>6.9086499999999997</v>
      </c>
      <c r="M166" s="505">
        <v>102.16992</v>
      </c>
      <c r="N166" s="504">
        <v>8.11</v>
      </c>
      <c r="O166" s="506">
        <v>0.63939999999999997</v>
      </c>
      <c r="P166" s="504">
        <v>36.764099999999999</v>
      </c>
      <c r="Q166" s="504">
        <v>24.349699999999999</v>
      </c>
      <c r="R166" s="504">
        <v>6.0658599999999998</v>
      </c>
      <c r="S166" s="505">
        <v>89.495800000000003</v>
      </c>
      <c r="T166" s="504">
        <v>8.18</v>
      </c>
      <c r="U166" s="534">
        <v>2.2932999999999999</v>
      </c>
      <c r="V166" s="532"/>
      <c r="W166" s="12">
        <v>4.8</v>
      </c>
    </row>
    <row r="167" spans="1:23" ht="15">
      <c r="A167" s="29" t="s">
        <v>235</v>
      </c>
      <c r="B167" s="33">
        <v>40602</v>
      </c>
      <c r="C167" s="31">
        <v>2</v>
      </c>
      <c r="D167" s="31" t="s">
        <v>190</v>
      </c>
      <c r="E167" s="31" t="s">
        <v>196</v>
      </c>
      <c r="F167" s="31" t="s">
        <v>269</v>
      </c>
      <c r="G167" s="31" t="s">
        <v>192</v>
      </c>
      <c r="H167" s="32" t="s">
        <v>300</v>
      </c>
      <c r="I167" s="503">
        <v>7.2806217285837777E-2</v>
      </c>
      <c r="J167" s="12">
        <v>36.645899999999997</v>
      </c>
      <c r="K167" s="12">
        <v>26.989699999999999</v>
      </c>
      <c r="L167" s="12">
        <v>7.2461099999999998</v>
      </c>
      <c r="M167" s="18">
        <v>111.68022000000001</v>
      </c>
      <c r="N167" s="12">
        <v>8.1180000000000003</v>
      </c>
      <c r="O167" s="10">
        <v>7.8600000000000003E-2</v>
      </c>
      <c r="P167" s="504">
        <v>36.7971</v>
      </c>
      <c r="Q167" s="504">
        <v>24.801500000000001</v>
      </c>
      <c r="R167" s="504">
        <v>4.5607600000000001</v>
      </c>
      <c r="S167" s="505">
        <v>67.822450000000003</v>
      </c>
      <c r="T167" s="504">
        <v>7.9889999999999999</v>
      </c>
      <c r="U167" s="534">
        <v>1.9384999999999999</v>
      </c>
      <c r="V167" s="532"/>
      <c r="W167" s="12">
        <v>10</v>
      </c>
    </row>
    <row r="168" spans="1:23" ht="15">
      <c r="A168" s="29" t="s">
        <v>235</v>
      </c>
      <c r="B168" s="33">
        <v>40609</v>
      </c>
      <c r="C168" s="31">
        <v>2</v>
      </c>
      <c r="D168" s="31" t="s">
        <v>190</v>
      </c>
      <c r="E168" s="31">
        <v>1</v>
      </c>
      <c r="F168" s="31" t="s">
        <v>261</v>
      </c>
      <c r="G168" s="31" t="s">
        <v>198</v>
      </c>
      <c r="H168" s="32" t="s">
        <v>101</v>
      </c>
      <c r="I168" s="503">
        <v>0.15350739640215849</v>
      </c>
      <c r="J168" s="12">
        <v>36.418500000000002</v>
      </c>
      <c r="K168" s="12">
        <v>24.899000000000001</v>
      </c>
      <c r="L168" s="12">
        <v>6.7606099999999998</v>
      </c>
      <c r="M168" s="18">
        <v>100.48501</v>
      </c>
      <c r="N168" s="12">
        <v>8.173</v>
      </c>
      <c r="O168" s="10">
        <v>0.73509999999999998</v>
      </c>
      <c r="P168" s="504">
        <v>36.683799999999998</v>
      </c>
      <c r="Q168" s="504">
        <v>25.091999999999999</v>
      </c>
      <c r="R168" s="504">
        <v>6.3179600000000002</v>
      </c>
      <c r="S168" s="505">
        <v>94.356129999999993</v>
      </c>
      <c r="T168" s="504">
        <v>8.1460000000000008</v>
      </c>
      <c r="U168" s="534">
        <v>0.65590000000000004</v>
      </c>
      <c r="V168" s="532"/>
      <c r="W168" s="12">
        <v>3.9</v>
      </c>
    </row>
    <row r="169" spans="1:23" ht="15">
      <c r="A169" s="29" t="s">
        <v>235</v>
      </c>
      <c r="B169" s="33">
        <v>40616</v>
      </c>
      <c r="C169" s="31">
        <v>2</v>
      </c>
      <c r="D169" s="31" t="s">
        <v>97</v>
      </c>
      <c r="E169" s="31">
        <v>1</v>
      </c>
      <c r="F169" s="31" t="s">
        <v>202</v>
      </c>
      <c r="G169" s="31" t="s">
        <v>198</v>
      </c>
      <c r="H169" s="32" t="s">
        <v>260</v>
      </c>
      <c r="I169" s="503">
        <v>0.1011447466267512</v>
      </c>
      <c r="J169" s="504">
        <v>36.626600000000003</v>
      </c>
      <c r="K169" s="504">
        <v>23.693200000000001</v>
      </c>
      <c r="L169" s="504">
        <v>6.8856900000000003</v>
      </c>
      <c r="M169" s="505">
        <v>100.37299</v>
      </c>
      <c r="N169" s="504">
        <v>8.2040000000000006</v>
      </c>
      <c r="O169" s="506">
        <v>1.7994000000000001</v>
      </c>
      <c r="P169" s="504">
        <v>36.545200000000001</v>
      </c>
      <c r="Q169" s="504">
        <v>22.994399999999999</v>
      </c>
      <c r="R169" s="504">
        <v>5.79495</v>
      </c>
      <c r="S169" s="505">
        <v>83.416340000000005</v>
      </c>
      <c r="T169" s="504">
        <v>8.1610000000000014</v>
      </c>
      <c r="U169" s="534">
        <v>2.2347000000000001</v>
      </c>
      <c r="V169" s="532"/>
      <c r="W169" s="12">
        <v>6</v>
      </c>
    </row>
    <row r="170" spans="1:23" ht="15">
      <c r="A170" s="29" t="s">
        <v>235</v>
      </c>
      <c r="B170" s="33">
        <v>40623</v>
      </c>
      <c r="C170" s="31" t="s">
        <v>215</v>
      </c>
      <c r="D170" s="31" t="s">
        <v>190</v>
      </c>
      <c r="E170" s="31" t="s">
        <v>196</v>
      </c>
      <c r="F170" s="31" t="s">
        <v>304</v>
      </c>
      <c r="G170" s="31" t="s">
        <v>192</v>
      </c>
      <c r="H170" s="32" t="s">
        <v>281</v>
      </c>
      <c r="I170" s="503">
        <v>0.14954853743520011</v>
      </c>
      <c r="J170" s="12">
        <v>36.663899999999998</v>
      </c>
      <c r="K170" s="12">
        <v>23.248899999999999</v>
      </c>
      <c r="L170" s="12">
        <v>6.2656999999999998</v>
      </c>
      <c r="M170" s="18">
        <v>90.655280000000005</v>
      </c>
      <c r="N170" s="12">
        <v>8.2080000000000002</v>
      </c>
      <c r="O170" s="10">
        <v>0.98729999999999996</v>
      </c>
      <c r="P170" s="504">
        <v>36.660400000000003</v>
      </c>
      <c r="Q170" s="504">
        <v>23.197700000000001</v>
      </c>
      <c r="R170" s="504">
        <v>6.5421800000000001</v>
      </c>
      <c r="S170" s="505">
        <v>94.569370000000006</v>
      </c>
      <c r="T170" s="504">
        <v>8.2070000000000007</v>
      </c>
      <c r="U170" s="534">
        <v>1.0270999999999999</v>
      </c>
      <c r="V170" s="532"/>
      <c r="W170" s="12">
        <v>4.5</v>
      </c>
    </row>
    <row r="171" spans="1:23" ht="15">
      <c r="A171" s="29" t="s">
        <v>235</v>
      </c>
      <c r="B171" s="39">
        <v>40630</v>
      </c>
      <c r="C171" s="31">
        <v>2</v>
      </c>
      <c r="D171" s="31" t="s">
        <v>191</v>
      </c>
      <c r="E171" s="31">
        <v>1</v>
      </c>
      <c r="F171" s="31" t="s">
        <v>119</v>
      </c>
      <c r="G171" s="31" t="s">
        <v>187</v>
      </c>
      <c r="H171" s="32" t="s">
        <v>239</v>
      </c>
      <c r="I171" s="503">
        <v>6.0947994647979238E-2</v>
      </c>
      <c r="J171" s="504">
        <v>36.403500000000001</v>
      </c>
      <c r="K171" s="504">
        <v>24.154800000000002</v>
      </c>
      <c r="L171" s="504">
        <v>6.5247000000000002</v>
      </c>
      <c r="M171" s="505">
        <v>95.746499999999997</v>
      </c>
      <c r="N171" s="504">
        <v>8.2880000000000003</v>
      </c>
      <c r="O171" s="506">
        <v>0.1386</v>
      </c>
      <c r="P171" s="12">
        <v>36.661999999999999</v>
      </c>
      <c r="Q171" s="12">
        <v>23.6053</v>
      </c>
      <c r="R171" s="12">
        <v>6.1504700000000003</v>
      </c>
      <c r="S171" s="18">
        <v>89.538089999999997</v>
      </c>
      <c r="T171" s="12">
        <v>8.2469999999999999</v>
      </c>
      <c r="U171" s="11">
        <v>1.885</v>
      </c>
      <c r="V171" s="532"/>
      <c r="W171" s="12">
        <v>12</v>
      </c>
    </row>
    <row r="172" spans="1:23">
      <c r="U172" s="12"/>
      <c r="V172" s="12"/>
      <c r="W172" s="12"/>
    </row>
    <row r="173" spans="1:23" ht="18.95" customHeight="1">
      <c r="A173" s="29" t="s">
        <v>264</v>
      </c>
      <c r="B173" s="33">
        <v>40518</v>
      </c>
      <c r="C173" s="9">
        <v>2</v>
      </c>
      <c r="D173" s="9">
        <v>1</v>
      </c>
      <c r="E173" s="9">
        <v>1</v>
      </c>
      <c r="F173" s="31" t="s">
        <v>200</v>
      </c>
      <c r="G173" s="31" t="s">
        <v>205</v>
      </c>
      <c r="H173" s="32"/>
      <c r="I173" s="503"/>
      <c r="O173" s="10"/>
      <c r="U173" s="11"/>
      <c r="V173" s="12"/>
      <c r="W173" s="12"/>
    </row>
    <row r="174" spans="1:23">
      <c r="A174" s="29" t="s">
        <v>266</v>
      </c>
      <c r="B174" s="33">
        <v>40518</v>
      </c>
      <c r="C174" s="9">
        <v>2</v>
      </c>
      <c r="D174" s="9">
        <v>1</v>
      </c>
      <c r="E174" s="9">
        <v>1</v>
      </c>
      <c r="F174" s="31" t="s">
        <v>188</v>
      </c>
      <c r="G174" s="31" t="s">
        <v>198</v>
      </c>
      <c r="H174" s="32"/>
      <c r="I174" s="503"/>
      <c r="O174" s="10"/>
      <c r="U174" s="11"/>
      <c r="V174" s="12"/>
      <c r="W174" s="12"/>
    </row>
    <row r="175" spans="1:23">
      <c r="A175" s="29" t="s">
        <v>264</v>
      </c>
      <c r="B175" s="33">
        <v>40525</v>
      </c>
      <c r="C175" s="9">
        <v>2</v>
      </c>
      <c r="D175" s="9">
        <v>1</v>
      </c>
      <c r="E175" s="9">
        <v>1</v>
      </c>
      <c r="F175" s="31" t="s">
        <v>197</v>
      </c>
      <c r="G175" s="31" t="s">
        <v>187</v>
      </c>
      <c r="H175" s="32"/>
      <c r="I175" s="503"/>
      <c r="O175" s="10"/>
      <c r="U175" s="11"/>
      <c r="V175" s="12"/>
      <c r="W175" s="12"/>
    </row>
    <row r="176" spans="1:23">
      <c r="A176" s="29" t="s">
        <v>266</v>
      </c>
      <c r="B176" s="39">
        <v>40525</v>
      </c>
      <c r="C176" s="9">
        <v>2</v>
      </c>
      <c r="D176" s="9">
        <v>2</v>
      </c>
      <c r="E176" s="9">
        <v>1</v>
      </c>
      <c r="F176" s="31" t="s">
        <v>195</v>
      </c>
      <c r="G176" s="31" t="s">
        <v>189</v>
      </c>
      <c r="H176" s="32"/>
      <c r="I176" s="503"/>
      <c r="O176" s="10"/>
      <c r="U176" s="11"/>
      <c r="V176" s="12"/>
      <c r="W176" s="12"/>
    </row>
    <row r="177" spans="1:23">
      <c r="A177" s="29" t="s">
        <v>264</v>
      </c>
      <c r="B177" s="39">
        <v>40532</v>
      </c>
      <c r="C177" s="31">
        <v>2</v>
      </c>
      <c r="D177" s="31" t="s">
        <v>191</v>
      </c>
      <c r="E177" s="31">
        <v>1</v>
      </c>
      <c r="F177" s="31" t="s">
        <v>206</v>
      </c>
      <c r="G177" s="31" t="s">
        <v>207</v>
      </c>
      <c r="H177" s="32"/>
      <c r="I177" s="503"/>
      <c r="O177" s="10"/>
      <c r="U177" s="11"/>
      <c r="V177" s="12"/>
      <c r="W177" s="12"/>
    </row>
    <row r="178" spans="1:23">
      <c r="A178" s="29" t="s">
        <v>266</v>
      </c>
      <c r="B178" s="39">
        <v>40532</v>
      </c>
      <c r="C178" s="31">
        <v>2</v>
      </c>
      <c r="D178" s="31" t="s">
        <v>191</v>
      </c>
      <c r="E178" s="31">
        <v>1</v>
      </c>
      <c r="F178" s="31" t="s">
        <v>197</v>
      </c>
      <c r="G178" s="31" t="s">
        <v>193</v>
      </c>
      <c r="H178" s="32"/>
      <c r="I178" s="503"/>
      <c r="O178" s="10"/>
      <c r="U178" s="11"/>
      <c r="V178" s="12"/>
      <c r="W178" s="12"/>
    </row>
    <row r="179" spans="1:23">
      <c r="A179" s="29" t="s">
        <v>264</v>
      </c>
      <c r="B179" s="39">
        <v>40547</v>
      </c>
      <c r="C179" s="31">
        <v>2</v>
      </c>
      <c r="D179" s="31">
        <v>1</v>
      </c>
      <c r="E179" s="31">
        <v>1</v>
      </c>
      <c r="F179" s="31" t="s">
        <v>200</v>
      </c>
      <c r="G179" s="31" t="s">
        <v>207</v>
      </c>
      <c r="H179" s="32"/>
      <c r="I179" s="503"/>
      <c r="O179" s="10"/>
      <c r="U179" s="11"/>
      <c r="V179" s="12"/>
      <c r="W179" s="12"/>
    </row>
    <row r="180" spans="1:23">
      <c r="A180" s="29" t="s">
        <v>266</v>
      </c>
      <c r="B180" s="39">
        <v>40547</v>
      </c>
      <c r="C180" s="31">
        <v>2</v>
      </c>
      <c r="D180" s="31" t="s">
        <v>196</v>
      </c>
      <c r="E180" s="31">
        <v>1</v>
      </c>
      <c r="F180" s="31" t="s">
        <v>203</v>
      </c>
      <c r="G180" s="31" t="s">
        <v>192</v>
      </c>
      <c r="H180" s="32"/>
      <c r="I180" s="503"/>
      <c r="O180" s="10"/>
      <c r="U180" s="11"/>
      <c r="V180" s="12"/>
      <c r="W180" s="12"/>
    </row>
    <row r="181" spans="1:23">
      <c r="A181" s="29" t="s">
        <v>264</v>
      </c>
      <c r="B181" s="39">
        <v>40553</v>
      </c>
      <c r="C181" s="31">
        <v>2</v>
      </c>
      <c r="D181" s="31" t="s">
        <v>191</v>
      </c>
      <c r="E181" s="31">
        <v>1</v>
      </c>
      <c r="F181" s="31" t="s">
        <v>206</v>
      </c>
      <c r="G181" s="31" t="s">
        <v>193</v>
      </c>
      <c r="H181" s="32"/>
      <c r="I181" s="503"/>
      <c r="O181" s="10"/>
      <c r="U181" s="11"/>
      <c r="V181" s="12"/>
      <c r="W181" s="12"/>
    </row>
    <row r="182" spans="1:23">
      <c r="A182" s="29" t="s">
        <v>266</v>
      </c>
      <c r="B182" s="39">
        <v>40553</v>
      </c>
      <c r="C182" s="31">
        <v>2</v>
      </c>
      <c r="D182" s="31" t="s">
        <v>191</v>
      </c>
      <c r="E182" s="31">
        <v>1</v>
      </c>
      <c r="F182" s="31" t="s">
        <v>119</v>
      </c>
      <c r="G182" s="31" t="s">
        <v>187</v>
      </c>
      <c r="H182" s="32"/>
      <c r="I182" s="503"/>
      <c r="O182" s="10"/>
      <c r="U182" s="11"/>
      <c r="V182" s="12"/>
      <c r="W182" s="12"/>
    </row>
    <row r="183" spans="1:23" ht="12.75">
      <c r="A183" s="29" t="s">
        <v>264</v>
      </c>
      <c r="B183" s="39">
        <v>40560</v>
      </c>
      <c r="C183" s="31">
        <v>2</v>
      </c>
      <c r="D183" s="31" t="s">
        <v>191</v>
      </c>
      <c r="E183" s="31">
        <v>1</v>
      </c>
      <c r="F183" s="31" t="s">
        <v>119</v>
      </c>
      <c r="G183" s="31" t="s">
        <v>207</v>
      </c>
      <c r="H183" s="32"/>
      <c r="I183" s="513"/>
      <c r="J183" s="52"/>
      <c r="K183" s="126"/>
      <c r="L183" s="52"/>
      <c r="M183" s="52"/>
      <c r="N183" s="127"/>
      <c r="O183" s="515"/>
      <c r="P183" s="127"/>
      <c r="U183" s="11"/>
      <c r="V183" s="52"/>
      <c r="W183" s="12"/>
    </row>
    <row r="184" spans="1:23" ht="12.75">
      <c r="A184" s="29" t="s">
        <v>266</v>
      </c>
      <c r="B184" s="39">
        <v>40560</v>
      </c>
      <c r="C184" s="31">
        <v>2</v>
      </c>
      <c r="D184" s="31">
        <v>1</v>
      </c>
      <c r="E184" s="31">
        <v>1</v>
      </c>
      <c r="F184" s="31" t="s">
        <v>188</v>
      </c>
      <c r="G184" s="31" t="s">
        <v>207</v>
      </c>
      <c r="H184" s="32"/>
      <c r="I184" s="513"/>
      <c r="J184" s="52"/>
      <c r="K184" s="126"/>
      <c r="L184" s="52"/>
      <c r="M184" s="52"/>
      <c r="N184" s="127"/>
      <c r="O184" s="515"/>
      <c r="P184" s="127"/>
      <c r="U184" s="11"/>
      <c r="V184" s="52"/>
      <c r="W184" s="12"/>
    </row>
    <row r="185" spans="1:23" ht="12.75">
      <c r="A185" s="29" t="s">
        <v>264</v>
      </c>
      <c r="B185" s="39">
        <v>40567</v>
      </c>
      <c r="C185" s="31">
        <v>2</v>
      </c>
      <c r="D185" s="31" t="s">
        <v>108</v>
      </c>
      <c r="E185" s="31">
        <v>1</v>
      </c>
      <c r="F185" s="31" t="s">
        <v>269</v>
      </c>
      <c r="G185" s="31" t="s">
        <v>189</v>
      </c>
      <c r="H185" s="32"/>
      <c r="I185" s="513"/>
      <c r="J185" s="52"/>
      <c r="K185" s="126"/>
      <c r="L185" s="52"/>
      <c r="M185" s="52"/>
      <c r="N185" s="127"/>
      <c r="O185" s="515"/>
      <c r="P185" s="127"/>
      <c r="U185" s="11"/>
      <c r="V185" s="52"/>
      <c r="W185" s="12"/>
    </row>
    <row r="186" spans="1:23" ht="12.75">
      <c r="A186" s="29" t="s">
        <v>266</v>
      </c>
      <c r="B186" s="39">
        <v>40567</v>
      </c>
      <c r="C186" s="31">
        <v>2</v>
      </c>
      <c r="D186" s="31" t="s">
        <v>108</v>
      </c>
      <c r="E186" s="31">
        <v>1</v>
      </c>
      <c r="F186" s="31" t="s">
        <v>269</v>
      </c>
      <c r="G186" s="31" t="s">
        <v>204</v>
      </c>
      <c r="H186" s="32"/>
      <c r="I186" s="513"/>
      <c r="J186" s="52"/>
      <c r="K186" s="126"/>
      <c r="L186" s="52"/>
      <c r="M186" s="52"/>
      <c r="N186" s="127"/>
      <c r="O186" s="515"/>
      <c r="P186" s="127"/>
      <c r="U186" s="11"/>
      <c r="V186" s="52"/>
      <c r="W186" s="12"/>
    </row>
    <row r="187" spans="1:23" ht="12.75">
      <c r="A187" s="29" t="s">
        <v>264</v>
      </c>
      <c r="B187" s="39">
        <v>40574</v>
      </c>
      <c r="C187" s="31">
        <v>2</v>
      </c>
      <c r="D187" s="31" t="s">
        <v>196</v>
      </c>
      <c r="E187" s="31" t="s">
        <v>196</v>
      </c>
      <c r="F187" s="31" t="s">
        <v>206</v>
      </c>
      <c r="G187" s="31" t="s">
        <v>187</v>
      </c>
      <c r="H187" s="32"/>
      <c r="I187" s="513"/>
      <c r="J187" s="52"/>
      <c r="K187" s="126"/>
      <c r="L187" s="52"/>
      <c r="M187" s="52"/>
      <c r="N187" s="127"/>
      <c r="O187" s="515"/>
      <c r="P187" s="127"/>
      <c r="U187" s="11"/>
      <c r="V187" s="52"/>
      <c r="W187" s="12"/>
    </row>
    <row r="188" spans="1:23" ht="12.75">
      <c r="A188" s="29" t="s">
        <v>266</v>
      </c>
      <c r="B188" s="39">
        <v>40574</v>
      </c>
      <c r="C188" s="31">
        <v>2</v>
      </c>
      <c r="D188" s="31">
        <v>1</v>
      </c>
      <c r="E188" s="31">
        <v>1</v>
      </c>
      <c r="F188" s="31" t="s">
        <v>197</v>
      </c>
      <c r="G188" s="31" t="s">
        <v>187</v>
      </c>
      <c r="H188" s="32"/>
      <c r="I188" s="513"/>
      <c r="J188" s="52"/>
      <c r="K188" s="126"/>
      <c r="L188" s="52"/>
      <c r="M188" s="52"/>
      <c r="N188" s="127"/>
      <c r="O188" s="515"/>
      <c r="P188" s="127"/>
      <c r="U188" s="11"/>
      <c r="V188" s="52"/>
      <c r="W188" s="12"/>
    </row>
    <row r="189" spans="1:23" ht="12.75">
      <c r="A189" s="29" t="s">
        <v>264</v>
      </c>
      <c r="B189" s="39">
        <v>40581</v>
      </c>
      <c r="C189" s="31">
        <v>2</v>
      </c>
      <c r="D189" s="31" t="s">
        <v>97</v>
      </c>
      <c r="E189" s="31">
        <v>1</v>
      </c>
      <c r="F189" s="31" t="s">
        <v>195</v>
      </c>
      <c r="G189" s="31" t="s">
        <v>187</v>
      </c>
      <c r="H189" s="32"/>
      <c r="I189" s="513"/>
      <c r="J189" s="52"/>
      <c r="K189" s="126"/>
      <c r="L189" s="52"/>
      <c r="M189" s="52"/>
      <c r="N189" s="127"/>
      <c r="O189" s="515"/>
      <c r="P189" s="127"/>
      <c r="U189" s="11"/>
      <c r="V189" s="52"/>
      <c r="W189" s="12"/>
    </row>
    <row r="190" spans="1:23" ht="12.75">
      <c r="A190" s="29" t="s">
        <v>266</v>
      </c>
      <c r="B190" s="39">
        <v>40581</v>
      </c>
      <c r="C190" s="31">
        <v>2</v>
      </c>
      <c r="D190" s="31" t="s">
        <v>191</v>
      </c>
      <c r="E190" s="31">
        <v>1</v>
      </c>
      <c r="F190" s="31" t="s">
        <v>203</v>
      </c>
      <c r="G190" s="31" t="s">
        <v>189</v>
      </c>
      <c r="H190" s="32"/>
      <c r="I190" s="513"/>
      <c r="J190" s="52"/>
      <c r="K190" s="126"/>
      <c r="L190" s="52"/>
      <c r="M190" s="52"/>
      <c r="N190" s="127"/>
      <c r="O190" s="515"/>
      <c r="P190" s="127"/>
      <c r="U190" s="11"/>
      <c r="V190" s="52"/>
      <c r="W190" s="12"/>
    </row>
    <row r="191" spans="1:23" ht="12.75">
      <c r="A191" s="29" t="s">
        <v>264</v>
      </c>
      <c r="B191" s="33">
        <v>40588</v>
      </c>
      <c r="C191" s="31">
        <v>2</v>
      </c>
      <c r="D191" s="31" t="s">
        <v>191</v>
      </c>
      <c r="E191" s="31">
        <v>1</v>
      </c>
      <c r="F191" s="31" t="s">
        <v>195</v>
      </c>
      <c r="G191" s="31" t="s">
        <v>187</v>
      </c>
      <c r="H191" s="32"/>
      <c r="I191" s="513"/>
      <c r="J191" s="52"/>
      <c r="L191" s="52"/>
      <c r="M191" s="52"/>
      <c r="N191" s="52"/>
      <c r="O191" s="515"/>
      <c r="P191" s="516"/>
      <c r="U191" s="11"/>
      <c r="V191" s="52"/>
      <c r="W191" s="12"/>
    </row>
    <row r="192" spans="1:23" ht="12.75">
      <c r="A192" s="29" t="s">
        <v>266</v>
      </c>
      <c r="B192" s="517">
        <v>40588</v>
      </c>
      <c r="C192" s="31" t="s">
        <v>97</v>
      </c>
      <c r="D192" s="31" t="s">
        <v>200</v>
      </c>
      <c r="E192" s="31">
        <v>1</v>
      </c>
      <c r="F192" s="31" t="s">
        <v>303</v>
      </c>
      <c r="G192" s="31" t="s">
        <v>192</v>
      </c>
      <c r="H192" s="32"/>
      <c r="I192" s="513"/>
      <c r="J192" s="52"/>
      <c r="L192" s="52"/>
      <c r="M192" s="52"/>
      <c r="N192" s="52"/>
      <c r="O192" s="515"/>
      <c r="P192" s="516"/>
      <c r="U192" s="11"/>
      <c r="V192" s="52"/>
      <c r="W192" s="12"/>
    </row>
    <row r="193" spans="1:23" ht="12.75">
      <c r="A193" s="29" t="s">
        <v>264</v>
      </c>
      <c r="B193" s="517">
        <v>40595</v>
      </c>
      <c r="C193" s="31">
        <v>2</v>
      </c>
      <c r="D193" s="31" t="s">
        <v>108</v>
      </c>
      <c r="E193" s="31" t="s">
        <v>196</v>
      </c>
      <c r="F193" s="31" t="s">
        <v>195</v>
      </c>
      <c r="G193" s="31" t="s">
        <v>189</v>
      </c>
      <c r="H193" s="32"/>
      <c r="I193" s="513"/>
      <c r="J193" s="52"/>
      <c r="K193" s="126"/>
      <c r="L193" s="52"/>
      <c r="M193" s="52"/>
      <c r="N193" s="127"/>
      <c r="O193" s="515"/>
      <c r="P193" s="127"/>
      <c r="U193" s="11"/>
      <c r="V193" s="52"/>
      <c r="W193" s="12"/>
    </row>
    <row r="194" spans="1:23" ht="12.75">
      <c r="A194" s="29" t="s">
        <v>266</v>
      </c>
      <c r="B194" s="39">
        <v>40595</v>
      </c>
      <c r="C194" s="31" t="s">
        <v>197</v>
      </c>
      <c r="D194" s="31" t="s">
        <v>215</v>
      </c>
      <c r="E194" s="31">
        <v>1</v>
      </c>
      <c r="F194" s="31" t="s">
        <v>203</v>
      </c>
      <c r="G194" s="31" t="s">
        <v>198</v>
      </c>
      <c r="H194" s="32"/>
      <c r="I194" s="513"/>
      <c r="J194" s="52"/>
      <c r="K194" s="126"/>
      <c r="L194" s="52"/>
      <c r="M194" s="52"/>
      <c r="N194" s="127"/>
      <c r="O194" s="515"/>
      <c r="P194" s="127"/>
      <c r="U194" s="11"/>
      <c r="V194" s="52"/>
      <c r="W194" s="12"/>
    </row>
    <row r="195" spans="1:23" ht="12.75">
      <c r="A195" s="29" t="s">
        <v>264</v>
      </c>
      <c r="B195" s="39">
        <v>40602</v>
      </c>
      <c r="C195" s="31">
        <v>2</v>
      </c>
      <c r="D195" s="31">
        <v>1</v>
      </c>
      <c r="E195" s="31">
        <v>1</v>
      </c>
      <c r="F195" s="31" t="s">
        <v>116</v>
      </c>
      <c r="G195" s="31" t="s">
        <v>207</v>
      </c>
      <c r="H195" s="32"/>
      <c r="I195" s="513"/>
      <c r="J195" s="52"/>
      <c r="K195" s="126"/>
      <c r="L195" s="52"/>
      <c r="M195" s="52"/>
      <c r="N195" s="127"/>
      <c r="O195" s="515"/>
      <c r="P195" s="127"/>
      <c r="U195" s="11"/>
      <c r="V195" s="52"/>
      <c r="W195" s="12"/>
    </row>
    <row r="196" spans="1:23" ht="12.75">
      <c r="A196" s="29" t="s">
        <v>266</v>
      </c>
      <c r="B196" s="517">
        <v>40602</v>
      </c>
      <c r="C196" s="31">
        <v>2</v>
      </c>
      <c r="D196" s="31" t="s">
        <v>188</v>
      </c>
      <c r="E196" s="31" t="s">
        <v>191</v>
      </c>
      <c r="F196" s="31" t="s">
        <v>112</v>
      </c>
      <c r="G196" s="31" t="s">
        <v>205</v>
      </c>
      <c r="H196" s="32"/>
      <c r="I196" s="513"/>
      <c r="J196" s="52"/>
      <c r="K196" s="126"/>
      <c r="L196" s="52"/>
      <c r="M196" s="52"/>
      <c r="N196" s="127"/>
      <c r="O196" s="515"/>
      <c r="P196" s="127"/>
      <c r="U196" s="11"/>
      <c r="V196" s="52"/>
      <c r="W196" s="12"/>
    </row>
    <row r="197" spans="1:23" ht="12.75">
      <c r="A197" s="29" t="s">
        <v>264</v>
      </c>
      <c r="B197" s="39">
        <v>40609</v>
      </c>
      <c r="C197" s="31">
        <v>2</v>
      </c>
      <c r="D197" s="31" t="s">
        <v>191</v>
      </c>
      <c r="E197" s="31">
        <v>1</v>
      </c>
      <c r="F197" s="31" t="s">
        <v>203</v>
      </c>
      <c r="G197" s="31" t="s">
        <v>189</v>
      </c>
      <c r="H197" s="32"/>
      <c r="I197" s="513"/>
      <c r="J197" s="52"/>
      <c r="K197" s="126"/>
      <c r="L197" s="52"/>
      <c r="M197" s="52"/>
      <c r="N197" s="127"/>
      <c r="O197" s="515"/>
      <c r="P197" s="127"/>
      <c r="U197" s="11"/>
      <c r="V197" s="52"/>
      <c r="W197" s="12"/>
    </row>
    <row r="198" spans="1:23" ht="12.75">
      <c r="A198" s="29" t="s">
        <v>266</v>
      </c>
      <c r="B198" s="39">
        <v>40609</v>
      </c>
      <c r="C198" s="31" t="s">
        <v>190</v>
      </c>
      <c r="D198" s="31" t="s">
        <v>200</v>
      </c>
      <c r="E198" s="31" t="s">
        <v>196</v>
      </c>
      <c r="F198" s="31" t="s">
        <v>306</v>
      </c>
      <c r="G198" s="31" t="s">
        <v>205</v>
      </c>
      <c r="H198" s="32"/>
      <c r="I198" s="513"/>
      <c r="J198" s="52"/>
      <c r="K198" s="126"/>
      <c r="L198" s="52"/>
      <c r="M198" s="52"/>
      <c r="N198" s="127"/>
      <c r="O198" s="515"/>
      <c r="P198" s="127"/>
      <c r="U198" s="11"/>
      <c r="V198" s="52"/>
      <c r="W198" s="12"/>
    </row>
    <row r="199" spans="1:23" ht="12.75">
      <c r="A199" s="29" t="s">
        <v>264</v>
      </c>
      <c r="B199" s="39">
        <v>40616</v>
      </c>
      <c r="C199" s="31">
        <v>2</v>
      </c>
      <c r="D199" s="31" t="s">
        <v>97</v>
      </c>
      <c r="E199" s="31">
        <v>1</v>
      </c>
      <c r="F199" s="31" t="s">
        <v>202</v>
      </c>
      <c r="G199" s="31" t="s">
        <v>204</v>
      </c>
      <c r="H199" s="32"/>
      <c r="I199" s="513"/>
      <c r="J199" s="52"/>
      <c r="K199" s="126"/>
      <c r="L199" s="52"/>
      <c r="M199" s="52"/>
      <c r="N199" s="127"/>
      <c r="O199" s="515"/>
      <c r="P199" s="127"/>
      <c r="U199" s="11"/>
      <c r="V199" s="52"/>
      <c r="W199" s="12"/>
    </row>
    <row r="200" spans="1:23" ht="12.75">
      <c r="A200" s="29" t="s">
        <v>266</v>
      </c>
      <c r="B200" s="39">
        <v>40616</v>
      </c>
      <c r="C200" s="31" t="s">
        <v>112</v>
      </c>
      <c r="D200" s="31" t="s">
        <v>208</v>
      </c>
      <c r="E200" s="31">
        <v>1</v>
      </c>
      <c r="F200" s="31" t="s">
        <v>256</v>
      </c>
      <c r="G200" s="31" t="s">
        <v>192</v>
      </c>
      <c r="H200" s="32"/>
      <c r="I200" s="513"/>
      <c r="J200" s="52"/>
      <c r="K200" s="126"/>
      <c r="L200" s="52"/>
      <c r="M200" s="52"/>
      <c r="N200" s="127"/>
      <c r="O200" s="515"/>
      <c r="P200" s="127"/>
      <c r="U200" s="11"/>
      <c r="V200" s="52"/>
      <c r="W200" s="12"/>
    </row>
    <row r="201" spans="1:23" ht="12.75">
      <c r="A201" s="29" t="s">
        <v>264</v>
      </c>
      <c r="B201" s="39">
        <v>40623</v>
      </c>
      <c r="C201" s="31" t="s">
        <v>190</v>
      </c>
      <c r="D201" s="31" t="s">
        <v>190</v>
      </c>
      <c r="E201" s="31">
        <v>1</v>
      </c>
      <c r="F201" s="31" t="s">
        <v>304</v>
      </c>
      <c r="G201" s="31" t="s">
        <v>204</v>
      </c>
      <c r="H201" s="32"/>
      <c r="I201" s="513"/>
      <c r="J201" s="52"/>
      <c r="K201" s="126"/>
      <c r="L201" s="52"/>
      <c r="M201" s="52"/>
      <c r="N201" s="127"/>
      <c r="O201" s="515"/>
      <c r="P201" s="127"/>
      <c r="U201" s="11"/>
      <c r="V201" s="52"/>
      <c r="W201" s="12"/>
    </row>
    <row r="202" spans="1:23" ht="12.75">
      <c r="A202" s="29" t="s">
        <v>266</v>
      </c>
      <c r="B202" s="39">
        <v>40623</v>
      </c>
      <c r="C202" s="31" t="s">
        <v>208</v>
      </c>
      <c r="D202" s="31" t="s">
        <v>190</v>
      </c>
      <c r="E202" s="31">
        <v>1</v>
      </c>
      <c r="F202" s="31" t="s">
        <v>269</v>
      </c>
      <c r="G202" s="31" t="s">
        <v>192</v>
      </c>
      <c r="H202" s="32"/>
      <c r="I202" s="513"/>
      <c r="J202" s="52"/>
      <c r="K202" s="126"/>
      <c r="L202" s="52"/>
      <c r="M202" s="52"/>
      <c r="N202" s="127"/>
      <c r="O202" s="515"/>
      <c r="P202" s="127"/>
      <c r="U202" s="11"/>
      <c r="V202" s="52"/>
      <c r="W202" s="12"/>
    </row>
    <row r="203" spans="1:23">
      <c r="A203" s="29" t="s">
        <v>264</v>
      </c>
      <c r="B203" s="39">
        <v>40630</v>
      </c>
      <c r="C203" s="31">
        <v>2</v>
      </c>
      <c r="D203" s="31">
        <v>1</v>
      </c>
      <c r="E203" s="31">
        <v>1</v>
      </c>
      <c r="F203" s="31" t="s">
        <v>206</v>
      </c>
      <c r="G203" s="31" t="s">
        <v>207</v>
      </c>
      <c r="H203" s="32"/>
      <c r="I203" s="503"/>
      <c r="O203" s="10"/>
      <c r="Q203" s="12"/>
      <c r="U203" s="11"/>
      <c r="V203" s="12"/>
      <c r="W203" s="12"/>
    </row>
    <row r="204" spans="1:23">
      <c r="A204" s="29" t="s">
        <v>266</v>
      </c>
      <c r="B204" s="39">
        <v>40630</v>
      </c>
      <c r="C204" s="31">
        <v>2</v>
      </c>
      <c r="D204" s="31" t="s">
        <v>186</v>
      </c>
      <c r="E204" s="31">
        <v>1</v>
      </c>
      <c r="F204" s="31" t="s">
        <v>203</v>
      </c>
      <c r="G204" s="31" t="s">
        <v>189</v>
      </c>
      <c r="H204" s="32"/>
      <c r="I204" s="503"/>
      <c r="O204" s="10"/>
      <c r="U204" s="11"/>
      <c r="V204" s="12"/>
      <c r="W204" s="12"/>
    </row>
    <row r="205" spans="1:23">
      <c r="A205" s="29"/>
      <c r="B205" s="39"/>
      <c r="C205" s="31"/>
      <c r="D205" s="31"/>
      <c r="E205" s="31"/>
      <c r="F205" s="31"/>
      <c r="G205" s="31"/>
      <c r="H205" s="32"/>
      <c r="I205" s="503"/>
      <c r="O205" s="10"/>
      <c r="U205" s="11"/>
      <c r="V205" s="12"/>
      <c r="W205" s="12"/>
    </row>
    <row r="206" spans="1:23" ht="15">
      <c r="A206" s="29" t="s">
        <v>75</v>
      </c>
      <c r="B206" s="33">
        <v>40518</v>
      </c>
      <c r="C206" s="31">
        <v>2</v>
      </c>
      <c r="D206" s="31">
        <v>4</v>
      </c>
      <c r="E206" s="31">
        <v>1</v>
      </c>
      <c r="F206" s="31" t="s">
        <v>188</v>
      </c>
      <c r="G206" s="31" t="s">
        <v>218</v>
      </c>
      <c r="H206" s="32" t="s">
        <v>255</v>
      </c>
      <c r="I206" s="510">
        <v>0.13818770788675741</v>
      </c>
      <c r="J206" s="504">
        <v>36.383000000000003</v>
      </c>
      <c r="K206" s="504">
        <v>21.630299999999998</v>
      </c>
      <c r="L206" s="504">
        <v>7.2295499999999997</v>
      </c>
      <c r="M206" s="505">
        <v>101.50015</v>
      </c>
      <c r="N206" s="504">
        <v>8.2570000000000014</v>
      </c>
      <c r="O206" s="506">
        <v>0.53549999999999998</v>
      </c>
      <c r="P206" s="504">
        <v>36.351700000000001</v>
      </c>
      <c r="Q206" s="504">
        <v>21.2591</v>
      </c>
      <c r="R206" s="504">
        <v>6.6981200000000003</v>
      </c>
      <c r="S206" s="505">
        <v>93.400930000000002</v>
      </c>
      <c r="T206" s="504">
        <v>8.2289999999999992</v>
      </c>
      <c r="U206" s="534">
        <v>2.8184</v>
      </c>
      <c r="V206" s="12"/>
      <c r="W206" s="12">
        <v>5.0999999999999996</v>
      </c>
    </row>
    <row r="207" spans="1:23" s="41" customFormat="1" ht="15">
      <c r="A207" s="29" t="s">
        <v>75</v>
      </c>
      <c r="B207" s="33">
        <v>40525</v>
      </c>
      <c r="C207" s="31">
        <v>2</v>
      </c>
      <c r="D207" s="31">
        <v>2</v>
      </c>
      <c r="E207" s="31">
        <v>1</v>
      </c>
      <c r="F207" s="31" t="s">
        <v>188</v>
      </c>
      <c r="G207" s="31" t="s">
        <v>187</v>
      </c>
      <c r="H207" s="32" t="s">
        <v>237</v>
      </c>
      <c r="I207" s="503">
        <v>8.4839625770815719E-2</v>
      </c>
      <c r="J207" s="504">
        <v>36.423299999999998</v>
      </c>
      <c r="K207" s="504">
        <v>21.639900000000001</v>
      </c>
      <c r="L207" s="504">
        <v>7.32721</v>
      </c>
      <c r="M207" s="505">
        <v>102.91316</v>
      </c>
      <c r="N207" s="504">
        <v>8.2439999999999998</v>
      </c>
      <c r="O207" s="506">
        <v>0.54779999999999995</v>
      </c>
      <c r="P207" s="504">
        <v>36.416600000000003</v>
      </c>
      <c r="Q207" s="504">
        <v>21.415900000000001</v>
      </c>
      <c r="R207" s="504">
        <v>7.0424499999999997</v>
      </c>
      <c r="S207" s="505">
        <v>98.51549</v>
      </c>
      <c r="T207" s="504">
        <v>8.2249999999999996</v>
      </c>
      <c r="U207" s="534">
        <v>1.6767000000000001</v>
      </c>
      <c r="V207" s="640"/>
      <c r="W207" s="12">
        <v>5</v>
      </c>
    </row>
    <row r="208" spans="1:23" ht="15">
      <c r="A208" s="29" t="s">
        <v>75</v>
      </c>
      <c r="B208" s="33">
        <v>40532</v>
      </c>
      <c r="C208" s="31">
        <v>2</v>
      </c>
      <c r="D208" s="31" t="s">
        <v>196</v>
      </c>
      <c r="E208" s="31">
        <v>1</v>
      </c>
      <c r="F208" s="31" t="s">
        <v>188</v>
      </c>
      <c r="G208" s="31" t="s">
        <v>207</v>
      </c>
      <c r="H208" s="32" t="s">
        <v>111</v>
      </c>
      <c r="I208" s="503">
        <v>9.2523465539276234E-2</v>
      </c>
      <c r="J208" s="504">
        <v>36.579900000000002</v>
      </c>
      <c r="K208" s="504">
        <v>21.290700000000001</v>
      </c>
      <c r="L208" s="504">
        <v>7.1653700000000002</v>
      </c>
      <c r="M208" s="505">
        <v>100.10675000000001</v>
      </c>
      <c r="N208" s="504">
        <v>8.2160000000000011</v>
      </c>
      <c r="O208" s="506">
        <v>0.32029999999999997</v>
      </c>
      <c r="P208" s="504">
        <v>36.576700000000002</v>
      </c>
      <c r="Q208" s="504">
        <v>21.269400000000001</v>
      </c>
      <c r="R208" s="504">
        <v>6.9255899999999997</v>
      </c>
      <c r="S208" s="505">
        <v>96.718190000000007</v>
      </c>
      <c r="T208" s="504">
        <v>8.2089999999999996</v>
      </c>
      <c r="U208" s="534">
        <v>0.65680000000000005</v>
      </c>
      <c r="V208" s="12"/>
      <c r="W208" s="12">
        <v>5.5</v>
      </c>
    </row>
    <row r="209" spans="1:23" ht="15">
      <c r="A209" s="29" t="s">
        <v>75</v>
      </c>
      <c r="B209" s="33">
        <v>40547</v>
      </c>
      <c r="C209" s="31">
        <v>2</v>
      </c>
      <c r="D209" s="31">
        <v>1</v>
      </c>
      <c r="E209" s="31">
        <v>1</v>
      </c>
      <c r="F209" s="31" t="s">
        <v>200</v>
      </c>
      <c r="G209" s="31" t="s">
        <v>207</v>
      </c>
      <c r="H209" s="32" t="s">
        <v>236</v>
      </c>
      <c r="I209" s="503">
        <v>6.2996652664106215E-2</v>
      </c>
      <c r="J209" s="504">
        <v>36.684899999999999</v>
      </c>
      <c r="K209" s="504">
        <v>25.020099999999999</v>
      </c>
      <c r="L209" s="504">
        <v>6.9959300000000004</v>
      </c>
      <c r="M209" s="505">
        <v>104.35498</v>
      </c>
      <c r="N209" s="504">
        <v>8.1920000000000002</v>
      </c>
      <c r="O209" s="506">
        <v>5.4800000000000001E-2</v>
      </c>
      <c r="P209" s="504">
        <v>36.594499999999996</v>
      </c>
      <c r="Q209" s="504">
        <v>23.988900000000001</v>
      </c>
      <c r="R209" s="504">
        <v>7.0127100000000002</v>
      </c>
      <c r="S209" s="505">
        <v>102.72781999999999</v>
      </c>
      <c r="T209" s="504">
        <v>8.1900000000000013</v>
      </c>
      <c r="U209" s="534">
        <v>0.6119</v>
      </c>
      <c r="V209" s="12"/>
      <c r="W209" s="12">
        <v>8.5</v>
      </c>
    </row>
    <row r="210" spans="1:23" ht="15">
      <c r="A210" s="29" t="s">
        <v>75</v>
      </c>
      <c r="B210" s="33">
        <v>40553</v>
      </c>
      <c r="C210" s="31">
        <v>2</v>
      </c>
      <c r="D210" s="31" t="s">
        <v>97</v>
      </c>
      <c r="E210" s="31">
        <v>1</v>
      </c>
      <c r="F210" s="31" t="s">
        <v>195</v>
      </c>
      <c r="G210" s="31" t="s">
        <v>187</v>
      </c>
      <c r="H210" s="32" t="s">
        <v>245</v>
      </c>
      <c r="I210" s="503">
        <v>0.11843191656219079</v>
      </c>
      <c r="J210" s="504">
        <v>36.631399999999999</v>
      </c>
      <c r="K210" s="504">
        <v>24.172899999999998</v>
      </c>
      <c r="L210" s="504">
        <v>6.8452599999999997</v>
      </c>
      <c r="M210" s="505">
        <v>100.61329000000001</v>
      </c>
      <c r="N210" s="504">
        <v>8.213000000000001</v>
      </c>
      <c r="O210" s="506">
        <v>0.58220000000000005</v>
      </c>
      <c r="P210" s="504">
        <v>36.630000000000003</v>
      </c>
      <c r="Q210" s="504">
        <v>24.075500000000002</v>
      </c>
      <c r="R210" s="504">
        <v>6.65449</v>
      </c>
      <c r="S210" s="505">
        <v>97.645160000000004</v>
      </c>
      <c r="T210" s="504">
        <v>8.1950000000000003</v>
      </c>
      <c r="U210" s="534">
        <v>1.2889999999999999</v>
      </c>
      <c r="V210" s="12"/>
      <c r="W210" s="12">
        <v>5.2</v>
      </c>
    </row>
    <row r="211" spans="1:23" ht="15">
      <c r="A211" s="29" t="s">
        <v>75</v>
      </c>
      <c r="B211" s="33">
        <v>40560</v>
      </c>
      <c r="C211" s="31">
        <v>2</v>
      </c>
      <c r="D211" s="31" t="s">
        <v>108</v>
      </c>
      <c r="E211" s="31">
        <v>1</v>
      </c>
      <c r="F211" s="31" t="s">
        <v>304</v>
      </c>
      <c r="G211" s="31" t="s">
        <v>187</v>
      </c>
      <c r="H211" s="32" t="s">
        <v>250</v>
      </c>
      <c r="I211" s="503">
        <v>8.1171537904697083E-2</v>
      </c>
      <c r="J211" s="504">
        <v>36.6723</v>
      </c>
      <c r="K211" s="504">
        <v>24.5624</v>
      </c>
      <c r="L211" s="504">
        <v>7.0278999999999998</v>
      </c>
      <c r="M211" s="505">
        <v>104.0121</v>
      </c>
      <c r="N211" s="504">
        <v>8.3310000000000013</v>
      </c>
      <c r="O211" s="506">
        <v>0.94240000000000002</v>
      </c>
      <c r="P211" s="504">
        <v>36.6663</v>
      </c>
      <c r="Q211" s="504">
        <v>23.888300000000001</v>
      </c>
      <c r="R211" s="504">
        <v>6.0858499999999998</v>
      </c>
      <c r="S211" s="505">
        <v>89.033019999999993</v>
      </c>
      <c r="T211" s="504">
        <v>8.2860000000000014</v>
      </c>
      <c r="U211" s="534">
        <v>1.5023</v>
      </c>
      <c r="V211" s="12"/>
      <c r="W211" s="12">
        <v>7</v>
      </c>
    </row>
    <row r="212" spans="1:23" ht="15">
      <c r="A212" s="29" t="s">
        <v>75</v>
      </c>
      <c r="B212" s="33">
        <v>40567</v>
      </c>
      <c r="C212" s="31">
        <v>2</v>
      </c>
      <c r="D212" s="31" t="s">
        <v>186</v>
      </c>
      <c r="E212" s="31">
        <v>1</v>
      </c>
      <c r="F212" s="31" t="s">
        <v>304</v>
      </c>
      <c r="G212" s="31" t="s">
        <v>204</v>
      </c>
      <c r="H212" s="32" t="s">
        <v>305</v>
      </c>
      <c r="I212" s="503">
        <v>0.12074278405293846</v>
      </c>
      <c r="J212" s="504">
        <v>36.6907</v>
      </c>
      <c r="K212" s="504">
        <v>23.773700000000002</v>
      </c>
      <c r="L212" s="504">
        <v>6.4631699999999999</v>
      </c>
      <c r="M212" s="505">
        <v>94.379720000000006</v>
      </c>
      <c r="N212" s="504">
        <v>8.3420000000000005</v>
      </c>
      <c r="O212" s="506">
        <v>0.87880000000000003</v>
      </c>
      <c r="P212" s="504">
        <v>36.703400000000002</v>
      </c>
      <c r="Q212" s="504">
        <v>23.777899999999999</v>
      </c>
      <c r="R212" s="504">
        <v>6.39689</v>
      </c>
      <c r="S212" s="505">
        <v>93.425380000000004</v>
      </c>
      <c r="T212" s="504">
        <v>8.3440000000000012</v>
      </c>
      <c r="U212" s="534">
        <v>0.85640000000000005</v>
      </c>
      <c r="V212" s="12"/>
      <c r="W212" s="12">
        <v>4</v>
      </c>
    </row>
    <row r="213" spans="1:23" ht="15">
      <c r="A213" s="29" t="s">
        <v>75</v>
      </c>
      <c r="B213" s="33">
        <v>40574</v>
      </c>
      <c r="C213" s="31">
        <v>2</v>
      </c>
      <c r="D213" s="31" t="s">
        <v>108</v>
      </c>
      <c r="E213" s="31">
        <v>1</v>
      </c>
      <c r="F213" s="31" t="s">
        <v>119</v>
      </c>
      <c r="G213" s="31" t="s">
        <v>187</v>
      </c>
      <c r="H213" s="32" t="s">
        <v>241</v>
      </c>
      <c r="I213" s="503">
        <v>7.2923567442977261E-2</v>
      </c>
      <c r="J213" s="12">
        <v>36.7014</v>
      </c>
      <c r="K213" s="12">
        <v>25.513500000000001</v>
      </c>
      <c r="L213" s="12">
        <v>6.7418100000000001</v>
      </c>
      <c r="M213" s="18">
        <v>101.41507</v>
      </c>
      <c r="N213" s="504">
        <v>8.4060000000000006</v>
      </c>
      <c r="O213" s="506">
        <v>0.31850000000000001</v>
      </c>
      <c r="P213" s="504">
        <v>36.709499999999998</v>
      </c>
      <c r="Q213" s="504">
        <v>24.062200000000001</v>
      </c>
      <c r="R213" s="504">
        <v>4.1572800000000001</v>
      </c>
      <c r="S213" s="505">
        <v>61.016210000000001</v>
      </c>
      <c r="T213" s="504">
        <v>8.2960000000000012</v>
      </c>
      <c r="U213" s="534">
        <v>2.7543000000000002</v>
      </c>
      <c r="V213" s="12"/>
      <c r="W213" s="12">
        <v>7.5</v>
      </c>
    </row>
    <row r="214" spans="1:23" ht="15">
      <c r="A214" s="29" t="s">
        <v>75</v>
      </c>
      <c r="B214" s="33">
        <v>40581</v>
      </c>
      <c r="C214" s="31">
        <v>2</v>
      </c>
      <c r="D214" s="31" t="s">
        <v>186</v>
      </c>
      <c r="E214" s="31">
        <v>1</v>
      </c>
      <c r="F214" s="31" t="s">
        <v>308</v>
      </c>
      <c r="G214" s="31" t="s">
        <v>198</v>
      </c>
      <c r="H214" s="32" t="s">
        <v>265</v>
      </c>
      <c r="I214" s="503">
        <v>0.17159145284727059</v>
      </c>
      <c r="J214" s="12">
        <v>36.720100000000002</v>
      </c>
      <c r="K214" s="12">
        <v>23.6496</v>
      </c>
      <c r="L214" s="12">
        <v>6.4880300000000002</v>
      </c>
      <c r="M214" s="18">
        <v>94.556179999999998</v>
      </c>
      <c r="N214" s="12">
        <v>8.06</v>
      </c>
      <c r="O214" s="10">
        <v>1.1145</v>
      </c>
      <c r="P214" s="504">
        <v>36.716799999999999</v>
      </c>
      <c r="Q214" s="504">
        <v>23.599900000000002</v>
      </c>
      <c r="R214" s="504">
        <v>6.3555799999999998</v>
      </c>
      <c r="S214" s="505">
        <v>92.544550000000001</v>
      </c>
      <c r="T214" s="504">
        <v>8.06</v>
      </c>
      <c r="U214" s="534">
        <v>3.1214</v>
      </c>
      <c r="V214" s="12"/>
      <c r="W214" s="12">
        <v>3.5</v>
      </c>
    </row>
    <row r="215" spans="1:23" ht="15">
      <c r="A215" s="29" t="s">
        <v>75</v>
      </c>
      <c r="B215" s="33">
        <v>40588</v>
      </c>
      <c r="C215" s="31">
        <v>2</v>
      </c>
      <c r="D215" s="31" t="s">
        <v>191</v>
      </c>
      <c r="E215" s="31">
        <v>1</v>
      </c>
      <c r="F215" s="31" t="s">
        <v>201</v>
      </c>
      <c r="G215" s="31" t="s">
        <v>198</v>
      </c>
      <c r="H215" s="32" t="s">
        <v>245</v>
      </c>
      <c r="I215" s="503">
        <v>8.6376159338593828E-2</v>
      </c>
      <c r="J215" s="504">
        <v>36.805</v>
      </c>
      <c r="K215" s="504">
        <v>24.229299999999999</v>
      </c>
      <c r="L215" s="504">
        <v>6.7057900000000004</v>
      </c>
      <c r="M215" s="505">
        <v>98.757000000000005</v>
      </c>
      <c r="N215" s="504">
        <v>8.048</v>
      </c>
      <c r="O215" s="506">
        <v>0.55930000000000002</v>
      </c>
      <c r="P215" s="504">
        <v>36.778100000000002</v>
      </c>
      <c r="Q215" s="504">
        <v>23.7301</v>
      </c>
      <c r="R215" s="504">
        <v>5.9497999999999998</v>
      </c>
      <c r="S215" s="505">
        <v>86.861530000000002</v>
      </c>
      <c r="T215" s="504">
        <v>8.0150000000000006</v>
      </c>
      <c r="U215" s="534">
        <v>0.89159999999999995</v>
      </c>
      <c r="V215" s="12"/>
      <c r="W215" s="12">
        <v>5.5</v>
      </c>
    </row>
    <row r="216" spans="1:23" ht="15">
      <c r="A216" s="29" t="s">
        <v>75</v>
      </c>
      <c r="B216" s="33">
        <v>40595</v>
      </c>
      <c r="C216" s="31">
        <v>2</v>
      </c>
      <c r="D216" s="31" t="s">
        <v>190</v>
      </c>
      <c r="E216" s="31" t="s">
        <v>191</v>
      </c>
      <c r="F216" s="31" t="s">
        <v>304</v>
      </c>
      <c r="G216" s="31" t="s">
        <v>205</v>
      </c>
      <c r="H216" s="32" t="s">
        <v>288</v>
      </c>
      <c r="I216" s="503">
        <v>0.15974302695981948</v>
      </c>
      <c r="J216" s="504">
        <v>36.8157</v>
      </c>
      <c r="K216" s="504">
        <v>24.4285</v>
      </c>
      <c r="L216" s="504">
        <v>6.6620100000000004</v>
      </c>
      <c r="M216" s="505">
        <v>98.453040000000001</v>
      </c>
      <c r="N216" s="504">
        <v>8.1300000000000008</v>
      </c>
      <c r="O216" s="506">
        <v>0.98040000000000005</v>
      </c>
      <c r="P216" s="12">
        <v>36.808199999999999</v>
      </c>
      <c r="Q216" s="12">
        <v>24.334299999999999</v>
      </c>
      <c r="R216" s="12">
        <v>6.4613300000000002</v>
      </c>
      <c r="S216" s="18">
        <v>95.329599999999999</v>
      </c>
      <c r="T216" s="12">
        <v>8.08</v>
      </c>
      <c r="U216" s="11">
        <v>1.3521000000000001</v>
      </c>
      <c r="V216" s="12"/>
      <c r="W216" s="12">
        <v>3.8</v>
      </c>
    </row>
    <row r="217" spans="1:23" ht="15">
      <c r="A217" s="29" t="s">
        <v>75</v>
      </c>
      <c r="B217" s="33">
        <v>40602</v>
      </c>
      <c r="C217" s="31">
        <v>2</v>
      </c>
      <c r="D217" s="31" t="s">
        <v>97</v>
      </c>
      <c r="E217" s="31" t="s">
        <v>196</v>
      </c>
      <c r="F217" s="31" t="s">
        <v>195</v>
      </c>
      <c r="G217" s="31" t="s">
        <v>189</v>
      </c>
      <c r="H217" s="32" t="s">
        <v>111</v>
      </c>
      <c r="I217" s="503">
        <v>7.453434143919152E-2</v>
      </c>
      <c r="J217" s="504">
        <v>36.586599999999997</v>
      </c>
      <c r="K217" s="504">
        <v>26.4832</v>
      </c>
      <c r="L217" s="504">
        <v>7.4187500000000002</v>
      </c>
      <c r="M217" s="505">
        <v>113.34824</v>
      </c>
      <c r="N217" s="504">
        <v>8.1430000000000007</v>
      </c>
      <c r="O217" s="506">
        <v>0.41870000000000002</v>
      </c>
      <c r="P217" s="504">
        <v>36.788800000000002</v>
      </c>
      <c r="Q217" s="504">
        <v>25.036000000000001</v>
      </c>
      <c r="R217" s="504">
        <v>5.1459200000000003</v>
      </c>
      <c r="S217" s="505">
        <v>76.825429999999997</v>
      </c>
      <c r="T217" s="504">
        <v>8.0570000000000004</v>
      </c>
      <c r="U217" s="534">
        <v>2.0442999999999998</v>
      </c>
      <c r="V217" s="12"/>
      <c r="W217" s="12">
        <v>7.5</v>
      </c>
    </row>
    <row r="218" spans="1:23" ht="15">
      <c r="A218" s="29" t="s">
        <v>75</v>
      </c>
      <c r="B218" s="33">
        <v>40609</v>
      </c>
      <c r="C218" s="31">
        <v>2</v>
      </c>
      <c r="D218" s="31" t="s">
        <v>186</v>
      </c>
      <c r="E218" s="31">
        <v>1</v>
      </c>
      <c r="F218" s="31" t="s">
        <v>304</v>
      </c>
      <c r="G218" s="31" t="s">
        <v>192</v>
      </c>
      <c r="H218" s="32" t="s">
        <v>258</v>
      </c>
      <c r="I218" s="503">
        <v>0.13775912628491191</v>
      </c>
      <c r="J218" s="504">
        <v>36.6967</v>
      </c>
      <c r="K218" s="504">
        <v>25.3643</v>
      </c>
      <c r="L218" s="504">
        <v>6.5749500000000003</v>
      </c>
      <c r="M218" s="505">
        <v>98.654210000000006</v>
      </c>
      <c r="N218" s="504">
        <v>8.1630000000000003</v>
      </c>
      <c r="O218" s="506">
        <v>0.87649999999999995</v>
      </c>
      <c r="P218" s="504">
        <v>36.762600000000006</v>
      </c>
      <c r="Q218" s="504">
        <v>25.032299999999999</v>
      </c>
      <c r="R218" s="504">
        <v>6.1808199999999998</v>
      </c>
      <c r="S218" s="505">
        <v>92.256379999999979</v>
      </c>
      <c r="T218" s="504">
        <v>8.1550000000000011</v>
      </c>
      <c r="U218" s="534">
        <v>2.0072000000000001</v>
      </c>
      <c r="V218" s="12"/>
      <c r="W218" s="12">
        <v>4.0999999999999996</v>
      </c>
    </row>
    <row r="219" spans="1:23" ht="15">
      <c r="A219" s="29" t="s">
        <v>75</v>
      </c>
      <c r="B219" s="33">
        <v>40616</v>
      </c>
      <c r="C219" s="31" t="s">
        <v>208</v>
      </c>
      <c r="D219" s="31" t="s">
        <v>108</v>
      </c>
      <c r="E219" s="31" t="s">
        <v>196</v>
      </c>
      <c r="F219" s="31" t="s">
        <v>270</v>
      </c>
      <c r="G219" s="31" t="s">
        <v>204</v>
      </c>
      <c r="H219" s="32" t="s">
        <v>262</v>
      </c>
      <c r="I219" s="503">
        <v>0.19040176562415945</v>
      </c>
      <c r="J219" s="504">
        <v>36.636899999999997</v>
      </c>
      <c r="K219" s="504">
        <v>23.703299999999999</v>
      </c>
      <c r="L219" s="504">
        <v>6.6720800000000002</v>
      </c>
      <c r="M219" s="505">
        <v>97.282110000000003</v>
      </c>
      <c r="N219" s="504">
        <v>8.2030000000000012</v>
      </c>
      <c r="O219" s="506">
        <v>2.1701999999999999</v>
      </c>
      <c r="P219" s="504">
        <v>36.638500000000001</v>
      </c>
      <c r="Q219" s="504">
        <v>23.671800000000001</v>
      </c>
      <c r="R219" s="504">
        <v>6.5177899999999998</v>
      </c>
      <c r="S219" s="505">
        <v>94.981549999999999</v>
      </c>
      <c r="T219" s="504">
        <v>8.197000000000001</v>
      </c>
      <c r="U219" s="534">
        <v>3.5449000000000002</v>
      </c>
      <c r="V219" s="12"/>
      <c r="W219" s="12">
        <v>3</v>
      </c>
    </row>
    <row r="220" spans="1:23" ht="15">
      <c r="A220" s="29" t="s">
        <v>75</v>
      </c>
      <c r="B220" s="33">
        <v>40623</v>
      </c>
      <c r="C220" s="31">
        <v>2</v>
      </c>
      <c r="D220" s="31" t="s">
        <v>186</v>
      </c>
      <c r="E220" s="31">
        <v>1</v>
      </c>
      <c r="F220" s="31" t="s">
        <v>203</v>
      </c>
      <c r="G220" s="31" t="s">
        <v>204</v>
      </c>
      <c r="H220" s="32" t="s">
        <v>305</v>
      </c>
      <c r="I220" s="503">
        <v>0.14784947811342497</v>
      </c>
      <c r="J220" s="504">
        <v>36.680399999999999</v>
      </c>
      <c r="K220" s="504">
        <v>23.4481</v>
      </c>
      <c r="L220" s="504">
        <v>6.7752600000000003</v>
      </c>
      <c r="M220" s="505">
        <v>98.376260000000002</v>
      </c>
      <c r="N220" s="504">
        <v>8.2240000000000002</v>
      </c>
      <c r="O220" s="506">
        <v>0.95620000000000005</v>
      </c>
      <c r="P220" s="504">
        <v>36.697099999999999</v>
      </c>
      <c r="Q220" s="504">
        <v>23.354600000000001</v>
      </c>
      <c r="R220" s="504">
        <v>6.6895800000000003</v>
      </c>
      <c r="S220" s="505">
        <v>96.98424</v>
      </c>
      <c r="T220" s="504">
        <v>8.218</v>
      </c>
      <c r="U220" s="534">
        <v>2.6718999999999999</v>
      </c>
      <c r="V220" s="12"/>
      <c r="W220" s="12">
        <v>4.5</v>
      </c>
    </row>
    <row r="221" spans="1:23" ht="15">
      <c r="A221" s="29" t="s">
        <v>75</v>
      </c>
      <c r="B221" s="39">
        <v>40630</v>
      </c>
      <c r="C221" s="31" t="s">
        <v>186</v>
      </c>
      <c r="D221" s="31" t="s">
        <v>97</v>
      </c>
      <c r="E221" s="31">
        <v>1</v>
      </c>
      <c r="F221" s="31" t="s">
        <v>119</v>
      </c>
      <c r="G221" s="31" t="s">
        <v>193</v>
      </c>
      <c r="H221" s="32" t="s">
        <v>241</v>
      </c>
      <c r="I221" s="503">
        <v>7.2754385813410372E-2</v>
      </c>
      <c r="J221" s="504">
        <v>36.408799999999999</v>
      </c>
      <c r="K221" s="504">
        <v>24.271599999999999</v>
      </c>
      <c r="L221" s="504">
        <v>7.0356199999999998</v>
      </c>
      <c r="M221" s="505">
        <v>103.45384</v>
      </c>
      <c r="N221" s="504">
        <v>8.2919999999999998</v>
      </c>
      <c r="O221" s="506">
        <v>0.44669999999999999</v>
      </c>
      <c r="P221" s="504">
        <v>36.6708</v>
      </c>
      <c r="Q221" s="504">
        <v>23.666699999999999</v>
      </c>
      <c r="R221" s="504">
        <v>4.6698899999999997</v>
      </c>
      <c r="S221" s="505">
        <v>68.059489999999997</v>
      </c>
      <c r="T221" s="504">
        <v>8.1980000000000004</v>
      </c>
      <c r="U221" s="534">
        <v>2.3431999999999999</v>
      </c>
      <c r="V221" s="12"/>
      <c r="W221" s="12">
        <v>11</v>
      </c>
    </row>
    <row r="222" spans="1:23" ht="15">
      <c r="A222" s="29"/>
      <c r="B222" s="39"/>
      <c r="C222" s="31"/>
      <c r="D222" s="31"/>
      <c r="E222" s="31"/>
      <c r="F222" s="31"/>
      <c r="G222" s="31"/>
      <c r="H222" s="32"/>
      <c r="I222" s="503"/>
      <c r="J222" s="504"/>
      <c r="K222" s="504"/>
      <c r="L222" s="504"/>
      <c r="M222" s="505"/>
      <c r="N222" s="504"/>
      <c r="O222" s="506"/>
      <c r="P222" s="504"/>
      <c r="Q222" s="504"/>
      <c r="R222" s="504"/>
      <c r="S222" s="505"/>
      <c r="T222" s="504"/>
      <c r="U222" s="534"/>
      <c r="V222" s="12"/>
      <c r="W222" s="12"/>
    </row>
    <row r="223" spans="1:23" ht="15">
      <c r="A223" s="29" t="s">
        <v>76</v>
      </c>
      <c r="B223" s="33">
        <v>40518</v>
      </c>
      <c r="C223" s="31">
        <v>2</v>
      </c>
      <c r="D223" s="31">
        <v>2</v>
      </c>
      <c r="E223" s="31">
        <v>1</v>
      </c>
      <c r="F223" s="31" t="s">
        <v>197</v>
      </c>
      <c r="G223" s="31" t="s">
        <v>198</v>
      </c>
      <c r="H223" s="32" t="s">
        <v>245</v>
      </c>
      <c r="I223" s="510">
        <v>0.10086275993651027</v>
      </c>
      <c r="J223" s="504">
        <v>36.378</v>
      </c>
      <c r="K223" s="504">
        <v>21.496200000000002</v>
      </c>
      <c r="L223" s="507">
        <v>7.0302300000000004</v>
      </c>
      <c r="M223" s="508">
        <v>98.033050000000003</v>
      </c>
      <c r="N223" s="507">
        <v>8.2530000000000001</v>
      </c>
      <c r="O223" s="509">
        <v>0.43020000000000003</v>
      </c>
      <c r="P223" s="504">
        <v>36.347299999999997</v>
      </c>
      <c r="Q223" s="504">
        <v>20.998999999999999</v>
      </c>
      <c r="R223" s="504">
        <v>6.9491199999999997</v>
      </c>
      <c r="S223" s="505">
        <v>96.447400000000002</v>
      </c>
      <c r="T223" s="504">
        <v>8.24</v>
      </c>
      <c r="U223" s="534">
        <v>1.7425999999999999</v>
      </c>
      <c r="V223" s="12"/>
      <c r="W223" s="12">
        <v>5.3</v>
      </c>
    </row>
    <row r="224" spans="1:23" ht="15">
      <c r="A224" s="29" t="s">
        <v>76</v>
      </c>
      <c r="B224" s="33">
        <v>40525</v>
      </c>
      <c r="C224" s="31">
        <v>2</v>
      </c>
      <c r="D224" s="31">
        <v>2</v>
      </c>
      <c r="E224" s="31">
        <v>1</v>
      </c>
      <c r="F224" s="31" t="s">
        <v>208</v>
      </c>
      <c r="G224" s="31" t="s">
        <v>187</v>
      </c>
      <c r="H224" s="32" t="s">
        <v>237</v>
      </c>
      <c r="I224" s="503">
        <v>8.3332477081203921E-2</v>
      </c>
      <c r="J224" s="504">
        <v>36.414499999999997</v>
      </c>
      <c r="K224" s="504">
        <v>21.5381</v>
      </c>
      <c r="L224" s="504">
        <v>7.2648599999999997</v>
      </c>
      <c r="M224" s="505">
        <v>101.8473</v>
      </c>
      <c r="N224" s="504">
        <v>8.2360000000000007</v>
      </c>
      <c r="O224" s="506">
        <v>0.33040000000000003</v>
      </c>
      <c r="P224" s="507">
        <v>36.425600000000003</v>
      </c>
      <c r="Q224" s="507">
        <v>21.3948</v>
      </c>
      <c r="R224" s="507">
        <v>7.27698</v>
      </c>
      <c r="S224" s="508">
        <v>101.76327000000001</v>
      </c>
      <c r="T224" s="507">
        <v>8.2349999999999994</v>
      </c>
      <c r="U224" s="638">
        <v>1.1805000000000001</v>
      </c>
      <c r="V224" s="12"/>
      <c r="W224" s="12">
        <v>5</v>
      </c>
    </row>
    <row r="225" spans="1:23" ht="15">
      <c r="A225" s="29" t="s">
        <v>76</v>
      </c>
      <c r="B225" s="33">
        <v>40532</v>
      </c>
      <c r="C225" s="31">
        <v>2</v>
      </c>
      <c r="D225" s="31" t="s">
        <v>191</v>
      </c>
      <c r="E225" s="31" t="s">
        <v>196</v>
      </c>
      <c r="F225" s="31" t="s">
        <v>206</v>
      </c>
      <c r="G225" s="31" t="s">
        <v>187</v>
      </c>
      <c r="H225" s="32" t="s">
        <v>255</v>
      </c>
      <c r="I225" s="503">
        <v>0.10542682984916123</v>
      </c>
      <c r="J225" s="504">
        <v>36.538800000000002</v>
      </c>
      <c r="K225" s="504">
        <v>21.613499999999998</v>
      </c>
      <c r="L225" s="504">
        <v>7.14011</v>
      </c>
      <c r="M225" s="505">
        <v>100.30574</v>
      </c>
      <c r="N225" s="504">
        <v>8.2420000000000009</v>
      </c>
      <c r="O225" s="506">
        <v>0.51070000000000004</v>
      </c>
      <c r="P225" s="504">
        <v>36.530900000000003</v>
      </c>
      <c r="Q225" s="504">
        <v>21.543800000000001</v>
      </c>
      <c r="R225" s="504">
        <v>6.9884300000000001</v>
      </c>
      <c r="S225" s="505">
        <v>98.04871</v>
      </c>
      <c r="T225" s="504">
        <v>8.2379999999999995</v>
      </c>
      <c r="U225" s="534">
        <v>1.5114000000000001</v>
      </c>
      <c r="V225" s="12"/>
      <c r="W225" s="12">
        <v>5.5</v>
      </c>
    </row>
    <row r="226" spans="1:23" ht="15">
      <c r="A226" s="29" t="s">
        <v>76</v>
      </c>
      <c r="B226" s="33">
        <v>40547</v>
      </c>
      <c r="C226" s="31">
        <v>2</v>
      </c>
      <c r="D226" s="31">
        <v>1</v>
      </c>
      <c r="E226" s="31">
        <v>1</v>
      </c>
      <c r="F226" s="31" t="s">
        <v>208</v>
      </c>
      <c r="G226" s="31" t="s">
        <v>207</v>
      </c>
      <c r="H226" s="32" t="s">
        <v>244</v>
      </c>
      <c r="I226" s="503">
        <v>0.11046886108978936</v>
      </c>
      <c r="J226" s="504">
        <v>36.567500000000003</v>
      </c>
      <c r="K226" s="504">
        <v>23.826699999999999</v>
      </c>
      <c r="L226" s="504">
        <v>6.9368400000000001</v>
      </c>
      <c r="M226" s="505">
        <v>101.31723</v>
      </c>
      <c r="N226" s="504">
        <v>8.1960000000000015</v>
      </c>
      <c r="O226" s="506">
        <v>0.17199999999999999</v>
      </c>
      <c r="P226" s="504">
        <v>36.576500000000003</v>
      </c>
      <c r="Q226" s="504">
        <v>23.3843</v>
      </c>
      <c r="R226" s="504">
        <v>7.0655099999999997</v>
      </c>
      <c r="S226" s="505">
        <v>102.41607999999999</v>
      </c>
      <c r="T226" s="504">
        <v>8.2010000000000005</v>
      </c>
      <c r="U226" s="534">
        <v>0.53680000000000005</v>
      </c>
      <c r="V226" s="12"/>
      <c r="W226" s="12">
        <v>12.5</v>
      </c>
    </row>
    <row r="227" spans="1:23" ht="15">
      <c r="A227" s="29" t="s">
        <v>76</v>
      </c>
      <c r="B227" s="33">
        <v>40553</v>
      </c>
      <c r="C227" s="253" t="s">
        <v>302</v>
      </c>
      <c r="D227" s="518" t="s">
        <v>302</v>
      </c>
      <c r="E227" s="253" t="s">
        <v>302</v>
      </c>
      <c r="F227" s="518" t="s">
        <v>302</v>
      </c>
      <c r="G227" s="253" t="s">
        <v>302</v>
      </c>
      <c r="H227" s="518" t="s">
        <v>302</v>
      </c>
      <c r="I227" s="519" t="s">
        <v>302</v>
      </c>
      <c r="J227" s="253" t="s">
        <v>302</v>
      </c>
      <c r="K227" s="518" t="s">
        <v>302</v>
      </c>
      <c r="L227" s="253" t="s">
        <v>302</v>
      </c>
      <c r="M227" s="518" t="s">
        <v>302</v>
      </c>
      <c r="N227" s="253" t="s">
        <v>302</v>
      </c>
      <c r="O227" s="520" t="s">
        <v>302</v>
      </c>
      <c r="P227" s="253" t="s">
        <v>302</v>
      </c>
      <c r="Q227" s="518" t="s">
        <v>302</v>
      </c>
      <c r="R227" s="253" t="s">
        <v>302</v>
      </c>
      <c r="S227" s="518" t="s">
        <v>302</v>
      </c>
      <c r="T227" s="253" t="s">
        <v>302</v>
      </c>
      <c r="U227" s="641" t="s">
        <v>302</v>
      </c>
      <c r="V227" s="12"/>
      <c r="W227" s="642" t="s">
        <v>302</v>
      </c>
    </row>
    <row r="228" spans="1:23" ht="15">
      <c r="A228" s="29" t="s">
        <v>76</v>
      </c>
      <c r="B228" s="33">
        <v>40560</v>
      </c>
      <c r="C228" s="31">
        <v>2</v>
      </c>
      <c r="D228" s="31">
        <v>1</v>
      </c>
      <c r="E228" s="31">
        <v>1</v>
      </c>
      <c r="F228" s="31" t="s">
        <v>116</v>
      </c>
      <c r="G228" s="31" t="s">
        <v>207</v>
      </c>
      <c r="H228" s="32" t="s">
        <v>243</v>
      </c>
      <c r="I228" s="503">
        <v>6.6739230883880507E-2</v>
      </c>
      <c r="J228" s="504">
        <v>36.618600000000001</v>
      </c>
      <c r="K228" s="504">
        <v>24.243400000000001</v>
      </c>
      <c r="L228" s="504">
        <v>6.99899</v>
      </c>
      <c r="M228" s="505">
        <v>102.98954000000001</v>
      </c>
      <c r="N228" s="504">
        <v>8.32</v>
      </c>
      <c r="O228" s="506">
        <v>0.25850000000000001</v>
      </c>
      <c r="P228" s="504">
        <v>36.579799999999999</v>
      </c>
      <c r="Q228" s="504">
        <v>23.487500000000001</v>
      </c>
      <c r="R228" s="504">
        <v>6.5823499999999999</v>
      </c>
      <c r="S228" s="505">
        <v>95.584999999999994</v>
      </c>
      <c r="T228" s="504">
        <v>8.3070000000000004</v>
      </c>
      <c r="U228" s="534">
        <v>0.34689999999999999</v>
      </c>
      <c r="V228" s="12"/>
      <c r="W228" s="12">
        <v>9.5</v>
      </c>
    </row>
    <row r="229" spans="1:23" ht="15">
      <c r="A229" s="29" t="s">
        <v>76</v>
      </c>
      <c r="B229" s="33">
        <v>40567</v>
      </c>
      <c r="C229" s="31">
        <v>2</v>
      </c>
      <c r="D229" s="31">
        <v>1</v>
      </c>
      <c r="E229" s="31">
        <v>1</v>
      </c>
      <c r="F229" s="31" t="s">
        <v>206</v>
      </c>
      <c r="G229" s="31" t="s">
        <v>189</v>
      </c>
      <c r="H229" s="32" t="s">
        <v>242</v>
      </c>
      <c r="I229" s="503">
        <v>0.11322464660467736</v>
      </c>
      <c r="J229" s="504">
        <v>36.573</v>
      </c>
      <c r="K229" s="504">
        <v>23.5456</v>
      </c>
      <c r="L229" s="504">
        <v>6.6434499999999996</v>
      </c>
      <c r="M229" s="505">
        <v>96.565349999999995</v>
      </c>
      <c r="N229" s="504">
        <v>8.3150000000000013</v>
      </c>
      <c r="O229" s="506">
        <v>0.41370000000000001</v>
      </c>
      <c r="P229" s="504">
        <v>36.573900000000002</v>
      </c>
      <c r="Q229" s="504">
        <v>23.5535</v>
      </c>
      <c r="R229" s="504">
        <v>6.61625</v>
      </c>
      <c r="S229" s="505">
        <v>96.18374</v>
      </c>
      <c r="T229" s="504">
        <v>8.33</v>
      </c>
      <c r="U229" s="534">
        <v>0.93330000000000002</v>
      </c>
      <c r="V229" s="12"/>
      <c r="W229" s="12">
        <v>5.5</v>
      </c>
    </row>
    <row r="230" spans="1:23" ht="15">
      <c r="A230" s="29" t="s">
        <v>76</v>
      </c>
      <c r="B230" s="33">
        <v>40574</v>
      </c>
      <c r="C230" s="253" t="s">
        <v>302</v>
      </c>
      <c r="D230" s="518" t="s">
        <v>302</v>
      </c>
      <c r="E230" s="253" t="s">
        <v>302</v>
      </c>
      <c r="F230" s="518" t="s">
        <v>302</v>
      </c>
      <c r="G230" s="253" t="s">
        <v>302</v>
      </c>
      <c r="H230" s="518" t="s">
        <v>302</v>
      </c>
      <c r="I230" s="519" t="s">
        <v>302</v>
      </c>
      <c r="J230" s="253" t="s">
        <v>302</v>
      </c>
      <c r="K230" s="518" t="s">
        <v>302</v>
      </c>
      <c r="L230" s="253" t="s">
        <v>302</v>
      </c>
      <c r="M230" s="518" t="s">
        <v>302</v>
      </c>
      <c r="N230" s="253" t="s">
        <v>302</v>
      </c>
      <c r="O230" s="520" t="s">
        <v>302</v>
      </c>
      <c r="P230" s="253" t="s">
        <v>302</v>
      </c>
      <c r="Q230" s="518" t="s">
        <v>302</v>
      </c>
      <c r="R230" s="253" t="s">
        <v>302</v>
      </c>
      <c r="S230" s="518" t="s">
        <v>302</v>
      </c>
      <c r="T230" s="253" t="s">
        <v>302</v>
      </c>
      <c r="U230" s="641" t="s">
        <v>302</v>
      </c>
      <c r="V230" s="12"/>
      <c r="W230" s="642" t="s">
        <v>302</v>
      </c>
    </row>
    <row r="231" spans="1:23" ht="15">
      <c r="A231" s="29" t="s">
        <v>76</v>
      </c>
      <c r="B231" s="33">
        <v>40581</v>
      </c>
      <c r="C231" s="31">
        <v>2</v>
      </c>
      <c r="D231" s="31" t="s">
        <v>191</v>
      </c>
      <c r="E231" s="31">
        <v>1</v>
      </c>
      <c r="F231" s="31" t="s">
        <v>119</v>
      </c>
      <c r="G231" s="31" t="s">
        <v>187</v>
      </c>
      <c r="H231" s="32" t="s">
        <v>246</v>
      </c>
      <c r="I231" s="503">
        <v>9.0470645112911807E-2</v>
      </c>
      <c r="J231" s="504">
        <v>36.559199999999997</v>
      </c>
      <c r="K231" s="504">
        <v>23.737200000000001</v>
      </c>
      <c r="L231" s="504">
        <v>7.0270099999999998</v>
      </c>
      <c r="M231" s="505">
        <v>102.4712</v>
      </c>
      <c r="N231" s="504">
        <v>8.01</v>
      </c>
      <c r="O231" s="506">
        <v>0.53820000000000001</v>
      </c>
      <c r="P231" s="12">
        <v>36.686399999999999</v>
      </c>
      <c r="Q231" s="12">
        <v>23.5609</v>
      </c>
      <c r="R231" s="12">
        <v>6.5598900000000002</v>
      </c>
      <c r="S231" s="18">
        <v>95.438599999999994</v>
      </c>
      <c r="T231" s="12">
        <v>8</v>
      </c>
      <c r="U231" s="11">
        <v>2.4342999999999999</v>
      </c>
      <c r="V231" s="12"/>
      <c r="W231" s="12">
        <v>6.5</v>
      </c>
    </row>
    <row r="232" spans="1:23" ht="15">
      <c r="A232" s="29" t="s">
        <v>76</v>
      </c>
      <c r="B232" s="33">
        <v>40588</v>
      </c>
      <c r="C232" s="31">
        <v>2</v>
      </c>
      <c r="D232" s="31">
        <v>1</v>
      </c>
      <c r="E232" s="31">
        <v>1</v>
      </c>
      <c r="F232" s="31" t="s">
        <v>195</v>
      </c>
      <c r="G232" s="31" t="s">
        <v>189</v>
      </c>
      <c r="H232" s="32" t="s">
        <v>254</v>
      </c>
      <c r="I232" s="503">
        <v>0.14701013818450173</v>
      </c>
      <c r="J232" s="504">
        <v>36.760899999999999</v>
      </c>
      <c r="K232" s="504">
        <v>24.8126</v>
      </c>
      <c r="L232" s="504">
        <v>6.7868399999999998</v>
      </c>
      <c r="M232" s="505">
        <v>100.92412</v>
      </c>
      <c r="N232" s="504">
        <v>8.0570000000000004</v>
      </c>
      <c r="O232" s="506">
        <v>0.45219999999999999</v>
      </c>
      <c r="P232" s="504">
        <v>36.754100000000001</v>
      </c>
      <c r="Q232" s="504">
        <v>23.9924</v>
      </c>
      <c r="R232" s="504">
        <v>6.5338700000000003</v>
      </c>
      <c r="S232" s="505">
        <v>95.806899999999999</v>
      </c>
      <c r="T232" s="504">
        <v>8.0449999999999999</v>
      </c>
      <c r="U232" s="534">
        <v>1.9394</v>
      </c>
      <c r="V232" s="12"/>
      <c r="W232" s="12">
        <v>6</v>
      </c>
    </row>
    <row r="233" spans="1:23" ht="15">
      <c r="A233" s="29" t="s">
        <v>76</v>
      </c>
      <c r="B233" s="33">
        <v>40595</v>
      </c>
      <c r="C233" s="31">
        <v>2</v>
      </c>
      <c r="D233" s="31" t="s">
        <v>191</v>
      </c>
      <c r="E233" s="31" t="s">
        <v>191</v>
      </c>
      <c r="F233" s="31" t="s">
        <v>119</v>
      </c>
      <c r="G233" s="31" t="s">
        <v>189</v>
      </c>
      <c r="H233" s="32" t="s">
        <v>263</v>
      </c>
      <c r="I233" s="503">
        <v>0.11151661102189138</v>
      </c>
      <c r="J233" s="504">
        <v>36.498699999999999</v>
      </c>
      <c r="K233" s="504">
        <v>24.665900000000001</v>
      </c>
      <c r="L233" s="504">
        <v>7.2283900000000001</v>
      </c>
      <c r="M233" s="505">
        <v>107.06186</v>
      </c>
      <c r="N233" s="504">
        <v>8.1199999999999992</v>
      </c>
      <c r="O233" s="506">
        <v>0.60409999999999997</v>
      </c>
      <c r="P233" s="504">
        <v>36.539099999999998</v>
      </c>
      <c r="Q233" s="504">
        <v>24.212700000000002</v>
      </c>
      <c r="R233" s="504">
        <v>6.9125500000000004</v>
      </c>
      <c r="S233" s="505">
        <v>101.61774</v>
      </c>
      <c r="T233" s="504">
        <v>8.09</v>
      </c>
      <c r="U233" s="534">
        <v>1.8011999999999999</v>
      </c>
      <c r="V233" s="12"/>
      <c r="W233" s="12">
        <v>5.0999999999999996</v>
      </c>
    </row>
    <row r="234" spans="1:23" ht="15">
      <c r="A234" s="29" t="s">
        <v>76</v>
      </c>
      <c r="B234" s="33">
        <v>40602</v>
      </c>
      <c r="C234" s="31">
        <v>2</v>
      </c>
      <c r="D234" s="31" t="s">
        <v>97</v>
      </c>
      <c r="E234" s="31">
        <v>1</v>
      </c>
      <c r="F234" s="31" t="s">
        <v>195</v>
      </c>
      <c r="G234" s="31" t="s">
        <v>189</v>
      </c>
      <c r="H234" s="32" t="s">
        <v>259</v>
      </c>
      <c r="I234" s="503">
        <v>8.3740260167531666E-2</v>
      </c>
      <c r="J234" s="12">
        <v>36.311500000000002</v>
      </c>
      <c r="K234" s="12">
        <v>26.683800000000002</v>
      </c>
      <c r="L234" s="12">
        <v>7.3628999999999998</v>
      </c>
      <c r="M234" s="18">
        <v>112.69501</v>
      </c>
      <c r="N234" s="12">
        <v>8.1120000000000001</v>
      </c>
      <c r="O234" s="10">
        <v>0.25119999999999998</v>
      </c>
      <c r="P234" s="504">
        <v>36.7834</v>
      </c>
      <c r="Q234" s="504">
        <v>24.958100000000002</v>
      </c>
      <c r="R234" s="504">
        <v>5.5266099999999998</v>
      </c>
      <c r="S234" s="505">
        <v>82.39761</v>
      </c>
      <c r="T234" s="504">
        <v>8.0300000000000011</v>
      </c>
      <c r="U234" s="534">
        <v>1.8566</v>
      </c>
      <c r="V234" s="12"/>
      <c r="W234" s="12">
        <v>8</v>
      </c>
    </row>
    <row r="235" spans="1:23" ht="15">
      <c r="A235" s="29" t="s">
        <v>76</v>
      </c>
      <c r="B235" s="33">
        <v>40609</v>
      </c>
      <c r="C235" s="253" t="s">
        <v>302</v>
      </c>
      <c r="D235" s="518" t="s">
        <v>302</v>
      </c>
      <c r="E235" s="253" t="s">
        <v>302</v>
      </c>
      <c r="F235" s="518" t="s">
        <v>302</v>
      </c>
      <c r="G235" s="253" t="s">
        <v>302</v>
      </c>
      <c r="H235" s="518" t="s">
        <v>302</v>
      </c>
      <c r="I235" s="519" t="s">
        <v>302</v>
      </c>
      <c r="J235" s="253" t="s">
        <v>302</v>
      </c>
      <c r="K235" s="518" t="s">
        <v>302</v>
      </c>
      <c r="L235" s="253" t="s">
        <v>302</v>
      </c>
      <c r="M235" s="518" t="s">
        <v>302</v>
      </c>
      <c r="N235" s="253" t="s">
        <v>302</v>
      </c>
      <c r="O235" s="520" t="s">
        <v>302</v>
      </c>
      <c r="P235" s="253" t="s">
        <v>302</v>
      </c>
      <c r="Q235" s="518" t="s">
        <v>302</v>
      </c>
      <c r="R235" s="253" t="s">
        <v>302</v>
      </c>
      <c r="S235" s="518" t="s">
        <v>302</v>
      </c>
      <c r="T235" s="253" t="s">
        <v>302</v>
      </c>
      <c r="U235" s="641" t="s">
        <v>302</v>
      </c>
      <c r="V235" s="12"/>
      <c r="W235" s="642" t="s">
        <v>302</v>
      </c>
    </row>
    <row r="236" spans="1:23" ht="15">
      <c r="A236" s="29" t="s">
        <v>76</v>
      </c>
      <c r="B236" s="33">
        <v>40616</v>
      </c>
      <c r="C236" s="31">
        <v>2</v>
      </c>
      <c r="D236" s="31" t="s">
        <v>196</v>
      </c>
      <c r="E236" s="31">
        <v>1</v>
      </c>
      <c r="F236" s="31" t="s">
        <v>195</v>
      </c>
      <c r="G236" s="31" t="s">
        <v>189</v>
      </c>
      <c r="H236" s="32" t="s">
        <v>254</v>
      </c>
      <c r="I236" s="503">
        <v>0.12771485423283488</v>
      </c>
      <c r="J236" s="504">
        <v>36.337000000000003</v>
      </c>
      <c r="K236" s="504">
        <v>23.6557</v>
      </c>
      <c r="L236" s="504">
        <v>6.7966600000000001</v>
      </c>
      <c r="M236" s="505">
        <v>98.846010000000007</v>
      </c>
      <c r="N236" s="504">
        <v>8.2140000000000004</v>
      </c>
      <c r="O236" s="506">
        <v>0.75609999999999999</v>
      </c>
      <c r="P236" s="504">
        <v>36.387999999999998</v>
      </c>
      <c r="Q236" s="504">
        <v>23.2502</v>
      </c>
      <c r="R236" s="504">
        <v>6.5601700000000003</v>
      </c>
      <c r="S236" s="505">
        <v>94.766480000000001</v>
      </c>
      <c r="T236" s="504">
        <v>8.2060000000000013</v>
      </c>
      <c r="U236" s="534">
        <v>2.5190000000000001</v>
      </c>
      <c r="V236" s="12"/>
      <c r="W236" s="12">
        <v>5.5</v>
      </c>
    </row>
    <row r="237" spans="1:23" ht="15">
      <c r="A237" s="29" t="s">
        <v>76</v>
      </c>
      <c r="B237" s="33">
        <v>40623</v>
      </c>
      <c r="C237" s="31">
        <v>2</v>
      </c>
      <c r="D237" s="31" t="s">
        <v>191</v>
      </c>
      <c r="E237" s="31">
        <v>1</v>
      </c>
      <c r="F237" s="31" t="s">
        <v>119</v>
      </c>
      <c r="G237" s="31" t="s">
        <v>187</v>
      </c>
      <c r="H237" s="32" t="s">
        <v>242</v>
      </c>
      <c r="I237" s="503">
        <v>0.11986412484201986</v>
      </c>
      <c r="J237" s="504">
        <v>36.573</v>
      </c>
      <c r="K237" s="504">
        <v>23.452400000000001</v>
      </c>
      <c r="L237" s="504">
        <v>6.7467499999999996</v>
      </c>
      <c r="M237" s="505">
        <v>97.908860000000004</v>
      </c>
      <c r="N237" s="504">
        <v>8.2270000000000003</v>
      </c>
      <c r="O237" s="506">
        <v>0.45119999999999999</v>
      </c>
      <c r="P237" s="504">
        <v>36.520600000000002</v>
      </c>
      <c r="Q237" s="504">
        <v>22.855899999999998</v>
      </c>
      <c r="R237" s="504">
        <v>6.7403399999999998</v>
      </c>
      <c r="S237" s="505">
        <v>96.776830000000004</v>
      </c>
      <c r="T237" s="504">
        <v>8.2219999999999995</v>
      </c>
      <c r="U237" s="534">
        <v>1.288</v>
      </c>
      <c r="V237" s="12"/>
      <c r="W237" s="12">
        <v>5</v>
      </c>
    </row>
    <row r="238" spans="1:23" ht="15">
      <c r="A238" s="29" t="s">
        <v>76</v>
      </c>
      <c r="B238" s="39">
        <v>40630</v>
      </c>
      <c r="C238" s="253" t="s">
        <v>302</v>
      </c>
      <c r="D238" s="518" t="s">
        <v>302</v>
      </c>
      <c r="E238" s="253" t="s">
        <v>302</v>
      </c>
      <c r="F238" s="518" t="s">
        <v>302</v>
      </c>
      <c r="G238" s="253" t="s">
        <v>302</v>
      </c>
      <c r="H238" s="518" t="s">
        <v>302</v>
      </c>
      <c r="I238" s="253" t="s">
        <v>302</v>
      </c>
      <c r="J238" s="253" t="s">
        <v>302</v>
      </c>
      <c r="K238" s="518" t="s">
        <v>302</v>
      </c>
      <c r="L238" s="253" t="s">
        <v>302</v>
      </c>
      <c r="M238" s="518" t="s">
        <v>302</v>
      </c>
      <c r="N238" s="253" t="s">
        <v>302</v>
      </c>
      <c r="O238" s="520" t="s">
        <v>302</v>
      </c>
      <c r="P238" s="253" t="s">
        <v>302</v>
      </c>
      <c r="Q238" s="518" t="s">
        <v>302</v>
      </c>
      <c r="R238" s="253" t="s">
        <v>302</v>
      </c>
      <c r="S238" s="518" t="s">
        <v>302</v>
      </c>
      <c r="T238" s="253" t="s">
        <v>302</v>
      </c>
      <c r="U238" s="641" t="s">
        <v>302</v>
      </c>
      <c r="V238" s="12"/>
      <c r="W238" s="642" t="s">
        <v>302</v>
      </c>
    </row>
    <row r="239" spans="1:23" ht="15">
      <c r="A239" s="29"/>
      <c r="B239" s="39"/>
      <c r="C239" s="253"/>
      <c r="D239" s="518"/>
      <c r="E239" s="253"/>
      <c r="F239" s="518"/>
      <c r="G239" s="253"/>
      <c r="H239" s="518"/>
      <c r="I239" s="253"/>
      <c r="J239" s="253"/>
      <c r="K239" s="518"/>
      <c r="L239" s="253"/>
      <c r="M239" s="518"/>
      <c r="N239" s="253"/>
      <c r="O239" s="520"/>
      <c r="P239" s="253"/>
      <c r="Q239" s="518"/>
      <c r="R239" s="253"/>
      <c r="S239" s="518"/>
      <c r="T239" s="253"/>
      <c r="U239" s="641"/>
      <c r="V239" s="12"/>
      <c r="W239" s="642"/>
    </row>
    <row r="240" spans="1:23" ht="15">
      <c r="A240" s="29" t="s">
        <v>77</v>
      </c>
      <c r="B240" s="33">
        <v>40518</v>
      </c>
      <c r="C240" s="31">
        <v>2</v>
      </c>
      <c r="D240" s="31">
        <v>2</v>
      </c>
      <c r="E240" s="31">
        <v>1</v>
      </c>
      <c r="F240" s="31" t="s">
        <v>206</v>
      </c>
      <c r="G240" s="31" t="s">
        <v>204</v>
      </c>
      <c r="H240" s="32" t="s">
        <v>238</v>
      </c>
      <c r="I240" s="510">
        <v>0.105174546506176</v>
      </c>
      <c r="J240" s="12">
        <v>36.374299999999998</v>
      </c>
      <c r="K240" s="12">
        <v>21.346299999999999</v>
      </c>
      <c r="L240" s="12">
        <v>7.0929799999999998</v>
      </c>
      <c r="M240" s="18">
        <v>99.074550000000002</v>
      </c>
      <c r="N240" s="12">
        <v>8.2360000000000007</v>
      </c>
      <c r="O240" s="515" t="s">
        <v>302</v>
      </c>
      <c r="P240" s="12">
        <v>36.373899999999999</v>
      </c>
      <c r="Q240" s="12">
        <v>21.093499999999999</v>
      </c>
      <c r="R240" s="12">
        <v>7.03146</v>
      </c>
      <c r="S240" s="18">
        <v>97.771299999999997</v>
      </c>
      <c r="T240" s="12">
        <v>8.2379999999999995</v>
      </c>
      <c r="U240" s="11">
        <v>1.3178000000000001</v>
      </c>
      <c r="V240" s="12"/>
      <c r="W240" s="43">
        <v>6.2</v>
      </c>
    </row>
    <row r="241" spans="1:23" ht="15">
      <c r="A241" s="29" t="s">
        <v>77</v>
      </c>
      <c r="B241" s="33">
        <v>40525</v>
      </c>
      <c r="C241" s="31">
        <v>2</v>
      </c>
      <c r="D241" s="31">
        <v>1</v>
      </c>
      <c r="E241" s="31">
        <v>1</v>
      </c>
      <c r="F241" s="31" t="s">
        <v>116</v>
      </c>
      <c r="G241" s="31" t="s">
        <v>193</v>
      </c>
      <c r="H241" s="32" t="s">
        <v>236</v>
      </c>
      <c r="I241" s="503">
        <v>8.9399520302327867E-2</v>
      </c>
      <c r="J241" s="504">
        <v>36.4544</v>
      </c>
      <c r="K241" s="504">
        <v>21.46</v>
      </c>
      <c r="L241" s="504">
        <v>7.11111</v>
      </c>
      <c r="M241" s="505">
        <v>99.576300000000003</v>
      </c>
      <c r="N241" s="504">
        <v>8.234</v>
      </c>
      <c r="O241" s="506">
        <v>0.59819999999999995</v>
      </c>
      <c r="P241" s="504">
        <v>36.451300000000003</v>
      </c>
      <c r="Q241" s="504">
        <v>21.402899999999999</v>
      </c>
      <c r="R241" s="504">
        <v>7.1415499999999996</v>
      </c>
      <c r="S241" s="505">
        <v>99.898899999999998</v>
      </c>
      <c r="T241" s="504">
        <v>8.2319999999999993</v>
      </c>
      <c r="U241" s="534">
        <v>0.52490000000000003</v>
      </c>
      <c r="V241" s="12"/>
      <c r="W241" s="43">
        <v>5</v>
      </c>
    </row>
    <row r="242" spans="1:23" ht="15">
      <c r="A242" s="29" t="s">
        <v>77</v>
      </c>
      <c r="B242" s="33">
        <v>40532</v>
      </c>
      <c r="C242" s="31">
        <v>2</v>
      </c>
      <c r="D242" s="31">
        <v>1</v>
      </c>
      <c r="E242" s="31">
        <v>1</v>
      </c>
      <c r="F242" s="31" t="s">
        <v>116</v>
      </c>
      <c r="G242" s="31" t="s">
        <v>207</v>
      </c>
      <c r="H242" s="32" t="s">
        <v>238</v>
      </c>
      <c r="I242" s="503">
        <v>0.10327490988694135</v>
      </c>
      <c r="J242" s="504">
        <v>36.541899999999998</v>
      </c>
      <c r="K242" s="504">
        <v>21.546700000000001</v>
      </c>
      <c r="L242" s="504">
        <v>6.9289699999999996</v>
      </c>
      <c r="M242" s="505">
        <v>97.225800000000007</v>
      </c>
      <c r="N242" s="504">
        <v>8.1790000000000003</v>
      </c>
      <c r="O242" s="506">
        <v>0.81520000000000004</v>
      </c>
      <c r="P242" s="504">
        <v>36.531999999999996</v>
      </c>
      <c r="Q242" s="504">
        <v>21.266100000000002</v>
      </c>
      <c r="R242" s="504">
        <v>5.5671999999999997</v>
      </c>
      <c r="S242" s="505">
        <v>77.722790000000003</v>
      </c>
      <c r="T242" s="504">
        <v>8.1300000000000008</v>
      </c>
      <c r="U242" s="534">
        <v>0.63529999999999998</v>
      </c>
      <c r="V242" s="12"/>
      <c r="W242" s="43">
        <v>6</v>
      </c>
    </row>
    <row r="243" spans="1:23" ht="15">
      <c r="A243" s="29" t="s">
        <v>77</v>
      </c>
      <c r="B243" s="33">
        <v>40547</v>
      </c>
      <c r="C243" s="31">
        <v>2</v>
      </c>
      <c r="D243" s="31">
        <v>1</v>
      </c>
      <c r="E243" s="31">
        <v>1</v>
      </c>
      <c r="F243" s="31" t="s">
        <v>200</v>
      </c>
      <c r="G243" s="31" t="s">
        <v>207</v>
      </c>
      <c r="H243" s="32" t="s">
        <v>240</v>
      </c>
      <c r="I243" s="503">
        <v>6.9199294204423389E-2</v>
      </c>
      <c r="J243" s="504">
        <v>36.590200000000003</v>
      </c>
      <c r="K243" s="504">
        <v>23.834199999999999</v>
      </c>
      <c r="L243" s="504">
        <v>6.9736399999999996</v>
      </c>
      <c r="M243" s="505">
        <v>101.8813</v>
      </c>
      <c r="N243" s="504">
        <v>8.197000000000001</v>
      </c>
      <c r="O243" s="506">
        <v>0.88470000000000004</v>
      </c>
      <c r="P243" s="504">
        <v>36.598600000000005</v>
      </c>
      <c r="Q243" s="504">
        <v>23.643699999999999</v>
      </c>
      <c r="R243" s="504">
        <v>6.98536</v>
      </c>
      <c r="S243" s="505">
        <v>101.72272</v>
      </c>
      <c r="T243" s="504">
        <v>8.1900000000000013</v>
      </c>
      <c r="U243" s="534">
        <v>0.25030000000000002</v>
      </c>
      <c r="V243" s="12"/>
      <c r="W243" s="43">
        <v>8.4</v>
      </c>
    </row>
    <row r="244" spans="1:23" ht="15">
      <c r="A244" s="29" t="s">
        <v>77</v>
      </c>
      <c r="B244" s="33">
        <v>40553</v>
      </c>
      <c r="C244" s="31">
        <v>2</v>
      </c>
      <c r="D244" s="31">
        <v>1</v>
      </c>
      <c r="E244" s="31">
        <v>1</v>
      </c>
      <c r="F244" s="31" t="s">
        <v>208</v>
      </c>
      <c r="G244" s="31" t="s">
        <v>207</v>
      </c>
      <c r="H244" s="32" t="s">
        <v>237</v>
      </c>
      <c r="I244" s="503">
        <v>6.3602592896459503E-2</v>
      </c>
      <c r="J244" s="504">
        <v>36.497100000000003</v>
      </c>
      <c r="K244" s="504">
        <v>24.6386</v>
      </c>
      <c r="L244" s="504">
        <v>6.8784400000000003</v>
      </c>
      <c r="M244" s="505">
        <v>101.83027</v>
      </c>
      <c r="N244" s="504">
        <v>8.2189999999999994</v>
      </c>
      <c r="O244" s="506">
        <v>0.53180000000000005</v>
      </c>
      <c r="P244" s="12">
        <v>36.476599999999998</v>
      </c>
      <c r="Q244" s="12">
        <v>24.465399999999999</v>
      </c>
      <c r="R244" s="12">
        <v>6.9481000000000002</v>
      </c>
      <c r="S244" s="18">
        <v>102.54613000000001</v>
      </c>
      <c r="T244" s="12">
        <v>8.2119999999999997</v>
      </c>
      <c r="U244" s="11">
        <v>0.51849999999999996</v>
      </c>
      <c r="V244" s="12"/>
      <c r="W244" s="43">
        <v>5.8</v>
      </c>
    </row>
    <row r="245" spans="1:23" ht="15">
      <c r="A245" s="29" t="s">
        <v>77</v>
      </c>
      <c r="B245" s="33">
        <v>40560</v>
      </c>
      <c r="C245" s="31">
        <v>2</v>
      </c>
      <c r="D245" s="31">
        <v>1</v>
      </c>
      <c r="E245" s="31">
        <v>1</v>
      </c>
      <c r="F245" s="31" t="s">
        <v>116</v>
      </c>
      <c r="G245" s="31" t="s">
        <v>193</v>
      </c>
      <c r="H245" s="32" t="s">
        <v>241</v>
      </c>
      <c r="I245" s="503">
        <v>9.7092912876172388E-2</v>
      </c>
      <c r="J245" s="504">
        <v>36.6464</v>
      </c>
      <c r="K245" s="504">
        <v>24.389299999999999</v>
      </c>
      <c r="L245" s="504">
        <v>6.8501399999999997</v>
      </c>
      <c r="M245" s="505">
        <v>101.06737</v>
      </c>
      <c r="N245" s="504">
        <v>8.3260000000000005</v>
      </c>
      <c r="O245" s="506">
        <v>0.40500000000000003</v>
      </c>
      <c r="P245" s="504">
        <v>36.619999999999997</v>
      </c>
      <c r="Q245" s="504">
        <v>23.9481</v>
      </c>
      <c r="R245" s="504">
        <v>6.2307699999999997</v>
      </c>
      <c r="S245" s="505">
        <v>91.222539999999995</v>
      </c>
      <c r="T245" s="504">
        <v>8.2960000000000012</v>
      </c>
      <c r="U245" s="534">
        <v>2.9424000000000001</v>
      </c>
      <c r="V245" s="12"/>
      <c r="W245" s="43">
        <v>7</v>
      </c>
    </row>
    <row r="246" spans="1:23" ht="15">
      <c r="A246" s="29" t="s">
        <v>77</v>
      </c>
      <c r="B246" s="33">
        <v>40567</v>
      </c>
      <c r="C246" s="31">
        <v>2</v>
      </c>
      <c r="D246" s="31">
        <v>1</v>
      </c>
      <c r="E246" s="31">
        <v>1</v>
      </c>
      <c r="F246" s="31" t="s">
        <v>197</v>
      </c>
      <c r="G246" s="31" t="s">
        <v>193</v>
      </c>
      <c r="H246" s="32" t="s">
        <v>111</v>
      </c>
      <c r="I246" s="503">
        <v>0.11532447842517514</v>
      </c>
      <c r="J246" s="504">
        <v>36.680599999999998</v>
      </c>
      <c r="K246" s="504">
        <v>23.787800000000001</v>
      </c>
      <c r="L246" s="504">
        <v>6.70763</v>
      </c>
      <c r="M246" s="505">
        <v>97.967590000000001</v>
      </c>
      <c r="N246" s="504">
        <v>8.3700000000000028</v>
      </c>
      <c r="O246" s="506">
        <v>0.54969999999999997</v>
      </c>
      <c r="P246" s="504">
        <v>36.618499999999997</v>
      </c>
      <c r="Q246" s="504">
        <v>23.338200000000001</v>
      </c>
      <c r="R246" s="504">
        <v>6.9735500000000004</v>
      </c>
      <c r="S246" s="505">
        <v>101.02652999999999</v>
      </c>
      <c r="T246" s="504">
        <v>8.376000000000003</v>
      </c>
      <c r="U246" s="534">
        <v>0.32440000000000002</v>
      </c>
      <c r="V246" s="12"/>
      <c r="W246" s="43">
        <v>4.5</v>
      </c>
    </row>
    <row r="247" spans="1:23">
      <c r="A247" s="29" t="s">
        <v>77</v>
      </c>
      <c r="B247" s="33">
        <v>40574</v>
      </c>
      <c r="C247" s="31">
        <v>2</v>
      </c>
      <c r="D247" s="31" t="s">
        <v>196</v>
      </c>
      <c r="E247" s="31">
        <v>1</v>
      </c>
      <c r="F247" s="31" t="s">
        <v>119</v>
      </c>
      <c r="G247" s="31" t="s">
        <v>189</v>
      </c>
      <c r="H247" s="32" t="s">
        <v>245</v>
      </c>
      <c r="I247" s="503">
        <v>7.3029807721500112E-2</v>
      </c>
      <c r="J247" s="12">
        <v>36.487499999999997</v>
      </c>
      <c r="K247" s="12">
        <v>24.419599999999999</v>
      </c>
      <c r="L247" s="12">
        <v>6.6704999999999997</v>
      </c>
      <c r="M247" s="18">
        <v>98.378309999999999</v>
      </c>
      <c r="N247" s="12">
        <v>8.4120000000000008</v>
      </c>
      <c r="O247" s="10">
        <v>1.4422999999999999</v>
      </c>
      <c r="P247" s="12">
        <v>36.589599999999997</v>
      </c>
      <c r="Q247" s="12">
        <v>24.378399999999999</v>
      </c>
      <c r="R247" s="12">
        <v>6.0791199999999996</v>
      </c>
      <c r="S247" s="18">
        <v>89.645619999999994</v>
      </c>
      <c r="T247" s="12">
        <v>8.3780000000000001</v>
      </c>
      <c r="U247" s="11">
        <v>0.3528</v>
      </c>
      <c r="V247" s="12"/>
      <c r="W247" s="43">
        <v>5.5</v>
      </c>
    </row>
    <row r="248" spans="1:23">
      <c r="A248" s="29" t="s">
        <v>77</v>
      </c>
      <c r="B248" s="33">
        <v>40581</v>
      </c>
      <c r="C248" s="31">
        <v>2</v>
      </c>
      <c r="D248" s="31" t="s">
        <v>191</v>
      </c>
      <c r="E248" s="31" t="s">
        <v>196</v>
      </c>
      <c r="F248" s="31" t="s">
        <v>188</v>
      </c>
      <c r="G248" s="31" t="s">
        <v>193</v>
      </c>
      <c r="H248" s="32" t="s">
        <v>237</v>
      </c>
      <c r="I248" s="503">
        <v>0.10043366653799654</v>
      </c>
      <c r="J248" s="12">
        <v>36.742600000000003</v>
      </c>
      <c r="K248" s="12">
        <v>24.373699999999999</v>
      </c>
      <c r="L248" s="12">
        <v>6.4068899999999998</v>
      </c>
      <c r="M248" s="18">
        <v>94.55453</v>
      </c>
      <c r="N248" s="12">
        <v>8.01</v>
      </c>
      <c r="O248" s="10">
        <v>0.7964</v>
      </c>
      <c r="P248" s="12">
        <v>36.749899999999997</v>
      </c>
      <c r="Q248" s="12">
        <v>24.147300000000001</v>
      </c>
      <c r="R248" s="12">
        <v>7.2091000000000003</v>
      </c>
      <c r="S248" s="18">
        <v>105.98674</v>
      </c>
      <c r="T248" s="12">
        <v>7.96</v>
      </c>
      <c r="U248" s="11">
        <v>0.89939999999999998</v>
      </c>
      <c r="V248" s="12"/>
      <c r="W248" s="43">
        <v>6</v>
      </c>
    </row>
    <row r="249" spans="1:23" ht="15">
      <c r="A249" s="29" t="s">
        <v>77</v>
      </c>
      <c r="B249" s="33">
        <v>40588</v>
      </c>
      <c r="C249" s="31">
        <v>2</v>
      </c>
      <c r="D249" s="31">
        <v>1</v>
      </c>
      <c r="E249" s="31">
        <v>1</v>
      </c>
      <c r="F249" s="31" t="s">
        <v>197</v>
      </c>
      <c r="G249" s="31" t="s">
        <v>187</v>
      </c>
      <c r="H249" s="32" t="s">
        <v>241</v>
      </c>
      <c r="I249" s="503">
        <v>0.10457202539956588</v>
      </c>
      <c r="J249" s="504">
        <v>36.577599999999997</v>
      </c>
      <c r="K249" s="504">
        <v>25.184000000000001</v>
      </c>
      <c r="L249" s="504">
        <v>7.2978199999999998</v>
      </c>
      <c r="M249" s="505">
        <v>109.09372</v>
      </c>
      <c r="N249" s="504">
        <v>8.0650000000000013</v>
      </c>
      <c r="O249" s="506">
        <v>0.44159999999999999</v>
      </c>
      <c r="P249" s="504">
        <v>36.682200000000002</v>
      </c>
      <c r="Q249" s="504">
        <v>24.1569</v>
      </c>
      <c r="R249" s="504">
        <v>7.1473699999999996</v>
      </c>
      <c r="S249" s="505">
        <v>105.05562</v>
      </c>
      <c r="T249" s="504">
        <v>8.0620000000000012</v>
      </c>
      <c r="U249" s="534">
        <v>1.95</v>
      </c>
      <c r="V249" s="12"/>
      <c r="W249" s="43">
        <v>6</v>
      </c>
    </row>
    <row r="250" spans="1:23" ht="15">
      <c r="A250" s="29" t="s">
        <v>77</v>
      </c>
      <c r="B250" s="33">
        <v>40595</v>
      </c>
      <c r="C250" s="31">
        <v>2</v>
      </c>
      <c r="D250" s="31" t="s">
        <v>196</v>
      </c>
      <c r="E250" s="31" t="s">
        <v>191</v>
      </c>
      <c r="F250" s="31" t="s">
        <v>116</v>
      </c>
      <c r="G250" s="31" t="s">
        <v>207</v>
      </c>
      <c r="H250" s="32" t="s">
        <v>237</v>
      </c>
      <c r="I250" s="503">
        <v>8.0699841096285196E-2</v>
      </c>
      <c r="J250" s="12">
        <v>36.474400000000003</v>
      </c>
      <c r="K250" s="12">
        <v>25.2835</v>
      </c>
      <c r="L250" s="12">
        <v>7.1763899999999996</v>
      </c>
      <c r="M250" s="18">
        <v>107.39563</v>
      </c>
      <c r="N250" s="12">
        <v>8.1199999999999992</v>
      </c>
      <c r="O250" s="10">
        <v>0.39860000000000001</v>
      </c>
      <c r="P250" s="504">
        <v>36.4512</v>
      </c>
      <c r="Q250" s="504">
        <v>24.674800000000001</v>
      </c>
      <c r="R250" s="504">
        <v>7.3788600000000004</v>
      </c>
      <c r="S250" s="505">
        <v>109.27735</v>
      </c>
      <c r="T250" s="504">
        <v>8.09</v>
      </c>
      <c r="U250" s="534">
        <v>0.80649999999999999</v>
      </c>
      <c r="V250" s="12"/>
      <c r="W250" s="43">
        <v>6</v>
      </c>
    </row>
    <row r="251" spans="1:23" ht="15">
      <c r="A251" s="29" t="s">
        <v>77</v>
      </c>
      <c r="B251" s="33">
        <v>40602</v>
      </c>
      <c r="C251" s="31">
        <v>2</v>
      </c>
      <c r="D251" s="31">
        <v>1</v>
      </c>
      <c r="E251" s="31">
        <v>1</v>
      </c>
      <c r="F251" s="31" t="s">
        <v>208</v>
      </c>
      <c r="G251" s="31" t="s">
        <v>193</v>
      </c>
      <c r="H251" s="32" t="s">
        <v>237</v>
      </c>
      <c r="I251" s="503">
        <v>7.2073020938692833E-2</v>
      </c>
      <c r="J251" s="504">
        <v>36.482900000000001</v>
      </c>
      <c r="K251" s="504">
        <v>26.161100000000001</v>
      </c>
      <c r="L251" s="504">
        <v>7.0441500000000001</v>
      </c>
      <c r="M251" s="505">
        <v>106.98658</v>
      </c>
      <c r="N251" s="504">
        <v>8.1419999999999995</v>
      </c>
      <c r="O251" s="506">
        <v>0.123</v>
      </c>
      <c r="P251" s="504">
        <v>36.502200000000002</v>
      </c>
      <c r="Q251" s="504">
        <v>26.071400000000001</v>
      </c>
      <c r="R251" s="504">
        <v>7.0565600000000002</v>
      </c>
      <c r="S251" s="505">
        <v>107.02627</v>
      </c>
      <c r="T251" s="504">
        <v>8.1349999999999998</v>
      </c>
      <c r="U251" s="534">
        <v>0.14910000000000001</v>
      </c>
      <c r="V251" s="12"/>
      <c r="W251" s="43">
        <v>9</v>
      </c>
    </row>
    <row r="252" spans="1:23" ht="15">
      <c r="A252" s="29" t="s">
        <v>77</v>
      </c>
      <c r="B252" s="33">
        <v>40609</v>
      </c>
      <c r="C252" s="31">
        <v>2</v>
      </c>
      <c r="D252" s="31" t="s">
        <v>196</v>
      </c>
      <c r="E252" s="31">
        <v>1</v>
      </c>
      <c r="F252" s="31" t="s">
        <v>206</v>
      </c>
      <c r="G252" s="31" t="s">
        <v>193</v>
      </c>
      <c r="H252" s="32" t="s">
        <v>243</v>
      </c>
      <c r="I252" s="503">
        <v>0.11385875547471506</v>
      </c>
      <c r="J252" s="504">
        <v>36.5349</v>
      </c>
      <c r="K252" s="504">
        <v>25.462700000000002</v>
      </c>
      <c r="L252" s="504">
        <v>6.80267</v>
      </c>
      <c r="M252" s="505">
        <v>102.14618</v>
      </c>
      <c r="N252" s="504">
        <v>8.1940000000000008</v>
      </c>
      <c r="O252" s="506">
        <v>0.871</v>
      </c>
      <c r="P252" s="504">
        <v>36.631</v>
      </c>
      <c r="Q252" s="504">
        <v>25.305299999999999</v>
      </c>
      <c r="R252" s="504">
        <v>7.2203400000000002</v>
      </c>
      <c r="S252" s="505">
        <v>108.18967000000001</v>
      </c>
      <c r="T252" s="504">
        <v>8.2030000000000012</v>
      </c>
      <c r="U252" s="534">
        <v>0.95799999999999996</v>
      </c>
      <c r="V252" s="12"/>
      <c r="W252" s="43">
        <v>5.5</v>
      </c>
    </row>
    <row r="253" spans="1:23" ht="15">
      <c r="A253" s="29" t="s">
        <v>77</v>
      </c>
      <c r="B253" s="33">
        <v>40616</v>
      </c>
      <c r="C253" s="31" t="s">
        <v>191</v>
      </c>
      <c r="D253" s="31" t="s">
        <v>191</v>
      </c>
      <c r="E253" s="31">
        <v>1</v>
      </c>
      <c r="F253" s="31" t="s">
        <v>119</v>
      </c>
      <c r="G253" s="31" t="s">
        <v>187</v>
      </c>
      <c r="H253" s="32" t="s">
        <v>243</v>
      </c>
      <c r="I253" s="503">
        <v>0.1107567913969441</v>
      </c>
      <c r="J253" s="504">
        <v>36.688299999999998</v>
      </c>
      <c r="K253" s="504">
        <v>24.174600000000002</v>
      </c>
      <c r="L253" s="504">
        <v>6.7847499999999998</v>
      </c>
      <c r="M253" s="505">
        <v>99.759349999999998</v>
      </c>
      <c r="N253" s="504">
        <v>8.2160000000000011</v>
      </c>
      <c r="O253" s="506">
        <v>0.34599999999999997</v>
      </c>
      <c r="P253" s="504">
        <v>36.6494</v>
      </c>
      <c r="Q253" s="504">
        <v>23.8642</v>
      </c>
      <c r="R253" s="504">
        <v>7.3900899999999998</v>
      </c>
      <c r="S253" s="505">
        <v>108.0579</v>
      </c>
      <c r="T253" s="504">
        <v>8.2330000000000005</v>
      </c>
      <c r="U253" s="534">
        <v>0.52769999999999995</v>
      </c>
      <c r="V253" s="12"/>
      <c r="W253" s="43">
        <v>6</v>
      </c>
    </row>
    <row r="254" spans="1:23" ht="15">
      <c r="A254" s="29" t="s">
        <v>77</v>
      </c>
      <c r="B254" s="33">
        <v>40623</v>
      </c>
      <c r="C254" s="31">
        <v>2</v>
      </c>
      <c r="D254" s="31">
        <v>1</v>
      </c>
      <c r="E254" s="31">
        <v>1</v>
      </c>
      <c r="F254" s="31" t="s">
        <v>197</v>
      </c>
      <c r="G254" s="31" t="s">
        <v>193</v>
      </c>
      <c r="H254" s="32" t="s">
        <v>246</v>
      </c>
      <c r="I254" s="503">
        <v>0.10046154178367647</v>
      </c>
      <c r="J254" s="504">
        <v>36.558799999999998</v>
      </c>
      <c r="K254" s="504">
        <v>23.882400000000001</v>
      </c>
      <c r="L254" s="504">
        <v>7.0204000000000004</v>
      </c>
      <c r="M254" s="505">
        <v>102.63112</v>
      </c>
      <c r="N254" s="504">
        <v>8.2700000000000014</v>
      </c>
      <c r="O254" s="506">
        <v>0.97260000000000002</v>
      </c>
      <c r="P254" s="504">
        <v>36.578400000000002</v>
      </c>
      <c r="Q254" s="504">
        <v>23.676300000000001</v>
      </c>
      <c r="R254" s="504">
        <v>7.2011200000000004</v>
      </c>
      <c r="S254" s="505">
        <v>104.91128</v>
      </c>
      <c r="T254" s="504">
        <v>8.2690000000000001</v>
      </c>
      <c r="U254" s="534">
        <v>1.0221</v>
      </c>
      <c r="V254" s="12"/>
      <c r="W254" s="43">
        <v>6</v>
      </c>
    </row>
    <row r="255" spans="1:23" ht="15">
      <c r="A255" s="29" t="s">
        <v>77</v>
      </c>
      <c r="B255" s="39">
        <v>40630</v>
      </c>
      <c r="C255" s="31">
        <v>2</v>
      </c>
      <c r="D255" s="31" t="s">
        <v>97</v>
      </c>
      <c r="E255" s="31">
        <v>1</v>
      </c>
      <c r="F255" s="31" t="s">
        <v>195</v>
      </c>
      <c r="G255" s="31" t="s">
        <v>189</v>
      </c>
      <c r="H255" s="32" t="s">
        <v>249</v>
      </c>
      <c r="I255" s="503">
        <v>8.7109228332425528E-2</v>
      </c>
      <c r="J255" s="504">
        <v>36.538600000000002</v>
      </c>
      <c r="K255" s="504">
        <v>24.058299999999999</v>
      </c>
      <c r="L255" s="504">
        <v>7.53627</v>
      </c>
      <c r="M255" s="505">
        <v>110.49334</v>
      </c>
      <c r="N255" s="504">
        <v>8.3170000000000002</v>
      </c>
      <c r="O255" s="506">
        <v>0.34960000000000002</v>
      </c>
      <c r="P255" s="504">
        <v>36.618899999999996</v>
      </c>
      <c r="Q255" s="504">
        <v>23.666799999999999</v>
      </c>
      <c r="R255" s="504">
        <v>6.3797199999999998</v>
      </c>
      <c r="S255" s="505">
        <v>92.950999999999993</v>
      </c>
      <c r="T255" s="504">
        <v>8.2550000000000008</v>
      </c>
      <c r="U255" s="534">
        <v>2.2181999999999999</v>
      </c>
      <c r="V255" s="12"/>
      <c r="W255" s="43">
        <v>7.5</v>
      </c>
    </row>
    <row r="256" spans="1:23" ht="15">
      <c r="A256" s="29"/>
      <c r="B256" s="39"/>
      <c r="C256" s="31"/>
      <c r="D256" s="31"/>
      <c r="E256" s="31"/>
      <c r="F256" s="31"/>
      <c r="G256" s="31"/>
      <c r="H256" s="32"/>
      <c r="I256" s="503"/>
      <c r="J256" s="504"/>
      <c r="K256" s="504"/>
      <c r="L256" s="504"/>
      <c r="M256" s="505"/>
      <c r="N256" s="504"/>
      <c r="O256" s="506"/>
      <c r="P256" s="504"/>
      <c r="Q256" s="504"/>
      <c r="R256" s="504"/>
      <c r="S256" s="505"/>
      <c r="T256" s="504"/>
      <c r="U256" s="534"/>
      <c r="V256" s="12"/>
      <c r="W256" s="43"/>
    </row>
    <row r="257" spans="1:23" ht="15">
      <c r="A257" s="29" t="s">
        <v>80</v>
      </c>
      <c r="B257" s="33">
        <v>40518</v>
      </c>
      <c r="C257" s="31">
        <v>2</v>
      </c>
      <c r="D257" s="31">
        <v>1</v>
      </c>
      <c r="E257" s="31">
        <v>1</v>
      </c>
      <c r="F257" s="31" t="s">
        <v>208</v>
      </c>
      <c r="G257" s="31" t="s">
        <v>187</v>
      </c>
      <c r="H257" s="32" t="s">
        <v>236</v>
      </c>
      <c r="I257" s="510">
        <v>8.845942445170632E-2</v>
      </c>
      <c r="J257" s="504">
        <v>36.364199999999997</v>
      </c>
      <c r="K257" s="504">
        <v>21.544499999999999</v>
      </c>
      <c r="L257" s="504">
        <v>6.9522899999999996</v>
      </c>
      <c r="M257" s="505">
        <v>97.447860000000006</v>
      </c>
      <c r="N257" s="504">
        <v>8.2420000000000009</v>
      </c>
      <c r="O257" s="506">
        <v>0.2883</v>
      </c>
      <c r="P257" s="504">
        <v>36.341799999999999</v>
      </c>
      <c r="Q257" s="504">
        <v>21.155100000000001</v>
      </c>
      <c r="R257" s="504">
        <v>6.8490200000000003</v>
      </c>
      <c r="S257" s="505">
        <v>95.321889999999996</v>
      </c>
      <c r="T257" s="504">
        <v>8.2279999999999998</v>
      </c>
      <c r="U257" s="534">
        <v>0.2077</v>
      </c>
      <c r="V257" s="12"/>
      <c r="W257" s="43">
        <v>6.5</v>
      </c>
    </row>
    <row r="258" spans="1:23" ht="15">
      <c r="A258" s="29" t="s">
        <v>80</v>
      </c>
      <c r="B258" s="33">
        <v>40525</v>
      </c>
      <c r="C258" s="31">
        <v>2</v>
      </c>
      <c r="D258" s="31">
        <v>1</v>
      </c>
      <c r="E258" s="31">
        <v>1</v>
      </c>
      <c r="F258" s="31" t="s">
        <v>208</v>
      </c>
      <c r="G258" s="31" t="s">
        <v>207</v>
      </c>
      <c r="H258" s="32" t="s">
        <v>244</v>
      </c>
      <c r="I258" s="503">
        <v>8.5029734832797674E-2</v>
      </c>
      <c r="J258" s="504">
        <v>36.436599999999999</v>
      </c>
      <c r="K258" s="504">
        <v>21.523599999999998</v>
      </c>
      <c r="L258" s="504">
        <v>7.1890000000000001</v>
      </c>
      <c r="M258" s="505">
        <v>100.77084000000001</v>
      </c>
      <c r="N258" s="504">
        <v>8.2319999999999993</v>
      </c>
      <c r="O258" s="506">
        <v>0.60640000000000005</v>
      </c>
      <c r="P258" s="504">
        <v>36.439900000000002</v>
      </c>
      <c r="Q258" s="504">
        <v>21.487100000000002</v>
      </c>
      <c r="R258" s="504">
        <v>7.1961899999999996</v>
      </c>
      <c r="S258" s="505">
        <v>100.80799</v>
      </c>
      <c r="T258" s="504">
        <v>8.2279999999999998</v>
      </c>
      <c r="U258" s="534">
        <v>0.46500000000000002</v>
      </c>
      <c r="V258" s="12"/>
      <c r="W258" s="43">
        <v>6.1</v>
      </c>
    </row>
    <row r="259" spans="1:23" ht="15">
      <c r="A259" s="29" t="s">
        <v>80</v>
      </c>
      <c r="B259" s="33">
        <v>40532</v>
      </c>
      <c r="C259" s="31">
        <v>2</v>
      </c>
      <c r="D259" s="31" t="s">
        <v>196</v>
      </c>
      <c r="E259" s="31">
        <v>1</v>
      </c>
      <c r="F259" s="31" t="s">
        <v>200</v>
      </c>
      <c r="G259" s="31" t="s">
        <v>193</v>
      </c>
      <c r="H259" s="32" t="s">
        <v>237</v>
      </c>
      <c r="I259" s="503">
        <v>8.3869305187589185E-2</v>
      </c>
      <c r="J259" s="504">
        <v>36.515599999999999</v>
      </c>
      <c r="K259" s="504">
        <v>21.557500000000001</v>
      </c>
      <c r="L259" s="504">
        <v>6.8780200000000002</v>
      </c>
      <c r="M259" s="505">
        <v>96.51464</v>
      </c>
      <c r="N259" s="504">
        <v>8.1890000000000001</v>
      </c>
      <c r="O259" s="506">
        <v>0.43569999999999998</v>
      </c>
      <c r="P259" s="504">
        <v>36.505699999999997</v>
      </c>
      <c r="Q259" s="504">
        <v>21.476900000000001</v>
      </c>
      <c r="R259" s="504">
        <v>6.5376099999999999</v>
      </c>
      <c r="S259" s="505">
        <v>91.600740000000002</v>
      </c>
      <c r="T259" s="504">
        <v>8.1670000000000016</v>
      </c>
      <c r="U259" s="534">
        <v>0.26769999999999999</v>
      </c>
      <c r="V259" s="12"/>
      <c r="W259" s="43">
        <v>7.5</v>
      </c>
    </row>
    <row r="260" spans="1:23" ht="15">
      <c r="A260" s="29" t="s">
        <v>80</v>
      </c>
      <c r="B260" s="33">
        <v>40547</v>
      </c>
      <c r="C260" s="31">
        <v>2</v>
      </c>
      <c r="D260" s="31">
        <v>1</v>
      </c>
      <c r="E260" s="31">
        <v>1</v>
      </c>
      <c r="F260" s="31" t="s">
        <v>208</v>
      </c>
      <c r="G260" s="31" t="s">
        <v>207</v>
      </c>
      <c r="H260" s="32" t="s">
        <v>244</v>
      </c>
      <c r="I260" s="503">
        <v>7.8460453144761105E-2</v>
      </c>
      <c r="J260" s="504">
        <v>36.350900000000003</v>
      </c>
      <c r="K260" s="504">
        <v>23.7059</v>
      </c>
      <c r="L260" s="504">
        <v>6.98787</v>
      </c>
      <c r="M260" s="505">
        <v>101.72315</v>
      </c>
      <c r="N260" s="504">
        <v>8.2010000000000005</v>
      </c>
      <c r="O260" s="506">
        <v>0.19209999999999999</v>
      </c>
      <c r="P260" s="504">
        <v>36.617699999999999</v>
      </c>
      <c r="Q260" s="504">
        <v>23.433299999999999</v>
      </c>
      <c r="R260" s="504">
        <v>6.54922</v>
      </c>
      <c r="S260" s="505">
        <v>95.035420000000002</v>
      </c>
      <c r="T260" s="504">
        <v>8.1710000000000012</v>
      </c>
      <c r="U260" s="534">
        <v>0.64900000000000002</v>
      </c>
      <c r="V260" s="12"/>
      <c r="W260" s="43">
        <v>11</v>
      </c>
    </row>
    <row r="261" spans="1:23" ht="15">
      <c r="A261" s="29" t="s">
        <v>80</v>
      </c>
      <c r="B261" s="33">
        <v>40553</v>
      </c>
      <c r="C261" s="31">
        <v>2</v>
      </c>
      <c r="D261" s="31" t="s">
        <v>191</v>
      </c>
      <c r="E261" s="31">
        <v>1</v>
      </c>
      <c r="F261" s="31" t="s">
        <v>208</v>
      </c>
      <c r="G261" s="31" t="s">
        <v>193</v>
      </c>
      <c r="H261" s="32" t="s">
        <v>241</v>
      </c>
      <c r="I261" s="503">
        <v>6.0288477624335791E-2</v>
      </c>
      <c r="J261" s="504">
        <v>36.357399999999998</v>
      </c>
      <c r="K261" s="504">
        <v>24.591899999999999</v>
      </c>
      <c r="L261" s="504">
        <v>6.8758999999999997</v>
      </c>
      <c r="M261" s="505">
        <v>101.63041</v>
      </c>
      <c r="N261" s="504">
        <v>8.197000000000001</v>
      </c>
      <c r="O261" s="506">
        <v>0.38850000000000001</v>
      </c>
      <c r="P261" s="504">
        <v>36.432299999999998</v>
      </c>
      <c r="Q261" s="504">
        <v>23.953299999999999</v>
      </c>
      <c r="R261" s="504">
        <v>6.8498299999999999</v>
      </c>
      <c r="S261" s="505">
        <v>100.18671999999999</v>
      </c>
      <c r="T261" s="504">
        <v>8.2060000000000013</v>
      </c>
      <c r="U261" s="534">
        <v>0.46179999999999999</v>
      </c>
      <c r="V261" s="12"/>
      <c r="W261" s="43">
        <v>7.5</v>
      </c>
    </row>
    <row r="262" spans="1:23" ht="15">
      <c r="A262" s="29" t="s">
        <v>80</v>
      </c>
      <c r="B262" s="33">
        <v>40560</v>
      </c>
      <c r="C262" s="31">
        <v>2</v>
      </c>
      <c r="D262" s="31">
        <v>1</v>
      </c>
      <c r="E262" s="31">
        <v>1</v>
      </c>
      <c r="F262" s="31" t="s">
        <v>116</v>
      </c>
      <c r="G262" s="31" t="s">
        <v>199</v>
      </c>
      <c r="H262" s="32" t="s">
        <v>241</v>
      </c>
      <c r="I262" s="503">
        <v>6.9809041649199557E-2</v>
      </c>
      <c r="J262" s="504">
        <v>36.612099999999998</v>
      </c>
      <c r="K262" s="504">
        <v>24.317399999999999</v>
      </c>
      <c r="L262" s="504">
        <v>6.8383900000000004</v>
      </c>
      <c r="M262" s="505">
        <v>100.75004</v>
      </c>
      <c r="N262" s="504">
        <v>8.3230000000000004</v>
      </c>
      <c r="O262" s="506">
        <v>0.31990000000000002</v>
      </c>
      <c r="P262" s="504">
        <v>36.614199999999997</v>
      </c>
      <c r="Q262" s="504">
        <v>24.009</v>
      </c>
      <c r="R262" s="504">
        <v>6.2490800000000002</v>
      </c>
      <c r="S262" s="505">
        <v>91.583529999999996</v>
      </c>
      <c r="T262" s="504">
        <v>8.2949999999999999</v>
      </c>
      <c r="U262" s="534">
        <v>0.87929999999999997</v>
      </c>
      <c r="V262" s="12"/>
      <c r="W262" s="43">
        <v>7.5</v>
      </c>
    </row>
    <row r="263" spans="1:23" ht="15">
      <c r="A263" s="29" t="s">
        <v>80</v>
      </c>
      <c r="B263" s="33">
        <v>40567</v>
      </c>
      <c r="C263" s="31">
        <v>2</v>
      </c>
      <c r="D263" s="31">
        <v>1</v>
      </c>
      <c r="E263" s="31">
        <v>1</v>
      </c>
      <c r="F263" s="31" t="s">
        <v>197</v>
      </c>
      <c r="G263" s="31" t="s">
        <v>187</v>
      </c>
      <c r="H263" s="32" t="s">
        <v>250</v>
      </c>
      <c r="I263" s="503">
        <v>0.12295195900217201</v>
      </c>
      <c r="J263" s="504">
        <v>36.686700000000002</v>
      </c>
      <c r="K263" s="504">
        <v>23.866299999999999</v>
      </c>
      <c r="L263" s="504">
        <v>6.7609599999999999</v>
      </c>
      <c r="M263" s="505">
        <v>98.883709999999979</v>
      </c>
      <c r="N263" s="504">
        <v>8.3670000000000009</v>
      </c>
      <c r="O263" s="506">
        <v>0.61099999999999999</v>
      </c>
      <c r="P263" s="504">
        <v>36.695100000000004</v>
      </c>
      <c r="Q263" s="504">
        <v>23.843</v>
      </c>
      <c r="R263" s="504">
        <v>6.69848</v>
      </c>
      <c r="S263" s="505">
        <v>97.935180000000003</v>
      </c>
      <c r="T263" s="504">
        <v>8.3730000000000029</v>
      </c>
      <c r="U263" s="534">
        <v>0.68789999999999996</v>
      </c>
      <c r="V263" s="12"/>
      <c r="W263" s="43">
        <v>5</v>
      </c>
    </row>
    <row r="264" spans="1:23" ht="15">
      <c r="A264" s="29" t="s">
        <v>80</v>
      </c>
      <c r="B264" s="33">
        <v>40574</v>
      </c>
      <c r="C264" s="31">
        <v>2</v>
      </c>
      <c r="D264" s="31" t="s">
        <v>196</v>
      </c>
      <c r="E264" s="31">
        <v>1</v>
      </c>
      <c r="F264" s="31" t="s">
        <v>116</v>
      </c>
      <c r="G264" s="31" t="s">
        <v>187</v>
      </c>
      <c r="H264" s="32" t="s">
        <v>244</v>
      </c>
      <c r="I264" s="503">
        <v>7.7070624409330671E-2</v>
      </c>
      <c r="J264" s="12">
        <v>36.311500000000002</v>
      </c>
      <c r="K264" s="12">
        <v>24.5549</v>
      </c>
      <c r="L264" s="12">
        <v>6.6974900000000002</v>
      </c>
      <c r="M264" s="18">
        <v>98.904880000000006</v>
      </c>
      <c r="N264" s="12">
        <v>8.4060000000000006</v>
      </c>
      <c r="O264" s="10">
        <v>0.51259999999999994</v>
      </c>
      <c r="P264" s="504">
        <v>36.361899999999999</v>
      </c>
      <c r="Q264" s="504">
        <v>24.6037</v>
      </c>
      <c r="R264" s="504">
        <v>6.8481199999999998</v>
      </c>
      <c r="S264" s="505">
        <v>101.24279</v>
      </c>
      <c r="T264" s="504">
        <v>8.4120000000000008</v>
      </c>
      <c r="U264" s="534">
        <v>0.46500000000000002</v>
      </c>
      <c r="V264" s="12"/>
      <c r="W264" s="43">
        <v>4.5</v>
      </c>
    </row>
    <row r="265" spans="1:23" ht="15">
      <c r="A265" s="29" t="s">
        <v>80</v>
      </c>
      <c r="B265" s="33">
        <v>40581</v>
      </c>
      <c r="C265" s="31">
        <v>2</v>
      </c>
      <c r="D265" s="31" t="s">
        <v>196</v>
      </c>
      <c r="E265" s="31">
        <v>1</v>
      </c>
      <c r="F265" s="31" t="s">
        <v>188</v>
      </c>
      <c r="G265" s="31" t="s">
        <v>193</v>
      </c>
      <c r="H265" s="32" t="s">
        <v>238</v>
      </c>
      <c r="I265" s="503">
        <v>8.3567728207578559E-2</v>
      </c>
      <c r="J265" s="12">
        <v>36.230499999999999</v>
      </c>
      <c r="K265" s="12">
        <v>23.596900000000002</v>
      </c>
      <c r="L265" s="12">
        <v>7.0942600000000002</v>
      </c>
      <c r="M265" s="18">
        <v>103.00606000000001</v>
      </c>
      <c r="N265" s="12">
        <v>8.01</v>
      </c>
      <c r="O265" s="10">
        <v>0.80649999999999999</v>
      </c>
      <c r="P265" s="504">
        <v>36.6248</v>
      </c>
      <c r="Q265" s="504">
        <v>23.8157</v>
      </c>
      <c r="R265" s="504">
        <v>7.0041399999999996</v>
      </c>
      <c r="S265" s="505">
        <v>102.31458000000001</v>
      </c>
      <c r="T265" s="504">
        <v>7.93</v>
      </c>
      <c r="U265" s="534">
        <v>0.64900000000000002</v>
      </c>
      <c r="V265" s="12"/>
      <c r="W265" s="43">
        <v>6.5</v>
      </c>
    </row>
    <row r="266" spans="1:23" ht="15">
      <c r="A266" s="29" t="s">
        <v>80</v>
      </c>
      <c r="B266" s="33">
        <v>40588</v>
      </c>
      <c r="C266" s="31">
        <v>2</v>
      </c>
      <c r="D266" s="31" t="s">
        <v>196</v>
      </c>
      <c r="E266" s="31">
        <v>1</v>
      </c>
      <c r="F266" s="31" t="s">
        <v>188</v>
      </c>
      <c r="G266" s="31" t="s">
        <v>187</v>
      </c>
      <c r="H266" s="32" t="s">
        <v>250</v>
      </c>
      <c r="I266" s="503">
        <v>9.3562103330684793E-2</v>
      </c>
      <c r="J266" s="504">
        <v>36.223700000000001</v>
      </c>
      <c r="K266" s="504">
        <v>24.466899999999999</v>
      </c>
      <c r="L266" s="504">
        <v>7.4521699999999997</v>
      </c>
      <c r="M266" s="505">
        <v>109.82915</v>
      </c>
      <c r="N266" s="504">
        <v>8.0680000000000014</v>
      </c>
      <c r="O266" s="506">
        <v>0.1226</v>
      </c>
      <c r="P266" s="12">
        <v>36.7166</v>
      </c>
      <c r="Q266" s="12">
        <v>24.182600000000001</v>
      </c>
      <c r="R266" s="12">
        <v>6.39032</v>
      </c>
      <c r="S266" s="18">
        <v>93.988050000000001</v>
      </c>
      <c r="T266" s="12">
        <v>8.0299999999999994</v>
      </c>
      <c r="U266" s="11">
        <v>2.5346000000000002</v>
      </c>
      <c r="V266" s="12"/>
      <c r="W266" s="43">
        <v>6.5</v>
      </c>
    </row>
    <row r="267" spans="1:23" ht="15">
      <c r="A267" s="29" t="s">
        <v>80</v>
      </c>
      <c r="B267" s="33">
        <v>40595</v>
      </c>
      <c r="C267" s="31">
        <v>2</v>
      </c>
      <c r="D267" s="31">
        <v>1</v>
      </c>
      <c r="E267" s="31" t="s">
        <v>191</v>
      </c>
      <c r="F267" s="31" t="s">
        <v>197</v>
      </c>
      <c r="G267" s="31" t="s">
        <v>193</v>
      </c>
      <c r="H267" s="32" t="s">
        <v>248</v>
      </c>
      <c r="I267" s="503">
        <v>0.1155573020396799</v>
      </c>
      <c r="J267" s="504">
        <v>36.418300000000002</v>
      </c>
      <c r="K267" s="504">
        <v>24.831099999999999</v>
      </c>
      <c r="L267" s="504">
        <v>7.1691399999999996</v>
      </c>
      <c r="M267" s="505">
        <v>106.43411999999999</v>
      </c>
      <c r="N267" s="504">
        <v>8.1199999999999992</v>
      </c>
      <c r="O267" s="506">
        <v>0.4869</v>
      </c>
      <c r="P267" s="504">
        <v>36.554299999999998</v>
      </c>
      <c r="Q267" s="504">
        <v>24.657399999999999</v>
      </c>
      <c r="R267" s="504">
        <v>6.92889</v>
      </c>
      <c r="S267" s="505">
        <v>102.64355</v>
      </c>
      <c r="T267" s="504">
        <v>8.1</v>
      </c>
      <c r="U267" s="534">
        <v>3.5476000000000001</v>
      </c>
      <c r="V267" s="12"/>
      <c r="W267" s="43">
        <v>5.5</v>
      </c>
    </row>
    <row r="268" spans="1:23" ht="15">
      <c r="A268" s="29" t="s">
        <v>80</v>
      </c>
      <c r="B268" s="33">
        <v>40602</v>
      </c>
      <c r="C268" s="31">
        <v>2</v>
      </c>
      <c r="D268" s="31">
        <v>1</v>
      </c>
      <c r="E268" s="31">
        <v>1</v>
      </c>
      <c r="F268" s="31" t="s">
        <v>208</v>
      </c>
      <c r="G268" s="31" t="s">
        <v>187</v>
      </c>
      <c r="H268" s="32" t="s">
        <v>237</v>
      </c>
      <c r="I268" s="503">
        <v>7.1785022690335501E-2</v>
      </c>
      <c r="J268" s="504">
        <v>35.915900000000001</v>
      </c>
      <c r="K268" s="504">
        <v>26.003399999999999</v>
      </c>
      <c r="L268" s="504">
        <v>7.2260900000000001</v>
      </c>
      <c r="M268" s="505">
        <v>109.10977</v>
      </c>
      <c r="N268" s="504">
        <v>8.1389999999999993</v>
      </c>
      <c r="O268" s="506">
        <v>0.73919999999999997</v>
      </c>
      <c r="P268" s="504">
        <v>36.533099999999997</v>
      </c>
      <c r="Q268" s="504">
        <v>25.739599999999999</v>
      </c>
      <c r="R268" s="504">
        <v>7.20526</v>
      </c>
      <c r="S268" s="505">
        <v>108.69504000000001</v>
      </c>
      <c r="T268" s="504">
        <v>8.1470000000000002</v>
      </c>
      <c r="U268" s="534">
        <v>0.25390000000000001</v>
      </c>
      <c r="V268" s="12"/>
      <c r="W268" s="43">
        <v>9</v>
      </c>
    </row>
    <row r="269" spans="1:23" ht="15">
      <c r="A269" s="29" t="s">
        <v>80</v>
      </c>
      <c r="B269" s="33">
        <v>40609</v>
      </c>
      <c r="C269" s="31">
        <v>2</v>
      </c>
      <c r="D269" s="31" t="s">
        <v>191</v>
      </c>
      <c r="E269" s="31">
        <v>1</v>
      </c>
      <c r="F269" s="31" t="s">
        <v>119</v>
      </c>
      <c r="G269" s="31" t="s">
        <v>189</v>
      </c>
      <c r="H269" s="32" t="s">
        <v>253</v>
      </c>
      <c r="I269" s="503">
        <v>0.11089720907064297</v>
      </c>
      <c r="J269" s="504">
        <v>36.221000000000004</v>
      </c>
      <c r="K269" s="504">
        <v>25.114000000000001</v>
      </c>
      <c r="L269" s="504">
        <v>6.55274</v>
      </c>
      <c r="M269" s="505">
        <v>97.640860000000004</v>
      </c>
      <c r="N269" s="504">
        <v>8.1510000000000016</v>
      </c>
      <c r="O269" s="506">
        <v>0.54649999999999999</v>
      </c>
      <c r="P269" s="504">
        <v>36.593499999999999</v>
      </c>
      <c r="Q269" s="504">
        <v>25.357600000000001</v>
      </c>
      <c r="R269" s="504">
        <v>6.4403600000000001</v>
      </c>
      <c r="S269" s="505">
        <v>96.567009999999996</v>
      </c>
      <c r="T269" s="504">
        <v>8.1670000000000016</v>
      </c>
      <c r="U269" s="534">
        <v>1.8932</v>
      </c>
      <c r="V269" s="12"/>
      <c r="W269" s="43">
        <v>4.8</v>
      </c>
    </row>
    <row r="270" spans="1:23" ht="15">
      <c r="A270" s="29" t="s">
        <v>80</v>
      </c>
      <c r="B270" s="33">
        <v>40616</v>
      </c>
      <c r="C270" s="31">
        <v>2</v>
      </c>
      <c r="D270" s="31">
        <v>1</v>
      </c>
      <c r="E270" s="31">
        <v>1</v>
      </c>
      <c r="F270" s="31" t="s">
        <v>206</v>
      </c>
      <c r="G270" s="31" t="s">
        <v>207</v>
      </c>
      <c r="H270" s="32" t="s">
        <v>243</v>
      </c>
      <c r="I270" s="503">
        <v>9.4300938460214798E-2</v>
      </c>
      <c r="J270" s="504">
        <v>36.094099999999997</v>
      </c>
      <c r="K270" s="504">
        <v>23.877700000000001</v>
      </c>
      <c r="L270" s="504">
        <v>7.21699</v>
      </c>
      <c r="M270" s="505">
        <v>105.21475</v>
      </c>
      <c r="N270" s="504">
        <v>8.213000000000001</v>
      </c>
      <c r="O270" s="506">
        <v>0.37430000000000002</v>
      </c>
      <c r="P270" s="504">
        <v>36.529000000000003</v>
      </c>
      <c r="Q270" s="504">
        <v>23.631799999999998</v>
      </c>
      <c r="R270" s="504">
        <v>7.0419299999999998</v>
      </c>
      <c r="S270" s="505">
        <v>102.48429</v>
      </c>
      <c r="T270" s="504">
        <v>8.2149999999999999</v>
      </c>
      <c r="U270" s="534">
        <v>0.59819999999999995</v>
      </c>
      <c r="V270" s="12"/>
      <c r="W270" s="43">
        <v>5.5</v>
      </c>
    </row>
    <row r="271" spans="1:23" ht="15">
      <c r="A271" s="29" t="s">
        <v>80</v>
      </c>
      <c r="B271" s="33">
        <v>40623</v>
      </c>
      <c r="C271" s="31">
        <v>2</v>
      </c>
      <c r="D271" s="31">
        <v>1</v>
      </c>
      <c r="E271" s="31">
        <v>1</v>
      </c>
      <c r="F271" s="31" t="s">
        <v>206</v>
      </c>
      <c r="G271" s="31" t="s">
        <v>199</v>
      </c>
      <c r="H271" s="32" t="s">
        <v>239</v>
      </c>
      <c r="I271" s="503">
        <v>0.10691527289641828</v>
      </c>
      <c r="J271" s="504">
        <v>36.426900000000003</v>
      </c>
      <c r="K271" s="504">
        <v>23.802900000000001</v>
      </c>
      <c r="L271" s="504">
        <v>7.0484</v>
      </c>
      <c r="M271" s="505">
        <v>102.82120999999999</v>
      </c>
      <c r="N271" s="504">
        <v>8.2449999999999992</v>
      </c>
      <c r="O271" s="506">
        <v>1.4802999999999999</v>
      </c>
      <c r="P271" s="504">
        <v>36.472900000000003</v>
      </c>
      <c r="Q271" s="504">
        <v>23.462399999999999</v>
      </c>
      <c r="R271" s="504">
        <v>7.4181400000000002</v>
      </c>
      <c r="S271" s="505">
        <v>107.6086</v>
      </c>
      <c r="T271" s="504">
        <v>8.2630000000000017</v>
      </c>
      <c r="U271" s="534">
        <v>0.92230000000000001</v>
      </c>
      <c r="V271" s="12"/>
      <c r="W271" s="43">
        <v>7</v>
      </c>
    </row>
    <row r="272" spans="1:23" ht="15">
      <c r="A272" s="29" t="s">
        <v>80</v>
      </c>
      <c r="B272" s="39">
        <v>40630</v>
      </c>
      <c r="C272" s="31">
        <v>2</v>
      </c>
      <c r="D272" s="31" t="s">
        <v>191</v>
      </c>
      <c r="E272" s="31">
        <v>1</v>
      </c>
      <c r="F272" s="31" t="s">
        <v>188</v>
      </c>
      <c r="G272" s="31" t="s">
        <v>189</v>
      </c>
      <c r="H272" s="32" t="s">
        <v>259</v>
      </c>
      <c r="I272" s="503">
        <v>7.9882473946343666E-2</v>
      </c>
      <c r="J272" s="504">
        <v>36.172400000000003</v>
      </c>
      <c r="K272" s="504">
        <v>24.203800000000001</v>
      </c>
      <c r="L272" s="504">
        <v>6.9296199999999999</v>
      </c>
      <c r="M272" s="505">
        <v>101.63903999999999</v>
      </c>
      <c r="N272" s="504">
        <v>8.2760000000000016</v>
      </c>
      <c r="O272" s="506">
        <v>0.14319999999999999</v>
      </c>
      <c r="P272" s="504">
        <v>36.591500000000003</v>
      </c>
      <c r="Q272" s="504">
        <v>23.897099999999998</v>
      </c>
      <c r="R272" s="504">
        <v>6.8141499999999997</v>
      </c>
      <c r="S272" s="505">
        <v>99.659930000000003</v>
      </c>
      <c r="T272" s="504">
        <v>8.2730000000000015</v>
      </c>
      <c r="U272" s="534">
        <v>0.90720000000000001</v>
      </c>
      <c r="V272" s="12"/>
      <c r="W272" s="43">
        <v>8</v>
      </c>
    </row>
    <row r="273" spans="1:23" ht="15">
      <c r="A273" s="29"/>
      <c r="B273" s="39"/>
      <c r="C273" s="31"/>
      <c r="D273" s="31"/>
      <c r="E273" s="31"/>
      <c r="F273" s="31"/>
      <c r="G273" s="31"/>
      <c r="H273" s="32"/>
      <c r="I273" s="503"/>
      <c r="J273" s="504"/>
      <c r="K273" s="504"/>
      <c r="L273" s="504"/>
      <c r="M273" s="505"/>
      <c r="N273" s="504"/>
      <c r="O273" s="506"/>
      <c r="P273" s="504"/>
      <c r="Q273" s="504"/>
      <c r="R273" s="504"/>
      <c r="S273" s="505"/>
      <c r="T273" s="504"/>
      <c r="U273" s="534"/>
      <c r="V273" s="12"/>
      <c r="W273" s="43"/>
    </row>
    <row r="274" spans="1:23" ht="15">
      <c r="A274" s="29" t="s">
        <v>83</v>
      </c>
      <c r="B274" s="33">
        <v>40518</v>
      </c>
      <c r="C274" s="31">
        <v>2</v>
      </c>
      <c r="D274" s="31">
        <v>1</v>
      </c>
      <c r="E274" s="31">
        <v>1</v>
      </c>
      <c r="F274" s="31" t="s">
        <v>215</v>
      </c>
      <c r="G274" s="31" t="s">
        <v>192</v>
      </c>
      <c r="H274" s="32" t="s">
        <v>237</v>
      </c>
      <c r="I274" s="510">
        <v>7.7522506117826032E-2</v>
      </c>
      <c r="J274" s="504">
        <v>36.3795</v>
      </c>
      <c r="K274" s="504">
        <v>21.9498</v>
      </c>
      <c r="L274" s="504">
        <v>7.1245599999999998</v>
      </c>
      <c r="M274" s="505">
        <v>100.59314999999999</v>
      </c>
      <c r="N274" s="504">
        <v>8.2490000000000006</v>
      </c>
      <c r="O274" s="506">
        <v>0.2462</v>
      </c>
      <c r="P274" s="507">
        <v>36.375700000000002</v>
      </c>
      <c r="Q274" s="507">
        <v>21.628799999999998</v>
      </c>
      <c r="R274" s="507">
        <v>6.8566599999999998</v>
      </c>
      <c r="S274" s="508">
        <v>96.258340000000004</v>
      </c>
      <c r="T274" s="507">
        <v>8.23</v>
      </c>
      <c r="U274" s="638">
        <v>2.2008000000000001</v>
      </c>
      <c r="V274" s="11"/>
      <c r="W274" s="12">
        <v>7.5</v>
      </c>
    </row>
    <row r="275" spans="1:23" ht="15">
      <c r="A275" s="29" t="s">
        <v>83</v>
      </c>
      <c r="B275" s="33">
        <v>40525</v>
      </c>
      <c r="C275" s="31">
        <v>2</v>
      </c>
      <c r="D275" s="31">
        <v>1</v>
      </c>
      <c r="E275" s="31">
        <v>1</v>
      </c>
      <c r="F275" s="31" t="s">
        <v>208</v>
      </c>
      <c r="G275" s="31" t="s">
        <v>187</v>
      </c>
      <c r="H275" s="32" t="s">
        <v>238</v>
      </c>
      <c r="I275" s="503">
        <v>6.6709721421519444E-2</v>
      </c>
      <c r="J275" s="504">
        <v>36.461799999999997</v>
      </c>
      <c r="K275" s="504">
        <v>21.850200000000001</v>
      </c>
      <c r="L275" s="504">
        <v>7.1569399999999996</v>
      </c>
      <c r="M275" s="505">
        <v>100.9205</v>
      </c>
      <c r="N275" s="504">
        <v>8.2000000000000011</v>
      </c>
      <c r="O275" s="506">
        <v>0.42099999999999999</v>
      </c>
      <c r="P275" s="504">
        <v>36.532299999999999</v>
      </c>
      <c r="Q275" s="504">
        <v>21.4558</v>
      </c>
      <c r="R275" s="504">
        <v>6.9820200000000003</v>
      </c>
      <c r="S275" s="505">
        <v>97.806060000000002</v>
      </c>
      <c r="T275" s="504">
        <v>8.2349999999999994</v>
      </c>
      <c r="U275" s="534">
        <v>1.3172999999999999</v>
      </c>
      <c r="V275" s="11"/>
      <c r="W275" s="12">
        <v>6.5</v>
      </c>
    </row>
    <row r="276" spans="1:23" ht="15">
      <c r="A276" s="29" t="s">
        <v>83</v>
      </c>
      <c r="B276" s="33">
        <v>40532</v>
      </c>
      <c r="C276" s="31">
        <v>2</v>
      </c>
      <c r="D276" s="31">
        <v>1</v>
      </c>
      <c r="E276" s="31">
        <v>1</v>
      </c>
      <c r="F276" s="31" t="s">
        <v>116</v>
      </c>
      <c r="G276" s="31" t="s">
        <v>187</v>
      </c>
      <c r="H276" s="32" t="s">
        <v>243</v>
      </c>
      <c r="I276" s="503">
        <v>0.10285362081039118</v>
      </c>
      <c r="J276" s="504">
        <v>36.586199999999998</v>
      </c>
      <c r="K276" s="504">
        <v>21.565000000000001</v>
      </c>
      <c r="L276" s="504">
        <v>7.0101699999999996</v>
      </c>
      <c r="M276" s="505">
        <v>98.422619999999995</v>
      </c>
      <c r="N276" s="504">
        <v>8.2309999999999999</v>
      </c>
      <c r="O276" s="506">
        <v>0.62470000000000003</v>
      </c>
      <c r="P276" s="504">
        <v>36.594200000000001</v>
      </c>
      <c r="Q276" s="504">
        <v>21.587700000000002</v>
      </c>
      <c r="R276" s="504">
        <v>6.9785399999999997</v>
      </c>
      <c r="S276" s="505">
        <v>98.022790000000001</v>
      </c>
      <c r="T276" s="504">
        <v>8.2319999999999993</v>
      </c>
      <c r="U276" s="534">
        <v>0.83760000000000001</v>
      </c>
      <c r="V276" s="11"/>
      <c r="W276" s="12">
        <v>5.5</v>
      </c>
    </row>
    <row r="277" spans="1:23" ht="15">
      <c r="A277" s="29" t="s">
        <v>83</v>
      </c>
      <c r="B277" s="33">
        <v>40547</v>
      </c>
      <c r="C277" s="31">
        <v>2</v>
      </c>
      <c r="D277" s="31">
        <v>1</v>
      </c>
      <c r="E277" s="31">
        <v>1</v>
      </c>
      <c r="F277" s="31" t="s">
        <v>116</v>
      </c>
      <c r="G277" s="31" t="s">
        <v>189</v>
      </c>
      <c r="H277" s="32" t="s">
        <v>243</v>
      </c>
      <c r="I277" s="503">
        <v>9.3688738415799208E-2</v>
      </c>
      <c r="J277" s="504">
        <v>36.483499999999999</v>
      </c>
      <c r="K277" s="504">
        <v>24.432700000000001</v>
      </c>
      <c r="L277" s="504">
        <v>7.0066300000000004</v>
      </c>
      <c r="M277" s="505">
        <v>103.35630999999999</v>
      </c>
      <c r="N277" s="504">
        <v>8.2119999999999997</v>
      </c>
      <c r="O277" s="506">
        <v>0.25209999999999999</v>
      </c>
      <c r="P277" s="504">
        <v>36.519300000000001</v>
      </c>
      <c r="Q277" s="504">
        <v>23.4758</v>
      </c>
      <c r="R277" s="504">
        <v>6.44815</v>
      </c>
      <c r="S277" s="505">
        <v>93.584590000000006</v>
      </c>
      <c r="T277" s="504">
        <v>8.1850000000000005</v>
      </c>
      <c r="U277" s="534">
        <v>2.3382000000000001</v>
      </c>
      <c r="V277" s="11"/>
      <c r="W277" s="12">
        <v>11</v>
      </c>
    </row>
    <row r="278" spans="1:23" ht="15">
      <c r="A278" s="29" t="s">
        <v>83</v>
      </c>
      <c r="B278" s="33">
        <v>40553</v>
      </c>
      <c r="C278" s="31">
        <v>2</v>
      </c>
      <c r="D278" s="31">
        <v>1</v>
      </c>
      <c r="E278" s="31">
        <v>1</v>
      </c>
      <c r="F278" s="31" t="s">
        <v>208</v>
      </c>
      <c r="G278" s="31" t="s">
        <v>193</v>
      </c>
      <c r="H278" s="32" t="s">
        <v>241</v>
      </c>
      <c r="I278" s="503">
        <v>5.3196208936594165E-2</v>
      </c>
      <c r="J278" s="504">
        <v>36.4754</v>
      </c>
      <c r="K278" s="504">
        <v>24.614699999999999</v>
      </c>
      <c r="L278" s="504">
        <v>6.8514499999999998</v>
      </c>
      <c r="M278" s="505">
        <v>101.37689</v>
      </c>
      <c r="N278" s="504">
        <v>8.2289999999999992</v>
      </c>
      <c r="O278" s="506">
        <v>0.4476</v>
      </c>
      <c r="P278" s="504">
        <v>36.505299999999998</v>
      </c>
      <c r="Q278" s="504">
        <v>24.270600000000002</v>
      </c>
      <c r="R278" s="504">
        <v>6.7095200000000004</v>
      </c>
      <c r="S278" s="505">
        <v>98.711839999999995</v>
      </c>
      <c r="T278" s="504">
        <v>8.2189999999999994</v>
      </c>
      <c r="U278" s="534">
        <v>1.1594</v>
      </c>
      <c r="V278" s="11"/>
      <c r="W278" s="12">
        <v>7</v>
      </c>
    </row>
    <row r="279" spans="1:23" ht="15">
      <c r="A279" s="29" t="s">
        <v>83</v>
      </c>
      <c r="B279" s="33">
        <v>40560</v>
      </c>
      <c r="C279" s="31">
        <v>2</v>
      </c>
      <c r="D279" s="31" t="s">
        <v>196</v>
      </c>
      <c r="E279" s="31">
        <v>1</v>
      </c>
      <c r="F279" s="31" t="s">
        <v>208</v>
      </c>
      <c r="G279" s="31" t="s">
        <v>187</v>
      </c>
      <c r="H279" s="32" t="s">
        <v>236</v>
      </c>
      <c r="I279" s="503">
        <v>7.3757657309506661E-2</v>
      </c>
      <c r="J279" s="504">
        <v>36.633200000000002</v>
      </c>
      <c r="K279" s="504">
        <v>24.419</v>
      </c>
      <c r="L279" s="504">
        <v>6.8366100000000003</v>
      </c>
      <c r="M279" s="505">
        <v>100.91118</v>
      </c>
      <c r="N279" s="504">
        <v>8.2439999999999998</v>
      </c>
      <c r="O279" s="506">
        <v>0.1963</v>
      </c>
      <c r="P279" s="504">
        <v>36.667700000000004</v>
      </c>
      <c r="Q279" s="504">
        <v>23.7166</v>
      </c>
      <c r="R279" s="504">
        <v>6.0865299999999998</v>
      </c>
      <c r="S279" s="505">
        <v>88.780680000000004</v>
      </c>
      <c r="T279" s="504">
        <v>8.2630000000000017</v>
      </c>
      <c r="U279" s="534">
        <v>0.81930000000000003</v>
      </c>
      <c r="V279" s="11"/>
      <c r="W279" s="12">
        <v>10</v>
      </c>
    </row>
    <row r="280" spans="1:23" ht="15">
      <c r="A280" s="29" t="s">
        <v>83</v>
      </c>
      <c r="B280" s="33">
        <v>40567</v>
      </c>
      <c r="C280" s="31" t="s">
        <v>186</v>
      </c>
      <c r="D280" s="31">
        <v>1</v>
      </c>
      <c r="E280" s="31">
        <v>1</v>
      </c>
      <c r="F280" s="31" t="s">
        <v>116</v>
      </c>
      <c r="G280" s="31" t="s">
        <v>204</v>
      </c>
      <c r="H280" s="32" t="s">
        <v>238</v>
      </c>
      <c r="I280" s="503">
        <v>8.9325819762693631E-2</v>
      </c>
      <c r="J280" s="12">
        <v>36.687199999999997</v>
      </c>
      <c r="K280" s="12">
        <v>24.003799999999998</v>
      </c>
      <c r="L280" s="12">
        <v>6.4678699999999996</v>
      </c>
      <c r="M280" s="18">
        <v>94.821179999999998</v>
      </c>
      <c r="N280" s="12">
        <v>8.2289999999999992</v>
      </c>
      <c r="O280" s="10">
        <v>0.53180000000000005</v>
      </c>
      <c r="P280" s="504">
        <v>36.6892</v>
      </c>
      <c r="Q280" s="504">
        <v>24.0212</v>
      </c>
      <c r="R280" s="504">
        <v>6.4648300000000001</v>
      </c>
      <c r="S280" s="505">
        <v>94.806010000000001</v>
      </c>
      <c r="T280" s="504">
        <v>8.3140000000000001</v>
      </c>
      <c r="U280" s="534">
        <v>0.53129999999999999</v>
      </c>
      <c r="V280" s="11"/>
      <c r="W280" s="12">
        <v>6</v>
      </c>
    </row>
    <row r="281" spans="1:23" ht="15">
      <c r="A281" s="29" t="s">
        <v>83</v>
      </c>
      <c r="B281" s="33">
        <v>40574</v>
      </c>
      <c r="C281" s="31">
        <v>2</v>
      </c>
      <c r="D281" s="31" t="s">
        <v>196</v>
      </c>
      <c r="E281" s="31">
        <v>1</v>
      </c>
      <c r="F281" s="31" t="s">
        <v>208</v>
      </c>
      <c r="G281" s="31" t="s">
        <v>187</v>
      </c>
      <c r="H281" s="32" t="s">
        <v>250</v>
      </c>
      <c r="I281" s="503">
        <v>6.2105213463927257E-2</v>
      </c>
      <c r="J281" s="504">
        <v>36.596800000000002</v>
      </c>
      <c r="K281" s="504">
        <v>24.8659</v>
      </c>
      <c r="L281" s="504">
        <v>6.2608699999999997</v>
      </c>
      <c r="M281" s="505">
        <v>93.099540000000005</v>
      </c>
      <c r="N281" s="504">
        <v>8.4260000000000002</v>
      </c>
      <c r="O281" s="506">
        <v>8.5000000000000006E-2</v>
      </c>
      <c r="P281" s="12">
        <v>36.686700000000002</v>
      </c>
      <c r="Q281" s="12">
        <v>24.117100000000001</v>
      </c>
      <c r="R281" s="12">
        <v>5.9897600000000004</v>
      </c>
      <c r="S281" s="18">
        <v>87.982650000000007</v>
      </c>
      <c r="T281" s="12">
        <v>8.4139999999999997</v>
      </c>
      <c r="U281" s="11">
        <v>1.5873999999999999</v>
      </c>
      <c r="V281" s="11"/>
      <c r="W281" s="12">
        <v>12.5</v>
      </c>
    </row>
    <row r="282" spans="1:23" ht="15">
      <c r="A282" s="29" t="s">
        <v>83</v>
      </c>
      <c r="B282" s="33">
        <v>40581</v>
      </c>
      <c r="C282" s="31">
        <v>2</v>
      </c>
      <c r="D282" s="31" t="s">
        <v>97</v>
      </c>
      <c r="E282" s="31">
        <v>1</v>
      </c>
      <c r="F282" s="31" t="s">
        <v>116</v>
      </c>
      <c r="G282" s="31" t="s">
        <v>187</v>
      </c>
      <c r="H282" s="32" t="s">
        <v>239</v>
      </c>
      <c r="I282" s="503">
        <v>9.7005888081431901E-2</v>
      </c>
      <c r="J282" s="504">
        <v>36.649299999999997</v>
      </c>
      <c r="K282" s="504">
        <v>24.078099999999999</v>
      </c>
      <c r="L282" s="504">
        <v>6.8278299999999996</v>
      </c>
      <c r="M282" s="505">
        <v>100.20435000000001</v>
      </c>
      <c r="N282" s="504">
        <v>8.0399999999999991</v>
      </c>
      <c r="O282" s="506">
        <v>0.34460000000000002</v>
      </c>
      <c r="P282" s="504">
        <v>36.6584</v>
      </c>
      <c r="Q282" s="504">
        <v>23.971</v>
      </c>
      <c r="R282" s="504">
        <v>6.8291599999999999</v>
      </c>
      <c r="S282" s="505">
        <v>100.04491</v>
      </c>
      <c r="T282" s="504">
        <v>8.07</v>
      </c>
      <c r="U282" s="534">
        <v>1.0069999999999999</v>
      </c>
      <c r="V282" s="532" t="s">
        <v>259</v>
      </c>
      <c r="W282" s="12">
        <v>7.5</v>
      </c>
    </row>
    <row r="283" spans="1:23" ht="15">
      <c r="A283" s="29" t="s">
        <v>83</v>
      </c>
      <c r="B283" s="33">
        <v>40588</v>
      </c>
      <c r="C283" s="31">
        <v>2</v>
      </c>
      <c r="D283" s="31">
        <v>1</v>
      </c>
      <c r="E283" s="31">
        <v>1</v>
      </c>
      <c r="F283" s="31" t="s">
        <v>206</v>
      </c>
      <c r="G283" s="31" t="s">
        <v>187</v>
      </c>
      <c r="H283" s="32">
        <v>0.8</v>
      </c>
      <c r="I283" s="503">
        <v>0.13344024762055637</v>
      </c>
      <c r="J283" s="504">
        <v>36.457700000000003</v>
      </c>
      <c r="K283" s="504">
        <v>24.564699999999998</v>
      </c>
      <c r="L283" s="504">
        <v>6.9037499999999996</v>
      </c>
      <c r="M283" s="505">
        <v>102.05342</v>
      </c>
      <c r="N283" s="504">
        <v>8.0650000000000013</v>
      </c>
      <c r="O283" s="506">
        <v>0.35880000000000001</v>
      </c>
      <c r="P283" s="504">
        <v>36.6053</v>
      </c>
      <c r="Q283" s="504">
        <v>24.003900000000002</v>
      </c>
      <c r="R283" s="504">
        <v>6.8669900000000004</v>
      </c>
      <c r="S283" s="505">
        <v>100.62520000000001</v>
      </c>
      <c r="T283" s="504">
        <v>8.07</v>
      </c>
      <c r="U283" s="534">
        <v>0.80230000000000001</v>
      </c>
      <c r="V283" s="532" t="s">
        <v>300</v>
      </c>
      <c r="W283" s="12">
        <v>8</v>
      </c>
    </row>
    <row r="284" spans="1:23" ht="15">
      <c r="A284" s="29" t="s">
        <v>83</v>
      </c>
      <c r="B284" s="33">
        <v>40595</v>
      </c>
      <c r="C284" s="31">
        <v>2</v>
      </c>
      <c r="D284" s="31">
        <v>1</v>
      </c>
      <c r="E284" s="31" t="s">
        <v>97</v>
      </c>
      <c r="F284" s="31" t="s">
        <v>206</v>
      </c>
      <c r="G284" s="31" t="s">
        <v>204</v>
      </c>
      <c r="H284" s="32" t="s">
        <v>238</v>
      </c>
      <c r="I284" s="503">
        <v>0.13851162599540637</v>
      </c>
      <c r="J284" s="504">
        <v>36.553600000000003</v>
      </c>
      <c r="K284" s="504">
        <v>24.7346</v>
      </c>
      <c r="L284" s="504">
        <v>6.9739699999999996</v>
      </c>
      <c r="M284" s="505">
        <v>103.44687999999999</v>
      </c>
      <c r="N284" s="504">
        <v>8.1300000000000008</v>
      </c>
      <c r="O284" s="506">
        <v>0.30020000000000002</v>
      </c>
      <c r="P284" s="504">
        <v>36.634999999999998</v>
      </c>
      <c r="Q284" s="504">
        <v>24.7288</v>
      </c>
      <c r="R284" s="504">
        <v>7.0339099999999997</v>
      </c>
      <c r="S284" s="505">
        <v>104.37411</v>
      </c>
      <c r="T284" s="504">
        <v>8.1</v>
      </c>
      <c r="U284" s="534">
        <v>1.0087999999999999</v>
      </c>
      <c r="V284" s="532" t="s">
        <v>300</v>
      </c>
      <c r="W284" s="12">
        <v>8.1999999999999993</v>
      </c>
    </row>
    <row r="285" spans="1:23" ht="15">
      <c r="A285" s="29" t="s">
        <v>83</v>
      </c>
      <c r="B285" s="33">
        <v>40602</v>
      </c>
      <c r="C285" s="31">
        <v>2</v>
      </c>
      <c r="D285" s="31">
        <v>1</v>
      </c>
      <c r="E285" s="31" t="s">
        <v>196</v>
      </c>
      <c r="F285" s="31" t="s">
        <v>208</v>
      </c>
      <c r="G285" s="31" t="s">
        <v>193</v>
      </c>
      <c r="H285" s="32" t="s">
        <v>241</v>
      </c>
      <c r="I285" s="503">
        <v>7.8859454551809052E-2</v>
      </c>
      <c r="J285" s="12">
        <v>36.570599999999999</v>
      </c>
      <c r="K285" s="12">
        <v>27.508400000000002</v>
      </c>
      <c r="L285" s="12">
        <v>7.0631300000000001</v>
      </c>
      <c r="M285" s="18">
        <v>109.74661999999999</v>
      </c>
      <c r="N285" s="12">
        <v>8.1240000000000006</v>
      </c>
      <c r="O285" s="10">
        <v>4.3400000000000001E-2</v>
      </c>
      <c r="P285" s="504">
        <v>36.639400000000002</v>
      </c>
      <c r="Q285" s="504">
        <v>25.129100000000001</v>
      </c>
      <c r="R285" s="504">
        <v>6.3859199999999996</v>
      </c>
      <c r="S285" s="505">
        <v>95.406760000000006</v>
      </c>
      <c r="T285" s="504">
        <v>8.0990000000000002</v>
      </c>
      <c r="U285" s="534">
        <v>0.95109999999999995</v>
      </c>
      <c r="V285" s="532" t="s">
        <v>250</v>
      </c>
      <c r="W285" s="12">
        <v>13</v>
      </c>
    </row>
    <row r="286" spans="1:23" ht="15">
      <c r="A286" s="29" t="s">
        <v>83</v>
      </c>
      <c r="B286" s="33">
        <v>40609</v>
      </c>
      <c r="C286" s="31">
        <v>2</v>
      </c>
      <c r="D286" s="31">
        <v>1</v>
      </c>
      <c r="E286" s="31">
        <v>1</v>
      </c>
      <c r="F286" s="31" t="s">
        <v>197</v>
      </c>
      <c r="G286" s="31" t="s">
        <v>187</v>
      </c>
      <c r="H286" s="32" t="s">
        <v>254</v>
      </c>
      <c r="I286" s="503">
        <v>9.9616390058677298E-2</v>
      </c>
      <c r="J286" s="504">
        <v>36.5229</v>
      </c>
      <c r="K286" s="504">
        <v>25.494800000000001</v>
      </c>
      <c r="L286" s="504">
        <v>7.0218100000000003</v>
      </c>
      <c r="M286" s="505">
        <v>105.48657</v>
      </c>
      <c r="N286" s="504">
        <v>8.2080000000000002</v>
      </c>
      <c r="O286" s="506">
        <v>0.64080000000000004</v>
      </c>
      <c r="P286" s="504">
        <v>36.566200000000002</v>
      </c>
      <c r="Q286" s="504">
        <v>25.2849</v>
      </c>
      <c r="R286" s="504">
        <v>6.7313200000000002</v>
      </c>
      <c r="S286" s="505">
        <v>100.79031999999999</v>
      </c>
      <c r="T286" s="504">
        <v>8.1890000000000001</v>
      </c>
      <c r="U286" s="534">
        <v>0.94110000000000005</v>
      </c>
      <c r="V286" s="11"/>
      <c r="W286" s="12">
        <v>5.8</v>
      </c>
    </row>
    <row r="287" spans="1:23" ht="15">
      <c r="A287" s="29" t="s">
        <v>83</v>
      </c>
      <c r="B287" s="33">
        <v>40616</v>
      </c>
      <c r="C287" s="31">
        <v>2</v>
      </c>
      <c r="D287" s="31">
        <v>1</v>
      </c>
      <c r="E287" s="31">
        <v>1</v>
      </c>
      <c r="F287" s="31" t="s">
        <v>116</v>
      </c>
      <c r="G287" s="31" t="s">
        <v>199</v>
      </c>
      <c r="H287" s="32" t="s">
        <v>241</v>
      </c>
      <c r="I287" s="503">
        <v>8.6556149589555223E-2</v>
      </c>
      <c r="J287" s="504">
        <v>36.473999999999997</v>
      </c>
      <c r="K287" s="504">
        <v>23.5885</v>
      </c>
      <c r="L287" s="504">
        <v>6.9467400000000001</v>
      </c>
      <c r="M287" s="505">
        <v>100.99115</v>
      </c>
      <c r="N287" s="504">
        <v>8.2330000000000005</v>
      </c>
      <c r="O287" s="506">
        <v>0.4128</v>
      </c>
      <c r="P287" s="504">
        <v>36.536999999999999</v>
      </c>
      <c r="Q287" s="504">
        <v>23.497499999999999</v>
      </c>
      <c r="R287" s="504">
        <v>6.4991000000000003</v>
      </c>
      <c r="S287" s="505">
        <v>94.369039999999998</v>
      </c>
      <c r="T287" s="504">
        <v>8.234</v>
      </c>
      <c r="U287" s="534">
        <v>0.76160000000000005</v>
      </c>
      <c r="V287" s="11"/>
      <c r="W287" s="12">
        <v>6</v>
      </c>
    </row>
    <row r="288" spans="1:23" ht="15">
      <c r="A288" s="29" t="s">
        <v>83</v>
      </c>
      <c r="B288" s="33">
        <v>40623</v>
      </c>
      <c r="C288" s="31" t="s">
        <v>194</v>
      </c>
      <c r="D288" s="31">
        <v>1</v>
      </c>
      <c r="E288" s="31">
        <v>1</v>
      </c>
      <c r="F288" s="31" t="s">
        <v>197</v>
      </c>
      <c r="G288" s="31" t="s">
        <v>204</v>
      </c>
      <c r="H288" s="32" t="s">
        <v>238</v>
      </c>
      <c r="I288" s="503">
        <v>8.6440053485712459E-2</v>
      </c>
      <c r="J288" s="504">
        <v>36.551499999999997</v>
      </c>
      <c r="K288" s="504">
        <v>23.508600000000001</v>
      </c>
      <c r="L288" s="504">
        <v>6.7416200000000002</v>
      </c>
      <c r="M288" s="505">
        <v>97.917580000000001</v>
      </c>
      <c r="N288" s="504">
        <v>8.2510000000000012</v>
      </c>
      <c r="O288" s="506">
        <v>0.4924</v>
      </c>
      <c r="P288" s="12">
        <v>36.545400000000001</v>
      </c>
      <c r="Q288" s="12">
        <v>23.433499999999999</v>
      </c>
      <c r="R288" s="12">
        <v>6.7977299999999996</v>
      </c>
      <c r="S288" s="18">
        <v>98.600719999999995</v>
      </c>
      <c r="T288" s="12">
        <v>8.2509999999999994</v>
      </c>
      <c r="U288" s="11">
        <v>0.9012</v>
      </c>
      <c r="V288" s="11"/>
      <c r="W288" s="12">
        <v>6.5</v>
      </c>
    </row>
    <row r="289" spans="1:23" ht="15">
      <c r="A289" s="29" t="s">
        <v>83</v>
      </c>
      <c r="B289" s="39">
        <v>40630</v>
      </c>
      <c r="C289" s="31">
        <v>2</v>
      </c>
      <c r="D289" s="31">
        <v>1</v>
      </c>
      <c r="E289" s="31">
        <v>1</v>
      </c>
      <c r="F289" s="31" t="s">
        <v>208</v>
      </c>
      <c r="G289" s="31" t="s">
        <v>187</v>
      </c>
      <c r="H289" s="32" t="s">
        <v>238</v>
      </c>
      <c r="I289" s="503">
        <v>7.021633886814449E-2</v>
      </c>
      <c r="J289" s="504">
        <v>36.351799999999997</v>
      </c>
      <c r="K289" s="504">
        <v>24.412099999999999</v>
      </c>
      <c r="L289" s="504">
        <v>7.2457900000000004</v>
      </c>
      <c r="M289" s="505">
        <v>106.76597</v>
      </c>
      <c r="N289" s="504">
        <v>8.3040000000000003</v>
      </c>
      <c r="O289" s="506">
        <v>0.2082</v>
      </c>
      <c r="P289" s="12">
        <v>36.449100000000001</v>
      </c>
      <c r="Q289" s="12">
        <v>23.808900000000001</v>
      </c>
      <c r="R289" s="12">
        <v>5.9117300000000004</v>
      </c>
      <c r="S289" s="18">
        <v>86.259420000000006</v>
      </c>
      <c r="T289" s="12">
        <v>8.2439999999999998</v>
      </c>
      <c r="U289" s="11">
        <v>0.9365</v>
      </c>
      <c r="V289" s="11"/>
      <c r="W289" s="12">
        <v>13</v>
      </c>
    </row>
    <row r="290" spans="1:23">
      <c r="U290" s="12"/>
      <c r="V290" s="12"/>
      <c r="W290" s="12"/>
    </row>
    <row r="291" spans="1:23">
      <c r="A291" s="29" t="s">
        <v>276</v>
      </c>
      <c r="B291" s="33">
        <v>40518</v>
      </c>
      <c r="C291" s="31">
        <v>2</v>
      </c>
      <c r="D291" s="31">
        <v>1</v>
      </c>
      <c r="E291" s="31">
        <v>1</v>
      </c>
      <c r="F291" s="31" t="s">
        <v>200</v>
      </c>
      <c r="G291" s="31" t="s">
        <v>198</v>
      </c>
      <c r="H291" s="32"/>
      <c r="I291" s="503"/>
      <c r="O291" s="10"/>
      <c r="U291" s="11"/>
      <c r="V291" s="12"/>
      <c r="W291" s="12"/>
    </row>
    <row r="292" spans="1:23">
      <c r="A292" s="29" t="s">
        <v>278</v>
      </c>
      <c r="B292" s="33">
        <v>40518</v>
      </c>
      <c r="C292" s="31">
        <v>2</v>
      </c>
      <c r="D292" s="31">
        <v>1</v>
      </c>
      <c r="E292" s="31">
        <v>1</v>
      </c>
      <c r="F292" s="31" t="s">
        <v>200</v>
      </c>
      <c r="G292" s="31" t="s">
        <v>204</v>
      </c>
      <c r="H292" s="32"/>
      <c r="I292" s="503"/>
      <c r="O292" s="10"/>
      <c r="U292" s="11"/>
      <c r="V292" s="12"/>
      <c r="W292" s="12"/>
    </row>
    <row r="293" spans="1:23">
      <c r="A293" s="29" t="s">
        <v>276</v>
      </c>
      <c r="B293" s="33">
        <v>40525</v>
      </c>
      <c r="C293" s="31">
        <v>2</v>
      </c>
      <c r="D293" s="31">
        <v>1</v>
      </c>
      <c r="E293" s="31">
        <v>1</v>
      </c>
      <c r="F293" s="31" t="s">
        <v>215</v>
      </c>
      <c r="G293" s="31" t="s">
        <v>187</v>
      </c>
      <c r="H293" s="32"/>
      <c r="I293" s="503"/>
      <c r="O293" s="10"/>
      <c r="U293" s="11"/>
      <c r="V293" s="12"/>
      <c r="W293" s="12"/>
    </row>
    <row r="294" spans="1:23">
      <c r="A294" s="29" t="s">
        <v>278</v>
      </c>
      <c r="B294" s="39">
        <v>40525</v>
      </c>
      <c r="C294" s="31">
        <v>2</v>
      </c>
      <c r="D294" s="31">
        <v>1</v>
      </c>
      <c r="E294" s="31">
        <v>1</v>
      </c>
      <c r="F294" s="31" t="s">
        <v>208</v>
      </c>
      <c r="G294" s="31" t="s">
        <v>193</v>
      </c>
      <c r="H294" s="32"/>
      <c r="I294" s="503"/>
      <c r="O294" s="10"/>
      <c r="U294" s="11"/>
      <c r="V294" s="12"/>
      <c r="W294" s="12"/>
    </row>
    <row r="295" spans="1:23">
      <c r="A295" s="29" t="s">
        <v>276</v>
      </c>
      <c r="B295" s="39">
        <v>40532</v>
      </c>
      <c r="C295" s="31">
        <v>2</v>
      </c>
      <c r="D295" s="31">
        <v>1</v>
      </c>
      <c r="E295" s="31">
        <v>1</v>
      </c>
      <c r="F295" s="31" t="s">
        <v>208</v>
      </c>
      <c r="G295" s="31" t="s">
        <v>207</v>
      </c>
      <c r="H295" s="32"/>
      <c r="I295" s="503"/>
      <c r="O295" s="10"/>
      <c r="U295" s="11"/>
      <c r="V295" s="12"/>
      <c r="W295" s="12"/>
    </row>
    <row r="296" spans="1:23">
      <c r="A296" s="29" t="s">
        <v>278</v>
      </c>
      <c r="B296" s="39">
        <v>40532</v>
      </c>
      <c r="C296" s="31">
        <v>2</v>
      </c>
      <c r="D296" s="31">
        <v>1</v>
      </c>
      <c r="E296" s="31">
        <v>1</v>
      </c>
      <c r="F296" s="31" t="s">
        <v>206</v>
      </c>
      <c r="G296" s="31" t="s">
        <v>204</v>
      </c>
      <c r="H296" s="32"/>
      <c r="I296" s="503"/>
      <c r="O296" s="10"/>
      <c r="U296" s="11"/>
      <c r="V296" s="12"/>
      <c r="W296" s="12"/>
    </row>
    <row r="297" spans="1:23">
      <c r="A297" s="29" t="s">
        <v>276</v>
      </c>
      <c r="B297" s="39">
        <v>40547</v>
      </c>
      <c r="C297" s="31">
        <v>2</v>
      </c>
      <c r="D297" s="31">
        <v>1</v>
      </c>
      <c r="E297" s="31">
        <v>1</v>
      </c>
      <c r="F297" s="31" t="s">
        <v>215</v>
      </c>
      <c r="G297" s="31" t="s">
        <v>189</v>
      </c>
      <c r="H297" s="32"/>
      <c r="I297" s="503"/>
      <c r="O297" s="10"/>
      <c r="U297" s="11"/>
      <c r="V297" s="12"/>
      <c r="W297" s="12"/>
    </row>
    <row r="298" spans="1:23">
      <c r="A298" s="29" t="s">
        <v>278</v>
      </c>
      <c r="B298" s="39">
        <v>40547</v>
      </c>
      <c r="C298" s="31" t="s">
        <v>191</v>
      </c>
      <c r="D298" s="31">
        <v>1</v>
      </c>
      <c r="E298" s="31">
        <v>1</v>
      </c>
      <c r="F298" s="31" t="s">
        <v>203</v>
      </c>
      <c r="G298" s="31" t="s">
        <v>216</v>
      </c>
      <c r="H298" s="32"/>
      <c r="I298" s="503"/>
      <c r="O298" s="10"/>
      <c r="U298" s="11"/>
      <c r="V298" s="12"/>
      <c r="W298" s="12"/>
    </row>
    <row r="299" spans="1:23" ht="12.75">
      <c r="A299" s="29" t="s">
        <v>276</v>
      </c>
      <c r="B299" s="39">
        <v>40553</v>
      </c>
      <c r="C299" s="31">
        <v>2</v>
      </c>
      <c r="D299" s="31">
        <v>1</v>
      </c>
      <c r="E299" s="31">
        <v>1</v>
      </c>
      <c r="F299" s="31" t="s">
        <v>200</v>
      </c>
      <c r="G299" s="31" t="s">
        <v>193</v>
      </c>
      <c r="H299" s="32"/>
      <c r="I299" s="511"/>
      <c r="J299" s="52"/>
      <c r="K299" s="52"/>
      <c r="M299" s="52"/>
      <c r="N299" s="126"/>
      <c r="O299" s="515"/>
      <c r="P299" s="52"/>
      <c r="Q299" s="127"/>
      <c r="U299" s="11"/>
      <c r="V299" s="52"/>
      <c r="W299" s="12"/>
    </row>
    <row r="300" spans="1:23" ht="12.75">
      <c r="A300" s="29" t="s">
        <v>278</v>
      </c>
      <c r="B300" s="39">
        <v>40553</v>
      </c>
      <c r="C300" s="31">
        <v>2</v>
      </c>
      <c r="D300" s="31">
        <v>1</v>
      </c>
      <c r="E300" s="31">
        <v>1</v>
      </c>
      <c r="F300" s="31" t="s">
        <v>116</v>
      </c>
      <c r="G300" s="31" t="s">
        <v>193</v>
      </c>
      <c r="H300" s="32"/>
      <c r="I300" s="511"/>
      <c r="J300" s="52"/>
      <c r="K300" s="52"/>
      <c r="M300" s="52"/>
      <c r="N300" s="126"/>
      <c r="O300" s="515"/>
      <c r="P300" s="52"/>
      <c r="Q300" s="127"/>
      <c r="U300" s="11"/>
      <c r="V300" s="52"/>
      <c r="W300" s="12"/>
    </row>
    <row r="301" spans="1:23" ht="12.75">
      <c r="A301" s="29" t="s">
        <v>276</v>
      </c>
      <c r="B301" s="39">
        <v>40560</v>
      </c>
      <c r="C301" s="31">
        <v>2</v>
      </c>
      <c r="D301" s="31">
        <v>1</v>
      </c>
      <c r="E301" s="31">
        <v>1</v>
      </c>
      <c r="F301" s="31" t="s">
        <v>215</v>
      </c>
      <c r="G301" s="31" t="s">
        <v>193</v>
      </c>
      <c r="H301" s="32"/>
      <c r="I301" s="511"/>
      <c r="J301" s="52"/>
      <c r="K301" s="52"/>
      <c r="M301" s="52"/>
      <c r="N301" s="126"/>
      <c r="O301" s="515"/>
      <c r="P301" s="52"/>
      <c r="Q301" s="127"/>
      <c r="U301" s="11"/>
      <c r="V301" s="52"/>
      <c r="W301" s="12"/>
    </row>
    <row r="302" spans="1:23" ht="12.75">
      <c r="A302" s="29" t="s">
        <v>278</v>
      </c>
      <c r="B302" s="39">
        <v>40560</v>
      </c>
      <c r="C302" s="31">
        <v>2</v>
      </c>
      <c r="D302" s="31">
        <v>1</v>
      </c>
      <c r="E302" s="31">
        <v>1</v>
      </c>
      <c r="F302" s="31" t="s">
        <v>188</v>
      </c>
      <c r="G302" s="31" t="s">
        <v>193</v>
      </c>
      <c r="H302" s="32"/>
      <c r="I302" s="511"/>
      <c r="J302" s="52"/>
      <c r="K302" s="52"/>
      <c r="M302" s="52"/>
      <c r="N302" s="126"/>
      <c r="O302" s="515"/>
      <c r="P302" s="52"/>
      <c r="Q302" s="127"/>
      <c r="U302" s="11"/>
      <c r="V302" s="52"/>
      <c r="W302" s="12"/>
    </row>
    <row r="303" spans="1:23" ht="12.75">
      <c r="A303" s="29" t="s">
        <v>276</v>
      </c>
      <c r="B303" s="39">
        <v>40567</v>
      </c>
      <c r="C303" s="31" t="s">
        <v>186</v>
      </c>
      <c r="D303" s="31">
        <v>1</v>
      </c>
      <c r="E303" s="31">
        <v>1</v>
      </c>
      <c r="F303" s="31" t="s">
        <v>206</v>
      </c>
      <c r="G303" s="31" t="s">
        <v>204</v>
      </c>
      <c r="H303" s="32"/>
      <c r="I303" s="511"/>
      <c r="J303" s="52"/>
      <c r="K303" s="52"/>
      <c r="M303" s="52"/>
      <c r="N303" s="126"/>
      <c r="O303" s="515"/>
      <c r="P303" s="52"/>
      <c r="Q303" s="127"/>
      <c r="U303" s="11"/>
      <c r="V303" s="52"/>
      <c r="W303" s="12"/>
    </row>
    <row r="304" spans="1:23" ht="12.75">
      <c r="A304" s="29" t="s">
        <v>278</v>
      </c>
      <c r="B304" s="39">
        <v>40567</v>
      </c>
      <c r="C304" s="31" t="s">
        <v>186</v>
      </c>
      <c r="D304" s="31">
        <v>1</v>
      </c>
      <c r="E304" s="31">
        <v>1</v>
      </c>
      <c r="F304" s="31" t="s">
        <v>116</v>
      </c>
      <c r="G304" s="31" t="s">
        <v>204</v>
      </c>
      <c r="H304" s="32"/>
      <c r="I304" s="511"/>
      <c r="J304" s="52"/>
      <c r="K304" s="52"/>
      <c r="M304" s="52"/>
      <c r="N304" s="126"/>
      <c r="O304" s="515"/>
      <c r="P304" s="52"/>
      <c r="Q304" s="127"/>
      <c r="U304" s="11"/>
      <c r="V304" s="52"/>
      <c r="W304" s="12"/>
    </row>
    <row r="305" spans="1:23" ht="12.75">
      <c r="A305" s="29" t="s">
        <v>276</v>
      </c>
      <c r="B305" s="39">
        <v>40574</v>
      </c>
      <c r="C305" s="31">
        <v>2</v>
      </c>
      <c r="D305" s="31">
        <v>1</v>
      </c>
      <c r="E305" s="31">
        <v>1</v>
      </c>
      <c r="F305" s="31" t="s">
        <v>208</v>
      </c>
      <c r="G305" s="31" t="s">
        <v>187</v>
      </c>
      <c r="H305" s="32"/>
      <c r="I305" s="511"/>
      <c r="J305" s="52"/>
      <c r="K305" s="52"/>
      <c r="M305" s="52"/>
      <c r="N305" s="52"/>
      <c r="O305" s="515"/>
      <c r="P305" s="52"/>
      <c r="Q305" s="516"/>
      <c r="U305" s="11"/>
      <c r="V305" s="52"/>
      <c r="W305" s="12"/>
    </row>
    <row r="306" spans="1:23" ht="12.75">
      <c r="A306" s="29" t="s">
        <v>278</v>
      </c>
      <c r="B306" s="39">
        <v>40574</v>
      </c>
      <c r="C306" s="31" t="s">
        <v>190</v>
      </c>
      <c r="D306" s="31" t="s">
        <v>97</v>
      </c>
      <c r="E306" s="31">
        <v>1</v>
      </c>
      <c r="F306" s="31" t="s">
        <v>188</v>
      </c>
      <c r="G306" s="31" t="s">
        <v>192</v>
      </c>
      <c r="H306" s="32"/>
      <c r="I306" s="511"/>
      <c r="J306" s="52"/>
      <c r="K306" s="52"/>
      <c r="M306" s="52"/>
      <c r="N306" s="52"/>
      <c r="O306" s="515"/>
      <c r="P306" s="52"/>
      <c r="Q306" s="516"/>
      <c r="U306" s="11"/>
      <c r="V306" s="52"/>
      <c r="W306" s="12"/>
    </row>
    <row r="307" spans="1:23" ht="12.75">
      <c r="A307" s="29" t="s">
        <v>276</v>
      </c>
      <c r="B307" s="39">
        <v>40581</v>
      </c>
      <c r="C307" s="31">
        <v>2</v>
      </c>
      <c r="D307" s="31" t="s">
        <v>196</v>
      </c>
      <c r="E307" s="31">
        <v>1</v>
      </c>
      <c r="F307" s="31" t="s">
        <v>116</v>
      </c>
      <c r="G307" s="31" t="s">
        <v>187</v>
      </c>
      <c r="H307" s="32"/>
      <c r="I307" s="511"/>
      <c r="J307" s="52"/>
      <c r="K307" s="52"/>
      <c r="M307" s="52"/>
      <c r="N307" s="126"/>
      <c r="O307" s="515"/>
      <c r="P307" s="52"/>
      <c r="Q307" s="127"/>
      <c r="U307" s="11"/>
      <c r="V307" s="52"/>
      <c r="W307" s="12"/>
    </row>
    <row r="308" spans="1:23" ht="12.75">
      <c r="A308" s="29" t="s">
        <v>278</v>
      </c>
      <c r="B308" s="39">
        <v>40581</v>
      </c>
      <c r="C308" s="31">
        <v>2</v>
      </c>
      <c r="D308" s="31">
        <v>1</v>
      </c>
      <c r="E308" s="31">
        <v>1</v>
      </c>
      <c r="F308" s="31" t="s">
        <v>197</v>
      </c>
      <c r="G308" s="31" t="s">
        <v>187</v>
      </c>
      <c r="H308" s="32"/>
      <c r="I308" s="511"/>
      <c r="J308" s="52"/>
      <c r="K308" s="52"/>
      <c r="M308" s="52"/>
      <c r="N308" s="126"/>
      <c r="O308" s="515"/>
      <c r="P308" s="52"/>
      <c r="Q308" s="127"/>
      <c r="U308" s="11"/>
      <c r="V308" s="52"/>
      <c r="W308" s="12"/>
    </row>
    <row r="309" spans="1:23" ht="12.75">
      <c r="A309" s="29" t="s">
        <v>276</v>
      </c>
      <c r="B309" s="33">
        <v>40588</v>
      </c>
      <c r="C309" s="31">
        <v>2</v>
      </c>
      <c r="D309" s="31">
        <v>1</v>
      </c>
      <c r="E309" s="31">
        <v>1</v>
      </c>
      <c r="F309" s="31" t="s">
        <v>188</v>
      </c>
      <c r="G309" s="31" t="s">
        <v>204</v>
      </c>
      <c r="H309" s="32"/>
      <c r="I309" s="511"/>
      <c r="J309" s="52"/>
      <c r="K309" s="52"/>
      <c r="M309" s="52"/>
      <c r="N309" s="126"/>
      <c r="O309" s="515"/>
      <c r="P309" s="52"/>
      <c r="Q309" s="127"/>
      <c r="U309" s="11"/>
      <c r="V309" s="52"/>
      <c r="W309" s="12"/>
    </row>
    <row r="310" spans="1:23" ht="12.75">
      <c r="A310" s="29" t="s">
        <v>278</v>
      </c>
      <c r="B310" s="517">
        <v>40588</v>
      </c>
      <c r="C310" s="31">
        <v>2</v>
      </c>
      <c r="D310" s="31">
        <v>1</v>
      </c>
      <c r="E310" s="31">
        <v>1</v>
      </c>
      <c r="F310" s="31" t="s">
        <v>197</v>
      </c>
      <c r="G310" s="31" t="s">
        <v>187</v>
      </c>
      <c r="H310" s="32"/>
      <c r="I310" s="511"/>
      <c r="J310" s="52"/>
      <c r="K310" s="52"/>
      <c r="M310" s="52"/>
      <c r="N310" s="126"/>
      <c r="O310" s="515"/>
      <c r="P310" s="52"/>
      <c r="Q310" s="127"/>
      <c r="U310" s="11"/>
      <c r="V310" s="52"/>
      <c r="W310" s="12"/>
    </row>
    <row r="311" spans="1:23" ht="12.75">
      <c r="A311" s="29" t="s">
        <v>276</v>
      </c>
      <c r="B311" s="517">
        <v>40595</v>
      </c>
      <c r="C311" s="31">
        <v>2</v>
      </c>
      <c r="D311" s="31" t="s">
        <v>191</v>
      </c>
      <c r="E311" s="31" t="s">
        <v>108</v>
      </c>
      <c r="F311" s="31" t="s">
        <v>116</v>
      </c>
      <c r="G311" s="31" t="s">
        <v>187</v>
      </c>
      <c r="H311" s="32"/>
      <c r="I311" s="503"/>
      <c r="J311" s="52"/>
      <c r="K311" s="52"/>
      <c r="M311" s="52"/>
      <c r="N311" s="126"/>
      <c r="O311" s="515"/>
      <c r="P311" s="52"/>
      <c r="Q311" s="127"/>
      <c r="U311" s="11"/>
      <c r="V311" s="52"/>
      <c r="W311" s="12"/>
    </row>
    <row r="312" spans="1:23" ht="12.75">
      <c r="A312" s="29" t="s">
        <v>278</v>
      </c>
      <c r="B312" s="39">
        <v>40595</v>
      </c>
      <c r="C312" s="31" t="s">
        <v>191</v>
      </c>
      <c r="D312" s="31" t="s">
        <v>191</v>
      </c>
      <c r="E312" s="31">
        <v>1</v>
      </c>
      <c r="F312" s="31" t="s">
        <v>206</v>
      </c>
      <c r="G312" s="31" t="s">
        <v>187</v>
      </c>
      <c r="H312" s="32"/>
      <c r="I312" s="503"/>
      <c r="J312" s="52"/>
      <c r="K312" s="52"/>
      <c r="M312" s="52"/>
      <c r="N312" s="126"/>
      <c r="O312" s="515"/>
      <c r="P312" s="52"/>
      <c r="Q312" s="127"/>
      <c r="U312" s="11"/>
      <c r="V312" s="52"/>
      <c r="W312" s="12"/>
    </row>
    <row r="313" spans="1:23" ht="12.75">
      <c r="A313" s="29" t="s">
        <v>276</v>
      </c>
      <c r="B313" s="39">
        <v>40602</v>
      </c>
      <c r="C313" s="31">
        <v>2</v>
      </c>
      <c r="D313" s="31">
        <v>1</v>
      </c>
      <c r="E313" s="31">
        <v>1</v>
      </c>
      <c r="F313" s="31" t="s">
        <v>200</v>
      </c>
      <c r="G313" s="31" t="s">
        <v>207</v>
      </c>
      <c r="H313" s="32"/>
      <c r="I313" s="503"/>
      <c r="J313" s="52"/>
      <c r="K313" s="52"/>
      <c r="L313" s="127"/>
      <c r="M313" s="52"/>
      <c r="N313" s="126"/>
      <c r="O313" s="515"/>
      <c r="P313" s="52"/>
      <c r="Q313" s="127"/>
      <c r="U313" s="11"/>
      <c r="V313" s="52"/>
      <c r="W313" s="12"/>
    </row>
    <row r="314" spans="1:23" ht="12.75">
      <c r="A314" s="29" t="s">
        <v>278</v>
      </c>
      <c r="B314" s="517">
        <v>40602</v>
      </c>
      <c r="C314" s="31">
        <v>2</v>
      </c>
      <c r="D314" s="31" t="s">
        <v>191</v>
      </c>
      <c r="E314" s="31">
        <v>1</v>
      </c>
      <c r="F314" s="31" t="s">
        <v>188</v>
      </c>
      <c r="G314" s="31" t="s">
        <v>189</v>
      </c>
      <c r="H314" s="32"/>
      <c r="I314" s="503"/>
      <c r="J314" s="52"/>
      <c r="K314" s="52"/>
      <c r="L314" s="127"/>
      <c r="M314" s="52"/>
      <c r="N314" s="126"/>
      <c r="O314" s="515"/>
      <c r="P314" s="52"/>
      <c r="Q314" s="127"/>
      <c r="U314" s="11"/>
      <c r="V314" s="52"/>
      <c r="W314" s="12"/>
    </row>
    <row r="315" spans="1:23" ht="12.75">
      <c r="A315" s="29" t="s">
        <v>276</v>
      </c>
      <c r="B315" s="39">
        <v>40609</v>
      </c>
      <c r="C315" s="31">
        <v>2</v>
      </c>
      <c r="D315" s="31">
        <v>1</v>
      </c>
      <c r="E315" s="31">
        <v>1</v>
      </c>
      <c r="F315" s="31" t="s">
        <v>206</v>
      </c>
      <c r="G315" s="31" t="s">
        <v>198</v>
      </c>
      <c r="H315" s="32"/>
      <c r="I315" s="511"/>
      <c r="J315" s="52"/>
      <c r="K315" s="52"/>
      <c r="M315" s="52"/>
      <c r="N315" s="126"/>
      <c r="O315" s="515"/>
      <c r="P315" s="52"/>
      <c r="Q315" s="127"/>
      <c r="U315" s="11"/>
      <c r="V315" s="52"/>
      <c r="W315" s="12"/>
    </row>
    <row r="316" spans="1:23" ht="12.75">
      <c r="A316" s="29" t="s">
        <v>278</v>
      </c>
      <c r="B316" s="39">
        <v>40609</v>
      </c>
      <c r="C316" s="31">
        <v>2</v>
      </c>
      <c r="D316" s="31">
        <v>1</v>
      </c>
      <c r="E316" s="31">
        <v>1</v>
      </c>
      <c r="F316" s="31" t="s">
        <v>119</v>
      </c>
      <c r="G316" s="31" t="s">
        <v>189</v>
      </c>
      <c r="H316" s="32"/>
      <c r="I316" s="511"/>
      <c r="J316" s="52"/>
      <c r="K316" s="52"/>
      <c r="M316" s="52"/>
      <c r="N316" s="126"/>
      <c r="O316" s="515"/>
      <c r="P316" s="52"/>
      <c r="Q316" s="127"/>
      <c r="U316" s="11"/>
      <c r="V316" s="52"/>
      <c r="W316" s="12"/>
    </row>
    <row r="317" spans="1:23">
      <c r="A317" s="29" t="s">
        <v>276</v>
      </c>
      <c r="B317" s="39">
        <v>40616</v>
      </c>
      <c r="C317" s="31">
        <v>2</v>
      </c>
      <c r="D317" s="31">
        <v>1</v>
      </c>
      <c r="E317" s="31">
        <v>1</v>
      </c>
      <c r="F317" s="31" t="s">
        <v>206</v>
      </c>
      <c r="G317" s="31" t="s">
        <v>187</v>
      </c>
      <c r="H317" s="32"/>
      <c r="I317" s="503"/>
      <c r="O317" s="10"/>
      <c r="R317" s="12"/>
      <c r="S317" s="12"/>
      <c r="T317" s="12"/>
      <c r="U317" s="11"/>
      <c r="V317" s="12"/>
      <c r="W317" s="12"/>
    </row>
    <row r="318" spans="1:23">
      <c r="A318" s="29" t="s">
        <v>278</v>
      </c>
      <c r="B318" s="39">
        <v>40616</v>
      </c>
      <c r="C318" s="31">
        <v>2</v>
      </c>
      <c r="D318" s="31">
        <v>1</v>
      </c>
      <c r="E318" s="31">
        <v>1</v>
      </c>
      <c r="F318" s="31" t="s">
        <v>188</v>
      </c>
      <c r="G318" s="31" t="s">
        <v>187</v>
      </c>
      <c r="H318" s="32"/>
      <c r="I318" s="503"/>
      <c r="O318" s="10"/>
      <c r="U318" s="11"/>
      <c r="V318" s="12"/>
      <c r="W318" s="12"/>
    </row>
    <row r="319" spans="1:23" s="12" customFormat="1">
      <c r="A319" s="29" t="s">
        <v>276</v>
      </c>
      <c r="B319" s="39">
        <v>40623</v>
      </c>
      <c r="C319" s="31" t="s">
        <v>215</v>
      </c>
      <c r="D319" s="31">
        <v>1</v>
      </c>
      <c r="E319" s="31">
        <v>1</v>
      </c>
      <c r="F319" s="31" t="s">
        <v>208</v>
      </c>
      <c r="G319" s="31" t="s">
        <v>187</v>
      </c>
      <c r="H319" s="32"/>
      <c r="I319" s="503"/>
      <c r="O319" s="10"/>
      <c r="U319" s="11"/>
    </row>
    <row r="320" spans="1:23">
      <c r="A320" s="29" t="s">
        <v>278</v>
      </c>
      <c r="B320" s="39">
        <v>40623</v>
      </c>
      <c r="C320" s="31" t="s">
        <v>194</v>
      </c>
      <c r="D320" s="31">
        <v>1</v>
      </c>
      <c r="E320" s="31">
        <v>1</v>
      </c>
      <c r="F320" s="31" t="s">
        <v>116</v>
      </c>
      <c r="G320" s="31" t="s">
        <v>187</v>
      </c>
      <c r="H320" s="32"/>
      <c r="I320" s="503"/>
      <c r="O320" s="10"/>
      <c r="U320" s="11"/>
      <c r="V320" s="12"/>
      <c r="W320" s="12"/>
    </row>
    <row r="321" spans="1:23" ht="17.100000000000001" customHeight="1">
      <c r="A321" s="29" t="s">
        <v>276</v>
      </c>
      <c r="B321" s="39">
        <v>40630</v>
      </c>
      <c r="C321" s="31">
        <v>2</v>
      </c>
      <c r="D321" s="31">
        <v>1</v>
      </c>
      <c r="E321" s="31">
        <v>1</v>
      </c>
      <c r="F321" s="31" t="s">
        <v>200</v>
      </c>
      <c r="G321" s="31" t="s">
        <v>193</v>
      </c>
      <c r="H321" s="32"/>
      <c r="I321" s="503"/>
      <c r="O321" s="10"/>
      <c r="U321" s="11"/>
      <c r="V321" s="12"/>
      <c r="W321" s="12"/>
    </row>
    <row r="322" spans="1:23">
      <c r="A322" s="29" t="s">
        <v>278</v>
      </c>
      <c r="B322" s="39">
        <v>40630</v>
      </c>
      <c r="C322" s="31" t="s">
        <v>116</v>
      </c>
      <c r="D322" s="31" t="s">
        <v>97</v>
      </c>
      <c r="E322" s="31" t="s">
        <v>191</v>
      </c>
      <c r="F322" s="31" t="s">
        <v>197</v>
      </c>
      <c r="G322" s="31" t="s">
        <v>204</v>
      </c>
      <c r="H322" s="32"/>
      <c r="I322" s="503"/>
      <c r="O322" s="10"/>
      <c r="U322" s="11"/>
      <c r="V322" s="12"/>
      <c r="W322" s="12"/>
    </row>
    <row r="323" spans="1:23">
      <c r="A323" s="29"/>
      <c r="B323" s="39"/>
      <c r="C323" s="31"/>
      <c r="D323" s="31"/>
      <c r="E323" s="31"/>
      <c r="F323" s="31"/>
      <c r="G323" s="31"/>
      <c r="H323" s="32"/>
      <c r="I323" s="503"/>
      <c r="O323" s="10"/>
      <c r="U323" s="11"/>
      <c r="V323" s="12"/>
      <c r="W323" s="12"/>
    </row>
    <row r="324" spans="1:23" ht="15">
      <c r="A324" s="29" t="s">
        <v>84</v>
      </c>
      <c r="B324" s="33">
        <v>40518</v>
      </c>
      <c r="C324" s="31">
        <v>2</v>
      </c>
      <c r="D324" s="31">
        <v>3</v>
      </c>
      <c r="E324" s="31">
        <v>1</v>
      </c>
      <c r="F324" s="31" t="s">
        <v>116</v>
      </c>
      <c r="G324" s="31" t="s">
        <v>189</v>
      </c>
      <c r="H324" s="32" t="s">
        <v>240</v>
      </c>
      <c r="I324" s="521" t="s">
        <v>302</v>
      </c>
      <c r="J324" s="504">
        <v>36.351900000000001</v>
      </c>
      <c r="K324" s="504">
        <v>21.492799999999999</v>
      </c>
      <c r="L324" s="504">
        <v>7.2806499999999996</v>
      </c>
      <c r="M324" s="505">
        <v>101.94888</v>
      </c>
      <c r="N324" s="504">
        <v>8.2600000000000016</v>
      </c>
      <c r="O324" s="506">
        <v>0.32719999999999999</v>
      </c>
      <c r="P324" s="504">
        <v>36.400300000000001</v>
      </c>
      <c r="Q324" s="504">
        <v>21.250299999999999</v>
      </c>
      <c r="R324" s="504">
        <v>7.6675500000000003</v>
      </c>
      <c r="S324" s="505">
        <v>106.93268</v>
      </c>
      <c r="T324" s="504">
        <v>8.2720000000000002</v>
      </c>
      <c r="U324" s="534">
        <v>0.35599999999999998</v>
      </c>
      <c r="V324" s="12"/>
      <c r="W324" s="43">
        <v>2.5</v>
      </c>
    </row>
    <row r="325" spans="1:23" ht="15">
      <c r="A325" s="29" t="s">
        <v>84</v>
      </c>
      <c r="B325" s="33">
        <v>40525</v>
      </c>
      <c r="C325" s="31">
        <v>2</v>
      </c>
      <c r="D325" s="31">
        <v>1</v>
      </c>
      <c r="E325" s="31">
        <v>1</v>
      </c>
      <c r="F325" s="31" t="s">
        <v>116</v>
      </c>
      <c r="G325" s="31" t="s">
        <v>189</v>
      </c>
      <c r="H325" s="32" t="s">
        <v>236</v>
      </c>
      <c r="I325" s="521" t="s">
        <v>302</v>
      </c>
      <c r="J325" s="504">
        <v>36.570799999999998</v>
      </c>
      <c r="K325" s="504">
        <v>20.7592</v>
      </c>
      <c r="L325" s="504">
        <v>7.2781799999999999</v>
      </c>
      <c r="M325" s="505">
        <v>100.71184</v>
      </c>
      <c r="N325" s="504">
        <v>8.2110000000000003</v>
      </c>
      <c r="O325" s="506">
        <v>0.52170000000000005</v>
      </c>
      <c r="P325" s="504">
        <v>36.576900000000002</v>
      </c>
      <c r="Q325" s="504">
        <v>20.751100000000001</v>
      </c>
      <c r="R325" s="504">
        <v>7.2458299999999998</v>
      </c>
      <c r="S325" s="505">
        <v>100.2531</v>
      </c>
      <c r="T325" s="504">
        <v>8.2070000000000007</v>
      </c>
      <c r="U325" s="534">
        <v>0.52769999999999995</v>
      </c>
      <c r="V325" s="12"/>
      <c r="W325" s="43">
        <v>2.5</v>
      </c>
    </row>
    <row r="326" spans="1:23" ht="15">
      <c r="A326" s="29" t="s">
        <v>84</v>
      </c>
      <c r="B326" s="33">
        <v>40532</v>
      </c>
      <c r="C326" s="31">
        <v>2</v>
      </c>
      <c r="D326" s="31" t="s">
        <v>191</v>
      </c>
      <c r="E326" s="31">
        <v>1</v>
      </c>
      <c r="F326" s="31" t="s">
        <v>208</v>
      </c>
      <c r="G326" s="31" t="s">
        <v>193</v>
      </c>
      <c r="H326" s="32" t="s">
        <v>236</v>
      </c>
      <c r="I326" s="521" t="s">
        <v>302</v>
      </c>
      <c r="J326" s="504">
        <v>36.516399999999997</v>
      </c>
      <c r="K326" s="504">
        <v>21.011600000000001</v>
      </c>
      <c r="L326" s="504">
        <v>6.7309299999999999</v>
      </c>
      <c r="M326" s="505">
        <v>93.533230000000003</v>
      </c>
      <c r="N326" s="504">
        <v>8.218</v>
      </c>
      <c r="O326" s="506">
        <v>0.16739999999999999</v>
      </c>
      <c r="P326" s="504">
        <v>36.520699999999998</v>
      </c>
      <c r="Q326" s="504">
        <v>21.015499999999999</v>
      </c>
      <c r="R326" s="504">
        <v>6.7407300000000001</v>
      </c>
      <c r="S326" s="505">
        <v>93.678219999999996</v>
      </c>
      <c r="T326" s="504">
        <v>8.2210000000000001</v>
      </c>
      <c r="U326" s="534">
        <v>0.18940000000000001</v>
      </c>
      <c r="V326" s="12"/>
      <c r="W326" s="43">
        <v>2.5</v>
      </c>
    </row>
    <row r="327" spans="1:23" ht="15">
      <c r="A327" s="29" t="s">
        <v>84</v>
      </c>
      <c r="B327" s="33">
        <v>40547</v>
      </c>
      <c r="C327" s="31">
        <v>2</v>
      </c>
      <c r="D327" s="31" t="s">
        <v>191</v>
      </c>
      <c r="E327" s="31">
        <v>1</v>
      </c>
      <c r="F327" s="31" t="s">
        <v>116</v>
      </c>
      <c r="G327" s="31" t="s">
        <v>204</v>
      </c>
      <c r="H327" s="32" t="s">
        <v>236</v>
      </c>
      <c r="I327" s="521" t="s">
        <v>302</v>
      </c>
      <c r="J327" s="504">
        <v>36.612400000000001</v>
      </c>
      <c r="K327" s="504">
        <v>25.579499999999999</v>
      </c>
      <c r="L327" s="504">
        <v>5.8787000000000003</v>
      </c>
      <c r="M327" s="505">
        <v>88.484899999999996</v>
      </c>
      <c r="N327" s="504">
        <v>8.152000000000001</v>
      </c>
      <c r="O327" s="506">
        <v>0.18990000000000001</v>
      </c>
      <c r="P327" s="504">
        <v>36.615099999999998</v>
      </c>
      <c r="Q327" s="504">
        <v>25.601800000000001</v>
      </c>
      <c r="R327" s="504">
        <v>6.4428200000000002</v>
      </c>
      <c r="S327" s="505">
        <v>97.013779999999997</v>
      </c>
      <c r="T327" s="504">
        <v>8.168000000000001</v>
      </c>
      <c r="U327" s="534">
        <v>0.20949999999999999</v>
      </c>
      <c r="V327" s="12"/>
      <c r="W327" s="43">
        <v>3</v>
      </c>
    </row>
    <row r="328" spans="1:23" ht="15">
      <c r="A328" s="29" t="s">
        <v>84</v>
      </c>
      <c r="B328" s="33">
        <v>40553</v>
      </c>
      <c r="C328" s="31">
        <v>2</v>
      </c>
      <c r="D328" s="31">
        <v>1</v>
      </c>
      <c r="E328" s="31">
        <v>1</v>
      </c>
      <c r="F328" s="31" t="s">
        <v>208</v>
      </c>
      <c r="G328" s="31" t="s">
        <v>193</v>
      </c>
      <c r="H328" s="32" t="s">
        <v>241</v>
      </c>
      <c r="I328" s="9" t="s">
        <v>302</v>
      </c>
      <c r="J328" s="12">
        <v>36.463500000000003</v>
      </c>
      <c r="K328" s="12">
        <v>24.6615</v>
      </c>
      <c r="L328" s="12">
        <v>7.2491000000000003</v>
      </c>
      <c r="M328" s="18">
        <v>107.33891</v>
      </c>
      <c r="N328" s="12">
        <v>8.2490000000000006</v>
      </c>
      <c r="O328" s="10">
        <v>0.25990000000000002</v>
      </c>
      <c r="P328" s="504">
        <v>36.465499999999999</v>
      </c>
      <c r="Q328" s="504">
        <v>24.676600000000001</v>
      </c>
      <c r="R328" s="504">
        <v>7.3398000000000003</v>
      </c>
      <c r="S328" s="505">
        <v>108.71108</v>
      </c>
      <c r="T328" s="504">
        <v>8.2469999999999999</v>
      </c>
      <c r="U328" s="534">
        <v>0.5071</v>
      </c>
      <c r="V328" s="12"/>
      <c r="W328" s="43">
        <v>2.8</v>
      </c>
    </row>
    <row r="329" spans="1:23" ht="15">
      <c r="A329" s="29" t="s">
        <v>84</v>
      </c>
      <c r="B329" s="33">
        <v>40560</v>
      </c>
      <c r="C329" s="31" t="s">
        <v>191</v>
      </c>
      <c r="D329" s="31" t="s">
        <v>196</v>
      </c>
      <c r="E329" s="31">
        <v>1</v>
      </c>
      <c r="F329" s="31" t="s">
        <v>208</v>
      </c>
      <c r="G329" s="31" t="s">
        <v>193</v>
      </c>
      <c r="H329" s="32" t="s">
        <v>237</v>
      </c>
      <c r="I329" s="9" t="s">
        <v>302</v>
      </c>
      <c r="J329" s="504">
        <v>36.811799999999998</v>
      </c>
      <c r="K329" s="504">
        <v>24.552</v>
      </c>
      <c r="L329" s="504">
        <v>5.9935200000000002</v>
      </c>
      <c r="M329" s="505">
        <v>88.758660000000006</v>
      </c>
      <c r="N329" s="504">
        <v>8.25</v>
      </c>
      <c r="O329" s="506">
        <v>0.35649999999999998</v>
      </c>
      <c r="P329" s="504">
        <v>36.842599999999997</v>
      </c>
      <c r="Q329" s="504">
        <v>24.528300000000002</v>
      </c>
      <c r="R329" s="504">
        <v>6.0002599999999999</v>
      </c>
      <c r="S329" s="505">
        <v>88.838130000000007</v>
      </c>
      <c r="T329" s="504">
        <v>8.2409999999999997</v>
      </c>
      <c r="U329" s="534">
        <v>0.36840000000000001</v>
      </c>
      <c r="V329" s="12"/>
      <c r="W329" s="43">
        <v>2.5</v>
      </c>
    </row>
    <row r="330" spans="1:23" ht="15">
      <c r="A330" s="29" t="s">
        <v>84</v>
      </c>
      <c r="B330" s="33">
        <v>40567</v>
      </c>
      <c r="C330" s="31">
        <v>2</v>
      </c>
      <c r="D330" s="31">
        <v>1</v>
      </c>
      <c r="E330" s="31">
        <v>1</v>
      </c>
      <c r="F330" s="31" t="s">
        <v>116</v>
      </c>
      <c r="G330" s="31" t="s">
        <v>187</v>
      </c>
      <c r="H330" s="32" t="s">
        <v>237</v>
      </c>
      <c r="I330" s="9" t="s">
        <v>302</v>
      </c>
      <c r="J330" s="504">
        <v>36.638200000000005</v>
      </c>
      <c r="K330" s="504">
        <v>22.7227</v>
      </c>
      <c r="L330" s="504">
        <v>6.2104100000000004</v>
      </c>
      <c r="M330" s="505">
        <v>89.021389999999997</v>
      </c>
      <c r="N330" s="504">
        <v>8.2700000000000014</v>
      </c>
      <c r="O330" s="506">
        <v>0.33629999999999999</v>
      </c>
      <c r="P330" s="504">
        <v>36.665300000000002</v>
      </c>
      <c r="Q330" s="504">
        <v>22.786300000000001</v>
      </c>
      <c r="R330" s="504">
        <v>6.0994299999999999</v>
      </c>
      <c r="S330" s="505">
        <v>87.541620000000009</v>
      </c>
      <c r="T330" s="504">
        <v>8.2700000000000014</v>
      </c>
      <c r="U330" s="534">
        <v>0.40450000000000003</v>
      </c>
      <c r="V330" s="12"/>
      <c r="W330" s="43">
        <v>3</v>
      </c>
    </row>
    <row r="331" spans="1:23" ht="15">
      <c r="A331" s="29" t="s">
        <v>84</v>
      </c>
      <c r="B331" s="33">
        <v>40574</v>
      </c>
      <c r="C331" s="31">
        <v>2</v>
      </c>
      <c r="D331" s="31">
        <v>1</v>
      </c>
      <c r="E331" s="31" t="s">
        <v>196</v>
      </c>
      <c r="F331" s="31" t="s">
        <v>116</v>
      </c>
      <c r="G331" s="31" t="s">
        <v>204</v>
      </c>
      <c r="H331" s="32" t="s">
        <v>244</v>
      </c>
      <c r="I331" s="9" t="s">
        <v>302</v>
      </c>
      <c r="J331" s="504">
        <v>36.554600000000001</v>
      </c>
      <c r="K331" s="504">
        <v>24.320399999999999</v>
      </c>
      <c r="L331" s="504">
        <v>6.2532100000000002</v>
      </c>
      <c r="M331" s="505">
        <v>92.103049999999996</v>
      </c>
      <c r="N331" s="504">
        <v>8.3540000000000028</v>
      </c>
      <c r="O331" s="506">
        <v>0.21729999999999999</v>
      </c>
      <c r="P331" s="504">
        <v>36.557200000000002</v>
      </c>
      <c r="Q331" s="504">
        <v>24.3048</v>
      </c>
      <c r="R331" s="504">
        <v>6.4032299999999998</v>
      </c>
      <c r="S331" s="505">
        <v>94.288970000000006</v>
      </c>
      <c r="T331" s="504">
        <v>8.3610000000000007</v>
      </c>
      <c r="U331" s="534">
        <v>0.1953</v>
      </c>
      <c r="V331" s="12"/>
      <c r="W331" s="43">
        <v>2.4</v>
      </c>
    </row>
    <row r="332" spans="1:23">
      <c r="A332" s="29" t="s">
        <v>84</v>
      </c>
      <c r="B332" s="33">
        <v>40581</v>
      </c>
      <c r="C332" s="31">
        <v>2</v>
      </c>
      <c r="D332" s="31">
        <v>1</v>
      </c>
      <c r="E332" s="31">
        <v>1</v>
      </c>
      <c r="F332" s="31" t="s">
        <v>206</v>
      </c>
      <c r="G332" s="31" t="s">
        <v>193</v>
      </c>
      <c r="H332" s="32">
        <v>0.8</v>
      </c>
      <c r="I332" s="9" t="s">
        <v>302</v>
      </c>
      <c r="J332" s="12">
        <v>36.659599999999998</v>
      </c>
      <c r="K332" s="12">
        <v>24.007000000000001</v>
      </c>
      <c r="L332" s="12">
        <v>7.5704500000000001</v>
      </c>
      <c r="M332" s="18">
        <v>110.97389</v>
      </c>
      <c r="N332" s="12">
        <v>8.0399999999999991</v>
      </c>
      <c r="O332" s="10">
        <v>0.20130000000000001</v>
      </c>
      <c r="P332" s="12">
        <v>36.659700000000001</v>
      </c>
      <c r="Q332" s="12">
        <v>24.0169</v>
      </c>
      <c r="R332" s="12">
        <v>7.6771799999999999</v>
      </c>
      <c r="S332" s="18">
        <v>112.55758</v>
      </c>
      <c r="T332" s="12">
        <v>8.02</v>
      </c>
      <c r="U332" s="11">
        <v>0.1963</v>
      </c>
      <c r="V332" s="12"/>
      <c r="W332" s="43">
        <v>2.4</v>
      </c>
    </row>
    <row r="333" spans="1:23" ht="15">
      <c r="A333" s="29" t="s">
        <v>84</v>
      </c>
      <c r="B333" s="33">
        <v>40588</v>
      </c>
      <c r="C333" s="31">
        <v>2</v>
      </c>
      <c r="D333" s="31">
        <v>1</v>
      </c>
      <c r="E333" s="31">
        <v>1</v>
      </c>
      <c r="F333" s="31" t="s">
        <v>197</v>
      </c>
      <c r="G333" s="31" t="s">
        <v>187</v>
      </c>
      <c r="H333" s="32">
        <v>0.6</v>
      </c>
      <c r="I333" s="9" t="s">
        <v>302</v>
      </c>
      <c r="J333" s="12">
        <v>36.573900000000002</v>
      </c>
      <c r="K333" s="12">
        <v>24.864999999999998</v>
      </c>
      <c r="L333" s="12">
        <v>7.1627400000000003</v>
      </c>
      <c r="M333" s="18">
        <v>106.49507</v>
      </c>
      <c r="N333" s="12">
        <v>8.0809999999999995</v>
      </c>
      <c r="O333" s="10">
        <v>0.48599999999999999</v>
      </c>
      <c r="P333" s="504">
        <v>36.667299999999997</v>
      </c>
      <c r="Q333" s="504">
        <v>24.474399999999999</v>
      </c>
      <c r="R333" s="504">
        <v>7.6646200000000002</v>
      </c>
      <c r="S333" s="505">
        <v>113.26208</v>
      </c>
      <c r="T333" s="504">
        <v>8.0890000000000004</v>
      </c>
      <c r="U333" s="534">
        <v>0.39539999999999997</v>
      </c>
      <c r="V333" s="12"/>
      <c r="W333" s="43">
        <v>2.9</v>
      </c>
    </row>
    <row r="334" spans="1:23" ht="15">
      <c r="A334" s="29" t="s">
        <v>84</v>
      </c>
      <c r="B334" s="33">
        <v>40595</v>
      </c>
      <c r="C334" s="31" t="s">
        <v>97</v>
      </c>
      <c r="D334" s="31" t="s">
        <v>191</v>
      </c>
      <c r="E334" s="31">
        <v>1</v>
      </c>
      <c r="F334" s="31" t="s">
        <v>206</v>
      </c>
      <c r="G334" s="31" t="s">
        <v>193</v>
      </c>
      <c r="H334" s="32">
        <v>0.5</v>
      </c>
      <c r="I334" s="9" t="s">
        <v>302</v>
      </c>
      <c r="J334" s="504">
        <v>36.613799999999998</v>
      </c>
      <c r="K334" s="504">
        <v>25.113299999999999</v>
      </c>
      <c r="L334" s="504">
        <v>7.6908799999999999</v>
      </c>
      <c r="M334" s="505">
        <v>114.8558</v>
      </c>
      <c r="N334" s="504">
        <v>8.1300000000000008</v>
      </c>
      <c r="O334" s="506">
        <v>0.2878</v>
      </c>
      <c r="P334" s="12">
        <v>36.619300000000003</v>
      </c>
      <c r="Q334" s="12">
        <v>25.101800000000001</v>
      </c>
      <c r="R334" s="12">
        <v>7.9467600000000003</v>
      </c>
      <c r="S334" s="18">
        <v>118.65787</v>
      </c>
      <c r="T334" s="12">
        <v>8.1199999999999992</v>
      </c>
      <c r="U334" s="11">
        <v>0.1711</v>
      </c>
      <c r="V334" s="12"/>
      <c r="W334" s="43">
        <v>2.9</v>
      </c>
    </row>
    <row r="335" spans="1:23" ht="15">
      <c r="A335" s="29" t="s">
        <v>84</v>
      </c>
      <c r="B335" s="33">
        <v>40602</v>
      </c>
      <c r="C335" s="31">
        <v>2</v>
      </c>
      <c r="D335" s="31">
        <v>1</v>
      </c>
      <c r="E335" s="31" t="s">
        <v>196</v>
      </c>
      <c r="F335" s="31" t="s">
        <v>116</v>
      </c>
      <c r="G335" s="31" t="s">
        <v>189</v>
      </c>
      <c r="H335" s="32" t="s">
        <v>243</v>
      </c>
      <c r="I335" s="9" t="s">
        <v>302</v>
      </c>
      <c r="J335" s="504">
        <v>36.536799999999999</v>
      </c>
      <c r="K335" s="504">
        <v>27.866800000000001</v>
      </c>
      <c r="L335" s="504">
        <v>5.7579500000000001</v>
      </c>
      <c r="M335" s="505">
        <v>89.975970000000004</v>
      </c>
      <c r="N335" s="504">
        <v>8.0560000000000027</v>
      </c>
      <c r="O335" s="506">
        <v>0.56710000000000005</v>
      </c>
      <c r="P335" s="504">
        <v>36.5732</v>
      </c>
      <c r="Q335" s="504">
        <v>27.632400000000001</v>
      </c>
      <c r="R335" s="504">
        <v>8.281369999999999</v>
      </c>
      <c r="S335" s="505">
        <v>128.93928</v>
      </c>
      <c r="T335" s="504">
        <v>8.1319999999999997</v>
      </c>
      <c r="U335" s="534">
        <v>0.30109999999999998</v>
      </c>
      <c r="V335" s="12"/>
      <c r="W335" s="43">
        <v>2.7</v>
      </c>
    </row>
    <row r="336" spans="1:23" ht="15">
      <c r="A336" s="29" t="s">
        <v>84</v>
      </c>
      <c r="B336" s="33">
        <v>40609</v>
      </c>
      <c r="C336" s="31">
        <v>2</v>
      </c>
      <c r="D336" s="31">
        <v>1</v>
      </c>
      <c r="E336" s="31">
        <v>1</v>
      </c>
      <c r="F336" s="31" t="s">
        <v>116</v>
      </c>
      <c r="G336" s="31" t="s">
        <v>207</v>
      </c>
      <c r="H336" s="32" t="s">
        <v>245</v>
      </c>
      <c r="I336" s="9" t="s">
        <v>302</v>
      </c>
      <c r="J336" s="12">
        <v>36.6023</v>
      </c>
      <c r="K336" s="12">
        <v>24.563500000000001</v>
      </c>
      <c r="L336" s="12">
        <v>6.7747799999999998</v>
      </c>
      <c r="M336" s="18">
        <v>100.22778</v>
      </c>
      <c r="N336" s="12">
        <v>8.1780000000000008</v>
      </c>
      <c r="O336" s="10">
        <v>0.4425</v>
      </c>
      <c r="P336" s="504">
        <v>36.61</v>
      </c>
      <c r="Q336" s="504">
        <v>23.574300000000001</v>
      </c>
      <c r="R336" s="504">
        <v>6.8362999999999996</v>
      </c>
      <c r="S336" s="505">
        <v>99.439089999999993</v>
      </c>
      <c r="T336" s="504">
        <v>8.1780000000000008</v>
      </c>
      <c r="U336" s="534">
        <v>0.42559999999999998</v>
      </c>
      <c r="V336" s="12"/>
      <c r="W336" s="43">
        <v>2.8</v>
      </c>
    </row>
    <row r="337" spans="1:23" ht="15">
      <c r="A337" s="29" t="s">
        <v>84</v>
      </c>
      <c r="B337" s="33">
        <v>40616</v>
      </c>
      <c r="C337" s="31">
        <v>2</v>
      </c>
      <c r="D337" s="31">
        <v>1</v>
      </c>
      <c r="E337" s="31">
        <v>1</v>
      </c>
      <c r="F337" s="31" t="s">
        <v>197</v>
      </c>
      <c r="G337" s="31" t="s">
        <v>187</v>
      </c>
      <c r="H337" s="32" t="s">
        <v>236</v>
      </c>
      <c r="I337" s="9" t="s">
        <v>302</v>
      </c>
      <c r="J337" s="504">
        <v>36.368499999999997</v>
      </c>
      <c r="K337" s="504">
        <v>23.334499999999998</v>
      </c>
      <c r="L337" s="504">
        <v>6.8986000000000001</v>
      </c>
      <c r="M337" s="505">
        <v>99.790230000000008</v>
      </c>
      <c r="N337" s="504">
        <v>8.2309999999999999</v>
      </c>
      <c r="O337" s="506">
        <v>0.2681</v>
      </c>
      <c r="P337" s="504">
        <v>36.569299999999998</v>
      </c>
      <c r="Q337" s="504">
        <v>22.713699999999999</v>
      </c>
      <c r="R337" s="504">
        <v>7.2199400000000002</v>
      </c>
      <c r="S337" s="505">
        <v>103.4346</v>
      </c>
      <c r="T337" s="504">
        <v>8.2330000000000005</v>
      </c>
      <c r="U337" s="534">
        <v>0.42609999999999998</v>
      </c>
      <c r="V337" s="12"/>
      <c r="W337" s="43">
        <v>2.9</v>
      </c>
    </row>
    <row r="338" spans="1:23" ht="15">
      <c r="A338" s="29" t="s">
        <v>84</v>
      </c>
      <c r="B338" s="33">
        <v>40623</v>
      </c>
      <c r="C338" s="31">
        <v>2</v>
      </c>
      <c r="D338" s="31">
        <v>1</v>
      </c>
      <c r="E338" s="31">
        <v>1</v>
      </c>
      <c r="F338" s="31" t="s">
        <v>116</v>
      </c>
      <c r="G338" s="31" t="s">
        <v>193</v>
      </c>
      <c r="H338" s="32" t="s">
        <v>238</v>
      </c>
      <c r="I338" s="9" t="s">
        <v>302</v>
      </c>
      <c r="J338" s="504">
        <v>36.518999999999998</v>
      </c>
      <c r="K338" s="504">
        <v>23.267299999999999</v>
      </c>
      <c r="L338" s="504">
        <v>7.4770599999999998</v>
      </c>
      <c r="M338" s="505">
        <v>108.12564</v>
      </c>
      <c r="N338" s="504">
        <v>8.2900000000000009</v>
      </c>
      <c r="O338" s="506">
        <v>0.30149999999999999</v>
      </c>
      <c r="P338" s="504">
        <v>36.520600000000002</v>
      </c>
      <c r="Q338" s="504">
        <v>23.239799999999999</v>
      </c>
      <c r="R338" s="504">
        <v>7.5704399999999996</v>
      </c>
      <c r="S338" s="505">
        <v>109.42486</v>
      </c>
      <c r="T338" s="504">
        <v>8.2910000000000004</v>
      </c>
      <c r="U338" s="534">
        <v>0.36699999999999999</v>
      </c>
      <c r="V338" s="12"/>
      <c r="W338" s="43">
        <v>2.8</v>
      </c>
    </row>
    <row r="339" spans="1:23" ht="15">
      <c r="A339" s="29" t="s">
        <v>84</v>
      </c>
      <c r="B339" s="39">
        <v>40630</v>
      </c>
      <c r="C339" s="31">
        <v>2</v>
      </c>
      <c r="D339" s="31">
        <v>1</v>
      </c>
      <c r="E339" s="31">
        <v>1</v>
      </c>
      <c r="F339" s="31" t="s">
        <v>200</v>
      </c>
      <c r="G339" s="31" t="s">
        <v>193</v>
      </c>
      <c r="H339" s="32" t="s">
        <v>245</v>
      </c>
      <c r="I339" s="9" t="s">
        <v>302</v>
      </c>
      <c r="J339" s="504">
        <v>36.239699999999999</v>
      </c>
      <c r="K339" s="504">
        <v>24.483799999999999</v>
      </c>
      <c r="L339" s="504">
        <v>7.3233600000000001</v>
      </c>
      <c r="M339" s="505">
        <v>107.97175</v>
      </c>
      <c r="N339" s="504">
        <v>8.2720000000000002</v>
      </c>
      <c r="O339" s="506">
        <v>0.69710000000000005</v>
      </c>
      <c r="P339" s="504">
        <v>36.2361</v>
      </c>
      <c r="Q339" s="504">
        <v>24.4526</v>
      </c>
      <c r="R339" s="504">
        <v>7.6995899999999997</v>
      </c>
      <c r="S339" s="505">
        <v>113.45595</v>
      </c>
      <c r="T339" s="504">
        <v>8.2910000000000004</v>
      </c>
      <c r="U339" s="534">
        <v>1.5023</v>
      </c>
      <c r="V339" s="12"/>
      <c r="W339" s="43">
        <v>3</v>
      </c>
    </row>
    <row r="340" spans="1:23" ht="15">
      <c r="A340" s="29"/>
      <c r="B340" s="39"/>
      <c r="C340" s="31"/>
      <c r="D340" s="31"/>
      <c r="E340" s="31"/>
      <c r="F340" s="31"/>
      <c r="G340" s="31"/>
      <c r="H340" s="32"/>
      <c r="I340" s="9"/>
      <c r="J340" s="504"/>
      <c r="K340" s="504"/>
      <c r="L340" s="504"/>
      <c r="M340" s="505"/>
      <c r="N340" s="504"/>
      <c r="O340" s="506"/>
      <c r="P340" s="504"/>
      <c r="Q340" s="504"/>
      <c r="R340" s="504"/>
      <c r="S340" s="505"/>
      <c r="T340" s="504"/>
      <c r="U340" s="534"/>
      <c r="V340" s="12"/>
      <c r="W340" s="43"/>
    </row>
    <row r="341" spans="1:23" ht="15">
      <c r="A341" s="29" t="s">
        <v>95</v>
      </c>
      <c r="B341" s="33">
        <v>40518</v>
      </c>
      <c r="C341" s="31">
        <v>2</v>
      </c>
      <c r="D341" s="31">
        <v>1</v>
      </c>
      <c r="E341" s="31">
        <v>3</v>
      </c>
      <c r="F341" s="31" t="s">
        <v>188</v>
      </c>
      <c r="G341" s="31" t="s">
        <v>309</v>
      </c>
      <c r="H341" s="32" t="s">
        <v>247</v>
      </c>
      <c r="I341" s="510">
        <v>0.13669966309265796</v>
      </c>
      <c r="J341" s="504">
        <v>36.377099999999999</v>
      </c>
      <c r="K341" s="504">
        <v>22.1873</v>
      </c>
      <c r="L341" s="504">
        <v>7.3490700000000002</v>
      </c>
      <c r="M341" s="505">
        <v>104.1983</v>
      </c>
      <c r="N341" s="504">
        <v>8.23</v>
      </c>
      <c r="O341" s="506">
        <v>0.61970000000000003</v>
      </c>
      <c r="P341" s="12">
        <v>36.356299999999997</v>
      </c>
      <c r="Q341" s="12">
        <v>21.596900000000002</v>
      </c>
      <c r="R341" s="12">
        <v>6.9458700000000002</v>
      </c>
      <c r="S341" s="18">
        <v>97.444199999999995</v>
      </c>
      <c r="T341" s="12">
        <v>8.2189999999999994</v>
      </c>
      <c r="U341" s="11">
        <v>1.2249000000000001</v>
      </c>
      <c r="V341" s="12"/>
      <c r="W341" s="12">
        <v>2.4</v>
      </c>
    </row>
    <row r="342" spans="1:23" ht="15">
      <c r="A342" s="29" t="s">
        <v>95</v>
      </c>
      <c r="B342" s="33">
        <v>40525</v>
      </c>
      <c r="C342" s="31">
        <v>2</v>
      </c>
      <c r="D342" s="31">
        <v>1</v>
      </c>
      <c r="E342" s="31">
        <v>1</v>
      </c>
      <c r="F342" s="31" t="s">
        <v>119</v>
      </c>
      <c r="G342" s="31" t="s">
        <v>192</v>
      </c>
      <c r="H342" s="32" t="s">
        <v>265</v>
      </c>
      <c r="I342" s="503">
        <v>0.1188050938381672</v>
      </c>
      <c r="J342" s="504">
        <v>36.488100000000003</v>
      </c>
      <c r="K342" s="504">
        <v>22.881699999999999</v>
      </c>
      <c r="L342" s="504">
        <v>7.2355499999999999</v>
      </c>
      <c r="M342" s="505">
        <v>103.91419999999999</v>
      </c>
      <c r="N342" s="504">
        <v>8.197000000000001</v>
      </c>
      <c r="O342" s="506">
        <v>0.56430000000000002</v>
      </c>
      <c r="P342" s="504">
        <v>36.481499999999997</v>
      </c>
      <c r="Q342" s="504">
        <v>22.187100000000001</v>
      </c>
      <c r="R342" s="504">
        <v>6.7823099999999998</v>
      </c>
      <c r="S342" s="505">
        <v>96.220609999999994</v>
      </c>
      <c r="T342" s="504">
        <v>8.1840000000000011</v>
      </c>
      <c r="U342" s="534">
        <v>0.95799999999999996</v>
      </c>
      <c r="V342" s="12"/>
      <c r="W342" s="12">
        <v>5</v>
      </c>
    </row>
    <row r="343" spans="1:23" ht="15">
      <c r="A343" s="29" t="s">
        <v>95</v>
      </c>
      <c r="B343" s="33">
        <v>40532</v>
      </c>
      <c r="C343" s="31">
        <v>2</v>
      </c>
      <c r="D343" s="31">
        <v>1</v>
      </c>
      <c r="E343" s="31">
        <v>1</v>
      </c>
      <c r="F343" s="31" t="s">
        <v>195</v>
      </c>
      <c r="G343" s="31" t="s">
        <v>192</v>
      </c>
      <c r="H343" s="32" t="s">
        <v>283</v>
      </c>
      <c r="I343" s="503">
        <v>0.13202658411583937</v>
      </c>
      <c r="J343" s="504">
        <v>36.542200000000001</v>
      </c>
      <c r="K343" s="504">
        <v>21.6663</v>
      </c>
      <c r="L343" s="504">
        <v>6.8475999999999999</v>
      </c>
      <c r="M343" s="505">
        <v>96.288889999999981</v>
      </c>
      <c r="N343" s="504">
        <v>8.1740000000000013</v>
      </c>
      <c r="O343" s="506">
        <v>0.65680000000000005</v>
      </c>
      <c r="P343" s="504">
        <v>36.590899999999998</v>
      </c>
      <c r="Q343" s="504">
        <v>21.6097</v>
      </c>
      <c r="R343" s="504">
        <v>6.34192</v>
      </c>
      <c r="S343" s="505">
        <v>89.113770000000002</v>
      </c>
      <c r="T343" s="504">
        <v>8.1479999999999997</v>
      </c>
      <c r="U343" s="534">
        <v>0.98770000000000002</v>
      </c>
      <c r="V343" s="12"/>
      <c r="W343" s="12">
        <v>4.2</v>
      </c>
    </row>
    <row r="344" spans="1:23" ht="15">
      <c r="A344" s="29" t="s">
        <v>95</v>
      </c>
      <c r="B344" s="33">
        <v>40547</v>
      </c>
      <c r="C344" s="31">
        <v>2</v>
      </c>
      <c r="D344" s="31">
        <v>1</v>
      </c>
      <c r="E344" s="31">
        <v>1</v>
      </c>
      <c r="F344" s="31" t="s">
        <v>102</v>
      </c>
      <c r="G344" s="31" t="s">
        <v>216</v>
      </c>
      <c r="H344" s="32" t="s">
        <v>263</v>
      </c>
      <c r="I344" s="503">
        <v>0.10783886127706431</v>
      </c>
      <c r="J344" s="504">
        <v>36.589500000000001</v>
      </c>
      <c r="K344" s="504">
        <v>26.005600000000001</v>
      </c>
      <c r="L344" s="504">
        <v>6.9665400000000002</v>
      </c>
      <c r="M344" s="505">
        <v>105.59694</v>
      </c>
      <c r="N344" s="504">
        <v>8.1640000000000015</v>
      </c>
      <c r="O344" s="506">
        <v>0.51490000000000002</v>
      </c>
      <c r="P344" s="504">
        <v>36.6066</v>
      </c>
      <c r="Q344" s="504">
        <v>24.206800000000001</v>
      </c>
      <c r="R344" s="504">
        <v>6.8567200000000001</v>
      </c>
      <c r="S344" s="505">
        <v>100.82577999999999</v>
      </c>
      <c r="T344" s="504">
        <v>8.1780000000000008</v>
      </c>
      <c r="U344" s="534">
        <v>1.0691999999999999</v>
      </c>
      <c r="V344" s="12"/>
      <c r="W344" s="12">
        <v>4.2</v>
      </c>
    </row>
    <row r="345" spans="1:23" ht="15">
      <c r="A345" s="29" t="s">
        <v>95</v>
      </c>
      <c r="B345" s="33">
        <v>40553</v>
      </c>
      <c r="C345" s="31">
        <v>2</v>
      </c>
      <c r="D345" s="31">
        <v>1</v>
      </c>
      <c r="E345" s="31">
        <v>1</v>
      </c>
      <c r="F345" s="31" t="s">
        <v>119</v>
      </c>
      <c r="G345" s="31" t="s">
        <v>187</v>
      </c>
      <c r="H345" s="32" t="s">
        <v>263</v>
      </c>
      <c r="I345" s="503">
        <v>0.10776259748525936</v>
      </c>
      <c r="J345" s="12">
        <v>36.6068</v>
      </c>
      <c r="K345" s="12">
        <v>25.312100000000001</v>
      </c>
      <c r="L345" s="12">
        <v>7.26478</v>
      </c>
      <c r="M345" s="18">
        <v>108.85314</v>
      </c>
      <c r="N345" s="12">
        <v>8.2279999999999998</v>
      </c>
      <c r="O345" s="10">
        <v>0.67920000000000003</v>
      </c>
      <c r="P345" s="504">
        <v>36.610500000000002</v>
      </c>
      <c r="Q345" s="504">
        <v>24.816199999999998</v>
      </c>
      <c r="R345" s="504">
        <v>7.0431600000000003</v>
      </c>
      <c r="S345" s="505">
        <v>104.65210999999999</v>
      </c>
      <c r="T345" s="504">
        <v>8.2189999999999994</v>
      </c>
      <c r="U345" s="534">
        <v>0.9617</v>
      </c>
      <c r="V345" s="12"/>
      <c r="W345" s="12">
        <v>4</v>
      </c>
    </row>
    <row r="346" spans="1:23" ht="15">
      <c r="A346" s="29" t="s">
        <v>95</v>
      </c>
      <c r="B346" s="33">
        <v>40560</v>
      </c>
      <c r="C346" s="31">
        <v>2</v>
      </c>
      <c r="D346" s="31">
        <v>1</v>
      </c>
      <c r="E346" s="31">
        <v>1</v>
      </c>
      <c r="F346" s="31" t="s">
        <v>102</v>
      </c>
      <c r="G346" s="31" t="s">
        <v>204</v>
      </c>
      <c r="H346" s="32" t="s">
        <v>289</v>
      </c>
      <c r="I346" s="503">
        <v>0.11110593456265204</v>
      </c>
      <c r="J346" s="504">
        <v>36.7468</v>
      </c>
      <c r="K346" s="504">
        <v>24.917200000000001</v>
      </c>
      <c r="L346" s="504">
        <v>7.0534800000000004</v>
      </c>
      <c r="M346" s="505">
        <v>105.06735</v>
      </c>
      <c r="N346" s="504">
        <v>8.3130000000000006</v>
      </c>
      <c r="O346" s="506">
        <v>0.57069999999999999</v>
      </c>
      <c r="P346" s="504">
        <v>36.718699999999998</v>
      </c>
      <c r="Q346" s="504">
        <v>23.9725</v>
      </c>
      <c r="R346" s="504">
        <v>6.3781999999999996</v>
      </c>
      <c r="S346" s="505">
        <v>93.47336</v>
      </c>
      <c r="T346" s="504">
        <v>8.2889999999999997</v>
      </c>
      <c r="U346" s="534">
        <v>1.6880999999999999</v>
      </c>
      <c r="V346" s="12"/>
      <c r="W346" s="12">
        <v>4</v>
      </c>
    </row>
    <row r="347" spans="1:23" ht="15">
      <c r="A347" s="29" t="s">
        <v>95</v>
      </c>
      <c r="B347" s="33">
        <v>40567</v>
      </c>
      <c r="C347" s="31" t="s">
        <v>108</v>
      </c>
      <c r="D347" s="31" t="s">
        <v>191</v>
      </c>
      <c r="E347" s="31" t="s">
        <v>206</v>
      </c>
      <c r="F347" s="31" t="s">
        <v>304</v>
      </c>
      <c r="G347" s="31" t="s">
        <v>218</v>
      </c>
      <c r="H347" s="32" t="s">
        <v>101</v>
      </c>
      <c r="I347" s="503">
        <v>0.18188186856420727</v>
      </c>
      <c r="J347" s="504">
        <v>36.784500000000001</v>
      </c>
      <c r="K347" s="504">
        <v>24.2498</v>
      </c>
      <c r="L347" s="504">
        <v>6.03993</v>
      </c>
      <c r="M347" s="505">
        <v>88.971429999999998</v>
      </c>
      <c r="N347" s="504">
        <v>8.2860000000000014</v>
      </c>
      <c r="O347" s="506">
        <v>0.60409999999999997</v>
      </c>
      <c r="P347" s="504">
        <v>36.771000000000001</v>
      </c>
      <c r="Q347" s="504">
        <v>24.109300000000001</v>
      </c>
      <c r="R347" s="504">
        <v>5.7798999999999996</v>
      </c>
      <c r="S347" s="505">
        <v>84.929829999999995</v>
      </c>
      <c r="T347" s="504">
        <v>8.2810000000000006</v>
      </c>
      <c r="U347" s="534">
        <v>0.97260000000000002</v>
      </c>
      <c r="V347" s="12"/>
      <c r="W347" s="12">
        <v>4</v>
      </c>
    </row>
    <row r="348" spans="1:23">
      <c r="A348" s="29" t="s">
        <v>95</v>
      </c>
      <c r="B348" s="33">
        <v>40574</v>
      </c>
      <c r="C348" s="31">
        <v>2</v>
      </c>
      <c r="D348" s="31" t="s">
        <v>196</v>
      </c>
      <c r="E348" s="31">
        <v>1</v>
      </c>
      <c r="F348" s="31" t="s">
        <v>119</v>
      </c>
      <c r="G348" s="31" t="s">
        <v>192</v>
      </c>
      <c r="H348" s="32" t="s">
        <v>310</v>
      </c>
      <c r="I348" s="503">
        <v>0.11685070187455562</v>
      </c>
      <c r="J348" s="12">
        <v>36.682400000000001</v>
      </c>
      <c r="K348" s="12">
        <v>25.795200000000001</v>
      </c>
      <c r="L348" s="12">
        <v>6.8760300000000001</v>
      </c>
      <c r="M348" s="18">
        <v>103.91334999999999</v>
      </c>
      <c r="N348" s="12">
        <v>8.4039999999999999</v>
      </c>
      <c r="O348" s="10">
        <v>0.39679999999999999</v>
      </c>
      <c r="P348" s="12">
        <v>36.799300000000002</v>
      </c>
      <c r="Q348" s="12">
        <v>24.653099999999998</v>
      </c>
      <c r="R348" s="12">
        <v>5.0318399999999999</v>
      </c>
      <c r="S348" s="18">
        <v>74.640219999999999</v>
      </c>
      <c r="T348" s="12">
        <v>8.31</v>
      </c>
      <c r="U348" s="11">
        <v>0.92369999999999997</v>
      </c>
      <c r="V348" s="12"/>
      <c r="W348" s="12">
        <v>4.5</v>
      </c>
    </row>
    <row r="349" spans="1:23" ht="15">
      <c r="A349" s="29" t="s">
        <v>95</v>
      </c>
      <c r="B349" s="33">
        <v>40581</v>
      </c>
      <c r="C349" s="31">
        <v>2</v>
      </c>
      <c r="D349" s="31">
        <v>1</v>
      </c>
      <c r="E349" s="31">
        <v>1</v>
      </c>
      <c r="F349" s="31" t="s">
        <v>202</v>
      </c>
      <c r="G349" s="31" t="s">
        <v>192</v>
      </c>
      <c r="H349" s="32" t="s">
        <v>305</v>
      </c>
      <c r="I349" s="503">
        <v>0.17058628091573524</v>
      </c>
      <c r="J349" s="504">
        <v>36.870399999999997</v>
      </c>
      <c r="K349" s="504">
        <v>24.729800000000001</v>
      </c>
      <c r="L349" s="504">
        <v>7.1985999999999999</v>
      </c>
      <c r="M349" s="505">
        <v>106.96375</v>
      </c>
      <c r="N349" s="504">
        <v>8</v>
      </c>
      <c r="O349" s="506">
        <v>1.256</v>
      </c>
      <c r="P349" s="12">
        <v>36.865900000000003</v>
      </c>
      <c r="Q349" s="12">
        <v>23.855399999999999</v>
      </c>
      <c r="R349" s="12">
        <v>6.4865000000000004</v>
      </c>
      <c r="S349" s="18">
        <v>94.949600000000004</v>
      </c>
      <c r="T349" s="12">
        <v>8</v>
      </c>
      <c r="U349" s="11">
        <v>1.5947</v>
      </c>
      <c r="V349" s="12"/>
      <c r="W349" s="12">
        <v>4</v>
      </c>
    </row>
    <row r="350" spans="1:23" ht="15">
      <c r="A350" s="29" t="s">
        <v>95</v>
      </c>
      <c r="B350" s="33">
        <v>40588</v>
      </c>
      <c r="C350" s="31">
        <v>2</v>
      </c>
      <c r="D350" s="31">
        <v>1</v>
      </c>
      <c r="E350" s="31">
        <v>1</v>
      </c>
      <c r="F350" s="31" t="s">
        <v>203</v>
      </c>
      <c r="G350" s="31" t="s">
        <v>218</v>
      </c>
      <c r="H350" s="32" t="s">
        <v>101</v>
      </c>
      <c r="I350" s="503">
        <v>0.20839588697743094</v>
      </c>
      <c r="J350" s="504">
        <v>36.838999999999999</v>
      </c>
      <c r="K350" s="504">
        <v>25.5303</v>
      </c>
      <c r="L350" s="504">
        <v>7.0939500000000004</v>
      </c>
      <c r="M350" s="505">
        <v>106.82586999999999</v>
      </c>
      <c r="N350" s="504">
        <v>8.0330000000000013</v>
      </c>
      <c r="O350" s="506">
        <v>1.9024000000000001</v>
      </c>
      <c r="P350" s="504">
        <v>36.836399999999998</v>
      </c>
      <c r="Q350" s="504">
        <v>24.191299999999998</v>
      </c>
      <c r="R350" s="504">
        <v>6.1483800000000004</v>
      </c>
      <c r="S350" s="505">
        <v>90.505420000000001</v>
      </c>
      <c r="T350" s="504">
        <v>7.9989999999999997</v>
      </c>
      <c r="U350" s="534">
        <v>3.1997</v>
      </c>
      <c r="V350" s="12"/>
      <c r="W350" s="12">
        <v>2</v>
      </c>
    </row>
    <row r="351" spans="1:23" ht="15">
      <c r="A351" s="29" t="s">
        <v>95</v>
      </c>
      <c r="B351" s="33">
        <v>40595</v>
      </c>
      <c r="C351" s="31">
        <v>2</v>
      </c>
      <c r="D351" s="31">
        <v>1</v>
      </c>
      <c r="E351" s="31" t="s">
        <v>191</v>
      </c>
      <c r="F351" s="31" t="s">
        <v>195</v>
      </c>
      <c r="G351" s="31" t="s">
        <v>218</v>
      </c>
      <c r="H351" s="32" t="s">
        <v>311</v>
      </c>
      <c r="I351" s="503">
        <v>0.20852635715781151</v>
      </c>
      <c r="J351" s="12">
        <v>36.805799999999998</v>
      </c>
      <c r="K351" s="12">
        <v>25.768799999999999</v>
      </c>
      <c r="L351" s="12">
        <v>7.4836999999999998</v>
      </c>
      <c r="M351" s="18">
        <v>113.12594</v>
      </c>
      <c r="N351" s="12">
        <v>8.1</v>
      </c>
      <c r="O351" s="10">
        <v>1.3137000000000001</v>
      </c>
      <c r="P351" s="504">
        <v>36.786900000000003</v>
      </c>
      <c r="Q351" s="504">
        <v>24.716200000000001</v>
      </c>
      <c r="R351" s="504">
        <v>6.4853300000000003</v>
      </c>
      <c r="S351" s="505">
        <v>96.297070000000005</v>
      </c>
      <c r="T351" s="504">
        <v>8.1</v>
      </c>
      <c r="U351" s="534">
        <v>1.7205999999999999</v>
      </c>
      <c r="V351" s="12"/>
      <c r="W351" s="12">
        <v>3.8</v>
      </c>
    </row>
    <row r="352" spans="1:23" ht="15">
      <c r="A352" s="29" t="s">
        <v>95</v>
      </c>
      <c r="B352" s="33">
        <v>40602</v>
      </c>
      <c r="C352" s="31">
        <v>2</v>
      </c>
      <c r="D352" s="31">
        <v>1</v>
      </c>
      <c r="E352" s="31" t="s">
        <v>191</v>
      </c>
      <c r="F352" s="31" t="s">
        <v>188</v>
      </c>
      <c r="G352" s="31" t="s">
        <v>192</v>
      </c>
      <c r="H352" s="32" t="s">
        <v>284</v>
      </c>
      <c r="I352" s="503">
        <v>0.1290937521914968</v>
      </c>
      <c r="J352" s="504">
        <v>36.615900000000003</v>
      </c>
      <c r="K352" s="504">
        <v>28.6389</v>
      </c>
      <c r="L352" s="504">
        <v>7.3201099999999997</v>
      </c>
      <c r="M352" s="505">
        <v>115.88234</v>
      </c>
      <c r="N352" s="504">
        <v>8.1010000000000009</v>
      </c>
      <c r="O352" s="506">
        <v>0.40360000000000001</v>
      </c>
      <c r="P352" s="504">
        <v>36.763800000000003</v>
      </c>
      <c r="Q352" s="504">
        <v>25.424900000000001</v>
      </c>
      <c r="R352" s="504">
        <v>5.9245000000000001</v>
      </c>
      <c r="S352" s="505">
        <v>89.019319999999993</v>
      </c>
      <c r="T352" s="504">
        <v>8.048</v>
      </c>
      <c r="U352" s="534">
        <v>1.3735999999999999</v>
      </c>
      <c r="V352" s="12"/>
      <c r="W352" s="12">
        <v>3.2</v>
      </c>
    </row>
    <row r="353" spans="1:23" ht="15">
      <c r="A353" s="29" t="s">
        <v>95</v>
      </c>
      <c r="B353" s="33">
        <v>40609</v>
      </c>
      <c r="C353" s="31">
        <v>2</v>
      </c>
      <c r="D353" s="31">
        <v>1</v>
      </c>
      <c r="E353" s="31">
        <v>1</v>
      </c>
      <c r="F353" s="31" t="s">
        <v>102</v>
      </c>
      <c r="G353" s="31" t="s">
        <v>198</v>
      </c>
      <c r="H353" s="32" t="s">
        <v>267</v>
      </c>
      <c r="I353" s="503">
        <v>0.13765659391207305</v>
      </c>
      <c r="J353" s="12">
        <v>36.6372</v>
      </c>
      <c r="K353" s="12">
        <v>25.468599999999999</v>
      </c>
      <c r="L353" s="12">
        <v>7.1859700000000002</v>
      </c>
      <c r="M353" s="18">
        <v>107.97532</v>
      </c>
      <c r="N353" s="12">
        <v>8.18</v>
      </c>
      <c r="O353" s="10">
        <v>0.68240000000000001</v>
      </c>
      <c r="P353" s="504">
        <v>36.609000000000002</v>
      </c>
      <c r="Q353" s="504">
        <v>24.846</v>
      </c>
      <c r="R353" s="504">
        <v>7.0712000000000002</v>
      </c>
      <c r="S353" s="505">
        <v>105.12108000000001</v>
      </c>
      <c r="T353" s="504">
        <v>8.1800000000000015</v>
      </c>
      <c r="U353" s="534">
        <v>1.2725</v>
      </c>
      <c r="V353" s="12"/>
      <c r="W353" s="12">
        <v>3.7</v>
      </c>
    </row>
    <row r="354" spans="1:23" ht="15">
      <c r="A354" s="29" t="s">
        <v>95</v>
      </c>
      <c r="B354" s="33">
        <v>40616</v>
      </c>
      <c r="C354" s="31">
        <v>2</v>
      </c>
      <c r="D354" s="31">
        <v>1</v>
      </c>
      <c r="E354" s="31">
        <v>1</v>
      </c>
      <c r="F354" s="31" t="s">
        <v>203</v>
      </c>
      <c r="G354" s="31" t="s">
        <v>218</v>
      </c>
      <c r="H354" s="32" t="s">
        <v>301</v>
      </c>
      <c r="I354" s="503">
        <v>0.17756000093788524</v>
      </c>
      <c r="J354" s="12">
        <v>36.784300000000002</v>
      </c>
      <c r="K354" s="12">
        <v>24.403199999999998</v>
      </c>
      <c r="L354" s="12">
        <v>7.4392699999999996</v>
      </c>
      <c r="M354" s="18">
        <v>109.87226</v>
      </c>
      <c r="N354" s="12">
        <v>8.23</v>
      </c>
      <c r="O354" s="10">
        <v>0.73319999999999996</v>
      </c>
      <c r="P354" s="504">
        <v>36.832500000000003</v>
      </c>
      <c r="Q354" s="504">
        <v>23.44</v>
      </c>
      <c r="R354" s="504">
        <v>6.9181900000000001</v>
      </c>
      <c r="S354" s="505">
        <v>100.52582</v>
      </c>
      <c r="T354" s="504">
        <v>8.2230000000000008</v>
      </c>
      <c r="U354" s="534">
        <v>1.1269</v>
      </c>
      <c r="V354" s="12"/>
      <c r="W354" s="12">
        <v>3</v>
      </c>
    </row>
    <row r="355" spans="1:23" ht="15">
      <c r="A355" s="29" t="s">
        <v>95</v>
      </c>
      <c r="B355" s="33">
        <v>40623</v>
      </c>
      <c r="C355" s="31">
        <v>2</v>
      </c>
      <c r="D355" s="31">
        <v>1</v>
      </c>
      <c r="E355" s="31" t="s">
        <v>191</v>
      </c>
      <c r="F355" s="31" t="s">
        <v>119</v>
      </c>
      <c r="G355" s="31" t="s">
        <v>204</v>
      </c>
      <c r="H355" s="32" t="s">
        <v>285</v>
      </c>
      <c r="I355" s="503">
        <v>0.12981350545066397</v>
      </c>
      <c r="J355" s="12">
        <v>36.429400000000001</v>
      </c>
      <c r="K355" s="12">
        <v>23.965800000000002</v>
      </c>
      <c r="L355" s="12">
        <v>7.3607199999999997</v>
      </c>
      <c r="M355" s="18">
        <v>107.68053</v>
      </c>
      <c r="N355" s="12">
        <v>8.27</v>
      </c>
      <c r="O355" s="10">
        <v>0.6462</v>
      </c>
      <c r="P355" s="504">
        <v>36.360500000000002</v>
      </c>
      <c r="Q355" s="504">
        <v>23.064900000000002</v>
      </c>
      <c r="R355" s="504">
        <v>7.10311</v>
      </c>
      <c r="S355" s="505">
        <v>102.26311</v>
      </c>
      <c r="T355" s="504">
        <v>8.2630000000000017</v>
      </c>
      <c r="U355" s="534">
        <v>0.88660000000000005</v>
      </c>
      <c r="V355" s="12"/>
      <c r="W355" s="12">
        <v>3</v>
      </c>
    </row>
    <row r="356" spans="1:23" ht="15">
      <c r="A356" s="29" t="s">
        <v>95</v>
      </c>
      <c r="B356" s="39">
        <v>40630</v>
      </c>
      <c r="C356" s="31">
        <v>2</v>
      </c>
      <c r="D356" s="31">
        <v>1</v>
      </c>
      <c r="E356" s="31">
        <v>1</v>
      </c>
      <c r="F356" s="31" t="s">
        <v>197</v>
      </c>
      <c r="G356" s="31" t="s">
        <v>204</v>
      </c>
      <c r="H356" s="32" t="s">
        <v>312</v>
      </c>
      <c r="I356" s="503">
        <v>9.1379882436345969E-2</v>
      </c>
      <c r="J356" s="504">
        <v>36.456299999999999</v>
      </c>
      <c r="K356" s="504">
        <v>24.946400000000001</v>
      </c>
      <c r="L356" s="504">
        <v>7.2670199999999996</v>
      </c>
      <c r="M356" s="505">
        <v>108.12214</v>
      </c>
      <c r="N356" s="504">
        <v>8.277000000000001</v>
      </c>
      <c r="O356" s="506">
        <v>0.72499999999999998</v>
      </c>
      <c r="P356" s="504">
        <v>36.511600000000001</v>
      </c>
      <c r="Q356" s="504">
        <v>24.339300000000001</v>
      </c>
      <c r="R356" s="504">
        <v>6.5433899999999996</v>
      </c>
      <c r="S356" s="505">
        <v>96.384379999999979</v>
      </c>
      <c r="T356" s="504">
        <v>8.2430000000000003</v>
      </c>
      <c r="U356" s="534">
        <v>1.1434</v>
      </c>
      <c r="V356" s="12"/>
      <c r="W356" s="12">
        <v>4</v>
      </c>
    </row>
    <row r="357" spans="1:23" ht="15">
      <c r="A357" s="29"/>
      <c r="B357" s="39"/>
      <c r="C357" s="31"/>
      <c r="D357" s="31"/>
      <c r="E357" s="31"/>
      <c r="F357" s="31"/>
      <c r="G357" s="31"/>
      <c r="H357" s="32"/>
      <c r="I357" s="503"/>
      <c r="J357" s="504"/>
      <c r="K357" s="504"/>
      <c r="L357" s="504"/>
      <c r="M357" s="505"/>
      <c r="N357" s="504"/>
      <c r="O357" s="506"/>
      <c r="P357" s="504"/>
      <c r="Q357" s="504"/>
      <c r="R357" s="504"/>
      <c r="S357" s="505"/>
      <c r="T357" s="504"/>
      <c r="U357" s="534"/>
      <c r="V357" s="12"/>
      <c r="W357" s="12"/>
    </row>
    <row r="358" spans="1:23" ht="15">
      <c r="A358" s="29" t="s">
        <v>121</v>
      </c>
      <c r="B358" s="33">
        <v>40518</v>
      </c>
      <c r="C358" s="31">
        <v>2</v>
      </c>
      <c r="D358" s="31">
        <v>1</v>
      </c>
      <c r="E358" s="31">
        <v>1</v>
      </c>
      <c r="F358" s="31" t="s">
        <v>197</v>
      </c>
      <c r="G358" s="31" t="s">
        <v>218</v>
      </c>
      <c r="H358" s="32" t="s">
        <v>238</v>
      </c>
      <c r="I358" s="209" t="s">
        <v>302</v>
      </c>
      <c r="J358" s="504">
        <v>36.403799999999997</v>
      </c>
      <c r="K358" s="504">
        <v>21.3932</v>
      </c>
      <c r="L358" s="504">
        <v>7.47553</v>
      </c>
      <c r="M358" s="505">
        <v>104.5236</v>
      </c>
      <c r="N358" s="504">
        <v>8.2630000000000017</v>
      </c>
      <c r="O358" s="506">
        <v>0.37519999999999998</v>
      </c>
      <c r="P358" s="12">
        <v>36.3977</v>
      </c>
      <c r="Q358" s="12">
        <v>21.346800000000002</v>
      </c>
      <c r="R358" s="12">
        <v>7.68424</v>
      </c>
      <c r="S358" s="18">
        <v>107.3488</v>
      </c>
      <c r="T358" s="12">
        <v>8.2739999999999991</v>
      </c>
      <c r="U358" s="11">
        <v>0.38300000000000001</v>
      </c>
      <c r="V358" s="12"/>
      <c r="W358" s="43">
        <v>3.3</v>
      </c>
    </row>
    <row r="359" spans="1:23" ht="15">
      <c r="A359" s="29" t="s">
        <v>121</v>
      </c>
      <c r="B359" s="33">
        <v>40525</v>
      </c>
      <c r="C359" s="31">
        <v>2</v>
      </c>
      <c r="D359" s="31">
        <v>1</v>
      </c>
      <c r="E359" s="31">
        <v>1</v>
      </c>
      <c r="F359" s="21">
        <v>15</v>
      </c>
      <c r="G359" s="21">
        <v>120</v>
      </c>
      <c r="H359" s="10">
        <v>1</v>
      </c>
      <c r="I359" s="209" t="s">
        <v>302</v>
      </c>
      <c r="J359" s="504">
        <v>36.470100000000002</v>
      </c>
      <c r="K359" s="504">
        <v>21.729399999999998</v>
      </c>
      <c r="L359" s="504">
        <v>7.97492</v>
      </c>
      <c r="M359" s="505">
        <v>112.21952</v>
      </c>
      <c r="N359" s="504">
        <v>8.2889999999999997</v>
      </c>
      <c r="O359" s="506">
        <v>0.65539999999999998</v>
      </c>
      <c r="P359" s="504">
        <v>36.461399999999998</v>
      </c>
      <c r="Q359" s="504">
        <v>21.728200000000001</v>
      </c>
      <c r="R359" s="504">
        <v>8.0217500000000008</v>
      </c>
      <c r="S359" s="505">
        <v>112.87031</v>
      </c>
      <c r="T359" s="504">
        <v>8.2880000000000003</v>
      </c>
      <c r="U359" s="534">
        <v>0.52769999999999995</v>
      </c>
      <c r="V359" s="12"/>
      <c r="W359" s="43">
        <v>3.6</v>
      </c>
    </row>
    <row r="360" spans="1:23" ht="15">
      <c r="A360" s="29" t="s">
        <v>121</v>
      </c>
      <c r="B360" s="33">
        <v>40532</v>
      </c>
      <c r="C360" s="31">
        <v>2</v>
      </c>
      <c r="D360" s="31" t="s">
        <v>97</v>
      </c>
      <c r="E360" s="31" t="s">
        <v>186</v>
      </c>
      <c r="F360" s="31" t="s">
        <v>208</v>
      </c>
      <c r="G360" s="31" t="s">
        <v>187</v>
      </c>
      <c r="H360" s="32" t="s">
        <v>244</v>
      </c>
      <c r="I360" s="209" t="s">
        <v>302</v>
      </c>
      <c r="J360" s="504">
        <v>36.460900000000002</v>
      </c>
      <c r="K360" s="504">
        <v>21.196400000000001</v>
      </c>
      <c r="L360" s="504">
        <v>7.0868599999999997</v>
      </c>
      <c r="M360" s="505">
        <v>98.773960000000002</v>
      </c>
      <c r="N360" s="504">
        <v>8.2390000000000008</v>
      </c>
      <c r="O360" s="506">
        <v>0.1537</v>
      </c>
      <c r="P360" s="504">
        <v>36.4739</v>
      </c>
      <c r="Q360" s="504">
        <v>21.223099999999999</v>
      </c>
      <c r="R360" s="504">
        <v>7.0408999999999997</v>
      </c>
      <c r="S360" s="505">
        <v>98.187759999999997</v>
      </c>
      <c r="T360" s="504">
        <v>8.24</v>
      </c>
      <c r="U360" s="534">
        <v>0.16650000000000001</v>
      </c>
      <c r="V360" s="12"/>
      <c r="W360" s="43">
        <v>3.7</v>
      </c>
    </row>
    <row r="361" spans="1:23" ht="15">
      <c r="A361" s="29" t="s">
        <v>121</v>
      </c>
      <c r="B361" s="33">
        <v>40547</v>
      </c>
      <c r="C361" s="31">
        <v>2</v>
      </c>
      <c r="D361" s="31">
        <v>1</v>
      </c>
      <c r="E361" s="31">
        <v>1</v>
      </c>
      <c r="F361" s="31" t="s">
        <v>208</v>
      </c>
      <c r="G361" s="31" t="s">
        <v>207</v>
      </c>
      <c r="H361" s="32" t="s">
        <v>240</v>
      </c>
      <c r="I361" s="209" t="s">
        <v>302</v>
      </c>
      <c r="J361" s="504">
        <v>36.587699999999998</v>
      </c>
      <c r="K361" s="504">
        <v>24.289000000000001</v>
      </c>
      <c r="L361" s="504">
        <v>7.5193599999999998</v>
      </c>
      <c r="M361" s="505">
        <v>110.71356</v>
      </c>
      <c r="N361" s="504">
        <v>8.2279999999999998</v>
      </c>
      <c r="O361" s="506">
        <v>0.32440000000000002</v>
      </c>
      <c r="P361" s="504">
        <v>36.587699999999998</v>
      </c>
      <c r="Q361" s="504">
        <v>24.254999999999999</v>
      </c>
      <c r="R361" s="504">
        <v>7.6651999999999978</v>
      </c>
      <c r="S361" s="505">
        <v>112.79513</v>
      </c>
      <c r="T361" s="504">
        <v>8.23</v>
      </c>
      <c r="U361" s="534">
        <v>0.23200000000000001</v>
      </c>
      <c r="V361" s="12"/>
      <c r="W361" s="43">
        <v>3.4</v>
      </c>
    </row>
    <row r="362" spans="1:23" ht="15">
      <c r="A362" s="29" t="s">
        <v>121</v>
      </c>
      <c r="B362" s="33">
        <v>40553</v>
      </c>
      <c r="C362" s="31">
        <v>2</v>
      </c>
      <c r="D362" s="31">
        <v>1</v>
      </c>
      <c r="E362" s="31">
        <v>1</v>
      </c>
      <c r="F362" s="31" t="s">
        <v>197</v>
      </c>
      <c r="G362" s="31" t="s">
        <v>193</v>
      </c>
      <c r="H362" s="32" t="s">
        <v>239</v>
      </c>
      <c r="I362" s="9" t="s">
        <v>302</v>
      </c>
      <c r="J362" s="504">
        <v>36.6355</v>
      </c>
      <c r="K362" s="504">
        <v>24.1877</v>
      </c>
      <c r="L362" s="504">
        <v>7.2916499999999997</v>
      </c>
      <c r="M362" s="505">
        <v>107.20404000000001</v>
      </c>
      <c r="N362" s="504">
        <v>8.2360000000000007</v>
      </c>
      <c r="O362" s="506">
        <v>0.40450000000000003</v>
      </c>
      <c r="P362" s="504">
        <v>36.644199999999998</v>
      </c>
      <c r="Q362" s="504">
        <v>24.046700000000001</v>
      </c>
      <c r="R362" s="504">
        <v>7.2244000000000002</v>
      </c>
      <c r="S362" s="505">
        <v>105.96395</v>
      </c>
      <c r="T362" s="504">
        <v>8.2279999999999998</v>
      </c>
      <c r="U362" s="534">
        <v>0.48599999999999999</v>
      </c>
      <c r="V362" s="12"/>
      <c r="W362" s="43">
        <v>3.5</v>
      </c>
    </row>
    <row r="363" spans="1:23" ht="15">
      <c r="A363" s="29" t="s">
        <v>121</v>
      </c>
      <c r="B363" s="33">
        <v>40560</v>
      </c>
      <c r="C363" s="31">
        <v>2</v>
      </c>
      <c r="D363" s="31">
        <v>1</v>
      </c>
      <c r="E363" s="31">
        <v>1</v>
      </c>
      <c r="F363" s="31" t="s">
        <v>200</v>
      </c>
      <c r="G363" s="31" t="s">
        <v>207</v>
      </c>
      <c r="H363" s="32" t="s">
        <v>237</v>
      </c>
      <c r="I363" s="9" t="s">
        <v>302</v>
      </c>
      <c r="J363" s="504">
        <v>36.609900000000003</v>
      </c>
      <c r="K363" s="504">
        <v>23.9693</v>
      </c>
      <c r="L363" s="504">
        <v>6.9690599999999998</v>
      </c>
      <c r="M363" s="505">
        <v>102.06279000000001</v>
      </c>
      <c r="N363" s="504">
        <v>8.32</v>
      </c>
      <c r="O363" s="506">
        <v>0.2324</v>
      </c>
      <c r="P363" s="504">
        <v>36.614199999999997</v>
      </c>
      <c r="Q363" s="504">
        <v>23.978999999999999</v>
      </c>
      <c r="R363" s="504">
        <v>7.0951399999999998</v>
      </c>
      <c r="S363" s="505">
        <v>103.92916</v>
      </c>
      <c r="T363" s="504">
        <v>8.3250000000000011</v>
      </c>
      <c r="U363" s="534">
        <v>0.23749999999999999</v>
      </c>
      <c r="V363" s="12"/>
      <c r="W363" s="43">
        <v>3.3</v>
      </c>
    </row>
    <row r="364" spans="1:23" ht="15">
      <c r="A364" s="29" t="s">
        <v>121</v>
      </c>
      <c r="B364" s="33">
        <v>40567</v>
      </c>
      <c r="C364" s="31">
        <v>2</v>
      </c>
      <c r="D364" s="31" t="s">
        <v>196</v>
      </c>
      <c r="E364" s="31">
        <v>1</v>
      </c>
      <c r="F364" s="31" t="s">
        <v>203</v>
      </c>
      <c r="G364" s="31" t="s">
        <v>198</v>
      </c>
      <c r="H364" s="32" t="s">
        <v>242</v>
      </c>
      <c r="I364" s="9" t="s">
        <v>302</v>
      </c>
      <c r="J364" s="504">
        <v>36.680700000000002</v>
      </c>
      <c r="K364" s="504">
        <v>23.001799999999999</v>
      </c>
      <c r="L364" s="504">
        <v>6.2123900000000001</v>
      </c>
      <c r="M364" s="505">
        <v>89.506950000000003</v>
      </c>
      <c r="N364" s="504">
        <v>8.293000000000001</v>
      </c>
      <c r="O364" s="506">
        <v>0.33310000000000001</v>
      </c>
      <c r="P364" s="504">
        <v>36.683700000000002</v>
      </c>
      <c r="Q364" s="504">
        <v>23.0245</v>
      </c>
      <c r="R364" s="504">
        <v>6.1980399999999998</v>
      </c>
      <c r="S364" s="505">
        <v>89.33708</v>
      </c>
      <c r="T364" s="504">
        <v>8.3030000000000008</v>
      </c>
      <c r="U364" s="534">
        <v>0.29699999999999999</v>
      </c>
      <c r="V364" s="12"/>
      <c r="W364" s="43">
        <v>3</v>
      </c>
    </row>
    <row r="365" spans="1:23" ht="15">
      <c r="A365" s="29" t="s">
        <v>121</v>
      </c>
      <c r="B365" s="33">
        <v>40574</v>
      </c>
      <c r="C365" s="31">
        <v>2</v>
      </c>
      <c r="D365" s="31">
        <v>1</v>
      </c>
      <c r="E365" s="31">
        <v>1</v>
      </c>
      <c r="F365" s="31" t="s">
        <v>188</v>
      </c>
      <c r="G365" s="31" t="s">
        <v>189</v>
      </c>
      <c r="H365" s="32" t="s">
        <v>238</v>
      </c>
      <c r="I365" s="9" t="s">
        <v>302</v>
      </c>
      <c r="J365" s="12">
        <v>36.648699999999998</v>
      </c>
      <c r="K365" s="12">
        <v>25.075299999999999</v>
      </c>
      <c r="L365" s="12">
        <v>7.2082899999999999</v>
      </c>
      <c r="M365" s="18">
        <v>107.60105</v>
      </c>
      <c r="N365" s="12">
        <v>8.4570000000000007</v>
      </c>
      <c r="O365" s="10">
        <v>0.26950000000000002</v>
      </c>
      <c r="P365" s="504">
        <v>36.6464</v>
      </c>
      <c r="Q365" s="504">
        <v>25.073499999999999</v>
      </c>
      <c r="R365" s="504">
        <v>7.3678800000000004</v>
      </c>
      <c r="S365" s="505">
        <v>109.97838</v>
      </c>
      <c r="T365" s="504">
        <v>8.4600000000000009</v>
      </c>
      <c r="U365" s="534">
        <v>0.29380000000000001</v>
      </c>
      <c r="V365" s="12"/>
      <c r="W365" s="43">
        <v>3.8</v>
      </c>
    </row>
    <row r="366" spans="1:23" ht="15">
      <c r="A366" s="29" t="s">
        <v>121</v>
      </c>
      <c r="B366" s="33">
        <v>40581</v>
      </c>
      <c r="C366" s="31">
        <v>2</v>
      </c>
      <c r="D366" s="31">
        <v>1</v>
      </c>
      <c r="E366" s="31">
        <v>1</v>
      </c>
      <c r="F366" s="31" t="s">
        <v>195</v>
      </c>
      <c r="G366" s="31" t="s">
        <v>187</v>
      </c>
      <c r="H366" s="32" t="s">
        <v>255</v>
      </c>
      <c r="I366" s="9" t="s">
        <v>302</v>
      </c>
      <c r="J366" s="504">
        <v>36.713000000000001</v>
      </c>
      <c r="K366" s="504">
        <v>24.107700000000001</v>
      </c>
      <c r="L366" s="504">
        <v>7.5585699999999996</v>
      </c>
      <c r="M366" s="505">
        <v>111.02547</v>
      </c>
      <c r="N366" s="504">
        <v>8.0299999999999994</v>
      </c>
      <c r="O366" s="506">
        <v>0.48420000000000002</v>
      </c>
      <c r="P366" s="504">
        <v>36.710799999999999</v>
      </c>
      <c r="Q366" s="504">
        <v>24.103899999999999</v>
      </c>
      <c r="R366" s="504">
        <v>7.6190499999999997</v>
      </c>
      <c r="S366" s="505">
        <v>111.90528</v>
      </c>
      <c r="T366" s="504">
        <v>8.0399999999999991</v>
      </c>
      <c r="U366" s="534">
        <v>0.64300000000000002</v>
      </c>
      <c r="V366" s="12"/>
      <c r="W366" s="43">
        <v>3.4</v>
      </c>
    </row>
    <row r="367" spans="1:23" ht="15">
      <c r="A367" s="29" t="s">
        <v>121</v>
      </c>
      <c r="B367" s="33">
        <v>40588</v>
      </c>
      <c r="C367" s="31">
        <v>2</v>
      </c>
      <c r="D367" s="31" t="s">
        <v>191</v>
      </c>
      <c r="E367" s="31">
        <v>1</v>
      </c>
      <c r="F367" s="31" t="s">
        <v>202</v>
      </c>
      <c r="G367" s="31" t="s">
        <v>204</v>
      </c>
      <c r="H367" s="32" t="s">
        <v>243</v>
      </c>
      <c r="I367" s="9" t="s">
        <v>302</v>
      </c>
      <c r="J367" s="504">
        <v>36.762</v>
      </c>
      <c r="K367" s="504">
        <v>24.500800000000002</v>
      </c>
      <c r="L367" s="504">
        <v>7.23834</v>
      </c>
      <c r="M367" s="505">
        <v>107.06913</v>
      </c>
      <c r="N367" s="504">
        <v>8.0820000000000007</v>
      </c>
      <c r="O367" s="506">
        <v>0.47599999999999998</v>
      </c>
      <c r="P367" s="504">
        <v>36.791499999999999</v>
      </c>
      <c r="Q367" s="504">
        <v>24.2973</v>
      </c>
      <c r="R367" s="504">
        <v>7.5048700000000004</v>
      </c>
      <c r="S367" s="505">
        <v>110.64516999999999</v>
      </c>
      <c r="T367" s="504">
        <v>8.088000000000001</v>
      </c>
      <c r="U367" s="534">
        <v>0.49059999999999998</v>
      </c>
      <c r="V367" s="12"/>
      <c r="W367" s="43">
        <v>3.1</v>
      </c>
    </row>
    <row r="368" spans="1:23" ht="15">
      <c r="A368" s="29" t="s">
        <v>121</v>
      </c>
      <c r="B368" s="33">
        <v>40595</v>
      </c>
      <c r="C368" s="31">
        <v>2</v>
      </c>
      <c r="D368" s="31" t="s">
        <v>108</v>
      </c>
      <c r="E368" s="31" t="s">
        <v>196</v>
      </c>
      <c r="F368" s="31" t="s">
        <v>195</v>
      </c>
      <c r="G368" s="31" t="s">
        <v>189</v>
      </c>
      <c r="H368" s="32" t="s">
        <v>259</v>
      </c>
      <c r="I368" s="9" t="s">
        <v>302</v>
      </c>
      <c r="J368" s="504">
        <v>36.7057</v>
      </c>
      <c r="K368" s="504">
        <v>24.745799999999999</v>
      </c>
      <c r="L368" s="504">
        <v>7.4133800000000001</v>
      </c>
      <c r="M368" s="505">
        <v>110.08139</v>
      </c>
      <c r="N368" s="504">
        <v>8.1300000000000008</v>
      </c>
      <c r="O368" s="506">
        <v>0.58720000000000006</v>
      </c>
      <c r="P368" s="504">
        <v>36.710900000000002</v>
      </c>
      <c r="Q368" s="504">
        <v>24.751899999999999</v>
      </c>
      <c r="R368" s="504">
        <v>7.5714399999999999</v>
      </c>
      <c r="S368" s="505">
        <v>112.44346</v>
      </c>
      <c r="T368" s="504">
        <v>8.1199999999999992</v>
      </c>
      <c r="U368" s="534">
        <v>0.60089999999999999</v>
      </c>
      <c r="V368" s="12"/>
      <c r="W368" s="43">
        <v>3.6</v>
      </c>
    </row>
    <row r="369" spans="1:23" ht="15">
      <c r="A369" s="29" t="s">
        <v>121</v>
      </c>
      <c r="B369" s="33">
        <v>40602</v>
      </c>
      <c r="C369" s="31">
        <v>2</v>
      </c>
      <c r="D369" s="31">
        <v>1</v>
      </c>
      <c r="E369" s="31">
        <v>1</v>
      </c>
      <c r="F369" s="31" t="s">
        <v>197</v>
      </c>
      <c r="G369" s="31" t="s">
        <v>189</v>
      </c>
      <c r="H369" s="32" t="s">
        <v>255</v>
      </c>
      <c r="I369" s="9" t="s">
        <v>302</v>
      </c>
      <c r="J369" s="504">
        <v>36.622500000000002</v>
      </c>
      <c r="K369" s="504">
        <v>26.99</v>
      </c>
      <c r="L369" s="504">
        <v>8.0712100000000007</v>
      </c>
      <c r="M369" s="505">
        <v>124.38139</v>
      </c>
      <c r="N369" s="504">
        <v>8.1479999999999997</v>
      </c>
      <c r="O369" s="506">
        <v>0.24429999999999999</v>
      </c>
      <c r="P369" s="504">
        <v>36.631399999999999</v>
      </c>
      <c r="Q369" s="504">
        <v>26.984000000000002</v>
      </c>
      <c r="R369" s="504">
        <v>8.2832699999999999</v>
      </c>
      <c r="S369" s="505">
        <v>127.64322</v>
      </c>
      <c r="T369" s="504">
        <v>8.1479999999999997</v>
      </c>
      <c r="U369" s="534">
        <v>0.31019999999999998</v>
      </c>
      <c r="V369" s="12"/>
      <c r="W369" s="43">
        <v>4.5</v>
      </c>
    </row>
    <row r="370" spans="1:23" ht="15">
      <c r="A370" s="29" t="s">
        <v>121</v>
      </c>
      <c r="B370" s="33">
        <v>40609</v>
      </c>
      <c r="C370" s="31">
        <v>2</v>
      </c>
      <c r="D370" s="31" t="s">
        <v>191</v>
      </c>
      <c r="E370" s="31">
        <v>1</v>
      </c>
      <c r="F370" s="31" t="s">
        <v>195</v>
      </c>
      <c r="G370" s="31" t="s">
        <v>204</v>
      </c>
      <c r="H370" s="32" t="s">
        <v>281</v>
      </c>
      <c r="I370" s="9" t="s">
        <v>302</v>
      </c>
      <c r="J370" s="12">
        <v>36.412599999999998</v>
      </c>
      <c r="K370" s="12">
        <v>25.052099999999999</v>
      </c>
      <c r="L370" s="12">
        <v>7.0518000000000001</v>
      </c>
      <c r="M370" s="18">
        <v>105.08201</v>
      </c>
      <c r="N370" s="12">
        <v>8.1940000000000008</v>
      </c>
      <c r="O370" s="10">
        <v>0.71350000000000002</v>
      </c>
      <c r="P370" s="504">
        <v>36.410899999999998</v>
      </c>
      <c r="Q370" s="504">
        <v>25.051500000000001</v>
      </c>
      <c r="R370" s="504">
        <v>7.0989199999999997</v>
      </c>
      <c r="S370" s="505">
        <v>105.78188</v>
      </c>
      <c r="T370" s="504">
        <v>8.1880000000000006</v>
      </c>
      <c r="U370" s="534">
        <v>0.59730000000000005</v>
      </c>
      <c r="V370" s="12"/>
      <c r="W370" s="43">
        <v>3.6</v>
      </c>
    </row>
    <row r="371" spans="1:23" ht="15">
      <c r="A371" s="29" t="s">
        <v>121</v>
      </c>
      <c r="B371" s="33">
        <v>40616</v>
      </c>
      <c r="C371" s="31">
        <v>2</v>
      </c>
      <c r="D371" s="31">
        <v>1</v>
      </c>
      <c r="E371" s="31">
        <v>1</v>
      </c>
      <c r="F371" s="31" t="s">
        <v>116</v>
      </c>
      <c r="G371" s="31" t="s">
        <v>189</v>
      </c>
      <c r="H371" s="32" t="s">
        <v>243</v>
      </c>
      <c r="I371" s="9" t="s">
        <v>302</v>
      </c>
      <c r="J371" s="12">
        <v>36.246600000000001</v>
      </c>
      <c r="K371" s="12">
        <v>23.3766</v>
      </c>
      <c r="L371" s="12">
        <v>7.1115300000000001</v>
      </c>
      <c r="M371" s="18">
        <v>102.87306</v>
      </c>
      <c r="N371" s="12">
        <v>8.2230000000000008</v>
      </c>
      <c r="O371" s="506">
        <v>0.31669999999999998</v>
      </c>
      <c r="P371" s="504">
        <v>36.314799999999998</v>
      </c>
      <c r="Q371" s="504">
        <v>23.2606</v>
      </c>
      <c r="R371" s="504">
        <v>7.5462899999999999</v>
      </c>
      <c r="S371" s="505">
        <v>108.98548</v>
      </c>
      <c r="T371" s="504">
        <v>8.2349999999999994</v>
      </c>
      <c r="U371" s="534">
        <v>0.35189999999999999</v>
      </c>
      <c r="V371" s="12"/>
      <c r="W371" s="43">
        <v>3.4</v>
      </c>
    </row>
    <row r="372" spans="1:23" ht="15">
      <c r="A372" s="29" t="s">
        <v>121</v>
      </c>
      <c r="B372" s="33">
        <v>40623</v>
      </c>
      <c r="C372" s="31">
        <v>2</v>
      </c>
      <c r="D372" s="31" t="s">
        <v>191</v>
      </c>
      <c r="E372" s="31">
        <v>1</v>
      </c>
      <c r="F372" s="31" t="s">
        <v>102</v>
      </c>
      <c r="G372" s="31" t="s">
        <v>187</v>
      </c>
      <c r="H372" s="32" t="s">
        <v>247</v>
      </c>
      <c r="I372" s="9" t="s">
        <v>302</v>
      </c>
      <c r="J372" s="504">
        <v>36.630099999999999</v>
      </c>
      <c r="K372" s="504">
        <v>22.974299999999999</v>
      </c>
      <c r="L372" s="504">
        <v>7.1870200000000004</v>
      </c>
      <c r="M372" s="505">
        <v>103.46933</v>
      </c>
      <c r="N372" s="504">
        <v>8.2330000000000005</v>
      </c>
      <c r="O372" s="506">
        <v>0.45579999999999998</v>
      </c>
      <c r="P372" s="504">
        <v>36.661299999999997</v>
      </c>
      <c r="Q372" s="504">
        <v>22.745200000000001</v>
      </c>
      <c r="R372" s="504">
        <v>7.38408</v>
      </c>
      <c r="S372" s="505">
        <v>105.90082</v>
      </c>
      <c r="T372" s="504">
        <v>8.2330000000000005</v>
      </c>
      <c r="U372" s="534">
        <v>0.51300000000000001</v>
      </c>
      <c r="V372" s="12"/>
      <c r="W372" s="43">
        <v>3.7</v>
      </c>
    </row>
    <row r="373" spans="1:23" ht="15">
      <c r="A373" s="29" t="s">
        <v>121</v>
      </c>
      <c r="B373" s="39">
        <v>40630</v>
      </c>
      <c r="C373" s="31">
        <v>2</v>
      </c>
      <c r="D373" s="31" t="s">
        <v>196</v>
      </c>
      <c r="E373" s="31">
        <v>1</v>
      </c>
      <c r="F373" s="31" t="s">
        <v>206</v>
      </c>
      <c r="G373" s="31" t="s">
        <v>193</v>
      </c>
      <c r="H373" s="32" t="s">
        <v>238</v>
      </c>
      <c r="I373" s="9" t="s">
        <v>302</v>
      </c>
      <c r="J373" s="504">
        <v>36.597000000000001</v>
      </c>
      <c r="K373" s="504">
        <v>24.313600000000001</v>
      </c>
      <c r="L373" s="504">
        <v>7.6045299999999978</v>
      </c>
      <c r="M373" s="505">
        <v>112.02063</v>
      </c>
      <c r="N373" s="504">
        <v>8.3070000000000004</v>
      </c>
      <c r="O373" s="506">
        <v>0.14269999999999999</v>
      </c>
      <c r="P373" s="504">
        <v>36.681600000000003</v>
      </c>
      <c r="Q373" s="504">
        <v>23.939399999999999</v>
      </c>
      <c r="R373" s="504">
        <v>7.1541899999999998</v>
      </c>
      <c r="S373" s="505">
        <v>104.7634</v>
      </c>
      <c r="T373" s="504">
        <v>8.2840000000000007</v>
      </c>
      <c r="U373" s="534">
        <v>0.32540000000000002</v>
      </c>
      <c r="V373" s="12"/>
      <c r="W373" s="43">
        <v>3.4</v>
      </c>
    </row>
    <row r="374" spans="1:23" ht="15">
      <c r="A374" s="29"/>
      <c r="B374" s="39"/>
      <c r="C374" s="31"/>
      <c r="D374" s="31"/>
      <c r="E374" s="31"/>
      <c r="F374" s="31"/>
      <c r="G374" s="31"/>
      <c r="H374" s="32"/>
      <c r="I374" s="9"/>
      <c r="J374" s="504"/>
      <c r="K374" s="504"/>
      <c r="L374" s="504"/>
      <c r="M374" s="505"/>
      <c r="N374" s="504"/>
      <c r="O374" s="506"/>
      <c r="P374" s="504"/>
      <c r="Q374" s="504"/>
      <c r="R374" s="504"/>
      <c r="S374" s="505"/>
      <c r="T374" s="504"/>
      <c r="U374" s="534"/>
      <c r="V374" s="12"/>
      <c r="W374" s="43"/>
    </row>
    <row r="375" spans="1:23" ht="15">
      <c r="A375" s="29" t="s">
        <v>155</v>
      </c>
      <c r="B375" s="33">
        <v>40518</v>
      </c>
      <c r="C375" s="31">
        <v>2</v>
      </c>
      <c r="D375" s="31">
        <v>1</v>
      </c>
      <c r="E375" s="31">
        <v>1</v>
      </c>
      <c r="F375" s="31" t="s">
        <v>200</v>
      </c>
      <c r="G375" s="31" t="s">
        <v>193</v>
      </c>
      <c r="H375" s="32" t="s">
        <v>236</v>
      </c>
      <c r="I375" s="510">
        <v>0.10993196644066577</v>
      </c>
      <c r="J375" s="504">
        <v>36.319800000000001</v>
      </c>
      <c r="K375" s="504">
        <v>21.347999999999999</v>
      </c>
      <c r="L375" s="504">
        <v>7.1083100000000004</v>
      </c>
      <c r="M375" s="505">
        <v>99.260009999999994</v>
      </c>
      <c r="N375" s="504">
        <v>8.24</v>
      </c>
      <c r="O375" s="506">
        <v>0.52680000000000005</v>
      </c>
      <c r="P375" s="12">
        <v>36.326700000000002</v>
      </c>
      <c r="Q375" s="12">
        <v>21.096399999999999</v>
      </c>
      <c r="R375" s="12">
        <v>6.9512700000000001</v>
      </c>
      <c r="S375" s="18">
        <v>96.634569999999997</v>
      </c>
      <c r="T375" s="12">
        <v>8.2349999999999994</v>
      </c>
      <c r="U375" s="11">
        <v>0.61919999999999997</v>
      </c>
      <c r="V375" s="12"/>
      <c r="W375" s="43">
        <v>6.1</v>
      </c>
    </row>
    <row r="376" spans="1:23" ht="15">
      <c r="A376" s="29" t="s">
        <v>155</v>
      </c>
      <c r="B376" s="33">
        <v>40525</v>
      </c>
      <c r="C376" s="31">
        <v>2</v>
      </c>
      <c r="D376" s="31">
        <v>1</v>
      </c>
      <c r="E376" s="31">
        <v>1</v>
      </c>
      <c r="F376" s="31" t="s">
        <v>208</v>
      </c>
      <c r="G376" s="31" t="s">
        <v>199</v>
      </c>
      <c r="H376" s="32" t="s">
        <v>244</v>
      </c>
      <c r="I376" s="511">
        <v>8.6435924711035797E-2</v>
      </c>
      <c r="J376" s="504">
        <v>36.444400000000002</v>
      </c>
      <c r="K376" s="504">
        <v>21.5688</v>
      </c>
      <c r="L376" s="504">
        <v>7.1740700000000004</v>
      </c>
      <c r="M376" s="505">
        <v>100.64704</v>
      </c>
      <c r="N376" s="504">
        <v>8.2330000000000005</v>
      </c>
      <c r="O376" s="506">
        <v>0.5071</v>
      </c>
      <c r="P376" s="504">
        <v>36.443100000000001</v>
      </c>
      <c r="Q376" s="504">
        <v>21.5198</v>
      </c>
      <c r="R376" s="504">
        <v>7.1727600000000002</v>
      </c>
      <c r="S376" s="505">
        <v>100.54024</v>
      </c>
      <c r="T376" s="504">
        <v>8.2260000000000009</v>
      </c>
      <c r="U376" s="534">
        <v>0.60640000000000005</v>
      </c>
      <c r="V376" s="12"/>
      <c r="W376" s="43">
        <v>4.5</v>
      </c>
    </row>
    <row r="377" spans="1:23" ht="15">
      <c r="A377" s="29" t="s">
        <v>155</v>
      </c>
      <c r="B377" s="33">
        <v>40532</v>
      </c>
      <c r="C377" s="31">
        <v>2</v>
      </c>
      <c r="D377" s="31">
        <v>1</v>
      </c>
      <c r="E377" s="31">
        <v>1</v>
      </c>
      <c r="F377" s="31" t="s">
        <v>116</v>
      </c>
      <c r="G377" s="31" t="s">
        <v>187</v>
      </c>
      <c r="H377" s="32" t="s">
        <v>245</v>
      </c>
      <c r="I377" s="511">
        <v>0.10309268180611415</v>
      </c>
      <c r="J377" s="504">
        <v>36.704300000000003</v>
      </c>
      <c r="K377" s="504">
        <v>21.546399999999998</v>
      </c>
      <c r="L377" s="504">
        <v>7.17319</v>
      </c>
      <c r="M377" s="505">
        <v>100.74777</v>
      </c>
      <c r="N377" s="504">
        <v>8.1989999999999998</v>
      </c>
      <c r="O377" s="506">
        <v>0.78359999999999996</v>
      </c>
      <c r="P377" s="504">
        <v>36.720500000000001</v>
      </c>
      <c r="Q377" s="504">
        <v>21.501899999999999</v>
      </c>
      <c r="R377" s="504">
        <v>7.0277700000000003</v>
      </c>
      <c r="S377" s="505">
        <v>98.636539999999997</v>
      </c>
      <c r="T377" s="504">
        <v>8.1940000000000008</v>
      </c>
      <c r="U377" s="534">
        <v>0.75660000000000005</v>
      </c>
      <c r="V377" s="12"/>
      <c r="W377" s="43">
        <v>5.5</v>
      </c>
    </row>
    <row r="378" spans="1:23" ht="15">
      <c r="A378" s="29" t="s">
        <v>155</v>
      </c>
      <c r="B378" s="33">
        <v>40547</v>
      </c>
      <c r="C378" s="31">
        <v>2</v>
      </c>
      <c r="D378" s="31" t="s">
        <v>196</v>
      </c>
      <c r="E378" s="31">
        <v>1</v>
      </c>
      <c r="F378" s="31" t="s">
        <v>200</v>
      </c>
      <c r="G378" s="31" t="s">
        <v>207</v>
      </c>
      <c r="H378" s="32" t="s">
        <v>280</v>
      </c>
      <c r="I378" s="511">
        <v>5.9055493059467064E-2</v>
      </c>
      <c r="J378" s="12">
        <v>36.482700000000001</v>
      </c>
      <c r="K378" s="12">
        <v>24.778700000000001</v>
      </c>
      <c r="L378" s="12">
        <v>7.0391399999999997</v>
      </c>
      <c r="M378" s="18">
        <v>104.44946</v>
      </c>
      <c r="N378" s="12">
        <v>8.2089999999999996</v>
      </c>
      <c r="O378" s="10">
        <v>0.22919999999999999</v>
      </c>
      <c r="P378" s="504">
        <v>36.533900000000003</v>
      </c>
      <c r="Q378" s="504">
        <v>24.062999999999999</v>
      </c>
      <c r="R378" s="504">
        <v>7.0839299999999996</v>
      </c>
      <c r="S378" s="505">
        <v>103.86703</v>
      </c>
      <c r="T378" s="504">
        <v>8.2030000000000012</v>
      </c>
      <c r="U378" s="534">
        <v>0.47410000000000002</v>
      </c>
      <c r="V378" s="12"/>
      <c r="W378" s="43">
        <v>9.5</v>
      </c>
    </row>
    <row r="379" spans="1:23" ht="15">
      <c r="A379" s="29" t="s">
        <v>155</v>
      </c>
      <c r="B379" s="33">
        <v>40553</v>
      </c>
      <c r="C379" s="31">
        <v>2</v>
      </c>
      <c r="D379" s="31">
        <v>1</v>
      </c>
      <c r="E379" s="31">
        <v>1</v>
      </c>
      <c r="F379" s="31" t="s">
        <v>116</v>
      </c>
      <c r="G379" s="31" t="s">
        <v>207</v>
      </c>
      <c r="H379" s="32" t="s">
        <v>236</v>
      </c>
      <c r="I379" s="511">
        <v>0.10817222295142367</v>
      </c>
      <c r="J379" s="504">
        <v>36.609699999999997</v>
      </c>
      <c r="K379" s="504">
        <v>24.1037</v>
      </c>
      <c r="L379" s="504">
        <v>6.8316299999999996</v>
      </c>
      <c r="M379" s="505">
        <v>100.28125</v>
      </c>
      <c r="N379" s="504">
        <v>8.2089999999999996</v>
      </c>
      <c r="O379" s="506">
        <v>0.55100000000000005</v>
      </c>
      <c r="P379" s="504">
        <v>36.607799999999997</v>
      </c>
      <c r="Q379" s="504">
        <v>24.092700000000001</v>
      </c>
      <c r="R379" s="504">
        <v>6.7817999999999996</v>
      </c>
      <c r="S379" s="505">
        <v>99.53</v>
      </c>
      <c r="T379" s="504">
        <v>8.2089999999999996</v>
      </c>
      <c r="U379" s="534">
        <v>0.57669999999999999</v>
      </c>
      <c r="V379" s="12"/>
      <c r="W379" s="43">
        <v>4.8</v>
      </c>
    </row>
    <row r="380" spans="1:23" ht="15">
      <c r="A380" s="29" t="s">
        <v>155</v>
      </c>
      <c r="B380" s="33">
        <v>40560</v>
      </c>
      <c r="C380" s="31">
        <v>2</v>
      </c>
      <c r="D380" s="31">
        <v>1</v>
      </c>
      <c r="E380" s="31">
        <v>1</v>
      </c>
      <c r="F380" s="31" t="s">
        <v>116</v>
      </c>
      <c r="G380" s="31" t="s">
        <v>193</v>
      </c>
      <c r="H380" s="32" t="s">
        <v>236</v>
      </c>
      <c r="I380" s="511">
        <v>6.9848223460224776E-2</v>
      </c>
      <c r="J380" s="504">
        <v>36.626300000000001</v>
      </c>
      <c r="K380" s="504">
        <v>24.3931</v>
      </c>
      <c r="L380" s="504">
        <v>6.8525</v>
      </c>
      <c r="M380" s="505">
        <v>101.09706</v>
      </c>
      <c r="N380" s="504">
        <v>8.3250000000000011</v>
      </c>
      <c r="O380" s="506">
        <v>0.3624</v>
      </c>
      <c r="P380" s="504">
        <v>36.622500000000002</v>
      </c>
      <c r="Q380" s="504">
        <v>24.131900000000002</v>
      </c>
      <c r="R380" s="504">
        <v>6.7935100000000004</v>
      </c>
      <c r="S380" s="505">
        <v>99.777429999999995</v>
      </c>
      <c r="T380" s="504">
        <v>8.3190000000000008</v>
      </c>
      <c r="U380" s="534">
        <v>0.63249999999999995</v>
      </c>
      <c r="V380" s="12"/>
      <c r="W380" s="43">
        <v>5.5</v>
      </c>
    </row>
    <row r="381" spans="1:23" ht="15">
      <c r="A381" s="29" t="s">
        <v>155</v>
      </c>
      <c r="B381" s="33">
        <v>40567</v>
      </c>
      <c r="C381" s="31">
        <v>2</v>
      </c>
      <c r="D381" s="31">
        <v>1</v>
      </c>
      <c r="E381" s="31">
        <v>1</v>
      </c>
      <c r="F381" s="31" t="s">
        <v>197</v>
      </c>
      <c r="G381" s="31" t="s">
        <v>187</v>
      </c>
      <c r="H381" s="32" t="s">
        <v>245</v>
      </c>
      <c r="I381" s="511">
        <v>9.8907187941055089E-2</v>
      </c>
      <c r="J381" s="504">
        <v>36.711399999999998</v>
      </c>
      <c r="K381" s="504">
        <v>23.860199999999999</v>
      </c>
      <c r="L381" s="504">
        <v>6.7633700000000001</v>
      </c>
      <c r="M381" s="505">
        <v>98.922510000000003</v>
      </c>
      <c r="N381" s="504">
        <v>8.3680000000000003</v>
      </c>
      <c r="O381" s="506">
        <v>0.6714</v>
      </c>
      <c r="P381" s="504">
        <v>36.713099999999997</v>
      </c>
      <c r="Q381" s="504">
        <v>23.861899999999999</v>
      </c>
      <c r="R381" s="504">
        <v>6.7372399999999999</v>
      </c>
      <c r="S381" s="505">
        <v>98.544309999999996</v>
      </c>
      <c r="T381" s="504">
        <v>8.3730000000000029</v>
      </c>
      <c r="U381" s="534">
        <v>0.72589999999999999</v>
      </c>
      <c r="V381" s="12"/>
      <c r="W381" s="43">
        <v>4</v>
      </c>
    </row>
    <row r="382" spans="1:23" ht="15">
      <c r="A382" s="29" t="s">
        <v>155</v>
      </c>
      <c r="B382" s="33">
        <v>40574</v>
      </c>
      <c r="C382" s="31">
        <v>2</v>
      </c>
      <c r="D382" s="31" t="s">
        <v>191</v>
      </c>
      <c r="E382" s="31" t="s">
        <v>196</v>
      </c>
      <c r="F382" s="31" t="s">
        <v>206</v>
      </c>
      <c r="G382" s="31" t="s">
        <v>189</v>
      </c>
      <c r="H382" s="32" t="s">
        <v>237</v>
      </c>
      <c r="I382" s="511">
        <v>7.031719867899193E-2</v>
      </c>
      <c r="J382" s="504">
        <v>36.468000000000004</v>
      </c>
      <c r="K382" s="504">
        <v>24.789100000000001</v>
      </c>
      <c r="L382" s="504">
        <v>6.7869799999999998</v>
      </c>
      <c r="M382" s="505">
        <v>100.71717</v>
      </c>
      <c r="N382" s="504">
        <v>8.4280000000000008</v>
      </c>
      <c r="O382" s="506">
        <v>0.31850000000000001</v>
      </c>
      <c r="P382" s="12">
        <v>36.4711</v>
      </c>
      <c r="Q382" s="12">
        <v>24.776800000000001</v>
      </c>
      <c r="R382" s="12">
        <v>6.87636</v>
      </c>
      <c r="S382" s="18">
        <v>102.02415000000001</v>
      </c>
      <c r="T382" s="12">
        <v>8.4269999999999996</v>
      </c>
      <c r="U382" s="11">
        <v>0.3528</v>
      </c>
      <c r="V382" s="12"/>
      <c r="W382" s="43">
        <v>6</v>
      </c>
    </row>
    <row r="383" spans="1:23" ht="15">
      <c r="A383" s="29" t="s">
        <v>155</v>
      </c>
      <c r="B383" s="33">
        <v>40581</v>
      </c>
      <c r="C383" s="31">
        <v>2</v>
      </c>
      <c r="D383" s="31">
        <v>1</v>
      </c>
      <c r="E383" s="31">
        <v>1</v>
      </c>
      <c r="F383" s="31" t="s">
        <v>119</v>
      </c>
      <c r="G383" s="31" t="s">
        <v>187</v>
      </c>
      <c r="H383" s="32" t="s">
        <v>243</v>
      </c>
      <c r="I383" s="511">
        <v>0.12552549798644513</v>
      </c>
      <c r="J383" s="504">
        <v>36.726100000000002</v>
      </c>
      <c r="K383" s="504">
        <v>23.623200000000001</v>
      </c>
      <c r="L383" s="504">
        <v>6.5092100000000004</v>
      </c>
      <c r="M383" s="505">
        <v>94.824939999999998</v>
      </c>
      <c r="N383" s="504">
        <v>8.06</v>
      </c>
      <c r="O383" s="506">
        <v>0.78310000000000002</v>
      </c>
      <c r="P383" s="504">
        <v>36.726300000000002</v>
      </c>
      <c r="Q383" s="504">
        <v>23.624600000000001</v>
      </c>
      <c r="R383" s="504">
        <v>6.6384400000000001</v>
      </c>
      <c r="S383" s="505">
        <v>96.709919999999997</v>
      </c>
      <c r="T383" s="504">
        <v>8.06</v>
      </c>
      <c r="U383" s="534">
        <v>0.87150000000000005</v>
      </c>
      <c r="V383" s="12"/>
      <c r="W383" s="43">
        <v>5</v>
      </c>
    </row>
    <row r="384" spans="1:23" ht="15">
      <c r="A384" s="29" t="s">
        <v>155</v>
      </c>
      <c r="B384" s="33">
        <v>40588</v>
      </c>
      <c r="C384" s="31">
        <v>2</v>
      </c>
      <c r="D384" s="31">
        <v>1</v>
      </c>
      <c r="E384" s="31">
        <v>1</v>
      </c>
      <c r="F384" s="31" t="s">
        <v>197</v>
      </c>
      <c r="G384" s="31" t="s">
        <v>187</v>
      </c>
      <c r="H384" s="32" t="s">
        <v>237</v>
      </c>
      <c r="I384" s="511">
        <v>8.4660567246275659E-2</v>
      </c>
      <c r="J384" s="504">
        <v>36.639600000000002</v>
      </c>
      <c r="K384" s="504">
        <v>24.1889</v>
      </c>
      <c r="L384" s="504">
        <v>6.1902600000000003</v>
      </c>
      <c r="M384" s="505">
        <v>91.015140000000002</v>
      </c>
      <c r="N384" s="504">
        <v>8.0389999999999997</v>
      </c>
      <c r="O384" s="506">
        <v>0.34</v>
      </c>
      <c r="P384" s="504">
        <v>36.756399999999999</v>
      </c>
      <c r="Q384" s="504">
        <v>24.2301</v>
      </c>
      <c r="R384" s="504">
        <v>6.6232100000000003</v>
      </c>
      <c r="S384" s="505">
        <v>97.514920000000004</v>
      </c>
      <c r="T384" s="504">
        <v>8.0370000000000008</v>
      </c>
      <c r="U384" s="534">
        <v>0.58260000000000001</v>
      </c>
      <c r="V384" s="12"/>
      <c r="W384" s="43">
        <v>7.5</v>
      </c>
    </row>
    <row r="385" spans="1:23" ht="15">
      <c r="A385" s="29" t="s">
        <v>155</v>
      </c>
      <c r="B385" s="33">
        <v>40595</v>
      </c>
      <c r="C385" s="31">
        <v>2</v>
      </c>
      <c r="D385" s="31">
        <v>1</v>
      </c>
      <c r="E385" s="31" t="s">
        <v>196</v>
      </c>
      <c r="F385" s="31" t="s">
        <v>197</v>
      </c>
      <c r="G385" s="31" t="s">
        <v>187</v>
      </c>
      <c r="H385" s="32" t="s">
        <v>250</v>
      </c>
      <c r="I385" s="511">
        <v>0.11495433999746874</v>
      </c>
      <c r="J385" s="504">
        <v>36.7729</v>
      </c>
      <c r="K385" s="504">
        <v>24.750299999999999</v>
      </c>
      <c r="L385" s="504">
        <v>6.9410999999999996</v>
      </c>
      <c r="M385" s="505">
        <v>103.11606999999999</v>
      </c>
      <c r="N385" s="504">
        <v>8.1300000000000008</v>
      </c>
      <c r="O385" s="506">
        <v>0.60370000000000001</v>
      </c>
      <c r="P385" s="504">
        <v>36.892800000000001</v>
      </c>
      <c r="Q385" s="504">
        <v>24.873000000000001</v>
      </c>
      <c r="R385" s="504">
        <v>6.8296900000000003</v>
      </c>
      <c r="S385" s="505">
        <v>101.74229</v>
      </c>
      <c r="T385" s="504">
        <v>8.1</v>
      </c>
      <c r="U385" s="534">
        <v>2.1052</v>
      </c>
      <c r="V385" s="12"/>
      <c r="W385" s="43">
        <v>4.8</v>
      </c>
    </row>
    <row r="386" spans="1:23" ht="15">
      <c r="A386" s="29" t="s">
        <v>155</v>
      </c>
      <c r="B386" s="33">
        <v>40602</v>
      </c>
      <c r="C386" s="31">
        <v>2</v>
      </c>
      <c r="D386" s="31">
        <v>1</v>
      </c>
      <c r="E386" s="31">
        <v>1</v>
      </c>
      <c r="F386" s="31" t="s">
        <v>116</v>
      </c>
      <c r="G386" s="31" t="s">
        <v>187</v>
      </c>
      <c r="H386" s="32" t="s">
        <v>236</v>
      </c>
      <c r="I386" s="511">
        <v>9.9141092365948022E-2</v>
      </c>
      <c r="J386" s="504">
        <v>36.725800000000007</v>
      </c>
      <c r="K386" s="504">
        <v>27.053899999999999</v>
      </c>
      <c r="L386" s="504">
        <v>6.9525699999999997</v>
      </c>
      <c r="M386" s="505">
        <v>107.31804</v>
      </c>
      <c r="N386" s="504">
        <v>8.1210000000000004</v>
      </c>
      <c r="O386" s="506">
        <v>0.16650000000000001</v>
      </c>
      <c r="P386" s="504">
        <v>36.609499999999997</v>
      </c>
      <c r="Q386" s="504">
        <v>26.357399999999998</v>
      </c>
      <c r="R386" s="504">
        <v>7.0573300000000003</v>
      </c>
      <c r="S386" s="505">
        <v>107.61476</v>
      </c>
      <c r="T386" s="504">
        <v>8.1280000000000001</v>
      </c>
      <c r="U386" s="534">
        <v>0.44890000000000002</v>
      </c>
      <c r="V386" s="12"/>
      <c r="W386" s="43">
        <v>10</v>
      </c>
    </row>
    <row r="387" spans="1:23" ht="15">
      <c r="A387" s="29" t="s">
        <v>155</v>
      </c>
      <c r="B387" s="33">
        <v>40609</v>
      </c>
      <c r="C387" s="31">
        <v>2</v>
      </c>
      <c r="D387" s="31" t="s">
        <v>97</v>
      </c>
      <c r="E387" s="31">
        <v>1</v>
      </c>
      <c r="F387" s="31" t="s">
        <v>202</v>
      </c>
      <c r="G387" s="31" t="s">
        <v>204</v>
      </c>
      <c r="H387" s="32" t="s">
        <v>245</v>
      </c>
      <c r="I387" s="511">
        <v>0.12008746168943647</v>
      </c>
      <c r="J387" s="504">
        <v>36.711500000000001</v>
      </c>
      <c r="K387" s="504">
        <v>25.211500000000001</v>
      </c>
      <c r="L387" s="504">
        <v>6.5882399999999999</v>
      </c>
      <c r="M387" s="505">
        <v>98.607339999999979</v>
      </c>
      <c r="N387" s="504">
        <v>8.16</v>
      </c>
      <c r="O387" s="506">
        <v>0.9012</v>
      </c>
      <c r="P387" s="504">
        <v>36.7087</v>
      </c>
      <c r="Q387" s="504">
        <v>25.134899999999998</v>
      </c>
      <c r="R387" s="504">
        <v>6.63253</v>
      </c>
      <c r="S387" s="505">
        <v>99.140180000000001</v>
      </c>
      <c r="T387" s="504">
        <v>8.1640000000000015</v>
      </c>
      <c r="U387" s="534">
        <v>1.5023</v>
      </c>
      <c r="V387" s="12"/>
      <c r="W387" s="43">
        <v>5</v>
      </c>
    </row>
    <row r="388" spans="1:23" ht="15">
      <c r="A388" s="29" t="s">
        <v>155</v>
      </c>
      <c r="B388" s="33">
        <v>40616</v>
      </c>
      <c r="C388" s="31">
        <v>2</v>
      </c>
      <c r="D388" s="31" t="s">
        <v>191</v>
      </c>
      <c r="E388" s="31">
        <v>1</v>
      </c>
      <c r="F388" s="31" t="s">
        <v>102</v>
      </c>
      <c r="G388" s="31" t="s">
        <v>189</v>
      </c>
      <c r="H388" s="32" t="s">
        <v>246</v>
      </c>
      <c r="I388" s="511">
        <v>0.13239410582599698</v>
      </c>
      <c r="J388" s="504">
        <v>36.646000000000001</v>
      </c>
      <c r="K388" s="504">
        <v>23.619499999999999</v>
      </c>
      <c r="L388" s="504">
        <v>6.5879899999999996</v>
      </c>
      <c r="M388" s="505">
        <v>95.922160000000005</v>
      </c>
      <c r="N388" s="504">
        <v>8.1960000000000015</v>
      </c>
      <c r="O388" s="506">
        <v>1.2784</v>
      </c>
      <c r="P388" s="504">
        <v>36.649299999999997</v>
      </c>
      <c r="Q388" s="504">
        <v>23.617599999999999</v>
      </c>
      <c r="R388" s="504">
        <v>6.6252500000000003</v>
      </c>
      <c r="S388" s="505">
        <v>96.463220000000007</v>
      </c>
      <c r="T388" s="504">
        <v>8.1950000000000003</v>
      </c>
      <c r="U388" s="534">
        <v>1.1406000000000001</v>
      </c>
      <c r="V388" s="12"/>
      <c r="W388" s="43">
        <v>4</v>
      </c>
    </row>
    <row r="389" spans="1:23" ht="15">
      <c r="A389" s="29" t="s">
        <v>155</v>
      </c>
      <c r="B389" s="33">
        <v>40623</v>
      </c>
      <c r="C389" s="31">
        <v>2</v>
      </c>
      <c r="D389" s="31" t="s">
        <v>97</v>
      </c>
      <c r="E389" s="31">
        <v>1</v>
      </c>
      <c r="F389" s="31" t="s">
        <v>119</v>
      </c>
      <c r="G389" s="31" t="s">
        <v>187</v>
      </c>
      <c r="H389" s="32" t="s">
        <v>254</v>
      </c>
      <c r="I389" s="511">
        <v>0.11429212108914512</v>
      </c>
      <c r="J389" s="504">
        <v>36.598300000000002</v>
      </c>
      <c r="K389" s="504">
        <v>23.6587</v>
      </c>
      <c r="L389" s="504">
        <v>6.9334800000000003</v>
      </c>
      <c r="M389" s="505">
        <v>100.99303999999999</v>
      </c>
      <c r="N389" s="504">
        <v>8.2420000000000009</v>
      </c>
      <c r="O389" s="506">
        <v>0.6865</v>
      </c>
      <c r="P389" s="504">
        <v>36.654000000000003</v>
      </c>
      <c r="Q389" s="504">
        <v>23.3155</v>
      </c>
      <c r="R389" s="504">
        <v>7.1573099999999998</v>
      </c>
      <c r="S389" s="505">
        <v>103.66925999999999</v>
      </c>
      <c r="T389" s="504">
        <v>8.2510000000000012</v>
      </c>
      <c r="U389" s="534">
        <v>0.78400000000000003</v>
      </c>
      <c r="V389" s="12"/>
      <c r="W389" s="43">
        <v>5</v>
      </c>
    </row>
    <row r="390" spans="1:23" ht="15">
      <c r="A390" s="29" t="s">
        <v>155</v>
      </c>
      <c r="B390" s="39">
        <v>40630</v>
      </c>
      <c r="C390" s="31">
        <v>2</v>
      </c>
      <c r="D390" s="31">
        <v>1</v>
      </c>
      <c r="E390" s="31">
        <v>1</v>
      </c>
      <c r="F390" s="31" t="s">
        <v>208</v>
      </c>
      <c r="G390" s="31" t="s">
        <v>187</v>
      </c>
      <c r="H390" s="32" t="s">
        <v>236</v>
      </c>
      <c r="I390" s="511">
        <v>7.3955424789790364E-2</v>
      </c>
      <c r="J390" s="504">
        <v>36.275800000000004</v>
      </c>
      <c r="K390" s="504">
        <v>24.192399999999999</v>
      </c>
      <c r="L390" s="504">
        <v>7.0071899999999996</v>
      </c>
      <c r="M390" s="505">
        <v>102.81761</v>
      </c>
      <c r="N390" s="504">
        <v>8.2860000000000014</v>
      </c>
      <c r="O390" s="506">
        <v>0.59409999999999996</v>
      </c>
      <c r="P390" s="504">
        <v>36.471400000000003</v>
      </c>
      <c r="Q390" s="504">
        <v>24.295200000000001</v>
      </c>
      <c r="R390" s="504">
        <v>6.6870799999999999</v>
      </c>
      <c r="S390" s="505">
        <v>98.404089999999997</v>
      </c>
      <c r="T390" s="504">
        <v>8.2620000000000005</v>
      </c>
      <c r="U390" s="534">
        <v>0.21590000000000001</v>
      </c>
      <c r="V390" s="12"/>
      <c r="W390" s="43">
        <v>9.6</v>
      </c>
    </row>
    <row r="391" spans="1:23" ht="15">
      <c r="A391" s="29"/>
      <c r="B391" s="39"/>
      <c r="C391" s="31"/>
      <c r="D391" s="31"/>
      <c r="E391" s="31"/>
      <c r="F391" s="31"/>
      <c r="G391" s="31"/>
      <c r="H391" s="32"/>
      <c r="I391" s="511"/>
      <c r="J391" s="504"/>
      <c r="K391" s="504"/>
      <c r="L391" s="504"/>
      <c r="M391" s="505"/>
      <c r="N391" s="504"/>
      <c r="O391" s="506"/>
      <c r="P391" s="504"/>
      <c r="Q391" s="504"/>
      <c r="R391" s="504"/>
      <c r="S391" s="505"/>
      <c r="T391" s="504"/>
      <c r="U391" s="534"/>
      <c r="V391" s="12"/>
      <c r="W391" s="43"/>
    </row>
    <row r="392" spans="1:23" ht="15">
      <c r="A392" s="29" t="s">
        <v>292</v>
      </c>
      <c r="B392" s="33">
        <v>40518</v>
      </c>
      <c r="C392" s="9">
        <v>2</v>
      </c>
      <c r="D392" s="9">
        <v>3</v>
      </c>
      <c r="E392" s="9">
        <v>1</v>
      </c>
      <c r="F392" s="31" t="s">
        <v>195</v>
      </c>
      <c r="G392" s="31" t="s">
        <v>219</v>
      </c>
      <c r="H392" s="32" t="s">
        <v>242</v>
      </c>
      <c r="I392" s="9" t="s">
        <v>302</v>
      </c>
      <c r="J392" s="12">
        <v>36.560899999999997</v>
      </c>
      <c r="K392" s="12">
        <v>22.277100000000001</v>
      </c>
      <c r="L392" s="12">
        <v>7.6102100000000004</v>
      </c>
      <c r="M392" s="18">
        <v>108.18768</v>
      </c>
      <c r="N392" s="12">
        <v>8.3070000000000004</v>
      </c>
      <c r="O392" s="10">
        <v>1.3201000000000001</v>
      </c>
      <c r="P392" s="504">
        <v>36.557699999999997</v>
      </c>
      <c r="Q392" s="504">
        <v>22.2056</v>
      </c>
      <c r="R392" s="504">
        <v>7.8038999999999996</v>
      </c>
      <c r="S392" s="505">
        <v>110.79917</v>
      </c>
      <c r="T392" s="504">
        <v>8.3130000000000006</v>
      </c>
      <c r="U392" s="534">
        <v>1.05</v>
      </c>
      <c r="V392" s="12"/>
      <c r="W392" s="43">
        <v>1.2</v>
      </c>
    </row>
    <row r="393" spans="1:23" ht="15">
      <c r="A393" s="29" t="s">
        <v>292</v>
      </c>
      <c r="B393" s="33">
        <v>40525</v>
      </c>
      <c r="C393" s="31">
        <v>2</v>
      </c>
      <c r="D393" s="31">
        <v>1</v>
      </c>
      <c r="E393" s="31">
        <v>1</v>
      </c>
      <c r="F393" s="31" t="s">
        <v>203</v>
      </c>
      <c r="G393" s="31" t="s">
        <v>192</v>
      </c>
      <c r="H393" s="32" t="s">
        <v>300</v>
      </c>
      <c r="I393" s="32" t="s">
        <v>302</v>
      </c>
      <c r="J393" s="504">
        <v>36.524799999999999</v>
      </c>
      <c r="K393" s="504">
        <v>22.528700000000001</v>
      </c>
      <c r="L393" s="504">
        <v>7.2428299999999997</v>
      </c>
      <c r="M393" s="505">
        <v>103.39968</v>
      </c>
      <c r="N393" s="504">
        <v>8.25</v>
      </c>
      <c r="O393" s="506">
        <v>0.72819999999999996</v>
      </c>
      <c r="P393" s="504">
        <v>36.507899999999999</v>
      </c>
      <c r="Q393" s="504">
        <v>22.355799999999999</v>
      </c>
      <c r="R393" s="504">
        <v>7.2488299999999999</v>
      </c>
      <c r="S393" s="505">
        <v>103.16117</v>
      </c>
      <c r="T393" s="504">
        <v>8.2379999999999995</v>
      </c>
      <c r="U393" s="534">
        <v>0.82389999999999997</v>
      </c>
      <c r="V393" s="12"/>
      <c r="W393" s="43">
        <v>1.8</v>
      </c>
    </row>
    <row r="394" spans="1:23" ht="15">
      <c r="A394" s="29" t="s">
        <v>292</v>
      </c>
      <c r="B394" s="33">
        <v>40532</v>
      </c>
      <c r="C394" s="31">
        <v>2</v>
      </c>
      <c r="D394" s="31" t="s">
        <v>196</v>
      </c>
      <c r="E394" s="31">
        <v>1</v>
      </c>
      <c r="F394" s="31" t="s">
        <v>202</v>
      </c>
      <c r="G394" s="31" t="s">
        <v>198</v>
      </c>
      <c r="H394" s="32" t="s">
        <v>247</v>
      </c>
      <c r="I394" s="32" t="s">
        <v>302</v>
      </c>
      <c r="J394" s="504">
        <v>36.577399999999997</v>
      </c>
      <c r="K394" s="504">
        <v>20.992699999999999</v>
      </c>
      <c r="L394" s="504">
        <v>5.9294500000000001</v>
      </c>
      <c r="M394" s="505">
        <v>82.397360000000006</v>
      </c>
      <c r="N394" s="504">
        <v>8.1319999999999997</v>
      </c>
      <c r="O394" s="506">
        <v>0.63390000000000002</v>
      </c>
      <c r="P394" s="504">
        <v>36.575899999999997</v>
      </c>
      <c r="Q394" s="504">
        <v>20.999400000000001</v>
      </c>
      <c r="R394" s="504">
        <v>5.8944299999999998</v>
      </c>
      <c r="S394" s="505">
        <v>81.919910000000002</v>
      </c>
      <c r="T394" s="504">
        <v>8.1300000000000008</v>
      </c>
      <c r="U394" s="534">
        <v>0.65080000000000005</v>
      </c>
      <c r="V394" s="12"/>
      <c r="W394" s="43">
        <v>1.7</v>
      </c>
    </row>
    <row r="395" spans="1:23" ht="15">
      <c r="A395" s="29" t="s">
        <v>292</v>
      </c>
      <c r="B395" s="33">
        <v>40547</v>
      </c>
      <c r="C395" s="31">
        <v>2</v>
      </c>
      <c r="D395" s="31" t="s">
        <v>196</v>
      </c>
      <c r="E395" s="31">
        <v>1</v>
      </c>
      <c r="F395" s="31" t="s">
        <v>195</v>
      </c>
      <c r="G395" s="31" t="s">
        <v>279</v>
      </c>
      <c r="H395" s="32" t="s">
        <v>254</v>
      </c>
      <c r="I395" s="32" t="s">
        <v>302</v>
      </c>
      <c r="J395" s="504">
        <v>36.626100000000001</v>
      </c>
      <c r="K395" s="504">
        <v>24.962499999999999</v>
      </c>
      <c r="L395" s="504">
        <v>6.9545300000000001</v>
      </c>
      <c r="M395" s="505">
        <v>103.60157</v>
      </c>
      <c r="N395" s="504">
        <v>8.1880000000000006</v>
      </c>
      <c r="O395" s="506">
        <v>0.72640000000000005</v>
      </c>
      <c r="P395" s="504">
        <v>36.6374</v>
      </c>
      <c r="Q395" s="504">
        <v>25.040400000000002</v>
      </c>
      <c r="R395" s="504">
        <v>6.8648999999999996</v>
      </c>
      <c r="S395" s="505">
        <v>102.40794</v>
      </c>
      <c r="T395" s="504">
        <v>8.1790000000000003</v>
      </c>
      <c r="U395" s="534">
        <v>1.4944999999999999</v>
      </c>
      <c r="V395" s="12"/>
      <c r="W395" s="43">
        <v>1.6</v>
      </c>
    </row>
    <row r="396" spans="1:23" ht="15">
      <c r="A396" s="29" t="s">
        <v>292</v>
      </c>
      <c r="B396" s="33">
        <v>40553</v>
      </c>
      <c r="C396" s="31">
        <v>2</v>
      </c>
      <c r="D396" s="31" t="s">
        <v>196</v>
      </c>
      <c r="E396" s="31">
        <v>1</v>
      </c>
      <c r="F396" s="31" t="s">
        <v>304</v>
      </c>
      <c r="G396" s="31" t="s">
        <v>205</v>
      </c>
      <c r="H396" s="32" t="s">
        <v>289</v>
      </c>
      <c r="I396" s="9" t="s">
        <v>302</v>
      </c>
      <c r="J396" s="12">
        <v>36.808300000000003</v>
      </c>
      <c r="K396" s="12">
        <v>24.082599999999999</v>
      </c>
      <c r="L396" s="12">
        <v>7.0257100000000001</v>
      </c>
      <c r="M396" s="18">
        <v>103.21057999999999</v>
      </c>
      <c r="N396" s="12">
        <v>8.2070000000000007</v>
      </c>
      <c r="O396" s="10">
        <v>1.0624</v>
      </c>
      <c r="P396" s="504">
        <v>36.790500000000002</v>
      </c>
      <c r="Q396" s="504">
        <v>24.0107</v>
      </c>
      <c r="R396" s="504">
        <v>7.1003999999999996</v>
      </c>
      <c r="S396" s="505">
        <v>104.16855</v>
      </c>
      <c r="T396" s="504">
        <v>8.2060000000000013</v>
      </c>
      <c r="U396" s="534">
        <v>1.0779000000000001</v>
      </c>
      <c r="V396" s="12"/>
      <c r="W396" s="43">
        <v>1.4</v>
      </c>
    </row>
    <row r="397" spans="1:23" ht="15">
      <c r="A397" s="29" t="s">
        <v>292</v>
      </c>
      <c r="B397" s="33">
        <v>40560</v>
      </c>
      <c r="C397" s="31">
        <v>2</v>
      </c>
      <c r="D397" s="31">
        <v>1</v>
      </c>
      <c r="E397" s="31">
        <v>1</v>
      </c>
      <c r="F397" s="31" t="s">
        <v>270</v>
      </c>
      <c r="G397" s="31" t="s">
        <v>218</v>
      </c>
      <c r="H397" s="32" t="s">
        <v>267</v>
      </c>
      <c r="I397" s="9" t="s">
        <v>302</v>
      </c>
      <c r="J397" s="12">
        <v>36.9465</v>
      </c>
      <c r="K397" s="12">
        <v>24.308199999999999</v>
      </c>
      <c r="L397" s="12">
        <v>6.1845299999999996</v>
      </c>
      <c r="M397" s="18">
        <v>91.277379999999994</v>
      </c>
      <c r="N397" s="12">
        <v>8.2840000000000007</v>
      </c>
      <c r="O397" s="10">
        <v>1.0683</v>
      </c>
      <c r="P397" s="504">
        <v>36.950600000000001</v>
      </c>
      <c r="Q397" s="504">
        <v>24.307099999999998</v>
      </c>
      <c r="R397" s="504">
        <v>6.22248</v>
      </c>
      <c r="S397" s="505">
        <v>91.837999999999994</v>
      </c>
      <c r="T397" s="504">
        <v>8.2870000000000008</v>
      </c>
      <c r="U397" s="534">
        <v>1.1347</v>
      </c>
      <c r="V397" s="12"/>
      <c r="W397" s="43">
        <v>1.7</v>
      </c>
    </row>
    <row r="398" spans="1:23" ht="15">
      <c r="A398" s="29" t="s">
        <v>292</v>
      </c>
      <c r="B398" s="33">
        <v>40567</v>
      </c>
      <c r="C398" s="31">
        <v>2</v>
      </c>
      <c r="D398" s="31" t="s">
        <v>186</v>
      </c>
      <c r="E398" s="31">
        <v>1</v>
      </c>
      <c r="F398" s="31" t="s">
        <v>308</v>
      </c>
      <c r="G398" s="31" t="s">
        <v>218</v>
      </c>
      <c r="H398" s="32" t="s">
        <v>315</v>
      </c>
      <c r="I398" s="9" t="s">
        <v>302</v>
      </c>
      <c r="J398" s="504">
        <v>36.685200000000002</v>
      </c>
      <c r="K398" s="504">
        <v>22.978200000000001</v>
      </c>
      <c r="L398" s="504">
        <v>5.82158</v>
      </c>
      <c r="M398" s="505">
        <v>83.843829999999997</v>
      </c>
      <c r="N398" s="504">
        <v>8.3000000000000007</v>
      </c>
      <c r="O398" s="506">
        <v>0.83850000000000002</v>
      </c>
      <c r="P398" s="504">
        <v>36.694099999999999</v>
      </c>
      <c r="Q398" s="504">
        <v>23.016400000000001</v>
      </c>
      <c r="R398" s="504">
        <v>5.8116300000000001</v>
      </c>
      <c r="S398" s="505">
        <v>83.760760000000005</v>
      </c>
      <c r="T398" s="504">
        <v>8.3090000000000011</v>
      </c>
      <c r="U398" s="534">
        <v>0.81289999999999996</v>
      </c>
      <c r="V398" s="12"/>
      <c r="W398" s="43">
        <v>3</v>
      </c>
    </row>
    <row r="399" spans="1:23" ht="15">
      <c r="A399" s="29" t="s">
        <v>292</v>
      </c>
      <c r="B399" s="33">
        <v>40574</v>
      </c>
      <c r="C399" s="31">
        <v>2</v>
      </c>
      <c r="D399" s="31" t="s">
        <v>191</v>
      </c>
      <c r="E399" s="31">
        <v>1</v>
      </c>
      <c r="F399" s="31" t="s">
        <v>202</v>
      </c>
      <c r="G399" s="31" t="s">
        <v>205</v>
      </c>
      <c r="H399" s="32" t="s">
        <v>247</v>
      </c>
      <c r="I399" s="9" t="s">
        <v>302</v>
      </c>
      <c r="J399" s="12">
        <v>36.609900000000003</v>
      </c>
      <c r="K399" s="12">
        <v>25.2485</v>
      </c>
      <c r="L399" s="12">
        <v>5.9203099999999997</v>
      </c>
      <c r="M399" s="18">
        <v>88.977260000000001</v>
      </c>
      <c r="N399" s="12">
        <v>8.3789999999999996</v>
      </c>
      <c r="O399" s="10">
        <v>2.7850000000000001</v>
      </c>
      <c r="P399" s="504">
        <v>36.643599999999999</v>
      </c>
      <c r="Q399" s="504">
        <v>25.488399999999999</v>
      </c>
      <c r="R399" s="504">
        <v>5.9466200000000002</v>
      </c>
      <c r="S399" s="505">
        <v>89.385980000000004</v>
      </c>
      <c r="T399" s="504">
        <v>8.3870000000000005</v>
      </c>
      <c r="U399" s="534">
        <v>1.9522999999999999</v>
      </c>
      <c r="V399" s="12"/>
      <c r="W399" s="43">
        <v>1.6</v>
      </c>
    </row>
    <row r="400" spans="1:23" ht="15">
      <c r="A400" s="29" t="s">
        <v>292</v>
      </c>
      <c r="B400" s="33">
        <v>40581</v>
      </c>
      <c r="C400" s="31">
        <v>2</v>
      </c>
      <c r="D400" s="31" t="s">
        <v>191</v>
      </c>
      <c r="E400" s="31">
        <v>1</v>
      </c>
      <c r="F400" s="31" t="s">
        <v>269</v>
      </c>
      <c r="G400" s="31" t="s">
        <v>198</v>
      </c>
      <c r="H400" s="32" t="s">
        <v>263</v>
      </c>
      <c r="I400" s="9" t="s">
        <v>302</v>
      </c>
      <c r="J400" s="504">
        <v>36.7761</v>
      </c>
      <c r="K400" s="504">
        <v>23.0261</v>
      </c>
      <c r="L400" s="504">
        <v>7.0458600000000002</v>
      </c>
      <c r="M400" s="505">
        <v>101.61451</v>
      </c>
      <c r="N400" s="504">
        <v>8.11</v>
      </c>
      <c r="O400" s="506">
        <v>0.98550000000000004</v>
      </c>
      <c r="P400" s="504">
        <v>36.8078</v>
      </c>
      <c r="Q400" s="504">
        <v>22.879100000000001</v>
      </c>
      <c r="R400" s="504">
        <v>7.2319100000000001</v>
      </c>
      <c r="S400" s="505">
        <v>104.04984</v>
      </c>
      <c r="T400" s="504">
        <v>8.11</v>
      </c>
      <c r="U400" s="534">
        <v>0.91310000000000002</v>
      </c>
      <c r="V400" s="12"/>
      <c r="W400" s="43">
        <v>1.8</v>
      </c>
    </row>
    <row r="401" spans="1:23" ht="15">
      <c r="A401" s="29" t="s">
        <v>292</v>
      </c>
      <c r="B401" s="33">
        <v>40588</v>
      </c>
      <c r="C401" s="31">
        <v>2</v>
      </c>
      <c r="D401" s="31" t="s">
        <v>196</v>
      </c>
      <c r="E401" s="31">
        <v>1</v>
      </c>
      <c r="F401" s="31" t="s">
        <v>202</v>
      </c>
      <c r="G401" s="31" t="s">
        <v>192</v>
      </c>
      <c r="H401" s="32" t="s">
        <v>300</v>
      </c>
      <c r="I401" s="9" t="s">
        <v>302</v>
      </c>
      <c r="J401" s="12">
        <v>36.856299999999997</v>
      </c>
      <c r="K401" s="12">
        <v>24.5579</v>
      </c>
      <c r="L401" s="12">
        <v>7.2848100000000002</v>
      </c>
      <c r="M401" s="18">
        <v>107.91986</v>
      </c>
      <c r="N401" s="12">
        <v>8.0719999999999992</v>
      </c>
      <c r="O401" s="10">
        <v>0.86460000000000004</v>
      </c>
      <c r="P401" s="504">
        <v>36.855499999999999</v>
      </c>
      <c r="Q401" s="504">
        <v>24.512799999999999</v>
      </c>
      <c r="R401" s="504">
        <v>7.4881399999999996</v>
      </c>
      <c r="S401" s="505">
        <v>110.8462</v>
      </c>
      <c r="T401" s="504">
        <v>8.0730000000000004</v>
      </c>
      <c r="U401" s="534">
        <v>0.78169999999999995</v>
      </c>
      <c r="V401" s="12"/>
      <c r="W401" s="43">
        <v>1.8</v>
      </c>
    </row>
    <row r="402" spans="1:23" ht="15">
      <c r="A402" s="29" t="s">
        <v>292</v>
      </c>
      <c r="B402" s="33">
        <v>40595</v>
      </c>
      <c r="C402" s="31">
        <v>2</v>
      </c>
      <c r="D402" s="31" t="s">
        <v>191</v>
      </c>
      <c r="E402" s="31" t="s">
        <v>191</v>
      </c>
      <c r="F402" s="31" t="s">
        <v>304</v>
      </c>
      <c r="G402" s="31" t="s">
        <v>216</v>
      </c>
      <c r="H402" s="32" t="s">
        <v>307</v>
      </c>
      <c r="I402" s="9" t="s">
        <v>302</v>
      </c>
      <c r="J402" s="12">
        <v>36.8337</v>
      </c>
      <c r="K402" s="12">
        <v>24.2789</v>
      </c>
      <c r="L402" s="12">
        <v>8.2768300000000004</v>
      </c>
      <c r="M402" s="18">
        <v>122.01741</v>
      </c>
      <c r="N402" s="12">
        <v>8.15</v>
      </c>
      <c r="O402" s="10">
        <v>1.5517000000000001</v>
      </c>
      <c r="P402" s="504">
        <v>36.835099999999997</v>
      </c>
      <c r="Q402" s="504">
        <v>24.283300000000001</v>
      </c>
      <c r="R402" s="504">
        <v>8.4395700000000016</v>
      </c>
      <c r="S402" s="505">
        <v>124.42698</v>
      </c>
      <c r="T402" s="504">
        <v>8.15</v>
      </c>
      <c r="U402" s="534">
        <v>1.738</v>
      </c>
      <c r="V402" s="12"/>
      <c r="W402" s="43">
        <v>1.7</v>
      </c>
    </row>
    <row r="403" spans="1:23" ht="15">
      <c r="A403" s="29" t="s">
        <v>292</v>
      </c>
      <c r="B403" s="33">
        <v>40602</v>
      </c>
      <c r="C403" s="31">
        <v>2</v>
      </c>
      <c r="D403" s="31">
        <v>1</v>
      </c>
      <c r="E403" s="31" t="s">
        <v>196</v>
      </c>
      <c r="F403" s="31" t="s">
        <v>203</v>
      </c>
      <c r="G403" s="31" t="s">
        <v>218</v>
      </c>
      <c r="H403" s="32" t="s">
        <v>247</v>
      </c>
      <c r="I403" s="9" t="s">
        <v>302</v>
      </c>
      <c r="J403" s="504">
        <v>36.686799999999998</v>
      </c>
      <c r="K403" s="504">
        <v>27.306799999999999</v>
      </c>
      <c r="L403" s="504">
        <v>7.3703399999999997</v>
      </c>
      <c r="M403" s="505">
        <v>114.21621</v>
      </c>
      <c r="N403" s="504">
        <v>8.1030000000000015</v>
      </c>
      <c r="O403" s="506">
        <v>1.5426</v>
      </c>
      <c r="P403" s="504">
        <v>36.683599999999998</v>
      </c>
      <c r="Q403" s="504">
        <v>27.105599999999999</v>
      </c>
      <c r="R403" s="504">
        <v>7.42849</v>
      </c>
      <c r="S403" s="505">
        <v>114.73456</v>
      </c>
      <c r="T403" s="504">
        <v>8.1050000000000004</v>
      </c>
      <c r="U403" s="534">
        <v>0.97860000000000003</v>
      </c>
      <c r="V403" s="12"/>
      <c r="W403" s="43">
        <v>1.8</v>
      </c>
    </row>
    <row r="404" spans="1:23" ht="15">
      <c r="A404" s="29" t="s">
        <v>292</v>
      </c>
      <c r="B404" s="33">
        <v>40609</v>
      </c>
      <c r="C404" s="31">
        <v>2</v>
      </c>
      <c r="D404" s="31">
        <v>1</v>
      </c>
      <c r="E404" s="31">
        <v>1</v>
      </c>
      <c r="F404" s="31" t="s">
        <v>201</v>
      </c>
      <c r="G404" s="31" t="s">
        <v>216</v>
      </c>
      <c r="H404" s="32" t="s">
        <v>265</v>
      </c>
      <c r="I404" s="9" t="s">
        <v>302</v>
      </c>
      <c r="J404" s="12">
        <v>36.8018</v>
      </c>
      <c r="K404" s="12">
        <v>23.852900000000002</v>
      </c>
      <c r="L404" s="12">
        <v>6.62113</v>
      </c>
      <c r="M404" s="18">
        <v>96.880309999999994</v>
      </c>
      <c r="N404" s="12">
        <v>8.1389999999999993</v>
      </c>
      <c r="O404" s="10">
        <v>0.94520000000000004</v>
      </c>
      <c r="P404" s="504">
        <v>36.772400000000005</v>
      </c>
      <c r="Q404" s="504">
        <v>23.582799999999999</v>
      </c>
      <c r="R404" s="504">
        <v>6.5340100000000003</v>
      </c>
      <c r="S404" s="505">
        <v>95.145139999999998</v>
      </c>
      <c r="T404" s="504">
        <v>8.1389999999999993</v>
      </c>
      <c r="U404" s="534">
        <v>0.75700000000000001</v>
      </c>
      <c r="V404" s="12"/>
      <c r="W404" s="43">
        <v>1.7</v>
      </c>
    </row>
    <row r="405" spans="1:23" ht="15">
      <c r="A405" s="29" t="s">
        <v>292</v>
      </c>
      <c r="B405" s="33">
        <v>40616</v>
      </c>
      <c r="C405" s="31">
        <v>2</v>
      </c>
      <c r="D405" s="31">
        <v>1</v>
      </c>
      <c r="E405" s="31">
        <v>1</v>
      </c>
      <c r="F405" s="31" t="s">
        <v>195</v>
      </c>
      <c r="G405" s="31" t="s">
        <v>218</v>
      </c>
      <c r="H405" s="32" t="s">
        <v>259</v>
      </c>
      <c r="I405" s="9" t="s">
        <v>302</v>
      </c>
      <c r="J405" s="504">
        <v>37.039299999999997</v>
      </c>
      <c r="K405" s="504">
        <v>23.6248</v>
      </c>
      <c r="L405" s="504">
        <v>5.2479699999999996</v>
      </c>
      <c r="M405" s="505">
        <v>76.591819999999998</v>
      </c>
      <c r="N405" s="504">
        <v>8.2140000000000004</v>
      </c>
      <c r="O405" s="506">
        <v>0.7117</v>
      </c>
      <c r="P405" s="504">
        <v>36.853299999999997</v>
      </c>
      <c r="Q405" s="504">
        <v>23.251999999999999</v>
      </c>
      <c r="R405" s="504">
        <v>7.3807900000000002</v>
      </c>
      <c r="S405" s="505">
        <v>106.91152</v>
      </c>
      <c r="T405" s="504">
        <v>8.2089999999999996</v>
      </c>
      <c r="U405" s="534">
        <v>0.91679999999999995</v>
      </c>
      <c r="V405" s="12"/>
      <c r="W405" s="43">
        <v>1.8</v>
      </c>
    </row>
    <row r="406" spans="1:23" ht="15">
      <c r="A406" s="29" t="s">
        <v>292</v>
      </c>
      <c r="B406" s="33">
        <v>40623</v>
      </c>
      <c r="C406" s="31">
        <v>2</v>
      </c>
      <c r="D406" s="31">
        <v>1</v>
      </c>
      <c r="E406" s="31">
        <v>1</v>
      </c>
      <c r="F406" s="31" t="s">
        <v>195</v>
      </c>
      <c r="G406" s="31" t="s">
        <v>192</v>
      </c>
      <c r="H406" s="32" t="s">
        <v>263</v>
      </c>
      <c r="I406" s="9" t="s">
        <v>302</v>
      </c>
      <c r="J406" s="12">
        <v>36.748199999999997</v>
      </c>
      <c r="K406" s="12">
        <v>21.174600000000002</v>
      </c>
      <c r="L406" s="12">
        <v>6.6873300000000002</v>
      </c>
      <c r="M406" s="18">
        <v>93.326300000000003</v>
      </c>
      <c r="N406" s="12">
        <v>8.1760000000000002</v>
      </c>
      <c r="O406" s="10">
        <v>1.0934999999999999</v>
      </c>
      <c r="P406" s="504">
        <v>36.742600000000003</v>
      </c>
      <c r="Q406" s="504">
        <v>21.145800000000001</v>
      </c>
      <c r="R406" s="504">
        <v>6.8675800000000002</v>
      </c>
      <c r="S406" s="505">
        <v>95.789320000000004</v>
      </c>
      <c r="T406" s="504">
        <v>8.1710000000000012</v>
      </c>
      <c r="U406" s="534">
        <v>0.81420000000000003</v>
      </c>
      <c r="V406" s="12"/>
      <c r="W406" s="43">
        <v>1.5</v>
      </c>
    </row>
    <row r="407" spans="1:23" ht="15">
      <c r="A407" s="29" t="s">
        <v>292</v>
      </c>
      <c r="B407" s="39">
        <v>40630</v>
      </c>
      <c r="C407" s="31">
        <v>2</v>
      </c>
      <c r="D407" s="31">
        <v>1</v>
      </c>
      <c r="E407" s="31">
        <v>1</v>
      </c>
      <c r="F407" s="31" t="s">
        <v>102</v>
      </c>
      <c r="G407" s="31" t="s">
        <v>216</v>
      </c>
      <c r="H407" s="32" t="s">
        <v>258</v>
      </c>
      <c r="I407" s="9" t="s">
        <v>302</v>
      </c>
      <c r="J407" s="12">
        <v>36.736600000000003</v>
      </c>
      <c r="K407" s="12">
        <v>24.106100000000001</v>
      </c>
      <c r="L407" s="12">
        <v>5.8708</v>
      </c>
      <c r="M407" s="18">
        <v>86.243780000000001</v>
      </c>
      <c r="N407" s="12">
        <v>8.1880000000000006</v>
      </c>
      <c r="O407" s="10">
        <v>0.73870000000000002</v>
      </c>
      <c r="P407" s="504">
        <v>36.733200000000004</v>
      </c>
      <c r="Q407" s="504">
        <v>24.0809</v>
      </c>
      <c r="R407" s="504">
        <v>5.8982700000000001</v>
      </c>
      <c r="S407" s="505">
        <v>86.608109999999996</v>
      </c>
      <c r="T407" s="504">
        <v>8.1940000000000008</v>
      </c>
      <c r="U407" s="534">
        <v>0.76619999999999999</v>
      </c>
      <c r="V407" s="12"/>
      <c r="W407" s="43">
        <v>1.6</v>
      </c>
    </row>
  </sheetData>
  <pageMargins left="0.75" right="0.75" top="1" bottom="1" header="0.5" footer="0.5"/>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AF406"/>
  <sheetViews>
    <sheetView topLeftCell="G1" zoomScale="85" workbookViewId="0">
      <selection activeCell="AE1" sqref="AE1:AE1048576"/>
    </sheetView>
  </sheetViews>
  <sheetFormatPr defaultColWidth="11.42578125" defaultRowHeight="12"/>
  <cols>
    <col min="11" max="11" width="16.140625" bestFit="1" customWidth="1"/>
    <col min="32" max="32" width="19.42578125" customWidth="1"/>
  </cols>
  <sheetData>
    <row r="1" spans="1:32" ht="24">
      <c r="A1" s="26"/>
      <c r="B1" s="26"/>
      <c r="C1" s="26" t="s">
        <v>4</v>
      </c>
      <c r="D1" s="26" t="s">
        <v>58</v>
      </c>
      <c r="E1" s="26" t="s">
        <v>59</v>
      </c>
      <c r="F1" s="26" t="s">
        <v>60</v>
      </c>
      <c r="G1" s="26" t="s">
        <v>61</v>
      </c>
      <c r="H1" s="26" t="s">
        <v>62</v>
      </c>
      <c r="I1" s="26" t="s">
        <v>316</v>
      </c>
      <c r="J1" s="26" t="s">
        <v>317</v>
      </c>
      <c r="K1" s="26" t="s">
        <v>63</v>
      </c>
      <c r="L1" s="26" t="s">
        <v>64</v>
      </c>
      <c r="M1" s="26" t="s">
        <v>65</v>
      </c>
      <c r="N1" s="522" t="s">
        <v>318</v>
      </c>
      <c r="O1" s="522" t="s">
        <v>319</v>
      </c>
      <c r="P1" s="26" t="s">
        <v>223</v>
      </c>
      <c r="Q1" s="26" t="s">
        <v>222</v>
      </c>
      <c r="R1" s="26" t="s">
        <v>173</v>
      </c>
      <c r="S1" s="26" t="s">
        <v>297</v>
      </c>
      <c r="T1" s="26" t="s">
        <v>320</v>
      </c>
      <c r="U1" s="26" t="s">
        <v>67</v>
      </c>
      <c r="V1" s="26" t="s">
        <v>68</v>
      </c>
      <c r="W1" s="522" t="s">
        <v>321</v>
      </c>
      <c r="X1" s="522" t="s">
        <v>322</v>
      </c>
      <c r="Y1" s="26" t="s">
        <v>490</v>
      </c>
      <c r="Z1" s="26" t="s">
        <v>224</v>
      </c>
      <c r="AA1" s="38" t="s">
        <v>174</v>
      </c>
      <c r="AB1" s="26" t="s">
        <v>298</v>
      </c>
      <c r="AC1" s="26" t="s">
        <v>323</v>
      </c>
      <c r="AD1" s="26" t="s">
        <v>72</v>
      </c>
      <c r="AE1" s="26" t="s">
        <v>225</v>
      </c>
      <c r="AF1" s="26" t="s">
        <v>324</v>
      </c>
    </row>
    <row r="2" spans="1:32">
      <c r="A2" s="26" t="s">
        <v>57</v>
      </c>
      <c r="B2" s="26" t="s">
        <v>2</v>
      </c>
      <c r="C2" s="26" t="s">
        <v>7</v>
      </c>
      <c r="D2" s="26" t="s">
        <v>7</v>
      </c>
      <c r="E2" s="26" t="s">
        <v>7</v>
      </c>
      <c r="F2" s="26" t="s">
        <v>7</v>
      </c>
      <c r="G2" s="26" t="s">
        <v>7</v>
      </c>
      <c r="H2" s="26" t="s">
        <v>7</v>
      </c>
      <c r="I2" s="26" t="s">
        <v>7</v>
      </c>
      <c r="J2" s="26" t="s">
        <v>7</v>
      </c>
      <c r="K2" s="26" t="s">
        <v>226</v>
      </c>
      <c r="L2" s="26" t="s">
        <v>228</v>
      </c>
      <c r="M2" s="26" t="s">
        <v>227</v>
      </c>
      <c r="N2" s="26" t="s">
        <v>325</v>
      </c>
      <c r="O2" s="26"/>
      <c r="P2" s="26" t="s">
        <v>230</v>
      </c>
      <c r="Q2" s="26" t="s">
        <v>229</v>
      </c>
      <c r="R2" s="41"/>
      <c r="S2" s="26" t="s">
        <v>299</v>
      </c>
      <c r="T2" s="26" t="s">
        <v>7</v>
      </c>
      <c r="U2" s="26" t="s">
        <v>228</v>
      </c>
      <c r="V2" s="26" t="s">
        <v>227</v>
      </c>
      <c r="W2" s="26" t="s">
        <v>325</v>
      </c>
      <c r="X2" s="26"/>
      <c r="Y2" s="26" t="s">
        <v>230</v>
      </c>
      <c r="Z2" s="26" t="s">
        <v>229</v>
      </c>
      <c r="AA2" s="41"/>
      <c r="AB2" s="26" t="s">
        <v>299</v>
      </c>
      <c r="AC2" s="26" t="s">
        <v>7</v>
      </c>
      <c r="AD2" s="26" t="s">
        <v>231</v>
      </c>
    </row>
    <row r="3" spans="1:32">
      <c r="A3" s="29" t="s">
        <v>8</v>
      </c>
      <c r="B3" s="33">
        <v>40882</v>
      </c>
      <c r="C3" s="523">
        <v>2</v>
      </c>
      <c r="D3" s="523" t="s">
        <v>97</v>
      </c>
      <c r="E3" s="523" t="s">
        <v>196</v>
      </c>
      <c r="F3" s="523" t="s">
        <v>188</v>
      </c>
      <c r="G3" s="31" t="s">
        <v>189</v>
      </c>
      <c r="H3" s="32" t="s">
        <v>237</v>
      </c>
      <c r="I3" s="32" t="s">
        <v>326</v>
      </c>
      <c r="J3" s="32" t="s">
        <v>327</v>
      </c>
      <c r="K3" s="524">
        <v>7.723088696624128E-2</v>
      </c>
      <c r="L3" s="525">
        <v>35.409599999999998</v>
      </c>
      <c r="M3" s="525">
        <v>21.170300000000001</v>
      </c>
      <c r="N3" s="525">
        <v>49.622934000000001</v>
      </c>
      <c r="O3" s="526">
        <v>1024.7636</v>
      </c>
      <c r="P3" s="525">
        <v>7.4997999999999996</v>
      </c>
      <c r="Q3" s="527">
        <v>103.83792</v>
      </c>
      <c r="R3" s="525">
        <v>8.1159999999999997</v>
      </c>
      <c r="S3" s="525">
        <v>0.26</v>
      </c>
      <c r="T3" s="525">
        <v>0.1167</v>
      </c>
      <c r="U3" s="525">
        <v>35.432299999999998</v>
      </c>
      <c r="V3" s="525">
        <v>20.967199999999998</v>
      </c>
      <c r="W3" s="525">
        <v>49.450155000000002</v>
      </c>
      <c r="X3" s="526">
        <v>1024.9229</v>
      </c>
      <c r="Y3" s="525">
        <v>6.9928800000000004</v>
      </c>
      <c r="Z3" s="527">
        <v>96.479050000000001</v>
      </c>
      <c r="AA3" s="525">
        <v>8.0920000000000005</v>
      </c>
      <c r="AB3" s="525">
        <v>1.4096</v>
      </c>
      <c r="AC3" s="525">
        <v>0.98380000000000001</v>
      </c>
      <c r="AD3" s="526">
        <v>9.5</v>
      </c>
      <c r="AF3" s="11">
        <v>0.33943429951690807</v>
      </c>
    </row>
    <row r="4" spans="1:32">
      <c r="A4" s="29" t="s">
        <v>8</v>
      </c>
      <c r="B4" s="33">
        <v>40889</v>
      </c>
      <c r="C4" s="523">
        <v>2</v>
      </c>
      <c r="D4" s="523" t="s">
        <v>196</v>
      </c>
      <c r="E4" s="523">
        <v>1</v>
      </c>
      <c r="F4" s="523" t="s">
        <v>102</v>
      </c>
      <c r="G4" s="31" t="s">
        <v>204</v>
      </c>
      <c r="H4" s="32" t="s">
        <v>237</v>
      </c>
      <c r="I4" s="32" t="s">
        <v>326</v>
      </c>
      <c r="J4" s="32" t="s">
        <v>280</v>
      </c>
      <c r="K4" s="524">
        <v>8.3222452175712683E-2</v>
      </c>
      <c r="L4" s="525">
        <v>35.498399999999997</v>
      </c>
      <c r="M4" s="525">
        <v>21.752700000000001</v>
      </c>
      <c r="N4" s="525">
        <v>50.338076999999998</v>
      </c>
      <c r="O4" s="526">
        <v>1024.6712</v>
      </c>
      <c r="P4" s="525">
        <v>7.1497400000000004</v>
      </c>
      <c r="Q4" s="527">
        <v>100.07973</v>
      </c>
      <c r="R4" s="525">
        <v>8.0739999999999998</v>
      </c>
      <c r="S4" s="525">
        <v>0.61370000000000002</v>
      </c>
      <c r="T4" s="525">
        <v>0.39340000000000003</v>
      </c>
      <c r="U4" s="525">
        <v>35.499499999999998</v>
      </c>
      <c r="V4" s="525">
        <v>21.7319</v>
      </c>
      <c r="W4" s="525">
        <v>50.326286000000003</v>
      </c>
      <c r="X4" s="526">
        <v>1024.7624000000001</v>
      </c>
      <c r="Y4" s="525">
        <v>7.1598199999999999</v>
      </c>
      <c r="Z4" s="527">
        <v>100.18414</v>
      </c>
      <c r="AA4" s="525">
        <v>8.0690000000000008</v>
      </c>
      <c r="AB4" s="525">
        <v>0.55269999999999997</v>
      </c>
      <c r="AC4" s="525">
        <v>0.93100000000000005</v>
      </c>
      <c r="AD4" s="10">
        <v>7</v>
      </c>
      <c r="AF4" s="528">
        <v>0.6863661354581676</v>
      </c>
    </row>
    <row r="5" spans="1:32" ht="15">
      <c r="A5" s="29" t="s">
        <v>8</v>
      </c>
      <c r="B5" s="33">
        <v>40896</v>
      </c>
      <c r="C5" s="523">
        <v>2</v>
      </c>
      <c r="D5" s="523" t="s">
        <v>191</v>
      </c>
      <c r="E5" s="523" t="s">
        <v>196</v>
      </c>
      <c r="F5" s="523" t="s">
        <v>116</v>
      </c>
      <c r="G5" s="31" t="s">
        <v>189</v>
      </c>
      <c r="H5" s="32" t="s">
        <v>236</v>
      </c>
      <c r="I5" s="32" t="s">
        <v>326</v>
      </c>
      <c r="J5" s="32" t="s">
        <v>327</v>
      </c>
      <c r="K5" s="524">
        <v>6.8774998363116985E-2</v>
      </c>
      <c r="L5" s="529">
        <v>35.445700000000002</v>
      </c>
      <c r="M5" s="529">
        <v>22.0825</v>
      </c>
      <c r="N5" s="529">
        <v>50.613779999999998</v>
      </c>
      <c r="O5" s="530">
        <v>1024.5360000000001</v>
      </c>
      <c r="P5" s="529">
        <v>7.4710299999999998</v>
      </c>
      <c r="Q5" s="531">
        <v>105.15899</v>
      </c>
      <c r="R5" s="529">
        <v>8.027000000000001</v>
      </c>
      <c r="S5" s="529">
        <v>8.5900000000000004E-2</v>
      </c>
      <c r="T5" s="529">
        <v>0.22209999999999999</v>
      </c>
      <c r="U5" s="525">
        <v>35.497100000000003</v>
      </c>
      <c r="V5" s="525">
        <v>22.042100000000001</v>
      </c>
      <c r="W5" s="525">
        <v>50.645887999999999</v>
      </c>
      <c r="X5" s="526">
        <v>1024.674</v>
      </c>
      <c r="Y5" s="525">
        <v>6.8393899999999999</v>
      </c>
      <c r="Z5" s="527">
        <v>96.228279999999998</v>
      </c>
      <c r="AA5" s="525">
        <v>8.0009999999999994</v>
      </c>
      <c r="AB5" s="525">
        <v>0.81440000000000001</v>
      </c>
      <c r="AC5" s="525">
        <v>0.93210000000000004</v>
      </c>
      <c r="AD5" s="10">
        <v>10</v>
      </c>
      <c r="AF5" s="11">
        <v>0.36571889763779503</v>
      </c>
    </row>
    <row r="6" spans="1:32">
      <c r="A6" s="29" t="s">
        <v>8</v>
      </c>
      <c r="B6" s="33">
        <v>40912</v>
      </c>
      <c r="C6" s="523">
        <v>2</v>
      </c>
      <c r="D6" s="523" t="s">
        <v>191</v>
      </c>
      <c r="E6" s="523">
        <v>1</v>
      </c>
      <c r="F6" s="523" t="s">
        <v>208</v>
      </c>
      <c r="G6" s="31" t="s">
        <v>193</v>
      </c>
      <c r="H6" s="32" t="s">
        <v>237</v>
      </c>
      <c r="I6" s="32" t="s">
        <v>326</v>
      </c>
      <c r="J6" s="32" t="s">
        <v>327</v>
      </c>
      <c r="K6" s="524">
        <v>7.7094955120460495E-2</v>
      </c>
      <c r="L6" s="525">
        <v>35.651899999999998</v>
      </c>
      <c r="M6" s="525">
        <v>23.4145</v>
      </c>
      <c r="N6" s="525">
        <v>52.272826999999999</v>
      </c>
      <c r="O6" s="526">
        <v>1024.3115</v>
      </c>
      <c r="P6" s="525">
        <v>7.2715300000000003</v>
      </c>
      <c r="Q6" s="527">
        <v>104.89612</v>
      </c>
      <c r="R6" s="525">
        <v>8.3919999999999995</v>
      </c>
      <c r="S6" s="525">
        <v>0.26779999999999998</v>
      </c>
      <c r="T6" s="525">
        <v>0.26889999999999997</v>
      </c>
      <c r="U6" s="525">
        <v>35.591099999999997</v>
      </c>
      <c r="V6" s="525">
        <v>22.7151</v>
      </c>
      <c r="W6" s="525">
        <v>51.468524000000002</v>
      </c>
      <c r="X6" s="526">
        <v>1024.5550000000001</v>
      </c>
      <c r="Y6" s="525">
        <v>7.2368800000000002</v>
      </c>
      <c r="Z6" s="527">
        <v>103.09295</v>
      </c>
      <c r="AA6" s="525">
        <v>8.3960000000000008</v>
      </c>
      <c r="AB6" s="525">
        <v>1.5893999999999999</v>
      </c>
      <c r="AC6" s="525">
        <v>1.1968000000000001</v>
      </c>
      <c r="AD6" s="10">
        <v>7</v>
      </c>
      <c r="AF6" s="11">
        <v>0.57928506024096438</v>
      </c>
    </row>
    <row r="7" spans="1:32" ht="15">
      <c r="A7" s="29" t="s">
        <v>8</v>
      </c>
      <c r="B7" s="33">
        <v>40917</v>
      </c>
      <c r="C7" s="523">
        <v>2</v>
      </c>
      <c r="D7" s="523" t="s">
        <v>191</v>
      </c>
      <c r="E7" s="523">
        <v>1</v>
      </c>
      <c r="F7" s="523" t="s">
        <v>200</v>
      </c>
      <c r="G7" s="31" t="s">
        <v>193</v>
      </c>
      <c r="H7" s="32" t="s">
        <v>237</v>
      </c>
      <c r="I7" s="32" t="s">
        <v>326</v>
      </c>
      <c r="J7" s="32" t="s">
        <v>326</v>
      </c>
      <c r="K7" s="524">
        <v>8.6328471358035466E-2</v>
      </c>
      <c r="L7" s="529">
        <v>35.753</v>
      </c>
      <c r="M7" s="529">
        <v>23.151700000000002</v>
      </c>
      <c r="N7" s="529">
        <v>52.127451999999998</v>
      </c>
      <c r="O7" s="530">
        <v>1024.4650999999999</v>
      </c>
      <c r="P7" s="529">
        <v>7.1437799999999996</v>
      </c>
      <c r="Q7" s="531">
        <v>102.64297999999999</v>
      </c>
      <c r="R7" s="529">
        <v>8.3910000000000018</v>
      </c>
      <c r="S7" s="529">
        <v>0.42099999999999999</v>
      </c>
      <c r="T7" s="529">
        <v>0.14860000000000001</v>
      </c>
      <c r="U7" s="529">
        <v>35.759900000000002</v>
      </c>
      <c r="V7" s="529">
        <v>22.433900000000001</v>
      </c>
      <c r="W7" s="529">
        <v>51.389988000000002</v>
      </c>
      <c r="X7" s="530">
        <v>1024.7624000000001</v>
      </c>
      <c r="Y7" s="529">
        <v>6.7432400000000001</v>
      </c>
      <c r="Z7" s="531">
        <v>95.680790000000002</v>
      </c>
      <c r="AA7" s="529">
        <v>8.3790000000000013</v>
      </c>
      <c r="AB7" s="529">
        <v>2.3849999999999998</v>
      </c>
      <c r="AC7" s="529">
        <v>1.1933</v>
      </c>
      <c r="AD7" s="10">
        <v>5</v>
      </c>
      <c r="AF7" s="11">
        <v>0.54802327365728909</v>
      </c>
    </row>
    <row r="8" spans="1:32" ht="15">
      <c r="A8" s="29" t="s">
        <v>8</v>
      </c>
      <c r="B8" s="33">
        <v>40924</v>
      </c>
      <c r="C8" s="523">
        <v>2</v>
      </c>
      <c r="D8" s="523">
        <v>1</v>
      </c>
      <c r="E8" s="523">
        <v>1</v>
      </c>
      <c r="F8" s="523" t="s">
        <v>206</v>
      </c>
      <c r="G8" s="31" t="s">
        <v>198</v>
      </c>
      <c r="H8" s="32" t="s">
        <v>237</v>
      </c>
      <c r="I8" s="32" t="s">
        <v>326</v>
      </c>
      <c r="J8" s="32" t="s">
        <v>327</v>
      </c>
      <c r="K8" s="524">
        <v>7.3157973449748365E-2</v>
      </c>
      <c r="L8" s="529">
        <v>35.761099999999999</v>
      </c>
      <c r="M8" s="529">
        <v>23.923500000000001</v>
      </c>
      <c r="N8" s="529">
        <v>52.952928</v>
      </c>
      <c r="O8" s="530">
        <v>1024.2440999999999</v>
      </c>
      <c r="P8" s="529">
        <v>6.9846399999999997</v>
      </c>
      <c r="Q8" s="531">
        <v>101.71262</v>
      </c>
      <c r="R8" s="529">
        <v>8.3810000000000002</v>
      </c>
      <c r="S8" s="529">
        <v>0.3362</v>
      </c>
      <c r="T8" s="529">
        <v>0.24959999999999999</v>
      </c>
      <c r="U8" s="529">
        <v>35.766600000000004</v>
      </c>
      <c r="V8" s="529">
        <v>23.901700000000002</v>
      </c>
      <c r="W8" s="529">
        <v>52.945909999999998</v>
      </c>
      <c r="X8" s="530">
        <v>1024.3417999999999</v>
      </c>
      <c r="Y8" s="529">
        <v>6.8684900000000004</v>
      </c>
      <c r="Z8" s="531">
        <v>99.986869999999996</v>
      </c>
      <c r="AA8" s="529">
        <v>8.3830000000000027</v>
      </c>
      <c r="AB8" s="529">
        <v>1.2425999999999999</v>
      </c>
      <c r="AC8" s="529">
        <v>0.85540000000000005</v>
      </c>
      <c r="AD8" s="10">
        <v>7</v>
      </c>
      <c r="AF8" s="11">
        <v>0.40951043478260873</v>
      </c>
    </row>
    <row r="9" spans="1:32" ht="15">
      <c r="A9" s="29" t="s">
        <v>8</v>
      </c>
      <c r="B9" s="33">
        <v>40931</v>
      </c>
      <c r="C9" s="523">
        <v>2</v>
      </c>
      <c r="D9" s="523">
        <v>1</v>
      </c>
      <c r="E9" s="523">
        <v>1</v>
      </c>
      <c r="F9" s="523" t="s">
        <v>197</v>
      </c>
      <c r="G9" s="31" t="s">
        <v>193</v>
      </c>
      <c r="H9" s="32" t="s">
        <v>239</v>
      </c>
      <c r="I9" s="32" t="s">
        <v>326</v>
      </c>
      <c r="J9" s="32" t="s">
        <v>280</v>
      </c>
      <c r="K9" s="524">
        <v>6.6643744498650556E-2</v>
      </c>
      <c r="L9" s="529">
        <v>35.939</v>
      </c>
      <c r="M9" s="529">
        <v>25.048300000000001</v>
      </c>
      <c r="N9" s="529">
        <v>54.385908999999998</v>
      </c>
      <c r="O9" s="530">
        <v>1024.0409</v>
      </c>
      <c r="P9" s="529">
        <v>6.8826099999999997</v>
      </c>
      <c r="Q9" s="531">
        <v>102.27743</v>
      </c>
      <c r="R9" s="529">
        <v>8.322000000000001</v>
      </c>
      <c r="S9" s="529">
        <v>0.2117</v>
      </c>
      <c r="T9" s="529">
        <v>0.25750000000000001</v>
      </c>
      <c r="U9" s="529">
        <v>35.9223</v>
      </c>
      <c r="V9" s="529">
        <v>24.076899999999998</v>
      </c>
      <c r="W9" s="529">
        <v>53.336666999999998</v>
      </c>
      <c r="X9" s="530">
        <v>1024.4070999999999</v>
      </c>
      <c r="Y9" s="529">
        <v>6.5341699999999996</v>
      </c>
      <c r="Z9" s="531">
        <v>95.492800000000003</v>
      </c>
      <c r="AA9" s="529">
        <v>8.3120000000000012</v>
      </c>
      <c r="AB9" s="529">
        <v>1.4091</v>
      </c>
      <c r="AC9" s="529">
        <v>2.0907</v>
      </c>
      <c r="AD9" s="10">
        <v>7</v>
      </c>
      <c r="AF9" s="11">
        <v>1.0163363636363631</v>
      </c>
    </row>
    <row r="10" spans="1:32" ht="15">
      <c r="A10" s="29" t="s">
        <v>8</v>
      </c>
      <c r="B10" s="33">
        <v>40938</v>
      </c>
      <c r="C10" s="523">
        <v>2</v>
      </c>
      <c r="D10" s="523" t="s">
        <v>191</v>
      </c>
      <c r="E10" s="523">
        <v>1</v>
      </c>
      <c r="F10" s="523" t="s">
        <v>206</v>
      </c>
      <c r="G10" s="31" t="s">
        <v>187</v>
      </c>
      <c r="H10" s="32" t="s">
        <v>243</v>
      </c>
      <c r="I10" s="32" t="s">
        <v>326</v>
      </c>
      <c r="J10" s="32" t="s">
        <v>280</v>
      </c>
      <c r="K10" s="524">
        <v>9.8396491924736443E-2</v>
      </c>
      <c r="L10" s="525">
        <v>35.9754</v>
      </c>
      <c r="M10" s="525">
        <v>25.024699999999999</v>
      </c>
      <c r="N10" s="525">
        <v>54.409278</v>
      </c>
      <c r="O10" s="526">
        <v>1024.0744</v>
      </c>
      <c r="P10" s="525">
        <v>6.8336300000000003</v>
      </c>
      <c r="Q10" s="527">
        <v>101.52979999999999</v>
      </c>
      <c r="R10" s="525">
        <v>8.3140000000000001</v>
      </c>
      <c r="S10" s="525">
        <v>1.0326</v>
      </c>
      <c r="T10" s="525">
        <v>1.2</v>
      </c>
      <c r="U10" s="529">
        <v>36.004300000000001</v>
      </c>
      <c r="V10" s="529">
        <v>24.801200000000001</v>
      </c>
      <c r="W10" s="529">
        <v>54.217913000000003</v>
      </c>
      <c r="X10" s="530">
        <v>1024.2515000000001</v>
      </c>
      <c r="Y10" s="529">
        <v>6.8090099999999998</v>
      </c>
      <c r="Z10" s="531">
        <v>100.79737</v>
      </c>
      <c r="AA10" s="529">
        <v>8.32</v>
      </c>
      <c r="AB10" s="529">
        <v>1.7170000000000001</v>
      </c>
      <c r="AC10" s="529">
        <v>2.2703000000000002</v>
      </c>
      <c r="AD10" s="10">
        <v>5</v>
      </c>
      <c r="AF10" s="11">
        <v>1.4541202469135799</v>
      </c>
    </row>
    <row r="11" spans="1:32" ht="15">
      <c r="A11" s="29" t="s">
        <v>8</v>
      </c>
      <c r="B11" s="33">
        <v>40945</v>
      </c>
      <c r="C11" s="523">
        <v>2</v>
      </c>
      <c r="D11" s="523" t="s">
        <v>196</v>
      </c>
      <c r="E11" s="523">
        <v>1</v>
      </c>
      <c r="F11" s="523" t="s">
        <v>116</v>
      </c>
      <c r="G11" s="31" t="s">
        <v>207</v>
      </c>
      <c r="H11" s="32" t="s">
        <v>246</v>
      </c>
      <c r="I11" s="32" t="s">
        <v>326</v>
      </c>
      <c r="J11" s="32" t="s">
        <v>280</v>
      </c>
      <c r="K11" s="503">
        <v>7.256360197487198E-2</v>
      </c>
      <c r="L11" s="529">
        <v>35.848999999999997</v>
      </c>
      <c r="M11" s="529">
        <v>23.426100000000002</v>
      </c>
      <c r="N11" s="529">
        <v>52.541683999999997</v>
      </c>
      <c r="O11" s="530">
        <v>1024.4582</v>
      </c>
      <c r="P11" s="529">
        <v>7.0741500000000004</v>
      </c>
      <c r="Q11" s="531">
        <v>102.18526</v>
      </c>
      <c r="R11" s="529">
        <v>8.3130000000000006</v>
      </c>
      <c r="S11" s="529">
        <v>0.54100000000000004</v>
      </c>
      <c r="T11" s="529">
        <v>0.38540000000000002</v>
      </c>
      <c r="U11" s="529">
        <v>35.950600000000001</v>
      </c>
      <c r="V11" s="529">
        <v>23.1205</v>
      </c>
      <c r="W11" s="529">
        <v>52.358922999999997</v>
      </c>
      <c r="X11" s="530">
        <v>1024.7097000000001</v>
      </c>
      <c r="Y11" s="529">
        <v>6.9061899999999996</v>
      </c>
      <c r="Z11" s="531">
        <v>99.288589999999999</v>
      </c>
      <c r="AA11" s="529">
        <v>8.3050000000000015</v>
      </c>
      <c r="AB11" s="529">
        <v>0.84570000000000001</v>
      </c>
      <c r="AC11" s="529">
        <v>1.3294999999999999</v>
      </c>
      <c r="AD11" s="10">
        <v>4.5</v>
      </c>
      <c r="AF11" s="11">
        <v>0.69070973154362425</v>
      </c>
    </row>
    <row r="12" spans="1:32" ht="15">
      <c r="A12" s="29" t="s">
        <v>8</v>
      </c>
      <c r="B12" s="33">
        <v>40952</v>
      </c>
      <c r="C12" s="523">
        <v>2</v>
      </c>
      <c r="D12" s="523" t="s">
        <v>191</v>
      </c>
      <c r="E12" s="523" t="s">
        <v>196</v>
      </c>
      <c r="F12" s="523" t="s">
        <v>119</v>
      </c>
      <c r="G12" s="31" t="s">
        <v>204</v>
      </c>
      <c r="H12" s="32" t="s">
        <v>254</v>
      </c>
      <c r="I12" s="32" t="s">
        <v>326</v>
      </c>
      <c r="J12" s="32" t="s">
        <v>244</v>
      </c>
      <c r="K12" s="503">
        <v>7.279077308826705E-2</v>
      </c>
      <c r="L12" s="529">
        <v>35.994799999999998</v>
      </c>
      <c r="M12" s="529">
        <v>24.464200000000002</v>
      </c>
      <c r="N12" s="529">
        <v>53.836475999999998</v>
      </c>
      <c r="O12" s="530">
        <v>1024.2598</v>
      </c>
      <c r="P12" s="529">
        <v>7.0305499999999999</v>
      </c>
      <c r="Q12" s="531">
        <v>103.47485</v>
      </c>
      <c r="R12" s="529">
        <v>8.3060000000000027</v>
      </c>
      <c r="S12" s="529">
        <v>0.1023</v>
      </c>
      <c r="T12" s="529">
        <v>0.19220000000000001</v>
      </c>
      <c r="U12" s="529">
        <v>36.159999999999997</v>
      </c>
      <c r="V12" s="529">
        <v>23.7043</v>
      </c>
      <c r="W12" s="529">
        <v>53.252057000000001</v>
      </c>
      <c r="X12" s="530">
        <v>1024.6991</v>
      </c>
      <c r="Y12" s="529">
        <v>5.6328500000000004</v>
      </c>
      <c r="Z12" s="531">
        <v>81.905659999999997</v>
      </c>
      <c r="AA12" s="529">
        <v>8.3120000000000012</v>
      </c>
      <c r="AB12" s="529">
        <v>3.9034</v>
      </c>
      <c r="AC12" s="529">
        <v>4.5965999999999996</v>
      </c>
      <c r="AD12" s="10">
        <v>6.5</v>
      </c>
      <c r="AF12" s="11">
        <v>1.04210814479638</v>
      </c>
    </row>
    <row r="13" spans="1:32" ht="15">
      <c r="A13" s="29" t="s">
        <v>8</v>
      </c>
      <c r="B13" s="33">
        <v>40959</v>
      </c>
      <c r="C13" s="523">
        <v>2</v>
      </c>
      <c r="D13" s="523" t="s">
        <v>196</v>
      </c>
      <c r="E13" s="523">
        <v>1</v>
      </c>
      <c r="F13" s="523" t="s">
        <v>197</v>
      </c>
      <c r="G13" s="31" t="s">
        <v>204</v>
      </c>
      <c r="H13" s="32" t="s">
        <v>246</v>
      </c>
      <c r="I13" s="32" t="s">
        <v>326</v>
      </c>
      <c r="J13" s="32" t="s">
        <v>280</v>
      </c>
      <c r="K13" s="503">
        <v>7.2024677311815791E-2</v>
      </c>
      <c r="L13" s="525">
        <v>36.077599999999997</v>
      </c>
      <c r="M13" s="525">
        <v>24.621500000000001</v>
      </c>
      <c r="N13" s="525">
        <v>54.114624999999997</v>
      </c>
      <c r="O13" s="526">
        <v>1024.2751000000001</v>
      </c>
      <c r="P13" s="525">
        <v>6.9807300000000003</v>
      </c>
      <c r="Q13" s="527">
        <v>103.06667</v>
      </c>
      <c r="R13" s="525">
        <v>8.33</v>
      </c>
      <c r="S13" s="525">
        <v>0.22359999999999999</v>
      </c>
      <c r="T13" s="525">
        <v>0.35499999999999998</v>
      </c>
      <c r="U13" s="529">
        <v>36.204000000000001</v>
      </c>
      <c r="V13" s="529">
        <v>24.124199999999998</v>
      </c>
      <c r="W13" s="529">
        <v>53.758566000000002</v>
      </c>
      <c r="X13" s="530">
        <v>1024.6065000000001</v>
      </c>
      <c r="Y13" s="529">
        <v>6.2741300000000004</v>
      </c>
      <c r="Z13" s="531">
        <v>91.915850000000006</v>
      </c>
      <c r="AA13" s="529">
        <v>8.33</v>
      </c>
      <c r="AB13" s="529">
        <v>2.5489999999999999</v>
      </c>
      <c r="AC13" s="529">
        <v>2.1932</v>
      </c>
      <c r="AD13" s="10">
        <v>4.5</v>
      </c>
      <c r="AF13" s="11">
        <v>0.94953564814814717</v>
      </c>
    </row>
    <row r="14" spans="1:32" ht="15">
      <c r="A14" s="29" t="s">
        <v>8</v>
      </c>
      <c r="B14" s="33">
        <v>40966</v>
      </c>
      <c r="C14" s="523">
        <v>2</v>
      </c>
      <c r="D14" s="523" t="s">
        <v>97</v>
      </c>
      <c r="E14" s="523">
        <v>1</v>
      </c>
      <c r="F14" s="523" t="s">
        <v>188</v>
      </c>
      <c r="G14" s="31" t="s">
        <v>189</v>
      </c>
      <c r="H14" s="32" t="s">
        <v>255</v>
      </c>
      <c r="I14" s="32" t="s">
        <v>326</v>
      </c>
      <c r="J14" s="32" t="s">
        <v>240</v>
      </c>
      <c r="K14" s="503">
        <v>9.1120556976300351E-2</v>
      </c>
      <c r="L14" s="529">
        <v>36.131900000000002</v>
      </c>
      <c r="M14" s="529">
        <v>24.112200000000001</v>
      </c>
      <c r="N14" s="529">
        <v>53.641900999999997</v>
      </c>
      <c r="O14" s="530">
        <v>1024.4695999999999</v>
      </c>
      <c r="P14" s="529">
        <v>6.9561299999999999</v>
      </c>
      <c r="Q14" s="531">
        <v>101.84389</v>
      </c>
      <c r="R14" s="529">
        <v>8.3520000000000003</v>
      </c>
      <c r="S14" s="529">
        <v>0.3659</v>
      </c>
      <c r="T14" s="529">
        <v>0.52859999999999996</v>
      </c>
      <c r="U14" s="529">
        <v>36.2271</v>
      </c>
      <c r="V14" s="529">
        <v>23.825700000000001</v>
      </c>
      <c r="W14" s="529">
        <v>53.469557999999999</v>
      </c>
      <c r="X14" s="530">
        <v>1024.7138</v>
      </c>
      <c r="Y14" s="529">
        <v>6.2153099999999997</v>
      </c>
      <c r="Z14" s="531">
        <v>90.599580000000003</v>
      </c>
      <c r="AA14" s="529">
        <v>8.3360000000000003</v>
      </c>
      <c r="AB14" s="529">
        <v>3.6333000000000002</v>
      </c>
      <c r="AC14" s="529">
        <v>2.2488000000000001</v>
      </c>
      <c r="AD14" s="10">
        <v>5</v>
      </c>
      <c r="AF14" s="11">
        <v>1.5903826086956527</v>
      </c>
    </row>
    <row r="15" spans="1:32" ht="15">
      <c r="A15" s="29" t="s">
        <v>8</v>
      </c>
      <c r="B15" s="33">
        <v>40973</v>
      </c>
      <c r="C15" s="523" t="s">
        <v>97</v>
      </c>
      <c r="D15" s="523" t="s">
        <v>191</v>
      </c>
      <c r="E15" s="523">
        <v>1</v>
      </c>
      <c r="F15" s="523" t="s">
        <v>197</v>
      </c>
      <c r="G15" s="31" t="s">
        <v>207</v>
      </c>
      <c r="H15" s="32" t="s">
        <v>243</v>
      </c>
      <c r="I15" s="32" t="s">
        <v>326</v>
      </c>
      <c r="J15" s="32" t="s">
        <v>280</v>
      </c>
      <c r="K15" s="503">
        <v>6.912913808219491E-2</v>
      </c>
      <c r="L15" s="529">
        <v>35.849200000000003</v>
      </c>
      <c r="M15" s="529">
        <v>22.958300000000001</v>
      </c>
      <c r="N15" s="529">
        <v>52.047879000000002</v>
      </c>
      <c r="O15" s="530">
        <v>1024.5940000000001</v>
      </c>
      <c r="P15" s="529">
        <v>7.0033000000000003</v>
      </c>
      <c r="Q15" s="531">
        <v>100.34132</v>
      </c>
      <c r="R15" s="529">
        <v>8.3180000000000014</v>
      </c>
      <c r="S15" s="529">
        <v>0.1605</v>
      </c>
      <c r="T15" s="529">
        <v>4.1999999999999997E-3</v>
      </c>
      <c r="U15" s="529">
        <v>36.396299999999997</v>
      </c>
      <c r="V15" s="529">
        <v>23.001799999999999</v>
      </c>
      <c r="W15" s="529">
        <v>52.808309999999999</v>
      </c>
      <c r="X15" s="530">
        <v>1025.0836999999999</v>
      </c>
      <c r="Y15" s="529">
        <v>6.1654400000000003</v>
      </c>
      <c r="Z15" s="531">
        <v>88.68432</v>
      </c>
      <c r="AA15" s="529">
        <v>8.3120000000000012</v>
      </c>
      <c r="AB15" s="529">
        <v>1.5347</v>
      </c>
      <c r="AC15" s="529">
        <v>2.3698999999999999</v>
      </c>
      <c r="AD15" s="10">
        <v>10</v>
      </c>
      <c r="AF15" s="11">
        <v>1.1673252631578945</v>
      </c>
    </row>
    <row r="16" spans="1:32" ht="15">
      <c r="A16" s="29" t="s">
        <v>8</v>
      </c>
      <c r="B16" s="33">
        <v>40980</v>
      </c>
      <c r="C16" s="523">
        <v>2</v>
      </c>
      <c r="D16" s="523" t="s">
        <v>97</v>
      </c>
      <c r="E16" s="523">
        <v>1</v>
      </c>
      <c r="F16" s="523" t="s">
        <v>119</v>
      </c>
      <c r="G16" s="31" t="s">
        <v>207</v>
      </c>
      <c r="H16" s="32" t="s">
        <v>111</v>
      </c>
      <c r="I16" s="32" t="s">
        <v>327</v>
      </c>
      <c r="J16" s="32" t="s">
        <v>240</v>
      </c>
      <c r="K16" s="503">
        <v>7.3917333734538085E-2</v>
      </c>
      <c r="L16" s="525">
        <v>35.831400000000002</v>
      </c>
      <c r="M16" s="525">
        <v>24.175899999999999</v>
      </c>
      <c r="N16" s="525">
        <v>53.313155000000002</v>
      </c>
      <c r="O16" s="526">
        <v>1024.2229</v>
      </c>
      <c r="P16" s="525">
        <v>6.7402499999999996</v>
      </c>
      <c r="Q16" s="527">
        <v>98.620800000000003</v>
      </c>
      <c r="R16" s="525">
        <v>8.2409999999999997</v>
      </c>
      <c r="S16" s="525">
        <v>0.155</v>
      </c>
      <c r="T16" s="525">
        <v>0.19450000000000001</v>
      </c>
      <c r="U16" s="529">
        <v>36.371200000000002</v>
      </c>
      <c r="V16" s="529">
        <v>23.4057</v>
      </c>
      <c r="W16" s="529">
        <v>53.208215000000003</v>
      </c>
      <c r="X16" s="530">
        <v>1024.9484</v>
      </c>
      <c r="Y16" s="529">
        <v>6.2447900000000001</v>
      </c>
      <c r="Z16" s="531">
        <v>90.445840000000004</v>
      </c>
      <c r="AA16" s="529">
        <v>8.2449999999999992</v>
      </c>
      <c r="AB16" s="529">
        <v>2.7974000000000001</v>
      </c>
      <c r="AC16" s="529">
        <v>4.0182000000000002</v>
      </c>
      <c r="AD16" s="10">
        <v>10</v>
      </c>
      <c r="AF16" s="11">
        <v>1.91936374407583</v>
      </c>
    </row>
    <row r="17" spans="1:32" ht="15">
      <c r="A17" s="29" t="s">
        <v>8</v>
      </c>
      <c r="B17" s="33">
        <v>40988</v>
      </c>
      <c r="C17" s="523">
        <v>2</v>
      </c>
      <c r="D17" s="523">
        <v>1</v>
      </c>
      <c r="E17" s="523">
        <v>1</v>
      </c>
      <c r="F17" s="523" t="s">
        <v>197</v>
      </c>
      <c r="G17" s="31" t="s">
        <v>207</v>
      </c>
      <c r="H17" s="32" t="s">
        <v>250</v>
      </c>
      <c r="I17" s="32" t="s">
        <v>326</v>
      </c>
      <c r="J17" s="32" t="s">
        <v>240</v>
      </c>
      <c r="K17" s="503">
        <v>9.3371413364748232E-2</v>
      </c>
      <c r="L17" s="529">
        <v>36.2273</v>
      </c>
      <c r="M17" s="529">
        <v>23.049800000000001</v>
      </c>
      <c r="N17" s="529">
        <v>52.632669999999997</v>
      </c>
      <c r="O17" s="530">
        <v>1024.8541</v>
      </c>
      <c r="P17" s="529">
        <v>7.0448599999999999</v>
      </c>
      <c r="Q17" s="531">
        <v>101.31977999999999</v>
      </c>
      <c r="R17" s="529">
        <v>8.2700000000000014</v>
      </c>
      <c r="S17" s="529">
        <v>0.42020000000000002</v>
      </c>
      <c r="T17" s="529">
        <v>0.66510000000000002</v>
      </c>
      <c r="U17" s="529">
        <v>36.381</v>
      </c>
      <c r="V17" s="529">
        <v>22.8337</v>
      </c>
      <c r="W17" s="529">
        <v>52.60895</v>
      </c>
      <c r="X17" s="530">
        <v>1025.1210000000001</v>
      </c>
      <c r="Y17" s="529">
        <v>6.7509100000000002</v>
      </c>
      <c r="Z17" s="531">
        <v>96.812579999999997</v>
      </c>
      <c r="AA17" s="529">
        <v>8.2780000000000005</v>
      </c>
      <c r="AB17" s="529">
        <v>1.9379</v>
      </c>
      <c r="AC17" s="529">
        <v>2.4195000000000002</v>
      </c>
      <c r="AD17" s="10">
        <v>7</v>
      </c>
      <c r="AF17" s="11">
        <v>1.2707224242424244</v>
      </c>
    </row>
    <row r="18" spans="1:32" ht="15">
      <c r="A18" s="29" t="s">
        <v>8</v>
      </c>
      <c r="B18" s="39">
        <v>40994</v>
      </c>
      <c r="C18" s="523">
        <v>2</v>
      </c>
      <c r="D18" s="523" t="s">
        <v>191</v>
      </c>
      <c r="E18" s="523">
        <v>1</v>
      </c>
      <c r="F18" s="523" t="s">
        <v>188</v>
      </c>
      <c r="G18" s="31" t="s">
        <v>207</v>
      </c>
      <c r="H18" s="32" t="s">
        <v>243</v>
      </c>
      <c r="I18" s="32" t="s">
        <v>326</v>
      </c>
      <c r="J18" s="32" t="s">
        <v>280</v>
      </c>
      <c r="K18" s="503">
        <v>7.8248731828821957E-2</v>
      </c>
      <c r="L18" s="529">
        <v>36.040199999999999</v>
      </c>
      <c r="M18" s="529">
        <v>22.470400000000001</v>
      </c>
      <c r="N18" s="529">
        <v>51.777811</v>
      </c>
      <c r="O18" s="530">
        <v>1024.8800000000001</v>
      </c>
      <c r="P18" s="529">
        <v>6.6981900000000003</v>
      </c>
      <c r="Q18" s="531">
        <v>95.257829999999998</v>
      </c>
      <c r="R18" s="529">
        <v>8.2420000000000009</v>
      </c>
      <c r="S18" s="529">
        <v>0.20930000000000001</v>
      </c>
      <c r="T18" s="529">
        <v>0.3846</v>
      </c>
      <c r="U18" s="529">
        <v>36.391500000000001</v>
      </c>
      <c r="V18" s="529">
        <v>22.1449</v>
      </c>
      <c r="W18" s="529">
        <v>51.888170000000002</v>
      </c>
      <c r="X18" s="530">
        <v>1025.3264999999999</v>
      </c>
      <c r="Y18" s="529">
        <v>6.9869199999999996</v>
      </c>
      <c r="Z18" s="531">
        <v>98.997670000000014</v>
      </c>
      <c r="AA18" s="529">
        <v>8.2600000000000016</v>
      </c>
      <c r="AB18" s="529">
        <v>1.7202999999999999</v>
      </c>
      <c r="AC18" s="529">
        <v>2.5823999999999998</v>
      </c>
      <c r="AD18" s="10">
        <v>8.5</v>
      </c>
      <c r="AF18" s="11">
        <v>1.3343659436008681</v>
      </c>
    </row>
    <row r="19" spans="1:32" ht="15">
      <c r="A19" s="29"/>
      <c r="B19" s="39"/>
      <c r="C19" s="523"/>
      <c r="D19" s="523"/>
      <c r="E19" s="523"/>
      <c r="F19" s="523"/>
      <c r="G19" s="31"/>
      <c r="H19" s="32"/>
      <c r="I19" s="32"/>
      <c r="J19" s="32"/>
      <c r="K19" s="503"/>
      <c r="L19" s="529"/>
      <c r="M19" s="529"/>
      <c r="N19" s="529"/>
      <c r="O19" s="530"/>
      <c r="P19" s="529"/>
      <c r="Q19" s="531"/>
      <c r="R19" s="529"/>
      <c r="S19" s="529"/>
      <c r="T19" s="529"/>
      <c r="U19" s="529"/>
      <c r="V19" s="529"/>
      <c r="W19" s="529"/>
      <c r="X19" s="530"/>
      <c r="Y19" s="529"/>
      <c r="Z19" s="531"/>
      <c r="AA19" s="529"/>
      <c r="AB19" s="529"/>
      <c r="AC19" s="529"/>
      <c r="AD19" s="10"/>
      <c r="AF19" s="11"/>
    </row>
    <row r="20" spans="1:32">
      <c r="A20" s="29" t="s">
        <v>11</v>
      </c>
      <c r="B20" s="33">
        <v>40882</v>
      </c>
      <c r="C20" s="523">
        <v>2</v>
      </c>
      <c r="D20" s="523" t="s">
        <v>191</v>
      </c>
      <c r="E20" s="523">
        <v>1</v>
      </c>
      <c r="F20" s="523" t="s">
        <v>119</v>
      </c>
      <c r="G20" s="31" t="s">
        <v>204</v>
      </c>
      <c r="H20" s="32" t="s">
        <v>236</v>
      </c>
      <c r="I20" s="32" t="s">
        <v>326</v>
      </c>
      <c r="J20" s="32" t="s">
        <v>326</v>
      </c>
      <c r="K20" s="503">
        <v>7.7806770711349657E-2</v>
      </c>
      <c r="L20" s="525">
        <v>35.442</v>
      </c>
      <c r="M20" s="525">
        <v>21.123899999999999</v>
      </c>
      <c r="N20" s="525">
        <v>49.615796000000003</v>
      </c>
      <c r="O20" s="526">
        <v>1024.8037999999999</v>
      </c>
      <c r="P20" s="525">
        <v>7.4341299999999997</v>
      </c>
      <c r="Q20" s="527">
        <v>102.86248000000001</v>
      </c>
      <c r="R20" s="525">
        <v>8.11</v>
      </c>
      <c r="S20" s="525">
        <v>0.22339999999999999</v>
      </c>
      <c r="T20" s="525">
        <v>0.14380000000000001</v>
      </c>
      <c r="U20" s="525">
        <v>35.499200000000002</v>
      </c>
      <c r="V20" s="525">
        <v>20.928899999999999</v>
      </c>
      <c r="W20" s="525">
        <v>49.492843999999998</v>
      </c>
      <c r="X20" s="526">
        <v>1024.9754</v>
      </c>
      <c r="Y20" s="525">
        <v>6.8504199999999997</v>
      </c>
      <c r="Z20" s="527">
        <v>94.485550000000003</v>
      </c>
      <c r="AA20" s="525">
        <v>8.0790000000000006</v>
      </c>
      <c r="AB20" s="525">
        <v>1.3872</v>
      </c>
      <c r="AC20" s="525">
        <v>1.2345999999999999</v>
      </c>
      <c r="AD20" s="10">
        <v>9.5</v>
      </c>
      <c r="AF20" s="11">
        <v>0.21552581521739142</v>
      </c>
    </row>
    <row r="21" spans="1:32">
      <c r="A21" s="29" t="s">
        <v>11</v>
      </c>
      <c r="B21" s="33">
        <v>40889</v>
      </c>
      <c r="C21" s="523">
        <v>2</v>
      </c>
      <c r="D21" s="523" t="s">
        <v>196</v>
      </c>
      <c r="E21" s="523">
        <v>1</v>
      </c>
      <c r="F21" s="523" t="s">
        <v>102</v>
      </c>
      <c r="G21" s="31" t="s">
        <v>204</v>
      </c>
      <c r="H21" s="32" t="s">
        <v>241</v>
      </c>
      <c r="I21" s="32" t="s">
        <v>326</v>
      </c>
      <c r="J21" s="32" t="s">
        <v>280</v>
      </c>
      <c r="K21" s="524">
        <v>9.0081873935090373E-2</v>
      </c>
      <c r="L21" s="525">
        <v>35.524500000000003</v>
      </c>
      <c r="M21" s="525">
        <v>21.904199999999999</v>
      </c>
      <c r="N21" s="525">
        <v>50.528435999999999</v>
      </c>
      <c r="O21" s="526">
        <v>1024.6475</v>
      </c>
      <c r="P21" s="525">
        <v>7.0741300000000003</v>
      </c>
      <c r="Q21" s="527">
        <v>99.303560000000004</v>
      </c>
      <c r="R21" s="525">
        <v>8.08</v>
      </c>
      <c r="S21" s="525">
        <v>0.3664</v>
      </c>
      <c r="T21" s="525">
        <v>0.49959999999999999</v>
      </c>
      <c r="U21" s="525">
        <v>35.519300000000001</v>
      </c>
      <c r="V21" s="525">
        <v>21.852799999999998</v>
      </c>
      <c r="W21" s="525">
        <v>50.476202000000001</v>
      </c>
      <c r="X21" s="526">
        <v>1024.7347</v>
      </c>
      <c r="Y21" s="525">
        <v>7.1493799999999998</v>
      </c>
      <c r="Z21" s="527">
        <v>100.26537999999999</v>
      </c>
      <c r="AA21" s="525">
        <v>8.07</v>
      </c>
      <c r="AB21" s="525">
        <v>0.72599999999999998</v>
      </c>
      <c r="AC21" s="525">
        <v>1.0585</v>
      </c>
      <c r="AD21" s="10">
        <v>6</v>
      </c>
      <c r="AF21" s="528">
        <v>0.77577723214285754</v>
      </c>
    </row>
    <row r="22" spans="1:32" ht="15">
      <c r="A22" s="29" t="s">
        <v>11</v>
      </c>
      <c r="B22" s="33">
        <v>40896</v>
      </c>
      <c r="C22" s="523">
        <v>2</v>
      </c>
      <c r="D22" s="523" t="s">
        <v>191</v>
      </c>
      <c r="E22" s="523">
        <v>1</v>
      </c>
      <c r="F22" s="523" t="s">
        <v>188</v>
      </c>
      <c r="G22" s="31" t="s">
        <v>187</v>
      </c>
      <c r="H22" s="32" t="s">
        <v>238</v>
      </c>
      <c r="I22" s="32" t="s">
        <v>326</v>
      </c>
      <c r="J22" s="32" t="s">
        <v>327</v>
      </c>
      <c r="K22" s="524">
        <v>8.5475069978757298E-2</v>
      </c>
      <c r="L22" s="529">
        <v>35.536299999999997</v>
      </c>
      <c r="M22" s="529">
        <v>22.269100000000002</v>
      </c>
      <c r="N22" s="529">
        <v>50.923257</v>
      </c>
      <c r="O22" s="530">
        <v>1024.5510999999999</v>
      </c>
      <c r="P22" s="529">
        <v>7.3251600000000003</v>
      </c>
      <c r="Q22" s="531">
        <v>103.50124</v>
      </c>
      <c r="R22" s="529">
        <v>8.0100000000000016</v>
      </c>
      <c r="S22" s="529">
        <v>0.23649999999999999</v>
      </c>
      <c r="T22" s="529">
        <v>0.27</v>
      </c>
      <c r="U22" s="525">
        <v>35.534799999999997</v>
      </c>
      <c r="V22" s="525">
        <v>22.205300000000001</v>
      </c>
      <c r="W22" s="525">
        <v>50.862969</v>
      </c>
      <c r="X22" s="526">
        <v>1024.6475</v>
      </c>
      <c r="Y22" s="525">
        <v>7.3251900000000001</v>
      </c>
      <c r="Z22" s="527">
        <v>103.3843</v>
      </c>
      <c r="AA22" s="525">
        <v>8.01</v>
      </c>
      <c r="AB22" s="525">
        <v>0.29070000000000001</v>
      </c>
      <c r="AC22" s="525">
        <v>0.75239999999999996</v>
      </c>
      <c r="AD22" s="10">
        <v>7.5</v>
      </c>
      <c r="AF22" s="11">
        <v>0.51190166666666648</v>
      </c>
    </row>
    <row r="23" spans="1:32" ht="15">
      <c r="A23" s="29" t="s">
        <v>11</v>
      </c>
      <c r="B23" s="33">
        <v>40912</v>
      </c>
      <c r="C23" s="523">
        <v>2</v>
      </c>
      <c r="D23" s="523" t="s">
        <v>191</v>
      </c>
      <c r="E23" s="523">
        <v>1</v>
      </c>
      <c r="F23" s="523" t="s">
        <v>206</v>
      </c>
      <c r="G23" s="31" t="s">
        <v>187</v>
      </c>
      <c r="H23" s="32" t="s">
        <v>243</v>
      </c>
      <c r="I23" s="32" t="s">
        <v>326</v>
      </c>
      <c r="J23" s="32" t="s">
        <v>280</v>
      </c>
      <c r="K23" s="524">
        <v>0.10065619337024952</v>
      </c>
      <c r="L23" s="529">
        <v>35.681199999999997</v>
      </c>
      <c r="M23" s="529">
        <v>23.0962</v>
      </c>
      <c r="N23" s="529">
        <v>51.975890999999997</v>
      </c>
      <c r="O23" s="530">
        <v>1024.4263000000001</v>
      </c>
      <c r="P23" s="529">
        <v>7.00068</v>
      </c>
      <c r="Q23" s="531">
        <v>100.44775</v>
      </c>
      <c r="R23" s="529">
        <v>8.4210000000000012</v>
      </c>
      <c r="S23" s="529">
        <v>0.6724</v>
      </c>
      <c r="T23" s="529">
        <v>0.67390000000000005</v>
      </c>
      <c r="U23" s="525">
        <v>35.680500000000002</v>
      </c>
      <c r="V23" s="525">
        <v>23.099299999999999</v>
      </c>
      <c r="W23" s="525">
        <v>51.986023000000003</v>
      </c>
      <c r="X23" s="526">
        <v>1024.5017</v>
      </c>
      <c r="Y23" s="525">
        <v>7.0166399999999998</v>
      </c>
      <c r="Z23" s="527">
        <v>100.68187</v>
      </c>
      <c r="AA23" s="525">
        <v>8.42</v>
      </c>
      <c r="AB23" s="525">
        <v>0.95960000000000001</v>
      </c>
      <c r="AC23" s="525">
        <v>1.4105000000000001</v>
      </c>
      <c r="AD23" s="10">
        <v>5</v>
      </c>
      <c r="AF23" s="11">
        <v>1.0385820189274448</v>
      </c>
    </row>
    <row r="24" spans="1:32" ht="15">
      <c r="A24" s="29" t="s">
        <v>11</v>
      </c>
      <c r="B24" s="33">
        <v>40917</v>
      </c>
      <c r="C24" s="523">
        <v>2</v>
      </c>
      <c r="D24" s="523" t="s">
        <v>196</v>
      </c>
      <c r="E24" s="523">
        <v>1</v>
      </c>
      <c r="F24" s="523" t="s">
        <v>116</v>
      </c>
      <c r="G24" s="31" t="s">
        <v>187</v>
      </c>
      <c r="H24" s="32" t="s">
        <v>244</v>
      </c>
      <c r="I24" s="32" t="s">
        <v>326</v>
      </c>
      <c r="J24" s="32" t="s">
        <v>326</v>
      </c>
      <c r="K24" s="524">
        <v>9.4169466973856558E-2</v>
      </c>
      <c r="L24" s="529">
        <v>35.778200000000005</v>
      </c>
      <c r="M24" s="529">
        <v>23.280799999999999</v>
      </c>
      <c r="N24" s="529">
        <v>52.296196000000002</v>
      </c>
      <c r="O24" s="530">
        <v>1024.4467999999999</v>
      </c>
      <c r="P24" s="529">
        <v>7.0871500000000003</v>
      </c>
      <c r="Q24" s="531">
        <v>102.07326</v>
      </c>
      <c r="R24" s="529">
        <v>8.3740000000000006</v>
      </c>
      <c r="S24" s="529">
        <v>0.23230000000000001</v>
      </c>
      <c r="T24" s="529">
        <v>0.26579999999999998</v>
      </c>
      <c r="U24" s="529">
        <v>35.779000000000003</v>
      </c>
      <c r="V24" s="529">
        <v>22.9663</v>
      </c>
      <c r="W24" s="529">
        <v>51.973396999999999</v>
      </c>
      <c r="X24" s="530">
        <v>1024.6152999999999</v>
      </c>
      <c r="Y24" s="529">
        <v>6.8844399999999997</v>
      </c>
      <c r="Z24" s="531">
        <v>98.611890000000002</v>
      </c>
      <c r="AA24" s="529">
        <v>8.3680000000000003</v>
      </c>
      <c r="AB24" s="529">
        <v>1.869</v>
      </c>
      <c r="AC24" s="529">
        <v>1.4899</v>
      </c>
      <c r="AD24" s="10">
        <v>5</v>
      </c>
      <c r="AF24" s="11">
        <v>0.479755091383812</v>
      </c>
    </row>
    <row r="25" spans="1:32" ht="15">
      <c r="A25" s="29" t="s">
        <v>11</v>
      </c>
      <c r="B25" s="33">
        <v>40924</v>
      </c>
      <c r="C25" s="523">
        <v>2</v>
      </c>
      <c r="D25" s="523">
        <v>1</v>
      </c>
      <c r="E25" s="523">
        <v>1</v>
      </c>
      <c r="F25" s="523" t="s">
        <v>197</v>
      </c>
      <c r="G25" s="31" t="s">
        <v>187</v>
      </c>
      <c r="H25" s="32" t="s">
        <v>238</v>
      </c>
      <c r="I25" s="32" t="s">
        <v>326</v>
      </c>
      <c r="J25" s="32" t="s">
        <v>280</v>
      </c>
      <c r="K25" s="524">
        <v>7.0579650998069121E-2</v>
      </c>
      <c r="L25" s="529">
        <v>35.8123</v>
      </c>
      <c r="M25" s="529">
        <v>24.294699999999999</v>
      </c>
      <c r="N25" s="529">
        <v>53.414110999999998</v>
      </c>
      <c r="O25" s="530">
        <v>1024.1735000000001</v>
      </c>
      <c r="P25" s="529">
        <v>6.9009099999999997</v>
      </c>
      <c r="Q25" s="531">
        <v>101.16651</v>
      </c>
      <c r="R25" s="529">
        <v>8.3950000000000014</v>
      </c>
      <c r="S25" s="529">
        <v>0.2082</v>
      </c>
      <c r="T25" s="529">
        <v>0.2802</v>
      </c>
      <c r="U25" s="529">
        <v>35.831400000000002</v>
      </c>
      <c r="V25" s="529">
        <v>23.608799999999999</v>
      </c>
      <c r="W25" s="529">
        <v>52.719912000000001</v>
      </c>
      <c r="X25" s="530">
        <v>1024.4682</v>
      </c>
      <c r="Y25" s="529">
        <v>6.0123899999999999</v>
      </c>
      <c r="Z25" s="531">
        <v>87.115039999999979</v>
      </c>
      <c r="AA25" s="529">
        <v>8.3810000000000002</v>
      </c>
      <c r="AB25" s="529">
        <v>3.6425000000000001</v>
      </c>
      <c r="AC25" s="529">
        <v>3.5293999999999999</v>
      </c>
      <c r="AD25" s="10">
        <v>8</v>
      </c>
      <c r="AF25" s="11">
        <v>0.65241599999999988</v>
      </c>
    </row>
    <row r="26" spans="1:32" ht="15">
      <c r="A26" s="29" t="s">
        <v>11</v>
      </c>
      <c r="B26" s="33">
        <v>40931</v>
      </c>
      <c r="C26" s="523">
        <v>2</v>
      </c>
      <c r="D26" s="523" t="s">
        <v>196</v>
      </c>
      <c r="E26" s="523">
        <v>1</v>
      </c>
      <c r="F26" s="523" t="s">
        <v>119</v>
      </c>
      <c r="G26" s="31" t="s">
        <v>193</v>
      </c>
      <c r="H26" s="32" t="s">
        <v>246</v>
      </c>
      <c r="I26" s="32" t="s">
        <v>326</v>
      </c>
      <c r="J26" s="32" t="s">
        <v>240</v>
      </c>
      <c r="K26" s="524">
        <v>7.4430083536691879E-2</v>
      </c>
      <c r="L26" s="529">
        <v>35.955399999999997</v>
      </c>
      <c r="M26" s="529">
        <v>25.235800000000001</v>
      </c>
      <c r="N26" s="529">
        <v>54.608643000000001</v>
      </c>
      <c r="O26" s="530">
        <v>1023.997</v>
      </c>
      <c r="P26" s="529">
        <v>6.77529</v>
      </c>
      <c r="Q26" s="531">
        <v>101.01233999999999</v>
      </c>
      <c r="R26" s="529">
        <v>8.3120000000000012</v>
      </c>
      <c r="S26" s="529">
        <v>0.1832</v>
      </c>
      <c r="T26" s="529">
        <v>0.35299999999999998</v>
      </c>
      <c r="U26" s="525">
        <v>35.911999999999999</v>
      </c>
      <c r="V26" s="525">
        <v>24.288699999999999</v>
      </c>
      <c r="W26" s="525">
        <v>53.547356000000001</v>
      </c>
      <c r="X26" s="526">
        <v>1024.3264999999999</v>
      </c>
      <c r="Y26" s="525">
        <v>6.1778599999999999</v>
      </c>
      <c r="Z26" s="527">
        <v>90.609120000000004</v>
      </c>
      <c r="AA26" s="525">
        <v>8.3119999999999994</v>
      </c>
      <c r="AB26" s="525">
        <v>2.1455000000000002</v>
      </c>
      <c r="AC26" s="525">
        <v>2.5947</v>
      </c>
      <c r="AD26" s="10">
        <v>7</v>
      </c>
      <c r="AF26" s="11">
        <v>1.0643441964285714</v>
      </c>
    </row>
    <row r="27" spans="1:32" ht="15">
      <c r="A27" s="29" t="s">
        <v>11</v>
      </c>
      <c r="B27" s="33">
        <v>40938</v>
      </c>
      <c r="C27" s="523">
        <v>2</v>
      </c>
      <c r="D27" s="523">
        <v>1</v>
      </c>
      <c r="E27" s="523">
        <v>1</v>
      </c>
      <c r="F27" s="523" t="s">
        <v>206</v>
      </c>
      <c r="G27" s="31" t="s">
        <v>187</v>
      </c>
      <c r="H27" s="32" t="s">
        <v>254</v>
      </c>
      <c r="I27" s="32" t="s">
        <v>326</v>
      </c>
      <c r="J27" s="32" t="s">
        <v>244</v>
      </c>
      <c r="K27" s="524">
        <v>9.4508420866359952E-2</v>
      </c>
      <c r="L27" s="529">
        <v>36.0045</v>
      </c>
      <c r="M27" s="529">
        <v>25.097100000000001</v>
      </c>
      <c r="N27" s="529">
        <v>54.525782</v>
      </c>
      <c r="O27" s="530">
        <v>1024.0721000000001</v>
      </c>
      <c r="P27" s="529">
        <v>6.7739000000000003</v>
      </c>
      <c r="Q27" s="531">
        <v>100.78301</v>
      </c>
      <c r="R27" s="529">
        <v>8.3140000000000001</v>
      </c>
      <c r="S27" s="529">
        <v>0.52729999999999999</v>
      </c>
      <c r="T27" s="529">
        <v>0.83330000000000004</v>
      </c>
      <c r="U27" s="529">
        <v>35.959800000000001</v>
      </c>
      <c r="V27" s="529">
        <v>24.554600000000001</v>
      </c>
      <c r="W27" s="529">
        <v>53.894193999999999</v>
      </c>
      <c r="X27" s="530">
        <v>1024.2838999999999</v>
      </c>
      <c r="Y27" s="529">
        <v>6.50122</v>
      </c>
      <c r="Z27" s="531">
        <v>95.81274999999998</v>
      </c>
      <c r="AA27" s="529">
        <v>8.3060000000000027</v>
      </c>
      <c r="AB27" s="529">
        <v>1.4776</v>
      </c>
      <c r="AC27" s="529">
        <v>1.8653999999999999</v>
      </c>
      <c r="AD27" s="10">
        <v>5</v>
      </c>
      <c r="AF27" s="11">
        <v>1.6363222972972977</v>
      </c>
    </row>
    <row r="28" spans="1:32" ht="15">
      <c r="A28" s="29" t="s">
        <v>11</v>
      </c>
      <c r="B28" s="33">
        <v>40945</v>
      </c>
      <c r="C28" s="523">
        <v>2</v>
      </c>
      <c r="D28" s="523" t="s">
        <v>196</v>
      </c>
      <c r="E28" s="523">
        <v>1</v>
      </c>
      <c r="F28" s="523" t="s">
        <v>119</v>
      </c>
      <c r="G28" s="31" t="s">
        <v>189</v>
      </c>
      <c r="H28" s="32" t="s">
        <v>250</v>
      </c>
      <c r="I28" s="32" t="s">
        <v>326</v>
      </c>
      <c r="J28" s="32" t="s">
        <v>240</v>
      </c>
      <c r="K28" s="503">
        <v>0.10904167111657304</v>
      </c>
      <c r="L28" s="529">
        <v>35.981499999999997</v>
      </c>
      <c r="M28" s="529">
        <v>24.072500000000002</v>
      </c>
      <c r="N28" s="529">
        <v>53.401277999999998</v>
      </c>
      <c r="O28" s="530">
        <v>1024.3674000000001</v>
      </c>
      <c r="P28" s="529">
        <v>6.9637099999999998</v>
      </c>
      <c r="Q28" s="531">
        <v>101.79725999999999</v>
      </c>
      <c r="R28" s="529">
        <v>8.3060000000000027</v>
      </c>
      <c r="S28" s="529">
        <v>0.3876</v>
      </c>
      <c r="T28" s="529">
        <v>0.4012</v>
      </c>
      <c r="U28" s="529">
        <v>36.247999999999998</v>
      </c>
      <c r="V28" s="529">
        <v>23.671800000000001</v>
      </c>
      <c r="W28" s="529">
        <v>53.331310000000002</v>
      </c>
      <c r="X28" s="530">
        <v>1024.7650000000001</v>
      </c>
      <c r="Y28" s="529">
        <v>6.6004399999999999</v>
      </c>
      <c r="Z28" s="531">
        <v>95.969890000000007</v>
      </c>
      <c r="AA28" s="529">
        <v>8.3020000000000014</v>
      </c>
      <c r="AB28" s="529">
        <v>2.4472999999999998</v>
      </c>
      <c r="AC28" s="529">
        <v>4.2328000000000001</v>
      </c>
      <c r="AD28" s="10">
        <v>4.5</v>
      </c>
      <c r="AF28" s="11">
        <v>1.8927930747922435</v>
      </c>
    </row>
    <row r="29" spans="1:32" ht="15">
      <c r="A29" s="29" t="s">
        <v>11</v>
      </c>
      <c r="B29" s="33">
        <v>40952</v>
      </c>
      <c r="C29" s="523" t="s">
        <v>97</v>
      </c>
      <c r="D29" s="523" t="s">
        <v>191</v>
      </c>
      <c r="E29" s="523" t="s">
        <v>196</v>
      </c>
      <c r="F29" s="523" t="s">
        <v>102</v>
      </c>
      <c r="G29" s="31" t="s">
        <v>189</v>
      </c>
      <c r="H29" s="32" t="s">
        <v>242</v>
      </c>
      <c r="I29" s="32" t="s">
        <v>326</v>
      </c>
      <c r="J29" s="32" t="s">
        <v>244</v>
      </c>
      <c r="K29" s="503">
        <v>6.6164202218164367E-2</v>
      </c>
      <c r="L29" s="529">
        <v>36.051000000000002</v>
      </c>
      <c r="M29" s="529">
        <v>24.560600000000001</v>
      </c>
      <c r="N29" s="529">
        <v>54.014077</v>
      </c>
      <c r="O29" s="530">
        <v>1024.2737999999999</v>
      </c>
      <c r="P29" s="529">
        <v>7.0494300000000001</v>
      </c>
      <c r="Q29" s="531">
        <v>103.95703</v>
      </c>
      <c r="R29" s="529">
        <v>8.3110000000000017</v>
      </c>
      <c r="S29" s="529">
        <v>7.3986999999999998</v>
      </c>
      <c r="T29" s="529">
        <v>0.68540000000000001</v>
      </c>
      <c r="U29" s="529">
        <v>36.140500000000003</v>
      </c>
      <c r="V29" s="529">
        <v>23.729800000000001</v>
      </c>
      <c r="W29" s="529">
        <v>53.252944999999997</v>
      </c>
      <c r="X29" s="530">
        <v>1024.6691000000001</v>
      </c>
      <c r="Y29" s="529">
        <v>5.8707000000000003</v>
      </c>
      <c r="Z29" s="531">
        <v>85.392210000000006</v>
      </c>
      <c r="AA29" s="529">
        <v>8.3160000000000007</v>
      </c>
      <c r="AB29" s="529">
        <v>2.3595000000000002</v>
      </c>
      <c r="AC29" s="529">
        <v>5.8188000000000004</v>
      </c>
      <c r="AD29" s="10">
        <v>6.5</v>
      </c>
      <c r="AF29" s="11">
        <v>1.6778780821917816</v>
      </c>
    </row>
    <row r="30" spans="1:32" ht="15">
      <c r="A30" s="29" t="s">
        <v>11</v>
      </c>
      <c r="B30" s="33">
        <v>40959</v>
      </c>
      <c r="C30" s="523">
        <v>2</v>
      </c>
      <c r="D30" s="523">
        <v>1</v>
      </c>
      <c r="E30" s="523">
        <v>1</v>
      </c>
      <c r="F30" s="523" t="s">
        <v>188</v>
      </c>
      <c r="G30" s="31" t="s">
        <v>204</v>
      </c>
      <c r="H30" s="32" t="s">
        <v>255</v>
      </c>
      <c r="I30" s="32" t="s">
        <v>326</v>
      </c>
      <c r="J30" s="32" t="s">
        <v>240</v>
      </c>
      <c r="K30" s="503">
        <v>9.6863397848556215E-2</v>
      </c>
      <c r="L30" s="529">
        <v>36.128400000000006</v>
      </c>
      <c r="M30" s="529">
        <v>24.937799999999999</v>
      </c>
      <c r="N30" s="529">
        <v>54.521484999999998</v>
      </c>
      <c r="O30" s="530">
        <v>1024.2179000000001</v>
      </c>
      <c r="P30" s="529">
        <v>6.88964</v>
      </c>
      <c r="Q30" s="531">
        <v>102.30059</v>
      </c>
      <c r="R30" s="529">
        <v>8.3270000000000017</v>
      </c>
      <c r="S30" s="529">
        <v>0.5121</v>
      </c>
      <c r="T30" s="529">
        <v>0.86850000000000005</v>
      </c>
      <c r="U30" s="529">
        <v>36.209600000000002</v>
      </c>
      <c r="V30" s="529">
        <v>24.282699999999998</v>
      </c>
      <c r="W30" s="529">
        <v>53.934901000000004</v>
      </c>
      <c r="X30" s="530">
        <v>1024.5545999999999</v>
      </c>
      <c r="Y30" s="529">
        <v>6.6510300000000004</v>
      </c>
      <c r="Z30" s="531">
        <v>97.705759999999998</v>
      </c>
      <c r="AA30" s="529">
        <v>8.3330000000000002</v>
      </c>
      <c r="AB30" s="529">
        <v>1.5986</v>
      </c>
      <c r="AC30" s="529">
        <v>2.5173000000000001</v>
      </c>
      <c r="AD30" s="10">
        <v>6</v>
      </c>
      <c r="AF30" s="11">
        <v>1.524097448979592</v>
      </c>
    </row>
    <row r="31" spans="1:32" ht="15">
      <c r="A31" s="29" t="s">
        <v>11</v>
      </c>
      <c r="B31" s="33">
        <v>40966</v>
      </c>
      <c r="C31" s="523">
        <v>2</v>
      </c>
      <c r="D31" s="523" t="s">
        <v>191</v>
      </c>
      <c r="E31" s="523">
        <v>1</v>
      </c>
      <c r="F31" s="523" t="s">
        <v>195</v>
      </c>
      <c r="G31" s="31" t="s">
        <v>216</v>
      </c>
      <c r="H31" s="32" t="s">
        <v>255</v>
      </c>
      <c r="I31" s="32" t="s">
        <v>326</v>
      </c>
      <c r="J31" s="32" t="s">
        <v>240</v>
      </c>
      <c r="K31" s="503">
        <v>0.10022816180190626</v>
      </c>
      <c r="L31" s="525">
        <v>36.287599999999998</v>
      </c>
      <c r="M31" s="525">
        <v>24.301100000000002</v>
      </c>
      <c r="N31" s="525">
        <v>54.049751999999998</v>
      </c>
      <c r="O31" s="526">
        <v>1024.5310999999999</v>
      </c>
      <c r="P31" s="525">
        <v>6.8326799999999999</v>
      </c>
      <c r="Q31" s="527">
        <v>100.45077999999999</v>
      </c>
      <c r="R31" s="525">
        <v>8.3529999999999998</v>
      </c>
      <c r="S31" s="525">
        <v>0.56369999999999998</v>
      </c>
      <c r="T31" s="525">
        <v>0.73340000000000005</v>
      </c>
      <c r="U31" s="529">
        <v>36.377400000000002</v>
      </c>
      <c r="V31" s="529">
        <v>23.986699999999999</v>
      </c>
      <c r="W31" s="529">
        <v>53.838465999999997</v>
      </c>
      <c r="X31" s="530">
        <v>1024.771</v>
      </c>
      <c r="Y31" s="529">
        <v>6.5977800000000002</v>
      </c>
      <c r="Z31" s="531">
        <v>96.525300000000001</v>
      </c>
      <c r="AA31" s="529">
        <v>8.3490000000000002</v>
      </c>
      <c r="AB31" s="529">
        <v>1.8806</v>
      </c>
      <c r="AC31" s="529">
        <v>3.3683999999999998</v>
      </c>
      <c r="AD31" s="10">
        <v>5</v>
      </c>
      <c r="AF31" s="11">
        <v>2.0795641732283459</v>
      </c>
    </row>
    <row r="32" spans="1:32" ht="15">
      <c r="A32" s="29" t="s">
        <v>11</v>
      </c>
      <c r="B32" s="33">
        <v>40973</v>
      </c>
      <c r="C32" s="523">
        <v>2</v>
      </c>
      <c r="D32" s="523" t="s">
        <v>191</v>
      </c>
      <c r="E32" s="523">
        <v>1</v>
      </c>
      <c r="F32" s="523" t="s">
        <v>197</v>
      </c>
      <c r="G32" s="31" t="s">
        <v>193</v>
      </c>
      <c r="H32" s="32" t="s">
        <v>241</v>
      </c>
      <c r="I32" s="32" t="s">
        <v>326</v>
      </c>
      <c r="J32" s="32" t="s">
        <v>280</v>
      </c>
      <c r="K32" s="503">
        <v>7.6148932094371416E-2</v>
      </c>
      <c r="L32" s="529">
        <v>35.8733</v>
      </c>
      <c r="M32" s="529">
        <v>22.941500000000001</v>
      </c>
      <c r="N32" s="529">
        <v>52.061208000000001</v>
      </c>
      <c r="O32" s="530">
        <v>1024.6170999999999</v>
      </c>
      <c r="P32" s="529">
        <v>6.9522000000000004</v>
      </c>
      <c r="Q32" s="531">
        <v>99.593850000000003</v>
      </c>
      <c r="R32" s="529">
        <v>8.277000000000001</v>
      </c>
      <c r="S32" s="529">
        <v>0.1885</v>
      </c>
      <c r="T32" s="529">
        <v>3.8999999999999998E-3</v>
      </c>
      <c r="U32" s="529">
        <v>36.4773</v>
      </c>
      <c r="V32" s="529">
        <v>23.0702</v>
      </c>
      <c r="W32" s="529">
        <v>52.984893999999997</v>
      </c>
      <c r="X32" s="530">
        <v>1025.1164000000001</v>
      </c>
      <c r="Y32" s="529">
        <v>6.6133800000000003</v>
      </c>
      <c r="Z32" s="531">
        <v>95.285610000000005</v>
      </c>
      <c r="AA32" s="529">
        <v>8.2860000000000014</v>
      </c>
      <c r="AB32" s="529">
        <v>1.42</v>
      </c>
      <c r="AC32" s="529">
        <v>2.8534000000000002</v>
      </c>
      <c r="AD32" s="10">
        <v>12</v>
      </c>
      <c r="AF32" s="11">
        <v>1.2080206278026919</v>
      </c>
    </row>
    <row r="33" spans="1:32" ht="15">
      <c r="A33" s="29" t="s">
        <v>11</v>
      </c>
      <c r="B33" s="33">
        <v>40980</v>
      </c>
      <c r="C33" s="523" t="s">
        <v>191</v>
      </c>
      <c r="D33" s="523" t="s">
        <v>97</v>
      </c>
      <c r="E33" s="523">
        <v>1</v>
      </c>
      <c r="F33" s="523" t="s">
        <v>188</v>
      </c>
      <c r="G33" s="31" t="s">
        <v>187</v>
      </c>
      <c r="H33" s="32" t="s">
        <v>111</v>
      </c>
      <c r="I33" s="32" t="s">
        <v>326</v>
      </c>
      <c r="J33" s="32" t="s">
        <v>240</v>
      </c>
      <c r="K33" s="503">
        <v>7.7557479917394687E-2</v>
      </c>
      <c r="L33" s="529">
        <v>35.844200000000001</v>
      </c>
      <c r="M33" s="529">
        <v>24.406400000000001</v>
      </c>
      <c r="N33" s="529">
        <v>53.574902999999999</v>
      </c>
      <c r="O33" s="530">
        <v>1024.1635000000001</v>
      </c>
      <c r="P33" s="529">
        <v>6.9701000000000004</v>
      </c>
      <c r="Q33" s="531">
        <v>102.39515</v>
      </c>
      <c r="R33" s="529">
        <v>8.2540000000000013</v>
      </c>
      <c r="S33" s="529">
        <v>0.1021</v>
      </c>
      <c r="T33" s="529">
        <v>0.19170000000000001</v>
      </c>
      <c r="U33" s="529">
        <v>36.411999999999999</v>
      </c>
      <c r="V33" s="529">
        <v>23.564800000000002</v>
      </c>
      <c r="W33" s="529">
        <v>53.430816999999998</v>
      </c>
      <c r="X33" s="530">
        <v>1024.9236000000001</v>
      </c>
      <c r="Y33" s="529">
        <v>6.18912</v>
      </c>
      <c r="Z33" s="531">
        <v>89.908000000000001</v>
      </c>
      <c r="AA33" s="529">
        <v>8.25</v>
      </c>
      <c r="AB33" s="529">
        <v>2.9403000000000001</v>
      </c>
      <c r="AC33" s="529">
        <v>3.9841000000000002</v>
      </c>
      <c r="AD33" s="10">
        <v>10</v>
      </c>
      <c r="AF33" s="525">
        <v>1.793381553398059</v>
      </c>
    </row>
    <row r="34" spans="1:32" ht="15">
      <c r="A34" s="29" t="s">
        <v>11</v>
      </c>
      <c r="B34" s="33">
        <v>40988</v>
      </c>
      <c r="C34" s="523">
        <v>2</v>
      </c>
      <c r="D34" s="523" t="s">
        <v>191</v>
      </c>
      <c r="E34" s="523">
        <v>1</v>
      </c>
      <c r="F34" s="523" t="s">
        <v>119</v>
      </c>
      <c r="G34" s="31" t="s">
        <v>193</v>
      </c>
      <c r="H34" s="32" t="s">
        <v>259</v>
      </c>
      <c r="I34" s="32" t="s">
        <v>326</v>
      </c>
      <c r="J34" s="32" t="s">
        <v>244</v>
      </c>
      <c r="K34" s="503">
        <v>0.10716468106130957</v>
      </c>
      <c r="L34" s="529">
        <v>36.314799999999998</v>
      </c>
      <c r="M34" s="529">
        <v>23.1478</v>
      </c>
      <c r="N34" s="529">
        <v>52.850214000000001</v>
      </c>
      <c r="O34" s="530">
        <v>1024.8931</v>
      </c>
      <c r="P34" s="529">
        <v>7.0554600000000001</v>
      </c>
      <c r="Q34" s="531">
        <v>101.69692000000001</v>
      </c>
      <c r="R34" s="529">
        <v>8.2740000000000009</v>
      </c>
      <c r="S34" s="529">
        <v>0.69589999999999996</v>
      </c>
      <c r="T34" s="529">
        <v>0.90239999999999998</v>
      </c>
      <c r="U34" s="529">
        <v>36.345300000000002</v>
      </c>
      <c r="V34" s="529">
        <v>23.091899999999999</v>
      </c>
      <c r="W34" s="529">
        <v>52.837876000000001</v>
      </c>
      <c r="X34" s="530">
        <v>1025.0097000000001</v>
      </c>
      <c r="Y34" s="529">
        <v>6.8759499999999996</v>
      </c>
      <c r="Z34" s="531">
        <v>99.030730000000005</v>
      </c>
      <c r="AA34" s="529">
        <v>8.2760000000000016</v>
      </c>
      <c r="AB34" s="529">
        <v>1.4148000000000001</v>
      </c>
      <c r="AC34" s="529">
        <v>2.5455000000000001</v>
      </c>
      <c r="AD34" s="10">
        <v>6</v>
      </c>
      <c r="AF34" s="11">
        <v>1.6745415094339622</v>
      </c>
    </row>
    <row r="35" spans="1:32" ht="15">
      <c r="A35" s="29" t="s">
        <v>11</v>
      </c>
      <c r="B35" s="39">
        <v>40994</v>
      </c>
      <c r="C35" s="523" t="s">
        <v>97</v>
      </c>
      <c r="D35" s="523" t="s">
        <v>97</v>
      </c>
      <c r="E35" s="523">
        <v>1</v>
      </c>
      <c r="F35" s="523" t="s">
        <v>203</v>
      </c>
      <c r="G35" s="31" t="s">
        <v>187</v>
      </c>
      <c r="H35" s="32" t="s">
        <v>245</v>
      </c>
      <c r="I35" s="32" t="s">
        <v>326</v>
      </c>
      <c r="J35" s="32" t="s">
        <v>240</v>
      </c>
      <c r="K35" s="503">
        <v>0.10436069356040155</v>
      </c>
      <c r="L35" s="529">
        <v>36.431600000000003</v>
      </c>
      <c r="M35" s="529">
        <v>22.394500000000001</v>
      </c>
      <c r="N35" s="529">
        <v>52.195984000000003</v>
      </c>
      <c r="O35" s="530">
        <v>1025.1986999999999</v>
      </c>
      <c r="P35" s="529">
        <v>7.0827299999999997</v>
      </c>
      <c r="Q35" s="531">
        <v>100.82129999999999</v>
      </c>
      <c r="R35" s="529">
        <v>8.2780000000000005</v>
      </c>
      <c r="S35" s="529">
        <v>0.38069999999999998</v>
      </c>
      <c r="T35" s="529">
        <v>0.872</v>
      </c>
      <c r="U35" s="529">
        <v>36.453200000000002</v>
      </c>
      <c r="V35" s="529">
        <v>22.185400000000001</v>
      </c>
      <c r="W35" s="529">
        <v>52.008578</v>
      </c>
      <c r="X35" s="530">
        <v>1025.3529000000001</v>
      </c>
      <c r="Y35" s="529">
        <v>6.8659299999999996</v>
      </c>
      <c r="Z35" s="531">
        <v>97.387919999999994</v>
      </c>
      <c r="AA35" s="529">
        <v>8.2730000000000015</v>
      </c>
      <c r="AB35" s="529">
        <v>1.1829000000000001</v>
      </c>
      <c r="AC35" s="529">
        <v>3.1991999999999998</v>
      </c>
      <c r="AD35" s="10">
        <v>6.5</v>
      </c>
      <c r="AF35" s="11">
        <v>1.7236515021459236</v>
      </c>
    </row>
    <row r="36" spans="1:32" ht="15">
      <c r="A36" s="29"/>
      <c r="B36" s="39"/>
      <c r="C36" s="523"/>
      <c r="D36" s="523"/>
      <c r="E36" s="523"/>
      <c r="F36" s="523"/>
      <c r="G36" s="31"/>
      <c r="H36" s="32"/>
      <c r="I36" s="32"/>
      <c r="J36" s="32"/>
      <c r="K36" s="503"/>
      <c r="L36" s="529"/>
      <c r="M36" s="529"/>
      <c r="N36" s="529"/>
      <c r="O36" s="530"/>
      <c r="P36" s="529"/>
      <c r="Q36" s="531"/>
      <c r="R36" s="529"/>
      <c r="S36" s="529"/>
      <c r="T36" s="529"/>
      <c r="U36" s="529"/>
      <c r="V36" s="529"/>
      <c r="W36" s="529"/>
      <c r="X36" s="530"/>
      <c r="Y36" s="529"/>
      <c r="Z36" s="531"/>
      <c r="AA36" s="529"/>
      <c r="AB36" s="529"/>
      <c r="AC36" s="529"/>
      <c r="AD36" s="10"/>
      <c r="AF36" s="11"/>
    </row>
    <row r="37" spans="1:32">
      <c r="A37" s="29" t="s">
        <v>56</v>
      </c>
      <c r="B37" s="33">
        <v>40882</v>
      </c>
      <c r="C37" s="523">
        <v>2</v>
      </c>
      <c r="D37" s="523" t="s">
        <v>191</v>
      </c>
      <c r="E37" s="523" t="s">
        <v>196</v>
      </c>
      <c r="F37" s="523" t="s">
        <v>119</v>
      </c>
      <c r="G37" s="31" t="s">
        <v>205</v>
      </c>
      <c r="H37" s="32" t="s">
        <v>250</v>
      </c>
      <c r="I37" s="32" t="s">
        <v>326</v>
      </c>
      <c r="J37" s="32" t="s">
        <v>280</v>
      </c>
      <c r="K37" s="503">
        <v>9.4627730142207225E-2</v>
      </c>
      <c r="L37" s="525">
        <v>35.5274</v>
      </c>
      <c r="M37" s="525">
        <v>21.25</v>
      </c>
      <c r="N37" s="525">
        <v>49.852716000000001</v>
      </c>
      <c r="O37" s="526">
        <v>1024.8333</v>
      </c>
      <c r="P37" s="525">
        <v>7.2749100000000002</v>
      </c>
      <c r="Q37" s="527">
        <v>100.93823</v>
      </c>
      <c r="R37" s="525">
        <v>8.077</v>
      </c>
      <c r="S37" s="525">
        <v>0.6351</v>
      </c>
      <c r="T37" s="525">
        <v>1.1742999999999999</v>
      </c>
      <c r="U37" s="525">
        <v>35.523000000000003</v>
      </c>
      <c r="V37" s="525">
        <v>21.216100000000001</v>
      </c>
      <c r="W37" s="525">
        <v>49.816006000000002</v>
      </c>
      <c r="X37" s="526">
        <v>1024.8788</v>
      </c>
      <c r="Y37" s="525">
        <v>7.29176</v>
      </c>
      <c r="Z37" s="527">
        <v>101.10778000000001</v>
      </c>
      <c r="AA37" s="525">
        <v>8.0779999999999994</v>
      </c>
      <c r="AB37" s="525">
        <v>0.49930000000000002</v>
      </c>
      <c r="AC37" s="525">
        <v>0.92220000000000002</v>
      </c>
      <c r="AD37" s="526">
        <v>6</v>
      </c>
      <c r="AF37" s="11">
        <v>0.8925249999999999</v>
      </c>
    </row>
    <row r="38" spans="1:32" ht="15">
      <c r="A38" s="29" t="s">
        <v>56</v>
      </c>
      <c r="B38" s="33">
        <v>40889</v>
      </c>
      <c r="C38" s="523">
        <v>2</v>
      </c>
      <c r="D38" s="523">
        <v>1</v>
      </c>
      <c r="E38" s="523">
        <v>1</v>
      </c>
      <c r="F38" s="523" t="s">
        <v>102</v>
      </c>
      <c r="G38" s="31" t="s">
        <v>187</v>
      </c>
      <c r="H38" s="32" t="s">
        <v>238</v>
      </c>
      <c r="I38" s="32" t="s">
        <v>326</v>
      </c>
      <c r="J38" s="32" t="s">
        <v>280</v>
      </c>
      <c r="K38" s="503">
        <v>9.5944727459462961E-2</v>
      </c>
      <c r="L38" s="525">
        <v>35.529400000000003</v>
      </c>
      <c r="M38" s="525">
        <v>22.098400000000002</v>
      </c>
      <c r="N38" s="525">
        <v>50.736839000000003</v>
      </c>
      <c r="O38" s="526">
        <v>1024.5969</v>
      </c>
      <c r="P38" s="525">
        <v>7.1553100000000001</v>
      </c>
      <c r="Q38" s="527">
        <v>100.79259999999999</v>
      </c>
      <c r="R38" s="525">
        <v>8.0779999999999994</v>
      </c>
      <c r="S38" s="525">
        <v>0.55149999999999999</v>
      </c>
      <c r="T38" s="525">
        <v>1.0898000000000001</v>
      </c>
      <c r="U38" s="529">
        <v>35.529699999999998</v>
      </c>
      <c r="V38" s="529">
        <v>22.095800000000001</v>
      </c>
      <c r="W38" s="529">
        <v>50.738652000000002</v>
      </c>
      <c r="X38" s="530">
        <v>1024.6383000000001</v>
      </c>
      <c r="Y38" s="529">
        <v>7.1827899999999998</v>
      </c>
      <c r="Z38" s="531">
        <v>101.17531</v>
      </c>
      <c r="AA38" s="529">
        <v>8.0810000000000013</v>
      </c>
      <c r="AB38" s="529">
        <v>0.43459999999999999</v>
      </c>
      <c r="AC38" s="529">
        <v>1.1592</v>
      </c>
      <c r="AD38" s="530">
        <v>4.5</v>
      </c>
      <c r="AF38" s="11">
        <v>1.1664887931034487</v>
      </c>
    </row>
    <row r="39" spans="1:32">
      <c r="A39" s="29" t="s">
        <v>56</v>
      </c>
      <c r="B39" s="33">
        <v>40896</v>
      </c>
      <c r="C39" s="523">
        <v>2</v>
      </c>
      <c r="D39" s="523" t="s">
        <v>196</v>
      </c>
      <c r="E39" s="523">
        <v>1</v>
      </c>
      <c r="F39" s="523" t="s">
        <v>102</v>
      </c>
      <c r="G39" s="31" t="s">
        <v>189</v>
      </c>
      <c r="H39" s="32" t="s">
        <v>254</v>
      </c>
      <c r="I39" s="32" t="s">
        <v>326</v>
      </c>
      <c r="J39" s="32" t="s">
        <v>244</v>
      </c>
      <c r="K39" s="503">
        <v>0.11187415235189335</v>
      </c>
      <c r="L39" s="525">
        <v>35.606400000000001</v>
      </c>
      <c r="M39" s="525">
        <v>22.732299999999999</v>
      </c>
      <c r="N39" s="525">
        <v>51.497318999999997</v>
      </c>
      <c r="O39" s="526">
        <v>1024.4731999999999</v>
      </c>
      <c r="P39" s="525">
        <v>7.2350300000000001</v>
      </c>
      <c r="Q39" s="527">
        <v>103.10689000000001</v>
      </c>
      <c r="R39" s="525">
        <v>7.9969999999999999</v>
      </c>
      <c r="S39" s="525">
        <v>0.64810000000000001</v>
      </c>
      <c r="T39" s="525">
        <v>1.2738</v>
      </c>
      <c r="U39" s="525">
        <v>35.616199999999999</v>
      </c>
      <c r="V39" s="525">
        <v>22.5212</v>
      </c>
      <c r="W39" s="525">
        <v>51.293115999999998</v>
      </c>
      <c r="X39" s="526">
        <v>1024.5834</v>
      </c>
      <c r="Y39" s="525">
        <v>7.2067600000000001</v>
      </c>
      <c r="Z39" s="527">
        <v>102.32953999999999</v>
      </c>
      <c r="AA39" s="525">
        <v>8.0039999999999996</v>
      </c>
      <c r="AB39" s="525">
        <v>1.1955</v>
      </c>
      <c r="AC39" s="525">
        <v>2.3380000000000001</v>
      </c>
      <c r="AD39" s="10">
        <v>5.5</v>
      </c>
      <c r="AF39" s="11">
        <v>1.4995866279069774</v>
      </c>
    </row>
    <row r="40" spans="1:32" ht="15">
      <c r="A40" s="29" t="s">
        <v>56</v>
      </c>
      <c r="B40" s="33">
        <v>40912</v>
      </c>
      <c r="C40" s="523">
        <v>2</v>
      </c>
      <c r="D40" s="523">
        <v>1</v>
      </c>
      <c r="E40" s="523">
        <v>1</v>
      </c>
      <c r="F40" s="523" t="s">
        <v>188</v>
      </c>
      <c r="G40" s="31" t="s">
        <v>204</v>
      </c>
      <c r="H40" s="32" t="s">
        <v>250</v>
      </c>
      <c r="I40" s="32" t="s">
        <v>326</v>
      </c>
      <c r="J40" s="32" t="s">
        <v>240</v>
      </c>
      <c r="K40" s="524">
        <v>9.4434429291730335E-2</v>
      </c>
      <c r="L40" s="529">
        <v>35.7836</v>
      </c>
      <c r="M40" s="529">
        <v>23.505199999999999</v>
      </c>
      <c r="N40" s="529">
        <v>52.540101</v>
      </c>
      <c r="O40" s="530">
        <v>1024.3851</v>
      </c>
      <c r="P40" s="529">
        <v>6.8823499999999997</v>
      </c>
      <c r="Q40" s="531">
        <v>99.513800000000003</v>
      </c>
      <c r="R40" s="529">
        <v>8.4190000000000005</v>
      </c>
      <c r="S40" s="529">
        <v>0.52139999999999997</v>
      </c>
      <c r="T40" s="529">
        <v>0.90439999999999998</v>
      </c>
      <c r="U40" s="529">
        <v>35.783900000000003</v>
      </c>
      <c r="V40" s="529">
        <v>23.4863</v>
      </c>
      <c r="W40" s="529">
        <v>52.524681000000001</v>
      </c>
      <c r="X40" s="530">
        <v>1024.4315999999999</v>
      </c>
      <c r="Y40" s="529">
        <v>6.9392800000000001</v>
      </c>
      <c r="Z40" s="531">
        <v>100.30436</v>
      </c>
      <c r="AA40" s="529">
        <v>8.423</v>
      </c>
      <c r="AB40" s="529">
        <v>0.34329999999999999</v>
      </c>
      <c r="AC40" s="529">
        <v>1.5442</v>
      </c>
      <c r="AD40" s="10">
        <v>4.0999999999999996</v>
      </c>
      <c r="AF40" s="11">
        <v>1.2174312195121946</v>
      </c>
    </row>
    <row r="41" spans="1:32" ht="15">
      <c r="A41" s="29" t="s">
        <v>56</v>
      </c>
      <c r="B41" s="33">
        <v>40917</v>
      </c>
      <c r="C41" s="523">
        <v>2</v>
      </c>
      <c r="D41" s="523">
        <v>1</v>
      </c>
      <c r="E41" s="523">
        <v>1</v>
      </c>
      <c r="F41" s="523" t="s">
        <v>197</v>
      </c>
      <c r="G41" s="31" t="s">
        <v>189</v>
      </c>
      <c r="H41" s="32" t="s">
        <v>255</v>
      </c>
      <c r="I41" s="32" t="s">
        <v>326</v>
      </c>
      <c r="J41" s="32" t="s">
        <v>240</v>
      </c>
      <c r="K41" s="503">
        <v>0.10248620288860112</v>
      </c>
      <c r="L41" s="529">
        <v>35.892200000000003</v>
      </c>
      <c r="M41" s="529">
        <v>22.982299999999999</v>
      </c>
      <c r="N41" s="529">
        <v>52.128674000000004</v>
      </c>
      <c r="O41" s="530">
        <v>1024.6204</v>
      </c>
      <c r="P41" s="529">
        <v>6.9305000000000003</v>
      </c>
      <c r="Q41" s="531">
        <v>99.364540000000005</v>
      </c>
      <c r="R41" s="529">
        <v>8.4400000000000013</v>
      </c>
      <c r="S41" s="529">
        <v>0.92769999999999997</v>
      </c>
      <c r="T41" s="529">
        <v>0.89080000000000004</v>
      </c>
      <c r="U41" s="525">
        <v>35.8902</v>
      </c>
      <c r="V41" s="525">
        <v>22.990100000000002</v>
      </c>
      <c r="W41" s="525">
        <v>52.138328000000001</v>
      </c>
      <c r="X41" s="526">
        <v>1024.6560999999999</v>
      </c>
      <c r="Y41" s="525">
        <v>7.0460599999999998</v>
      </c>
      <c r="Z41" s="527">
        <v>101.03394</v>
      </c>
      <c r="AA41" s="525">
        <v>8.4420000000000002</v>
      </c>
      <c r="AB41" s="525">
        <v>0.60560000000000003</v>
      </c>
      <c r="AC41" s="525">
        <v>1.5271999999999999</v>
      </c>
      <c r="AD41" s="10">
        <v>5</v>
      </c>
      <c r="AF41" s="11">
        <v>1.1808039735099343</v>
      </c>
    </row>
    <row r="42" spans="1:32" ht="15">
      <c r="A42" s="29" t="s">
        <v>56</v>
      </c>
      <c r="B42" s="33">
        <v>40924</v>
      </c>
      <c r="C42" s="523">
        <v>2</v>
      </c>
      <c r="D42" s="523">
        <v>1</v>
      </c>
      <c r="E42" s="523">
        <v>1</v>
      </c>
      <c r="F42" s="523" t="s">
        <v>102</v>
      </c>
      <c r="G42" s="31" t="s">
        <v>198</v>
      </c>
      <c r="H42" s="32" t="s">
        <v>111</v>
      </c>
      <c r="I42" s="32" t="s">
        <v>326</v>
      </c>
      <c r="J42" s="32" t="s">
        <v>240</v>
      </c>
      <c r="K42" s="524">
        <v>0.1107463978039283</v>
      </c>
      <c r="L42" s="525">
        <v>35.902999999999999</v>
      </c>
      <c r="M42" s="525">
        <v>24.850999999999999</v>
      </c>
      <c r="N42" s="525">
        <v>54.126772000000003</v>
      </c>
      <c r="O42" s="526">
        <v>1024.0727999999999</v>
      </c>
      <c r="P42" s="525">
        <v>6.6678199999999999</v>
      </c>
      <c r="Q42" s="527">
        <v>98.733720000000005</v>
      </c>
      <c r="R42" s="525">
        <v>8.3849999999999998</v>
      </c>
      <c r="S42" s="525">
        <v>3.1177999999999999</v>
      </c>
      <c r="T42" s="525">
        <v>1.8351999999999999</v>
      </c>
      <c r="U42" s="529">
        <v>35.9009</v>
      </c>
      <c r="V42" s="529">
        <v>24.7529</v>
      </c>
      <c r="W42" s="529">
        <v>54.023547000000001</v>
      </c>
      <c r="X42" s="530">
        <v>1024.1429000000001</v>
      </c>
      <c r="Y42" s="529">
        <v>6.5104100000000003</v>
      </c>
      <c r="Z42" s="531">
        <v>96.240769999999998</v>
      </c>
      <c r="AA42" s="529">
        <v>8.3890000000000011</v>
      </c>
      <c r="AB42" s="529">
        <v>1.1096999999999999</v>
      </c>
      <c r="AC42" s="529">
        <v>1.8444</v>
      </c>
      <c r="AD42" s="10">
        <v>4.5</v>
      </c>
      <c r="AF42" s="11">
        <v>1.3978486111111112</v>
      </c>
    </row>
    <row r="43" spans="1:32" ht="15">
      <c r="A43" s="29" t="s">
        <v>56</v>
      </c>
      <c r="B43" s="33">
        <v>40931</v>
      </c>
      <c r="C43" s="523">
        <v>2</v>
      </c>
      <c r="D43" s="523">
        <v>1</v>
      </c>
      <c r="E43" s="523">
        <v>1</v>
      </c>
      <c r="F43" s="523" t="s">
        <v>102</v>
      </c>
      <c r="G43" s="31" t="s">
        <v>187</v>
      </c>
      <c r="H43" s="32" t="s">
        <v>250</v>
      </c>
      <c r="I43" s="32" t="s">
        <v>326</v>
      </c>
      <c r="J43" s="32" t="s">
        <v>240</v>
      </c>
      <c r="K43" s="524">
        <v>9.5154525143671093E-2</v>
      </c>
      <c r="L43" s="529">
        <v>35.9833</v>
      </c>
      <c r="M43" s="529">
        <v>25.252199999999998</v>
      </c>
      <c r="N43" s="529">
        <v>54.663593000000006</v>
      </c>
      <c r="O43" s="530">
        <v>1024.0116</v>
      </c>
      <c r="P43" s="529">
        <v>6.6293699999999998</v>
      </c>
      <c r="Q43" s="531">
        <v>98.879959999999997</v>
      </c>
      <c r="R43" s="529">
        <v>8.2810000000000006</v>
      </c>
      <c r="S43" s="529">
        <v>0.20280000000000001</v>
      </c>
      <c r="T43" s="529">
        <v>0.57879999999999998</v>
      </c>
      <c r="U43" s="529">
        <v>35.950699999999998</v>
      </c>
      <c r="V43" s="529">
        <v>25.217700000000001</v>
      </c>
      <c r="W43" s="529">
        <v>54.586809000000002</v>
      </c>
      <c r="X43" s="530">
        <v>1024.0377000000001</v>
      </c>
      <c r="Y43" s="529">
        <v>6.6463000000000001</v>
      </c>
      <c r="Z43" s="531">
        <v>99.056190000000001</v>
      </c>
      <c r="AA43" s="529">
        <v>8.32</v>
      </c>
      <c r="AB43" s="529">
        <v>0.3987</v>
      </c>
      <c r="AC43" s="529">
        <v>1.8244</v>
      </c>
      <c r="AD43" s="10">
        <v>6</v>
      </c>
      <c r="AF43" s="11">
        <v>1.1650382252559726</v>
      </c>
    </row>
    <row r="44" spans="1:32" ht="15">
      <c r="A44" s="29" t="s">
        <v>56</v>
      </c>
      <c r="B44" s="33">
        <v>40938</v>
      </c>
      <c r="C44" s="523">
        <v>2</v>
      </c>
      <c r="D44" s="523">
        <v>1</v>
      </c>
      <c r="E44" s="523">
        <v>1</v>
      </c>
      <c r="F44" s="523" t="s">
        <v>197</v>
      </c>
      <c r="G44" s="31" t="s">
        <v>189</v>
      </c>
      <c r="H44" s="32" t="s">
        <v>239</v>
      </c>
      <c r="I44" s="32" t="s">
        <v>326</v>
      </c>
      <c r="J44" s="32" t="s">
        <v>280</v>
      </c>
      <c r="K44" s="503">
        <v>9.7071222793741863E-2</v>
      </c>
      <c r="L44" s="529">
        <v>36.167900000000003</v>
      </c>
      <c r="M44" s="529">
        <v>25.339099999999998</v>
      </c>
      <c r="N44" s="529">
        <v>55.006000999999998</v>
      </c>
      <c r="O44" s="530">
        <v>1024.1247000000001</v>
      </c>
      <c r="P44" s="529">
        <v>6.6085000000000003</v>
      </c>
      <c r="Q44" s="531">
        <v>98.817419999999998</v>
      </c>
      <c r="R44" s="529">
        <v>8.3210000000000015</v>
      </c>
      <c r="S44" s="529">
        <v>5.5472999999999999</v>
      </c>
      <c r="T44" s="529">
        <v>1.9168000000000001</v>
      </c>
      <c r="U44" s="529">
        <v>36.163899999999998</v>
      </c>
      <c r="V44" s="529">
        <v>25.373899999999999</v>
      </c>
      <c r="W44" s="529">
        <v>55.042181999999997</v>
      </c>
      <c r="X44" s="530">
        <v>1024.1510000000001</v>
      </c>
      <c r="Y44" s="529">
        <v>6.7016600000000004</v>
      </c>
      <c r="Z44" s="531">
        <v>100.2671</v>
      </c>
      <c r="AA44" s="529">
        <v>8.33</v>
      </c>
      <c r="AB44" s="529">
        <v>0.26690000000000003</v>
      </c>
      <c r="AC44" s="529">
        <v>1.0701000000000001</v>
      </c>
      <c r="AD44" s="10">
        <v>5.5</v>
      </c>
      <c r="AF44" s="11">
        <v>0.90166984924623039</v>
      </c>
    </row>
    <row r="45" spans="1:32" ht="15">
      <c r="A45" s="29" t="s">
        <v>56</v>
      </c>
      <c r="B45" s="33">
        <v>40945</v>
      </c>
      <c r="C45" s="523">
        <v>2</v>
      </c>
      <c r="D45" s="523">
        <v>1</v>
      </c>
      <c r="E45" s="523" t="s">
        <v>196</v>
      </c>
      <c r="F45" s="523" t="s">
        <v>202</v>
      </c>
      <c r="G45" s="31" t="s">
        <v>204</v>
      </c>
      <c r="H45" s="32" t="s">
        <v>247</v>
      </c>
      <c r="I45" s="32" t="s">
        <v>326</v>
      </c>
      <c r="J45" s="32" t="s">
        <v>236</v>
      </c>
      <c r="K45" s="503">
        <v>0.13706864467535884</v>
      </c>
      <c r="L45" s="529">
        <v>36.226100000000002</v>
      </c>
      <c r="M45" s="529">
        <v>23.566600000000001</v>
      </c>
      <c r="N45" s="529">
        <v>53.182383999999999</v>
      </c>
      <c r="O45" s="530">
        <v>1024.7021999999999</v>
      </c>
      <c r="P45" s="529">
        <v>6.7218200000000001</v>
      </c>
      <c r="Q45" s="531">
        <v>97.544799999999995</v>
      </c>
      <c r="R45" s="529">
        <v>8.2520000000000007</v>
      </c>
      <c r="S45" s="529">
        <v>0.66490000000000005</v>
      </c>
      <c r="T45" s="529">
        <v>2.0143</v>
      </c>
      <c r="U45" s="529">
        <v>36.234499999999997</v>
      </c>
      <c r="V45" s="529">
        <v>23.5381</v>
      </c>
      <c r="W45" s="529">
        <v>53.166961000000001</v>
      </c>
      <c r="X45" s="530">
        <v>1024.7574999999999</v>
      </c>
      <c r="Y45" s="529">
        <v>6.78566</v>
      </c>
      <c r="Z45" s="531">
        <v>98.427319999999995</v>
      </c>
      <c r="AA45" s="529">
        <v>8.2650000000000006</v>
      </c>
      <c r="AB45" s="529">
        <v>0.51529999999999998</v>
      </c>
      <c r="AC45" s="529">
        <v>3.0573999999999999</v>
      </c>
      <c r="AD45" s="10">
        <v>4.5</v>
      </c>
      <c r="AE45" s="32" t="s">
        <v>258</v>
      </c>
      <c r="AF45" s="11">
        <v>2.6426737967914438</v>
      </c>
    </row>
    <row r="46" spans="1:32" ht="15">
      <c r="A46" s="29" t="s">
        <v>56</v>
      </c>
      <c r="B46" s="33">
        <v>40952</v>
      </c>
      <c r="C46" s="523">
        <v>2</v>
      </c>
      <c r="D46" s="523">
        <v>1</v>
      </c>
      <c r="E46" s="523">
        <v>1</v>
      </c>
      <c r="F46" s="523" t="s">
        <v>197</v>
      </c>
      <c r="G46" s="31" t="s">
        <v>189</v>
      </c>
      <c r="H46" s="32" t="s">
        <v>250</v>
      </c>
      <c r="I46" s="32" t="s">
        <v>326</v>
      </c>
      <c r="J46" s="32" t="s">
        <v>280</v>
      </c>
      <c r="K46" s="503">
        <v>9.1426428142709751E-2</v>
      </c>
      <c r="L46" s="529">
        <v>36.170900000000003</v>
      </c>
      <c r="M46" s="529">
        <v>24.657499999999999</v>
      </c>
      <c r="N46" s="529">
        <v>54.277470000000001</v>
      </c>
      <c r="O46" s="530">
        <v>1024.3348000000001</v>
      </c>
      <c r="P46" s="529">
        <v>6.8429200000000003</v>
      </c>
      <c r="Q46" s="531">
        <v>101.14812000000001</v>
      </c>
      <c r="R46" s="529">
        <v>8.2680000000000007</v>
      </c>
      <c r="S46" s="529">
        <v>0.34300000000000003</v>
      </c>
      <c r="T46" s="529">
        <v>1.2578</v>
      </c>
      <c r="U46" s="529">
        <v>36.1661</v>
      </c>
      <c r="V46" s="529">
        <v>24.627700000000001</v>
      </c>
      <c r="W46" s="529">
        <v>54.243271999999997</v>
      </c>
      <c r="X46" s="530">
        <v>1024.3820000000001</v>
      </c>
      <c r="Y46" s="529">
        <v>6.8921599999999996</v>
      </c>
      <c r="Z46" s="531">
        <v>101.82122</v>
      </c>
      <c r="AA46" s="529">
        <v>8.2730000000000015</v>
      </c>
      <c r="AB46" s="529">
        <v>0.46329999999999999</v>
      </c>
      <c r="AC46" s="529">
        <v>1.2505999999999999</v>
      </c>
      <c r="AD46" s="10">
        <v>6.5</v>
      </c>
      <c r="AE46" s="32" t="s">
        <v>259</v>
      </c>
      <c r="AF46" s="11">
        <v>1.1556045871559633</v>
      </c>
    </row>
    <row r="47" spans="1:32" ht="15">
      <c r="A47" s="29" t="s">
        <v>56</v>
      </c>
      <c r="B47" s="33">
        <v>40959</v>
      </c>
      <c r="C47" s="523">
        <v>2</v>
      </c>
      <c r="D47" s="523" t="s">
        <v>196</v>
      </c>
      <c r="E47" s="523">
        <v>1</v>
      </c>
      <c r="F47" s="523" t="s">
        <v>195</v>
      </c>
      <c r="G47" s="31" t="s">
        <v>192</v>
      </c>
      <c r="H47" s="32" t="s">
        <v>252</v>
      </c>
      <c r="I47" s="32" t="s">
        <v>326</v>
      </c>
      <c r="J47" s="32" t="s">
        <v>236</v>
      </c>
      <c r="K47" s="503">
        <v>0.13554413182089309</v>
      </c>
      <c r="L47" s="529">
        <v>36.303899999999999</v>
      </c>
      <c r="M47" s="529">
        <v>24.559699999999999</v>
      </c>
      <c r="N47" s="529">
        <v>54.349207999999997</v>
      </c>
      <c r="O47" s="530">
        <v>1024.4643000000001</v>
      </c>
      <c r="P47" s="529">
        <v>6.6786300000000001</v>
      </c>
      <c r="Q47" s="531">
        <v>98.630110000000002</v>
      </c>
      <c r="R47" s="529">
        <v>8.1989999999999998</v>
      </c>
      <c r="S47" s="529">
        <v>1.0862000000000001</v>
      </c>
      <c r="T47" s="529">
        <v>2.6196999999999999</v>
      </c>
      <c r="U47" s="529">
        <v>36.300600000000003</v>
      </c>
      <c r="V47" s="529">
        <v>24.548999999999999</v>
      </c>
      <c r="W47" s="529">
        <v>54.337581</v>
      </c>
      <c r="X47" s="530">
        <v>1024.5065999999999</v>
      </c>
      <c r="Y47" s="529">
        <v>6.6805500000000002</v>
      </c>
      <c r="Z47" s="531">
        <v>98.638570000000001</v>
      </c>
      <c r="AA47" s="529">
        <v>8.2479999999999993</v>
      </c>
      <c r="AB47" s="529">
        <v>0.98650000000000004</v>
      </c>
      <c r="AC47" s="529">
        <v>2.9548999999999999</v>
      </c>
      <c r="AD47" s="10">
        <v>4.5</v>
      </c>
      <c r="AE47" s="32" t="s">
        <v>249</v>
      </c>
      <c r="AF47" s="11">
        <v>2.2146577181208058</v>
      </c>
    </row>
    <row r="48" spans="1:32" ht="15">
      <c r="A48" s="29" t="s">
        <v>56</v>
      </c>
      <c r="B48" s="33">
        <v>40966</v>
      </c>
      <c r="C48" s="523">
        <v>2</v>
      </c>
      <c r="D48" s="523">
        <v>1</v>
      </c>
      <c r="E48" s="523">
        <v>1</v>
      </c>
      <c r="F48" s="523" t="s">
        <v>119</v>
      </c>
      <c r="G48" s="31" t="s">
        <v>204</v>
      </c>
      <c r="H48" s="32" t="s">
        <v>250</v>
      </c>
      <c r="I48" s="32" t="s">
        <v>326</v>
      </c>
      <c r="J48" s="32" t="s">
        <v>240</v>
      </c>
      <c r="K48" s="503">
        <v>0.12356861943686591</v>
      </c>
      <c r="L48" s="525">
        <v>36.4649</v>
      </c>
      <c r="M48" s="525">
        <v>24.2194</v>
      </c>
      <c r="N48" s="525">
        <v>54.195867</v>
      </c>
      <c r="O48" s="526">
        <v>1024.6886999999999</v>
      </c>
      <c r="P48" s="525">
        <v>6.6741900000000003</v>
      </c>
      <c r="Q48" s="527">
        <v>98.08314</v>
      </c>
      <c r="R48" s="525">
        <v>8.3030000000000008</v>
      </c>
      <c r="S48" s="525">
        <v>0.96130000000000004</v>
      </c>
      <c r="T48" s="525">
        <v>1.6279999999999999</v>
      </c>
      <c r="U48" s="529">
        <v>36.461199999999998</v>
      </c>
      <c r="V48" s="529">
        <v>24.244599999999998</v>
      </c>
      <c r="W48" s="529">
        <v>54.222503000000003</v>
      </c>
      <c r="X48" s="530">
        <v>1024.721</v>
      </c>
      <c r="Y48" s="529">
        <v>6.6947099999999997</v>
      </c>
      <c r="Z48" s="531">
        <v>98.425150000000002</v>
      </c>
      <c r="AA48" s="529">
        <v>8.3050000000000015</v>
      </c>
      <c r="AB48" s="529">
        <v>0.45340000000000003</v>
      </c>
      <c r="AC48" s="529">
        <v>1.5244</v>
      </c>
      <c r="AD48" s="10">
        <v>5.2</v>
      </c>
      <c r="AE48" s="32" t="s">
        <v>300</v>
      </c>
      <c r="AF48" s="11">
        <v>1.1930234309623426</v>
      </c>
    </row>
    <row r="49" spans="1:32" ht="15">
      <c r="A49" s="29" t="s">
        <v>56</v>
      </c>
      <c r="B49" s="33">
        <v>40973</v>
      </c>
      <c r="C49" s="523">
        <v>2</v>
      </c>
      <c r="D49" s="523">
        <v>1</v>
      </c>
      <c r="E49" s="523">
        <v>1</v>
      </c>
      <c r="F49" s="523" t="s">
        <v>208</v>
      </c>
      <c r="G49" s="31" t="s">
        <v>193</v>
      </c>
      <c r="H49" s="32" t="s">
        <v>237</v>
      </c>
      <c r="I49" s="32" t="s">
        <v>326</v>
      </c>
      <c r="J49" s="32" t="s">
        <v>327</v>
      </c>
      <c r="K49" s="503">
        <v>7.4173708498562613E-2</v>
      </c>
      <c r="L49" s="529">
        <v>36.010199999999998</v>
      </c>
      <c r="M49" s="529">
        <v>23.312200000000001</v>
      </c>
      <c r="N49" s="529">
        <v>52.630681000000003</v>
      </c>
      <c r="O49" s="530">
        <v>1024.6135999999999</v>
      </c>
      <c r="P49" s="529">
        <v>7.1586299999999996</v>
      </c>
      <c r="Q49" s="531">
        <v>103.29756</v>
      </c>
      <c r="R49" s="529">
        <v>7.8949999999999996</v>
      </c>
      <c r="S49" s="529">
        <v>0.51580000000000004</v>
      </c>
      <c r="T49" s="529">
        <v>0.7732</v>
      </c>
      <c r="U49" s="529">
        <v>36.404899999999998</v>
      </c>
      <c r="V49" s="529">
        <v>23.130299999999998</v>
      </c>
      <c r="W49" s="529">
        <v>52.952215000000002</v>
      </c>
      <c r="X49" s="530">
        <v>1025.0081</v>
      </c>
      <c r="Y49" s="529">
        <v>5.9126399999999997</v>
      </c>
      <c r="Z49" s="531">
        <v>85.242900000000006</v>
      </c>
      <c r="AA49" s="529">
        <v>8.0520000000000014</v>
      </c>
      <c r="AB49" s="529">
        <v>0.7923</v>
      </c>
      <c r="AC49" s="529">
        <v>2.5007999999999999</v>
      </c>
      <c r="AD49" s="10">
        <v>11</v>
      </c>
      <c r="AF49" s="11">
        <v>0.6416691358024692</v>
      </c>
    </row>
    <row r="50" spans="1:32" ht="15">
      <c r="A50" s="29" t="s">
        <v>56</v>
      </c>
      <c r="B50" s="33">
        <v>40980</v>
      </c>
      <c r="C50" s="523">
        <v>2</v>
      </c>
      <c r="D50" s="523">
        <v>1</v>
      </c>
      <c r="E50" s="523">
        <v>1</v>
      </c>
      <c r="F50" s="523" t="s">
        <v>188</v>
      </c>
      <c r="G50" s="31" t="s">
        <v>193</v>
      </c>
      <c r="H50" s="32" t="s">
        <v>111</v>
      </c>
      <c r="I50" s="32" t="s">
        <v>326</v>
      </c>
      <c r="J50" s="32" t="s">
        <v>240</v>
      </c>
      <c r="K50" s="503">
        <v>9.1002946372586491E-2</v>
      </c>
      <c r="L50" s="529">
        <v>36.203600000000002</v>
      </c>
      <c r="M50" s="529">
        <v>24.601500000000001</v>
      </c>
      <c r="N50" s="529">
        <v>54.260958000000002</v>
      </c>
      <c r="O50" s="530">
        <v>1024.3762999999999</v>
      </c>
      <c r="P50" s="529">
        <v>7.0332600000000003</v>
      </c>
      <c r="Q50" s="531">
        <v>103.88191999999999</v>
      </c>
      <c r="R50" s="529">
        <v>8.2230000000000008</v>
      </c>
      <c r="S50" s="529">
        <v>0.38729999999999998</v>
      </c>
      <c r="T50" s="529">
        <v>0.5262</v>
      </c>
      <c r="U50" s="529">
        <v>36.252899999999997</v>
      </c>
      <c r="V50" s="529">
        <v>24.0351</v>
      </c>
      <c r="W50" s="529">
        <v>53.723134000000002</v>
      </c>
      <c r="X50" s="530">
        <v>1024.627</v>
      </c>
      <c r="Y50" s="529">
        <v>6.1165799999999999</v>
      </c>
      <c r="Z50" s="531">
        <v>89.495859999999993</v>
      </c>
      <c r="AA50" s="529">
        <v>8.2319999999999993</v>
      </c>
      <c r="AB50" s="529">
        <v>0.87990000000000002</v>
      </c>
      <c r="AC50" s="529">
        <v>3.5535999999999999</v>
      </c>
      <c r="AD50" s="10">
        <v>9</v>
      </c>
      <c r="AF50" s="11">
        <v>1.6963139830508478</v>
      </c>
    </row>
    <row r="51" spans="1:32" ht="15">
      <c r="A51" s="29" t="s">
        <v>56</v>
      </c>
      <c r="B51" s="33">
        <v>40988</v>
      </c>
      <c r="C51" s="523">
        <v>2</v>
      </c>
      <c r="D51" s="523" t="s">
        <v>191</v>
      </c>
      <c r="E51" s="523">
        <v>1</v>
      </c>
      <c r="F51" s="523" t="s">
        <v>188</v>
      </c>
      <c r="G51" s="31" t="s">
        <v>187</v>
      </c>
      <c r="H51" s="32" t="s">
        <v>246</v>
      </c>
      <c r="I51" s="32" t="s">
        <v>326</v>
      </c>
      <c r="J51" s="32" t="s">
        <v>280</v>
      </c>
      <c r="K51" s="503">
        <v>0.10392458402437814</v>
      </c>
      <c r="L51" s="529">
        <v>36.341900000000003</v>
      </c>
      <c r="M51" s="529">
        <v>23.064299999999999</v>
      </c>
      <c r="N51" s="529">
        <v>52.796140000000001</v>
      </c>
      <c r="O51" s="530">
        <v>1024.9385</v>
      </c>
      <c r="P51" s="529">
        <v>6.8472999999999997</v>
      </c>
      <c r="Q51" s="531">
        <v>98.568659999999994</v>
      </c>
      <c r="R51" s="529">
        <v>7.7590000000000003</v>
      </c>
      <c r="S51" s="529">
        <v>0.50119999999999998</v>
      </c>
      <c r="T51" s="529">
        <v>0.98960000000000004</v>
      </c>
      <c r="U51" s="529">
        <v>36.371699999999997</v>
      </c>
      <c r="V51" s="529">
        <v>23.150099999999998</v>
      </c>
      <c r="W51" s="529">
        <v>52.930540000000001</v>
      </c>
      <c r="X51" s="530">
        <v>1024.9770000000001</v>
      </c>
      <c r="Y51" s="529">
        <v>6.8143399999999996</v>
      </c>
      <c r="Z51" s="531">
        <v>98.257869999999997</v>
      </c>
      <c r="AA51" s="529">
        <v>7.8010000000000002</v>
      </c>
      <c r="AB51" s="529">
        <v>0.5665</v>
      </c>
      <c r="AC51" s="529">
        <v>1.7943</v>
      </c>
      <c r="AD51" s="10">
        <v>6</v>
      </c>
      <c r="AF51" s="11">
        <v>1.218025217391304</v>
      </c>
    </row>
    <row r="52" spans="1:32" ht="15">
      <c r="A52" s="29" t="s">
        <v>56</v>
      </c>
      <c r="B52" s="39">
        <v>40994</v>
      </c>
      <c r="C52" s="523">
        <v>2</v>
      </c>
      <c r="D52" s="523">
        <v>1</v>
      </c>
      <c r="E52" s="523">
        <v>1</v>
      </c>
      <c r="F52" s="523" t="s">
        <v>188</v>
      </c>
      <c r="G52" s="31" t="s">
        <v>193</v>
      </c>
      <c r="H52" s="32" t="s">
        <v>246</v>
      </c>
      <c r="I52" s="32" t="s">
        <v>326</v>
      </c>
      <c r="J52" s="32" t="s">
        <v>280</v>
      </c>
      <c r="K52" s="503">
        <v>0.10460476793904949</v>
      </c>
      <c r="L52" s="529">
        <v>36.262300000000003</v>
      </c>
      <c r="M52" s="529">
        <v>22.162299999999998</v>
      </c>
      <c r="N52" s="529">
        <v>51.733972000000001</v>
      </c>
      <c r="O52" s="530">
        <v>1025.1357</v>
      </c>
      <c r="P52" s="529">
        <v>7.1177099999999998</v>
      </c>
      <c r="Q52" s="531">
        <v>100.80596</v>
      </c>
      <c r="R52" s="529">
        <v>7.6479999999999997</v>
      </c>
      <c r="S52" s="529">
        <v>0.52510000000000001</v>
      </c>
      <c r="T52" s="529">
        <v>1.006</v>
      </c>
      <c r="U52" s="525">
        <v>36.495899999999999</v>
      </c>
      <c r="V52" s="525">
        <v>22.305399999999999</v>
      </c>
      <c r="W52" s="525">
        <v>52.18703</v>
      </c>
      <c r="X52" s="526">
        <v>1025.3155999999999</v>
      </c>
      <c r="Y52" s="525">
        <v>6.9552899999999998</v>
      </c>
      <c r="Z52" s="527">
        <v>98.888940000000005</v>
      </c>
      <c r="AA52" s="525">
        <v>7.7039999999999997</v>
      </c>
      <c r="AB52" s="525">
        <v>0.4269</v>
      </c>
      <c r="AC52" s="525">
        <v>1.6384000000000001</v>
      </c>
      <c r="AD52" s="10">
        <v>7.5</v>
      </c>
      <c r="AF52" s="11">
        <v>1.1160836363636366</v>
      </c>
    </row>
    <row r="53" spans="1:32" ht="15">
      <c r="A53" s="29"/>
      <c r="B53" s="39"/>
      <c r="C53" s="523"/>
      <c r="D53" s="523"/>
      <c r="E53" s="523"/>
      <c r="F53" s="523"/>
      <c r="G53" s="31"/>
      <c r="H53" s="32"/>
      <c r="I53" s="32"/>
      <c r="J53" s="32"/>
      <c r="K53" s="503"/>
      <c r="L53" s="529"/>
      <c r="M53" s="529"/>
      <c r="N53" s="529"/>
      <c r="O53" s="530"/>
      <c r="P53" s="529"/>
      <c r="Q53" s="531"/>
      <c r="R53" s="529"/>
      <c r="S53" s="529"/>
      <c r="T53" s="529"/>
      <c r="U53" s="525"/>
      <c r="V53" s="525"/>
      <c r="W53" s="525"/>
      <c r="X53" s="526"/>
      <c r="Y53" s="525"/>
      <c r="Z53" s="527"/>
      <c r="AA53" s="525"/>
      <c r="AB53" s="525"/>
      <c r="AC53" s="525"/>
      <c r="AD53" s="10"/>
      <c r="AF53" s="11"/>
    </row>
    <row r="54" spans="1:32">
      <c r="A54" s="29" t="s">
        <v>15</v>
      </c>
      <c r="B54" s="33">
        <v>40882</v>
      </c>
      <c r="C54" s="523">
        <v>2</v>
      </c>
      <c r="D54" s="523" t="s">
        <v>191</v>
      </c>
      <c r="E54" s="523">
        <v>1</v>
      </c>
      <c r="F54" s="523" t="s">
        <v>119</v>
      </c>
      <c r="G54" s="31" t="s">
        <v>198</v>
      </c>
      <c r="H54" s="32" t="s">
        <v>243</v>
      </c>
      <c r="I54" s="32" t="s">
        <v>326</v>
      </c>
      <c r="J54" s="32" t="s">
        <v>280</v>
      </c>
      <c r="K54" s="503">
        <v>9.2856882834508089E-2</v>
      </c>
      <c r="L54" s="525">
        <v>35.5319</v>
      </c>
      <c r="M54" s="525">
        <v>21.861999999999998</v>
      </c>
      <c r="N54" s="525">
        <v>50.493823999999996</v>
      </c>
      <c r="O54" s="526">
        <v>1024.6642999999999</v>
      </c>
      <c r="P54" s="525">
        <v>7.1655699999999998</v>
      </c>
      <c r="Q54" s="527">
        <v>100.51617</v>
      </c>
      <c r="R54" s="525">
        <v>8.0730000000000004</v>
      </c>
      <c r="S54" s="525">
        <v>0.52549999999999997</v>
      </c>
      <c r="T54" s="525">
        <v>0.38629999999999998</v>
      </c>
      <c r="U54" s="525">
        <v>35.805</v>
      </c>
      <c r="V54" s="525">
        <v>21.260300000000001</v>
      </c>
      <c r="W54" s="525">
        <v>50.213942000000003</v>
      </c>
      <c r="X54" s="526">
        <v>1025.0817</v>
      </c>
      <c r="Y54" s="525">
        <v>7.2418300000000002</v>
      </c>
      <c r="Z54" s="527">
        <v>100.66149</v>
      </c>
      <c r="AA54" s="525">
        <v>8.0860000000000003</v>
      </c>
      <c r="AB54" s="525">
        <v>0.28870000000000001</v>
      </c>
      <c r="AC54" s="525">
        <v>0.90549999999999997</v>
      </c>
      <c r="AD54" s="526">
        <v>4.5</v>
      </c>
      <c r="AF54" s="11">
        <v>0.56140256410256439</v>
      </c>
    </row>
    <row r="55" spans="1:32" ht="15">
      <c r="A55" s="29" t="s">
        <v>15</v>
      </c>
      <c r="B55" s="33">
        <v>40889</v>
      </c>
      <c r="C55" s="523">
        <v>2</v>
      </c>
      <c r="D55" s="523" t="s">
        <v>191</v>
      </c>
      <c r="E55" s="523">
        <v>1</v>
      </c>
      <c r="F55" s="523" t="s">
        <v>119</v>
      </c>
      <c r="G55" s="31" t="s">
        <v>189</v>
      </c>
      <c r="H55" s="32" t="s">
        <v>255</v>
      </c>
      <c r="I55" s="32" t="s">
        <v>327</v>
      </c>
      <c r="J55" s="32" t="s">
        <v>240</v>
      </c>
      <c r="K55" s="524">
        <v>0.10302020908367986</v>
      </c>
      <c r="L55" s="529">
        <v>35.591299999999997</v>
      </c>
      <c r="M55" s="529">
        <v>22.143799999999999</v>
      </c>
      <c r="N55" s="529">
        <v>50.862893</v>
      </c>
      <c r="O55" s="530">
        <v>1024.6315999999999</v>
      </c>
      <c r="P55" s="529">
        <v>6.94245</v>
      </c>
      <c r="Q55" s="531">
        <v>97.908050000000003</v>
      </c>
      <c r="R55" s="529">
        <v>8.0590000000000011</v>
      </c>
      <c r="S55" s="529">
        <v>0.52410000000000001</v>
      </c>
      <c r="T55" s="529">
        <v>0.99319999999999997</v>
      </c>
      <c r="U55" s="529">
        <v>35.597900000000003</v>
      </c>
      <c r="V55" s="529">
        <v>22.064399999999999</v>
      </c>
      <c r="W55" s="529">
        <v>50.792500000000004</v>
      </c>
      <c r="X55" s="530">
        <v>1024.6998000000001</v>
      </c>
      <c r="Y55" s="529">
        <v>7.0735799999999998</v>
      </c>
      <c r="Z55" s="531">
        <v>99.621089999999995</v>
      </c>
      <c r="AA55" s="529">
        <v>8.0510000000000002</v>
      </c>
      <c r="AB55" s="529">
        <v>0.66879999999999995</v>
      </c>
      <c r="AC55" s="529">
        <v>1.8678999999999999</v>
      </c>
      <c r="AD55" s="10">
        <v>5.5</v>
      </c>
      <c r="AF55" s="532">
        <v>1.2359491869918697</v>
      </c>
    </row>
    <row r="56" spans="1:32" ht="15">
      <c r="A56" s="29" t="s">
        <v>15</v>
      </c>
      <c r="B56" s="33">
        <v>40896</v>
      </c>
      <c r="C56" s="523">
        <v>2</v>
      </c>
      <c r="D56" s="523" t="s">
        <v>191</v>
      </c>
      <c r="E56" s="523">
        <v>1</v>
      </c>
      <c r="F56" s="523" t="s">
        <v>119</v>
      </c>
      <c r="G56" s="31" t="s">
        <v>187</v>
      </c>
      <c r="H56" s="32" t="s">
        <v>246</v>
      </c>
      <c r="I56" s="32" t="s">
        <v>326</v>
      </c>
      <c r="J56" s="32" t="s">
        <v>240</v>
      </c>
      <c r="K56" s="524">
        <v>9.3092446865911616E-2</v>
      </c>
      <c r="L56" s="529">
        <v>35.6188</v>
      </c>
      <c r="M56" s="529">
        <v>22.503599999999999</v>
      </c>
      <c r="N56" s="529">
        <v>51.274062000000001</v>
      </c>
      <c r="O56" s="530">
        <v>1024.5499</v>
      </c>
      <c r="P56" s="529">
        <v>7.4541599999999999</v>
      </c>
      <c r="Q56" s="531">
        <v>105.81139</v>
      </c>
      <c r="R56" s="529">
        <v>7.9980000000000002</v>
      </c>
      <c r="S56" s="529">
        <v>0.43140000000000001</v>
      </c>
      <c r="T56" s="529">
        <v>0.45669999999999999</v>
      </c>
      <c r="U56" s="525">
        <v>35.605400000000003</v>
      </c>
      <c r="V56" s="525">
        <v>22.167000000000002</v>
      </c>
      <c r="W56" s="525">
        <v>50.909163999999997</v>
      </c>
      <c r="X56" s="526">
        <v>1024.6766</v>
      </c>
      <c r="Y56" s="525">
        <v>7.4459900000000001</v>
      </c>
      <c r="Z56" s="527">
        <v>105.06113000000001</v>
      </c>
      <c r="AA56" s="525">
        <v>7.9960000000000004</v>
      </c>
      <c r="AB56" s="525">
        <v>0.62790000000000001</v>
      </c>
      <c r="AC56" s="525">
        <v>1.4798</v>
      </c>
      <c r="AD56" s="10">
        <v>5</v>
      </c>
      <c r="AF56" s="11">
        <v>0.8763692307692309</v>
      </c>
    </row>
    <row r="57" spans="1:32" ht="15">
      <c r="A57" s="29" t="s">
        <v>15</v>
      </c>
      <c r="B57" s="33">
        <v>40912</v>
      </c>
      <c r="C57" s="523">
        <v>2</v>
      </c>
      <c r="D57" s="523" t="s">
        <v>191</v>
      </c>
      <c r="E57" s="523">
        <v>1</v>
      </c>
      <c r="F57" s="523" t="s">
        <v>197</v>
      </c>
      <c r="G57" s="31" t="s">
        <v>198</v>
      </c>
      <c r="H57" s="32" t="s">
        <v>246</v>
      </c>
      <c r="I57" s="32" t="s">
        <v>326</v>
      </c>
      <c r="J57" s="32" t="s">
        <v>280</v>
      </c>
      <c r="K57" s="524">
        <v>0.10883025374247693</v>
      </c>
      <c r="L57" s="529">
        <v>35.833300000000001</v>
      </c>
      <c r="M57" s="529">
        <v>23.233599999999999</v>
      </c>
      <c r="N57" s="529">
        <v>52.317914000000002</v>
      </c>
      <c r="O57" s="530">
        <v>1024.5029</v>
      </c>
      <c r="P57" s="529">
        <v>6.9607000000000001</v>
      </c>
      <c r="Q57" s="531">
        <v>100.20161</v>
      </c>
      <c r="R57" s="529">
        <v>8.4030000000000005</v>
      </c>
      <c r="S57" s="529">
        <v>0.5252</v>
      </c>
      <c r="T57" s="529">
        <v>0.79310000000000003</v>
      </c>
      <c r="U57" s="525">
        <v>35.835000000000001</v>
      </c>
      <c r="V57" s="525">
        <v>23.2362</v>
      </c>
      <c r="W57" s="525">
        <v>52.326987000000003</v>
      </c>
      <c r="X57" s="526">
        <v>1024.5434</v>
      </c>
      <c r="Y57" s="525">
        <v>7.0088499999999998</v>
      </c>
      <c r="Z57" s="527">
        <v>100.90049</v>
      </c>
      <c r="AA57" s="525">
        <v>8.4030000000000005</v>
      </c>
      <c r="AB57" s="525">
        <v>0.60129999999999995</v>
      </c>
      <c r="AC57" s="525">
        <v>1.5916999999999999</v>
      </c>
      <c r="AD57" s="10">
        <v>3.5</v>
      </c>
      <c r="AF57" s="11">
        <v>1.2576800000000001</v>
      </c>
    </row>
    <row r="58" spans="1:32" ht="15">
      <c r="A58" s="29" t="s">
        <v>15</v>
      </c>
      <c r="B58" s="33">
        <v>40917</v>
      </c>
      <c r="C58" s="523">
        <v>2</v>
      </c>
      <c r="D58" s="523" t="s">
        <v>196</v>
      </c>
      <c r="E58" s="523">
        <v>1</v>
      </c>
      <c r="F58" s="523" t="s">
        <v>197</v>
      </c>
      <c r="G58" s="31" t="s">
        <v>189</v>
      </c>
      <c r="H58" s="32" t="s">
        <v>246</v>
      </c>
      <c r="I58" s="32" t="s">
        <v>326</v>
      </c>
      <c r="J58" s="32" t="s">
        <v>280</v>
      </c>
      <c r="K58" s="524">
        <v>0.112900514550513</v>
      </c>
      <c r="L58" s="529">
        <v>35.919899999999998</v>
      </c>
      <c r="M58" s="529">
        <v>23.036899999999999</v>
      </c>
      <c r="N58" s="529">
        <v>52.222113</v>
      </c>
      <c r="O58" s="530">
        <v>1024.6249</v>
      </c>
      <c r="P58" s="529">
        <v>6.9643800000000002</v>
      </c>
      <c r="Q58" s="531">
        <v>99.961600000000004</v>
      </c>
      <c r="R58" s="529">
        <v>8.4320000000000004</v>
      </c>
      <c r="S58" s="529">
        <v>0.69850000000000001</v>
      </c>
      <c r="T58" s="529">
        <v>0.53559999999999997</v>
      </c>
      <c r="U58" s="529">
        <v>35.924599999999998</v>
      </c>
      <c r="V58" s="529">
        <v>23.005800000000001</v>
      </c>
      <c r="W58" s="529">
        <v>52.199429000000002</v>
      </c>
      <c r="X58" s="530">
        <v>1024.6777</v>
      </c>
      <c r="Y58" s="529">
        <v>6.8626399999999999</v>
      </c>
      <c r="Z58" s="531">
        <v>98.450649999999996</v>
      </c>
      <c r="AA58" s="529">
        <v>8.4260000000000002</v>
      </c>
      <c r="AB58" s="529">
        <v>1.0454000000000001</v>
      </c>
      <c r="AC58" s="529">
        <v>1.0972999999999999</v>
      </c>
      <c r="AD58" s="10">
        <v>4.5</v>
      </c>
      <c r="AF58" s="11">
        <v>0.90962202797202785</v>
      </c>
    </row>
    <row r="59" spans="1:32" ht="15">
      <c r="A59" s="29" t="s">
        <v>15</v>
      </c>
      <c r="B59" s="33">
        <v>40924</v>
      </c>
      <c r="C59" s="523">
        <v>2</v>
      </c>
      <c r="D59" s="523">
        <v>1</v>
      </c>
      <c r="E59" s="523">
        <v>1</v>
      </c>
      <c r="F59" s="523" t="s">
        <v>119</v>
      </c>
      <c r="G59" s="31" t="s">
        <v>204</v>
      </c>
      <c r="H59" s="32" t="s">
        <v>238</v>
      </c>
      <c r="I59" s="32" t="s">
        <v>326</v>
      </c>
      <c r="J59" s="32" t="s">
        <v>327</v>
      </c>
      <c r="K59" s="524">
        <v>8.7525389121692804E-2</v>
      </c>
      <c r="L59" s="529">
        <v>36.054000000000002</v>
      </c>
      <c r="M59" s="529">
        <v>25.0762</v>
      </c>
      <c r="N59" s="529">
        <v>54.570146999999999</v>
      </c>
      <c r="O59" s="530">
        <v>1024.1188</v>
      </c>
      <c r="P59" s="529">
        <v>6.8002799999999999</v>
      </c>
      <c r="Q59" s="531">
        <v>101.16819</v>
      </c>
      <c r="R59" s="529">
        <v>8.3470000000000013</v>
      </c>
      <c r="S59" s="529">
        <v>0.44130000000000003</v>
      </c>
      <c r="T59" s="529">
        <v>4.1000000000000003E-3</v>
      </c>
      <c r="U59" s="529">
        <v>36.079099999999997</v>
      </c>
      <c r="V59" s="529">
        <v>24.994900000000001</v>
      </c>
      <c r="W59" s="529">
        <v>54.520918000000002</v>
      </c>
      <c r="X59" s="530">
        <v>1024.2044000000001</v>
      </c>
      <c r="Y59" s="529">
        <v>6.7278500000000001</v>
      </c>
      <c r="Z59" s="531">
        <v>99.966970000000003</v>
      </c>
      <c r="AA59" s="529">
        <v>8.3400000000000016</v>
      </c>
      <c r="AB59" s="529">
        <v>0.54390000000000005</v>
      </c>
      <c r="AC59" s="529">
        <v>1.0663</v>
      </c>
      <c r="AD59" s="10">
        <v>5</v>
      </c>
      <c r="AF59" s="11">
        <v>0.65224432624113449</v>
      </c>
    </row>
    <row r="60" spans="1:32" ht="15">
      <c r="A60" s="29" t="s">
        <v>15</v>
      </c>
      <c r="B60" s="33">
        <v>40931</v>
      </c>
      <c r="C60" s="523">
        <v>2</v>
      </c>
      <c r="D60" s="523">
        <v>1</v>
      </c>
      <c r="E60" s="523">
        <v>1</v>
      </c>
      <c r="F60" s="523" t="s">
        <v>188</v>
      </c>
      <c r="G60" s="31" t="s">
        <v>193</v>
      </c>
      <c r="H60" s="32" t="s">
        <v>243</v>
      </c>
      <c r="I60" s="32" t="s">
        <v>326</v>
      </c>
      <c r="J60" s="32" t="s">
        <v>280</v>
      </c>
      <c r="K60" s="524">
        <v>9.304323448640188E-2</v>
      </c>
      <c r="L60" s="525">
        <v>35.9955</v>
      </c>
      <c r="M60" s="525">
        <v>24.9665</v>
      </c>
      <c r="N60" s="525">
        <v>54.373935000000003</v>
      </c>
      <c r="O60" s="526">
        <v>1024.1056000000001</v>
      </c>
      <c r="P60" s="525">
        <v>6.7190799999999999</v>
      </c>
      <c r="Q60" s="527">
        <v>99.740920000000003</v>
      </c>
      <c r="R60" s="525">
        <v>8.3550000000000004</v>
      </c>
      <c r="S60" s="525">
        <v>0.307</v>
      </c>
      <c r="T60" s="525">
        <v>0.70979999999999999</v>
      </c>
      <c r="U60" s="529">
        <v>35.993099999999998</v>
      </c>
      <c r="V60" s="529">
        <v>24.958100000000002</v>
      </c>
      <c r="W60" s="529">
        <v>54.366024000000003</v>
      </c>
      <c r="X60" s="530">
        <v>1024.1492000000001</v>
      </c>
      <c r="Y60" s="529">
        <v>6.7210799999999997</v>
      </c>
      <c r="Z60" s="531">
        <v>99.754999999999995</v>
      </c>
      <c r="AA60" s="529">
        <v>8.3570000000000029</v>
      </c>
      <c r="AB60" s="529">
        <v>0.29480000000000001</v>
      </c>
      <c r="AC60" s="529">
        <v>0.97140000000000004</v>
      </c>
      <c r="AD60" s="10">
        <v>6</v>
      </c>
      <c r="AF60" s="11">
        <v>0.87854094955489626</v>
      </c>
    </row>
    <row r="61" spans="1:32" ht="15">
      <c r="A61" s="29" t="s">
        <v>15</v>
      </c>
      <c r="B61" s="33">
        <v>40938</v>
      </c>
      <c r="C61" s="523">
        <v>2</v>
      </c>
      <c r="D61" s="523">
        <v>1</v>
      </c>
      <c r="E61" s="523">
        <v>1</v>
      </c>
      <c r="F61" s="523" t="s">
        <v>119</v>
      </c>
      <c r="G61" s="31" t="s">
        <v>204</v>
      </c>
      <c r="H61" s="32" t="s">
        <v>248</v>
      </c>
      <c r="I61" s="32" t="s">
        <v>326</v>
      </c>
      <c r="J61" s="32" t="s">
        <v>240</v>
      </c>
      <c r="K61" s="503">
        <v>0.12090027752986354</v>
      </c>
      <c r="L61" s="525">
        <v>36.243299999999998</v>
      </c>
      <c r="M61" s="525">
        <v>25.317599999999999</v>
      </c>
      <c r="N61" s="525">
        <v>55.084547999999998</v>
      </c>
      <c r="O61" s="526">
        <v>1024.1891000000001</v>
      </c>
      <c r="P61" s="525">
        <v>6.6787799999999997</v>
      </c>
      <c r="Q61" s="527">
        <v>99.874979999999994</v>
      </c>
      <c r="R61" s="525">
        <v>8.3309999999999995</v>
      </c>
      <c r="S61" s="525">
        <v>0.62609999999999999</v>
      </c>
      <c r="T61" s="525">
        <v>1.1017999999999999</v>
      </c>
      <c r="U61" s="529">
        <v>36.387700000000002</v>
      </c>
      <c r="V61" s="529">
        <v>25.363800000000001</v>
      </c>
      <c r="W61" s="529">
        <v>55.333264999999997</v>
      </c>
      <c r="X61" s="530">
        <v>1024.3234</v>
      </c>
      <c r="Y61" s="529">
        <v>6.3291700000000004</v>
      </c>
      <c r="Z61" s="531">
        <v>94.79862</v>
      </c>
      <c r="AA61" s="529">
        <v>8.32</v>
      </c>
      <c r="AB61" s="529">
        <v>1.5067999999999999</v>
      </c>
      <c r="AC61" s="529">
        <v>2.3601999999999999</v>
      </c>
      <c r="AD61" s="10">
        <v>5</v>
      </c>
      <c r="AF61" s="11">
        <v>1.7276169902912628</v>
      </c>
    </row>
    <row r="62" spans="1:32" ht="15">
      <c r="A62" s="29" t="s">
        <v>15</v>
      </c>
      <c r="B62" s="33">
        <v>40945</v>
      </c>
      <c r="C62" s="523">
        <v>2</v>
      </c>
      <c r="D62" s="523" t="s">
        <v>191</v>
      </c>
      <c r="E62" s="523">
        <v>1</v>
      </c>
      <c r="F62" s="523" t="s">
        <v>119</v>
      </c>
      <c r="G62" s="31" t="s">
        <v>189</v>
      </c>
      <c r="H62" s="32" t="s">
        <v>111</v>
      </c>
      <c r="I62" s="32" t="s">
        <v>326</v>
      </c>
      <c r="J62" s="32" t="s">
        <v>240</v>
      </c>
      <c r="K62" s="503">
        <v>0.12766640592587061</v>
      </c>
      <c r="L62" s="525">
        <v>36.220199999999998</v>
      </c>
      <c r="M62" s="525">
        <v>23.780899999999999</v>
      </c>
      <c r="N62" s="525">
        <v>53.403433999999997</v>
      </c>
      <c r="O62" s="526">
        <v>1024.6332</v>
      </c>
      <c r="P62" s="525">
        <v>6.7094300000000002</v>
      </c>
      <c r="Q62" s="527">
        <v>97.72278</v>
      </c>
      <c r="R62" s="525">
        <v>8.2810000000000006</v>
      </c>
      <c r="S62" s="525">
        <v>0.89380000000000004</v>
      </c>
      <c r="T62" s="525">
        <v>1.0740000000000001</v>
      </c>
      <c r="U62" s="529">
        <v>36.218699999999998</v>
      </c>
      <c r="V62" s="529">
        <v>23.784800000000001</v>
      </c>
      <c r="W62" s="529">
        <v>53.410030999999996</v>
      </c>
      <c r="X62" s="530">
        <v>1024.6729</v>
      </c>
      <c r="Y62" s="529">
        <v>6.6828700000000003</v>
      </c>
      <c r="Z62" s="531">
        <v>97.34178</v>
      </c>
      <c r="AA62" s="529">
        <v>8.2880000000000003</v>
      </c>
      <c r="AB62" s="529">
        <v>1.2830999999999999</v>
      </c>
      <c r="AC62" s="529">
        <v>1.8977999999999999</v>
      </c>
      <c r="AD62" s="10">
        <v>4</v>
      </c>
      <c r="AE62" s="32" t="s">
        <v>258</v>
      </c>
      <c r="AF62" s="11">
        <v>1.4616198113207546</v>
      </c>
    </row>
    <row r="63" spans="1:32" ht="15">
      <c r="A63" s="29" t="s">
        <v>15</v>
      </c>
      <c r="B63" s="33">
        <v>40952</v>
      </c>
      <c r="C63" s="523">
        <v>2</v>
      </c>
      <c r="D63" s="523" t="s">
        <v>196</v>
      </c>
      <c r="E63" s="523">
        <v>1</v>
      </c>
      <c r="F63" s="523" t="s">
        <v>206</v>
      </c>
      <c r="G63" s="31" t="s">
        <v>189</v>
      </c>
      <c r="H63" s="32" t="s">
        <v>241</v>
      </c>
      <c r="I63" s="32" t="s">
        <v>326</v>
      </c>
      <c r="J63" s="32" t="s">
        <v>280</v>
      </c>
      <c r="K63" s="503">
        <v>9.2514413967607873E-2</v>
      </c>
      <c r="L63" s="529">
        <v>36.175200000000004</v>
      </c>
      <c r="M63" s="529">
        <v>24.554400000000001</v>
      </c>
      <c r="N63" s="529">
        <v>54.172634000000002</v>
      </c>
      <c r="O63" s="530">
        <v>1024.3696</v>
      </c>
      <c r="P63" s="529">
        <v>6.7641999999999998</v>
      </c>
      <c r="Q63" s="531">
        <v>99.811260000000004</v>
      </c>
      <c r="R63" s="529">
        <v>8.2379999999999995</v>
      </c>
      <c r="S63" s="529">
        <v>0.45639999999999997</v>
      </c>
      <c r="T63" s="529">
        <v>0.55930000000000002</v>
      </c>
      <c r="U63" s="529">
        <v>36.172600000000003</v>
      </c>
      <c r="V63" s="529">
        <v>24.535799999999998</v>
      </c>
      <c r="W63" s="529">
        <v>54.153452999999999</v>
      </c>
      <c r="X63" s="530">
        <v>1024.415</v>
      </c>
      <c r="Y63" s="529">
        <v>6.77874</v>
      </c>
      <c r="Z63" s="531">
        <v>99.992599999999996</v>
      </c>
      <c r="AA63" s="529">
        <v>8.2460000000000004</v>
      </c>
      <c r="AB63" s="529">
        <v>0.30940000000000001</v>
      </c>
      <c r="AC63" s="529">
        <v>0.87580000000000002</v>
      </c>
      <c r="AD63" s="10">
        <v>6.5</v>
      </c>
      <c r="AE63" s="32" t="s">
        <v>259</v>
      </c>
      <c r="AF63" s="11">
        <v>0.71962222222222227</v>
      </c>
    </row>
    <row r="64" spans="1:32" ht="15">
      <c r="A64" s="29" t="s">
        <v>15</v>
      </c>
      <c r="B64" s="33">
        <v>40959</v>
      </c>
      <c r="C64" s="523">
        <v>2</v>
      </c>
      <c r="D64" s="523" t="s">
        <v>191</v>
      </c>
      <c r="E64" s="523">
        <v>1</v>
      </c>
      <c r="F64" s="523" t="s">
        <v>195</v>
      </c>
      <c r="G64" s="31" t="s">
        <v>198</v>
      </c>
      <c r="H64" s="32" t="s">
        <v>250</v>
      </c>
      <c r="I64" s="32" t="s">
        <v>326</v>
      </c>
      <c r="J64" s="32" t="s">
        <v>240</v>
      </c>
      <c r="K64" s="503">
        <v>0.13389716945692381</v>
      </c>
      <c r="L64" s="525">
        <v>36.279499999999999</v>
      </c>
      <c r="M64" s="525">
        <v>24.265000000000001</v>
      </c>
      <c r="N64" s="525">
        <v>54.000439999999998</v>
      </c>
      <c r="O64" s="526">
        <v>1024.5362</v>
      </c>
      <c r="P64" s="525">
        <v>6.7092999999999998</v>
      </c>
      <c r="Q64" s="527">
        <v>98.571359999999999</v>
      </c>
      <c r="R64" s="525">
        <v>8.3279999999999994</v>
      </c>
      <c r="S64" s="525">
        <v>0.80520000000000003</v>
      </c>
      <c r="T64" s="525">
        <v>0.89880000000000004</v>
      </c>
      <c r="U64" s="529">
        <v>36.278400000000005</v>
      </c>
      <c r="V64" s="529">
        <v>24.27</v>
      </c>
      <c r="W64" s="529">
        <v>54.008429</v>
      </c>
      <c r="X64" s="530">
        <v>1024.5743</v>
      </c>
      <c r="Y64" s="529">
        <v>6.67387</v>
      </c>
      <c r="Z64" s="531">
        <v>98.058689999999999</v>
      </c>
      <c r="AA64" s="529">
        <v>8.3350000000000009</v>
      </c>
      <c r="AB64" s="529">
        <v>0.97040000000000004</v>
      </c>
      <c r="AC64" s="529">
        <v>1.5286999999999999</v>
      </c>
      <c r="AD64" s="10">
        <v>4</v>
      </c>
      <c r="AE64" s="32" t="s">
        <v>282</v>
      </c>
      <c r="AF64" s="11">
        <v>1.3356226006191958</v>
      </c>
    </row>
    <row r="65" spans="1:32" ht="15">
      <c r="A65" s="29" t="s">
        <v>15</v>
      </c>
      <c r="B65" s="33">
        <v>40966</v>
      </c>
      <c r="C65" s="523">
        <v>2</v>
      </c>
      <c r="D65" s="523" t="s">
        <v>97</v>
      </c>
      <c r="E65" s="523">
        <v>1</v>
      </c>
      <c r="F65" s="523" t="s">
        <v>202</v>
      </c>
      <c r="G65" s="31" t="s">
        <v>198</v>
      </c>
      <c r="H65" s="32" t="s">
        <v>242</v>
      </c>
      <c r="I65" s="32" t="s">
        <v>327</v>
      </c>
      <c r="J65" s="32" t="s">
        <v>244</v>
      </c>
      <c r="K65" s="503">
        <v>0.14300211708194166</v>
      </c>
      <c r="L65" s="529">
        <v>36.456600000000002</v>
      </c>
      <c r="M65" s="529">
        <v>24.052099999999999</v>
      </c>
      <c r="N65" s="529">
        <v>54.004787999999998</v>
      </c>
      <c r="O65" s="530">
        <v>1024.7338</v>
      </c>
      <c r="P65" s="529">
        <v>6.7257899999999999</v>
      </c>
      <c r="Q65" s="531">
        <v>98.553569999999993</v>
      </c>
      <c r="R65" s="529">
        <v>8.2949999999999999</v>
      </c>
      <c r="S65" s="529">
        <v>1.2802</v>
      </c>
      <c r="T65" s="529">
        <v>1.5892999999999999</v>
      </c>
      <c r="U65" s="529">
        <v>36.448500000000003</v>
      </c>
      <c r="V65" s="529">
        <v>23.909400000000002</v>
      </c>
      <c r="W65" s="529">
        <v>53.844856</v>
      </c>
      <c r="X65" s="530">
        <v>1024.8115</v>
      </c>
      <c r="Y65" s="529">
        <v>6.2851499999999998</v>
      </c>
      <c r="Z65" s="531">
        <v>91.866820000000004</v>
      </c>
      <c r="AA65" s="529">
        <v>8.3070000000000004</v>
      </c>
      <c r="AB65" s="529">
        <v>1.4218999999999999</v>
      </c>
      <c r="AC65" s="529">
        <v>2.6107999999999998</v>
      </c>
      <c r="AD65" s="10">
        <v>3.5</v>
      </c>
      <c r="AE65" s="32" t="s">
        <v>115</v>
      </c>
      <c r="AF65" s="11">
        <v>1.9719637583892631</v>
      </c>
    </row>
    <row r="66" spans="1:32" ht="15">
      <c r="A66" s="29" t="s">
        <v>15</v>
      </c>
      <c r="B66" s="33">
        <v>40973</v>
      </c>
      <c r="C66" s="523">
        <v>2</v>
      </c>
      <c r="D66" s="523">
        <v>1</v>
      </c>
      <c r="E66" s="523">
        <v>1</v>
      </c>
      <c r="F66" s="523" t="s">
        <v>116</v>
      </c>
      <c r="G66" s="31" t="s">
        <v>199</v>
      </c>
      <c r="H66" s="32" t="s">
        <v>237</v>
      </c>
      <c r="I66" s="32" t="s">
        <v>326</v>
      </c>
      <c r="J66" s="32" t="s">
        <v>327</v>
      </c>
      <c r="K66" s="503">
        <v>6.1015234673796881E-2</v>
      </c>
      <c r="L66" s="525">
        <v>36.032200000000003</v>
      </c>
      <c r="M66" s="525">
        <v>23.382899999999999</v>
      </c>
      <c r="N66" s="525">
        <v>52.734309000000003</v>
      </c>
      <c r="O66" s="526">
        <v>1024.6097</v>
      </c>
      <c r="P66" s="525">
        <v>7.0257899999999998</v>
      </c>
      <c r="Q66" s="527">
        <v>101.51808</v>
      </c>
      <c r="R66" s="525">
        <v>8.3320000000000007</v>
      </c>
      <c r="S66" s="525">
        <v>0.43280000000000002</v>
      </c>
      <c r="T66" s="525">
        <v>0.38719999999999999</v>
      </c>
      <c r="U66" s="529">
        <v>36.466000000000001</v>
      </c>
      <c r="V66" s="529">
        <v>23.357800000000001</v>
      </c>
      <c r="W66" s="529">
        <v>53.275069000000002</v>
      </c>
      <c r="X66" s="530">
        <v>1024.9880000000001</v>
      </c>
      <c r="Y66" s="529">
        <v>4.8647</v>
      </c>
      <c r="Z66" s="531">
        <v>70.437399999999997</v>
      </c>
      <c r="AA66" s="529">
        <v>8.32</v>
      </c>
      <c r="AB66" s="529">
        <v>2.4531999999999998</v>
      </c>
      <c r="AC66" s="529">
        <v>2.6911</v>
      </c>
      <c r="AD66" s="10">
        <v>9</v>
      </c>
      <c r="AF66" s="525">
        <v>0.84128536585365865</v>
      </c>
    </row>
    <row r="67" spans="1:32" ht="15">
      <c r="A67" s="29" t="s">
        <v>15</v>
      </c>
      <c r="B67" s="33">
        <v>40980</v>
      </c>
      <c r="C67" s="523">
        <v>2</v>
      </c>
      <c r="D67" s="523" t="s">
        <v>97</v>
      </c>
      <c r="E67" s="523">
        <v>1</v>
      </c>
      <c r="F67" s="523" t="s">
        <v>206</v>
      </c>
      <c r="G67" s="31" t="s">
        <v>207</v>
      </c>
      <c r="H67" s="32" t="s">
        <v>246</v>
      </c>
      <c r="I67" s="32" t="s">
        <v>326</v>
      </c>
      <c r="J67" s="32" t="s">
        <v>280</v>
      </c>
      <c r="K67" s="503">
        <v>9.0361804445264843E-2</v>
      </c>
      <c r="L67" s="529">
        <v>36.1813</v>
      </c>
      <c r="M67" s="529">
        <v>24.385400000000001</v>
      </c>
      <c r="N67" s="529">
        <v>53.999510000000001</v>
      </c>
      <c r="O67" s="530">
        <v>1024.425</v>
      </c>
      <c r="P67" s="529">
        <v>6.9935799999999997</v>
      </c>
      <c r="Q67" s="531">
        <v>102.90192999999999</v>
      </c>
      <c r="R67" s="529">
        <v>8.2469999999999999</v>
      </c>
      <c r="S67" s="529">
        <v>0.2114</v>
      </c>
      <c r="T67" s="529">
        <v>0.80169999999999997</v>
      </c>
      <c r="U67" s="529">
        <v>36.748699999999999</v>
      </c>
      <c r="V67" s="529">
        <v>24.0656</v>
      </c>
      <c r="W67" s="529">
        <v>54.407603999999999</v>
      </c>
      <c r="X67" s="530">
        <v>1024.9935</v>
      </c>
      <c r="Y67" s="529">
        <v>5.1349600000000004</v>
      </c>
      <c r="Z67" s="531">
        <v>75.386849999999995</v>
      </c>
      <c r="AA67" s="529">
        <v>8.2430000000000003</v>
      </c>
      <c r="AB67" s="529">
        <v>2.0884</v>
      </c>
      <c r="AC67" s="529">
        <v>3.2789999999999999</v>
      </c>
      <c r="AD67" s="10">
        <v>9</v>
      </c>
      <c r="AF67" s="11">
        <v>1.324373488372093</v>
      </c>
    </row>
    <row r="68" spans="1:32" ht="15">
      <c r="A68" s="29" t="s">
        <v>15</v>
      </c>
      <c r="B68" s="33">
        <v>40988</v>
      </c>
      <c r="C68" s="523">
        <v>2</v>
      </c>
      <c r="D68" s="523" t="s">
        <v>191</v>
      </c>
      <c r="E68" s="523">
        <v>1</v>
      </c>
      <c r="F68" s="523" t="s">
        <v>195</v>
      </c>
      <c r="G68" s="31" t="s">
        <v>187</v>
      </c>
      <c r="H68" s="32" t="s">
        <v>242</v>
      </c>
      <c r="I68" s="32" t="s">
        <v>326</v>
      </c>
      <c r="J68" s="32" t="s">
        <v>244</v>
      </c>
      <c r="K68" s="503">
        <v>0.17029847492942587</v>
      </c>
      <c r="L68" s="529">
        <v>36.613399999999999</v>
      </c>
      <c r="M68" s="529">
        <v>23.282800000000002</v>
      </c>
      <c r="N68" s="529">
        <v>53.381019000000002</v>
      </c>
      <c r="O68" s="530">
        <v>1025.0794000000001</v>
      </c>
      <c r="P68" s="529">
        <v>6.9091100000000001</v>
      </c>
      <c r="Q68" s="531">
        <v>99.993939999999995</v>
      </c>
      <c r="R68" s="529">
        <v>7.9660000000000002</v>
      </c>
      <c r="S68" s="529">
        <v>0.94199999999999995</v>
      </c>
      <c r="T68" s="529">
        <v>1.6811</v>
      </c>
      <c r="U68" s="529">
        <v>36.611199999999997</v>
      </c>
      <c r="V68" s="529">
        <v>23.295300000000001</v>
      </c>
      <c r="W68" s="529">
        <v>53.396042999999999</v>
      </c>
      <c r="X68" s="530">
        <v>1025.1161999999999</v>
      </c>
      <c r="Y68" s="529">
        <v>6.9237299999999999</v>
      </c>
      <c r="Z68" s="531">
        <v>100.22611000000001</v>
      </c>
      <c r="AA68" s="529">
        <v>7.9980000000000002</v>
      </c>
      <c r="AB68" s="529">
        <v>0.9667</v>
      </c>
      <c r="AC68" s="529">
        <v>2.6543999999999999</v>
      </c>
      <c r="AD68" s="10">
        <v>4.5</v>
      </c>
      <c r="AF68" s="11">
        <v>2.1530728813559321</v>
      </c>
    </row>
    <row r="69" spans="1:32" ht="15">
      <c r="A69" s="29" t="s">
        <v>15</v>
      </c>
      <c r="B69" s="39">
        <v>40994</v>
      </c>
      <c r="C69" s="523">
        <v>2</v>
      </c>
      <c r="D69" s="523" t="s">
        <v>191</v>
      </c>
      <c r="E69" s="523">
        <v>1</v>
      </c>
      <c r="F69" s="523" t="s">
        <v>195</v>
      </c>
      <c r="G69" s="31" t="s">
        <v>189</v>
      </c>
      <c r="H69" s="32" t="s">
        <v>249</v>
      </c>
      <c r="I69" s="32" t="s">
        <v>326</v>
      </c>
      <c r="J69" s="32" t="s">
        <v>236</v>
      </c>
      <c r="K69" s="503">
        <v>0.18251604217916761</v>
      </c>
      <c r="L69" s="529">
        <v>36.6175</v>
      </c>
      <c r="M69" s="529">
        <v>22.382899999999999</v>
      </c>
      <c r="N69" s="529">
        <v>52.420090000000002</v>
      </c>
      <c r="O69" s="530">
        <v>1025.3432</v>
      </c>
      <c r="P69" s="529">
        <v>6.9606399999999997</v>
      </c>
      <c r="Q69" s="531">
        <v>99.170410000000004</v>
      </c>
      <c r="R69" s="529">
        <v>8.0540000000000003</v>
      </c>
      <c r="S69" s="529">
        <v>1.5591999999999999</v>
      </c>
      <c r="T69" s="529">
        <v>2.1713</v>
      </c>
      <c r="U69" s="529">
        <v>36.675600000000003</v>
      </c>
      <c r="V69" s="529">
        <v>22.388400000000001</v>
      </c>
      <c r="W69" s="529">
        <v>52.504246000000002</v>
      </c>
      <c r="X69" s="530">
        <v>1025.4285</v>
      </c>
      <c r="Y69" s="529">
        <v>6.8121</v>
      </c>
      <c r="Z69" s="531">
        <v>97.096239999999995</v>
      </c>
      <c r="AA69" s="529">
        <v>8.0680000000000014</v>
      </c>
      <c r="AB69" s="529">
        <v>1.6992</v>
      </c>
      <c r="AC69" s="529">
        <v>3.1042000000000001</v>
      </c>
      <c r="AD69" s="10">
        <v>3.5</v>
      </c>
      <c r="AF69" s="11">
        <v>2.6043821052631571</v>
      </c>
    </row>
    <row r="70" spans="1:32" ht="15">
      <c r="A70" s="29"/>
      <c r="B70" s="39"/>
      <c r="C70" s="523"/>
      <c r="D70" s="523"/>
      <c r="E70" s="523"/>
      <c r="F70" s="523"/>
      <c r="G70" s="31"/>
      <c r="H70" s="32"/>
      <c r="I70" s="32"/>
      <c r="J70" s="32"/>
      <c r="K70" s="503"/>
      <c r="L70" s="529"/>
      <c r="M70" s="529"/>
      <c r="N70" s="529"/>
      <c r="O70" s="530"/>
      <c r="P70" s="529"/>
      <c r="Q70" s="531"/>
      <c r="R70" s="529"/>
      <c r="S70" s="529"/>
      <c r="T70" s="529"/>
      <c r="U70" s="529"/>
      <c r="V70" s="529"/>
      <c r="W70" s="529"/>
      <c r="X70" s="530"/>
      <c r="Y70" s="529"/>
      <c r="Z70" s="531"/>
      <c r="AA70" s="529"/>
      <c r="AB70" s="529"/>
      <c r="AC70" s="529"/>
      <c r="AD70" s="10"/>
      <c r="AF70" s="11"/>
    </row>
    <row r="71" spans="1:32">
      <c r="A71" s="29" t="s">
        <v>16</v>
      </c>
      <c r="B71" s="33">
        <v>40882</v>
      </c>
      <c r="C71" s="523">
        <v>2</v>
      </c>
      <c r="D71" s="523" t="s">
        <v>191</v>
      </c>
      <c r="E71" s="523">
        <v>1</v>
      </c>
      <c r="F71" s="523" t="s">
        <v>119</v>
      </c>
      <c r="G71" s="31" t="s">
        <v>189</v>
      </c>
      <c r="H71" s="32" t="s">
        <v>237</v>
      </c>
      <c r="I71" s="32" t="s">
        <v>326</v>
      </c>
      <c r="J71" s="32" t="s">
        <v>280</v>
      </c>
      <c r="K71" s="524">
        <v>6.8489783312847774E-2</v>
      </c>
      <c r="L71" s="525">
        <v>35.466200000000001</v>
      </c>
      <c r="M71" s="525">
        <v>21.272500000000001</v>
      </c>
      <c r="N71" s="525">
        <v>49.799661</v>
      </c>
      <c r="O71" s="526">
        <v>1024.7811999999999</v>
      </c>
      <c r="P71" s="525">
        <v>7.2857700000000003</v>
      </c>
      <c r="Q71" s="527">
        <v>101.09335</v>
      </c>
      <c r="R71" s="525">
        <v>8.0920000000000005</v>
      </c>
      <c r="S71" s="525">
        <v>0.22889999999999999</v>
      </c>
      <c r="T71" s="525">
        <v>0.14380000000000001</v>
      </c>
      <c r="U71" s="525">
        <v>35.4604</v>
      </c>
      <c r="V71" s="525">
        <v>20.9848</v>
      </c>
      <c r="W71" s="525">
        <v>49.502749999999999</v>
      </c>
      <c r="X71" s="526">
        <v>1024.9344000000001</v>
      </c>
      <c r="Y71" s="525">
        <v>7.25162</v>
      </c>
      <c r="Z71" s="527">
        <v>100.09708000000001</v>
      </c>
      <c r="AA71" s="525">
        <v>8.0860000000000003</v>
      </c>
      <c r="AB71" s="525">
        <v>0.96679999999999999</v>
      </c>
      <c r="AC71" s="525">
        <v>1.1507000000000001</v>
      </c>
      <c r="AD71" s="526">
        <v>8</v>
      </c>
      <c r="AF71" s="525">
        <v>0.44023333333333314</v>
      </c>
    </row>
    <row r="72" spans="1:32" ht="15">
      <c r="A72" s="29" t="s">
        <v>16</v>
      </c>
      <c r="B72" s="33">
        <v>40889</v>
      </c>
      <c r="C72" s="523">
        <v>2</v>
      </c>
      <c r="D72" s="523" t="s">
        <v>196</v>
      </c>
      <c r="E72" s="523">
        <v>1</v>
      </c>
      <c r="F72" s="523" t="s">
        <v>102</v>
      </c>
      <c r="G72" s="31" t="s">
        <v>204</v>
      </c>
      <c r="H72" s="32" t="s">
        <v>241</v>
      </c>
      <c r="I72" s="32" t="s">
        <v>326</v>
      </c>
      <c r="J72" s="32" t="s">
        <v>280</v>
      </c>
      <c r="K72" s="524">
        <v>8.528498696257783E-2</v>
      </c>
      <c r="L72" s="525">
        <v>35.4908</v>
      </c>
      <c r="M72" s="525">
        <v>21.627300000000002</v>
      </c>
      <c r="N72" s="525">
        <v>50.198</v>
      </c>
      <c r="O72" s="526">
        <v>1024.6983</v>
      </c>
      <c r="P72" s="525">
        <v>7.1943799999999998</v>
      </c>
      <c r="Q72" s="527">
        <v>100.47519</v>
      </c>
      <c r="R72" s="525">
        <v>8.0690000000000008</v>
      </c>
      <c r="S72" s="525">
        <v>0.3014</v>
      </c>
      <c r="T72" s="525">
        <v>0.4158</v>
      </c>
      <c r="U72" s="529">
        <v>35.496299999999998</v>
      </c>
      <c r="V72" s="529">
        <v>21.5502</v>
      </c>
      <c r="W72" s="529">
        <v>50.133025000000004</v>
      </c>
      <c r="X72" s="530">
        <v>1024.8052</v>
      </c>
      <c r="Y72" s="529">
        <v>7.1234000000000002</v>
      </c>
      <c r="Z72" s="531">
        <v>99.350309999999979</v>
      </c>
      <c r="AA72" s="529">
        <v>8.0630000000000006</v>
      </c>
      <c r="AB72" s="529">
        <v>0.60060000000000002</v>
      </c>
      <c r="AC72" s="529">
        <v>1.1902999999999999</v>
      </c>
      <c r="AD72" s="10">
        <v>5.5</v>
      </c>
      <c r="AF72" s="11">
        <v>0.76064882629107944</v>
      </c>
    </row>
    <row r="73" spans="1:32">
      <c r="A73" s="29" t="s">
        <v>16</v>
      </c>
      <c r="B73" s="33">
        <v>40896</v>
      </c>
      <c r="C73" s="523">
        <v>2</v>
      </c>
      <c r="D73" s="523" t="s">
        <v>191</v>
      </c>
      <c r="E73" s="523" t="s">
        <v>196</v>
      </c>
      <c r="F73" s="523" t="s">
        <v>197</v>
      </c>
      <c r="G73" s="31" t="s">
        <v>193</v>
      </c>
      <c r="H73" s="32" t="s">
        <v>237</v>
      </c>
      <c r="I73" s="32" t="s">
        <v>326</v>
      </c>
      <c r="J73" s="32" t="s">
        <v>327</v>
      </c>
      <c r="K73" s="503">
        <v>6.219453928593139E-2</v>
      </c>
      <c r="L73" s="525">
        <v>35.522199999999998</v>
      </c>
      <c r="M73" s="525">
        <v>22.245999999999999</v>
      </c>
      <c r="N73" s="525">
        <v>50.881453999999998</v>
      </c>
      <c r="O73" s="526">
        <v>1024.5498</v>
      </c>
      <c r="P73" s="525">
        <v>7.1739600000000001</v>
      </c>
      <c r="Q73" s="527">
        <v>101.31516999999999</v>
      </c>
      <c r="R73" s="525">
        <v>7.9850000000000003</v>
      </c>
      <c r="S73" s="525">
        <v>0.49199999999999999</v>
      </c>
      <c r="T73" s="525">
        <v>0.50929999999999997</v>
      </c>
      <c r="U73" s="525">
        <v>35.529699999999998</v>
      </c>
      <c r="V73" s="525">
        <v>22.022200000000002</v>
      </c>
      <c r="W73" s="525">
        <v>50.665975000000003</v>
      </c>
      <c r="X73" s="526">
        <v>1024.6987999999999</v>
      </c>
      <c r="Y73" s="525">
        <v>7.2834899999999996</v>
      </c>
      <c r="Z73" s="527">
        <v>102.45990999999999</v>
      </c>
      <c r="AA73" s="525">
        <v>7.9829999999999997</v>
      </c>
      <c r="AB73" s="525">
        <v>0.59770000000000001</v>
      </c>
      <c r="AC73" s="525">
        <v>0.9073</v>
      </c>
      <c r="AD73" s="10">
        <v>7</v>
      </c>
      <c r="AF73" s="11">
        <v>0.57526807228915644</v>
      </c>
    </row>
    <row r="74" spans="1:32">
      <c r="A74" s="29" t="s">
        <v>16</v>
      </c>
      <c r="B74" s="33">
        <v>40912</v>
      </c>
      <c r="C74" s="523">
        <v>2</v>
      </c>
      <c r="D74" s="523" t="s">
        <v>191</v>
      </c>
      <c r="E74" s="523" t="s">
        <v>196</v>
      </c>
      <c r="F74" s="523" t="s">
        <v>206</v>
      </c>
      <c r="G74" s="31" t="s">
        <v>193</v>
      </c>
      <c r="H74" s="32" t="s">
        <v>238</v>
      </c>
      <c r="I74" s="32" t="s">
        <v>326</v>
      </c>
      <c r="J74" s="32" t="s">
        <v>280</v>
      </c>
      <c r="K74" s="524">
        <v>8.1966211262211874E-2</v>
      </c>
      <c r="L74" s="525">
        <v>35.674999999999997</v>
      </c>
      <c r="M74" s="525">
        <v>23.5501</v>
      </c>
      <c r="N74" s="525">
        <v>52.445728000000003</v>
      </c>
      <c r="O74" s="526">
        <v>1024.2891999999999</v>
      </c>
      <c r="P74" s="525">
        <v>6.9614900000000004</v>
      </c>
      <c r="Q74" s="527">
        <v>100.67353</v>
      </c>
      <c r="R74" s="525">
        <v>8.3680000000000003</v>
      </c>
      <c r="S74" s="525">
        <v>0.61170000000000002</v>
      </c>
      <c r="T74" s="525">
        <v>0.42930000000000001</v>
      </c>
      <c r="U74" s="525">
        <v>35.668399999999998</v>
      </c>
      <c r="V74" s="525">
        <v>23.212700000000002</v>
      </c>
      <c r="W74" s="525">
        <v>52.090071999999999</v>
      </c>
      <c r="X74" s="526">
        <v>1024.4641999999999</v>
      </c>
      <c r="Y74" s="525">
        <v>7.08209</v>
      </c>
      <c r="Z74" s="527">
        <v>101.81485000000001</v>
      </c>
      <c r="AA74" s="525">
        <v>8.3650000000000002</v>
      </c>
      <c r="AB74" s="525">
        <v>0.60550000000000004</v>
      </c>
      <c r="AC74" s="525">
        <v>1.6276999999999999</v>
      </c>
      <c r="AD74" s="10">
        <v>5.5</v>
      </c>
      <c r="AF74" s="11">
        <v>0.81353114754098377</v>
      </c>
    </row>
    <row r="75" spans="1:32" ht="15">
      <c r="A75" s="29" t="s">
        <v>16</v>
      </c>
      <c r="B75" s="33">
        <v>40917</v>
      </c>
      <c r="C75" s="523">
        <v>2</v>
      </c>
      <c r="D75" s="523">
        <v>1</v>
      </c>
      <c r="E75" s="523">
        <v>1</v>
      </c>
      <c r="F75" s="523" t="s">
        <v>208</v>
      </c>
      <c r="G75" s="31" t="s">
        <v>193</v>
      </c>
      <c r="H75" s="32" t="s">
        <v>241</v>
      </c>
      <c r="I75" s="32" t="s">
        <v>326</v>
      </c>
      <c r="J75" s="32" t="s">
        <v>280</v>
      </c>
      <c r="K75" s="524">
        <v>7.3668867354451939E-2</v>
      </c>
      <c r="L75" s="529">
        <v>35.790800000000004</v>
      </c>
      <c r="M75" s="529">
        <v>23.3215</v>
      </c>
      <c r="N75" s="529">
        <v>52.355581000000001</v>
      </c>
      <c r="O75" s="530">
        <v>1024.4449999999999</v>
      </c>
      <c r="P75" s="529">
        <v>6.9484500000000002</v>
      </c>
      <c r="Q75" s="531">
        <v>100.15385999999999</v>
      </c>
      <c r="R75" s="529">
        <v>8.3860000000000028</v>
      </c>
      <c r="S75" s="529">
        <v>0.94469999999999998</v>
      </c>
      <c r="T75" s="529">
        <v>0.21440000000000001</v>
      </c>
      <c r="U75" s="529">
        <v>35.790300000000002</v>
      </c>
      <c r="V75" s="529">
        <v>23.081700000000001</v>
      </c>
      <c r="W75" s="529">
        <v>52.109977999999998</v>
      </c>
      <c r="X75" s="530">
        <v>1024.5936999999999</v>
      </c>
      <c r="Y75" s="529">
        <v>6.9574600000000002</v>
      </c>
      <c r="Z75" s="531">
        <v>99.865459999999999</v>
      </c>
      <c r="AA75" s="529">
        <v>8.3810000000000002</v>
      </c>
      <c r="AB75" s="529">
        <v>0.49740000000000001</v>
      </c>
      <c r="AC75" s="529">
        <v>1.0972</v>
      </c>
      <c r="AD75" s="10">
        <v>5.5</v>
      </c>
      <c r="AF75" s="11">
        <v>0.56308901098901121</v>
      </c>
    </row>
    <row r="76" spans="1:32" ht="15">
      <c r="A76" s="29" t="s">
        <v>16</v>
      </c>
      <c r="B76" s="33">
        <v>40924</v>
      </c>
      <c r="C76" s="523">
        <v>2</v>
      </c>
      <c r="D76" s="523" t="s">
        <v>196</v>
      </c>
      <c r="E76" s="523">
        <v>1</v>
      </c>
      <c r="F76" s="523" t="s">
        <v>188</v>
      </c>
      <c r="G76" s="31" t="s">
        <v>187</v>
      </c>
      <c r="H76" s="32" t="s">
        <v>244</v>
      </c>
      <c r="I76" s="32" t="s">
        <v>326</v>
      </c>
      <c r="J76" s="32" t="s">
        <v>327</v>
      </c>
      <c r="K76" s="524">
        <v>6.2871112351701272E-2</v>
      </c>
      <c r="L76" s="529">
        <v>35.863199999999999</v>
      </c>
      <c r="M76" s="529">
        <v>23.9498</v>
      </c>
      <c r="N76" s="529">
        <v>53.115243999999997</v>
      </c>
      <c r="O76" s="530">
        <v>1024.3148000000001</v>
      </c>
      <c r="P76" s="529">
        <v>6.93405</v>
      </c>
      <c r="Q76" s="531">
        <v>101.0812</v>
      </c>
      <c r="R76" s="529">
        <v>8.3650000000000002</v>
      </c>
      <c r="S76" s="529">
        <v>0.29899999999999999</v>
      </c>
      <c r="T76" s="529">
        <v>0.2414</v>
      </c>
      <c r="U76" s="529">
        <v>35.8217</v>
      </c>
      <c r="V76" s="529">
        <v>23.537099999999999</v>
      </c>
      <c r="W76" s="529">
        <v>52.631784000000003</v>
      </c>
      <c r="X76" s="530">
        <v>1024.4858999999999</v>
      </c>
      <c r="Y76" s="529">
        <v>6.6030800000000003</v>
      </c>
      <c r="Z76" s="531">
        <v>95.549509999999998</v>
      </c>
      <c r="AA76" s="529">
        <v>8.3540000000000028</v>
      </c>
      <c r="AB76" s="529">
        <v>1.3535999999999999</v>
      </c>
      <c r="AC76" s="529">
        <v>3.1514000000000002</v>
      </c>
      <c r="AD76" s="10">
        <v>9</v>
      </c>
      <c r="AF76" s="11">
        <v>0.64297060810810802</v>
      </c>
    </row>
    <row r="77" spans="1:32">
      <c r="A77" s="29" t="s">
        <v>16</v>
      </c>
      <c r="B77" s="33">
        <v>40931</v>
      </c>
      <c r="C77" s="523">
        <v>2</v>
      </c>
      <c r="D77" s="523" t="s">
        <v>196</v>
      </c>
      <c r="E77" s="523">
        <v>1</v>
      </c>
      <c r="F77" s="523" t="s">
        <v>197</v>
      </c>
      <c r="G77" s="31" t="s">
        <v>207</v>
      </c>
      <c r="H77" s="32" t="s">
        <v>238</v>
      </c>
      <c r="I77" s="32" t="s">
        <v>326</v>
      </c>
      <c r="J77" s="32" t="s">
        <v>280</v>
      </c>
      <c r="K77" s="524">
        <v>7.5086216339833298E-2</v>
      </c>
      <c r="L77" s="32" t="s">
        <v>328</v>
      </c>
      <c r="M77" s="532" t="s">
        <v>328</v>
      </c>
      <c r="N77" s="32" t="s">
        <v>328</v>
      </c>
      <c r="O77" s="32" t="s">
        <v>328</v>
      </c>
      <c r="P77" s="32" t="s">
        <v>328</v>
      </c>
      <c r="Q77" s="32" t="s">
        <v>328</v>
      </c>
      <c r="R77" s="32" t="s">
        <v>328</v>
      </c>
      <c r="S77" s="32" t="s">
        <v>328</v>
      </c>
      <c r="T77" s="32" t="s">
        <v>328</v>
      </c>
      <c r="U77" s="32" t="s">
        <v>328</v>
      </c>
      <c r="V77" s="532" t="s">
        <v>328</v>
      </c>
      <c r="W77" s="32" t="s">
        <v>328</v>
      </c>
      <c r="X77" s="32" t="s">
        <v>328</v>
      </c>
      <c r="Y77" s="32" t="s">
        <v>328</v>
      </c>
      <c r="Z77" s="32" t="s">
        <v>328</v>
      </c>
      <c r="AA77" s="32" t="s">
        <v>328</v>
      </c>
      <c r="AB77" s="32" t="s">
        <v>328</v>
      </c>
      <c r="AC77" s="32" t="s">
        <v>328</v>
      </c>
      <c r="AD77" s="10">
        <v>6</v>
      </c>
      <c r="AF77" s="532" t="s">
        <v>328</v>
      </c>
    </row>
    <row r="78" spans="1:32" ht="15">
      <c r="A78" s="29" t="s">
        <v>16</v>
      </c>
      <c r="B78" s="33">
        <v>40938</v>
      </c>
      <c r="C78" s="523">
        <v>2</v>
      </c>
      <c r="D78" s="523">
        <v>1</v>
      </c>
      <c r="E78" s="523">
        <v>1</v>
      </c>
      <c r="F78" s="523" t="s">
        <v>197</v>
      </c>
      <c r="G78" s="31" t="s">
        <v>189</v>
      </c>
      <c r="H78" s="32" t="s">
        <v>239</v>
      </c>
      <c r="I78" s="32" t="s">
        <v>326</v>
      </c>
      <c r="J78" s="32" t="s">
        <v>280</v>
      </c>
      <c r="K78" s="503">
        <v>9.7514446845541475E-2</v>
      </c>
      <c r="L78" s="529">
        <v>35.979700000000001</v>
      </c>
      <c r="M78" s="529">
        <v>24.981000000000002</v>
      </c>
      <c r="N78" s="529">
        <v>54.368473999999999</v>
      </c>
      <c r="O78" s="530">
        <v>1024.0915</v>
      </c>
      <c r="P78" s="529">
        <v>6.7848600000000001</v>
      </c>
      <c r="Q78" s="531">
        <v>100.73316</v>
      </c>
      <c r="R78" s="529">
        <v>8.32</v>
      </c>
      <c r="S78" s="529">
        <v>0.92090000000000005</v>
      </c>
      <c r="T78" s="529">
        <v>0.81440000000000001</v>
      </c>
      <c r="U78" s="529">
        <v>35.968699999999998</v>
      </c>
      <c r="V78" s="529">
        <v>24.914400000000001</v>
      </c>
      <c r="W78" s="529">
        <v>54.290711000000002</v>
      </c>
      <c r="X78" s="530">
        <v>1024.1846</v>
      </c>
      <c r="Y78" s="529">
        <v>6.7850999999999999</v>
      </c>
      <c r="Z78" s="531">
        <v>100.61644</v>
      </c>
      <c r="AA78" s="529">
        <v>8.32</v>
      </c>
      <c r="AB78" s="529">
        <v>2.024</v>
      </c>
      <c r="AC78" s="529">
        <v>2.2280000000000002</v>
      </c>
      <c r="AD78" s="10">
        <v>4</v>
      </c>
      <c r="AF78" s="11">
        <v>1.2433585139318879</v>
      </c>
    </row>
    <row r="79" spans="1:32" ht="15">
      <c r="A79" s="29" t="s">
        <v>16</v>
      </c>
      <c r="B79" s="33">
        <v>40945</v>
      </c>
      <c r="C79" s="523">
        <v>2</v>
      </c>
      <c r="D79" s="523" t="s">
        <v>196</v>
      </c>
      <c r="E79" s="523">
        <v>1</v>
      </c>
      <c r="F79" s="523" t="s">
        <v>197</v>
      </c>
      <c r="G79" s="31" t="s">
        <v>187</v>
      </c>
      <c r="H79" s="32" t="s">
        <v>245</v>
      </c>
      <c r="I79" s="32" t="s">
        <v>326</v>
      </c>
      <c r="J79" s="32" t="s">
        <v>240</v>
      </c>
      <c r="K79" s="503">
        <v>8.8382946930825393E-2</v>
      </c>
      <c r="L79" s="529">
        <v>36.072400000000002</v>
      </c>
      <c r="M79" s="529">
        <v>24.2623</v>
      </c>
      <c r="N79" s="529">
        <v>53.723646000000002</v>
      </c>
      <c r="O79" s="530">
        <v>1024.3786</v>
      </c>
      <c r="P79" s="529">
        <v>6.8629699999999998</v>
      </c>
      <c r="Q79" s="531">
        <v>100.70461</v>
      </c>
      <c r="R79" s="529">
        <v>8.298</v>
      </c>
      <c r="S79" s="529">
        <v>0.42809999999999998</v>
      </c>
      <c r="T79" s="529">
        <v>0.5948</v>
      </c>
      <c r="U79" s="529">
        <v>36.099400000000003</v>
      </c>
      <c r="V79" s="529">
        <v>23.8018</v>
      </c>
      <c r="W79" s="529">
        <v>53.275940000000006</v>
      </c>
      <c r="X79" s="530">
        <v>1024.6174000000001</v>
      </c>
      <c r="Y79" s="529">
        <v>6.7938900000000002</v>
      </c>
      <c r="Z79" s="531">
        <v>98.919849999999997</v>
      </c>
      <c r="AA79" s="529">
        <v>8.3090000000000011</v>
      </c>
      <c r="AB79" s="529">
        <v>1.1651</v>
      </c>
      <c r="AC79" s="529">
        <v>2.4765000000000001</v>
      </c>
      <c r="AD79" s="10">
        <v>4.5</v>
      </c>
      <c r="AF79" s="11">
        <v>1.3873058558558569</v>
      </c>
    </row>
    <row r="80" spans="1:32" ht="15">
      <c r="A80" s="29" t="s">
        <v>16</v>
      </c>
      <c r="B80" s="33">
        <v>40952</v>
      </c>
      <c r="C80" s="523">
        <v>2</v>
      </c>
      <c r="D80" s="523">
        <v>1</v>
      </c>
      <c r="E80" s="523">
        <v>1</v>
      </c>
      <c r="F80" s="523" t="s">
        <v>188</v>
      </c>
      <c r="G80" s="31" t="s">
        <v>204</v>
      </c>
      <c r="H80" s="32" t="s">
        <v>238</v>
      </c>
      <c r="I80" s="32" t="s">
        <v>326</v>
      </c>
      <c r="J80" s="32" t="s">
        <v>280</v>
      </c>
      <c r="K80" s="503">
        <v>7.4596778702358549E-2</v>
      </c>
      <c r="L80" s="529">
        <v>36.173699999999997</v>
      </c>
      <c r="M80" s="529">
        <v>24.646999999999998</v>
      </c>
      <c r="N80" s="529">
        <v>54.269816000000006</v>
      </c>
      <c r="O80" s="530">
        <v>1024.3396</v>
      </c>
      <c r="P80" s="529">
        <v>6.9889099999999997</v>
      </c>
      <c r="Q80" s="531">
        <v>103.28903</v>
      </c>
      <c r="R80" s="529">
        <v>8.3130000000000006</v>
      </c>
      <c r="S80" s="529">
        <v>0.13</v>
      </c>
      <c r="T80" s="529">
        <v>3.5000000000000001E-3</v>
      </c>
      <c r="U80" s="525">
        <v>36.1173</v>
      </c>
      <c r="V80" s="525">
        <v>23.580200000000001</v>
      </c>
      <c r="W80" s="525">
        <v>53.063299999999998</v>
      </c>
      <c r="X80" s="526">
        <v>1024.6977999999999</v>
      </c>
      <c r="Y80" s="525">
        <v>5.82179</v>
      </c>
      <c r="Z80" s="527">
        <v>84.450699999999998</v>
      </c>
      <c r="AA80" s="525">
        <v>8.3239999999999998</v>
      </c>
      <c r="AB80" s="525">
        <v>1.6349</v>
      </c>
      <c r="AC80" s="525">
        <v>5.5433000000000003</v>
      </c>
      <c r="AD80" s="10">
        <v>6.5</v>
      </c>
      <c r="AF80" s="11">
        <v>1.1152434640522875</v>
      </c>
    </row>
    <row r="81" spans="1:32" ht="15">
      <c r="A81" s="29" t="s">
        <v>16</v>
      </c>
      <c r="B81" s="33">
        <v>40959</v>
      </c>
      <c r="C81" s="523">
        <v>2</v>
      </c>
      <c r="D81" s="523" t="s">
        <v>191</v>
      </c>
      <c r="E81" s="523">
        <v>1</v>
      </c>
      <c r="F81" s="523" t="s">
        <v>188</v>
      </c>
      <c r="G81" s="31" t="s">
        <v>218</v>
      </c>
      <c r="H81" s="32" t="s">
        <v>239</v>
      </c>
      <c r="I81" s="32" t="s">
        <v>326</v>
      </c>
      <c r="J81" s="32" t="s">
        <v>280</v>
      </c>
      <c r="K81" s="503">
        <v>7.9464406803824966E-2</v>
      </c>
      <c r="L81" s="529">
        <v>36.245899999999999</v>
      </c>
      <c r="M81" s="529">
        <v>25.040400000000002</v>
      </c>
      <c r="N81" s="529">
        <v>54.789287000000002</v>
      </c>
      <c r="O81" s="530">
        <v>1024.2751000000001</v>
      </c>
      <c r="P81" s="529">
        <v>6.7743700000000002</v>
      </c>
      <c r="Q81" s="531">
        <v>100.83187</v>
      </c>
      <c r="R81" s="529">
        <v>8.3340000000000014</v>
      </c>
      <c r="S81" s="529">
        <v>0.31369999999999998</v>
      </c>
      <c r="T81" s="529">
        <v>0.27410000000000001</v>
      </c>
      <c r="U81" s="529">
        <v>36.227800000000002</v>
      </c>
      <c r="V81" s="529">
        <v>24.286200000000001</v>
      </c>
      <c r="W81" s="529">
        <v>53.962874999999997</v>
      </c>
      <c r="X81" s="530">
        <v>1024.5702000000001</v>
      </c>
      <c r="Y81" s="529">
        <v>6.7305599999999997</v>
      </c>
      <c r="Z81" s="531">
        <v>98.890230000000003</v>
      </c>
      <c r="AA81" s="529">
        <v>8.3370000000000015</v>
      </c>
      <c r="AB81" s="529">
        <v>1.0702</v>
      </c>
      <c r="AC81" s="529">
        <v>2.0945999999999998</v>
      </c>
      <c r="AD81" s="10">
        <v>5.5</v>
      </c>
      <c r="AF81" s="525">
        <v>1.1821348348348353</v>
      </c>
    </row>
    <row r="82" spans="1:32" ht="15">
      <c r="A82" s="29" t="s">
        <v>16</v>
      </c>
      <c r="B82" s="33">
        <v>40966</v>
      </c>
      <c r="C82" s="523">
        <v>2</v>
      </c>
      <c r="D82" s="523" t="s">
        <v>191</v>
      </c>
      <c r="E82" s="523">
        <v>1</v>
      </c>
      <c r="F82" s="523" t="s">
        <v>188</v>
      </c>
      <c r="G82" s="31" t="s">
        <v>198</v>
      </c>
      <c r="H82" s="32" t="s">
        <v>255</v>
      </c>
      <c r="I82" s="32" t="s">
        <v>326</v>
      </c>
      <c r="J82" s="32" t="s">
        <v>240</v>
      </c>
      <c r="K82" s="503">
        <v>8.8749193069807164E-2</v>
      </c>
      <c r="L82" s="529">
        <v>36.308599999999998</v>
      </c>
      <c r="M82" s="529">
        <v>24.6113</v>
      </c>
      <c r="N82" s="529">
        <v>54.411099</v>
      </c>
      <c r="O82" s="530">
        <v>1024.4538</v>
      </c>
      <c r="P82" s="529">
        <v>6.7409499999999998</v>
      </c>
      <c r="Q82" s="531">
        <v>99.640820000000005</v>
      </c>
      <c r="R82" s="529">
        <v>8.3460000000000001</v>
      </c>
      <c r="S82" s="529">
        <v>0.38</v>
      </c>
      <c r="T82" s="529">
        <v>0.59470000000000001</v>
      </c>
      <c r="U82" s="529">
        <v>36.295300000000005</v>
      </c>
      <c r="V82" s="529">
        <v>24.298400000000001</v>
      </c>
      <c r="W82" s="529">
        <v>54.065360000000005</v>
      </c>
      <c r="X82" s="530">
        <v>1024.6185</v>
      </c>
      <c r="Y82" s="529">
        <v>6.7007300000000001</v>
      </c>
      <c r="Z82" s="531">
        <v>98.510739999999998</v>
      </c>
      <c r="AA82" s="529">
        <v>8.3510000000000009</v>
      </c>
      <c r="AB82" s="529">
        <v>0.9355</v>
      </c>
      <c r="AC82" s="529">
        <v>2.3188</v>
      </c>
      <c r="AD82" s="10">
        <v>5</v>
      </c>
      <c r="AF82" s="11">
        <v>1.4995988142292487</v>
      </c>
    </row>
    <row r="83" spans="1:32" ht="15">
      <c r="A83" s="29" t="s">
        <v>16</v>
      </c>
      <c r="B83" s="33">
        <v>40973</v>
      </c>
      <c r="C83" s="523">
        <v>2</v>
      </c>
      <c r="D83" s="523" t="s">
        <v>108</v>
      </c>
      <c r="E83" s="523" t="s">
        <v>196</v>
      </c>
      <c r="F83" s="523" t="s">
        <v>202</v>
      </c>
      <c r="G83" s="31" t="s">
        <v>187</v>
      </c>
      <c r="H83" s="32" t="s">
        <v>245</v>
      </c>
      <c r="I83" s="32" t="s">
        <v>326</v>
      </c>
      <c r="J83" s="32" t="s">
        <v>240</v>
      </c>
      <c r="K83" s="503">
        <v>9.6822848531506259E-2</v>
      </c>
      <c r="L83" s="529">
        <v>36.413200000000003</v>
      </c>
      <c r="M83" s="529">
        <v>23.5534</v>
      </c>
      <c r="N83" s="529">
        <v>53.412133000000004</v>
      </c>
      <c r="O83" s="530">
        <v>1024.8495</v>
      </c>
      <c r="P83" s="529">
        <v>6.9697800000000001</v>
      </c>
      <c r="Q83" s="531">
        <v>101.22915</v>
      </c>
      <c r="R83" s="529">
        <v>8.3240000000000016</v>
      </c>
      <c r="S83" s="529">
        <v>0.3856</v>
      </c>
      <c r="T83" s="529">
        <v>0.43380000000000002</v>
      </c>
      <c r="U83" s="529">
        <v>36.465600000000002</v>
      </c>
      <c r="V83" s="529">
        <v>23.043600000000001</v>
      </c>
      <c r="W83" s="529">
        <v>52.941701999999999</v>
      </c>
      <c r="X83" s="530">
        <v>1025.1187</v>
      </c>
      <c r="Y83" s="529">
        <v>6.1611900000000004</v>
      </c>
      <c r="Z83" s="531">
        <v>88.723470000000006</v>
      </c>
      <c r="AA83" s="529">
        <v>8.322000000000001</v>
      </c>
      <c r="AB83" s="529">
        <v>1.9339999999999999</v>
      </c>
      <c r="AC83" s="529">
        <v>3.0074000000000001</v>
      </c>
      <c r="AD83" s="10">
        <v>7.5</v>
      </c>
      <c r="AF83" s="11">
        <v>1.5139681318681317</v>
      </c>
    </row>
    <row r="84" spans="1:32" ht="15">
      <c r="A84" s="29" t="s">
        <v>16</v>
      </c>
      <c r="B84" s="33">
        <v>40980</v>
      </c>
      <c r="C84" s="523">
        <v>2</v>
      </c>
      <c r="D84" s="523" t="s">
        <v>97</v>
      </c>
      <c r="E84" s="523">
        <v>1</v>
      </c>
      <c r="F84" s="523" t="s">
        <v>119</v>
      </c>
      <c r="G84" s="31" t="s">
        <v>193</v>
      </c>
      <c r="H84" s="32" t="s">
        <v>255</v>
      </c>
      <c r="I84" s="32" t="s">
        <v>326</v>
      </c>
      <c r="J84" s="32" t="s">
        <v>240</v>
      </c>
      <c r="K84" s="503">
        <v>6.8910068268290756E-2</v>
      </c>
      <c r="L84" s="529">
        <v>35.973199999999999</v>
      </c>
      <c r="M84" s="529">
        <v>24.473099999999999</v>
      </c>
      <c r="N84" s="529">
        <v>53.817366999999997</v>
      </c>
      <c r="O84" s="530">
        <v>1024.241</v>
      </c>
      <c r="P84" s="529">
        <v>7.0911600000000004</v>
      </c>
      <c r="Q84" s="531">
        <v>104.36987000000001</v>
      </c>
      <c r="R84" s="529">
        <v>8.2620000000000005</v>
      </c>
      <c r="S84" s="529">
        <v>0.16200000000000001</v>
      </c>
      <c r="T84" s="529">
        <v>0.25729999999999997</v>
      </c>
      <c r="U84" s="529">
        <v>36.446100000000001</v>
      </c>
      <c r="V84" s="529">
        <v>23.574300000000001</v>
      </c>
      <c r="W84" s="529">
        <v>53.485788999999997</v>
      </c>
      <c r="X84" s="530">
        <v>1024.9501</v>
      </c>
      <c r="Y84" s="529">
        <v>6.0684100000000001</v>
      </c>
      <c r="Z84" s="531">
        <v>88.186229999999995</v>
      </c>
      <c r="AA84" s="529">
        <v>8.2630000000000017</v>
      </c>
      <c r="AB84" s="529">
        <v>2.1101000000000001</v>
      </c>
      <c r="AC84" s="529">
        <v>3.8748</v>
      </c>
      <c r="AD84" s="10">
        <v>9.5</v>
      </c>
      <c r="AF84" s="11">
        <v>1.3114528508771932</v>
      </c>
    </row>
    <row r="85" spans="1:32" ht="15">
      <c r="A85" s="29" t="s">
        <v>16</v>
      </c>
      <c r="B85" s="33">
        <v>40988</v>
      </c>
      <c r="C85" s="523">
        <v>2</v>
      </c>
      <c r="D85" s="523" t="s">
        <v>191</v>
      </c>
      <c r="E85" s="523">
        <v>1</v>
      </c>
      <c r="F85" s="523" t="s">
        <v>195</v>
      </c>
      <c r="G85" s="31" t="s">
        <v>187</v>
      </c>
      <c r="H85" s="32" t="s">
        <v>262</v>
      </c>
      <c r="I85" s="32" t="s">
        <v>327</v>
      </c>
      <c r="J85" s="32" t="s">
        <v>236</v>
      </c>
      <c r="K85" s="503">
        <v>0.12021421353258231</v>
      </c>
      <c r="L85" s="529">
        <v>36.403300000000002</v>
      </c>
      <c r="M85" s="529">
        <v>23.075500000000002</v>
      </c>
      <c r="N85" s="529">
        <v>52.887248</v>
      </c>
      <c r="O85" s="530">
        <v>1024.9809</v>
      </c>
      <c r="P85" s="529">
        <v>7.0283499999999997</v>
      </c>
      <c r="Q85" s="531">
        <v>101.23059000000001</v>
      </c>
      <c r="R85" s="529">
        <v>8.2760000000000016</v>
      </c>
      <c r="S85" s="529">
        <v>0.65259999999999996</v>
      </c>
      <c r="T85" s="529">
        <v>1.0345</v>
      </c>
      <c r="U85" s="529">
        <v>36.415999999999997</v>
      </c>
      <c r="V85" s="529">
        <v>23.0261</v>
      </c>
      <c r="W85" s="529">
        <v>52.858947000000001</v>
      </c>
      <c r="X85" s="530">
        <v>1025.0857000000001</v>
      </c>
      <c r="Y85" s="529">
        <v>6.9432700000000001</v>
      </c>
      <c r="Z85" s="531">
        <v>99.92637999999998</v>
      </c>
      <c r="AA85" s="529">
        <v>8.277000000000001</v>
      </c>
      <c r="AB85" s="529">
        <v>0.81930000000000003</v>
      </c>
      <c r="AC85" s="529">
        <v>2.9211</v>
      </c>
      <c r="AD85" s="10">
        <v>4.5</v>
      </c>
      <c r="AF85" s="11">
        <v>1.9541453125000008</v>
      </c>
    </row>
    <row r="86" spans="1:32" ht="15">
      <c r="A86" s="29" t="s">
        <v>16</v>
      </c>
      <c r="B86" s="39">
        <v>40994</v>
      </c>
      <c r="C86" s="523">
        <v>2</v>
      </c>
      <c r="D86" s="523" t="s">
        <v>97</v>
      </c>
      <c r="E86" s="523">
        <v>1</v>
      </c>
      <c r="F86" s="523" t="s">
        <v>202</v>
      </c>
      <c r="G86" s="31" t="s">
        <v>189</v>
      </c>
      <c r="H86" s="32" t="s">
        <v>259</v>
      </c>
      <c r="I86" s="32" t="s">
        <v>326</v>
      </c>
      <c r="J86" s="32" t="s">
        <v>244</v>
      </c>
      <c r="K86" s="503">
        <v>0.11546986449570824</v>
      </c>
      <c r="L86" s="529">
        <v>36.459699999999998</v>
      </c>
      <c r="M86" s="529">
        <v>22.313199999999998</v>
      </c>
      <c r="N86" s="529">
        <v>52.145102000000001</v>
      </c>
      <c r="O86" s="530">
        <v>1025.2431999999999</v>
      </c>
      <c r="P86" s="529">
        <v>7.1317700000000004</v>
      </c>
      <c r="Q86" s="531">
        <v>101.39082000000001</v>
      </c>
      <c r="R86" s="529">
        <v>8.2720000000000002</v>
      </c>
      <c r="S86" s="529">
        <v>0.77939999999999998</v>
      </c>
      <c r="T86" s="529">
        <v>1.3266</v>
      </c>
      <c r="U86" s="529">
        <v>36.466799999999999</v>
      </c>
      <c r="V86" s="529">
        <v>22.1645</v>
      </c>
      <c r="W86" s="529">
        <v>52.003971</v>
      </c>
      <c r="X86" s="530">
        <v>1025.3728000000001</v>
      </c>
      <c r="Y86" s="529">
        <v>6.9874099999999997</v>
      </c>
      <c r="Z86" s="531">
        <v>99.082490000000007</v>
      </c>
      <c r="AA86" s="529">
        <v>8.2710000000000008</v>
      </c>
      <c r="AB86" s="529">
        <v>1.3260000000000001</v>
      </c>
      <c r="AC86" s="529">
        <v>2.8117000000000001</v>
      </c>
      <c r="AD86" s="10">
        <v>5</v>
      </c>
      <c r="AF86" s="11">
        <v>2.1684466431095419</v>
      </c>
    </row>
    <row r="87" spans="1:32" ht="15">
      <c r="A87" s="29"/>
      <c r="B87" s="39"/>
      <c r="C87" s="523"/>
      <c r="D87" s="523"/>
      <c r="E87" s="523"/>
      <c r="F87" s="523"/>
      <c r="G87" s="31"/>
      <c r="H87" s="32"/>
      <c r="I87" s="32"/>
      <c r="J87" s="32"/>
      <c r="K87" s="503"/>
      <c r="L87" s="529"/>
      <c r="M87" s="529"/>
      <c r="N87" s="529"/>
      <c r="O87" s="530"/>
      <c r="P87" s="529"/>
      <c r="Q87" s="531"/>
      <c r="R87" s="529"/>
      <c r="S87" s="529"/>
      <c r="T87" s="529"/>
      <c r="U87" s="529"/>
      <c r="V87" s="529"/>
      <c r="W87" s="529"/>
      <c r="X87" s="530"/>
      <c r="Y87" s="529"/>
      <c r="Z87" s="531"/>
      <c r="AA87" s="529"/>
      <c r="AB87" s="529"/>
      <c r="AC87" s="529"/>
      <c r="AD87" s="10"/>
      <c r="AF87" s="11"/>
    </row>
    <row r="88" spans="1:32">
      <c r="A88" s="29" t="s">
        <v>17</v>
      </c>
      <c r="B88" s="33">
        <v>40882</v>
      </c>
      <c r="C88" s="523">
        <v>2</v>
      </c>
      <c r="D88" s="523" t="s">
        <v>191</v>
      </c>
      <c r="E88" s="523">
        <v>1</v>
      </c>
      <c r="F88" s="523" t="s">
        <v>195</v>
      </c>
      <c r="G88" s="31" t="s">
        <v>192</v>
      </c>
      <c r="H88" s="32" t="s">
        <v>239</v>
      </c>
      <c r="I88" s="32" t="s">
        <v>327</v>
      </c>
      <c r="J88" s="32" t="s">
        <v>280</v>
      </c>
      <c r="K88" s="524">
        <v>8.5887100501169295E-2</v>
      </c>
      <c r="L88" s="525">
        <v>35.534999999999997</v>
      </c>
      <c r="M88" s="525">
        <v>21.688300000000002</v>
      </c>
      <c r="N88" s="525">
        <v>50.317171999999999</v>
      </c>
      <c r="O88" s="526">
        <v>1024.7161000000001</v>
      </c>
      <c r="P88" s="525">
        <v>7.3166700000000002</v>
      </c>
      <c r="Q88" s="527">
        <v>102.32084999999999</v>
      </c>
      <c r="R88" s="525">
        <v>8.0980000000000008</v>
      </c>
      <c r="S88" s="525">
        <v>0.50949999999999995</v>
      </c>
      <c r="T88" s="525">
        <v>0.49209999999999998</v>
      </c>
      <c r="U88" s="525">
        <v>36.342300000000002</v>
      </c>
      <c r="V88" s="525">
        <v>21.6142</v>
      </c>
      <c r="W88" s="525">
        <v>51.258808000000002</v>
      </c>
      <c r="X88" s="526">
        <v>1025.4006999999999</v>
      </c>
      <c r="Y88" s="525">
        <v>7.0775699999999997</v>
      </c>
      <c r="Z88" s="527">
        <v>99.314260000000004</v>
      </c>
      <c r="AA88" s="525">
        <v>8.0419999999999998</v>
      </c>
      <c r="AB88" s="525">
        <v>0.49009999999999998</v>
      </c>
      <c r="AC88" s="525">
        <v>2.8936000000000002</v>
      </c>
      <c r="AD88" s="526">
        <v>5.5</v>
      </c>
      <c r="AF88" s="11">
        <v>0.69334340425531915</v>
      </c>
    </row>
    <row r="89" spans="1:32" ht="15">
      <c r="A89" s="29" t="s">
        <v>17</v>
      </c>
      <c r="B89" s="33">
        <v>40889</v>
      </c>
      <c r="C89" s="523">
        <v>2</v>
      </c>
      <c r="D89" s="523" t="s">
        <v>191</v>
      </c>
      <c r="E89" s="523">
        <v>1</v>
      </c>
      <c r="F89" s="523" t="s">
        <v>202</v>
      </c>
      <c r="G89" s="31" t="s">
        <v>204</v>
      </c>
      <c r="H89" s="32" t="s">
        <v>248</v>
      </c>
      <c r="I89" s="32" t="s">
        <v>280</v>
      </c>
      <c r="J89" s="32" t="s">
        <v>240</v>
      </c>
      <c r="K89" s="524">
        <v>9.8782570540471265E-2</v>
      </c>
      <c r="L89" s="525">
        <v>35.509599999999999</v>
      </c>
      <c r="M89" s="525">
        <v>21.570900000000002</v>
      </c>
      <c r="N89" s="525">
        <v>50.163122000000001</v>
      </c>
      <c r="O89" s="526">
        <v>1024.7288000000001</v>
      </c>
      <c r="P89" s="525">
        <v>7.2971399999999997</v>
      </c>
      <c r="Q89" s="527">
        <v>101.81899</v>
      </c>
      <c r="R89" s="525">
        <v>8.0579999999999998</v>
      </c>
      <c r="S89" s="525">
        <v>0.55940000000000001</v>
      </c>
      <c r="T89" s="525">
        <v>1.2152000000000001</v>
      </c>
      <c r="U89" s="529">
        <v>36.316299999999998</v>
      </c>
      <c r="V89" s="529">
        <v>22.196000000000002</v>
      </c>
      <c r="W89" s="529">
        <v>51.843296000000002</v>
      </c>
      <c r="X89" s="530">
        <v>1025.2173</v>
      </c>
      <c r="Y89" s="529">
        <v>6.8003799999999996</v>
      </c>
      <c r="Z89" s="531">
        <v>96.39931</v>
      </c>
      <c r="AA89" s="529">
        <v>7.992</v>
      </c>
      <c r="AB89" s="529">
        <v>1.3643000000000001</v>
      </c>
      <c r="AC89" s="529">
        <v>4.0266999999999999</v>
      </c>
      <c r="AD89" s="10">
        <v>5</v>
      </c>
      <c r="AF89" s="11">
        <v>1.8490841121495325</v>
      </c>
    </row>
    <row r="90" spans="1:32" ht="15">
      <c r="A90" s="29" t="s">
        <v>17</v>
      </c>
      <c r="B90" s="33">
        <v>40896</v>
      </c>
      <c r="C90" s="523">
        <v>2</v>
      </c>
      <c r="D90" s="523" t="s">
        <v>191</v>
      </c>
      <c r="E90" s="523" t="s">
        <v>196</v>
      </c>
      <c r="F90" s="523" t="s">
        <v>202</v>
      </c>
      <c r="G90" s="31" t="s">
        <v>189</v>
      </c>
      <c r="H90" s="32" t="s">
        <v>300</v>
      </c>
      <c r="I90" s="32" t="s">
        <v>327</v>
      </c>
      <c r="J90" s="32" t="s">
        <v>236</v>
      </c>
      <c r="K90" s="524">
        <v>0.1237750611529517</v>
      </c>
      <c r="L90" s="529">
        <v>35.564300000000003</v>
      </c>
      <c r="M90" s="529">
        <v>22.5916</v>
      </c>
      <c r="N90" s="529">
        <v>51.296464999999998</v>
      </c>
      <c r="O90" s="530">
        <v>1024.4862000000001</v>
      </c>
      <c r="P90" s="529">
        <v>7.5682900000000002</v>
      </c>
      <c r="Q90" s="531">
        <v>107.56362</v>
      </c>
      <c r="R90" s="529">
        <v>7.9859999999999998</v>
      </c>
      <c r="S90" s="529">
        <v>0.40770000000000001</v>
      </c>
      <c r="T90" s="529">
        <v>0.62739999999999996</v>
      </c>
      <c r="U90" s="525">
        <v>36.392699999999998</v>
      </c>
      <c r="V90" s="525">
        <v>22.807200000000002</v>
      </c>
      <c r="W90" s="525">
        <v>52.591861000000002</v>
      </c>
      <c r="X90" s="526">
        <v>1025.0999999999999</v>
      </c>
      <c r="Y90" s="525">
        <v>7.1405700000000003</v>
      </c>
      <c r="Z90" s="527">
        <v>102.36017</v>
      </c>
      <c r="AA90" s="525">
        <v>7.9160000000000004</v>
      </c>
      <c r="AB90" s="525">
        <v>2.2073999999999998</v>
      </c>
      <c r="AC90" s="525">
        <v>5.6714000000000002</v>
      </c>
      <c r="AD90" s="10">
        <v>5</v>
      </c>
      <c r="AF90" s="11">
        <v>2.6398564402810307</v>
      </c>
    </row>
    <row r="91" spans="1:32">
      <c r="A91" s="29" t="s">
        <v>17</v>
      </c>
      <c r="B91" s="33">
        <v>40912</v>
      </c>
      <c r="C91" s="523">
        <v>2</v>
      </c>
      <c r="D91" s="523" t="s">
        <v>108</v>
      </c>
      <c r="E91" s="523" t="s">
        <v>196</v>
      </c>
      <c r="F91" s="523" t="s">
        <v>102</v>
      </c>
      <c r="G91" s="31" t="s">
        <v>198</v>
      </c>
      <c r="H91" s="32" t="s">
        <v>260</v>
      </c>
      <c r="I91" s="32" t="s">
        <v>326</v>
      </c>
      <c r="J91" s="32" t="s">
        <v>236</v>
      </c>
      <c r="K91" s="524">
        <v>0.13303983833045271</v>
      </c>
      <c r="L91" s="525">
        <v>35.676699999999997</v>
      </c>
      <c r="M91" s="525">
        <v>22.9209</v>
      </c>
      <c r="N91" s="525">
        <v>51.785905</v>
      </c>
      <c r="O91" s="526">
        <v>1024.4740999999999</v>
      </c>
      <c r="P91" s="525">
        <v>6.8927699999999996</v>
      </c>
      <c r="Q91" s="527">
        <v>98.594520000000003</v>
      </c>
      <c r="R91" s="525">
        <v>8.3849999999999998</v>
      </c>
      <c r="S91" s="525">
        <v>0.66720000000000002</v>
      </c>
      <c r="T91" s="525">
        <v>0.97489999999999999</v>
      </c>
      <c r="U91" s="525">
        <v>35.751800000000003</v>
      </c>
      <c r="V91" s="525">
        <v>22.8781</v>
      </c>
      <c r="W91" s="525">
        <v>51.842883999999998</v>
      </c>
      <c r="X91" s="526">
        <v>1024.5933</v>
      </c>
      <c r="Y91" s="525">
        <v>6.8487999999999998</v>
      </c>
      <c r="Z91" s="527">
        <v>97.934870000000004</v>
      </c>
      <c r="AA91" s="525">
        <v>8.3800000000000008</v>
      </c>
      <c r="AB91" s="525">
        <v>1.2309000000000001</v>
      </c>
      <c r="AC91" s="525">
        <v>2.3273000000000001</v>
      </c>
      <c r="AD91" s="10">
        <v>4</v>
      </c>
      <c r="AF91" s="11">
        <v>1.6721582524271841</v>
      </c>
    </row>
    <row r="92" spans="1:32" ht="15">
      <c r="A92" s="29" t="s">
        <v>17</v>
      </c>
      <c r="B92" s="33">
        <v>40917</v>
      </c>
      <c r="C92" s="523">
        <v>2</v>
      </c>
      <c r="D92" s="523">
        <v>1</v>
      </c>
      <c r="E92" s="523">
        <v>1</v>
      </c>
      <c r="F92" s="523" t="s">
        <v>188</v>
      </c>
      <c r="G92" s="31" t="s">
        <v>192</v>
      </c>
      <c r="H92" s="32" t="s">
        <v>255</v>
      </c>
      <c r="I92" s="32" t="s">
        <v>326</v>
      </c>
      <c r="J92" s="32" t="s">
        <v>280</v>
      </c>
      <c r="K92" s="524">
        <v>0.11887210435586723</v>
      </c>
      <c r="L92" s="529">
        <v>35.772800000000004</v>
      </c>
      <c r="M92" s="529">
        <v>22.847799999999999</v>
      </c>
      <c r="N92" s="529">
        <v>51.832872999999999</v>
      </c>
      <c r="O92" s="530">
        <v>1024.5681</v>
      </c>
      <c r="P92" s="529">
        <v>6.9080300000000001</v>
      </c>
      <c r="Q92" s="531">
        <v>98.741399999999999</v>
      </c>
      <c r="R92" s="529">
        <v>8.4170000000000016</v>
      </c>
      <c r="S92" s="529">
        <v>0.44569999999999999</v>
      </c>
      <c r="T92" s="529">
        <v>0.5877</v>
      </c>
      <c r="U92" s="529">
        <v>36.564900000000002</v>
      </c>
      <c r="V92" s="529">
        <v>23.4346</v>
      </c>
      <c r="W92" s="529">
        <v>53.486677999999998</v>
      </c>
      <c r="X92" s="530">
        <v>1025.0482999999999</v>
      </c>
      <c r="Y92" s="529">
        <v>6.2654699999999997</v>
      </c>
      <c r="Z92" s="531">
        <v>90.892229999999998</v>
      </c>
      <c r="AA92" s="529">
        <v>8.3730000000000029</v>
      </c>
      <c r="AB92" s="529">
        <v>1.7985</v>
      </c>
      <c r="AC92" s="529">
        <v>1.6048</v>
      </c>
      <c r="AD92" s="10">
        <v>5.5</v>
      </c>
      <c r="AF92" s="11">
        <v>1.0320766666666665</v>
      </c>
    </row>
    <row r="93" spans="1:32" ht="15">
      <c r="A93" s="29" t="s">
        <v>17</v>
      </c>
      <c r="B93" s="33">
        <v>40924</v>
      </c>
      <c r="C93" s="523">
        <v>2</v>
      </c>
      <c r="D93" s="523" t="s">
        <v>196</v>
      </c>
      <c r="E93" s="523">
        <v>1</v>
      </c>
      <c r="F93" s="523" t="s">
        <v>203</v>
      </c>
      <c r="G93" s="31" t="s">
        <v>198</v>
      </c>
      <c r="H93" s="32" t="s">
        <v>246</v>
      </c>
      <c r="I93" s="32" t="s">
        <v>326</v>
      </c>
      <c r="J93" s="32" t="s">
        <v>280</v>
      </c>
      <c r="K93" s="524">
        <v>9.2994993083535926E-2</v>
      </c>
      <c r="L93" s="529">
        <v>35.921199999999999</v>
      </c>
      <c r="M93" s="529">
        <v>24.3931</v>
      </c>
      <c r="N93" s="529">
        <v>53.663274000000001</v>
      </c>
      <c r="O93" s="530">
        <v>1024.2283</v>
      </c>
      <c r="P93" s="529">
        <v>6.9395300000000004</v>
      </c>
      <c r="Q93" s="531">
        <v>101.96796999999999</v>
      </c>
      <c r="R93" s="529">
        <v>8.3490000000000002</v>
      </c>
      <c r="S93" s="529">
        <v>0.69379999999999997</v>
      </c>
      <c r="T93" s="529">
        <v>0.78539999999999999</v>
      </c>
      <c r="U93" s="529">
        <v>36.838299999999997</v>
      </c>
      <c r="V93" s="529">
        <v>24.9695</v>
      </c>
      <c r="W93" s="529">
        <v>55.510472</v>
      </c>
      <c r="X93" s="530">
        <v>1024.7945999999999</v>
      </c>
      <c r="Y93" s="529">
        <v>5.3004800000000003</v>
      </c>
      <c r="Z93" s="531">
        <v>79.066360000000003</v>
      </c>
      <c r="AA93" s="529">
        <v>8.2690000000000001</v>
      </c>
      <c r="AB93" s="529">
        <v>1.1621999999999999</v>
      </c>
      <c r="AC93" s="529">
        <v>2.0438999999999998</v>
      </c>
      <c r="AD93" s="10">
        <v>5</v>
      </c>
      <c r="AF93" s="11">
        <v>1.4627749999999999</v>
      </c>
    </row>
    <row r="94" spans="1:32" ht="15">
      <c r="A94" s="29" t="s">
        <v>17</v>
      </c>
      <c r="B94" s="33">
        <v>40931</v>
      </c>
      <c r="C94" s="523">
        <v>2</v>
      </c>
      <c r="D94" s="523" t="s">
        <v>196</v>
      </c>
      <c r="E94" s="523">
        <v>1</v>
      </c>
      <c r="F94" s="523" t="s">
        <v>195</v>
      </c>
      <c r="G94" s="31" t="s">
        <v>189</v>
      </c>
      <c r="H94" s="32" t="s">
        <v>253</v>
      </c>
      <c r="I94" s="32" t="s">
        <v>326</v>
      </c>
      <c r="J94" s="32" t="s">
        <v>244</v>
      </c>
      <c r="K94" s="524">
        <v>0.1148303484961261</v>
      </c>
      <c r="L94" s="529">
        <v>36.061399999999999</v>
      </c>
      <c r="M94" s="529">
        <v>25.107700000000001</v>
      </c>
      <c r="N94" s="529">
        <v>54.613908000000002</v>
      </c>
      <c r="O94" s="530">
        <v>1024.1148000000001</v>
      </c>
      <c r="P94" s="529">
        <v>6.6973200000000004</v>
      </c>
      <c r="Q94" s="531">
        <v>99.693759999999997</v>
      </c>
      <c r="R94" s="529">
        <v>8.3360000000000003</v>
      </c>
      <c r="S94" s="529">
        <v>0.43120000000000003</v>
      </c>
      <c r="T94" s="529">
        <v>0.97009999999999996</v>
      </c>
      <c r="U94" s="529">
        <v>36.717700000000001</v>
      </c>
      <c r="V94" s="529">
        <v>25.511600000000001</v>
      </c>
      <c r="W94" s="529">
        <v>55.940125999999999</v>
      </c>
      <c r="X94" s="530">
        <v>1024.5361</v>
      </c>
      <c r="Y94" s="529">
        <v>5.9844600000000003</v>
      </c>
      <c r="Z94" s="531">
        <v>90.027820000000006</v>
      </c>
      <c r="AA94" s="529">
        <v>8.2989999999999995</v>
      </c>
      <c r="AB94" s="529">
        <v>2.9319999999999999</v>
      </c>
      <c r="AC94" s="529">
        <v>3.1613000000000002</v>
      </c>
      <c r="AD94" s="10">
        <v>5</v>
      </c>
      <c r="AF94" s="11">
        <v>1.979913541666666</v>
      </c>
    </row>
    <row r="95" spans="1:32" ht="15">
      <c r="A95" s="29" t="s">
        <v>17</v>
      </c>
      <c r="B95" s="33">
        <v>40938</v>
      </c>
      <c r="C95" s="523">
        <v>2</v>
      </c>
      <c r="D95" s="523" t="s">
        <v>196</v>
      </c>
      <c r="E95" s="523">
        <v>1</v>
      </c>
      <c r="F95" s="523" t="s">
        <v>195</v>
      </c>
      <c r="G95" s="31" t="s">
        <v>192</v>
      </c>
      <c r="H95" s="32" t="s">
        <v>249</v>
      </c>
      <c r="I95" s="32" t="s">
        <v>326</v>
      </c>
      <c r="J95" s="32" t="s">
        <v>236</v>
      </c>
      <c r="K95" s="503">
        <v>0.13380540005951425</v>
      </c>
      <c r="L95" s="529">
        <v>36.137300000000003</v>
      </c>
      <c r="M95" s="529">
        <v>24.564599999999999</v>
      </c>
      <c r="N95" s="529">
        <v>54.133259000000002</v>
      </c>
      <c r="O95" s="530">
        <v>1024.3382999999999</v>
      </c>
      <c r="P95" s="529">
        <v>6.5750999999999999</v>
      </c>
      <c r="Q95" s="531">
        <v>97.016769999999994</v>
      </c>
      <c r="R95" s="529">
        <v>8.3260000000000005</v>
      </c>
      <c r="S95" s="529">
        <v>0.81359999999999999</v>
      </c>
      <c r="T95" s="529">
        <v>1.4336</v>
      </c>
      <c r="U95" s="529">
        <v>36.148400000000002</v>
      </c>
      <c r="V95" s="529">
        <v>24.593499999999999</v>
      </c>
      <c r="W95" s="529">
        <v>54.183971</v>
      </c>
      <c r="X95" s="530">
        <v>1024.3870999999999</v>
      </c>
      <c r="Y95" s="529">
        <v>6.60928</v>
      </c>
      <c r="Z95" s="531">
        <v>97.575379999999996</v>
      </c>
      <c r="AA95" s="529">
        <v>8.3240000000000016</v>
      </c>
      <c r="AB95" s="529">
        <v>1.3380000000000001</v>
      </c>
      <c r="AC95" s="529">
        <v>3.1200999999999999</v>
      </c>
      <c r="AD95" s="526">
        <v>4</v>
      </c>
      <c r="AF95" s="11">
        <v>2.3562102880658427</v>
      </c>
    </row>
    <row r="96" spans="1:32" ht="15">
      <c r="A96" s="29" t="s">
        <v>17</v>
      </c>
      <c r="B96" s="33">
        <v>40945</v>
      </c>
      <c r="C96" s="523">
        <v>2</v>
      </c>
      <c r="D96" s="523">
        <v>1</v>
      </c>
      <c r="E96" s="523">
        <v>1</v>
      </c>
      <c r="F96" s="523" t="s">
        <v>195</v>
      </c>
      <c r="G96" s="31" t="s">
        <v>204</v>
      </c>
      <c r="H96" s="32" t="s">
        <v>300</v>
      </c>
      <c r="I96" s="32" t="s">
        <v>326</v>
      </c>
      <c r="J96" s="32" t="s">
        <v>244</v>
      </c>
      <c r="K96" s="503">
        <v>0.12077836387115408</v>
      </c>
      <c r="L96" s="529">
        <v>35.981900000000003</v>
      </c>
      <c r="M96" s="529">
        <v>23.386800000000001</v>
      </c>
      <c r="N96" s="529">
        <v>52.673085999999998</v>
      </c>
      <c r="O96" s="530">
        <v>1024.5698</v>
      </c>
      <c r="P96" s="529">
        <v>6.8372799999999998</v>
      </c>
      <c r="Q96" s="531">
        <v>98.772279999999981</v>
      </c>
      <c r="R96" s="529">
        <v>8.3140000000000001</v>
      </c>
      <c r="S96" s="529">
        <v>0.72230000000000005</v>
      </c>
      <c r="T96" s="529">
        <v>0.96640000000000004</v>
      </c>
      <c r="U96" s="529">
        <v>36.110500000000002</v>
      </c>
      <c r="V96" s="529">
        <v>23.513100000000001</v>
      </c>
      <c r="W96" s="529">
        <v>52.979757999999997</v>
      </c>
      <c r="X96" s="530">
        <v>1024.6801</v>
      </c>
      <c r="Y96" s="529">
        <v>6.6415699999999998</v>
      </c>
      <c r="Z96" s="531">
        <v>96.226759999999999</v>
      </c>
      <c r="AA96" s="529">
        <v>8.31</v>
      </c>
      <c r="AB96" s="529">
        <v>2.1718000000000002</v>
      </c>
      <c r="AC96" s="529">
        <v>3.9066000000000001</v>
      </c>
      <c r="AD96" s="10">
        <v>4.5</v>
      </c>
      <c r="AF96" s="11">
        <v>2.0006425120772948</v>
      </c>
    </row>
    <row r="97" spans="1:32" ht="15">
      <c r="A97" s="29" t="s">
        <v>17</v>
      </c>
      <c r="B97" s="33">
        <v>40952</v>
      </c>
      <c r="C97" s="523">
        <v>2</v>
      </c>
      <c r="D97" s="523" t="s">
        <v>191</v>
      </c>
      <c r="E97" s="523" t="s">
        <v>191</v>
      </c>
      <c r="F97" s="523" t="s">
        <v>195</v>
      </c>
      <c r="G97" s="31" t="s">
        <v>198</v>
      </c>
      <c r="H97" s="32" t="s">
        <v>259</v>
      </c>
      <c r="I97" s="32" t="s">
        <v>326</v>
      </c>
      <c r="J97" s="32" t="s">
        <v>244</v>
      </c>
      <c r="K97" s="503">
        <v>0.10642210771368861</v>
      </c>
      <c r="L97" s="529">
        <v>36.2151</v>
      </c>
      <c r="M97" s="529">
        <v>24.2807</v>
      </c>
      <c r="N97" s="529">
        <v>53.932088</v>
      </c>
      <c r="O97" s="530">
        <v>1024.4819</v>
      </c>
      <c r="P97" s="529">
        <v>6.7988999999999997</v>
      </c>
      <c r="Q97" s="531">
        <v>99.877780000000001</v>
      </c>
      <c r="R97" s="529">
        <v>8.2720000000000002</v>
      </c>
      <c r="S97" s="529">
        <v>0.66469999999999996</v>
      </c>
      <c r="T97" s="529">
        <v>1.0726</v>
      </c>
      <c r="U97" s="529">
        <v>36.822800000000001</v>
      </c>
      <c r="V97" s="529">
        <v>24.915900000000001</v>
      </c>
      <c r="W97" s="529">
        <v>55.431373999999998</v>
      </c>
      <c r="X97" s="530">
        <v>1024.8006</v>
      </c>
      <c r="Y97" s="529">
        <v>6.0029399999999997</v>
      </c>
      <c r="Z97" s="531">
        <v>89.455510000000004</v>
      </c>
      <c r="AA97" s="529">
        <v>8.2590000000000003</v>
      </c>
      <c r="AB97" s="529">
        <v>1.8868</v>
      </c>
      <c r="AC97" s="529">
        <v>2.3094999999999999</v>
      </c>
      <c r="AD97" s="10">
        <v>5.5</v>
      </c>
      <c r="AF97" s="525">
        <v>1.6836899999999999</v>
      </c>
    </row>
    <row r="98" spans="1:32" ht="15">
      <c r="A98" s="29" t="s">
        <v>17</v>
      </c>
      <c r="B98" s="33">
        <v>40959</v>
      </c>
      <c r="C98" s="523">
        <v>2</v>
      </c>
      <c r="D98" s="523" t="s">
        <v>108</v>
      </c>
      <c r="E98" s="523">
        <v>1</v>
      </c>
      <c r="F98" s="523" t="s">
        <v>304</v>
      </c>
      <c r="G98" s="31" t="s">
        <v>192</v>
      </c>
      <c r="H98" s="32" t="s">
        <v>249</v>
      </c>
      <c r="I98" s="32" t="s">
        <v>326</v>
      </c>
      <c r="J98" s="32" t="s">
        <v>236</v>
      </c>
      <c r="K98" s="503">
        <v>0.13183865908596859</v>
      </c>
      <c r="L98" s="529">
        <v>36.212699999999998</v>
      </c>
      <c r="M98" s="529">
        <v>24.126100000000001</v>
      </c>
      <c r="N98" s="529">
        <v>53.763294000000002</v>
      </c>
      <c r="O98" s="530">
        <v>1024.5266999999999</v>
      </c>
      <c r="P98" s="529">
        <v>6.80159</v>
      </c>
      <c r="Q98" s="531">
        <v>99.651290000000003</v>
      </c>
      <c r="R98" s="529">
        <v>8.3570000000000029</v>
      </c>
      <c r="S98" s="529">
        <v>0.63919999999999999</v>
      </c>
      <c r="T98" s="529">
        <v>1.5341</v>
      </c>
      <c r="U98" s="529">
        <v>36.954300000000003</v>
      </c>
      <c r="V98" s="529">
        <v>24.6921</v>
      </c>
      <c r="W98" s="529">
        <v>55.361984999999997</v>
      </c>
      <c r="X98" s="530">
        <v>1024.9683</v>
      </c>
      <c r="Y98" s="529">
        <v>5.9230600000000004</v>
      </c>
      <c r="Z98" s="531">
        <v>87.996459999999999</v>
      </c>
      <c r="AA98" s="529">
        <v>8.3260000000000005</v>
      </c>
      <c r="AB98" s="529">
        <v>1.2105999999999999</v>
      </c>
      <c r="AC98" s="529">
        <v>2.4672999999999998</v>
      </c>
      <c r="AD98" s="10">
        <v>4.5</v>
      </c>
      <c r="AF98" s="11">
        <v>2.5304859030837008</v>
      </c>
    </row>
    <row r="99" spans="1:32" ht="15">
      <c r="A99" s="29" t="s">
        <v>17</v>
      </c>
      <c r="B99" s="33">
        <v>40966</v>
      </c>
      <c r="C99" s="523">
        <v>2</v>
      </c>
      <c r="D99" s="523" t="s">
        <v>97</v>
      </c>
      <c r="E99" s="523">
        <v>1</v>
      </c>
      <c r="F99" s="523" t="s">
        <v>201</v>
      </c>
      <c r="G99" s="31" t="s">
        <v>192</v>
      </c>
      <c r="H99" s="32" t="s">
        <v>260</v>
      </c>
      <c r="I99" s="32" t="s">
        <v>326</v>
      </c>
      <c r="J99" s="32" t="s">
        <v>236</v>
      </c>
      <c r="K99" s="503">
        <v>0.12804258970322285</v>
      </c>
      <c r="L99" s="529">
        <v>36.273600000000002</v>
      </c>
      <c r="M99" s="529">
        <v>23.847799999999999</v>
      </c>
      <c r="N99" s="529">
        <v>53.545233000000003</v>
      </c>
      <c r="O99" s="530">
        <v>1024.6559999999999</v>
      </c>
      <c r="P99" s="529">
        <v>6.7057599999999997</v>
      </c>
      <c r="Q99" s="531">
        <v>97.812259999999995</v>
      </c>
      <c r="R99" s="529">
        <v>8.2960000000000012</v>
      </c>
      <c r="S99" s="529">
        <v>0.72150000000000003</v>
      </c>
      <c r="T99" s="529">
        <v>4.1999999999999997E-3</v>
      </c>
      <c r="U99" s="529">
        <v>37.209800000000001</v>
      </c>
      <c r="V99" s="529">
        <v>24.791399999999999</v>
      </c>
      <c r="W99" s="529">
        <v>55.810322999999997</v>
      </c>
      <c r="X99" s="530">
        <v>1025.1316999999999</v>
      </c>
      <c r="Y99" s="529">
        <v>6.13375</v>
      </c>
      <c r="Z99" s="531">
        <v>91.41386</v>
      </c>
      <c r="AA99" s="529">
        <v>8.2810000000000006</v>
      </c>
      <c r="AB99" s="529">
        <v>1.2235</v>
      </c>
      <c r="AC99" s="529">
        <v>2.3997999999999999</v>
      </c>
      <c r="AD99" s="10">
        <v>4</v>
      </c>
      <c r="AF99" s="525">
        <v>2.3137879396984933</v>
      </c>
    </row>
    <row r="100" spans="1:32" ht="15">
      <c r="A100" s="29" t="s">
        <v>17</v>
      </c>
      <c r="B100" s="33">
        <v>40973</v>
      </c>
      <c r="C100" s="523">
        <v>2</v>
      </c>
      <c r="D100" s="523" t="s">
        <v>191</v>
      </c>
      <c r="E100" s="523">
        <v>1</v>
      </c>
      <c r="F100" s="523" t="s">
        <v>188</v>
      </c>
      <c r="G100" s="31" t="s">
        <v>193</v>
      </c>
      <c r="H100" s="32" t="s">
        <v>250</v>
      </c>
      <c r="I100" s="32" t="s">
        <v>326</v>
      </c>
      <c r="J100" s="32" t="s">
        <v>240</v>
      </c>
      <c r="K100" s="503">
        <v>7.0173782326689235E-2</v>
      </c>
      <c r="L100" s="529">
        <v>36.246499999999997</v>
      </c>
      <c r="M100" s="529">
        <v>23.418399999999998</v>
      </c>
      <c r="N100" s="529">
        <v>53.050697</v>
      </c>
      <c r="O100" s="530">
        <v>1024.7617</v>
      </c>
      <c r="P100" s="529">
        <v>6.9807699999999997</v>
      </c>
      <c r="Q100" s="531">
        <v>101.0547</v>
      </c>
      <c r="R100" s="529">
        <v>8.3290000000000006</v>
      </c>
      <c r="S100" s="529">
        <v>0.2545</v>
      </c>
      <c r="T100" s="529">
        <v>0.30909999999999999</v>
      </c>
      <c r="U100" s="529">
        <v>37.296200000000006</v>
      </c>
      <c r="V100" s="529">
        <v>23.7791</v>
      </c>
      <c r="W100" s="529">
        <v>54.812024999999998</v>
      </c>
      <c r="X100" s="530">
        <v>1025.5021999999999</v>
      </c>
      <c r="Y100" s="529">
        <v>6.0677700000000003</v>
      </c>
      <c r="Z100" s="531">
        <v>88.923569999999998</v>
      </c>
      <c r="AA100" s="529">
        <v>8.2949999999999999</v>
      </c>
      <c r="AB100" s="529">
        <v>1.87</v>
      </c>
      <c r="AC100" s="529">
        <v>3.0861999999999998</v>
      </c>
      <c r="AD100" s="10">
        <v>6.5</v>
      </c>
      <c r="AF100" s="11">
        <v>1.280915346534653</v>
      </c>
    </row>
    <row r="101" spans="1:32" ht="15">
      <c r="A101" s="29" t="s">
        <v>17</v>
      </c>
      <c r="B101" s="33">
        <v>40980</v>
      </c>
      <c r="C101" s="523">
        <v>2</v>
      </c>
      <c r="D101" s="523" t="s">
        <v>191</v>
      </c>
      <c r="E101" s="523">
        <v>1</v>
      </c>
      <c r="F101" s="523" t="s">
        <v>102</v>
      </c>
      <c r="G101" s="31" t="s">
        <v>187</v>
      </c>
      <c r="H101" s="32" t="s">
        <v>245</v>
      </c>
      <c r="I101" s="32" t="s">
        <v>326</v>
      </c>
      <c r="J101" s="32" t="s">
        <v>240</v>
      </c>
      <c r="K101" s="503">
        <v>0.10481288998611964</v>
      </c>
      <c r="L101" s="529">
        <v>36.345199999999998</v>
      </c>
      <c r="M101" s="529">
        <v>24.587299999999999</v>
      </c>
      <c r="N101" s="529">
        <v>54.433942000000002</v>
      </c>
      <c r="O101" s="530">
        <v>1024.4880000000001</v>
      </c>
      <c r="P101" s="529">
        <v>7.0373099999999997</v>
      </c>
      <c r="Q101" s="531">
        <v>104.00081</v>
      </c>
      <c r="R101" s="529">
        <v>8.2650000000000006</v>
      </c>
      <c r="S101" s="529">
        <v>0.2427</v>
      </c>
      <c r="T101" s="529">
        <v>0.49440000000000001</v>
      </c>
      <c r="U101" s="529">
        <v>37.170999999999999</v>
      </c>
      <c r="V101" s="529">
        <v>24.400300000000001</v>
      </c>
      <c r="W101" s="529">
        <v>55.329400999999997</v>
      </c>
      <c r="X101" s="530">
        <v>1025.2215000000001</v>
      </c>
      <c r="Y101" s="529">
        <v>6.1122100000000001</v>
      </c>
      <c r="Z101" s="531">
        <v>90.468609999999998</v>
      </c>
      <c r="AA101" s="529">
        <v>8.2420000000000009</v>
      </c>
      <c r="AB101" s="529">
        <v>1.4231</v>
      </c>
      <c r="AC101" s="529">
        <v>3.7738999999999998</v>
      </c>
      <c r="AD101" s="10">
        <v>8.5</v>
      </c>
      <c r="AF101" s="11">
        <v>1.8499538873994634</v>
      </c>
    </row>
    <row r="102" spans="1:32" ht="15">
      <c r="A102" s="29" t="s">
        <v>17</v>
      </c>
      <c r="B102" s="33">
        <v>40988</v>
      </c>
      <c r="C102" s="523">
        <v>2</v>
      </c>
      <c r="D102" s="523" t="s">
        <v>191</v>
      </c>
      <c r="E102" s="523">
        <v>1</v>
      </c>
      <c r="F102" s="523" t="s">
        <v>202</v>
      </c>
      <c r="G102" s="31" t="s">
        <v>204</v>
      </c>
      <c r="H102" s="32" t="s">
        <v>265</v>
      </c>
      <c r="I102" s="32" t="s">
        <v>327</v>
      </c>
      <c r="J102" s="32" t="s">
        <v>237</v>
      </c>
      <c r="K102" s="503">
        <v>0.13707971945484146</v>
      </c>
      <c r="L102" s="529">
        <v>36.534100000000002</v>
      </c>
      <c r="M102" s="529">
        <v>23.053799999999999</v>
      </c>
      <c r="N102" s="529">
        <v>53.032673000000003</v>
      </c>
      <c r="O102" s="530">
        <v>1025.0863999999999</v>
      </c>
      <c r="P102" s="529">
        <v>6.8275499999999996</v>
      </c>
      <c r="Q102" s="531">
        <v>98.375789999999967</v>
      </c>
      <c r="R102" s="529">
        <v>8.1870000000000012</v>
      </c>
      <c r="S102" s="529">
        <v>0.64490000000000003</v>
      </c>
      <c r="T102" s="529">
        <v>2.3374999999999999</v>
      </c>
      <c r="U102" s="529">
        <v>37.297899999999998</v>
      </c>
      <c r="V102" s="529">
        <v>23.7729</v>
      </c>
      <c r="W102" s="529">
        <v>54.807535999999999</v>
      </c>
      <c r="X102" s="530">
        <v>1025.5052000000001</v>
      </c>
      <c r="Y102" s="529">
        <v>6.5523699999999998</v>
      </c>
      <c r="Z102" s="531">
        <v>96.016180000000006</v>
      </c>
      <c r="AA102" s="529">
        <v>8.1790000000000003</v>
      </c>
      <c r="AB102" s="529">
        <v>0.93479999999999996</v>
      </c>
      <c r="AC102" s="529">
        <v>3.1465000000000001</v>
      </c>
      <c r="AD102" s="10">
        <v>5</v>
      </c>
      <c r="AF102" s="11">
        <v>3.0119792156862761</v>
      </c>
    </row>
    <row r="103" spans="1:32" ht="15">
      <c r="A103" s="29" t="s">
        <v>17</v>
      </c>
      <c r="B103" s="39">
        <v>40994</v>
      </c>
      <c r="C103" s="523">
        <v>2</v>
      </c>
      <c r="D103" s="523" t="s">
        <v>97</v>
      </c>
      <c r="E103" s="523">
        <v>1</v>
      </c>
      <c r="F103" s="523" t="s">
        <v>304</v>
      </c>
      <c r="G103" s="31" t="s">
        <v>198</v>
      </c>
      <c r="H103" s="32" t="s">
        <v>265</v>
      </c>
      <c r="I103" s="32" t="s">
        <v>326</v>
      </c>
      <c r="J103" s="32" t="s">
        <v>237</v>
      </c>
      <c r="K103" s="503">
        <v>0.1528753574321059</v>
      </c>
      <c r="L103" s="529">
        <v>36.531300000000002</v>
      </c>
      <c r="M103" s="529">
        <v>22.295300000000001</v>
      </c>
      <c r="N103" s="529">
        <v>52.216721999999997</v>
      </c>
      <c r="O103" s="530">
        <v>1025.3019999999999</v>
      </c>
      <c r="P103" s="529">
        <v>6.9598300000000002</v>
      </c>
      <c r="Q103" s="531">
        <v>98.956400000000002</v>
      </c>
      <c r="R103" s="529">
        <v>8.2000000000000011</v>
      </c>
      <c r="S103" s="529">
        <v>0.62649999999999995</v>
      </c>
      <c r="T103" s="529">
        <v>1.609</v>
      </c>
      <c r="U103" s="529">
        <v>37.165300000000002</v>
      </c>
      <c r="V103" s="529">
        <v>22.479199999999999</v>
      </c>
      <c r="W103" s="529">
        <v>53.225316000000014</v>
      </c>
      <c r="X103" s="530">
        <v>1025.7829999999999</v>
      </c>
      <c r="Y103" s="529">
        <v>6.2483199999999997</v>
      </c>
      <c r="Z103" s="531">
        <v>89.456919999999997</v>
      </c>
      <c r="AA103" s="529">
        <v>8.1980000000000004</v>
      </c>
      <c r="AB103" s="529">
        <v>2.2147999999999999</v>
      </c>
      <c r="AC103" s="529">
        <v>3.8864000000000001</v>
      </c>
      <c r="AD103" s="10">
        <v>4.5</v>
      </c>
      <c r="AF103" s="11">
        <v>3.0614895209580855</v>
      </c>
    </row>
    <row r="104" spans="1:32" ht="15">
      <c r="A104" s="29"/>
      <c r="B104" s="39"/>
      <c r="C104" s="523"/>
      <c r="D104" s="523"/>
      <c r="E104" s="523"/>
      <c r="F104" s="523"/>
      <c r="G104" s="31"/>
      <c r="H104" s="32"/>
      <c r="I104" s="32"/>
      <c r="J104" s="32"/>
      <c r="K104" s="503"/>
      <c r="L104" s="529"/>
      <c r="M104" s="529"/>
      <c r="N104" s="529"/>
      <c r="O104" s="530"/>
      <c r="P104" s="529"/>
      <c r="Q104" s="531"/>
      <c r="R104" s="529"/>
      <c r="S104" s="529"/>
      <c r="T104" s="529"/>
      <c r="U104" s="529"/>
      <c r="V104" s="529"/>
      <c r="W104" s="529"/>
      <c r="X104" s="530"/>
      <c r="Y104" s="529"/>
      <c r="Z104" s="531"/>
      <c r="AA104" s="529"/>
      <c r="AB104" s="529"/>
      <c r="AC104" s="529"/>
      <c r="AD104" s="10"/>
      <c r="AF104" s="11"/>
    </row>
    <row r="105" spans="1:32">
      <c r="A105" s="29" t="s">
        <v>149</v>
      </c>
      <c r="B105" s="33">
        <v>40882</v>
      </c>
      <c r="C105" s="523" t="s">
        <v>191</v>
      </c>
      <c r="D105" s="523" t="s">
        <v>97</v>
      </c>
      <c r="E105" s="523" t="s">
        <v>196</v>
      </c>
      <c r="F105" s="523" t="s">
        <v>119</v>
      </c>
      <c r="G105" s="31" t="s">
        <v>207</v>
      </c>
      <c r="H105" s="32" t="s">
        <v>250</v>
      </c>
      <c r="I105" s="32" t="s">
        <v>326</v>
      </c>
      <c r="J105" s="32" t="s">
        <v>240</v>
      </c>
      <c r="K105" s="503">
        <v>7.0849548914348442E-2</v>
      </c>
      <c r="L105" s="525">
        <v>35.460999999999999</v>
      </c>
      <c r="M105" s="525">
        <v>21.394200000000001</v>
      </c>
      <c r="N105" s="525">
        <v>49.919077999999999</v>
      </c>
      <c r="O105" s="526">
        <v>1024.7429999999999</v>
      </c>
      <c r="P105" s="525">
        <v>7.3498999999999999</v>
      </c>
      <c r="Q105" s="527">
        <v>102.20265999999999</v>
      </c>
      <c r="R105" s="525">
        <v>8.1029999999999998</v>
      </c>
      <c r="S105" s="525">
        <v>0.45910000000000001</v>
      </c>
      <c r="T105" s="525">
        <v>0.35089999999999999</v>
      </c>
      <c r="U105" s="525">
        <v>35.460599999999999</v>
      </c>
      <c r="V105" s="525">
        <v>20.894400000000001</v>
      </c>
      <c r="W105" s="525">
        <v>49.407829999999997</v>
      </c>
      <c r="X105" s="526">
        <v>1024.9416000000001</v>
      </c>
      <c r="Y105" s="525">
        <v>7.2873900000000003</v>
      </c>
      <c r="Z105" s="527">
        <v>100.4272</v>
      </c>
      <c r="AA105" s="525">
        <v>8.0969999999999995</v>
      </c>
      <c r="AB105" s="525">
        <v>1.1888000000000001</v>
      </c>
      <c r="AC105" s="525">
        <v>2.1543999999999999</v>
      </c>
      <c r="AD105" s="526">
        <v>5</v>
      </c>
      <c r="AF105" s="11">
        <v>0.65926123188405816</v>
      </c>
    </row>
    <row r="106" spans="1:32" ht="15">
      <c r="A106" s="29" t="s">
        <v>149</v>
      </c>
      <c r="B106" s="33">
        <v>40889</v>
      </c>
      <c r="C106" s="523">
        <v>2</v>
      </c>
      <c r="D106" s="523" t="s">
        <v>97</v>
      </c>
      <c r="E106" s="523" t="s">
        <v>196</v>
      </c>
      <c r="F106" s="523" t="s">
        <v>202</v>
      </c>
      <c r="G106" s="31" t="s">
        <v>198</v>
      </c>
      <c r="H106" s="32" t="s">
        <v>259</v>
      </c>
      <c r="I106" s="32" t="s">
        <v>280</v>
      </c>
      <c r="J106" s="32" t="s">
        <v>244</v>
      </c>
      <c r="K106" s="524">
        <v>0.10154639311180849</v>
      </c>
      <c r="L106" s="529">
        <v>35.471600000000002</v>
      </c>
      <c r="M106" s="529">
        <v>21.458100000000002</v>
      </c>
      <c r="N106" s="529">
        <v>49.998441</v>
      </c>
      <c r="O106" s="530">
        <v>1024.7320999999999</v>
      </c>
      <c r="P106" s="529">
        <v>7.1246099999999997</v>
      </c>
      <c r="Q106" s="531">
        <v>99.189440000000005</v>
      </c>
      <c r="R106" s="529">
        <v>8.0520000000000014</v>
      </c>
      <c r="S106" s="529">
        <v>0.31680000000000003</v>
      </c>
      <c r="T106" s="529">
        <v>1.3843000000000001</v>
      </c>
      <c r="U106" s="529">
        <v>35.471800000000002</v>
      </c>
      <c r="V106" s="529">
        <v>21.4298</v>
      </c>
      <c r="W106" s="529">
        <v>49.975535000000001</v>
      </c>
      <c r="X106" s="530">
        <v>1024.8003000000001</v>
      </c>
      <c r="Y106" s="529">
        <v>7.1664199999999996</v>
      </c>
      <c r="Z106" s="531">
        <v>99.721140000000005</v>
      </c>
      <c r="AA106" s="529">
        <v>8.048</v>
      </c>
      <c r="AB106" s="529">
        <v>0.47299999999999998</v>
      </c>
      <c r="AC106" s="529">
        <v>1.7494000000000001</v>
      </c>
      <c r="AD106" s="10">
        <v>6</v>
      </c>
      <c r="AF106" s="525">
        <v>1.6157320000000004</v>
      </c>
    </row>
    <row r="107" spans="1:32">
      <c r="A107" s="29" t="s">
        <v>149</v>
      </c>
      <c r="B107" s="33">
        <v>40896</v>
      </c>
      <c r="C107" s="523">
        <v>2</v>
      </c>
      <c r="D107" s="523" t="s">
        <v>97</v>
      </c>
      <c r="E107" s="523" t="s">
        <v>191</v>
      </c>
      <c r="F107" s="523" t="s">
        <v>195</v>
      </c>
      <c r="G107" s="31" t="s">
        <v>192</v>
      </c>
      <c r="H107" s="32" t="s">
        <v>250</v>
      </c>
      <c r="I107" s="32" t="s">
        <v>326</v>
      </c>
      <c r="J107" s="32" t="s">
        <v>240</v>
      </c>
      <c r="K107" s="524">
        <v>0.106618822396175</v>
      </c>
      <c r="L107" s="525">
        <v>35.498600000000003</v>
      </c>
      <c r="M107" s="525">
        <v>22.2957</v>
      </c>
      <c r="N107" s="525">
        <v>50.903196000000001</v>
      </c>
      <c r="O107" s="526">
        <v>1024.5168000000001</v>
      </c>
      <c r="P107" s="525">
        <v>7.50739</v>
      </c>
      <c r="Q107" s="527">
        <v>106.10285</v>
      </c>
      <c r="R107" s="525">
        <v>7.9809999999999999</v>
      </c>
      <c r="S107" s="525">
        <v>0.74739999999999995</v>
      </c>
      <c r="T107" s="525">
        <v>0.55589999999999995</v>
      </c>
      <c r="U107" s="525">
        <v>35.497500000000002</v>
      </c>
      <c r="V107" s="525">
        <v>21.9056</v>
      </c>
      <c r="W107" s="525">
        <v>50.502045000000003</v>
      </c>
      <c r="X107" s="526">
        <v>1024.6895999999999</v>
      </c>
      <c r="Y107" s="525">
        <v>6.8658200000000003</v>
      </c>
      <c r="Z107" s="527">
        <v>96.366519999999994</v>
      </c>
      <c r="AA107" s="525">
        <v>7.9489999999999998</v>
      </c>
      <c r="AB107" s="525">
        <v>1.4450000000000001</v>
      </c>
      <c r="AC107" s="525">
        <v>1.4803999999999999</v>
      </c>
      <c r="AD107" s="10">
        <v>6</v>
      </c>
      <c r="AF107" s="11">
        <v>1.0113088560885615</v>
      </c>
    </row>
    <row r="108" spans="1:32" ht="15">
      <c r="A108" s="29" t="s">
        <v>149</v>
      </c>
      <c r="B108" s="33">
        <v>40912</v>
      </c>
      <c r="C108" s="523">
        <v>2</v>
      </c>
      <c r="D108" s="523" t="s">
        <v>108</v>
      </c>
      <c r="E108" s="523">
        <v>1</v>
      </c>
      <c r="F108" s="523" t="s">
        <v>202</v>
      </c>
      <c r="G108" s="31" t="s">
        <v>218</v>
      </c>
      <c r="H108" s="32" t="s">
        <v>263</v>
      </c>
      <c r="I108" s="32" t="s">
        <v>326</v>
      </c>
      <c r="J108" s="32" t="s">
        <v>236</v>
      </c>
      <c r="K108" s="524">
        <v>0.13159587517038862</v>
      </c>
      <c r="L108" s="529">
        <v>35.672200000000004</v>
      </c>
      <c r="M108" s="529">
        <v>23.0747</v>
      </c>
      <c r="N108" s="529">
        <v>51.941749999999999</v>
      </c>
      <c r="O108" s="530">
        <v>1024.4259999999999</v>
      </c>
      <c r="P108" s="529">
        <v>6.9717000000000002</v>
      </c>
      <c r="Q108" s="531">
        <v>99.989410000000007</v>
      </c>
      <c r="R108" s="529">
        <v>8.3800000000000008</v>
      </c>
      <c r="S108" s="529">
        <v>0.31879999999999997</v>
      </c>
      <c r="T108" s="529">
        <v>1.1311</v>
      </c>
      <c r="U108" s="529">
        <v>35.674799999999998</v>
      </c>
      <c r="V108" s="529">
        <v>22.7986</v>
      </c>
      <c r="W108" s="529">
        <v>51.661563999999998</v>
      </c>
      <c r="X108" s="530">
        <v>1024.5714</v>
      </c>
      <c r="Y108" s="529">
        <v>6.6111399999999998</v>
      </c>
      <c r="Z108" s="531">
        <v>94.362909999999999</v>
      </c>
      <c r="AA108" s="529">
        <v>8.3620000000000001</v>
      </c>
      <c r="AB108" s="529">
        <v>1.9296</v>
      </c>
      <c r="AC108" s="529">
        <v>3.8767</v>
      </c>
      <c r="AD108" s="10">
        <v>4</v>
      </c>
      <c r="AF108" s="11">
        <v>2.4300090909090915</v>
      </c>
    </row>
    <row r="109" spans="1:32" ht="15">
      <c r="A109" s="29" t="s">
        <v>149</v>
      </c>
      <c r="B109" s="33">
        <v>40917</v>
      </c>
      <c r="C109" s="523" t="s">
        <v>108</v>
      </c>
      <c r="D109" s="523" t="s">
        <v>191</v>
      </c>
      <c r="E109" s="523" t="s">
        <v>196</v>
      </c>
      <c r="F109" s="523" t="s">
        <v>195</v>
      </c>
      <c r="G109" s="31" t="s">
        <v>204</v>
      </c>
      <c r="H109" s="32" t="s">
        <v>111</v>
      </c>
      <c r="I109" s="32" t="s">
        <v>326</v>
      </c>
      <c r="J109" s="32" t="s">
        <v>240</v>
      </c>
      <c r="K109" s="524">
        <v>0.10530763343346509</v>
      </c>
      <c r="L109" s="529">
        <v>35.758099999999999</v>
      </c>
      <c r="M109" s="529">
        <v>22.934699999999999</v>
      </c>
      <c r="N109" s="529">
        <v>51.905259000000001</v>
      </c>
      <c r="O109" s="530">
        <v>1024.5309999999999</v>
      </c>
      <c r="P109" s="529">
        <v>6.8318700000000003</v>
      </c>
      <c r="Q109" s="531">
        <v>97.793040000000005</v>
      </c>
      <c r="R109" s="529">
        <v>8.402000000000001</v>
      </c>
      <c r="S109" s="529">
        <v>0.78220000000000001</v>
      </c>
      <c r="T109" s="529">
        <v>0.69299999999999995</v>
      </c>
      <c r="U109" s="529">
        <v>35.795000000000002</v>
      </c>
      <c r="V109" s="529">
        <v>22.544499999999999</v>
      </c>
      <c r="W109" s="529">
        <v>51.548565000000004</v>
      </c>
      <c r="X109" s="530">
        <v>1024.7321999999999</v>
      </c>
      <c r="Y109" s="529">
        <v>5.83969</v>
      </c>
      <c r="Z109" s="531">
        <v>83.038610000000006</v>
      </c>
      <c r="AA109" s="529">
        <v>8.3860000000000028</v>
      </c>
      <c r="AB109" s="529">
        <v>2.6118000000000001</v>
      </c>
      <c r="AC109" s="529">
        <v>2.218</v>
      </c>
      <c r="AD109" s="10">
        <v>5.5</v>
      </c>
      <c r="AF109" s="11">
        <v>1.3118510948905107</v>
      </c>
    </row>
    <row r="110" spans="1:32" ht="15">
      <c r="A110" s="29" t="s">
        <v>149</v>
      </c>
      <c r="B110" s="33">
        <v>40924</v>
      </c>
      <c r="C110" s="523">
        <v>2</v>
      </c>
      <c r="D110" s="523" t="s">
        <v>191</v>
      </c>
      <c r="E110" s="523">
        <v>1</v>
      </c>
      <c r="F110" s="523" t="s">
        <v>201</v>
      </c>
      <c r="G110" s="31" t="s">
        <v>216</v>
      </c>
      <c r="H110" s="32" t="s">
        <v>245</v>
      </c>
      <c r="I110" s="32" t="s">
        <v>326</v>
      </c>
      <c r="J110" s="32" t="s">
        <v>240</v>
      </c>
      <c r="K110" s="524">
        <v>8.2565937080762028E-2</v>
      </c>
      <c r="L110" s="529">
        <v>35.871400000000001</v>
      </c>
      <c r="M110" s="529">
        <v>24.040299999999998</v>
      </c>
      <c r="N110" s="529">
        <v>53.221979000000005</v>
      </c>
      <c r="O110" s="530">
        <v>1024.2935</v>
      </c>
      <c r="P110" s="529">
        <v>7.1164399999999999</v>
      </c>
      <c r="Q110" s="531">
        <v>103.90649999999999</v>
      </c>
      <c r="R110" s="529">
        <v>8.3620000000000001</v>
      </c>
      <c r="S110" s="529">
        <v>0.28199999999999997</v>
      </c>
      <c r="T110" s="529">
        <v>0.6089</v>
      </c>
      <c r="U110" s="529">
        <v>35.828400000000002</v>
      </c>
      <c r="V110" s="529">
        <v>23.4558</v>
      </c>
      <c r="W110" s="529">
        <v>52.553193999999998</v>
      </c>
      <c r="X110" s="530">
        <v>1024.5011999999999</v>
      </c>
      <c r="Y110" s="529">
        <v>6.7915999999999999</v>
      </c>
      <c r="Z110" s="531">
        <v>98.143010000000004</v>
      </c>
      <c r="AA110" s="529">
        <v>8.3540000000000028</v>
      </c>
      <c r="AB110" s="529">
        <v>1.0838000000000001</v>
      </c>
      <c r="AC110" s="529">
        <v>4.3521999999999998</v>
      </c>
      <c r="AD110" s="10">
        <v>6</v>
      </c>
      <c r="AF110" s="11">
        <v>1.6862286689419796</v>
      </c>
    </row>
    <row r="111" spans="1:32" ht="15">
      <c r="A111" s="29" t="s">
        <v>149</v>
      </c>
      <c r="B111" s="33">
        <v>40931</v>
      </c>
      <c r="C111" s="523" t="s">
        <v>186</v>
      </c>
      <c r="D111" s="523" t="s">
        <v>97</v>
      </c>
      <c r="E111" s="523" t="s">
        <v>191</v>
      </c>
      <c r="F111" s="523" t="s">
        <v>102</v>
      </c>
      <c r="G111" s="31" t="s">
        <v>193</v>
      </c>
      <c r="H111" s="32" t="s">
        <v>254</v>
      </c>
      <c r="I111" s="32" t="s">
        <v>326</v>
      </c>
      <c r="J111" s="32" t="s">
        <v>244</v>
      </c>
      <c r="K111" s="524">
        <v>0.10630157843487685</v>
      </c>
      <c r="L111" s="529">
        <v>35.914200000000001</v>
      </c>
      <c r="M111" s="529">
        <v>24.319099999999999</v>
      </c>
      <c r="N111" s="529">
        <v>53.574917999999997</v>
      </c>
      <c r="O111" s="530">
        <v>1024.242</v>
      </c>
      <c r="P111" s="529">
        <v>6.8747199999999999</v>
      </c>
      <c r="Q111" s="531">
        <v>100.88379</v>
      </c>
      <c r="R111" s="529">
        <v>8.3400000000000016</v>
      </c>
      <c r="S111" s="529">
        <v>0.21640000000000001</v>
      </c>
      <c r="T111" s="529">
        <v>0.65959999999999996</v>
      </c>
      <c r="U111" s="529">
        <v>35.904899999999998</v>
      </c>
      <c r="V111" s="529">
        <v>23.9298</v>
      </c>
      <c r="W111" s="529">
        <v>53.155276999999998</v>
      </c>
      <c r="X111" s="530">
        <v>1024.4158</v>
      </c>
      <c r="Y111" s="529">
        <v>5.7934000000000001</v>
      </c>
      <c r="Z111" s="531">
        <v>84.44447000000001</v>
      </c>
      <c r="AA111" s="529">
        <v>8.3070000000000004</v>
      </c>
      <c r="AB111" s="529">
        <v>2.0097</v>
      </c>
      <c r="AC111" s="529">
        <v>3.8679000000000001</v>
      </c>
      <c r="AD111" s="10">
        <v>7</v>
      </c>
      <c r="AF111" s="11">
        <v>2.103034552845529</v>
      </c>
    </row>
    <row r="112" spans="1:32" ht="15">
      <c r="A112" s="29" t="s">
        <v>149</v>
      </c>
      <c r="B112" s="33">
        <v>40938</v>
      </c>
      <c r="C112" s="523">
        <v>2</v>
      </c>
      <c r="D112" s="523" t="s">
        <v>191</v>
      </c>
      <c r="E112" s="523">
        <v>1</v>
      </c>
      <c r="F112" s="523" t="s">
        <v>203</v>
      </c>
      <c r="G112" s="31" t="s">
        <v>198</v>
      </c>
      <c r="H112" s="32" t="s">
        <v>282</v>
      </c>
      <c r="I112" s="32" t="s">
        <v>326</v>
      </c>
      <c r="J112" s="32" t="s">
        <v>241</v>
      </c>
      <c r="K112" s="503">
        <v>0.13614444471022863</v>
      </c>
      <c r="L112" s="525">
        <v>36.007399999999997</v>
      </c>
      <c r="M112" s="525">
        <v>24.689599999999999</v>
      </c>
      <c r="N112" s="525">
        <v>54.093874</v>
      </c>
      <c r="O112" s="526">
        <v>1024.2012999999999</v>
      </c>
      <c r="P112" s="525">
        <v>6.7237900000000002</v>
      </c>
      <c r="Q112" s="527">
        <v>99.348519999999994</v>
      </c>
      <c r="R112" s="525">
        <v>8.3339999999999996</v>
      </c>
      <c r="S112" s="525">
        <v>0.83020000000000005</v>
      </c>
      <c r="T112" s="525">
        <v>1.8007</v>
      </c>
      <c r="U112" s="529">
        <v>36.063200000000002</v>
      </c>
      <c r="V112" s="529">
        <v>24.189</v>
      </c>
      <c r="W112" s="529">
        <v>53.639853000000002</v>
      </c>
      <c r="X112" s="530">
        <v>1024.4588000000001</v>
      </c>
      <c r="Y112" s="529">
        <v>6.6321599999999998</v>
      </c>
      <c r="Z112" s="531">
        <v>97.190449999999998</v>
      </c>
      <c r="AA112" s="529">
        <v>8.3310000000000013</v>
      </c>
      <c r="AB112" s="529">
        <v>1.2582</v>
      </c>
      <c r="AC112" s="529">
        <v>4.1501999999999999</v>
      </c>
      <c r="AD112" s="10">
        <v>4.5</v>
      </c>
      <c r="AF112" s="11">
        <v>3.0254066371681398</v>
      </c>
    </row>
    <row r="113" spans="1:32" ht="15">
      <c r="A113" s="29" t="s">
        <v>149</v>
      </c>
      <c r="B113" s="33">
        <v>40945</v>
      </c>
      <c r="C113" s="523">
        <v>2</v>
      </c>
      <c r="D113" s="523" t="s">
        <v>108</v>
      </c>
      <c r="E113" s="523" t="s">
        <v>196</v>
      </c>
      <c r="F113" s="523" t="s">
        <v>195</v>
      </c>
      <c r="G113" s="31" t="s">
        <v>204</v>
      </c>
      <c r="H113" s="32" t="s">
        <v>247</v>
      </c>
      <c r="I113" s="32" t="s">
        <v>326</v>
      </c>
      <c r="J113" s="32" t="s">
        <v>236</v>
      </c>
      <c r="K113" s="503">
        <v>0.11818933448281564</v>
      </c>
      <c r="L113" s="529">
        <v>36.066200000000002</v>
      </c>
      <c r="M113" s="529">
        <v>23.6556</v>
      </c>
      <c r="N113" s="529">
        <v>53.068595000000002</v>
      </c>
      <c r="O113" s="530">
        <v>1024.5553</v>
      </c>
      <c r="P113" s="529">
        <v>6.6279000000000003</v>
      </c>
      <c r="Q113" s="531">
        <v>96.241220000000013</v>
      </c>
      <c r="R113" s="529">
        <v>8.31</v>
      </c>
      <c r="S113" s="529">
        <v>0.69850000000000001</v>
      </c>
      <c r="T113" s="529">
        <v>1.2012</v>
      </c>
      <c r="U113" s="529">
        <v>36.014800000000001</v>
      </c>
      <c r="V113" s="529">
        <v>23.148800000000001</v>
      </c>
      <c r="W113" s="529">
        <v>52.469847999999999</v>
      </c>
      <c r="X113" s="530">
        <v>1024.7288000000001</v>
      </c>
      <c r="Y113" s="529">
        <v>5.5633900000000001</v>
      </c>
      <c r="Z113" s="531">
        <v>80.05274</v>
      </c>
      <c r="AA113" s="529">
        <v>8.3060000000000027</v>
      </c>
      <c r="AB113" s="529">
        <v>1.4588000000000001</v>
      </c>
      <c r="AC113" s="529">
        <v>3.1454</v>
      </c>
      <c r="AD113" s="10">
        <v>4.5</v>
      </c>
      <c r="AF113" s="11">
        <v>2.1929532394366174</v>
      </c>
    </row>
    <row r="114" spans="1:32" ht="15">
      <c r="A114" s="29" t="s">
        <v>149</v>
      </c>
      <c r="B114" s="33">
        <v>40952</v>
      </c>
      <c r="C114" s="523" t="s">
        <v>188</v>
      </c>
      <c r="D114" s="523" t="s">
        <v>194</v>
      </c>
      <c r="E114" s="523" t="s">
        <v>191</v>
      </c>
      <c r="F114" s="523" t="s">
        <v>304</v>
      </c>
      <c r="G114" s="31" t="s">
        <v>216</v>
      </c>
      <c r="H114" s="32" t="s">
        <v>253</v>
      </c>
      <c r="I114" s="32" t="s">
        <v>326</v>
      </c>
      <c r="J114" s="32" t="s">
        <v>244</v>
      </c>
      <c r="K114" s="503">
        <v>9.2077793554679585E-2</v>
      </c>
      <c r="L114" s="529">
        <v>36.203899999999997</v>
      </c>
      <c r="M114" s="529">
        <v>24.394600000000001</v>
      </c>
      <c r="N114" s="529">
        <v>54.039064000000003</v>
      </c>
      <c r="O114" s="530">
        <v>1024.4362000000001</v>
      </c>
      <c r="P114" s="529">
        <v>6.71549</v>
      </c>
      <c r="Q114" s="531">
        <v>98.838520000000003</v>
      </c>
      <c r="R114" s="529">
        <v>8.2700000000000014</v>
      </c>
      <c r="S114" s="529">
        <v>1.9515</v>
      </c>
      <c r="T114" s="529">
        <v>0.35749999999999998</v>
      </c>
      <c r="U114" s="529">
        <v>36.1098</v>
      </c>
      <c r="V114" s="529">
        <v>23.678899999999999</v>
      </c>
      <c r="W114" s="529">
        <v>53.156823000000003</v>
      </c>
      <c r="X114" s="530">
        <v>1024.6449</v>
      </c>
      <c r="Y114" s="529">
        <v>5.0911499999999998</v>
      </c>
      <c r="Z114" s="531">
        <v>73.975080000000005</v>
      </c>
      <c r="AA114" s="529">
        <v>8.282</v>
      </c>
      <c r="AB114" s="529">
        <v>2.262</v>
      </c>
      <c r="AC114" s="529">
        <v>3.6154999999999999</v>
      </c>
      <c r="AD114" s="10">
        <v>5.5</v>
      </c>
      <c r="AF114" s="11">
        <v>1.4392953586497887</v>
      </c>
    </row>
    <row r="115" spans="1:32" ht="15">
      <c r="A115" s="29" t="s">
        <v>149</v>
      </c>
      <c r="B115" s="33">
        <v>40959</v>
      </c>
      <c r="C115" s="523" t="s">
        <v>200</v>
      </c>
      <c r="D115" s="523" t="s">
        <v>215</v>
      </c>
      <c r="E115" s="523" t="s">
        <v>97</v>
      </c>
      <c r="F115" s="523" t="s">
        <v>268</v>
      </c>
      <c r="G115" s="31" t="s">
        <v>216</v>
      </c>
      <c r="H115" s="32" t="s">
        <v>258</v>
      </c>
      <c r="I115" s="32" t="s">
        <v>326</v>
      </c>
      <c r="J115" s="32" t="s">
        <v>237</v>
      </c>
      <c r="K115" s="503">
        <v>0.14291594907060221</v>
      </c>
      <c r="L115" s="525">
        <v>36.131599999999999</v>
      </c>
      <c r="M115" s="525">
        <v>24.0547</v>
      </c>
      <c r="N115" s="525">
        <v>53.580089999999998</v>
      </c>
      <c r="O115" s="526">
        <v>1024.4870000000001</v>
      </c>
      <c r="P115" s="525">
        <v>5.9973200000000002</v>
      </c>
      <c r="Q115" s="527">
        <v>87.719139999999996</v>
      </c>
      <c r="R115" s="525">
        <v>8.3179999999999996</v>
      </c>
      <c r="S115" s="525">
        <v>0.79310000000000003</v>
      </c>
      <c r="T115" s="525">
        <v>1.4776</v>
      </c>
      <c r="U115" s="529">
        <v>36.185099999999998</v>
      </c>
      <c r="V115" s="529">
        <v>23.98</v>
      </c>
      <c r="W115" s="529">
        <v>53.576858999999999</v>
      </c>
      <c r="X115" s="530">
        <v>1024.6107999999999</v>
      </c>
      <c r="Y115" s="529">
        <v>6.1781300000000003</v>
      </c>
      <c r="Z115" s="531">
        <v>90.27549999999998</v>
      </c>
      <c r="AA115" s="529">
        <v>8.3210000000000015</v>
      </c>
      <c r="AB115" s="529">
        <v>1.3351</v>
      </c>
      <c r="AC115" s="529">
        <v>3.4413</v>
      </c>
      <c r="AD115" s="10">
        <v>4</v>
      </c>
      <c r="AF115" s="11">
        <v>2.9620283185840703</v>
      </c>
    </row>
    <row r="116" spans="1:32" ht="15">
      <c r="A116" s="29" t="s">
        <v>149</v>
      </c>
      <c r="B116" s="33">
        <v>40966</v>
      </c>
      <c r="C116" s="523" t="s">
        <v>108</v>
      </c>
      <c r="D116" s="523" t="s">
        <v>190</v>
      </c>
      <c r="E116" s="523" t="s">
        <v>196</v>
      </c>
      <c r="F116" s="523" t="s">
        <v>304</v>
      </c>
      <c r="G116" s="31" t="s">
        <v>198</v>
      </c>
      <c r="H116" s="32" t="s">
        <v>252</v>
      </c>
      <c r="I116" s="32" t="s">
        <v>327</v>
      </c>
      <c r="J116" s="32" t="s">
        <v>237</v>
      </c>
      <c r="K116" s="503">
        <v>0.12629248523647071</v>
      </c>
      <c r="L116" s="529">
        <v>36.224600000000002</v>
      </c>
      <c r="M116" s="529">
        <v>24.0684</v>
      </c>
      <c r="N116" s="529">
        <v>53.717041000000002</v>
      </c>
      <c r="O116" s="530">
        <v>1024.5525</v>
      </c>
      <c r="P116" s="529">
        <v>6.47126</v>
      </c>
      <c r="Q116" s="531">
        <v>94.724069999999998</v>
      </c>
      <c r="R116" s="529">
        <v>8.3020000000000014</v>
      </c>
      <c r="S116" s="529">
        <v>0.54369999999999996</v>
      </c>
      <c r="T116" s="529">
        <v>1.7344999999999999</v>
      </c>
      <c r="U116" s="529">
        <v>36.282499999999999</v>
      </c>
      <c r="V116" s="529">
        <v>23.902999999999999</v>
      </c>
      <c r="W116" s="529">
        <v>53.622712000000007</v>
      </c>
      <c r="X116" s="530">
        <v>1024.7111</v>
      </c>
      <c r="Y116" s="529">
        <v>6.1741299999999999</v>
      </c>
      <c r="Z116" s="531">
        <v>90.148089999999996</v>
      </c>
      <c r="AA116" s="529">
        <v>8.31</v>
      </c>
      <c r="AB116" s="529">
        <v>1.2861</v>
      </c>
      <c r="AC116" s="529">
        <v>3.2067000000000001</v>
      </c>
      <c r="AD116" s="10">
        <v>5.2</v>
      </c>
      <c r="AF116" s="525">
        <v>2.6120675324675329</v>
      </c>
    </row>
    <row r="117" spans="1:32" ht="15">
      <c r="A117" s="29" t="s">
        <v>149</v>
      </c>
      <c r="B117" s="33">
        <v>40973</v>
      </c>
      <c r="C117" s="523" t="s">
        <v>102</v>
      </c>
      <c r="D117" s="523" t="s">
        <v>215</v>
      </c>
      <c r="E117" s="523" t="s">
        <v>97</v>
      </c>
      <c r="F117" s="523" t="s">
        <v>201</v>
      </c>
      <c r="G117" s="31" t="s">
        <v>189</v>
      </c>
      <c r="H117" s="32" t="s">
        <v>250</v>
      </c>
      <c r="I117" s="32" t="s">
        <v>326</v>
      </c>
      <c r="J117" s="32" t="s">
        <v>280</v>
      </c>
      <c r="K117" s="503">
        <v>6.2944102742408636E-2</v>
      </c>
      <c r="L117" s="529">
        <v>36.562600000000003</v>
      </c>
      <c r="M117" s="529">
        <v>23.8627</v>
      </c>
      <c r="N117" s="529">
        <v>53.939719000000004</v>
      </c>
      <c r="O117" s="530">
        <v>1024.8693000000001</v>
      </c>
      <c r="P117" s="529">
        <v>6.9701000000000004</v>
      </c>
      <c r="Q117" s="531">
        <v>101.86338000000001</v>
      </c>
      <c r="R117" s="529">
        <v>8.3110000000000017</v>
      </c>
      <c r="S117" s="529">
        <v>0.34029999999999999</v>
      </c>
      <c r="T117" s="529">
        <v>0.34870000000000001</v>
      </c>
      <c r="U117" s="529">
        <v>36.383099999999999</v>
      </c>
      <c r="V117" s="529">
        <v>23.068200000000001</v>
      </c>
      <c r="W117" s="529">
        <v>52.859211000000002</v>
      </c>
      <c r="X117" s="530">
        <v>1025.0244</v>
      </c>
      <c r="Y117" s="529">
        <v>5.6847599999999998</v>
      </c>
      <c r="Z117" s="531">
        <v>81.858630000000005</v>
      </c>
      <c r="AA117" s="529">
        <v>8.2970000000000006</v>
      </c>
      <c r="AB117" s="529">
        <v>1.4034</v>
      </c>
      <c r="AC117" s="529">
        <v>2.0192000000000001</v>
      </c>
      <c r="AD117" s="10">
        <v>9.5</v>
      </c>
      <c r="AF117" s="11">
        <v>0.89209938271604949</v>
      </c>
    </row>
    <row r="118" spans="1:32" ht="15">
      <c r="A118" s="29" t="s">
        <v>149</v>
      </c>
      <c r="B118" s="33">
        <v>40980</v>
      </c>
      <c r="C118" s="523">
        <v>2</v>
      </c>
      <c r="D118" s="523" t="s">
        <v>97</v>
      </c>
      <c r="E118" s="523">
        <v>1</v>
      </c>
      <c r="F118" s="523" t="s">
        <v>195</v>
      </c>
      <c r="G118" s="31" t="s">
        <v>218</v>
      </c>
      <c r="H118" s="32" t="s">
        <v>111</v>
      </c>
      <c r="I118" s="32" t="s">
        <v>326</v>
      </c>
      <c r="J118" s="32" t="s">
        <v>240</v>
      </c>
      <c r="K118" s="503">
        <v>0.10036990032128362</v>
      </c>
      <c r="L118" s="529">
        <v>36.375599999999999</v>
      </c>
      <c r="M118" s="529">
        <v>24.552099999999999</v>
      </c>
      <c r="N118" s="529">
        <v>54.436377</v>
      </c>
      <c r="O118" s="530">
        <v>1024.5218</v>
      </c>
      <c r="P118" s="529">
        <v>6.8639099999999997</v>
      </c>
      <c r="Q118" s="531">
        <v>101.39493</v>
      </c>
      <c r="R118" s="529">
        <v>8.2620000000000005</v>
      </c>
      <c r="S118" s="529">
        <v>0.36280000000000001</v>
      </c>
      <c r="T118" s="529">
        <v>0.68810000000000004</v>
      </c>
      <c r="U118" s="529">
        <v>36.402200000000001</v>
      </c>
      <c r="V118" s="529">
        <v>23.776399999999999</v>
      </c>
      <c r="W118" s="529">
        <v>53.643543000000001</v>
      </c>
      <c r="X118" s="530">
        <v>1024.8373999999999</v>
      </c>
      <c r="Y118" s="529">
        <v>6.1239100000000004</v>
      </c>
      <c r="Z118" s="531">
        <v>89.281409999999994</v>
      </c>
      <c r="AA118" s="529">
        <v>8.2630000000000017</v>
      </c>
      <c r="AB118" s="529">
        <v>1.1338999999999999</v>
      </c>
      <c r="AC118" s="529">
        <v>3.7683</v>
      </c>
      <c r="AD118" s="10">
        <v>8</v>
      </c>
      <c r="AF118" s="11">
        <v>2.0479431746031733</v>
      </c>
    </row>
    <row r="119" spans="1:32" ht="15">
      <c r="A119" s="29" t="s">
        <v>149</v>
      </c>
      <c r="B119" s="33">
        <v>40988</v>
      </c>
      <c r="C119" s="523">
        <v>2</v>
      </c>
      <c r="D119" s="523" t="s">
        <v>186</v>
      </c>
      <c r="E119" s="523">
        <v>1</v>
      </c>
      <c r="F119" s="523" t="s">
        <v>203</v>
      </c>
      <c r="G119" s="31" t="s">
        <v>189</v>
      </c>
      <c r="H119" s="32" t="s">
        <v>247</v>
      </c>
      <c r="I119" s="32" t="s">
        <v>327</v>
      </c>
      <c r="J119" s="32" t="s">
        <v>236</v>
      </c>
      <c r="K119" s="503">
        <v>0.13280237544218376</v>
      </c>
      <c r="L119" s="529">
        <v>36.447000000000003</v>
      </c>
      <c r="M119" s="529">
        <v>23.073899999999998</v>
      </c>
      <c r="N119" s="529">
        <v>52.941827000000004</v>
      </c>
      <c r="O119" s="530">
        <v>1025.0142000000001</v>
      </c>
      <c r="P119" s="529">
        <v>6.7279400000000003</v>
      </c>
      <c r="Q119" s="531">
        <v>96.925510000000003</v>
      </c>
      <c r="R119" s="529">
        <v>8.2149999999999999</v>
      </c>
      <c r="S119" s="529">
        <v>0.71050000000000002</v>
      </c>
      <c r="T119" s="529">
        <v>1.5165</v>
      </c>
      <c r="U119" s="529">
        <v>36.446899999999999</v>
      </c>
      <c r="V119" s="529">
        <v>23.049399999999999</v>
      </c>
      <c r="W119" s="529">
        <v>52.922340000000005</v>
      </c>
      <c r="X119" s="530">
        <v>1025.0890999999999</v>
      </c>
      <c r="Y119" s="529">
        <v>6.6920799999999998</v>
      </c>
      <c r="Z119" s="531">
        <v>96.367679999999993</v>
      </c>
      <c r="AA119" s="529">
        <v>8.2249999999999996</v>
      </c>
      <c r="AB119" s="529">
        <v>0.748</v>
      </c>
      <c r="AC119" s="529">
        <v>2.6421999999999999</v>
      </c>
      <c r="AD119" s="10">
        <v>4.5</v>
      </c>
      <c r="AF119" s="11">
        <v>2.1806655172413789</v>
      </c>
    </row>
    <row r="120" spans="1:32" ht="15">
      <c r="A120" s="29" t="s">
        <v>149</v>
      </c>
      <c r="B120" s="39">
        <v>40994</v>
      </c>
      <c r="C120" s="523" t="s">
        <v>108</v>
      </c>
      <c r="D120" s="523" t="s">
        <v>190</v>
      </c>
      <c r="E120" s="523" t="s">
        <v>196</v>
      </c>
      <c r="F120" s="523" t="s">
        <v>268</v>
      </c>
      <c r="G120" s="31" t="s">
        <v>198</v>
      </c>
      <c r="H120" s="32" t="s">
        <v>260</v>
      </c>
      <c r="I120" s="32" t="s">
        <v>326</v>
      </c>
      <c r="J120" s="32" t="s">
        <v>236</v>
      </c>
      <c r="K120" s="503">
        <v>0.12522030738511289</v>
      </c>
      <c r="L120" s="529">
        <v>36.479599999999998</v>
      </c>
      <c r="M120" s="529">
        <v>22.226800000000001</v>
      </c>
      <c r="N120" s="529">
        <v>52.078157000000004</v>
      </c>
      <c r="O120" s="530">
        <v>1025.2829999999999</v>
      </c>
      <c r="P120" s="529">
        <v>6.7591000000000001</v>
      </c>
      <c r="Q120" s="531">
        <v>95.957520000000002</v>
      </c>
      <c r="R120" s="529">
        <v>8.2230000000000008</v>
      </c>
      <c r="S120" s="529">
        <v>0.83169999999999999</v>
      </c>
      <c r="T120" s="529">
        <v>1.6057999999999999</v>
      </c>
      <c r="U120" s="529">
        <v>36.499400000000001</v>
      </c>
      <c r="V120" s="529">
        <v>22.103300000000001</v>
      </c>
      <c r="W120" s="529">
        <v>51.978143000000003</v>
      </c>
      <c r="X120" s="530">
        <v>1025.3983000000001</v>
      </c>
      <c r="Y120" s="529">
        <v>6.9826199999999998</v>
      </c>
      <c r="Z120" s="531">
        <v>98.926259999999999</v>
      </c>
      <c r="AA120" s="529">
        <v>8.2330000000000005</v>
      </c>
      <c r="AB120" s="529">
        <v>0.90939999999999999</v>
      </c>
      <c r="AC120" s="529">
        <v>3.6105999999999998</v>
      </c>
      <c r="AD120" s="10">
        <v>5.5</v>
      </c>
      <c r="AF120" s="11">
        <v>2.2776669934640541</v>
      </c>
    </row>
    <row r="121" spans="1:32" ht="15">
      <c r="A121" s="29"/>
      <c r="B121" s="39"/>
      <c r="C121" s="523"/>
      <c r="D121" s="523"/>
      <c r="E121" s="523"/>
      <c r="F121" s="523"/>
      <c r="G121" s="31"/>
      <c r="H121" s="32"/>
      <c r="I121" s="32"/>
      <c r="J121" s="32"/>
      <c r="K121" s="503"/>
      <c r="L121" s="529"/>
      <c r="M121" s="529"/>
      <c r="N121" s="529"/>
      <c r="O121" s="530"/>
      <c r="P121" s="529"/>
      <c r="Q121" s="531"/>
      <c r="R121" s="529"/>
      <c r="S121" s="529"/>
      <c r="T121" s="529"/>
      <c r="U121" s="529"/>
      <c r="V121" s="529"/>
      <c r="W121" s="529"/>
      <c r="X121" s="530"/>
      <c r="Y121" s="529"/>
      <c r="Z121" s="531"/>
      <c r="AA121" s="529"/>
      <c r="AB121" s="529"/>
      <c r="AC121" s="529"/>
      <c r="AD121" s="10"/>
      <c r="AF121" s="11"/>
    </row>
    <row r="122" spans="1:32">
      <c r="A122" s="29" t="s">
        <v>20</v>
      </c>
      <c r="B122" s="33">
        <v>40882</v>
      </c>
      <c r="C122" s="523">
        <v>2</v>
      </c>
      <c r="D122" s="523" t="s">
        <v>191</v>
      </c>
      <c r="E122" s="523">
        <v>1</v>
      </c>
      <c r="F122" s="523" t="s">
        <v>102</v>
      </c>
      <c r="G122" s="31" t="s">
        <v>204</v>
      </c>
      <c r="H122" s="32" t="s">
        <v>255</v>
      </c>
      <c r="I122" s="32" t="s">
        <v>327</v>
      </c>
      <c r="J122" s="32" t="s">
        <v>240</v>
      </c>
      <c r="K122" s="503">
        <v>8.2001660947825419E-2</v>
      </c>
      <c r="L122" s="525">
        <v>35.4529</v>
      </c>
      <c r="M122" s="525">
        <v>21.767600000000002</v>
      </c>
      <c r="N122" s="525">
        <v>50.296101</v>
      </c>
      <c r="O122" s="526">
        <v>1024.6316999999999</v>
      </c>
      <c r="P122" s="525">
        <v>7.57029</v>
      </c>
      <c r="Q122" s="527">
        <v>105.96648999999999</v>
      </c>
      <c r="R122" s="525">
        <v>8.1170000000000009</v>
      </c>
      <c r="S122" s="525">
        <v>0.23039999999999999</v>
      </c>
      <c r="T122" s="525">
        <v>0.34329999999999999</v>
      </c>
      <c r="U122" s="525">
        <v>35.475900000000003</v>
      </c>
      <c r="V122" s="525">
        <v>20.927099999999999</v>
      </c>
      <c r="W122" s="525">
        <v>49.461511000000002</v>
      </c>
      <c r="X122" s="526">
        <v>1024.9534000000001</v>
      </c>
      <c r="Y122" s="525">
        <v>7.4057399999999998</v>
      </c>
      <c r="Z122" s="527">
        <v>102.12748000000001</v>
      </c>
      <c r="AA122" s="525">
        <v>8.11</v>
      </c>
      <c r="AB122" s="525">
        <v>0.49580000000000002</v>
      </c>
      <c r="AC122" s="525">
        <v>3.2791999999999999</v>
      </c>
      <c r="AD122" s="526">
        <v>4.5</v>
      </c>
      <c r="AF122" s="11">
        <v>1.3539121212121208</v>
      </c>
    </row>
    <row r="123" spans="1:32">
      <c r="A123" s="29" t="s">
        <v>20</v>
      </c>
      <c r="B123" s="33">
        <v>40889</v>
      </c>
      <c r="C123" s="523">
        <v>2</v>
      </c>
      <c r="D123" s="523" t="s">
        <v>191</v>
      </c>
      <c r="E123" s="523">
        <v>1</v>
      </c>
      <c r="F123" s="523" t="s">
        <v>202</v>
      </c>
      <c r="G123" s="31" t="s">
        <v>218</v>
      </c>
      <c r="H123" s="32" t="s">
        <v>300</v>
      </c>
      <c r="I123" s="32" t="s">
        <v>280</v>
      </c>
      <c r="J123" s="32" t="s">
        <v>244</v>
      </c>
      <c r="K123" s="524">
        <v>0.10515984865225815</v>
      </c>
      <c r="L123" s="525">
        <v>35.466900000000003</v>
      </c>
      <c r="M123" s="525">
        <v>21.351400000000002</v>
      </c>
      <c r="N123" s="525">
        <v>49.881715999999997</v>
      </c>
      <c r="O123" s="526">
        <v>1024.7556</v>
      </c>
      <c r="P123" s="525">
        <v>7.5228799999999998</v>
      </c>
      <c r="Q123" s="527">
        <v>104.53144</v>
      </c>
      <c r="R123" s="525">
        <v>8.0679999999999996</v>
      </c>
      <c r="S123" s="525">
        <v>0.37690000000000001</v>
      </c>
      <c r="T123" s="525">
        <v>1.7801</v>
      </c>
      <c r="U123" s="525">
        <v>35.466200000000001</v>
      </c>
      <c r="V123" s="525">
        <v>21.264700000000001</v>
      </c>
      <c r="W123" s="525">
        <v>49.798569000000001</v>
      </c>
      <c r="X123" s="526">
        <v>1024.8529000000001</v>
      </c>
      <c r="Y123" s="525">
        <v>7.2480599999999997</v>
      </c>
      <c r="Z123" s="527">
        <v>100.55605</v>
      </c>
      <c r="AA123" s="525">
        <v>8.0589999999999993</v>
      </c>
      <c r="AB123" s="525">
        <v>0.5403</v>
      </c>
      <c r="AC123" s="525">
        <v>3.1905999999999999</v>
      </c>
      <c r="AD123" s="10">
        <v>5</v>
      </c>
      <c r="AF123" s="11">
        <v>2.1683406685236766</v>
      </c>
    </row>
    <row r="124" spans="1:32" ht="15">
      <c r="A124" s="29" t="s">
        <v>20</v>
      </c>
      <c r="B124" s="33">
        <v>40896</v>
      </c>
      <c r="C124" s="523">
        <v>2</v>
      </c>
      <c r="D124" s="523" t="s">
        <v>191</v>
      </c>
      <c r="E124" s="523">
        <v>1</v>
      </c>
      <c r="F124" s="523" t="s">
        <v>195</v>
      </c>
      <c r="G124" s="31" t="s">
        <v>204</v>
      </c>
      <c r="H124" s="32" t="s">
        <v>265</v>
      </c>
      <c r="I124" s="32" t="s">
        <v>327</v>
      </c>
      <c r="J124" s="32" t="s">
        <v>238</v>
      </c>
      <c r="K124" s="524">
        <v>0.10397736635814707</v>
      </c>
      <c r="L124" s="529">
        <v>35.5077</v>
      </c>
      <c r="M124" s="529">
        <v>22.298100000000002</v>
      </c>
      <c r="N124" s="529">
        <v>50.917355000000001</v>
      </c>
      <c r="O124" s="530">
        <v>1024.5237</v>
      </c>
      <c r="P124" s="529">
        <v>7.6093900000000003</v>
      </c>
      <c r="Q124" s="531">
        <v>107.55453</v>
      </c>
      <c r="R124" s="529">
        <v>7.9880000000000004</v>
      </c>
      <c r="S124" s="529">
        <v>0.34179999999999999</v>
      </c>
      <c r="T124" s="529">
        <v>0.63839999999999997</v>
      </c>
      <c r="U124" s="529">
        <v>35.4893</v>
      </c>
      <c r="V124" s="529">
        <v>21.525099999999998</v>
      </c>
      <c r="W124" s="529">
        <v>50.097492000000003</v>
      </c>
      <c r="X124" s="530">
        <v>1024.7987000000001</v>
      </c>
      <c r="Y124" s="529">
        <v>6.7772399999999999</v>
      </c>
      <c r="Z124" s="531">
        <v>94.47636</v>
      </c>
      <c r="AA124" s="529">
        <v>7.9550000000000001</v>
      </c>
      <c r="AB124" s="529">
        <v>1.1696</v>
      </c>
      <c r="AC124" s="529">
        <v>7.1379000000000001</v>
      </c>
      <c r="AD124" s="10">
        <v>5</v>
      </c>
      <c r="AF124" s="11">
        <v>2.9673928571428587</v>
      </c>
    </row>
    <row r="125" spans="1:32">
      <c r="A125" s="29" t="s">
        <v>20</v>
      </c>
      <c r="B125" s="33">
        <v>40912</v>
      </c>
      <c r="C125" s="523">
        <v>2</v>
      </c>
      <c r="D125" s="523" t="s">
        <v>191</v>
      </c>
      <c r="E125" s="523">
        <v>1</v>
      </c>
      <c r="F125" s="523" t="s">
        <v>188</v>
      </c>
      <c r="G125" s="31" t="s">
        <v>192</v>
      </c>
      <c r="H125" s="32" t="s">
        <v>254</v>
      </c>
      <c r="I125" s="32" t="s">
        <v>326</v>
      </c>
      <c r="J125" s="32" t="s">
        <v>240</v>
      </c>
      <c r="K125" s="524">
        <v>0.10595405210754703</v>
      </c>
      <c r="L125" s="525">
        <v>35.677700000000002</v>
      </c>
      <c r="M125" s="525">
        <v>23.0456</v>
      </c>
      <c r="N125" s="525">
        <v>51.918253999999997</v>
      </c>
      <c r="O125" s="526">
        <v>1024.4390000000001</v>
      </c>
      <c r="P125" s="525">
        <v>7.0001699999999998</v>
      </c>
      <c r="Q125" s="527">
        <v>100.34975</v>
      </c>
      <c r="R125" s="525">
        <v>8.3849999999999998</v>
      </c>
      <c r="S125" s="525">
        <v>0.53610000000000002</v>
      </c>
      <c r="T125" s="525">
        <v>1.1095999999999999</v>
      </c>
      <c r="U125" s="525">
        <v>35.667400000000001</v>
      </c>
      <c r="V125" s="525">
        <v>22.444800000000001</v>
      </c>
      <c r="W125" s="525">
        <v>51.281846000000002</v>
      </c>
      <c r="X125" s="526">
        <v>1024.6754000000001</v>
      </c>
      <c r="Y125" s="525">
        <v>6.5202999999999998</v>
      </c>
      <c r="Z125" s="527">
        <v>92.485429999999994</v>
      </c>
      <c r="AA125" s="525">
        <v>8.3550000000000004</v>
      </c>
      <c r="AB125" s="525">
        <v>1.2255</v>
      </c>
      <c r="AC125" s="525">
        <v>1.69</v>
      </c>
      <c r="AD125" s="10">
        <v>5</v>
      </c>
      <c r="AF125" s="11">
        <v>1.2903923344947745</v>
      </c>
    </row>
    <row r="126" spans="1:32" ht="15">
      <c r="A126" s="29" t="s">
        <v>20</v>
      </c>
      <c r="B126" s="33">
        <v>40917</v>
      </c>
      <c r="C126" s="523">
        <v>2</v>
      </c>
      <c r="D126" s="523" t="s">
        <v>191</v>
      </c>
      <c r="E126" s="523">
        <v>1</v>
      </c>
      <c r="F126" s="523" t="s">
        <v>188</v>
      </c>
      <c r="G126" s="31" t="s">
        <v>187</v>
      </c>
      <c r="H126" s="32" t="s">
        <v>254</v>
      </c>
      <c r="I126" s="32" t="s">
        <v>326</v>
      </c>
      <c r="J126" s="32" t="s">
        <v>240</v>
      </c>
      <c r="K126" s="524">
        <v>0.10088386619512062</v>
      </c>
      <c r="L126" s="529">
        <v>35.766000000000005</v>
      </c>
      <c r="M126" s="529">
        <v>22.873100000000001</v>
      </c>
      <c r="N126" s="529">
        <v>51.850929000000001</v>
      </c>
      <c r="O126" s="530">
        <v>1024.5563</v>
      </c>
      <c r="P126" s="529">
        <v>7.2041300000000001</v>
      </c>
      <c r="Q126" s="531">
        <v>103.0155</v>
      </c>
      <c r="R126" s="529">
        <v>8.4200000000000017</v>
      </c>
      <c r="S126" s="529">
        <v>0.2414</v>
      </c>
      <c r="T126" s="529">
        <v>0.64080000000000004</v>
      </c>
      <c r="U126" s="529">
        <v>35.8309</v>
      </c>
      <c r="V126" s="529">
        <v>22.189900000000002</v>
      </c>
      <c r="W126" s="529">
        <v>51.222797000000007</v>
      </c>
      <c r="X126" s="530">
        <v>1024.8711000000001</v>
      </c>
      <c r="Y126" s="529">
        <v>6.5704799999999999</v>
      </c>
      <c r="Z126" s="531">
        <v>92.867310000000003</v>
      </c>
      <c r="AA126" s="529">
        <v>8.3860000000000028</v>
      </c>
      <c r="AB126" s="529">
        <v>0.84230000000000005</v>
      </c>
      <c r="AC126" s="529">
        <v>1.3327</v>
      </c>
      <c r="AD126" s="10">
        <v>6</v>
      </c>
      <c r="AF126" s="11">
        <v>1.2801397260273983</v>
      </c>
    </row>
    <row r="127" spans="1:32" ht="15">
      <c r="A127" s="29" t="s">
        <v>20</v>
      </c>
      <c r="B127" s="33">
        <v>40924</v>
      </c>
      <c r="C127" s="523">
        <v>2</v>
      </c>
      <c r="D127" s="523" t="s">
        <v>191</v>
      </c>
      <c r="E127" s="523" t="s">
        <v>196</v>
      </c>
      <c r="F127" s="523" t="s">
        <v>102</v>
      </c>
      <c r="G127" s="31" t="s">
        <v>198</v>
      </c>
      <c r="H127" s="32" t="s">
        <v>111</v>
      </c>
      <c r="I127" s="32" t="s">
        <v>326</v>
      </c>
      <c r="J127" s="32" t="s">
        <v>244</v>
      </c>
      <c r="K127" s="524">
        <v>0.10293715821674959</v>
      </c>
      <c r="L127" s="529">
        <v>35.870600000000003</v>
      </c>
      <c r="M127" s="529">
        <v>24.322500000000002</v>
      </c>
      <c r="N127" s="529">
        <v>53.520738000000001</v>
      </c>
      <c r="O127" s="530">
        <v>1024.2088000000001</v>
      </c>
      <c r="P127" s="529">
        <v>6.9080300000000001</v>
      </c>
      <c r="Q127" s="531">
        <v>101.35295000000001</v>
      </c>
      <c r="R127" s="529">
        <v>8.3500000000000014</v>
      </c>
      <c r="S127" s="529">
        <v>0.58150000000000002</v>
      </c>
      <c r="T127" s="529">
        <v>0.93820000000000003</v>
      </c>
      <c r="U127" s="525">
        <v>35.847000000000001</v>
      </c>
      <c r="V127" s="525">
        <v>23.5717</v>
      </c>
      <c r="W127" s="525">
        <v>52.700527999999998</v>
      </c>
      <c r="X127" s="526">
        <v>1024.4865</v>
      </c>
      <c r="Y127" s="525">
        <v>6.94963</v>
      </c>
      <c r="Z127" s="527">
        <v>100.63930000000001</v>
      </c>
      <c r="AA127" s="525">
        <v>8.3559999999999999</v>
      </c>
      <c r="AB127" s="525">
        <v>0.73660000000000003</v>
      </c>
      <c r="AC127" s="525">
        <v>5.1238000000000001</v>
      </c>
      <c r="AD127" s="10">
        <v>4.5</v>
      </c>
      <c r="AF127" s="11">
        <v>1.7334465384615385</v>
      </c>
    </row>
    <row r="128" spans="1:32" ht="15">
      <c r="A128" s="29" t="s">
        <v>20</v>
      </c>
      <c r="B128" s="33">
        <v>40931</v>
      </c>
      <c r="C128" s="523">
        <v>2</v>
      </c>
      <c r="D128" s="523" t="s">
        <v>97</v>
      </c>
      <c r="E128" s="523" t="s">
        <v>97</v>
      </c>
      <c r="F128" s="523" t="s">
        <v>195</v>
      </c>
      <c r="G128" s="31" t="s">
        <v>189</v>
      </c>
      <c r="H128" s="32" t="s">
        <v>247</v>
      </c>
      <c r="I128" s="32" t="s">
        <v>326</v>
      </c>
      <c r="J128" s="32" t="s">
        <v>237</v>
      </c>
      <c r="K128" s="524">
        <v>0.11169881924299913</v>
      </c>
      <c r="L128" s="529">
        <v>35.9422</v>
      </c>
      <c r="M128" s="529">
        <v>24.555599999999998</v>
      </c>
      <c r="N128" s="529">
        <v>53.864030999999997</v>
      </c>
      <c r="O128" s="530">
        <v>1024.1928</v>
      </c>
      <c r="P128" s="529">
        <v>6.4848699999999999</v>
      </c>
      <c r="Q128" s="531">
        <v>95.563850000000002</v>
      </c>
      <c r="R128" s="529">
        <v>8.3070000000000004</v>
      </c>
      <c r="S128" s="529">
        <v>0.28539999999999999</v>
      </c>
      <c r="T128" s="529">
        <v>0.45140000000000002</v>
      </c>
      <c r="U128" s="529">
        <v>35.924999999999997</v>
      </c>
      <c r="V128" s="529">
        <v>23.845199999999998</v>
      </c>
      <c r="W128" s="529">
        <v>53.092594000000005</v>
      </c>
      <c r="X128" s="530">
        <v>1024.4635000000001</v>
      </c>
      <c r="Y128" s="529">
        <v>6.4756299999999998</v>
      </c>
      <c r="Z128" s="531">
        <v>94.261880000000005</v>
      </c>
      <c r="AA128" s="529">
        <v>8.3230000000000004</v>
      </c>
      <c r="AB128" s="529">
        <v>0.63790000000000002</v>
      </c>
      <c r="AC128" s="529">
        <v>6.1764000000000001</v>
      </c>
      <c r="AD128" s="10">
        <v>6</v>
      </c>
      <c r="AF128" s="11">
        <v>3.9483890566037747</v>
      </c>
    </row>
    <row r="129" spans="1:32" ht="15">
      <c r="A129" s="29" t="s">
        <v>20</v>
      </c>
      <c r="B129" s="33">
        <v>40938</v>
      </c>
      <c r="C129" s="523">
        <v>2</v>
      </c>
      <c r="D129" s="523">
        <v>1</v>
      </c>
      <c r="E129" s="523" t="s">
        <v>191</v>
      </c>
      <c r="F129" s="523" t="s">
        <v>197</v>
      </c>
      <c r="G129" s="31" t="s">
        <v>204</v>
      </c>
      <c r="H129" s="32" t="s">
        <v>248</v>
      </c>
      <c r="I129" s="32" t="s">
        <v>326</v>
      </c>
      <c r="J129" s="32" t="s">
        <v>240</v>
      </c>
      <c r="K129" s="503">
        <v>0.1348072878468464</v>
      </c>
      <c r="L129" s="529">
        <v>35.911900000000003</v>
      </c>
      <c r="M129" s="529">
        <v>24.2578</v>
      </c>
      <c r="N129" s="529">
        <v>53.506661999999999</v>
      </c>
      <c r="O129" s="530">
        <v>1024.259</v>
      </c>
      <c r="P129" s="529">
        <v>6.4551100000000003</v>
      </c>
      <c r="Q129" s="531">
        <v>94.625379999999993</v>
      </c>
      <c r="R129" s="529">
        <v>8.3060000000000027</v>
      </c>
      <c r="S129" s="529">
        <v>0.80940000000000001</v>
      </c>
      <c r="T129" s="529">
        <v>0.61580000000000001</v>
      </c>
      <c r="U129" s="529">
        <v>35.959200000000003</v>
      </c>
      <c r="V129" s="529">
        <v>23.963000000000001</v>
      </c>
      <c r="W129" s="529">
        <v>53.262745000000002</v>
      </c>
      <c r="X129" s="530">
        <v>1024.4549999999999</v>
      </c>
      <c r="Y129" s="529">
        <v>6.3830799999999996</v>
      </c>
      <c r="Z129" s="531">
        <v>93.122</v>
      </c>
      <c r="AA129" s="529">
        <v>8.31</v>
      </c>
      <c r="AB129" s="529">
        <v>0.7923</v>
      </c>
      <c r="AC129" s="529">
        <v>1.2318</v>
      </c>
      <c r="AD129" s="10">
        <v>4</v>
      </c>
      <c r="AF129" s="11">
        <v>0.97422546916890085</v>
      </c>
    </row>
    <row r="130" spans="1:32" ht="15">
      <c r="A130" s="29" t="s">
        <v>20</v>
      </c>
      <c r="B130" s="33">
        <v>40945</v>
      </c>
      <c r="C130" s="523">
        <v>2</v>
      </c>
      <c r="D130" s="523" t="s">
        <v>191</v>
      </c>
      <c r="E130" s="523">
        <v>1</v>
      </c>
      <c r="F130" s="523" t="s">
        <v>119</v>
      </c>
      <c r="G130" s="31" t="s">
        <v>187</v>
      </c>
      <c r="H130" s="32" t="s">
        <v>253</v>
      </c>
      <c r="I130" s="32" t="s">
        <v>326</v>
      </c>
      <c r="J130" s="32" t="s">
        <v>244</v>
      </c>
      <c r="K130" s="503">
        <v>0.11604995153593912</v>
      </c>
      <c r="L130" s="529">
        <v>36.042999999999999</v>
      </c>
      <c r="M130" s="529">
        <v>23.309100000000001</v>
      </c>
      <c r="N130" s="529">
        <v>52.670031999999999</v>
      </c>
      <c r="O130" s="530">
        <v>1024.6397999999999</v>
      </c>
      <c r="P130" s="529">
        <v>7.1699000000000002</v>
      </c>
      <c r="Q130" s="531">
        <v>103.47411</v>
      </c>
      <c r="R130" s="529">
        <v>8.3210000000000015</v>
      </c>
      <c r="S130" s="529">
        <v>0.41970000000000002</v>
      </c>
      <c r="T130" s="529">
        <v>1.3063</v>
      </c>
      <c r="U130" s="529">
        <v>36.087600000000002</v>
      </c>
      <c r="V130" s="529">
        <v>22.620999999999999</v>
      </c>
      <c r="W130" s="529">
        <v>52.004849</v>
      </c>
      <c r="X130" s="530">
        <v>1024.9435000000001</v>
      </c>
      <c r="Y130" s="529">
        <v>6.4121100000000002</v>
      </c>
      <c r="Z130" s="531">
        <v>91.456050000000005</v>
      </c>
      <c r="AA130" s="529">
        <v>8.3160000000000007</v>
      </c>
      <c r="AB130" s="529">
        <v>0.80120000000000002</v>
      </c>
      <c r="AC130" s="529">
        <v>1.9056</v>
      </c>
      <c r="AD130" s="10">
        <v>4.5</v>
      </c>
      <c r="AE130" s="32" t="s">
        <v>300</v>
      </c>
      <c r="AF130" s="11">
        <v>1.8547174129353226</v>
      </c>
    </row>
    <row r="131" spans="1:32" ht="15">
      <c r="A131" s="29" t="s">
        <v>20</v>
      </c>
      <c r="B131" s="33">
        <v>40952</v>
      </c>
      <c r="C131" s="523" t="s">
        <v>191</v>
      </c>
      <c r="D131" s="523" t="s">
        <v>97</v>
      </c>
      <c r="E131" s="523">
        <v>1</v>
      </c>
      <c r="F131" s="523" t="s">
        <v>119</v>
      </c>
      <c r="G131" s="31" t="s">
        <v>192</v>
      </c>
      <c r="H131" s="32" t="s">
        <v>254</v>
      </c>
      <c r="I131" s="32" t="s">
        <v>326</v>
      </c>
      <c r="J131" s="32" t="s">
        <v>244</v>
      </c>
      <c r="K131" s="503">
        <v>9.4045729667405945E-2</v>
      </c>
      <c r="L131" s="529">
        <v>36.137900000000002</v>
      </c>
      <c r="M131" s="529">
        <v>24.271799999999999</v>
      </c>
      <c r="N131" s="529">
        <v>53.820498999999998</v>
      </c>
      <c r="O131" s="530">
        <v>1024.4260999999999</v>
      </c>
      <c r="P131" s="529">
        <v>7.1243100000000004</v>
      </c>
      <c r="Q131" s="531">
        <v>104.59574000000001</v>
      </c>
      <c r="R131" s="529">
        <v>8.3040000000000003</v>
      </c>
      <c r="S131" s="529">
        <v>0.32300000000000001</v>
      </c>
      <c r="T131" s="529">
        <v>0.68740000000000001</v>
      </c>
      <c r="U131" s="529">
        <v>36.121299999999998</v>
      </c>
      <c r="V131" s="529">
        <v>23.6996</v>
      </c>
      <c r="W131" s="529">
        <v>53.194996000000003</v>
      </c>
      <c r="X131" s="530">
        <v>1024.6574000000001</v>
      </c>
      <c r="Y131" s="529">
        <v>4.6297499999999987</v>
      </c>
      <c r="Z131" s="531">
        <v>67.299359999999993</v>
      </c>
      <c r="AA131" s="529">
        <v>8.31</v>
      </c>
      <c r="AB131" s="529">
        <v>1.5348999999999999</v>
      </c>
      <c r="AC131" s="529">
        <v>3.1053999999999999</v>
      </c>
      <c r="AD131" s="10">
        <v>6</v>
      </c>
      <c r="AE131" s="32" t="s">
        <v>263</v>
      </c>
      <c r="AF131" s="11">
        <v>1.6417900000000003</v>
      </c>
    </row>
    <row r="132" spans="1:32" ht="15">
      <c r="A132" s="29" t="s">
        <v>20</v>
      </c>
      <c r="B132" s="33">
        <v>40959</v>
      </c>
      <c r="C132" s="523">
        <v>2</v>
      </c>
      <c r="D132" s="523" t="s">
        <v>97</v>
      </c>
      <c r="E132" s="523">
        <v>1</v>
      </c>
      <c r="F132" s="523" t="s">
        <v>119</v>
      </c>
      <c r="G132" s="31" t="s">
        <v>204</v>
      </c>
      <c r="H132" s="32" t="s">
        <v>253</v>
      </c>
      <c r="I132" s="32" t="s">
        <v>326</v>
      </c>
      <c r="J132" s="32" t="s">
        <v>244</v>
      </c>
      <c r="K132" s="503">
        <v>0.10696538584668028</v>
      </c>
      <c r="L132" s="529">
        <v>36.206000000000003</v>
      </c>
      <c r="M132" s="529">
        <v>24.087299999999999</v>
      </c>
      <c r="N132" s="529">
        <v>53.712812</v>
      </c>
      <c r="O132" s="530">
        <v>1024.5331000000001</v>
      </c>
      <c r="P132" s="529">
        <v>6.7808799999999998</v>
      </c>
      <c r="Q132" s="531">
        <v>99.277680000000004</v>
      </c>
      <c r="R132" s="529">
        <v>8.3540000000000028</v>
      </c>
      <c r="S132" s="529">
        <v>0.31759999999999999</v>
      </c>
      <c r="T132" s="529">
        <v>1.2116</v>
      </c>
      <c r="U132" s="529">
        <v>36.223000000000006</v>
      </c>
      <c r="V132" s="529">
        <v>23.703700000000001</v>
      </c>
      <c r="W132" s="529">
        <v>53.332202000000002</v>
      </c>
      <c r="X132" s="530">
        <v>1024.7318</v>
      </c>
      <c r="Y132" s="529">
        <v>6.0870699999999998</v>
      </c>
      <c r="Z132" s="531">
        <v>88.541579999999996</v>
      </c>
      <c r="AA132" s="529">
        <v>8.3410000000000011</v>
      </c>
      <c r="AB132" s="529">
        <v>0.68369999999999997</v>
      </c>
      <c r="AC132" s="529">
        <v>2.0886999999999998</v>
      </c>
      <c r="AD132" s="10">
        <v>4.5</v>
      </c>
      <c r="AE132" s="32" t="s">
        <v>259</v>
      </c>
      <c r="AF132" s="11">
        <v>1.4372107692307692</v>
      </c>
    </row>
    <row r="133" spans="1:32" ht="15">
      <c r="A133" s="29" t="s">
        <v>20</v>
      </c>
      <c r="B133" s="33">
        <v>40966</v>
      </c>
      <c r="C133" s="523">
        <v>2</v>
      </c>
      <c r="D133" s="523" t="s">
        <v>108</v>
      </c>
      <c r="E133" s="523" t="s">
        <v>196</v>
      </c>
      <c r="F133" s="523" t="s">
        <v>195</v>
      </c>
      <c r="G133" s="31" t="s">
        <v>189</v>
      </c>
      <c r="H133" s="32" t="s">
        <v>249</v>
      </c>
      <c r="I133" s="32" t="s">
        <v>326</v>
      </c>
      <c r="J133" s="32" t="s">
        <v>244</v>
      </c>
      <c r="K133" s="503">
        <v>0.11205165946376178</v>
      </c>
      <c r="L133" s="529">
        <v>36.281599999999997</v>
      </c>
      <c r="M133" s="529">
        <v>23.692399999999999</v>
      </c>
      <c r="N133" s="529">
        <v>53.388998000000001</v>
      </c>
      <c r="O133" s="530">
        <v>1024.7050999999999</v>
      </c>
      <c r="P133" s="529">
        <v>6.5697999999999999</v>
      </c>
      <c r="Q133" s="531">
        <v>95.576779999999999</v>
      </c>
      <c r="R133" s="529">
        <v>8.3110000000000017</v>
      </c>
      <c r="S133" s="529">
        <v>0.66810000000000003</v>
      </c>
      <c r="T133" s="529">
        <v>1.1355</v>
      </c>
      <c r="U133" s="529">
        <v>36.335599999999999</v>
      </c>
      <c r="V133" s="529">
        <v>23.107199999999999</v>
      </c>
      <c r="W133" s="529">
        <v>52.841163999999999</v>
      </c>
      <c r="X133" s="530">
        <v>1024.9929</v>
      </c>
      <c r="Y133" s="529">
        <v>6.4174800000000003</v>
      </c>
      <c r="Z133" s="531">
        <v>92.447000000000003</v>
      </c>
      <c r="AA133" s="529">
        <v>8.3170000000000002</v>
      </c>
      <c r="AB133" s="529">
        <v>1.0098</v>
      </c>
      <c r="AC133" s="529">
        <v>0.85719999999999996</v>
      </c>
      <c r="AD133" s="10">
        <v>4.5</v>
      </c>
      <c r="AE133" s="32" t="s">
        <v>249</v>
      </c>
      <c r="AF133" s="11">
        <v>1.515566929133858</v>
      </c>
    </row>
    <row r="134" spans="1:32" ht="15">
      <c r="A134" s="29" t="s">
        <v>20</v>
      </c>
      <c r="B134" s="33">
        <v>40973</v>
      </c>
      <c r="C134" s="523">
        <v>2</v>
      </c>
      <c r="D134" s="523" t="s">
        <v>186</v>
      </c>
      <c r="E134" s="523">
        <v>1</v>
      </c>
      <c r="F134" s="523" t="s">
        <v>201</v>
      </c>
      <c r="G134" s="31" t="s">
        <v>187</v>
      </c>
      <c r="H134" s="32" t="s">
        <v>111</v>
      </c>
      <c r="I134" s="32" t="s">
        <v>327</v>
      </c>
      <c r="J134" s="32" t="s">
        <v>240</v>
      </c>
      <c r="K134" s="503">
        <v>8.4826547875593489E-2</v>
      </c>
      <c r="L134" s="529">
        <v>36.453499999999998</v>
      </c>
      <c r="M134" s="529">
        <v>23.514299999999999</v>
      </c>
      <c r="N134" s="529">
        <v>53.422375000000002</v>
      </c>
      <c r="O134" s="530">
        <v>1024.8901000000001</v>
      </c>
      <c r="P134" s="529">
        <v>7.0299500000000004</v>
      </c>
      <c r="Q134" s="531">
        <v>102.05764000000001</v>
      </c>
      <c r="R134" s="529">
        <v>8.3160000000000007</v>
      </c>
      <c r="S134" s="529">
        <v>0.2923</v>
      </c>
      <c r="T134" s="529">
        <v>0.58979999999999999</v>
      </c>
      <c r="U134" s="529">
        <v>36.404200000000003</v>
      </c>
      <c r="V134" s="529">
        <v>22.9694</v>
      </c>
      <c r="W134" s="529">
        <v>52.782310000000003</v>
      </c>
      <c r="X134" s="530">
        <v>1025.0851</v>
      </c>
      <c r="Y134" s="529">
        <v>5.8868499999999999</v>
      </c>
      <c r="Z134" s="531">
        <v>84.632999999999996</v>
      </c>
      <c r="AA134" s="529">
        <v>8.3110000000000017</v>
      </c>
      <c r="AB134" s="529">
        <v>0.94640000000000002</v>
      </c>
      <c r="AC134" s="529">
        <v>3.1383999999999999</v>
      </c>
      <c r="AD134" s="10">
        <v>6</v>
      </c>
      <c r="AF134" s="11">
        <v>1.8734645161290331</v>
      </c>
    </row>
    <row r="135" spans="1:32" ht="15">
      <c r="A135" s="29" t="s">
        <v>20</v>
      </c>
      <c r="B135" s="33">
        <v>40980</v>
      </c>
      <c r="C135" s="523">
        <v>2</v>
      </c>
      <c r="D135" s="523" t="s">
        <v>108</v>
      </c>
      <c r="E135" s="523">
        <v>1</v>
      </c>
      <c r="F135" s="523" t="s">
        <v>202</v>
      </c>
      <c r="G135" s="31" t="s">
        <v>189</v>
      </c>
      <c r="H135" s="32" t="s">
        <v>254</v>
      </c>
      <c r="I135" s="32" t="s">
        <v>327</v>
      </c>
      <c r="J135" s="32" t="s">
        <v>244</v>
      </c>
      <c r="K135" s="503">
        <v>0.10389765491191065</v>
      </c>
      <c r="L135" s="529">
        <v>36.386699999999998</v>
      </c>
      <c r="M135" s="529">
        <v>24.836099999999998</v>
      </c>
      <c r="N135" s="529">
        <v>54.757365</v>
      </c>
      <c r="O135" s="530">
        <v>1024.4439</v>
      </c>
      <c r="P135" s="529">
        <v>7.1226000000000003</v>
      </c>
      <c r="Q135" s="531">
        <v>105.73298</v>
      </c>
      <c r="R135" s="529">
        <v>8.2680000000000007</v>
      </c>
      <c r="S135" s="529">
        <v>0.36959999999999998</v>
      </c>
      <c r="T135" s="529">
        <v>0.53810000000000002</v>
      </c>
      <c r="U135" s="529">
        <v>36.381</v>
      </c>
      <c r="V135" s="529">
        <v>23.547599999999999</v>
      </c>
      <c r="W135" s="529">
        <v>53.371428999999999</v>
      </c>
      <c r="X135" s="530">
        <v>1024.8998999999999</v>
      </c>
      <c r="Y135" s="529">
        <v>6.3704400000000003</v>
      </c>
      <c r="Z135" s="531">
        <v>92.497930000000011</v>
      </c>
      <c r="AA135" s="529">
        <v>8.2660000000000018</v>
      </c>
      <c r="AB135" s="529">
        <v>1.4842</v>
      </c>
      <c r="AC135" s="529">
        <v>4.4089999999999998</v>
      </c>
      <c r="AD135" s="10">
        <v>5</v>
      </c>
      <c r="AF135" s="11">
        <v>2.4131667311411995</v>
      </c>
    </row>
    <row r="136" spans="1:32" ht="15">
      <c r="A136" s="29" t="s">
        <v>20</v>
      </c>
      <c r="B136" s="33">
        <v>40988</v>
      </c>
      <c r="C136" s="523">
        <v>2</v>
      </c>
      <c r="D136" s="523" t="s">
        <v>215</v>
      </c>
      <c r="E136" s="523">
        <v>1</v>
      </c>
      <c r="F136" s="523" t="s">
        <v>256</v>
      </c>
      <c r="G136" s="31" t="s">
        <v>198</v>
      </c>
      <c r="H136" s="32" t="s">
        <v>101</v>
      </c>
      <c r="I136" s="32" t="s">
        <v>327</v>
      </c>
      <c r="J136" s="32" t="s">
        <v>241</v>
      </c>
      <c r="K136" s="503">
        <v>0.16442630316185641</v>
      </c>
      <c r="L136" s="529">
        <v>36.453600000000002</v>
      </c>
      <c r="M136" s="529">
        <v>22.787600000000001</v>
      </c>
      <c r="N136" s="529">
        <v>52.644010999999999</v>
      </c>
      <c r="O136" s="530">
        <v>1025.1027999999999</v>
      </c>
      <c r="P136" s="529">
        <v>6.5058499999999997</v>
      </c>
      <c r="Q136" s="531">
        <v>93.262309999999999</v>
      </c>
      <c r="R136" s="529">
        <v>8.2289999999999992</v>
      </c>
      <c r="S136" s="529">
        <v>0.97340000000000004</v>
      </c>
      <c r="T136" s="529">
        <v>2.8041</v>
      </c>
      <c r="U136" s="529">
        <v>36.446800000000003</v>
      </c>
      <c r="V136" s="529">
        <v>22.4405</v>
      </c>
      <c r="W136" s="529">
        <v>52.271884</v>
      </c>
      <c r="X136" s="530">
        <v>1025.2695000000001</v>
      </c>
      <c r="Y136" s="529">
        <v>5.9754899999999997</v>
      </c>
      <c r="Z136" s="531">
        <v>85.136369999999999</v>
      </c>
      <c r="AA136" s="529">
        <v>8.2360000000000007</v>
      </c>
      <c r="AB136" s="529">
        <v>1.1612</v>
      </c>
      <c r="AC136" s="529">
        <v>3.1417999999999999</v>
      </c>
      <c r="AD136" s="10">
        <v>4</v>
      </c>
      <c r="AF136" s="11">
        <v>3.4682832460732973</v>
      </c>
    </row>
    <row r="137" spans="1:32" ht="15">
      <c r="A137" s="29" t="s">
        <v>20</v>
      </c>
      <c r="B137" s="39">
        <v>40994</v>
      </c>
      <c r="C137" s="523">
        <v>2</v>
      </c>
      <c r="D137" s="523" t="s">
        <v>108</v>
      </c>
      <c r="E137" s="523" t="s">
        <v>196</v>
      </c>
      <c r="F137" s="523" t="s">
        <v>201</v>
      </c>
      <c r="G137" s="31" t="s">
        <v>189</v>
      </c>
      <c r="H137" s="32" t="s">
        <v>247</v>
      </c>
      <c r="I137" s="32" t="s">
        <v>326</v>
      </c>
      <c r="J137" s="32" t="s">
        <v>236</v>
      </c>
      <c r="K137" s="503">
        <v>0.12508360220701539</v>
      </c>
      <c r="L137" s="529">
        <v>36.341500000000003</v>
      </c>
      <c r="M137" s="529">
        <v>21.976800000000001</v>
      </c>
      <c r="N137" s="529">
        <v>51.637293</v>
      </c>
      <c r="O137" s="530">
        <v>1025.2487000000001</v>
      </c>
      <c r="P137" s="529">
        <v>6.65768</v>
      </c>
      <c r="Q137" s="531">
        <v>94.025329999999997</v>
      </c>
      <c r="R137" s="529">
        <v>8.2420000000000009</v>
      </c>
      <c r="S137" s="529">
        <v>0.69479999999999997</v>
      </c>
      <c r="T137" s="529">
        <v>1.0234000000000001</v>
      </c>
      <c r="U137" s="529">
        <v>36.495699999999999</v>
      </c>
      <c r="V137" s="529">
        <v>22.041699999999999</v>
      </c>
      <c r="W137" s="529">
        <v>51.908543000000002</v>
      </c>
      <c r="X137" s="530">
        <v>1025.4204999999999</v>
      </c>
      <c r="Y137" s="529">
        <v>6.5765700000000002</v>
      </c>
      <c r="Z137" s="531">
        <v>93.070120000000003</v>
      </c>
      <c r="AA137" s="529">
        <v>8.2479999999999993</v>
      </c>
      <c r="AB137" s="529">
        <v>1.0893999999999999</v>
      </c>
      <c r="AC137" s="529">
        <v>4.1016000000000004</v>
      </c>
      <c r="AD137" s="10">
        <v>5.5</v>
      </c>
      <c r="AF137" s="11">
        <v>2.4668003412969259</v>
      </c>
    </row>
    <row r="138" spans="1:32" ht="15">
      <c r="A138" s="29"/>
      <c r="B138" s="39"/>
      <c r="C138" s="523"/>
      <c r="D138" s="523"/>
      <c r="E138" s="523"/>
      <c r="F138" s="523"/>
      <c r="G138" s="31"/>
      <c r="H138" s="32"/>
      <c r="I138" s="32"/>
      <c r="J138" s="32"/>
      <c r="K138" s="503"/>
      <c r="L138" s="529"/>
      <c r="M138" s="529"/>
      <c r="N138" s="529"/>
      <c r="O138" s="530"/>
      <c r="P138" s="529"/>
      <c r="Q138" s="531"/>
      <c r="R138" s="529"/>
      <c r="S138" s="529"/>
      <c r="T138" s="529"/>
      <c r="U138" s="529"/>
      <c r="V138" s="529"/>
      <c r="W138" s="529"/>
      <c r="X138" s="530"/>
      <c r="Y138" s="529"/>
      <c r="Z138" s="531"/>
      <c r="AA138" s="529"/>
      <c r="AB138" s="529"/>
      <c r="AC138" s="529"/>
      <c r="AD138" s="10"/>
      <c r="AF138" s="11"/>
    </row>
    <row r="139" spans="1:32">
      <c r="A139" s="29" t="s">
        <v>184</v>
      </c>
      <c r="B139" s="33">
        <v>40882</v>
      </c>
      <c r="C139" s="523">
        <v>2</v>
      </c>
      <c r="D139" s="523" t="s">
        <v>191</v>
      </c>
      <c r="E139" s="523" t="s">
        <v>196</v>
      </c>
      <c r="F139" s="523" t="s">
        <v>102</v>
      </c>
      <c r="G139" s="31" t="s">
        <v>204</v>
      </c>
      <c r="H139" s="32" t="s">
        <v>238</v>
      </c>
      <c r="I139" s="32" t="s">
        <v>326</v>
      </c>
      <c r="J139" s="32" t="s">
        <v>327</v>
      </c>
      <c r="K139" s="524">
        <v>7.8737781949994964E-2</v>
      </c>
      <c r="L139" s="525">
        <v>35.767600000000002</v>
      </c>
      <c r="M139" s="525">
        <v>22.9696</v>
      </c>
      <c r="N139" s="525">
        <v>51.954487</v>
      </c>
      <c r="O139" s="526">
        <v>1024.5289</v>
      </c>
      <c r="P139" s="525">
        <v>7.3326700000000002</v>
      </c>
      <c r="Q139" s="527">
        <v>105.03149000000001</v>
      </c>
      <c r="R139" s="525">
        <v>8.0830000000000002</v>
      </c>
      <c r="S139" s="525">
        <v>0.33200000000000002</v>
      </c>
      <c r="T139" s="525">
        <v>0.2666</v>
      </c>
      <c r="U139" s="525">
        <v>36.406500000000001</v>
      </c>
      <c r="V139" s="526">
        <v>21.847999999999999</v>
      </c>
      <c r="W139" s="525">
        <v>51.586399</v>
      </c>
      <c r="X139" s="526">
        <v>1025.373</v>
      </c>
      <c r="Y139" s="525">
        <v>8.4108999999999998</v>
      </c>
      <c r="Z139" s="527">
        <v>118.55972</v>
      </c>
      <c r="AA139" s="525">
        <v>8.0960000000000001</v>
      </c>
      <c r="AB139" s="525">
        <v>0.2757</v>
      </c>
      <c r="AC139" s="525">
        <v>0.63019999999999998</v>
      </c>
      <c r="AD139" s="526">
        <v>5.5</v>
      </c>
      <c r="AF139" s="11">
        <v>0.54020721649484538</v>
      </c>
    </row>
    <row r="140" spans="1:32">
      <c r="A140" s="29" t="s">
        <v>184</v>
      </c>
      <c r="B140" s="33">
        <v>40889</v>
      </c>
      <c r="C140" s="523">
        <v>2</v>
      </c>
      <c r="D140" s="523" t="s">
        <v>191</v>
      </c>
      <c r="E140" s="523">
        <v>1</v>
      </c>
      <c r="F140" s="523" t="s">
        <v>202</v>
      </c>
      <c r="G140" s="31" t="s">
        <v>189</v>
      </c>
      <c r="H140" s="32" t="s">
        <v>246</v>
      </c>
      <c r="I140" s="32" t="s">
        <v>326</v>
      </c>
      <c r="J140" s="32" t="s">
        <v>280</v>
      </c>
      <c r="K140" s="524">
        <v>9.2760929435696179E-2</v>
      </c>
      <c r="L140" s="525">
        <v>35.744</v>
      </c>
      <c r="M140" s="525">
        <v>22.7271</v>
      </c>
      <c r="N140" s="525">
        <v>51.668998999999999</v>
      </c>
      <c r="O140" s="526">
        <v>1024.5812000000001</v>
      </c>
      <c r="P140" s="525">
        <v>7.3635400000000004</v>
      </c>
      <c r="Q140" s="527">
        <v>105.01258</v>
      </c>
      <c r="R140" s="525">
        <v>8.0549999999999997</v>
      </c>
      <c r="S140" s="525">
        <v>0.29239999999999999</v>
      </c>
      <c r="T140" s="525">
        <v>0.68689999999999996</v>
      </c>
      <c r="U140" s="525">
        <v>36.360999999999997</v>
      </c>
      <c r="V140" s="526">
        <v>22.104600000000001</v>
      </c>
      <c r="W140" s="525">
        <v>51.801687000000001</v>
      </c>
      <c r="X140" s="526">
        <v>1025.2653</v>
      </c>
      <c r="Y140" s="525">
        <v>7.3291300000000001</v>
      </c>
      <c r="Z140" s="527">
        <v>103.7542</v>
      </c>
      <c r="AA140" s="525">
        <v>8.0410000000000004</v>
      </c>
      <c r="AB140" s="525">
        <v>0.29880000000000001</v>
      </c>
      <c r="AC140" s="525">
        <v>1.3353999999999999</v>
      </c>
      <c r="AD140" s="10">
        <v>6</v>
      </c>
      <c r="AF140" s="11">
        <v>0.91876909090909065</v>
      </c>
    </row>
    <row r="141" spans="1:32">
      <c r="A141" s="29" t="s">
        <v>184</v>
      </c>
      <c r="B141" s="33">
        <v>40896</v>
      </c>
      <c r="C141" s="523">
        <v>2</v>
      </c>
      <c r="D141" s="523" t="s">
        <v>191</v>
      </c>
      <c r="E141" s="523" t="s">
        <v>196</v>
      </c>
      <c r="F141" s="523" t="s">
        <v>188</v>
      </c>
      <c r="G141" s="31" t="s">
        <v>187</v>
      </c>
      <c r="H141" s="32" t="s">
        <v>250</v>
      </c>
      <c r="I141" s="32" t="s">
        <v>326</v>
      </c>
      <c r="J141" s="32" t="s">
        <v>280</v>
      </c>
      <c r="K141" s="524">
        <v>8.3886108875460844E-2</v>
      </c>
      <c r="L141" s="525">
        <v>35.529899999999998</v>
      </c>
      <c r="M141" s="525">
        <v>22.447299999999998</v>
      </c>
      <c r="N141" s="525">
        <v>51.101329</v>
      </c>
      <c r="O141" s="526">
        <v>1024.4979000000001</v>
      </c>
      <c r="P141" s="525">
        <v>7.3820600000000001</v>
      </c>
      <c r="Q141" s="527">
        <v>104.62988</v>
      </c>
      <c r="R141" s="525">
        <v>7.9889999999999999</v>
      </c>
      <c r="S141" s="525">
        <v>0.47289999999999999</v>
      </c>
      <c r="T141" s="525">
        <v>0.42359999999999998</v>
      </c>
      <c r="U141" s="525">
        <v>36.515999999999998</v>
      </c>
      <c r="V141" s="526">
        <v>22.880099999999999</v>
      </c>
      <c r="W141" s="525">
        <v>52.827002999999998</v>
      </c>
      <c r="X141" s="526">
        <v>1025.1617000000001</v>
      </c>
      <c r="Y141" s="525">
        <v>8.3206000000000007</v>
      </c>
      <c r="Z141" s="527">
        <v>119.51333</v>
      </c>
      <c r="AA141" s="525">
        <v>7.9729999999999999</v>
      </c>
      <c r="AB141" s="525">
        <v>0.70660000000000001</v>
      </c>
      <c r="AC141" s="525">
        <v>1.0828</v>
      </c>
      <c r="AD141" s="10">
        <v>5.5</v>
      </c>
      <c r="AF141" s="11">
        <v>0.87844105263157835</v>
      </c>
    </row>
    <row r="142" spans="1:32">
      <c r="A142" s="29" t="s">
        <v>184</v>
      </c>
      <c r="B142" s="33">
        <v>40912</v>
      </c>
      <c r="C142" s="523">
        <v>2</v>
      </c>
      <c r="D142" s="523" t="s">
        <v>108</v>
      </c>
      <c r="E142" s="523">
        <v>1</v>
      </c>
      <c r="F142" s="523" t="s">
        <v>197</v>
      </c>
      <c r="G142" s="31" t="s">
        <v>187</v>
      </c>
      <c r="H142" s="32" t="s">
        <v>248</v>
      </c>
      <c r="I142" s="32" t="s">
        <v>326</v>
      </c>
      <c r="J142" s="32" t="s">
        <v>240</v>
      </c>
      <c r="K142" s="524">
        <v>0.10719499441374923</v>
      </c>
      <c r="L142" s="525">
        <v>35.6783</v>
      </c>
      <c r="M142" s="525">
        <v>22.924600000000002</v>
      </c>
      <c r="N142" s="525">
        <v>51.791922</v>
      </c>
      <c r="O142" s="526">
        <v>1024.4743000000001</v>
      </c>
      <c r="P142" s="525">
        <v>7.0357500000000002</v>
      </c>
      <c r="Q142" s="527">
        <v>100.64717</v>
      </c>
      <c r="R142" s="525">
        <v>8.3970000000000002</v>
      </c>
      <c r="S142" s="525">
        <v>0.62160000000000004</v>
      </c>
      <c r="T142" s="525">
        <v>0.82099999999999995</v>
      </c>
      <c r="U142" s="525">
        <v>36.178400000000003</v>
      </c>
      <c r="V142" s="526">
        <v>23.243300000000001</v>
      </c>
      <c r="W142" s="525">
        <v>52.779451999999999</v>
      </c>
      <c r="X142" s="526">
        <v>1024.7994000000001</v>
      </c>
      <c r="Y142" s="525">
        <v>6.8072800000000004</v>
      </c>
      <c r="Z142" s="527">
        <v>98.205309999999997</v>
      </c>
      <c r="AA142" s="525">
        <v>8.3840000000000003</v>
      </c>
      <c r="AB142" s="525">
        <v>0.73099999999999998</v>
      </c>
      <c r="AC142" s="525">
        <v>2.6762000000000001</v>
      </c>
      <c r="AD142" s="10">
        <v>4.0999999999999996</v>
      </c>
      <c r="AF142" s="11">
        <v>1.35588185840708</v>
      </c>
    </row>
    <row r="143" spans="1:32" ht="15">
      <c r="A143" s="29" t="s">
        <v>184</v>
      </c>
      <c r="B143" s="33">
        <v>40917</v>
      </c>
      <c r="C143" s="523">
        <v>2</v>
      </c>
      <c r="D143" s="523">
        <v>1</v>
      </c>
      <c r="E143" s="523">
        <v>1</v>
      </c>
      <c r="F143" s="523" t="s">
        <v>188</v>
      </c>
      <c r="G143" s="31" t="s">
        <v>189</v>
      </c>
      <c r="H143" s="32" t="s">
        <v>255</v>
      </c>
      <c r="I143" s="32" t="s">
        <v>326</v>
      </c>
      <c r="J143" s="32" t="s">
        <v>280</v>
      </c>
      <c r="K143" s="524">
        <v>0.10394753077611249</v>
      </c>
      <c r="L143" s="529">
        <v>35.837899999999998</v>
      </c>
      <c r="M143" s="529">
        <v>22.941600000000001</v>
      </c>
      <c r="N143" s="529">
        <v>52.015652000000003</v>
      </c>
      <c r="O143" s="530">
        <v>1024.5902000000001</v>
      </c>
      <c r="P143" s="529">
        <v>7.0364199999999997</v>
      </c>
      <c r="Q143" s="531">
        <v>100.77983999999999</v>
      </c>
      <c r="R143" s="529">
        <v>8.4320000000000004</v>
      </c>
      <c r="S143" s="529">
        <v>0.34029999999999999</v>
      </c>
      <c r="T143" s="529">
        <v>0.63200000000000001</v>
      </c>
      <c r="U143" s="529">
        <v>36.645400000000002</v>
      </c>
      <c r="V143" s="530">
        <v>23.196000000000002</v>
      </c>
      <c r="W143" s="529">
        <v>53.332850999999998</v>
      </c>
      <c r="X143" s="530">
        <v>1025.1668</v>
      </c>
      <c r="Y143" s="529">
        <v>7.02921</v>
      </c>
      <c r="Z143" s="531">
        <v>101.59766</v>
      </c>
      <c r="AA143" s="529">
        <v>8.3910000000000018</v>
      </c>
      <c r="AB143" s="529">
        <v>0.60140000000000005</v>
      </c>
      <c r="AC143" s="529">
        <v>1.1327</v>
      </c>
      <c r="AD143" s="10">
        <v>5.5</v>
      </c>
      <c r="AF143" s="11">
        <v>1.0696398734177215</v>
      </c>
    </row>
    <row r="144" spans="1:32" ht="15">
      <c r="A144" s="29" t="s">
        <v>184</v>
      </c>
      <c r="B144" s="33">
        <v>40924</v>
      </c>
      <c r="C144" s="523">
        <v>2</v>
      </c>
      <c r="D144" s="523">
        <v>1</v>
      </c>
      <c r="E144" s="523">
        <v>1</v>
      </c>
      <c r="F144" s="523" t="s">
        <v>188</v>
      </c>
      <c r="G144" s="31" t="s">
        <v>187</v>
      </c>
      <c r="H144" s="32" t="s">
        <v>246</v>
      </c>
      <c r="I144" s="32" t="s">
        <v>326</v>
      </c>
      <c r="J144" s="32" t="s">
        <v>280</v>
      </c>
      <c r="K144" s="524">
        <v>8.4133452920402502E-2</v>
      </c>
      <c r="L144" s="529">
        <v>35.925200000000004</v>
      </c>
      <c r="M144" s="529">
        <v>24.403099999999998</v>
      </c>
      <c r="N144" s="529">
        <v>53.678959000000006</v>
      </c>
      <c r="O144" s="530">
        <v>1024.2260000000001</v>
      </c>
      <c r="P144" s="529">
        <v>6.7720200000000004</v>
      </c>
      <c r="Q144" s="531">
        <v>99.52585999999998</v>
      </c>
      <c r="R144" s="529">
        <v>8.3530000000000033</v>
      </c>
      <c r="S144" s="529">
        <v>0.49490000000000001</v>
      </c>
      <c r="T144" s="529">
        <v>0.62150000000000005</v>
      </c>
      <c r="U144" s="529">
        <v>36.986800000000002</v>
      </c>
      <c r="V144" s="530">
        <v>25.184200000000001</v>
      </c>
      <c r="W144" s="529">
        <v>55.942860000000003</v>
      </c>
      <c r="X144" s="530">
        <v>1024.8304000000001</v>
      </c>
      <c r="Y144" s="529">
        <v>6.99627</v>
      </c>
      <c r="Z144" s="531">
        <v>104.83052000000001</v>
      </c>
      <c r="AA144" s="529">
        <v>8.3070000000000004</v>
      </c>
      <c r="AB144" s="529">
        <v>0.58750000000000002</v>
      </c>
      <c r="AC144" s="529">
        <v>0.70809999999999995</v>
      </c>
      <c r="AD144" s="10">
        <v>8</v>
      </c>
      <c r="AF144" s="11">
        <v>0.74981447368421039</v>
      </c>
    </row>
    <row r="145" spans="1:32" ht="15">
      <c r="A145" s="29" t="s">
        <v>184</v>
      </c>
      <c r="B145" s="33">
        <v>40931</v>
      </c>
      <c r="C145" s="523">
        <v>2</v>
      </c>
      <c r="D145" s="523" t="s">
        <v>191</v>
      </c>
      <c r="E145" s="523">
        <v>1</v>
      </c>
      <c r="F145" s="523" t="s">
        <v>119</v>
      </c>
      <c r="G145" s="31" t="s">
        <v>189</v>
      </c>
      <c r="H145" s="32" t="s">
        <v>255</v>
      </c>
      <c r="I145" s="32" t="s">
        <v>326</v>
      </c>
      <c r="J145" s="32" t="s">
        <v>240</v>
      </c>
      <c r="K145" s="524">
        <v>9.1955051826470832E-2</v>
      </c>
      <c r="L145" s="529">
        <v>35.9846</v>
      </c>
      <c r="M145" s="529">
        <v>24.656700000000001</v>
      </c>
      <c r="N145" s="529">
        <v>54.028355000000005</v>
      </c>
      <c r="O145" s="530">
        <v>1024.1936000000001</v>
      </c>
      <c r="P145" s="529">
        <v>6.9306299999999998</v>
      </c>
      <c r="Q145" s="531">
        <v>102.33410000000001</v>
      </c>
      <c r="R145" s="529">
        <v>8.360000000000003</v>
      </c>
      <c r="S145" s="529">
        <v>0.50119999999999998</v>
      </c>
      <c r="T145" s="529">
        <v>0.90290000000000004</v>
      </c>
      <c r="U145" s="529">
        <v>36.964799999999997</v>
      </c>
      <c r="V145" s="530">
        <v>25.279599999999999</v>
      </c>
      <c r="W145" s="529">
        <v>56.017885</v>
      </c>
      <c r="X145" s="530">
        <v>1024.7827</v>
      </c>
      <c r="Y145" s="529">
        <v>6.2624399999999998</v>
      </c>
      <c r="Z145" s="531">
        <v>93.974329999999995</v>
      </c>
      <c r="AA145" s="529">
        <v>8.3260000000000005</v>
      </c>
      <c r="AB145" s="529">
        <v>1.1217999999999999</v>
      </c>
      <c r="AC145" s="529">
        <v>1.1987000000000001</v>
      </c>
      <c r="AD145" s="10">
        <v>6.5</v>
      </c>
      <c r="AF145" s="11">
        <v>1.2754555555555562</v>
      </c>
    </row>
    <row r="146" spans="1:32" ht="15">
      <c r="A146" s="29" t="s">
        <v>184</v>
      </c>
      <c r="B146" s="33">
        <v>40938</v>
      </c>
      <c r="C146" s="523">
        <v>2</v>
      </c>
      <c r="D146" s="523">
        <v>1</v>
      </c>
      <c r="E146" s="523">
        <v>1</v>
      </c>
      <c r="F146" s="523" t="s">
        <v>195</v>
      </c>
      <c r="G146" s="31" t="s">
        <v>204</v>
      </c>
      <c r="H146" s="32" t="s">
        <v>254</v>
      </c>
      <c r="I146" s="32" t="s">
        <v>326</v>
      </c>
      <c r="J146" s="32" t="s">
        <v>244</v>
      </c>
      <c r="K146" s="503">
        <v>0.1148793045806609</v>
      </c>
      <c r="L146" s="529">
        <v>36.068300000000001</v>
      </c>
      <c r="M146" s="529">
        <v>24.694400000000002</v>
      </c>
      <c r="N146" s="529">
        <v>54.180256999999997</v>
      </c>
      <c r="O146" s="530">
        <v>1024.2455</v>
      </c>
      <c r="P146" s="529">
        <v>6.8190299999999997</v>
      </c>
      <c r="Q146" s="531">
        <v>100.79911</v>
      </c>
      <c r="R146" s="529">
        <v>8.3360000000000003</v>
      </c>
      <c r="S146" s="529">
        <v>0.89219999999999999</v>
      </c>
      <c r="T146" s="529">
        <v>1.1795</v>
      </c>
      <c r="U146" s="529">
        <v>36.326099999999997</v>
      </c>
      <c r="V146" s="530">
        <v>24.776499999999999</v>
      </c>
      <c r="W146" s="529">
        <v>54.616216999999999</v>
      </c>
      <c r="X146" s="530">
        <v>1024.4545000000001</v>
      </c>
      <c r="Y146" s="529">
        <v>6.3869100000000003</v>
      </c>
      <c r="Z146" s="531">
        <v>94.68313999999998</v>
      </c>
      <c r="AA146" s="529">
        <v>8.3330000000000002</v>
      </c>
      <c r="AB146" s="529">
        <v>0.87219999999999998</v>
      </c>
      <c r="AC146" s="529">
        <v>2.6116000000000001</v>
      </c>
      <c r="AD146" s="10">
        <v>4.5</v>
      </c>
      <c r="AF146" s="11">
        <v>1.6481928571428575</v>
      </c>
    </row>
    <row r="147" spans="1:32" ht="15">
      <c r="A147" s="29" t="s">
        <v>184</v>
      </c>
      <c r="B147" s="33">
        <v>40945</v>
      </c>
      <c r="C147" s="523">
        <v>2</v>
      </c>
      <c r="D147" s="523" t="s">
        <v>108</v>
      </c>
      <c r="E147" s="523">
        <v>1</v>
      </c>
      <c r="F147" s="523" t="s">
        <v>188</v>
      </c>
      <c r="G147" s="31" t="s">
        <v>189</v>
      </c>
      <c r="H147" s="32" t="s">
        <v>259</v>
      </c>
      <c r="I147" s="32" t="s">
        <v>326</v>
      </c>
      <c r="J147" s="32" t="s">
        <v>244</v>
      </c>
      <c r="K147" s="503">
        <v>0.11839521999998689</v>
      </c>
      <c r="L147" s="529">
        <v>36.023099999999999</v>
      </c>
      <c r="M147" s="529">
        <v>23.416</v>
      </c>
      <c r="N147" s="529">
        <v>52.757662000000003</v>
      </c>
      <c r="O147" s="530">
        <v>1024.5933</v>
      </c>
      <c r="P147" s="529">
        <v>6.8021500000000001</v>
      </c>
      <c r="Q147" s="531">
        <v>98.337999999999994</v>
      </c>
      <c r="R147" s="529">
        <v>8.3120000000000012</v>
      </c>
      <c r="S147" s="529">
        <v>0.50090000000000001</v>
      </c>
      <c r="T147" s="529">
        <v>1.0282</v>
      </c>
      <c r="U147" s="529">
        <v>36.590400000000002</v>
      </c>
      <c r="V147" s="530">
        <v>23.7742</v>
      </c>
      <c r="W147" s="529">
        <v>53.884535999999997</v>
      </c>
      <c r="X147" s="530">
        <v>1024.9549999999999</v>
      </c>
      <c r="Y147" s="529">
        <v>6.2347900000000003</v>
      </c>
      <c r="Z147" s="531">
        <v>90.993070000000003</v>
      </c>
      <c r="AA147" s="529">
        <v>8.3020000000000014</v>
      </c>
      <c r="AB147" s="529">
        <v>1.2655000000000001</v>
      </c>
      <c r="AC147" s="529">
        <v>2.1875</v>
      </c>
      <c r="AD147" s="10">
        <v>4.5</v>
      </c>
      <c r="AF147" s="11">
        <v>1.5477105691056916</v>
      </c>
    </row>
    <row r="148" spans="1:32" ht="15">
      <c r="A148" s="29" t="s">
        <v>184</v>
      </c>
      <c r="B148" s="33">
        <v>40952</v>
      </c>
      <c r="C148" s="523">
        <v>2</v>
      </c>
      <c r="D148" s="523" t="s">
        <v>97</v>
      </c>
      <c r="E148" s="523">
        <v>1</v>
      </c>
      <c r="F148" s="523" t="s">
        <v>206</v>
      </c>
      <c r="G148" s="31" t="s">
        <v>204</v>
      </c>
      <c r="H148" s="32" t="s">
        <v>239</v>
      </c>
      <c r="I148" s="32" t="s">
        <v>326</v>
      </c>
      <c r="J148" s="32" t="s">
        <v>280</v>
      </c>
      <c r="K148" s="503">
        <v>9.8496814619039988E-2</v>
      </c>
      <c r="L148" s="529">
        <v>36.3399</v>
      </c>
      <c r="M148" s="529">
        <v>24.985099999999999</v>
      </c>
      <c r="N148" s="529">
        <v>54.855597000000003</v>
      </c>
      <c r="O148" s="530">
        <v>1024.3628000000001</v>
      </c>
      <c r="P148" s="529">
        <v>6.7317099999999996</v>
      </c>
      <c r="Q148" s="531">
        <v>100.15667000000001</v>
      </c>
      <c r="R148" s="529">
        <v>8.2590000000000003</v>
      </c>
      <c r="S148" s="529">
        <v>9.7493999999999996</v>
      </c>
      <c r="T148" s="529">
        <v>1.5639000000000001</v>
      </c>
      <c r="U148" s="529">
        <v>37.119300000000003</v>
      </c>
      <c r="V148" s="530">
        <v>24.9192</v>
      </c>
      <c r="W148" s="529">
        <v>55.829157000000002</v>
      </c>
      <c r="X148" s="530">
        <v>1025.0119</v>
      </c>
      <c r="Y148" s="529">
        <v>6.2483000000000004</v>
      </c>
      <c r="Z148" s="531">
        <v>93.274929999999998</v>
      </c>
      <c r="AA148" s="529">
        <v>8.2520000000000007</v>
      </c>
      <c r="AB148" s="529">
        <v>0.99029999999999996</v>
      </c>
      <c r="AC148" s="529">
        <v>1.3253999999999999</v>
      </c>
      <c r="AD148" s="10">
        <v>6.5</v>
      </c>
      <c r="AF148" s="11">
        <v>0.96883149606299201</v>
      </c>
    </row>
    <row r="149" spans="1:32" ht="15">
      <c r="A149" s="29" t="s">
        <v>184</v>
      </c>
      <c r="B149" s="33">
        <v>40959</v>
      </c>
      <c r="C149" s="523">
        <v>2</v>
      </c>
      <c r="D149" s="523" t="s">
        <v>97</v>
      </c>
      <c r="E149" s="523">
        <v>1</v>
      </c>
      <c r="F149" s="523" t="s">
        <v>201</v>
      </c>
      <c r="G149" s="31" t="s">
        <v>205</v>
      </c>
      <c r="H149" s="32" t="s">
        <v>259</v>
      </c>
      <c r="I149" s="32" t="s">
        <v>326</v>
      </c>
      <c r="J149" s="32" t="s">
        <v>244</v>
      </c>
      <c r="K149" s="503">
        <v>0.14061797988447949</v>
      </c>
      <c r="L149" s="529">
        <v>36.216000000000001</v>
      </c>
      <c r="M149" s="529">
        <v>24.106400000000001</v>
      </c>
      <c r="N149" s="529">
        <v>53.746389000000001</v>
      </c>
      <c r="O149" s="530">
        <v>1024.5342000000001</v>
      </c>
      <c r="P149" s="529">
        <v>6.8039100000000001</v>
      </c>
      <c r="Q149" s="531">
        <v>99.653379999999999</v>
      </c>
      <c r="R149" s="529">
        <v>8.3580000000000005</v>
      </c>
      <c r="S149" s="529">
        <v>0.62980000000000003</v>
      </c>
      <c r="T149" s="529">
        <v>1.3520000000000001</v>
      </c>
      <c r="U149" s="529">
        <v>37.145499999999998</v>
      </c>
      <c r="V149" s="530">
        <v>24.671900000000001</v>
      </c>
      <c r="W149" s="529">
        <v>55.592350000000003</v>
      </c>
      <c r="X149" s="530">
        <v>1025.1065000000001</v>
      </c>
      <c r="Y149" s="529">
        <v>6.7885099999999996</v>
      </c>
      <c r="Z149" s="531">
        <v>100.92979</v>
      </c>
      <c r="AA149" s="529">
        <v>8.3460000000000001</v>
      </c>
      <c r="AB149" s="529">
        <v>0.89900000000000002</v>
      </c>
      <c r="AC149" s="529">
        <v>1.8831</v>
      </c>
      <c r="AD149" s="10">
        <v>4.5</v>
      </c>
      <c r="AF149" s="11">
        <v>1.9901777777777783</v>
      </c>
    </row>
    <row r="150" spans="1:32" ht="15">
      <c r="A150" s="29" t="s">
        <v>184</v>
      </c>
      <c r="B150" s="33">
        <v>40966</v>
      </c>
      <c r="C150" s="523">
        <v>2</v>
      </c>
      <c r="D150" s="523" t="s">
        <v>97</v>
      </c>
      <c r="E150" s="523">
        <v>1</v>
      </c>
      <c r="F150" s="523" t="s">
        <v>201</v>
      </c>
      <c r="G150" s="31" t="s">
        <v>205</v>
      </c>
      <c r="H150" s="32" t="s">
        <v>262</v>
      </c>
      <c r="I150" s="32" t="s">
        <v>327</v>
      </c>
      <c r="J150" s="32" t="s">
        <v>236</v>
      </c>
      <c r="K150" s="503">
        <v>0.13235538747642675</v>
      </c>
      <c r="L150" s="529">
        <v>36.293500000000002</v>
      </c>
      <c r="M150" s="529">
        <v>23.900700000000001</v>
      </c>
      <c r="N150" s="529">
        <v>53.628369000000006</v>
      </c>
      <c r="O150" s="530">
        <v>1024.6579999999999</v>
      </c>
      <c r="P150" s="529">
        <v>6.7389299999999999</v>
      </c>
      <c r="Q150" s="531">
        <v>98.396960000000007</v>
      </c>
      <c r="R150" s="529">
        <v>8.3140000000000001</v>
      </c>
      <c r="S150" s="529">
        <v>0.60240000000000005</v>
      </c>
      <c r="T150" s="529">
        <v>1.5758000000000001</v>
      </c>
      <c r="U150" s="529">
        <v>36.982100000000003</v>
      </c>
      <c r="V150" s="530">
        <v>24.117999999999999</v>
      </c>
      <c r="W150" s="529">
        <v>54.770626999999998</v>
      </c>
      <c r="X150" s="530">
        <v>1025.1509000000001</v>
      </c>
      <c r="Y150" s="529">
        <v>6.6258699999999999</v>
      </c>
      <c r="Z150" s="531">
        <v>97.493139999999997</v>
      </c>
      <c r="AA150" s="529">
        <v>8.3080000000000016</v>
      </c>
      <c r="AB150" s="529">
        <v>2.7528000000000001</v>
      </c>
      <c r="AC150" s="529">
        <v>2.8043999999999998</v>
      </c>
      <c r="AD150" s="10">
        <v>4</v>
      </c>
      <c r="AF150" s="525">
        <v>2.3330461538461544</v>
      </c>
    </row>
    <row r="151" spans="1:32" ht="15">
      <c r="A151" s="29" t="s">
        <v>184</v>
      </c>
      <c r="B151" s="33">
        <v>40973</v>
      </c>
      <c r="C151" s="523">
        <v>2</v>
      </c>
      <c r="D151" s="523">
        <v>1</v>
      </c>
      <c r="E151" s="523">
        <v>1</v>
      </c>
      <c r="F151" s="523" t="s">
        <v>206</v>
      </c>
      <c r="G151" s="31" t="s">
        <v>207</v>
      </c>
      <c r="H151" s="32" t="s">
        <v>241</v>
      </c>
      <c r="I151" s="32" t="s">
        <v>326</v>
      </c>
      <c r="J151" s="32" t="s">
        <v>280</v>
      </c>
      <c r="K151" s="503">
        <v>8.1528387110825454E-2</v>
      </c>
      <c r="L151" s="529">
        <v>36.251399999999997</v>
      </c>
      <c r="M151" s="529">
        <v>23.527899999999999</v>
      </c>
      <c r="N151" s="529">
        <v>53.174052000000003</v>
      </c>
      <c r="O151" s="530">
        <v>1024.7334000000001</v>
      </c>
      <c r="P151" s="529">
        <v>7.0463899999999997</v>
      </c>
      <c r="Q151" s="531">
        <v>102.20129</v>
      </c>
      <c r="R151" s="529">
        <v>8.3260000000000005</v>
      </c>
      <c r="S151" s="529">
        <v>0.31609999999999999</v>
      </c>
      <c r="T151" s="529">
        <v>0.2515</v>
      </c>
      <c r="U151" s="529">
        <v>37.273600000000002</v>
      </c>
      <c r="V151" s="530">
        <v>23.680099999999999</v>
      </c>
      <c r="W151" s="529">
        <v>54.672891</v>
      </c>
      <c r="X151" s="530">
        <v>1025.5024000000001</v>
      </c>
      <c r="Y151" s="529">
        <v>6.8624700000000001</v>
      </c>
      <c r="Z151" s="531">
        <v>100.3857</v>
      </c>
      <c r="AA151" s="529">
        <v>8.3110000000000017</v>
      </c>
      <c r="AB151" s="529">
        <v>0.79530000000000001</v>
      </c>
      <c r="AC151" s="529">
        <v>0.98880000000000001</v>
      </c>
      <c r="AD151" s="10">
        <v>7</v>
      </c>
      <c r="AF151" s="11">
        <v>0.65470072992700734</v>
      </c>
    </row>
    <row r="152" spans="1:32" ht="15">
      <c r="A152" s="29" t="s">
        <v>184</v>
      </c>
      <c r="B152" s="33">
        <v>40980</v>
      </c>
      <c r="C152" s="523">
        <v>2</v>
      </c>
      <c r="D152" s="523" t="s">
        <v>196</v>
      </c>
      <c r="E152" s="523">
        <v>1</v>
      </c>
      <c r="F152" s="523" t="s">
        <v>197</v>
      </c>
      <c r="G152" s="31" t="s">
        <v>193</v>
      </c>
      <c r="H152" s="32" t="s">
        <v>239</v>
      </c>
      <c r="I152" s="32" t="s">
        <v>326</v>
      </c>
      <c r="J152" s="32" t="s">
        <v>280</v>
      </c>
      <c r="K152" s="503">
        <v>0.10274502326890003</v>
      </c>
      <c r="L152" s="529">
        <v>36.361499999999999</v>
      </c>
      <c r="M152" s="529">
        <v>24.906600000000001</v>
      </c>
      <c r="N152" s="529">
        <v>54.799813</v>
      </c>
      <c r="O152" s="530">
        <v>1024.4033999999999</v>
      </c>
      <c r="P152" s="529">
        <v>6.8979900000000001</v>
      </c>
      <c r="Q152" s="531">
        <v>102.5067</v>
      </c>
      <c r="R152" s="529">
        <v>8.2660000000000018</v>
      </c>
      <c r="S152" s="529">
        <v>0.38690000000000002</v>
      </c>
      <c r="T152" s="529">
        <v>0.50680000000000003</v>
      </c>
      <c r="U152" s="529">
        <v>37.000799999999998</v>
      </c>
      <c r="V152" s="530">
        <v>24.571899999999999</v>
      </c>
      <c r="W152" s="529">
        <v>55.291074000000002</v>
      </c>
      <c r="X152" s="530">
        <v>1025.0293999999999</v>
      </c>
      <c r="Y152" s="529">
        <v>6.6139999999999999</v>
      </c>
      <c r="Z152" s="531">
        <v>98.086569999999995</v>
      </c>
      <c r="AA152" s="529">
        <v>8.2580000000000009</v>
      </c>
      <c r="AB152" s="529">
        <v>1.4286000000000001</v>
      </c>
      <c r="AC152" s="529">
        <v>1.3815</v>
      </c>
      <c r="AD152" s="10">
        <v>10</v>
      </c>
      <c r="AF152" s="11">
        <v>0.91317958333333304</v>
      </c>
    </row>
    <row r="153" spans="1:32" ht="15">
      <c r="A153" s="29" t="s">
        <v>184</v>
      </c>
      <c r="B153" s="33">
        <v>40988</v>
      </c>
      <c r="C153" s="523">
        <v>2</v>
      </c>
      <c r="D153" s="523" t="s">
        <v>191</v>
      </c>
      <c r="E153" s="523">
        <v>1</v>
      </c>
      <c r="F153" s="523" t="s">
        <v>203</v>
      </c>
      <c r="G153" s="31" t="s">
        <v>189</v>
      </c>
      <c r="H153" s="32" t="s">
        <v>249</v>
      </c>
      <c r="I153" s="32" t="s">
        <v>326</v>
      </c>
      <c r="J153" s="32" t="s">
        <v>236</v>
      </c>
      <c r="K153" s="503">
        <v>0.14778035006336465</v>
      </c>
      <c r="L153" s="529">
        <v>36.520400000000002</v>
      </c>
      <c r="M153" s="529">
        <v>23.118400000000001</v>
      </c>
      <c r="N153" s="529">
        <v>53.084152000000003</v>
      </c>
      <c r="O153" s="530">
        <v>1025.0573999999999</v>
      </c>
      <c r="P153" s="529">
        <v>6.8685900000000002</v>
      </c>
      <c r="Q153" s="531">
        <v>99.070490000000007</v>
      </c>
      <c r="R153" s="529">
        <v>8.1540000000000017</v>
      </c>
      <c r="S153" s="529">
        <v>1.0733999999999999</v>
      </c>
      <c r="T153" s="529">
        <v>2.1962999999999999</v>
      </c>
      <c r="U153" s="529">
        <v>37.186500000000002</v>
      </c>
      <c r="V153" s="530">
        <v>23.4055</v>
      </c>
      <c r="W153" s="529">
        <v>54.259701</v>
      </c>
      <c r="X153" s="530">
        <v>1025.5177000000001</v>
      </c>
      <c r="Y153" s="529">
        <v>6.8950500000000003</v>
      </c>
      <c r="Z153" s="531">
        <v>100.33461</v>
      </c>
      <c r="AA153" s="529">
        <v>8.1540000000000017</v>
      </c>
      <c r="AB153" s="529">
        <v>0.75590000000000002</v>
      </c>
      <c r="AC153" s="529">
        <v>2.7915999999999999</v>
      </c>
      <c r="AD153" s="10">
        <v>5</v>
      </c>
      <c r="AF153" s="11">
        <v>2.6011408333333335</v>
      </c>
    </row>
    <row r="154" spans="1:32" ht="15">
      <c r="A154" s="29" t="s">
        <v>184</v>
      </c>
      <c r="B154" s="39">
        <v>40994</v>
      </c>
      <c r="C154" s="523">
        <v>2</v>
      </c>
      <c r="D154" s="523" t="s">
        <v>97</v>
      </c>
      <c r="E154" s="523">
        <v>1</v>
      </c>
      <c r="F154" s="523" t="s">
        <v>202</v>
      </c>
      <c r="G154" s="31" t="s">
        <v>189</v>
      </c>
      <c r="H154" s="32" t="s">
        <v>300</v>
      </c>
      <c r="I154" s="32" t="s">
        <v>326</v>
      </c>
      <c r="J154" s="32" t="s">
        <v>244</v>
      </c>
      <c r="K154" s="503">
        <v>0.13799136226168573</v>
      </c>
      <c r="L154" s="525">
        <v>36.718899999999998</v>
      </c>
      <c r="M154" s="525">
        <v>22.463699999999999</v>
      </c>
      <c r="N154" s="525">
        <v>52.635688000000002</v>
      </c>
      <c r="O154" s="526">
        <v>1025.3969999999999</v>
      </c>
      <c r="P154" s="525">
        <v>7.1376799999999996</v>
      </c>
      <c r="Q154" s="527">
        <v>101.89733</v>
      </c>
      <c r="R154" s="525">
        <v>8.1579999999999995</v>
      </c>
      <c r="S154" s="525">
        <v>0.58720000000000006</v>
      </c>
      <c r="T154" s="525">
        <v>1.5699000000000001</v>
      </c>
      <c r="U154" s="529">
        <v>37.520899999999997</v>
      </c>
      <c r="V154" s="530">
        <v>22.686800000000002</v>
      </c>
      <c r="W154" s="529">
        <v>53.902940000000001</v>
      </c>
      <c r="X154" s="530">
        <v>1025.9820999999999</v>
      </c>
      <c r="Y154" s="529">
        <v>7.1147400000000003</v>
      </c>
      <c r="Z154" s="531">
        <v>102.44365999999999</v>
      </c>
      <c r="AA154" s="529">
        <v>8.1630000000000003</v>
      </c>
      <c r="AB154" s="529">
        <v>0.65229999999999999</v>
      </c>
      <c r="AC154" s="529">
        <v>2.1776</v>
      </c>
      <c r="AD154" s="10">
        <v>4.5</v>
      </c>
      <c r="AF154" s="11">
        <v>2.1882589595375728</v>
      </c>
    </row>
    <row r="155" spans="1:32" ht="15">
      <c r="A155" s="29"/>
      <c r="B155" s="39"/>
      <c r="C155" s="523"/>
      <c r="D155" s="523"/>
      <c r="E155" s="523"/>
      <c r="F155" s="523"/>
      <c r="G155" s="31"/>
      <c r="H155" s="32"/>
      <c r="I155" s="32"/>
      <c r="J155" s="32"/>
      <c r="K155" s="503"/>
      <c r="L155" s="525"/>
      <c r="M155" s="525"/>
      <c r="N155" s="525"/>
      <c r="O155" s="526"/>
      <c r="P155" s="525"/>
      <c r="Q155" s="527"/>
      <c r="R155" s="525"/>
      <c r="S155" s="525"/>
      <c r="T155" s="525"/>
      <c r="U155" s="529"/>
      <c r="V155" s="530"/>
      <c r="W155" s="529"/>
      <c r="X155" s="530"/>
      <c r="Y155" s="529"/>
      <c r="Z155" s="531"/>
      <c r="AA155" s="529"/>
      <c r="AB155" s="529"/>
      <c r="AC155" s="529"/>
      <c r="AD155" s="10"/>
      <c r="AF155" s="11"/>
    </row>
    <row r="156" spans="1:32">
      <c r="A156" s="29" t="s">
        <v>235</v>
      </c>
      <c r="B156" s="33">
        <v>40882</v>
      </c>
      <c r="C156" s="523">
        <v>2</v>
      </c>
      <c r="D156" s="523" t="s">
        <v>191</v>
      </c>
      <c r="E156" s="523">
        <v>1</v>
      </c>
      <c r="F156" s="523" t="s">
        <v>102</v>
      </c>
      <c r="G156" s="31" t="s">
        <v>198</v>
      </c>
      <c r="H156" s="32" t="s">
        <v>254</v>
      </c>
      <c r="I156" s="32" t="s">
        <v>326</v>
      </c>
      <c r="J156" s="32" t="s">
        <v>240</v>
      </c>
      <c r="K156" s="524">
        <v>7.6026863215584148E-2</v>
      </c>
      <c r="L156" s="525">
        <v>35.4756</v>
      </c>
      <c r="M156" s="525">
        <v>21.9529</v>
      </c>
      <c r="N156" s="525">
        <v>50.517107000000003</v>
      </c>
      <c r="O156" s="526">
        <v>1024.5962999999999</v>
      </c>
      <c r="P156" s="525">
        <v>7.4512799999999997</v>
      </c>
      <c r="Q156" s="527">
        <v>104.6585</v>
      </c>
      <c r="R156" s="525">
        <v>8.1270000000000007</v>
      </c>
      <c r="S156" s="525">
        <v>0.43469999999999998</v>
      </c>
      <c r="T156" s="525">
        <v>0.22819999999999999</v>
      </c>
      <c r="U156" s="525">
        <v>35.463099999999997</v>
      </c>
      <c r="V156" s="525">
        <v>20.920300000000001</v>
      </c>
      <c r="W156" s="525">
        <v>49.439672000000002</v>
      </c>
      <c r="X156" s="526">
        <v>1024.9566</v>
      </c>
      <c r="Y156" s="525">
        <v>7.2952899999999996</v>
      </c>
      <c r="Z156" s="527">
        <v>100.58450000000001</v>
      </c>
      <c r="AA156" s="525">
        <v>8.1080000000000005</v>
      </c>
      <c r="AB156" s="525">
        <v>0.97250000000000003</v>
      </c>
      <c r="AC156" s="525">
        <v>2.7946</v>
      </c>
      <c r="AD156" s="526">
        <v>8</v>
      </c>
      <c r="AF156" s="11">
        <v>1.6464441314554008</v>
      </c>
    </row>
    <row r="157" spans="1:32" ht="15">
      <c r="A157" s="29" t="s">
        <v>235</v>
      </c>
      <c r="B157" s="33">
        <v>40889</v>
      </c>
      <c r="C157" s="523">
        <v>2</v>
      </c>
      <c r="D157" s="523" t="s">
        <v>191</v>
      </c>
      <c r="E157" s="523">
        <v>1</v>
      </c>
      <c r="F157" s="523" t="s">
        <v>203</v>
      </c>
      <c r="G157" s="31" t="s">
        <v>204</v>
      </c>
      <c r="H157" s="532" t="s">
        <v>249</v>
      </c>
      <c r="I157" s="32" t="s">
        <v>280</v>
      </c>
      <c r="J157" s="32" t="s">
        <v>237</v>
      </c>
      <c r="K157" s="524">
        <v>9.9198961261295543E-2</v>
      </c>
      <c r="L157" s="529">
        <v>35.470100000000002</v>
      </c>
      <c r="M157" s="529">
        <v>21.580400000000001</v>
      </c>
      <c r="N157" s="529">
        <v>50.123407</v>
      </c>
      <c r="O157" s="530">
        <v>1024.6962000000001</v>
      </c>
      <c r="P157" s="529">
        <v>7.4641299999999999</v>
      </c>
      <c r="Q157" s="531">
        <v>104.14277</v>
      </c>
      <c r="R157" s="529">
        <v>8.0690000000000008</v>
      </c>
      <c r="S157" s="529">
        <v>0.32169999999999999</v>
      </c>
      <c r="T157" s="529">
        <v>1.5666</v>
      </c>
      <c r="U157" s="525">
        <v>35.455599999999997</v>
      </c>
      <c r="V157" s="525">
        <v>21.1615</v>
      </c>
      <c r="W157" s="525">
        <v>49.679648</v>
      </c>
      <c r="X157" s="526">
        <v>1024.8841</v>
      </c>
      <c r="Y157" s="525">
        <v>6.9620699999999998</v>
      </c>
      <c r="Z157" s="527">
        <v>96.403589999999994</v>
      </c>
      <c r="AA157" s="525">
        <v>8.0399999999999991</v>
      </c>
      <c r="AB157" s="525">
        <v>1.4252</v>
      </c>
      <c r="AC157" s="525">
        <v>4.5769000000000002</v>
      </c>
      <c r="AD157" s="10">
        <v>5</v>
      </c>
      <c r="AF157" s="525">
        <v>2.7875987096774213</v>
      </c>
    </row>
    <row r="158" spans="1:32" ht="15">
      <c r="A158" s="29" t="s">
        <v>235</v>
      </c>
      <c r="B158" s="33">
        <v>40896</v>
      </c>
      <c r="C158" s="523">
        <v>2</v>
      </c>
      <c r="D158" s="523" t="s">
        <v>191</v>
      </c>
      <c r="E158" s="523">
        <v>1</v>
      </c>
      <c r="F158" s="523" t="s">
        <v>195</v>
      </c>
      <c r="G158" s="31" t="s">
        <v>204</v>
      </c>
      <c r="H158" s="532" t="s">
        <v>282</v>
      </c>
      <c r="I158" s="32" t="s">
        <v>280</v>
      </c>
      <c r="J158" s="32" t="s">
        <v>241</v>
      </c>
      <c r="K158" s="524">
        <v>0.12407830843416216</v>
      </c>
      <c r="L158" s="525">
        <v>35.5045</v>
      </c>
      <c r="M158" s="525">
        <v>22.478300000000001</v>
      </c>
      <c r="N158" s="525">
        <v>51.101101</v>
      </c>
      <c r="O158" s="526">
        <v>1024.4684999999999</v>
      </c>
      <c r="P158" s="525">
        <v>7.82531</v>
      </c>
      <c r="Q158" s="527">
        <v>110.95654</v>
      </c>
      <c r="R158" s="525">
        <v>7.9989999999999997</v>
      </c>
      <c r="S158" s="525">
        <v>0.29820000000000002</v>
      </c>
      <c r="T158" s="525">
        <v>0.65710000000000002</v>
      </c>
      <c r="U158" s="529">
        <v>35.479999999999997</v>
      </c>
      <c r="V158" s="529">
        <v>21.535599999999999</v>
      </c>
      <c r="W158" s="529">
        <v>50.097794999999998</v>
      </c>
      <c r="X158" s="530">
        <v>1024.7998</v>
      </c>
      <c r="Y158" s="529">
        <v>6.9582499999999996</v>
      </c>
      <c r="Z158" s="531">
        <v>97.012469999999993</v>
      </c>
      <c r="AA158" s="529">
        <v>7.9470000000000001</v>
      </c>
      <c r="AB158" s="529">
        <v>1.2251000000000001</v>
      </c>
      <c r="AC158" s="529">
        <v>8.2171000000000003</v>
      </c>
      <c r="AD158" s="10">
        <v>5</v>
      </c>
      <c r="AF158" s="11">
        <v>4.7262405594405577</v>
      </c>
    </row>
    <row r="159" spans="1:32">
      <c r="A159" s="29" t="s">
        <v>235</v>
      </c>
      <c r="B159" s="33">
        <v>40912</v>
      </c>
      <c r="C159" s="523">
        <v>2</v>
      </c>
      <c r="D159" s="523" t="s">
        <v>191</v>
      </c>
      <c r="E159" s="523">
        <v>1</v>
      </c>
      <c r="F159" s="523" t="s">
        <v>206</v>
      </c>
      <c r="G159" s="31" t="s">
        <v>192</v>
      </c>
      <c r="H159" s="532" t="s">
        <v>242</v>
      </c>
      <c r="I159" s="32" t="s">
        <v>326</v>
      </c>
      <c r="J159" s="32" t="s">
        <v>244</v>
      </c>
      <c r="K159" s="524">
        <v>0.1158743784254286</v>
      </c>
      <c r="L159" s="525">
        <v>35.650199999999998</v>
      </c>
      <c r="M159" s="525">
        <v>23.161100000000001</v>
      </c>
      <c r="N159" s="525">
        <v>52.004080999999999</v>
      </c>
      <c r="O159" s="526">
        <v>1024.3846000000001</v>
      </c>
      <c r="P159" s="525">
        <v>7.1136100000000004</v>
      </c>
      <c r="Q159" s="527">
        <v>102.16546</v>
      </c>
      <c r="R159" s="525">
        <v>8.3970000000000002</v>
      </c>
      <c r="S159" s="525">
        <v>0.34060000000000001</v>
      </c>
      <c r="T159" s="525">
        <v>0.87939999999999996</v>
      </c>
      <c r="U159" s="525">
        <v>35.657600000000002</v>
      </c>
      <c r="V159" s="525">
        <v>23.046500000000002</v>
      </c>
      <c r="W159" s="525">
        <v>51.901544000000001</v>
      </c>
      <c r="X159" s="526">
        <v>1024.5060000000001</v>
      </c>
      <c r="Y159" s="525">
        <v>6.9253200000000001</v>
      </c>
      <c r="Z159" s="527">
        <v>99.266829999999999</v>
      </c>
      <c r="AA159" s="525">
        <v>8.3810000000000002</v>
      </c>
      <c r="AB159" s="525">
        <v>0.88729999999999998</v>
      </c>
      <c r="AC159" s="525">
        <v>2.7250999999999999</v>
      </c>
      <c r="AD159" s="526">
        <v>5.0999999999999996</v>
      </c>
      <c r="AF159" s="11">
        <v>1.6759041407867503</v>
      </c>
    </row>
    <row r="160" spans="1:32" ht="15">
      <c r="A160" s="29" t="s">
        <v>235</v>
      </c>
      <c r="B160" s="33">
        <v>40917</v>
      </c>
      <c r="C160" s="523">
        <v>2</v>
      </c>
      <c r="D160" s="523" t="s">
        <v>196</v>
      </c>
      <c r="E160" s="523">
        <v>1</v>
      </c>
      <c r="F160" s="523" t="s">
        <v>119</v>
      </c>
      <c r="G160" s="31" t="s">
        <v>187</v>
      </c>
      <c r="H160" s="532" t="s">
        <v>262</v>
      </c>
      <c r="I160" s="32" t="s">
        <v>326</v>
      </c>
      <c r="J160" s="32" t="s">
        <v>236</v>
      </c>
      <c r="K160" s="524">
        <v>0.11179137164700059</v>
      </c>
      <c r="L160" s="529">
        <v>35.7759</v>
      </c>
      <c r="M160" s="529">
        <v>22.983000000000001</v>
      </c>
      <c r="N160" s="529">
        <v>51.979407999999999</v>
      </c>
      <c r="O160" s="530">
        <v>1024.5320999999999</v>
      </c>
      <c r="P160" s="529">
        <v>7.0812900000000001</v>
      </c>
      <c r="Q160" s="531">
        <v>101.45946000000001</v>
      </c>
      <c r="R160" s="529">
        <v>8.4150000000000009</v>
      </c>
      <c r="S160" s="529">
        <v>0.29360000000000003</v>
      </c>
      <c r="T160" s="529">
        <v>0.7369</v>
      </c>
      <c r="U160" s="529">
        <v>35.7911</v>
      </c>
      <c r="V160" s="529">
        <v>22.732500000000002</v>
      </c>
      <c r="W160" s="529">
        <v>51.743400000000001</v>
      </c>
      <c r="X160" s="530">
        <v>1024.6972000000001</v>
      </c>
      <c r="Y160" s="529">
        <v>7.0267200000000001</v>
      </c>
      <c r="Z160" s="531">
        <v>100.24585</v>
      </c>
      <c r="AA160" s="529">
        <v>8.4210000000000012</v>
      </c>
      <c r="AB160" s="529">
        <v>0.74909999999999999</v>
      </c>
      <c r="AC160" s="529">
        <v>2.4190999999999998</v>
      </c>
      <c r="AD160" s="10">
        <v>5.5</v>
      </c>
      <c r="AF160" s="11">
        <v>1.7452407692307688</v>
      </c>
    </row>
    <row r="161" spans="1:32" ht="15">
      <c r="A161" s="29" t="s">
        <v>235</v>
      </c>
      <c r="B161" s="33">
        <v>40924</v>
      </c>
      <c r="C161" s="523">
        <v>2</v>
      </c>
      <c r="D161" s="523">
        <v>1</v>
      </c>
      <c r="E161" s="523">
        <v>1</v>
      </c>
      <c r="F161" s="523" t="s">
        <v>119</v>
      </c>
      <c r="G161" s="31" t="s">
        <v>187</v>
      </c>
      <c r="H161" s="532" t="s">
        <v>239</v>
      </c>
      <c r="I161" s="32" t="s">
        <v>326</v>
      </c>
      <c r="J161" s="32" t="s">
        <v>280</v>
      </c>
      <c r="K161" s="524">
        <v>7.9664978377690418E-2</v>
      </c>
      <c r="L161" s="529">
        <v>35.856400000000001</v>
      </c>
      <c r="M161" s="529">
        <v>24.078900000000001</v>
      </c>
      <c r="N161" s="529">
        <v>53.243243999999997</v>
      </c>
      <c r="O161" s="530">
        <v>1024.2701999999999</v>
      </c>
      <c r="P161" s="529">
        <v>7.0715300000000001</v>
      </c>
      <c r="Q161" s="531">
        <v>103.31065</v>
      </c>
      <c r="R161" s="529">
        <v>8.3640000000000008</v>
      </c>
      <c r="S161" s="529">
        <v>0.72829999999999995</v>
      </c>
      <c r="T161" s="529">
        <v>0.6119</v>
      </c>
      <c r="U161" s="529">
        <v>35.822400000000002</v>
      </c>
      <c r="V161" s="529">
        <v>23.3371</v>
      </c>
      <c r="W161" s="529">
        <v>52.421517999999999</v>
      </c>
      <c r="X161" s="530">
        <v>1024.5479</v>
      </c>
      <c r="Y161" s="529">
        <v>6.7578800000000001</v>
      </c>
      <c r="Z161" s="531">
        <v>97.451089999999994</v>
      </c>
      <c r="AA161" s="529">
        <v>8.3530000000000033</v>
      </c>
      <c r="AB161" s="529">
        <v>2.0249999999999999</v>
      </c>
      <c r="AC161" s="529">
        <v>9.1550000000000011</v>
      </c>
      <c r="AD161" s="10">
        <v>8</v>
      </c>
      <c r="AF161" s="11">
        <v>2.4798312499999979</v>
      </c>
    </row>
    <row r="162" spans="1:32" ht="15">
      <c r="A162" s="29" t="s">
        <v>235</v>
      </c>
      <c r="B162" s="33">
        <v>40931</v>
      </c>
      <c r="C162" s="523">
        <v>2</v>
      </c>
      <c r="D162" s="523" t="s">
        <v>191</v>
      </c>
      <c r="E162" s="523">
        <v>1</v>
      </c>
      <c r="F162" s="523" t="s">
        <v>202</v>
      </c>
      <c r="G162" s="31" t="s">
        <v>189</v>
      </c>
      <c r="H162" s="532" t="s">
        <v>258</v>
      </c>
      <c r="I162" s="32" t="s">
        <v>326</v>
      </c>
      <c r="J162" s="32" t="s">
        <v>241</v>
      </c>
      <c r="K162" s="524">
        <v>9.2712296118613383E-2</v>
      </c>
      <c r="L162" s="529">
        <v>35.9131</v>
      </c>
      <c r="M162" s="529">
        <v>24.244700000000002</v>
      </c>
      <c r="N162" s="529">
        <v>53.494311000000003</v>
      </c>
      <c r="O162" s="530">
        <v>1024.2641000000001</v>
      </c>
      <c r="P162" s="529">
        <v>6.9746300000000003</v>
      </c>
      <c r="Q162" s="531">
        <v>102.21863</v>
      </c>
      <c r="R162" s="529">
        <v>8.3560000000000034</v>
      </c>
      <c r="S162" s="529">
        <v>0.29830000000000001</v>
      </c>
      <c r="T162" s="529">
        <v>1.4751000000000001</v>
      </c>
      <c r="U162" s="529">
        <v>35.915100000000002</v>
      </c>
      <c r="V162" s="529">
        <v>23.856200000000001</v>
      </c>
      <c r="W162" s="529">
        <v>53.092455000000001</v>
      </c>
      <c r="X162" s="530">
        <v>1024.4638</v>
      </c>
      <c r="Y162" s="529">
        <v>6.2412599999999996</v>
      </c>
      <c r="Z162" s="531">
        <v>90.86239999999998</v>
      </c>
      <c r="AA162" s="529">
        <v>8.3360000000000003</v>
      </c>
      <c r="AB162" s="529">
        <v>0.70420000000000005</v>
      </c>
      <c r="AC162" s="529">
        <v>7.7948000000000004</v>
      </c>
      <c r="AD162" s="10">
        <v>5.5</v>
      </c>
      <c r="AF162" s="11">
        <v>4.0799338870431887</v>
      </c>
    </row>
    <row r="163" spans="1:32" ht="15">
      <c r="A163" s="29" t="s">
        <v>235</v>
      </c>
      <c r="B163" s="33">
        <v>40938</v>
      </c>
      <c r="C163" s="523">
        <v>2</v>
      </c>
      <c r="D163" s="523">
        <v>1</v>
      </c>
      <c r="E163" s="523">
        <v>1</v>
      </c>
      <c r="F163" s="523" t="s">
        <v>195</v>
      </c>
      <c r="G163" s="31" t="s">
        <v>189</v>
      </c>
      <c r="H163" s="532" t="s">
        <v>247</v>
      </c>
      <c r="I163" s="32" t="s">
        <v>326</v>
      </c>
      <c r="J163" s="32" t="s">
        <v>237</v>
      </c>
      <c r="K163" s="503">
        <v>0.124107140558455</v>
      </c>
      <c r="L163" s="529">
        <v>35.997399999999999</v>
      </c>
      <c r="M163" s="529">
        <v>24.921199999999999</v>
      </c>
      <c r="N163" s="529">
        <v>54.328293000000002</v>
      </c>
      <c r="O163" s="530">
        <v>1024.1244999999999</v>
      </c>
      <c r="P163" s="529">
        <v>6.9001099999999997</v>
      </c>
      <c r="Q163" s="531">
        <v>102.35055</v>
      </c>
      <c r="R163" s="529">
        <v>8.3400000000000016</v>
      </c>
      <c r="S163" s="529">
        <v>0.42149999999999999</v>
      </c>
      <c r="T163" s="529">
        <v>1.1879999999999999</v>
      </c>
      <c r="U163" s="529">
        <v>36.025600000000004</v>
      </c>
      <c r="V163" s="529">
        <v>24.849299999999999</v>
      </c>
      <c r="W163" s="529">
        <v>54.297471000000002</v>
      </c>
      <c r="X163" s="530">
        <v>1024.2492</v>
      </c>
      <c r="Y163" s="529">
        <v>6.8315599999999996</v>
      </c>
      <c r="Z163" s="531">
        <v>101.22626</v>
      </c>
      <c r="AA163" s="529">
        <v>8.3350000000000009</v>
      </c>
      <c r="AB163" s="529">
        <v>1.2184999999999999</v>
      </c>
      <c r="AC163" s="529">
        <v>4.3080999999999996</v>
      </c>
      <c r="AD163" s="10">
        <v>4</v>
      </c>
      <c r="AF163" s="11">
        <v>2.7404350877192973</v>
      </c>
    </row>
    <row r="164" spans="1:32" ht="15">
      <c r="A164" s="29" t="s">
        <v>235</v>
      </c>
      <c r="B164" s="33">
        <v>40945</v>
      </c>
      <c r="C164" s="523">
        <v>2</v>
      </c>
      <c r="D164" s="523" t="s">
        <v>191</v>
      </c>
      <c r="E164" s="523">
        <v>1</v>
      </c>
      <c r="F164" s="523" t="s">
        <v>195</v>
      </c>
      <c r="G164" s="31" t="s">
        <v>204</v>
      </c>
      <c r="H164" s="532" t="s">
        <v>285</v>
      </c>
      <c r="I164" s="32" t="s">
        <v>326</v>
      </c>
      <c r="J164" s="32" t="s">
        <v>237</v>
      </c>
      <c r="K164" s="503">
        <v>0.13231267129976534</v>
      </c>
      <c r="L164" s="529">
        <v>36.049399999999999</v>
      </c>
      <c r="M164" s="529">
        <v>23.514800000000001</v>
      </c>
      <c r="N164" s="529">
        <v>52.89669</v>
      </c>
      <c r="O164" s="530">
        <v>1024.5822000000001</v>
      </c>
      <c r="P164" s="529">
        <v>6.8024100000000001</v>
      </c>
      <c r="Q164" s="531">
        <v>98.525180000000006</v>
      </c>
      <c r="R164" s="529">
        <v>8.31</v>
      </c>
      <c r="S164" s="529">
        <v>0.77300000000000002</v>
      </c>
      <c r="T164" s="529">
        <v>1.5963000000000001</v>
      </c>
      <c r="U164" s="529">
        <v>36.045000000000002</v>
      </c>
      <c r="V164" s="529">
        <v>23.471900000000002</v>
      </c>
      <c r="W164" s="529">
        <v>52.853850999999999</v>
      </c>
      <c r="X164" s="530">
        <v>1024.6751999999999</v>
      </c>
      <c r="Y164" s="529">
        <v>6.7316599999999998</v>
      </c>
      <c r="Z164" s="531">
        <v>97.425619999999995</v>
      </c>
      <c r="AA164" s="529">
        <v>8.3080000000000016</v>
      </c>
      <c r="AB164" s="529">
        <v>0.8</v>
      </c>
      <c r="AC164" s="529">
        <v>4.1147999999999998</v>
      </c>
      <c r="AD164" s="10">
        <v>4.5</v>
      </c>
      <c r="AF164" s="11">
        <v>3.2365485365853663</v>
      </c>
    </row>
    <row r="165" spans="1:32" ht="15">
      <c r="A165" s="29" t="s">
        <v>235</v>
      </c>
      <c r="B165" s="33">
        <v>40952</v>
      </c>
      <c r="C165" s="523" t="s">
        <v>108</v>
      </c>
      <c r="D165" s="523" t="s">
        <v>108</v>
      </c>
      <c r="E165" s="523">
        <v>1</v>
      </c>
      <c r="F165" s="523" t="s">
        <v>202</v>
      </c>
      <c r="G165" s="31" t="s">
        <v>204</v>
      </c>
      <c r="H165" s="532" t="s">
        <v>242</v>
      </c>
      <c r="I165" s="32" t="s">
        <v>326</v>
      </c>
      <c r="J165" s="32" t="s">
        <v>236</v>
      </c>
      <c r="K165" s="503">
        <v>8.1073686751630888E-2</v>
      </c>
      <c r="L165" s="529">
        <v>36.146900000000002</v>
      </c>
      <c r="M165" s="529">
        <v>24.3751</v>
      </c>
      <c r="N165" s="529">
        <v>53.942956000000002</v>
      </c>
      <c r="O165" s="530">
        <v>1024.4022</v>
      </c>
      <c r="P165" s="529">
        <v>7.11287</v>
      </c>
      <c r="Q165" s="531">
        <v>104.61809</v>
      </c>
      <c r="R165" s="529">
        <v>8.3120000000000012</v>
      </c>
      <c r="S165" s="529">
        <v>0.1305</v>
      </c>
      <c r="T165" s="529">
        <v>0.54449999999999998</v>
      </c>
      <c r="U165" s="529">
        <v>36.096000000000004</v>
      </c>
      <c r="V165" s="529">
        <v>23.476400000000002</v>
      </c>
      <c r="W165" s="529">
        <v>52.925209000000002</v>
      </c>
      <c r="X165" s="530">
        <v>1024.7139</v>
      </c>
      <c r="Y165" s="529">
        <v>5.4496799999999999</v>
      </c>
      <c r="Z165" s="531">
        <v>78.901220000000009</v>
      </c>
      <c r="AA165" s="529">
        <v>8.31</v>
      </c>
      <c r="AB165" s="529">
        <v>2.0488</v>
      </c>
      <c r="AC165" s="529">
        <v>4.7436999999999996</v>
      </c>
      <c r="AD165" s="10">
        <v>6.5</v>
      </c>
      <c r="AF165" s="11">
        <v>2.0587015957446804</v>
      </c>
    </row>
    <row r="166" spans="1:32" ht="15">
      <c r="A166" s="29" t="s">
        <v>235</v>
      </c>
      <c r="B166" s="33">
        <v>40959</v>
      </c>
      <c r="C166" s="523">
        <v>2</v>
      </c>
      <c r="D166" s="523" t="s">
        <v>186</v>
      </c>
      <c r="E166" s="523">
        <v>1</v>
      </c>
      <c r="F166" s="523" t="s">
        <v>304</v>
      </c>
      <c r="G166" s="31" t="s">
        <v>205</v>
      </c>
      <c r="H166" s="532" t="s">
        <v>282</v>
      </c>
      <c r="I166" s="32" t="s">
        <v>326</v>
      </c>
      <c r="J166" s="32" t="s">
        <v>238</v>
      </c>
      <c r="K166" s="503">
        <v>0.13803894071388756</v>
      </c>
      <c r="L166" s="529">
        <v>36.193400000000004</v>
      </c>
      <c r="M166" s="529">
        <v>24.0656</v>
      </c>
      <c r="N166" s="529">
        <v>53.672983000000002</v>
      </c>
      <c r="O166" s="530">
        <v>1024.53</v>
      </c>
      <c r="P166" s="529">
        <v>6.7626299999999997</v>
      </c>
      <c r="Q166" s="531">
        <v>98.966560000000001</v>
      </c>
      <c r="R166" s="529">
        <v>8.3510000000000009</v>
      </c>
      <c r="S166" s="529">
        <v>0.71809999999999996</v>
      </c>
      <c r="T166" s="529">
        <v>1.7121</v>
      </c>
      <c r="U166" s="529">
        <v>36.190800000000003</v>
      </c>
      <c r="V166" s="529">
        <v>23.928699999999999</v>
      </c>
      <c r="W166" s="529">
        <v>53.530536000000005</v>
      </c>
      <c r="X166" s="530">
        <v>1024.6407999999999</v>
      </c>
      <c r="Y166" s="529">
        <v>6.6832399999999996</v>
      </c>
      <c r="Z166" s="531">
        <v>97.573210000000003</v>
      </c>
      <c r="AA166" s="529">
        <v>8.3490000000000002</v>
      </c>
      <c r="AB166" s="529">
        <v>0.70469999999999999</v>
      </c>
      <c r="AC166" s="529">
        <v>4.6970999999999998</v>
      </c>
      <c r="AD166" s="10">
        <v>4</v>
      </c>
      <c r="AF166" s="11">
        <v>3.2707168269230773</v>
      </c>
    </row>
    <row r="167" spans="1:32" ht="15">
      <c r="A167" s="29" t="s">
        <v>235</v>
      </c>
      <c r="B167" s="33">
        <v>40966</v>
      </c>
      <c r="C167" s="523">
        <v>2</v>
      </c>
      <c r="D167" s="523" t="s">
        <v>190</v>
      </c>
      <c r="E167" s="523">
        <v>1</v>
      </c>
      <c r="F167" s="523" t="s">
        <v>270</v>
      </c>
      <c r="G167" s="31" t="s">
        <v>205</v>
      </c>
      <c r="H167" s="532" t="s">
        <v>267</v>
      </c>
      <c r="I167" s="32" t="s">
        <v>326</v>
      </c>
      <c r="J167" s="32" t="s">
        <v>241</v>
      </c>
      <c r="K167" s="503">
        <v>0.14012608793978429</v>
      </c>
      <c r="L167" s="529">
        <v>36.283200000000001</v>
      </c>
      <c r="M167" s="529">
        <v>24.041799999999999</v>
      </c>
      <c r="N167" s="529">
        <v>53.765725000000003</v>
      </c>
      <c r="O167" s="530">
        <v>1024.6052999999999</v>
      </c>
      <c r="P167" s="529">
        <v>6.5395099999999999</v>
      </c>
      <c r="Q167" s="531">
        <v>95.711600000000004</v>
      </c>
      <c r="R167" s="529">
        <v>8.3040000000000003</v>
      </c>
      <c r="S167" s="529">
        <v>0.82520000000000004</v>
      </c>
      <c r="T167" s="529">
        <v>2.0177999999999998</v>
      </c>
      <c r="U167" s="529">
        <v>36.286900000000003</v>
      </c>
      <c r="V167" s="529">
        <v>23.884699999999999</v>
      </c>
      <c r="W167" s="529">
        <v>53.610672999999998</v>
      </c>
      <c r="X167" s="530">
        <v>1024.7382</v>
      </c>
      <c r="Y167" s="529">
        <v>6.5118900000000002</v>
      </c>
      <c r="Z167" s="531">
        <v>95.051950000000005</v>
      </c>
      <c r="AA167" s="529">
        <v>8.3110000000000017</v>
      </c>
      <c r="AB167" s="529">
        <v>1.8229</v>
      </c>
      <c r="AC167" s="529">
        <v>3.7625999999999999</v>
      </c>
      <c r="AD167" s="10">
        <v>5</v>
      </c>
      <c r="AF167" s="525">
        <v>3.4481731462925853</v>
      </c>
    </row>
    <row r="168" spans="1:32" ht="15">
      <c r="A168" s="29" t="s">
        <v>235</v>
      </c>
      <c r="B168" s="33">
        <v>40973</v>
      </c>
      <c r="C168" s="523">
        <v>2</v>
      </c>
      <c r="D168" s="523" t="s">
        <v>108</v>
      </c>
      <c r="E168" s="523">
        <v>1</v>
      </c>
      <c r="F168" s="523" t="s">
        <v>203</v>
      </c>
      <c r="G168" s="31" t="s">
        <v>187</v>
      </c>
      <c r="H168" s="532" t="s">
        <v>242</v>
      </c>
      <c r="I168" s="32" t="s">
        <v>327</v>
      </c>
      <c r="J168" s="32" t="s">
        <v>244</v>
      </c>
      <c r="K168" s="503">
        <v>8.522874850145927E-2</v>
      </c>
      <c r="L168" s="529">
        <v>36.344700000000003</v>
      </c>
      <c r="M168" s="529">
        <v>23.709599999999998</v>
      </c>
      <c r="N168" s="529">
        <v>53.490186000000001</v>
      </c>
      <c r="O168" s="530">
        <v>1024.7503999999999</v>
      </c>
      <c r="P168" s="529">
        <v>6.8577700000000004</v>
      </c>
      <c r="Q168" s="531">
        <v>99.83211</v>
      </c>
      <c r="R168" s="529">
        <v>8.31</v>
      </c>
      <c r="S168" s="529">
        <v>0.40039999999999998</v>
      </c>
      <c r="T168" s="529">
        <v>0.40899999999999997</v>
      </c>
      <c r="U168" s="529">
        <v>36.400700000000001</v>
      </c>
      <c r="V168" s="529">
        <v>22.9085</v>
      </c>
      <c r="W168" s="529">
        <v>52.713901999999997</v>
      </c>
      <c r="X168" s="530">
        <v>1025.1110000000001</v>
      </c>
      <c r="Y168" s="529">
        <v>6.15123</v>
      </c>
      <c r="Z168" s="531">
        <v>88.338279999999997</v>
      </c>
      <c r="AA168" s="529">
        <v>8.2989999999999995</v>
      </c>
      <c r="AB168" s="529">
        <v>1.4461999999999999</v>
      </c>
      <c r="AC168" s="529">
        <v>3.0764</v>
      </c>
      <c r="AD168" s="10">
        <v>6.5</v>
      </c>
      <c r="AF168" s="525">
        <v>1.8736752688172038</v>
      </c>
    </row>
    <row r="169" spans="1:32" ht="15">
      <c r="A169" s="29" t="s">
        <v>235</v>
      </c>
      <c r="B169" s="33">
        <v>40980</v>
      </c>
      <c r="C169" s="523">
        <v>2</v>
      </c>
      <c r="D169" s="523" t="s">
        <v>97</v>
      </c>
      <c r="E169" s="523">
        <v>1</v>
      </c>
      <c r="F169" s="523" t="s">
        <v>202</v>
      </c>
      <c r="G169" s="31" t="s">
        <v>204</v>
      </c>
      <c r="H169" s="532" t="s">
        <v>300</v>
      </c>
      <c r="I169" s="32" t="s">
        <v>327</v>
      </c>
      <c r="J169" s="32" t="s">
        <v>236</v>
      </c>
      <c r="K169" s="503">
        <v>9.9012849946787454E-2</v>
      </c>
      <c r="L169" s="529">
        <v>36.275400000000005</v>
      </c>
      <c r="M169" s="529">
        <v>24.2866</v>
      </c>
      <c r="N169" s="529">
        <v>54.018133000000006</v>
      </c>
      <c r="O169" s="530">
        <v>1024.5260000000001</v>
      </c>
      <c r="P169" s="529">
        <v>7.1503100000000002</v>
      </c>
      <c r="Q169" s="531">
        <v>105.08694</v>
      </c>
      <c r="R169" s="529">
        <v>8.2760000000000016</v>
      </c>
      <c r="S169" s="529">
        <v>0.22389999999999999</v>
      </c>
      <c r="T169" s="529">
        <v>0.41310000000000002</v>
      </c>
      <c r="U169" s="525">
        <v>36.384099999999997</v>
      </c>
      <c r="V169" s="525">
        <v>23.484999999999999</v>
      </c>
      <c r="W169" s="525">
        <v>53.309463999999998</v>
      </c>
      <c r="X169" s="526">
        <v>1024.9313999999999</v>
      </c>
      <c r="Y169" s="525">
        <v>6.42211</v>
      </c>
      <c r="Z169" s="527">
        <v>93.148740000000004</v>
      </c>
      <c r="AA169" s="525">
        <v>8.2720000000000002</v>
      </c>
      <c r="AB169" s="525">
        <v>1.4508000000000001</v>
      </c>
      <c r="AC169" s="525">
        <v>5.6330999999999998</v>
      </c>
      <c r="AD169" s="525">
        <v>7.5</v>
      </c>
      <c r="AF169" s="11">
        <v>2.9870855721393048</v>
      </c>
    </row>
    <row r="170" spans="1:32" ht="15">
      <c r="A170" s="29" t="s">
        <v>235</v>
      </c>
      <c r="B170" s="33">
        <v>40988</v>
      </c>
      <c r="C170" s="523">
        <v>2</v>
      </c>
      <c r="D170" s="523" t="s">
        <v>97</v>
      </c>
      <c r="E170" s="523">
        <v>1</v>
      </c>
      <c r="F170" s="523" t="s">
        <v>202</v>
      </c>
      <c r="G170" s="31" t="s">
        <v>198</v>
      </c>
      <c r="H170" s="532" t="s">
        <v>285</v>
      </c>
      <c r="I170" s="32" t="s">
        <v>327</v>
      </c>
      <c r="J170" s="32" t="s">
        <v>238</v>
      </c>
      <c r="K170" s="503">
        <v>0.15060400483678701</v>
      </c>
      <c r="L170" s="529">
        <v>36.460500000000003</v>
      </c>
      <c r="M170" s="529">
        <v>22.990100000000002</v>
      </c>
      <c r="N170" s="529">
        <v>52.869500000000002</v>
      </c>
      <c r="O170" s="530">
        <v>1025.0494000000001</v>
      </c>
      <c r="P170" s="529">
        <v>7.0157100000000003</v>
      </c>
      <c r="Q170" s="531">
        <v>100.93163</v>
      </c>
      <c r="R170" s="529">
        <v>8.2379999999999995</v>
      </c>
      <c r="S170" s="529">
        <v>0.60529999999999995</v>
      </c>
      <c r="T170" s="529">
        <v>2.1596000000000002</v>
      </c>
      <c r="U170" s="525">
        <v>36.460900000000002</v>
      </c>
      <c r="V170" s="525">
        <v>22.9938</v>
      </c>
      <c r="W170" s="525">
        <v>52.882638</v>
      </c>
      <c r="X170" s="526">
        <v>1025.1318000000001</v>
      </c>
      <c r="Y170" s="525">
        <v>7.0923100000000003</v>
      </c>
      <c r="Z170" s="527">
        <v>102.04052</v>
      </c>
      <c r="AA170" s="525">
        <v>8.25</v>
      </c>
      <c r="AB170" s="525">
        <v>0.65100000000000002</v>
      </c>
      <c r="AC170" s="525">
        <v>3.8155000000000001</v>
      </c>
      <c r="AD170" s="10">
        <v>4.5</v>
      </c>
      <c r="AF170" s="11">
        <v>3.2347752747252767</v>
      </c>
    </row>
    <row r="171" spans="1:32" ht="15">
      <c r="A171" s="29" t="s">
        <v>235</v>
      </c>
      <c r="B171" s="39">
        <v>40994</v>
      </c>
      <c r="C171" s="523">
        <v>2</v>
      </c>
      <c r="D171" s="523" t="s">
        <v>186</v>
      </c>
      <c r="E171" s="523">
        <v>1</v>
      </c>
      <c r="F171" s="523" t="s">
        <v>304</v>
      </c>
      <c r="G171" s="31" t="s">
        <v>198</v>
      </c>
      <c r="H171" s="532" t="s">
        <v>252</v>
      </c>
      <c r="I171" s="32" t="s">
        <v>326</v>
      </c>
      <c r="J171" s="32" t="s">
        <v>238</v>
      </c>
      <c r="K171" s="503">
        <v>0.14212611704134348</v>
      </c>
      <c r="L171" s="525">
        <v>36.482999999999997</v>
      </c>
      <c r="M171" s="525">
        <v>22.154599999999999</v>
      </c>
      <c r="N171" s="525">
        <v>52.005367</v>
      </c>
      <c r="O171" s="526">
        <v>1025.306</v>
      </c>
      <c r="P171" s="525">
        <v>7.1210500000000003</v>
      </c>
      <c r="Q171" s="527">
        <v>100.96930999999999</v>
      </c>
      <c r="R171" s="525">
        <v>8.25</v>
      </c>
      <c r="S171" s="525">
        <v>0.53180000000000005</v>
      </c>
      <c r="T171" s="525">
        <v>1.7183999999999999</v>
      </c>
      <c r="U171" s="529">
        <v>36.489699999999999</v>
      </c>
      <c r="V171" s="529">
        <v>22.1006</v>
      </c>
      <c r="W171" s="529">
        <v>51.964996999999997</v>
      </c>
      <c r="X171" s="530">
        <v>1025.4108000000001</v>
      </c>
      <c r="Y171" s="529">
        <v>6.9489700000000001</v>
      </c>
      <c r="Z171" s="531">
        <v>98.439319999999995</v>
      </c>
      <c r="AA171" s="529">
        <v>8.2510000000000012</v>
      </c>
      <c r="AB171" s="529">
        <v>0.86529999999999996</v>
      </c>
      <c r="AC171" s="529">
        <v>3.9498000000000002</v>
      </c>
      <c r="AD171" s="10">
        <v>5</v>
      </c>
      <c r="AF171" s="11">
        <v>3.2565968871595365</v>
      </c>
    </row>
    <row r="172" spans="1:32">
      <c r="A172" s="29" t="s">
        <v>266</v>
      </c>
      <c r="B172" s="33">
        <v>40882</v>
      </c>
      <c r="C172" s="523">
        <v>2</v>
      </c>
      <c r="D172" s="523" t="s">
        <v>97</v>
      </c>
      <c r="E172" s="523">
        <v>1</v>
      </c>
      <c r="F172" s="523" t="s">
        <v>201</v>
      </c>
      <c r="G172" s="31" t="s">
        <v>309</v>
      </c>
      <c r="H172" s="9"/>
      <c r="K172" s="503"/>
      <c r="L172" s="116"/>
      <c r="M172" s="116"/>
      <c r="N172" s="116"/>
      <c r="O172" s="116"/>
      <c r="P172" s="116"/>
      <c r="Q172" s="116"/>
      <c r="R172" s="116"/>
      <c r="S172" s="116"/>
      <c r="T172" s="116"/>
      <c r="U172" s="116"/>
      <c r="V172" s="116"/>
      <c r="W172" s="116"/>
      <c r="X172" s="116"/>
      <c r="Y172" s="116"/>
      <c r="Z172" s="9"/>
      <c r="AA172" s="9"/>
      <c r="AB172" s="116"/>
      <c r="AC172" s="116"/>
      <c r="AD172" s="10"/>
    </row>
    <row r="173" spans="1:32">
      <c r="A173" s="29" t="s">
        <v>266</v>
      </c>
      <c r="B173" s="33">
        <v>40889</v>
      </c>
      <c r="C173" s="523">
        <v>2</v>
      </c>
      <c r="D173" s="523" t="s">
        <v>97</v>
      </c>
      <c r="E173" s="523">
        <v>1</v>
      </c>
      <c r="F173" s="523" t="s">
        <v>270</v>
      </c>
      <c r="G173" s="31" t="s">
        <v>204</v>
      </c>
      <c r="K173" s="503"/>
      <c r="L173" s="116"/>
      <c r="M173" s="116"/>
      <c r="N173" s="116"/>
      <c r="O173" s="116"/>
      <c r="P173" s="116"/>
      <c r="Q173" s="116"/>
      <c r="R173" s="116"/>
      <c r="S173" s="116"/>
      <c r="T173" s="116"/>
      <c r="U173" s="116"/>
      <c r="V173" s="116"/>
      <c r="W173" s="116"/>
      <c r="X173" s="116"/>
      <c r="Y173" s="116"/>
      <c r="Z173" s="9"/>
      <c r="AA173" s="9"/>
      <c r="AB173" s="116"/>
      <c r="AC173" s="116"/>
      <c r="AD173" s="116"/>
    </row>
    <row r="174" spans="1:32">
      <c r="A174" s="29" t="s">
        <v>266</v>
      </c>
      <c r="B174" s="33">
        <v>40896</v>
      </c>
      <c r="C174" s="523">
        <v>2</v>
      </c>
      <c r="D174" s="523" t="s">
        <v>97</v>
      </c>
      <c r="E174" s="523">
        <v>1</v>
      </c>
      <c r="F174" s="523" t="s">
        <v>304</v>
      </c>
      <c r="G174" s="31" t="s">
        <v>198</v>
      </c>
      <c r="K174" s="503"/>
      <c r="L174" s="116"/>
      <c r="M174" s="116"/>
      <c r="N174" s="116"/>
      <c r="O174" s="116"/>
      <c r="P174" s="116"/>
      <c r="Q174" s="116"/>
      <c r="R174" s="116"/>
      <c r="S174" s="116"/>
      <c r="T174" s="116"/>
      <c r="U174" s="116"/>
      <c r="V174" s="116"/>
      <c r="W174" s="116"/>
      <c r="X174" s="116"/>
      <c r="Y174" s="116"/>
      <c r="Z174" s="116"/>
      <c r="AA174" s="116"/>
      <c r="AB174" s="116"/>
      <c r="AC174" s="116"/>
      <c r="AD174" s="116"/>
    </row>
    <row r="175" spans="1:32">
      <c r="A175" s="29" t="s">
        <v>266</v>
      </c>
      <c r="B175" s="33">
        <v>40912</v>
      </c>
      <c r="C175" s="523">
        <v>2</v>
      </c>
      <c r="D175" s="523" t="s">
        <v>191</v>
      </c>
      <c r="E175" s="523">
        <v>1</v>
      </c>
      <c r="F175" s="523" t="s">
        <v>119</v>
      </c>
      <c r="G175" s="31" t="s">
        <v>218</v>
      </c>
      <c r="K175" s="503"/>
      <c r="L175" s="116"/>
      <c r="M175" s="116"/>
      <c r="N175" s="116"/>
      <c r="O175" s="116"/>
      <c r="P175" s="116"/>
      <c r="Q175" s="116"/>
      <c r="R175" s="116"/>
      <c r="S175" s="116"/>
      <c r="T175" s="116"/>
      <c r="U175" s="116"/>
      <c r="V175" s="116"/>
      <c r="W175" s="116"/>
      <c r="X175" s="116"/>
      <c r="Y175" s="116"/>
      <c r="Z175" s="116"/>
      <c r="AA175" s="116"/>
      <c r="AB175" s="116"/>
      <c r="AC175" s="116"/>
      <c r="AD175" s="116"/>
    </row>
    <row r="176" spans="1:32">
      <c r="A176" s="29" t="s">
        <v>266</v>
      </c>
      <c r="B176" s="33">
        <v>40917</v>
      </c>
      <c r="C176" s="523">
        <v>2</v>
      </c>
      <c r="D176" s="523" t="s">
        <v>196</v>
      </c>
      <c r="E176" s="523">
        <v>1</v>
      </c>
      <c r="F176" s="523" t="s">
        <v>188</v>
      </c>
      <c r="G176" s="31" t="s">
        <v>187</v>
      </c>
      <c r="L176" s="116"/>
      <c r="M176" s="116"/>
      <c r="N176" s="116"/>
      <c r="O176" s="116"/>
      <c r="P176" s="116"/>
      <c r="Q176" s="116"/>
      <c r="R176" s="116"/>
      <c r="S176" s="116"/>
      <c r="T176" s="116"/>
      <c r="U176" s="116"/>
      <c r="V176" s="116"/>
      <c r="W176" s="116"/>
      <c r="X176" s="116"/>
      <c r="Y176" s="116"/>
      <c r="Z176" s="116"/>
      <c r="AA176" s="116"/>
      <c r="AB176" s="116"/>
      <c r="AC176" s="116"/>
      <c r="AD176" s="116"/>
    </row>
    <row r="177" spans="1:30">
      <c r="A177" s="29" t="s">
        <v>266</v>
      </c>
      <c r="B177" s="33">
        <v>40924</v>
      </c>
      <c r="C177" s="523">
        <v>2</v>
      </c>
      <c r="D177" s="523" t="s">
        <v>97</v>
      </c>
      <c r="E177" s="523">
        <v>1</v>
      </c>
      <c r="F177" s="523" t="s">
        <v>304</v>
      </c>
      <c r="G177" s="31" t="s">
        <v>218</v>
      </c>
      <c r="L177" s="116"/>
      <c r="M177" s="116"/>
      <c r="N177" s="116"/>
      <c r="O177" s="116"/>
      <c r="P177" s="116"/>
      <c r="Q177" s="116"/>
      <c r="R177" s="116"/>
      <c r="S177" s="116"/>
      <c r="T177" s="116"/>
      <c r="U177" s="116"/>
      <c r="V177" s="116"/>
      <c r="W177" s="116"/>
      <c r="X177" s="116"/>
      <c r="Y177" s="116"/>
      <c r="Z177" s="116"/>
      <c r="AA177" s="116"/>
      <c r="AB177" s="116"/>
      <c r="AC177" s="116"/>
      <c r="AD177" s="116"/>
    </row>
    <row r="178" spans="1:30">
      <c r="A178" s="29" t="s">
        <v>266</v>
      </c>
      <c r="B178" s="33">
        <v>40931</v>
      </c>
      <c r="C178" s="523">
        <v>2</v>
      </c>
      <c r="D178" s="523" t="s">
        <v>108</v>
      </c>
      <c r="E178" s="523">
        <v>1</v>
      </c>
      <c r="F178" s="523" t="s">
        <v>261</v>
      </c>
      <c r="G178" s="31" t="s">
        <v>217</v>
      </c>
      <c r="L178" s="116"/>
      <c r="M178" s="116"/>
      <c r="N178" s="116"/>
      <c r="O178" s="116"/>
      <c r="P178" s="116"/>
      <c r="Q178" s="116"/>
      <c r="R178" s="116"/>
      <c r="S178" s="116"/>
      <c r="T178" s="116"/>
      <c r="U178" s="116"/>
      <c r="V178" s="116"/>
      <c r="W178" s="116"/>
      <c r="X178" s="116"/>
      <c r="Y178" s="116"/>
      <c r="Z178" s="116"/>
      <c r="AA178" s="116"/>
      <c r="AB178" s="116"/>
      <c r="AC178" s="116"/>
      <c r="AD178" s="116"/>
    </row>
    <row r="179" spans="1:30">
      <c r="A179" s="29" t="s">
        <v>266</v>
      </c>
      <c r="B179" s="33">
        <v>40938</v>
      </c>
      <c r="C179" s="523">
        <v>2</v>
      </c>
      <c r="D179" s="523" t="s">
        <v>191</v>
      </c>
      <c r="E179" s="523">
        <v>1</v>
      </c>
      <c r="F179" s="523" t="s">
        <v>203</v>
      </c>
      <c r="G179" s="31" t="s">
        <v>205</v>
      </c>
      <c r="L179" s="116"/>
      <c r="M179" s="116"/>
      <c r="N179" s="116"/>
      <c r="O179" s="116"/>
      <c r="P179" s="116"/>
      <c r="Q179" s="116"/>
      <c r="R179" s="116"/>
      <c r="S179" s="116"/>
      <c r="T179" s="116"/>
      <c r="U179" s="116"/>
      <c r="V179" s="116"/>
      <c r="W179" s="116"/>
      <c r="X179" s="116"/>
      <c r="Y179" s="116"/>
      <c r="Z179" s="116"/>
      <c r="AA179" s="116"/>
      <c r="AB179" s="116"/>
      <c r="AC179" s="116"/>
      <c r="AD179" s="116"/>
    </row>
    <row r="180" spans="1:30">
      <c r="A180" s="29" t="s">
        <v>266</v>
      </c>
      <c r="B180" s="33">
        <v>40945</v>
      </c>
      <c r="C180" s="523">
        <v>2</v>
      </c>
      <c r="D180" s="523" t="s">
        <v>191</v>
      </c>
      <c r="E180" s="523">
        <v>1</v>
      </c>
      <c r="F180" s="523" t="s">
        <v>195</v>
      </c>
      <c r="G180" s="31" t="s">
        <v>204</v>
      </c>
      <c r="L180" s="116"/>
      <c r="M180" s="116"/>
      <c r="N180" s="116"/>
      <c r="O180" s="116"/>
      <c r="P180" s="116"/>
      <c r="Q180" s="116"/>
      <c r="R180" s="116"/>
      <c r="S180" s="116"/>
      <c r="T180" s="116"/>
      <c r="U180" s="116"/>
      <c r="V180" s="116"/>
      <c r="W180" s="116"/>
      <c r="X180" s="116"/>
      <c r="Y180" s="116"/>
      <c r="Z180" s="116"/>
      <c r="AA180" s="116"/>
      <c r="AB180" s="116"/>
      <c r="AC180" s="116"/>
      <c r="AD180" s="116"/>
    </row>
    <row r="181" spans="1:30">
      <c r="A181" s="29" t="s">
        <v>266</v>
      </c>
      <c r="B181" s="33">
        <v>40952</v>
      </c>
      <c r="C181" s="523" t="s">
        <v>197</v>
      </c>
      <c r="D181" s="523" t="s">
        <v>208</v>
      </c>
      <c r="E181" s="523" t="s">
        <v>191</v>
      </c>
      <c r="F181" s="523" t="s">
        <v>256</v>
      </c>
      <c r="G181" s="31" t="s">
        <v>192</v>
      </c>
      <c r="L181" s="116"/>
      <c r="M181" s="116"/>
      <c r="N181" s="116"/>
      <c r="O181" s="116"/>
      <c r="P181" s="116"/>
      <c r="Q181" s="116"/>
      <c r="R181" s="116"/>
      <c r="S181" s="116"/>
      <c r="T181" s="116"/>
      <c r="U181" s="116"/>
      <c r="V181" s="116"/>
      <c r="W181" s="116"/>
      <c r="X181" s="116"/>
      <c r="Y181" s="116"/>
      <c r="Z181" s="116"/>
      <c r="AA181" s="116"/>
      <c r="AB181" s="116"/>
      <c r="AC181" s="116"/>
      <c r="AD181" s="116"/>
    </row>
    <row r="182" spans="1:30">
      <c r="A182" s="29" t="s">
        <v>266</v>
      </c>
      <c r="B182" s="33">
        <v>40959</v>
      </c>
      <c r="C182" s="523" t="s">
        <v>108</v>
      </c>
      <c r="D182" s="523" t="s">
        <v>194</v>
      </c>
      <c r="E182" s="523" t="s">
        <v>196</v>
      </c>
      <c r="F182" s="523" t="s">
        <v>268</v>
      </c>
      <c r="G182" s="31" t="s">
        <v>205</v>
      </c>
      <c r="L182" s="116"/>
      <c r="M182" s="116"/>
      <c r="N182" s="116"/>
      <c r="O182" s="116"/>
      <c r="P182" s="116"/>
      <c r="Q182" s="116"/>
      <c r="R182" s="116"/>
      <c r="S182" s="116"/>
      <c r="T182" s="116"/>
      <c r="U182" s="116"/>
      <c r="V182" s="116"/>
      <c r="W182" s="116"/>
      <c r="X182" s="116"/>
      <c r="Y182" s="116"/>
      <c r="Z182" s="116"/>
      <c r="AA182" s="116"/>
      <c r="AB182" s="116"/>
      <c r="AC182" s="116"/>
      <c r="AD182" s="116"/>
    </row>
    <row r="183" spans="1:30">
      <c r="A183" s="29" t="s">
        <v>266</v>
      </c>
      <c r="B183" s="33">
        <v>40966</v>
      </c>
      <c r="C183" s="523" t="s">
        <v>108</v>
      </c>
      <c r="D183" s="523" t="s">
        <v>190</v>
      </c>
      <c r="E183" s="523" t="s">
        <v>196</v>
      </c>
      <c r="F183" s="523" t="s">
        <v>269</v>
      </c>
      <c r="G183" s="31" t="s">
        <v>205</v>
      </c>
      <c r="L183" s="116"/>
      <c r="M183" s="116"/>
      <c r="N183" s="116"/>
      <c r="O183" s="116"/>
      <c r="P183" s="116"/>
      <c r="Q183" s="116"/>
      <c r="R183" s="116"/>
      <c r="S183" s="116"/>
      <c r="T183" s="116"/>
      <c r="U183" s="116"/>
      <c r="V183" s="116"/>
      <c r="W183" s="116"/>
      <c r="X183" s="116"/>
      <c r="Y183" s="116"/>
      <c r="Z183" s="116"/>
      <c r="AA183" s="116"/>
      <c r="AB183" s="116"/>
      <c r="AC183" s="116"/>
      <c r="AD183" s="116"/>
    </row>
    <row r="184" spans="1:30">
      <c r="A184" s="29" t="s">
        <v>266</v>
      </c>
      <c r="B184" s="33">
        <v>40973</v>
      </c>
      <c r="C184" s="523">
        <v>2</v>
      </c>
      <c r="D184" s="523" t="s">
        <v>190</v>
      </c>
      <c r="E184" s="523">
        <v>1</v>
      </c>
      <c r="F184" s="523" t="s">
        <v>270</v>
      </c>
      <c r="G184" s="31" t="s">
        <v>204</v>
      </c>
      <c r="L184" s="116"/>
      <c r="M184" s="116"/>
      <c r="N184" s="116"/>
      <c r="O184" s="116"/>
      <c r="P184" s="116"/>
      <c r="Q184" s="116"/>
      <c r="R184" s="116"/>
      <c r="S184" s="116"/>
      <c r="T184" s="116"/>
      <c r="U184" s="116"/>
      <c r="V184" s="116"/>
      <c r="W184" s="116"/>
      <c r="X184" s="116"/>
      <c r="Y184" s="116"/>
      <c r="Z184" s="116"/>
      <c r="AA184" s="116"/>
      <c r="AB184" s="116"/>
      <c r="AC184" s="116"/>
      <c r="AD184" s="116"/>
    </row>
    <row r="185" spans="1:30">
      <c r="A185" s="29" t="s">
        <v>266</v>
      </c>
      <c r="B185" s="33">
        <v>40980</v>
      </c>
      <c r="C185" s="523">
        <v>2</v>
      </c>
      <c r="D185" s="523" t="s">
        <v>186</v>
      </c>
      <c r="E185" s="523">
        <v>1</v>
      </c>
      <c r="F185" s="523" t="s">
        <v>304</v>
      </c>
      <c r="G185" s="31" t="s">
        <v>189</v>
      </c>
      <c r="L185" s="116"/>
      <c r="M185" s="116"/>
      <c r="N185" s="116"/>
      <c r="O185" s="116"/>
      <c r="P185" s="116"/>
      <c r="Q185" s="116"/>
      <c r="R185" s="116"/>
      <c r="S185" s="116"/>
      <c r="T185" s="116"/>
      <c r="U185" s="116"/>
      <c r="V185" s="116"/>
      <c r="W185" s="116"/>
      <c r="X185" s="116"/>
      <c r="Y185" s="116"/>
      <c r="Z185" s="116"/>
      <c r="AA185" s="116"/>
      <c r="AB185" s="116"/>
      <c r="AC185" s="116"/>
      <c r="AD185" s="116"/>
    </row>
    <row r="186" spans="1:30">
      <c r="A186" s="29" t="s">
        <v>266</v>
      </c>
      <c r="B186" s="33">
        <v>40988</v>
      </c>
      <c r="C186" s="523">
        <v>2</v>
      </c>
      <c r="D186" s="523" t="s">
        <v>97</v>
      </c>
      <c r="E186" s="523">
        <v>1</v>
      </c>
      <c r="F186" s="523" t="s">
        <v>202</v>
      </c>
      <c r="G186" s="31" t="s">
        <v>198</v>
      </c>
      <c r="L186" s="116"/>
      <c r="M186" s="116"/>
      <c r="N186" s="116"/>
      <c r="O186" s="116"/>
      <c r="P186" s="116"/>
      <c r="Q186" s="116"/>
      <c r="R186" s="116"/>
      <c r="S186" s="116"/>
      <c r="T186" s="116"/>
      <c r="U186" s="116"/>
      <c r="V186" s="116"/>
      <c r="W186" s="116"/>
      <c r="X186" s="116"/>
      <c r="Y186" s="116"/>
      <c r="Z186" s="116"/>
      <c r="AA186" s="116"/>
      <c r="AB186" s="116"/>
      <c r="AC186" s="116"/>
      <c r="AD186" s="116"/>
    </row>
    <row r="187" spans="1:30">
      <c r="A187" s="29" t="s">
        <v>266</v>
      </c>
      <c r="B187" s="39">
        <v>40994</v>
      </c>
      <c r="C187" s="523">
        <v>2</v>
      </c>
      <c r="D187" s="523" t="s">
        <v>190</v>
      </c>
      <c r="E187" s="523">
        <v>1</v>
      </c>
      <c r="F187" s="523" t="s">
        <v>269</v>
      </c>
      <c r="G187" s="31" t="s">
        <v>204</v>
      </c>
      <c r="L187" s="116"/>
      <c r="M187" s="116"/>
      <c r="N187" s="116"/>
      <c r="O187" s="116"/>
      <c r="P187" s="116"/>
      <c r="Q187" s="116"/>
      <c r="R187" s="116"/>
      <c r="S187" s="116"/>
      <c r="T187" s="116"/>
      <c r="U187" s="116"/>
      <c r="V187" s="116"/>
      <c r="W187" s="116"/>
      <c r="X187" s="116"/>
      <c r="Y187" s="116"/>
      <c r="Z187" s="116"/>
      <c r="AA187" s="116"/>
      <c r="AB187" s="116"/>
      <c r="AC187" s="116"/>
      <c r="AD187" s="116"/>
    </row>
    <row r="188" spans="1:30">
      <c r="A188" s="29" t="s">
        <v>264</v>
      </c>
      <c r="B188" s="33">
        <v>40882</v>
      </c>
      <c r="C188" s="523">
        <v>2</v>
      </c>
      <c r="D188" s="523" t="s">
        <v>97</v>
      </c>
      <c r="E188" s="523">
        <v>1</v>
      </c>
      <c r="F188" s="523" t="s">
        <v>202</v>
      </c>
      <c r="G188" s="31" t="s">
        <v>218</v>
      </c>
      <c r="L188" s="116"/>
      <c r="M188" s="116"/>
      <c r="N188" s="116"/>
      <c r="O188" s="116"/>
      <c r="P188" s="116"/>
      <c r="Q188" s="116"/>
      <c r="R188" s="116"/>
      <c r="S188" s="116"/>
      <c r="T188" s="116"/>
      <c r="U188" s="116"/>
      <c r="V188" s="116"/>
      <c r="W188" s="116"/>
      <c r="X188" s="116"/>
      <c r="Y188" s="116"/>
      <c r="Z188" s="116"/>
      <c r="AA188" s="116"/>
      <c r="AB188" s="116"/>
      <c r="AC188" s="116"/>
      <c r="AD188" s="116"/>
    </row>
    <row r="189" spans="1:30">
      <c r="A189" s="29" t="s">
        <v>264</v>
      </c>
      <c r="B189" s="33">
        <v>40889</v>
      </c>
      <c r="C189" s="523">
        <v>2</v>
      </c>
      <c r="D189" s="523">
        <v>1</v>
      </c>
      <c r="E189" s="523">
        <v>1</v>
      </c>
      <c r="F189" s="523" t="s">
        <v>102</v>
      </c>
      <c r="G189" s="31" t="s">
        <v>187</v>
      </c>
      <c r="L189" s="116"/>
      <c r="M189" s="116"/>
      <c r="N189" s="116"/>
      <c r="O189" s="116"/>
      <c r="P189" s="116"/>
      <c r="Q189" s="116"/>
      <c r="R189" s="116"/>
      <c r="S189" s="116"/>
      <c r="T189" s="116"/>
      <c r="U189" s="116"/>
      <c r="V189" s="116"/>
      <c r="W189" s="116"/>
      <c r="X189" s="116"/>
      <c r="Y189" s="116"/>
      <c r="Z189" s="116"/>
      <c r="AA189" s="116"/>
      <c r="AB189" s="116"/>
      <c r="AC189" s="116"/>
      <c r="AD189" s="116"/>
    </row>
    <row r="190" spans="1:30">
      <c r="A190" s="29" t="s">
        <v>264</v>
      </c>
      <c r="B190" s="33">
        <v>40896</v>
      </c>
      <c r="C190" s="523">
        <v>2</v>
      </c>
      <c r="D190" s="523" t="s">
        <v>97</v>
      </c>
      <c r="E190" s="523">
        <v>1</v>
      </c>
      <c r="F190" s="523" t="s">
        <v>102</v>
      </c>
      <c r="G190" s="31" t="s">
        <v>187</v>
      </c>
      <c r="L190" s="116"/>
      <c r="M190" s="116"/>
      <c r="N190" s="116"/>
      <c r="O190" s="116"/>
      <c r="P190" s="116"/>
      <c r="Q190" s="116"/>
      <c r="R190" s="116"/>
      <c r="S190" s="116"/>
      <c r="T190" s="116"/>
      <c r="U190" s="116"/>
      <c r="V190" s="116"/>
      <c r="W190" s="116"/>
      <c r="X190" s="116"/>
      <c r="Y190" s="116"/>
      <c r="Z190" s="116"/>
      <c r="AA190" s="116"/>
      <c r="AB190" s="116"/>
      <c r="AC190" s="116"/>
      <c r="AD190" s="116"/>
    </row>
    <row r="191" spans="1:30">
      <c r="A191" s="29" t="s">
        <v>264</v>
      </c>
      <c r="B191" s="33">
        <v>40912</v>
      </c>
      <c r="C191" s="523">
        <v>2</v>
      </c>
      <c r="D191" s="523" t="s">
        <v>191</v>
      </c>
      <c r="E191" s="523" t="s">
        <v>191</v>
      </c>
      <c r="F191" s="523" t="s">
        <v>197</v>
      </c>
      <c r="G191" s="31" t="s">
        <v>205</v>
      </c>
      <c r="L191" s="116"/>
      <c r="M191" s="116"/>
      <c r="N191" s="116"/>
      <c r="O191" s="116"/>
      <c r="P191" s="116"/>
      <c r="Q191" s="116"/>
      <c r="R191" s="116"/>
      <c r="S191" s="116"/>
      <c r="T191" s="116"/>
      <c r="U191" s="116"/>
      <c r="V191" s="116"/>
      <c r="W191" s="116"/>
      <c r="X191" s="116"/>
      <c r="Y191" s="116"/>
      <c r="Z191" s="116"/>
      <c r="AA191" s="116"/>
      <c r="AB191" s="116"/>
      <c r="AC191" s="116"/>
      <c r="AD191" s="116"/>
    </row>
    <row r="192" spans="1:30">
      <c r="A192" s="29" t="s">
        <v>264</v>
      </c>
      <c r="B192" s="33">
        <v>40917</v>
      </c>
      <c r="C192" s="523">
        <v>2</v>
      </c>
      <c r="D192" s="523" t="s">
        <v>196</v>
      </c>
      <c r="E192" s="523">
        <v>1</v>
      </c>
      <c r="F192" s="523" t="s">
        <v>188</v>
      </c>
      <c r="G192" s="31" t="s">
        <v>193</v>
      </c>
      <c r="L192" s="116"/>
      <c r="M192" s="116"/>
      <c r="N192" s="116"/>
      <c r="O192" s="116"/>
      <c r="P192" s="116"/>
      <c r="Q192" s="116"/>
      <c r="R192" s="116"/>
      <c r="S192" s="116"/>
      <c r="T192" s="116"/>
      <c r="U192" s="116"/>
      <c r="V192" s="116"/>
      <c r="W192" s="116"/>
      <c r="X192" s="116"/>
      <c r="Y192" s="116"/>
      <c r="Z192" s="116"/>
      <c r="AA192" s="116"/>
      <c r="AB192" s="116"/>
      <c r="AC192" s="116"/>
      <c r="AD192" s="116"/>
    </row>
    <row r="193" spans="1:32">
      <c r="A193" s="29" t="s">
        <v>264</v>
      </c>
      <c r="B193" s="33">
        <v>40924</v>
      </c>
      <c r="C193" s="523">
        <v>2</v>
      </c>
      <c r="D193" s="523" t="s">
        <v>191</v>
      </c>
      <c r="E193" s="523">
        <v>1</v>
      </c>
      <c r="F193" s="523" t="s">
        <v>197</v>
      </c>
      <c r="G193" s="31" t="s">
        <v>193</v>
      </c>
      <c r="L193" s="116"/>
      <c r="M193" s="116"/>
      <c r="N193" s="116"/>
      <c r="O193" s="116"/>
      <c r="P193" s="116"/>
      <c r="Q193" s="116"/>
      <c r="R193" s="116"/>
      <c r="S193" s="116"/>
      <c r="T193" s="116"/>
      <c r="U193" s="116"/>
      <c r="V193" s="116"/>
      <c r="W193" s="116"/>
      <c r="X193" s="116"/>
      <c r="Y193" s="116"/>
      <c r="Z193" s="116"/>
      <c r="AA193" s="116"/>
      <c r="AB193" s="116"/>
      <c r="AC193" s="116"/>
      <c r="AD193" s="116"/>
    </row>
    <row r="194" spans="1:32">
      <c r="A194" s="29" t="s">
        <v>264</v>
      </c>
      <c r="B194" s="33">
        <v>40931</v>
      </c>
      <c r="C194" s="523">
        <v>2</v>
      </c>
      <c r="D194" s="523" t="s">
        <v>191</v>
      </c>
      <c r="E194" s="523">
        <v>1</v>
      </c>
      <c r="F194" s="523" t="s">
        <v>119</v>
      </c>
      <c r="G194" s="31" t="s">
        <v>193</v>
      </c>
      <c r="L194" s="116"/>
      <c r="M194" s="116"/>
      <c r="N194" s="116"/>
      <c r="O194" s="116"/>
      <c r="P194" s="116"/>
      <c r="Q194" s="116"/>
      <c r="R194" s="116"/>
      <c r="S194" s="116"/>
      <c r="T194" s="116"/>
      <c r="U194" s="116"/>
      <c r="V194" s="116"/>
      <c r="W194" s="116"/>
      <c r="X194" s="116"/>
      <c r="Y194" s="116"/>
      <c r="Z194" s="116"/>
      <c r="AA194" s="116"/>
      <c r="AB194" s="116"/>
      <c r="AC194" s="116"/>
      <c r="AD194" s="116"/>
    </row>
    <row r="195" spans="1:32">
      <c r="A195" s="29" t="s">
        <v>264</v>
      </c>
      <c r="B195" s="33">
        <v>40938</v>
      </c>
      <c r="C195" s="523">
        <v>2</v>
      </c>
      <c r="D195" s="523">
        <v>1</v>
      </c>
      <c r="E195" s="523">
        <v>1</v>
      </c>
      <c r="F195" s="523" t="s">
        <v>119</v>
      </c>
      <c r="G195" s="31" t="s">
        <v>204</v>
      </c>
      <c r="L195" s="116"/>
      <c r="M195" s="116"/>
      <c r="N195" s="116"/>
      <c r="O195" s="116"/>
      <c r="P195" s="116"/>
      <c r="Q195" s="116"/>
      <c r="R195" s="116"/>
      <c r="S195" s="116"/>
      <c r="T195" s="116"/>
      <c r="U195" s="116"/>
      <c r="V195" s="116"/>
      <c r="W195" s="116"/>
      <c r="X195" s="116"/>
      <c r="Y195" s="116"/>
      <c r="Z195" s="116"/>
      <c r="AA195" s="116"/>
      <c r="AB195" s="116"/>
      <c r="AC195" s="116"/>
      <c r="AD195" s="116"/>
    </row>
    <row r="196" spans="1:32">
      <c r="A196" s="29" t="s">
        <v>264</v>
      </c>
      <c r="B196" s="33">
        <v>40945</v>
      </c>
      <c r="C196" s="523">
        <v>2</v>
      </c>
      <c r="D196" s="523" t="s">
        <v>97</v>
      </c>
      <c r="E196" s="523">
        <v>1</v>
      </c>
      <c r="F196" s="523" t="s">
        <v>102</v>
      </c>
      <c r="G196" s="31" t="s">
        <v>204</v>
      </c>
      <c r="L196" s="116"/>
      <c r="M196" s="116"/>
      <c r="N196" s="116"/>
      <c r="O196" s="116"/>
      <c r="P196" s="116"/>
      <c r="Q196" s="116"/>
      <c r="R196" s="116"/>
      <c r="S196" s="116"/>
      <c r="T196" s="116"/>
      <c r="U196" s="116"/>
      <c r="V196" s="116"/>
      <c r="W196" s="116"/>
      <c r="X196" s="116"/>
      <c r="Y196" s="116"/>
      <c r="Z196" s="9"/>
      <c r="AA196" s="9"/>
      <c r="AB196" s="116"/>
      <c r="AC196" s="116"/>
      <c r="AD196" s="116"/>
    </row>
    <row r="197" spans="1:32">
      <c r="A197" s="29" t="s">
        <v>264</v>
      </c>
      <c r="B197" s="33">
        <v>40952</v>
      </c>
      <c r="C197" s="523">
        <v>2</v>
      </c>
      <c r="D197" s="523" t="s">
        <v>196</v>
      </c>
      <c r="E197" s="523">
        <v>1</v>
      </c>
      <c r="F197" s="523" t="s">
        <v>188</v>
      </c>
      <c r="G197" s="31" t="s">
        <v>193</v>
      </c>
      <c r="L197" s="116"/>
      <c r="M197" s="116"/>
      <c r="N197" s="116"/>
      <c r="O197" s="116"/>
      <c r="P197" s="116"/>
      <c r="Q197" s="116"/>
      <c r="R197" s="116"/>
      <c r="S197" s="116"/>
      <c r="T197" s="116"/>
      <c r="U197" s="116"/>
      <c r="V197" s="116"/>
      <c r="W197" s="116"/>
      <c r="X197" s="116"/>
      <c r="Y197" s="116"/>
      <c r="Z197" s="9"/>
      <c r="AA197" s="9"/>
      <c r="AB197" s="116"/>
      <c r="AC197" s="116"/>
      <c r="AD197" s="116"/>
    </row>
    <row r="198" spans="1:32">
      <c r="A198" s="29" t="s">
        <v>264</v>
      </c>
      <c r="B198" s="33">
        <v>40959</v>
      </c>
      <c r="C198" s="523">
        <v>2</v>
      </c>
      <c r="D198" s="523" t="s">
        <v>108</v>
      </c>
      <c r="E198" s="523" t="s">
        <v>97</v>
      </c>
      <c r="F198" s="523" t="s">
        <v>269</v>
      </c>
      <c r="G198" s="31" t="s">
        <v>205</v>
      </c>
      <c r="L198" s="116"/>
      <c r="M198" s="116"/>
      <c r="N198" s="116"/>
      <c r="O198" s="116"/>
      <c r="P198" s="116"/>
      <c r="Q198" s="116"/>
      <c r="R198" s="116"/>
      <c r="S198" s="116"/>
      <c r="T198" s="116"/>
      <c r="U198" s="116"/>
      <c r="V198" s="116"/>
      <c r="W198" s="116"/>
      <c r="X198" s="116"/>
      <c r="Y198" s="116"/>
      <c r="Z198" s="9"/>
      <c r="AA198" s="9"/>
      <c r="AB198" s="116"/>
      <c r="AC198" s="116"/>
      <c r="AD198" s="116"/>
    </row>
    <row r="199" spans="1:32">
      <c r="A199" s="29" t="s">
        <v>264</v>
      </c>
      <c r="B199" s="33">
        <v>40966</v>
      </c>
      <c r="C199" s="523">
        <v>2</v>
      </c>
      <c r="D199" s="523" t="s">
        <v>186</v>
      </c>
      <c r="E199" s="523">
        <v>1</v>
      </c>
      <c r="F199" s="523" t="s">
        <v>304</v>
      </c>
      <c r="G199" s="31" t="s">
        <v>198</v>
      </c>
      <c r="L199" s="116"/>
      <c r="M199" s="116"/>
      <c r="N199" s="116"/>
      <c r="O199" s="116"/>
      <c r="P199" s="116"/>
      <c r="Q199" s="116"/>
      <c r="R199" s="116"/>
      <c r="S199" s="116"/>
      <c r="T199" s="116"/>
      <c r="U199" s="116"/>
      <c r="V199" s="116"/>
      <c r="W199" s="116"/>
      <c r="X199" s="116"/>
      <c r="Y199" s="116"/>
      <c r="Z199" s="9"/>
      <c r="AA199" s="9"/>
      <c r="AB199" s="116"/>
      <c r="AC199" s="116"/>
      <c r="AD199" s="116"/>
    </row>
    <row r="200" spans="1:32">
      <c r="A200" s="29" t="s">
        <v>264</v>
      </c>
      <c r="B200" s="33">
        <v>40973</v>
      </c>
      <c r="C200" s="523">
        <v>2</v>
      </c>
      <c r="D200" s="523" t="s">
        <v>108</v>
      </c>
      <c r="E200" s="523">
        <v>1</v>
      </c>
      <c r="F200" s="523" t="s">
        <v>202</v>
      </c>
      <c r="G200" s="31" t="s">
        <v>207</v>
      </c>
      <c r="L200" s="116"/>
      <c r="M200" s="116"/>
      <c r="N200" s="116"/>
      <c r="O200" s="116"/>
      <c r="P200" s="116"/>
      <c r="Q200" s="116"/>
      <c r="R200" s="116"/>
      <c r="S200" s="116"/>
      <c r="T200" s="116"/>
      <c r="U200" s="116"/>
      <c r="V200" s="116"/>
      <c r="W200" s="116"/>
      <c r="X200" s="116"/>
      <c r="Y200" s="116"/>
      <c r="Z200" s="9"/>
      <c r="AA200" s="9"/>
      <c r="AB200" s="116"/>
      <c r="AC200" s="116"/>
      <c r="AD200" s="116"/>
    </row>
    <row r="201" spans="1:32">
      <c r="A201" s="29" t="s">
        <v>264</v>
      </c>
      <c r="B201" s="33">
        <v>40980</v>
      </c>
      <c r="C201" s="523">
        <v>2</v>
      </c>
      <c r="D201" s="523" t="s">
        <v>191</v>
      </c>
      <c r="E201" s="523">
        <v>1</v>
      </c>
      <c r="F201" s="523" t="s">
        <v>102</v>
      </c>
      <c r="G201" s="31" t="s">
        <v>193</v>
      </c>
      <c r="L201" s="116"/>
      <c r="M201" s="116"/>
      <c r="N201" s="116"/>
      <c r="O201" s="116"/>
      <c r="P201" s="116"/>
      <c r="Q201" s="116"/>
      <c r="R201" s="116"/>
      <c r="S201" s="116"/>
      <c r="T201" s="116"/>
      <c r="U201" s="116"/>
      <c r="V201" s="116"/>
      <c r="W201" s="116"/>
      <c r="X201" s="116"/>
      <c r="Y201" s="116"/>
      <c r="Z201" s="9"/>
      <c r="AA201" s="9"/>
      <c r="AB201" s="116"/>
      <c r="AC201" s="116"/>
      <c r="AD201" s="116"/>
    </row>
    <row r="202" spans="1:32">
      <c r="A202" s="29" t="s">
        <v>264</v>
      </c>
      <c r="B202" s="33">
        <v>40988</v>
      </c>
      <c r="C202" s="523">
        <v>2</v>
      </c>
      <c r="D202" s="523" t="s">
        <v>191</v>
      </c>
      <c r="E202" s="523" t="s">
        <v>196</v>
      </c>
      <c r="F202" s="523" t="s">
        <v>269</v>
      </c>
      <c r="G202" s="31" t="s">
        <v>198</v>
      </c>
      <c r="L202" s="116"/>
      <c r="M202" s="116"/>
      <c r="N202" s="116"/>
      <c r="O202" s="116"/>
      <c r="P202" s="116"/>
      <c r="Q202" s="116"/>
      <c r="R202" s="116"/>
      <c r="S202" s="116"/>
      <c r="T202" s="116"/>
      <c r="U202" s="116"/>
      <c r="V202" s="116"/>
      <c r="W202" s="116"/>
      <c r="X202" s="116"/>
      <c r="Y202" s="116"/>
      <c r="Z202" s="9"/>
      <c r="AA202" s="9"/>
      <c r="AB202" s="116"/>
      <c r="AC202" s="116"/>
      <c r="AD202" s="116"/>
    </row>
    <row r="203" spans="1:32">
      <c r="A203" s="29" t="s">
        <v>264</v>
      </c>
      <c r="B203" s="39">
        <v>40994</v>
      </c>
      <c r="C203" s="523">
        <v>2</v>
      </c>
      <c r="D203" s="523" t="s">
        <v>186</v>
      </c>
      <c r="E203" s="523">
        <v>1</v>
      </c>
      <c r="F203" s="523" t="s">
        <v>201</v>
      </c>
      <c r="G203" s="31" t="s">
        <v>189</v>
      </c>
      <c r="L203" s="116"/>
      <c r="M203" s="116"/>
      <c r="N203" s="116"/>
      <c r="O203" s="116"/>
      <c r="P203" s="116"/>
      <c r="Q203" s="116"/>
      <c r="R203" s="116"/>
      <c r="S203" s="116"/>
      <c r="T203" s="116"/>
      <c r="U203" s="116"/>
      <c r="V203" s="116"/>
      <c r="W203" s="116"/>
      <c r="X203" s="116"/>
      <c r="Y203" s="116"/>
      <c r="Z203" s="9"/>
      <c r="AA203" s="9"/>
      <c r="AB203" s="116"/>
      <c r="AC203" s="116"/>
      <c r="AD203" s="116"/>
    </row>
    <row r="204" spans="1:32">
      <c r="A204" s="29"/>
      <c r="B204" s="39"/>
      <c r="C204" s="523"/>
      <c r="D204" s="523"/>
      <c r="E204" s="523"/>
      <c r="F204" s="523"/>
      <c r="G204" s="31"/>
      <c r="L204" s="116"/>
      <c r="M204" s="116"/>
      <c r="N204" s="116"/>
      <c r="O204" s="116"/>
      <c r="P204" s="116"/>
      <c r="Q204" s="116"/>
      <c r="R204" s="116"/>
      <c r="S204" s="116"/>
      <c r="T204" s="116"/>
      <c r="U204" s="116"/>
      <c r="V204" s="116"/>
      <c r="W204" s="116"/>
      <c r="X204" s="116"/>
      <c r="Y204" s="116"/>
      <c r="Z204" s="9"/>
      <c r="AA204" s="9"/>
      <c r="AB204" s="116"/>
      <c r="AC204" s="116"/>
      <c r="AD204" s="116"/>
    </row>
    <row r="205" spans="1:32">
      <c r="A205" s="29" t="s">
        <v>75</v>
      </c>
      <c r="B205" s="39">
        <v>40882</v>
      </c>
      <c r="C205" s="523" t="s">
        <v>186</v>
      </c>
      <c r="D205" s="523" t="s">
        <v>97</v>
      </c>
      <c r="E205" s="523" t="s">
        <v>196</v>
      </c>
      <c r="F205" s="523" t="s">
        <v>102</v>
      </c>
      <c r="G205" s="31" t="s">
        <v>204</v>
      </c>
      <c r="H205" s="32" t="s">
        <v>245</v>
      </c>
      <c r="I205" s="32" t="s">
        <v>326</v>
      </c>
      <c r="J205" s="32" t="s">
        <v>240</v>
      </c>
      <c r="K205" s="503">
        <v>9.2431414386338021E-2</v>
      </c>
      <c r="L205" s="525">
        <v>35.3855</v>
      </c>
      <c r="M205" s="525">
        <v>21.696100000000001</v>
      </c>
      <c r="N205" s="525">
        <v>50.136647000000004</v>
      </c>
      <c r="O205" s="526">
        <v>1024.5983000000001</v>
      </c>
      <c r="P205" s="525">
        <v>7.4593600000000002</v>
      </c>
      <c r="Q205" s="527">
        <v>104.23959000000001</v>
      </c>
      <c r="R205" s="525">
        <v>8.0990000000000002</v>
      </c>
      <c r="S205" s="525">
        <v>0.32969999999999999</v>
      </c>
      <c r="T205" s="525">
        <v>0.53949999999999998</v>
      </c>
      <c r="U205" s="525">
        <v>35.4726</v>
      </c>
      <c r="V205" s="525">
        <v>20.968900000000001</v>
      </c>
      <c r="W205" s="525">
        <v>49.499893</v>
      </c>
      <c r="X205" s="526">
        <v>1024.9323999999999</v>
      </c>
      <c r="Y205" s="525">
        <v>7.2697099999999999</v>
      </c>
      <c r="Z205" s="527">
        <v>100.32523</v>
      </c>
      <c r="AA205" s="525">
        <v>8.0990000000000002</v>
      </c>
      <c r="AB205" s="525">
        <v>0.60270000000000001</v>
      </c>
      <c r="AC205" s="525">
        <v>3.1814</v>
      </c>
      <c r="AD205" s="526">
        <v>5</v>
      </c>
      <c r="AF205" s="11">
        <v>1.4381165562913909</v>
      </c>
    </row>
    <row r="206" spans="1:32" s="41" customFormat="1" ht="15">
      <c r="A206" s="29" t="s">
        <v>75</v>
      </c>
      <c r="B206" s="39">
        <v>40889</v>
      </c>
      <c r="C206" s="523">
        <v>2</v>
      </c>
      <c r="D206" s="523" t="s">
        <v>191</v>
      </c>
      <c r="E206" s="523">
        <v>1</v>
      </c>
      <c r="F206" s="523" t="s">
        <v>202</v>
      </c>
      <c r="G206" s="31" t="s">
        <v>189</v>
      </c>
      <c r="H206" s="32" t="s">
        <v>242</v>
      </c>
      <c r="I206" s="32" t="s">
        <v>280</v>
      </c>
      <c r="J206" s="32" t="s">
        <v>244</v>
      </c>
      <c r="K206" s="524">
        <v>0.10545237871701768</v>
      </c>
      <c r="L206" s="529">
        <v>35.469200000000001</v>
      </c>
      <c r="M206" s="529">
        <v>21.561800000000002</v>
      </c>
      <c r="N206" s="529">
        <v>50.102899000000001</v>
      </c>
      <c r="O206" s="530">
        <v>1024.7004999999999</v>
      </c>
      <c r="P206" s="529">
        <v>7.2355299999999998</v>
      </c>
      <c r="Q206" s="531">
        <v>100.91921000000001</v>
      </c>
      <c r="R206" s="529">
        <v>8.0630000000000006</v>
      </c>
      <c r="S206" s="529">
        <v>0.40739999999999998</v>
      </c>
      <c r="T206" s="529">
        <v>1.5551999999999999</v>
      </c>
      <c r="U206" s="529">
        <v>35.465699999999998</v>
      </c>
      <c r="V206" s="529">
        <v>21.357199999999999</v>
      </c>
      <c r="W206" s="529">
        <v>49.892975</v>
      </c>
      <c r="X206" s="530">
        <v>1024.8200999999999</v>
      </c>
      <c r="Y206" s="529">
        <v>6.7862</v>
      </c>
      <c r="Z206" s="531">
        <v>94.304349999999999</v>
      </c>
      <c r="AA206" s="529">
        <v>8.0419999999999998</v>
      </c>
      <c r="AB206" s="529">
        <v>1.1480999999999999</v>
      </c>
      <c r="AC206" s="529">
        <v>3.6659000000000002</v>
      </c>
      <c r="AD206" s="32">
        <v>4.5</v>
      </c>
      <c r="AF206" s="532">
        <v>2.0345679611650489</v>
      </c>
    </row>
    <row r="207" spans="1:32">
      <c r="A207" s="29" t="s">
        <v>75</v>
      </c>
      <c r="B207" s="39">
        <v>40896</v>
      </c>
      <c r="C207" s="523">
        <v>2</v>
      </c>
      <c r="D207" s="523" t="s">
        <v>191</v>
      </c>
      <c r="E207" s="523">
        <v>1</v>
      </c>
      <c r="F207" s="523" t="s">
        <v>119</v>
      </c>
      <c r="G207" s="31" t="s">
        <v>187</v>
      </c>
      <c r="H207" s="32" t="s">
        <v>255</v>
      </c>
      <c r="I207" s="32" t="s">
        <v>326</v>
      </c>
      <c r="J207" s="32" t="s">
        <v>240</v>
      </c>
      <c r="K207" s="524">
        <v>0.12085925999570762</v>
      </c>
      <c r="L207" s="525">
        <v>35.505600000000001</v>
      </c>
      <c r="M207" s="525">
        <v>22.369199999999999</v>
      </c>
      <c r="N207" s="525">
        <v>50.988754</v>
      </c>
      <c r="O207" s="526">
        <v>1024.5015000000001</v>
      </c>
      <c r="P207" s="525">
        <v>7.6156699999999997</v>
      </c>
      <c r="Q207" s="527">
        <v>107.77709</v>
      </c>
      <c r="R207" s="525">
        <v>7.984</v>
      </c>
      <c r="S207" s="525">
        <v>0.33139999999999997</v>
      </c>
      <c r="T207" s="525">
        <v>0.55469999999999997</v>
      </c>
      <c r="U207" s="525">
        <v>35.491999999999997</v>
      </c>
      <c r="V207" s="525">
        <v>21.976800000000001</v>
      </c>
      <c r="W207" s="525">
        <v>50.569448999999999</v>
      </c>
      <c r="X207" s="526">
        <v>1024.6685</v>
      </c>
      <c r="Y207" s="525">
        <v>7.5106599999999997</v>
      </c>
      <c r="Z207" s="527">
        <v>105.54728</v>
      </c>
      <c r="AA207" s="525">
        <v>7.9850000000000003</v>
      </c>
      <c r="AB207" s="525">
        <v>0.71230000000000004</v>
      </c>
      <c r="AC207" s="525">
        <v>2.6234999999999999</v>
      </c>
      <c r="AD207" s="10">
        <v>5.5</v>
      </c>
      <c r="AF207" s="11">
        <v>1.277733950617284</v>
      </c>
    </row>
    <row r="208" spans="1:32" ht="15">
      <c r="A208" s="29" t="s">
        <v>75</v>
      </c>
      <c r="B208" s="39">
        <v>40912</v>
      </c>
      <c r="C208" s="523">
        <v>2</v>
      </c>
      <c r="D208" s="523" t="s">
        <v>97</v>
      </c>
      <c r="E208" s="523">
        <v>1</v>
      </c>
      <c r="F208" s="523" t="s">
        <v>195</v>
      </c>
      <c r="G208" s="31" t="s">
        <v>198</v>
      </c>
      <c r="H208" s="32" t="s">
        <v>249</v>
      </c>
      <c r="I208" s="32" t="s">
        <v>326</v>
      </c>
      <c r="J208" s="32" t="s">
        <v>236</v>
      </c>
      <c r="K208" s="524">
        <v>0.13086964235546816</v>
      </c>
      <c r="L208" s="529">
        <v>35.674900000000001</v>
      </c>
      <c r="M208" s="529">
        <v>23.006699999999999</v>
      </c>
      <c r="N208" s="529">
        <v>51.873725</v>
      </c>
      <c r="O208" s="530">
        <v>1024.4478999999999</v>
      </c>
      <c r="P208" s="529">
        <v>6.9096799999999998</v>
      </c>
      <c r="Q208" s="531">
        <v>98.983649999999997</v>
      </c>
      <c r="R208" s="529">
        <v>8.3790000000000013</v>
      </c>
      <c r="S208" s="529">
        <v>0.66810000000000003</v>
      </c>
      <c r="T208" s="529">
        <v>1.075</v>
      </c>
      <c r="U208" s="525">
        <v>35.672699999999999</v>
      </c>
      <c r="V208" s="525">
        <v>22.959700000000002</v>
      </c>
      <c r="W208" s="525">
        <v>51.828097999999997</v>
      </c>
      <c r="X208" s="526">
        <v>1024.5244</v>
      </c>
      <c r="Y208" s="525">
        <v>6.8945800000000004</v>
      </c>
      <c r="Z208" s="527">
        <v>98.685050000000004</v>
      </c>
      <c r="AA208" s="525">
        <v>8.375</v>
      </c>
      <c r="AB208" s="525">
        <v>0.91449999999999998</v>
      </c>
      <c r="AC208" s="525">
        <v>3.1941999999999999</v>
      </c>
      <c r="AD208" s="10">
        <v>3.6</v>
      </c>
      <c r="AF208" s="11">
        <v>2.1680361445783158</v>
      </c>
    </row>
    <row r="209" spans="1:32" ht="15">
      <c r="A209" s="29" t="s">
        <v>75</v>
      </c>
      <c r="B209" s="39">
        <v>40917</v>
      </c>
      <c r="C209" s="523">
        <v>2</v>
      </c>
      <c r="D209" s="523" t="s">
        <v>191</v>
      </c>
      <c r="E209" s="523">
        <v>1</v>
      </c>
      <c r="F209" s="523" t="s">
        <v>119</v>
      </c>
      <c r="G209" s="31" t="s">
        <v>189</v>
      </c>
      <c r="H209" s="32" t="s">
        <v>250</v>
      </c>
      <c r="I209" s="32" t="s">
        <v>326</v>
      </c>
      <c r="J209" s="32" t="s">
        <v>240</v>
      </c>
      <c r="K209" s="524">
        <v>0.11775231584942102</v>
      </c>
      <c r="L209" s="525">
        <v>35.761899999999997</v>
      </c>
      <c r="M209" s="525">
        <v>23.018000000000001</v>
      </c>
      <c r="N209" s="525">
        <v>51.998075999999998</v>
      </c>
      <c r="O209" s="526">
        <v>1024.51</v>
      </c>
      <c r="P209" s="525">
        <v>6.91615</v>
      </c>
      <c r="Q209" s="527">
        <v>99.146010000000004</v>
      </c>
      <c r="R209" s="525">
        <v>8.42</v>
      </c>
      <c r="S209" s="525">
        <v>0.63790000000000002</v>
      </c>
      <c r="T209" s="525">
        <v>0.62539999999999996</v>
      </c>
      <c r="U209" s="529">
        <v>35.758400000000002</v>
      </c>
      <c r="V209" s="529">
        <v>22.921199999999999</v>
      </c>
      <c r="W209" s="529">
        <v>51.898124000000003</v>
      </c>
      <c r="X209" s="530">
        <v>1024.6005</v>
      </c>
      <c r="Y209" s="529">
        <v>7.0348199999999999</v>
      </c>
      <c r="Z209" s="531">
        <v>100.67452</v>
      </c>
      <c r="AA209" s="529">
        <v>8.4270000000000014</v>
      </c>
      <c r="AB209" s="529">
        <v>0.71609999999999996</v>
      </c>
      <c r="AC209" s="529">
        <v>1.5621</v>
      </c>
      <c r="AD209" s="10">
        <v>5</v>
      </c>
      <c r="AF209" s="11">
        <v>1.1187335135135135</v>
      </c>
    </row>
    <row r="210" spans="1:32" ht="15">
      <c r="A210" s="29" t="s">
        <v>75</v>
      </c>
      <c r="B210" s="39">
        <v>40924</v>
      </c>
      <c r="C210" s="523">
        <v>2</v>
      </c>
      <c r="D210" s="523" t="s">
        <v>108</v>
      </c>
      <c r="E210" s="523">
        <v>1</v>
      </c>
      <c r="F210" s="523" t="s">
        <v>195</v>
      </c>
      <c r="G210" s="31" t="s">
        <v>204</v>
      </c>
      <c r="H210" s="32" t="s">
        <v>254</v>
      </c>
      <c r="I210" s="32" t="s">
        <v>326</v>
      </c>
      <c r="J210" s="32" t="s">
        <v>244</v>
      </c>
      <c r="K210" s="524">
        <v>9.8313956410540596E-2</v>
      </c>
      <c r="L210" s="529">
        <v>35.852699999999999</v>
      </c>
      <c r="M210" s="529">
        <v>23.989699999999999</v>
      </c>
      <c r="N210" s="529">
        <v>53.143548000000003</v>
      </c>
      <c r="O210" s="530">
        <v>1024.2935</v>
      </c>
      <c r="P210" s="529">
        <v>7.07965</v>
      </c>
      <c r="Q210" s="531">
        <v>103.26833999999999</v>
      </c>
      <c r="R210" s="529">
        <v>8.3670000000000009</v>
      </c>
      <c r="S210" s="529">
        <v>0.67400000000000004</v>
      </c>
      <c r="T210" s="529">
        <v>0.87529999999999997</v>
      </c>
      <c r="U210" s="525">
        <v>35.828800000000001</v>
      </c>
      <c r="V210" s="525">
        <v>23.463799999999999</v>
      </c>
      <c r="W210" s="525">
        <v>52.562012000000003</v>
      </c>
      <c r="X210" s="526">
        <v>1024.4976999999999</v>
      </c>
      <c r="Y210" s="525">
        <v>7.0689200000000003</v>
      </c>
      <c r="Z210" s="527">
        <v>102.16486</v>
      </c>
      <c r="AA210" s="525">
        <v>8.3569999999999993</v>
      </c>
      <c r="AB210" s="525">
        <v>1.3042</v>
      </c>
      <c r="AC210" s="525">
        <v>5.5952999999999999</v>
      </c>
      <c r="AD210" s="10">
        <v>4</v>
      </c>
      <c r="AF210" s="11">
        <v>3.0371128205128204</v>
      </c>
    </row>
    <row r="211" spans="1:32" ht="15">
      <c r="A211" s="29" t="s">
        <v>75</v>
      </c>
      <c r="B211" s="39">
        <v>40931</v>
      </c>
      <c r="C211" s="523">
        <v>2</v>
      </c>
      <c r="D211" s="523" t="s">
        <v>97</v>
      </c>
      <c r="E211" s="523">
        <v>1</v>
      </c>
      <c r="F211" s="523" t="s">
        <v>202</v>
      </c>
      <c r="G211" s="31" t="s">
        <v>204</v>
      </c>
      <c r="H211" s="32" t="s">
        <v>249</v>
      </c>
      <c r="I211" s="32" t="s">
        <v>326</v>
      </c>
      <c r="J211" s="32" t="s">
        <v>237</v>
      </c>
      <c r="K211" s="524">
        <v>0.10116727687907066</v>
      </c>
      <c r="L211" s="529">
        <v>35.915100000000002</v>
      </c>
      <c r="M211" s="529">
        <v>24.3432</v>
      </c>
      <c r="N211" s="529">
        <v>53.601748999999998</v>
      </c>
      <c r="O211" s="530">
        <v>1024.2361000000001</v>
      </c>
      <c r="P211" s="529">
        <v>6.9650299999999996</v>
      </c>
      <c r="Q211" s="531">
        <v>102.25163999999999</v>
      </c>
      <c r="R211" s="529">
        <v>8.3550000000000004</v>
      </c>
      <c r="S211" s="529">
        <v>0.32629999999999998</v>
      </c>
      <c r="T211" s="529">
        <v>0.91449999999999998</v>
      </c>
      <c r="U211" s="529">
        <v>35.907600000000002</v>
      </c>
      <c r="V211" s="529">
        <v>23.916899999999998</v>
      </c>
      <c r="W211" s="529">
        <v>53.145140000000005</v>
      </c>
      <c r="X211" s="530">
        <v>1024.4224999999999</v>
      </c>
      <c r="Y211" s="529">
        <v>6.2641600000000004</v>
      </c>
      <c r="Z211" s="531">
        <v>91.28734</v>
      </c>
      <c r="AA211" s="529">
        <v>8.3310000000000013</v>
      </c>
      <c r="AB211" s="529">
        <v>1.1962999999999999</v>
      </c>
      <c r="AC211" s="529">
        <v>3.5308000000000002</v>
      </c>
      <c r="AD211" s="10">
        <v>4.5</v>
      </c>
      <c r="AF211" s="11">
        <v>2.2736149122807014</v>
      </c>
    </row>
    <row r="212" spans="1:32" ht="15">
      <c r="A212" s="29" t="s">
        <v>75</v>
      </c>
      <c r="B212" s="39">
        <v>40938</v>
      </c>
      <c r="C212" s="523">
        <v>2</v>
      </c>
      <c r="D212" s="523" t="s">
        <v>191</v>
      </c>
      <c r="E212" s="523">
        <v>1</v>
      </c>
      <c r="F212" s="523" t="s">
        <v>304</v>
      </c>
      <c r="G212" s="31" t="s">
        <v>192</v>
      </c>
      <c r="H212" s="32" t="s">
        <v>247</v>
      </c>
      <c r="I212" s="32" t="s">
        <v>326</v>
      </c>
      <c r="J212" s="32" t="s">
        <v>237</v>
      </c>
      <c r="K212" s="503">
        <v>0.13525777709472994</v>
      </c>
      <c r="L212" s="529">
        <v>36.046100000000003</v>
      </c>
      <c r="M212" s="529">
        <v>24.7788</v>
      </c>
      <c r="N212" s="529">
        <v>54.241073</v>
      </c>
      <c r="O212" s="530">
        <v>1024.2040999999999</v>
      </c>
      <c r="P212" s="529">
        <v>6.8081199999999997</v>
      </c>
      <c r="Q212" s="531">
        <v>100.76985000000001</v>
      </c>
      <c r="R212" s="529">
        <v>8.338000000000001</v>
      </c>
      <c r="S212" s="529">
        <v>0.63280000000000003</v>
      </c>
      <c r="T212" s="529">
        <v>1.6508</v>
      </c>
      <c r="U212" s="529">
        <v>36.026200000000003</v>
      </c>
      <c r="V212" s="529">
        <v>24.750399999999999</v>
      </c>
      <c r="W212" s="529">
        <v>54.190703000000006</v>
      </c>
      <c r="X212" s="530">
        <v>1024.2624000000001</v>
      </c>
      <c r="Y212" s="529">
        <v>6.7683200000000001</v>
      </c>
      <c r="Z212" s="531">
        <v>100.12094</v>
      </c>
      <c r="AA212" s="529">
        <v>8.3350000000000009</v>
      </c>
      <c r="AB212" s="529">
        <v>0.78810000000000002</v>
      </c>
      <c r="AC212" s="529">
        <v>4.2468000000000004</v>
      </c>
      <c r="AD212" s="10">
        <v>4.5</v>
      </c>
      <c r="AF212" s="11">
        <v>3.0138559999999983</v>
      </c>
    </row>
    <row r="213" spans="1:32" ht="15">
      <c r="A213" s="29" t="s">
        <v>75</v>
      </c>
      <c r="B213" s="39">
        <v>40945</v>
      </c>
      <c r="C213" s="523">
        <v>2</v>
      </c>
      <c r="D213" s="523" t="s">
        <v>97</v>
      </c>
      <c r="E213" s="523">
        <v>1</v>
      </c>
      <c r="F213" s="523" t="s">
        <v>203</v>
      </c>
      <c r="G213" s="31" t="s">
        <v>204</v>
      </c>
      <c r="H213" s="32" t="s">
        <v>258</v>
      </c>
      <c r="I213" s="32" t="s">
        <v>326</v>
      </c>
      <c r="J213" s="32" t="s">
        <v>237</v>
      </c>
      <c r="K213" s="503">
        <v>0.12803500442389165</v>
      </c>
      <c r="L213" s="529">
        <v>36.099499999999999</v>
      </c>
      <c r="M213" s="529">
        <v>23.753699999999998</v>
      </c>
      <c r="N213" s="529">
        <v>53.216692999999999</v>
      </c>
      <c r="O213" s="530">
        <v>1024.5514000000001</v>
      </c>
      <c r="P213" s="529">
        <v>6.7242100000000002</v>
      </c>
      <c r="Q213" s="531">
        <v>97.82423</v>
      </c>
      <c r="R213" s="529">
        <v>8.3170000000000002</v>
      </c>
      <c r="S213" s="529">
        <v>0.86060000000000003</v>
      </c>
      <c r="T213" s="529">
        <v>1.4298999999999999</v>
      </c>
      <c r="U213" s="529">
        <v>36.094999999999999</v>
      </c>
      <c r="V213" s="529">
        <v>23.7515</v>
      </c>
      <c r="W213" s="529">
        <v>53.214965999999997</v>
      </c>
      <c r="X213" s="530">
        <v>1024.6131</v>
      </c>
      <c r="Y213" s="529">
        <v>6.7235100000000001</v>
      </c>
      <c r="Z213" s="531">
        <v>97.807770000000005</v>
      </c>
      <c r="AA213" s="529">
        <v>8.3190000000000008</v>
      </c>
      <c r="AB213" s="529">
        <v>1.1063000000000001</v>
      </c>
      <c r="AC213" s="529">
        <v>3.3620999999999999</v>
      </c>
      <c r="AD213" s="10">
        <v>4.5</v>
      </c>
      <c r="AF213" s="11">
        <v>2.5449167630057792</v>
      </c>
    </row>
    <row r="214" spans="1:32" ht="15">
      <c r="A214" s="29" t="s">
        <v>75</v>
      </c>
      <c r="B214" s="39">
        <v>40952</v>
      </c>
      <c r="C214" s="523">
        <v>2</v>
      </c>
      <c r="D214" s="523" t="s">
        <v>108</v>
      </c>
      <c r="E214" s="523">
        <v>1</v>
      </c>
      <c r="F214" s="523" t="s">
        <v>202</v>
      </c>
      <c r="G214" s="31" t="s">
        <v>198</v>
      </c>
      <c r="H214" s="32" t="s">
        <v>262</v>
      </c>
      <c r="I214" s="32" t="s">
        <v>326</v>
      </c>
      <c r="J214" s="32" t="s">
        <v>236</v>
      </c>
      <c r="K214" s="503">
        <v>9.78253146342771E-2</v>
      </c>
      <c r="L214" s="529">
        <v>36.197200000000002</v>
      </c>
      <c r="M214" s="529">
        <v>24.287199999999999</v>
      </c>
      <c r="N214" s="529">
        <v>53.915688000000003</v>
      </c>
      <c r="O214" s="530">
        <v>1024.4688000000001</v>
      </c>
      <c r="P214" s="529">
        <v>6.8120599999999998</v>
      </c>
      <c r="Q214" s="531">
        <v>100.07192000000001</v>
      </c>
      <c r="R214" s="529">
        <v>8.2730000000000015</v>
      </c>
      <c r="S214" s="529">
        <v>0.32940000000000003</v>
      </c>
      <c r="T214" s="529">
        <v>1.2339</v>
      </c>
      <c r="U214" s="529">
        <v>36.178699999999999</v>
      </c>
      <c r="V214" s="529">
        <v>23.771100000000001</v>
      </c>
      <c r="W214" s="529">
        <v>53.345649000000002</v>
      </c>
      <c r="X214" s="530">
        <v>1024.6723</v>
      </c>
      <c r="Y214" s="529">
        <v>6.0078500000000004</v>
      </c>
      <c r="Z214" s="531">
        <v>87.468639999999994</v>
      </c>
      <c r="AA214" s="529">
        <v>8.2740000000000009</v>
      </c>
      <c r="AB214" s="529">
        <v>1.1354</v>
      </c>
      <c r="AC214" s="529">
        <v>4.2260999999999997</v>
      </c>
      <c r="AD214" s="10">
        <v>5.5</v>
      </c>
      <c r="AF214" s="11">
        <v>2.2601370646766186</v>
      </c>
    </row>
    <row r="215" spans="1:32" ht="15">
      <c r="A215" s="29" t="s">
        <v>75</v>
      </c>
      <c r="B215" s="39">
        <v>40959</v>
      </c>
      <c r="C215" s="523">
        <v>2</v>
      </c>
      <c r="D215" s="523" t="s">
        <v>186</v>
      </c>
      <c r="E215" s="523">
        <v>1</v>
      </c>
      <c r="F215" s="523" t="s">
        <v>269</v>
      </c>
      <c r="G215" s="31" t="s">
        <v>192</v>
      </c>
      <c r="H215" s="32" t="s">
        <v>265</v>
      </c>
      <c r="I215" s="32" t="s">
        <v>326</v>
      </c>
      <c r="J215" s="32" t="s">
        <v>237</v>
      </c>
      <c r="K215" s="503">
        <v>0.13696899150793138</v>
      </c>
      <c r="L215" s="529">
        <v>36.181600000000003</v>
      </c>
      <c r="M215" s="529">
        <v>24.197399999999998</v>
      </c>
      <c r="N215" s="529">
        <v>53.798384000000006</v>
      </c>
      <c r="O215" s="530">
        <v>1024.4795999999999</v>
      </c>
      <c r="P215" s="529">
        <v>6.8006700000000002</v>
      </c>
      <c r="Q215" s="531">
        <v>99.741970000000009</v>
      </c>
      <c r="R215" s="529">
        <v>8.3570000000000029</v>
      </c>
      <c r="S215" s="529">
        <v>0.71</v>
      </c>
      <c r="T215" s="529">
        <v>1.7561</v>
      </c>
      <c r="U215" s="529">
        <v>36.182099999999998</v>
      </c>
      <c r="V215" s="529">
        <v>24.151399999999999</v>
      </c>
      <c r="W215" s="529">
        <v>53.756725000000003</v>
      </c>
      <c r="X215" s="530">
        <v>1024.5610999999999</v>
      </c>
      <c r="Y215" s="529">
        <v>6.7501100000000003</v>
      </c>
      <c r="Z215" s="531">
        <v>98.922650000000004</v>
      </c>
      <c r="AA215" s="529">
        <v>8.3570000000000029</v>
      </c>
      <c r="AB215" s="529">
        <v>1.0679000000000001</v>
      </c>
      <c r="AC215" s="529">
        <v>3.9649999999999999</v>
      </c>
      <c r="AD215" s="10">
        <v>4.5</v>
      </c>
      <c r="AF215" s="11">
        <v>2.9285026470588242</v>
      </c>
    </row>
    <row r="216" spans="1:32" ht="15">
      <c r="A216" s="29" t="s">
        <v>75</v>
      </c>
      <c r="B216" s="39">
        <v>40966</v>
      </c>
      <c r="C216" s="523">
        <v>2</v>
      </c>
      <c r="D216" s="523" t="s">
        <v>186</v>
      </c>
      <c r="E216" s="523">
        <v>1</v>
      </c>
      <c r="F216" s="523" t="s">
        <v>201</v>
      </c>
      <c r="G216" s="31" t="s">
        <v>192</v>
      </c>
      <c r="H216" s="32" t="s">
        <v>247</v>
      </c>
      <c r="I216" s="32" t="s">
        <v>327</v>
      </c>
      <c r="J216" s="32" t="s">
        <v>237</v>
      </c>
      <c r="K216" s="503">
        <v>0.13125853734462942</v>
      </c>
      <c r="L216" s="529">
        <v>36.2879</v>
      </c>
      <c r="M216" s="529">
        <v>24.089200000000002</v>
      </c>
      <c r="N216" s="529">
        <v>53.822645000000001</v>
      </c>
      <c r="O216" s="530">
        <v>1024.5944</v>
      </c>
      <c r="P216" s="529">
        <v>6.6896199999999997</v>
      </c>
      <c r="Q216" s="531">
        <v>97.990880000000004</v>
      </c>
      <c r="R216" s="529">
        <v>8.2860000000000014</v>
      </c>
      <c r="S216" s="529">
        <v>0.54490000000000005</v>
      </c>
      <c r="T216" s="529">
        <v>1.5499000000000001</v>
      </c>
      <c r="U216" s="529">
        <v>36.295400000000001</v>
      </c>
      <c r="V216" s="529">
        <v>23.838999999999999</v>
      </c>
      <c r="W216" s="529">
        <v>53.571162000000001</v>
      </c>
      <c r="X216" s="530">
        <v>1024.741</v>
      </c>
      <c r="Y216" s="529">
        <v>6.2725499999999998</v>
      </c>
      <c r="Z216" s="531">
        <v>91.490849999999995</v>
      </c>
      <c r="AA216" s="529">
        <v>8.31</v>
      </c>
      <c r="AB216" s="529">
        <v>1.2557</v>
      </c>
      <c r="AC216" s="529">
        <v>3.3839000000000001</v>
      </c>
      <c r="AD216" s="10">
        <v>4</v>
      </c>
      <c r="AF216" s="11">
        <v>2.8306977635782751</v>
      </c>
    </row>
    <row r="217" spans="1:32" ht="15">
      <c r="A217" s="29" t="s">
        <v>75</v>
      </c>
      <c r="B217" s="39">
        <v>40973</v>
      </c>
      <c r="C217" s="523">
        <v>2</v>
      </c>
      <c r="D217" s="523" t="s">
        <v>190</v>
      </c>
      <c r="E217" s="523">
        <v>1</v>
      </c>
      <c r="F217" s="523" t="s">
        <v>202</v>
      </c>
      <c r="G217" s="31" t="s">
        <v>193</v>
      </c>
      <c r="H217" s="32" t="s">
        <v>254</v>
      </c>
      <c r="I217" s="32" t="s">
        <v>327</v>
      </c>
      <c r="J217" s="32" t="s">
        <v>244</v>
      </c>
      <c r="K217" s="503">
        <v>0.10044418057235238</v>
      </c>
      <c r="L217" s="529">
        <v>36.383400000000002</v>
      </c>
      <c r="M217" s="529">
        <v>23.3704</v>
      </c>
      <c r="N217" s="529">
        <v>53.177084000000001</v>
      </c>
      <c r="O217" s="530">
        <v>1024.8793000000001</v>
      </c>
      <c r="P217" s="529">
        <v>6.98461</v>
      </c>
      <c r="Q217" s="531">
        <v>101.10602</v>
      </c>
      <c r="R217" s="529">
        <v>8.3180000000000014</v>
      </c>
      <c r="S217" s="529">
        <v>0.39750000000000002</v>
      </c>
      <c r="T217" s="529">
        <v>0.4597</v>
      </c>
      <c r="U217" s="529">
        <v>36.387799999999999</v>
      </c>
      <c r="V217" s="529">
        <v>23.0868</v>
      </c>
      <c r="W217" s="529">
        <v>52.885973999999997</v>
      </c>
      <c r="X217" s="530">
        <v>1025.0319999999999</v>
      </c>
      <c r="Y217" s="529">
        <v>6.3153199999999998</v>
      </c>
      <c r="Z217" s="531">
        <v>90.970380000000006</v>
      </c>
      <c r="AA217" s="529">
        <v>8.3110000000000017</v>
      </c>
      <c r="AB217" s="529">
        <v>1.2242</v>
      </c>
      <c r="AC217" s="529">
        <v>2.2227000000000001</v>
      </c>
      <c r="AD217" s="10">
        <v>6.5</v>
      </c>
      <c r="AF217" s="11">
        <v>1.790910526315789</v>
      </c>
    </row>
    <row r="218" spans="1:32" ht="15">
      <c r="A218" s="29" t="s">
        <v>75</v>
      </c>
      <c r="B218" s="39">
        <v>40980</v>
      </c>
      <c r="C218" s="523">
        <v>2</v>
      </c>
      <c r="D218" s="523" t="s">
        <v>97</v>
      </c>
      <c r="E218" s="523">
        <v>1</v>
      </c>
      <c r="F218" s="523" t="s">
        <v>119</v>
      </c>
      <c r="G218" s="31" t="s">
        <v>189</v>
      </c>
      <c r="H218" s="32" t="s">
        <v>246</v>
      </c>
      <c r="I218" s="32" t="s">
        <v>326</v>
      </c>
      <c r="J218" s="32" t="s">
        <v>280</v>
      </c>
      <c r="K218" s="503">
        <v>0.10536579605549475</v>
      </c>
      <c r="L218" s="529">
        <v>36.195400000000006</v>
      </c>
      <c r="M218" s="529">
        <v>24.232299999999999</v>
      </c>
      <c r="N218" s="529">
        <v>53.854115999999998</v>
      </c>
      <c r="O218" s="530">
        <v>1024.4816000000001</v>
      </c>
      <c r="P218" s="529">
        <v>7.04352</v>
      </c>
      <c r="Q218" s="531">
        <v>103.37367</v>
      </c>
      <c r="R218" s="529">
        <v>8.2750000000000004</v>
      </c>
      <c r="S218" s="529">
        <v>0.19739999999999999</v>
      </c>
      <c r="T218" s="529">
        <v>0.5262</v>
      </c>
      <c r="U218" s="529">
        <v>36.4574</v>
      </c>
      <c r="V218" s="529">
        <v>23.888300000000001</v>
      </c>
      <c r="W218" s="529">
        <v>53.836354</v>
      </c>
      <c r="X218" s="530">
        <v>1024.8494000000001</v>
      </c>
      <c r="Y218" s="529">
        <v>6.9621500000000003</v>
      </c>
      <c r="Z218" s="531">
        <v>101.73038</v>
      </c>
      <c r="AA218" s="529">
        <v>8.2730000000000015</v>
      </c>
      <c r="AB218" s="529">
        <v>0.51280000000000003</v>
      </c>
      <c r="AC218" s="529">
        <v>4.3823999999999996</v>
      </c>
      <c r="AD218" s="10">
        <v>8.5</v>
      </c>
      <c r="AF218" s="11">
        <v>1.6153718535469108</v>
      </c>
    </row>
    <row r="219" spans="1:32" ht="15">
      <c r="A219" s="29" t="s">
        <v>75</v>
      </c>
      <c r="B219" s="39">
        <v>40988</v>
      </c>
      <c r="C219" s="523">
        <v>2</v>
      </c>
      <c r="D219" s="523" t="s">
        <v>108</v>
      </c>
      <c r="E219" s="523">
        <v>1</v>
      </c>
      <c r="F219" s="523" t="s">
        <v>201</v>
      </c>
      <c r="G219" s="31" t="s">
        <v>189</v>
      </c>
      <c r="H219" s="32" t="s">
        <v>305</v>
      </c>
      <c r="I219" s="32" t="s">
        <v>326</v>
      </c>
      <c r="J219" s="32" t="s">
        <v>237</v>
      </c>
      <c r="K219" s="503">
        <v>0.15602447247587967</v>
      </c>
      <c r="L219" s="529">
        <v>36.457900000000002</v>
      </c>
      <c r="M219" s="529">
        <v>23.142700000000001</v>
      </c>
      <c r="N219" s="529">
        <v>53.029581</v>
      </c>
      <c r="O219" s="530">
        <v>1025.0025000000001</v>
      </c>
      <c r="P219" s="529">
        <v>6.91228</v>
      </c>
      <c r="Q219" s="531">
        <v>99.706890000000001</v>
      </c>
      <c r="R219" s="529">
        <v>8.1989999999999998</v>
      </c>
      <c r="S219" s="529">
        <v>0.69330000000000003</v>
      </c>
      <c r="T219" s="529">
        <v>2.3296999999999999</v>
      </c>
      <c r="U219" s="529">
        <v>36.465200000000003</v>
      </c>
      <c r="V219" s="529">
        <v>23.066700000000001</v>
      </c>
      <c r="W219" s="529">
        <v>52.964404000000002</v>
      </c>
      <c r="X219" s="530">
        <v>1025.0967000000001</v>
      </c>
      <c r="Y219" s="529">
        <v>6.6840999999999999</v>
      </c>
      <c r="Z219" s="531">
        <v>96.292090000000002</v>
      </c>
      <c r="AA219" s="529">
        <v>8.2200000000000006</v>
      </c>
      <c r="AB219" s="529">
        <v>1.1922999999999999</v>
      </c>
      <c r="AC219" s="529">
        <v>4.1459999999999999</v>
      </c>
      <c r="AD219" s="10">
        <v>5</v>
      </c>
      <c r="AF219" s="11">
        <v>3.1659399999999995</v>
      </c>
    </row>
    <row r="220" spans="1:32" ht="15">
      <c r="A220" s="29" t="s">
        <v>75</v>
      </c>
      <c r="B220" s="39">
        <v>40994</v>
      </c>
      <c r="C220" s="523" t="s">
        <v>191</v>
      </c>
      <c r="D220" s="523" t="s">
        <v>190</v>
      </c>
      <c r="E220" s="523">
        <v>1</v>
      </c>
      <c r="F220" s="523" t="s">
        <v>261</v>
      </c>
      <c r="G220" s="31" t="s">
        <v>198</v>
      </c>
      <c r="H220" s="32" t="s">
        <v>288</v>
      </c>
      <c r="I220" s="32" t="s">
        <v>326</v>
      </c>
      <c r="J220" s="32" t="s">
        <v>238</v>
      </c>
      <c r="K220" s="503">
        <v>0.15193115438488966</v>
      </c>
      <c r="L220" s="529">
        <v>36.467799999999997</v>
      </c>
      <c r="M220" s="529">
        <v>22.261099999999999</v>
      </c>
      <c r="N220" s="529">
        <v>52.099673000000003</v>
      </c>
      <c r="O220" s="530">
        <v>1025.2646999999999</v>
      </c>
      <c r="P220" s="529">
        <v>7.1013099999999998</v>
      </c>
      <c r="Q220" s="531">
        <v>100.86972</v>
      </c>
      <c r="R220" s="529">
        <v>8.2360000000000007</v>
      </c>
      <c r="S220" s="529">
        <v>0.64690000000000003</v>
      </c>
      <c r="T220" s="529">
        <v>1.8198000000000001</v>
      </c>
      <c r="U220" s="529">
        <v>36.508699999999997</v>
      </c>
      <c r="V220" s="529">
        <v>22.198799999999999</v>
      </c>
      <c r="W220" s="529">
        <v>52.091940000000001</v>
      </c>
      <c r="X220" s="530">
        <v>1025.3797999999999</v>
      </c>
      <c r="Y220" s="529">
        <v>6.4071300000000004</v>
      </c>
      <c r="Z220" s="531">
        <v>90.931079999999994</v>
      </c>
      <c r="AA220" s="529">
        <v>8.2330000000000005</v>
      </c>
      <c r="AB220" s="529">
        <v>1.6973</v>
      </c>
      <c r="AC220" s="529">
        <v>3.6545999999999998</v>
      </c>
      <c r="AD220" s="10">
        <v>4.5</v>
      </c>
      <c r="AF220" s="11">
        <v>3.0933546511627914</v>
      </c>
    </row>
    <row r="221" spans="1:32" ht="15">
      <c r="A221" s="29"/>
      <c r="B221" s="39"/>
      <c r="C221" s="523"/>
      <c r="D221" s="523"/>
      <c r="E221" s="523"/>
      <c r="F221" s="523"/>
      <c r="G221" s="31"/>
      <c r="H221" s="32"/>
      <c r="I221" s="32"/>
      <c r="J221" s="32"/>
      <c r="K221" s="503"/>
      <c r="L221" s="529"/>
      <c r="M221" s="529"/>
      <c r="N221" s="529"/>
      <c r="O221" s="530"/>
      <c r="P221" s="529"/>
      <c r="Q221" s="531"/>
      <c r="R221" s="529"/>
      <c r="S221" s="529"/>
      <c r="T221" s="529"/>
      <c r="U221" s="529"/>
      <c r="V221" s="529"/>
      <c r="W221" s="529"/>
      <c r="X221" s="530"/>
      <c r="Y221" s="529"/>
      <c r="Z221" s="531"/>
      <c r="AA221" s="529"/>
      <c r="AB221" s="529"/>
      <c r="AC221" s="529"/>
      <c r="AD221" s="10"/>
      <c r="AF221" s="11"/>
    </row>
    <row r="222" spans="1:32">
      <c r="A222" s="29" t="s">
        <v>76</v>
      </c>
      <c r="B222" s="39">
        <v>40882</v>
      </c>
      <c r="C222" s="21" t="s">
        <v>329</v>
      </c>
      <c r="D222" s="21"/>
      <c r="E222" s="21"/>
      <c r="K222" s="503"/>
      <c r="L222" s="12"/>
      <c r="M222" s="12"/>
      <c r="N222" s="18"/>
      <c r="O222" s="18"/>
      <c r="P222" s="12"/>
      <c r="Q222" s="10"/>
      <c r="R222" s="10"/>
      <c r="S222" s="12"/>
      <c r="T222" s="12"/>
      <c r="U222" s="12"/>
      <c r="V222" s="12"/>
      <c r="W222" s="18"/>
      <c r="X222" s="18"/>
      <c r="Y222" s="12"/>
      <c r="Z222" s="10"/>
      <c r="AA222" s="10"/>
      <c r="AB222" s="18"/>
      <c r="AC222" s="116"/>
    </row>
    <row r="223" spans="1:32" ht="15">
      <c r="A223" s="29" t="s">
        <v>76</v>
      </c>
      <c r="B223" s="39">
        <v>40889</v>
      </c>
      <c r="C223" s="21" t="s">
        <v>329</v>
      </c>
      <c r="D223" s="21"/>
      <c r="E223" s="21"/>
      <c r="K223" s="510"/>
      <c r="L223" s="504"/>
      <c r="M223" s="504"/>
      <c r="N223" s="505"/>
      <c r="O223" s="505"/>
      <c r="P223" s="504"/>
      <c r="Q223" s="506"/>
      <c r="R223" s="506"/>
      <c r="S223" s="504"/>
      <c r="T223" s="504"/>
      <c r="U223" s="504"/>
      <c r="V223" s="504"/>
      <c r="W223" s="505"/>
      <c r="X223" s="505"/>
      <c r="Y223" s="504"/>
      <c r="Z223" s="506"/>
      <c r="AA223" s="506"/>
      <c r="AB223" s="18"/>
      <c r="AC223" s="116"/>
    </row>
    <row r="224" spans="1:32">
      <c r="A224" s="29" t="s">
        <v>76</v>
      </c>
      <c r="B224" s="39">
        <v>40896</v>
      </c>
      <c r="C224" s="523">
        <v>2</v>
      </c>
      <c r="D224" s="523" t="s">
        <v>97</v>
      </c>
      <c r="E224" s="523">
        <v>1</v>
      </c>
      <c r="F224" s="523" t="s">
        <v>197</v>
      </c>
      <c r="G224" s="31" t="s">
        <v>187</v>
      </c>
      <c r="H224" s="32" t="s">
        <v>237</v>
      </c>
      <c r="I224" s="32" t="s">
        <v>326</v>
      </c>
      <c r="J224" s="32" t="s">
        <v>327</v>
      </c>
      <c r="K224" s="524">
        <v>7.3459240510088772E-2</v>
      </c>
      <c r="L224" s="525">
        <v>35.512099999999997</v>
      </c>
      <c r="M224" s="525">
        <v>22.406500000000001</v>
      </c>
      <c r="N224" s="525">
        <v>51.035983999999999</v>
      </c>
      <c r="O224" s="526">
        <v>1024.4952000000001</v>
      </c>
      <c r="P224" s="525">
        <v>7.3535000000000004</v>
      </c>
      <c r="Q224" s="527">
        <v>104.13946</v>
      </c>
      <c r="R224" s="525">
        <v>7.9989999999999997</v>
      </c>
      <c r="S224" s="525">
        <v>0.13320000000000001</v>
      </c>
      <c r="T224" s="525">
        <v>0.23780000000000001</v>
      </c>
      <c r="U224" s="525">
        <v>35.499000000000002</v>
      </c>
      <c r="V224" s="525">
        <v>21.871700000000001</v>
      </c>
      <c r="W224" s="525">
        <v>50.468763000000003</v>
      </c>
      <c r="X224" s="526">
        <v>1024.7007000000001</v>
      </c>
      <c r="Y224" s="525">
        <v>7.3673799999999998</v>
      </c>
      <c r="Z224" s="527">
        <v>103.34497</v>
      </c>
      <c r="AA224" s="525">
        <v>7.99</v>
      </c>
      <c r="AB224" s="525">
        <v>0.58630000000000004</v>
      </c>
      <c r="AC224" s="525">
        <v>1.3337000000000001</v>
      </c>
      <c r="AD224" s="10">
        <v>7</v>
      </c>
      <c r="AF224" s="11">
        <v>0.61426918604651159</v>
      </c>
    </row>
    <row r="225" spans="1:32">
      <c r="A225" s="29" t="s">
        <v>76</v>
      </c>
      <c r="B225" s="39">
        <v>40912</v>
      </c>
      <c r="C225" s="523">
        <v>2</v>
      </c>
      <c r="D225" s="523" t="s">
        <v>191</v>
      </c>
      <c r="E225" s="523">
        <v>1</v>
      </c>
      <c r="F225" s="523" t="s">
        <v>116</v>
      </c>
      <c r="G225" s="31" t="s">
        <v>187</v>
      </c>
      <c r="H225" s="32" t="s">
        <v>246</v>
      </c>
      <c r="I225" s="32" t="s">
        <v>326</v>
      </c>
      <c r="J225" s="32" t="s">
        <v>280</v>
      </c>
      <c r="K225" s="524">
        <v>9.5194558790525588E-2</v>
      </c>
      <c r="L225" s="525">
        <v>35.657699999999998</v>
      </c>
      <c r="M225" s="525">
        <v>23.445599999999999</v>
      </c>
      <c r="N225" s="525">
        <v>52.313102000000001</v>
      </c>
      <c r="O225" s="526">
        <v>1024.307</v>
      </c>
      <c r="P225" s="525">
        <v>7.1605400000000001</v>
      </c>
      <c r="Q225" s="527">
        <v>103.35424</v>
      </c>
      <c r="R225" s="525">
        <v>8.3949999999999996</v>
      </c>
      <c r="S225" s="525">
        <v>0.48449999999999999</v>
      </c>
      <c r="T225" s="525">
        <v>0.9446</v>
      </c>
      <c r="U225" s="525">
        <v>35.634500000000003</v>
      </c>
      <c r="V225" s="525">
        <v>22.935700000000001</v>
      </c>
      <c r="W225" s="525">
        <v>51.753442999999997</v>
      </c>
      <c r="X225" s="526">
        <v>1024.5007000000001</v>
      </c>
      <c r="Y225" s="525">
        <v>7.2598700000000003</v>
      </c>
      <c r="Z225" s="527">
        <v>103.84707</v>
      </c>
      <c r="AA225" s="525">
        <v>8.4030000000000005</v>
      </c>
      <c r="AB225" s="525">
        <v>0.87419999999999998</v>
      </c>
      <c r="AC225" s="525">
        <v>1.7543</v>
      </c>
      <c r="AD225" s="10">
        <v>5</v>
      </c>
      <c r="AF225" s="11">
        <v>1.1521649509803924</v>
      </c>
    </row>
    <row r="226" spans="1:32" ht="15">
      <c r="A226" s="29" t="s">
        <v>76</v>
      </c>
      <c r="B226" s="39">
        <v>40917</v>
      </c>
      <c r="C226" s="523">
        <v>2</v>
      </c>
      <c r="D226" s="523" t="s">
        <v>191</v>
      </c>
      <c r="E226" s="523">
        <v>1</v>
      </c>
      <c r="F226" s="523" t="s">
        <v>119</v>
      </c>
      <c r="G226" s="31" t="s">
        <v>205</v>
      </c>
      <c r="H226" s="32" t="s">
        <v>250</v>
      </c>
      <c r="I226" s="32" t="s">
        <v>326</v>
      </c>
      <c r="J226" s="32" t="s">
        <v>280</v>
      </c>
      <c r="K226" s="524">
        <v>8.5318317745949362E-2</v>
      </c>
      <c r="L226" s="529">
        <v>35.7697</v>
      </c>
      <c r="M226" s="529">
        <v>22.9756</v>
      </c>
      <c r="N226" s="529">
        <v>51.963487000000001</v>
      </c>
      <c r="O226" s="530">
        <v>1024.5284999999999</v>
      </c>
      <c r="P226" s="529">
        <v>6.8405699999999996</v>
      </c>
      <c r="Q226" s="531">
        <v>97.994250000000008</v>
      </c>
      <c r="R226" s="529">
        <v>8.3850000000000016</v>
      </c>
      <c r="S226" s="529">
        <v>2.0779999999999998</v>
      </c>
      <c r="T226" s="529">
        <v>0.4677</v>
      </c>
      <c r="U226" s="529">
        <v>35.769200000000005</v>
      </c>
      <c r="V226" s="529">
        <v>22.5152</v>
      </c>
      <c r="W226" s="529">
        <v>51.484828999999998</v>
      </c>
      <c r="X226" s="530">
        <v>1024.7221999999999</v>
      </c>
      <c r="Y226" s="529">
        <v>6.8924099999999999</v>
      </c>
      <c r="Z226" s="531">
        <v>97.942750000000004</v>
      </c>
      <c r="AA226" s="529">
        <v>8.3930000000000007</v>
      </c>
      <c r="AB226" s="529">
        <v>0.75600000000000001</v>
      </c>
      <c r="AC226" s="529">
        <v>1.9327000000000001</v>
      </c>
      <c r="AD226" s="10">
        <v>5</v>
      </c>
      <c r="AF226" s="11">
        <v>0.883725352112676</v>
      </c>
    </row>
    <row r="227" spans="1:32" ht="15">
      <c r="A227" s="29" t="s">
        <v>76</v>
      </c>
      <c r="B227" s="39">
        <v>40924</v>
      </c>
      <c r="C227" s="523">
        <v>2</v>
      </c>
      <c r="D227" s="523">
        <v>1</v>
      </c>
      <c r="E227" s="523">
        <v>1</v>
      </c>
      <c r="F227" s="523" t="s">
        <v>197</v>
      </c>
      <c r="G227" s="31" t="s">
        <v>216</v>
      </c>
      <c r="H227" s="32" t="s">
        <v>243</v>
      </c>
      <c r="I227" s="32" t="s">
        <v>326</v>
      </c>
      <c r="J227" s="32" t="s">
        <v>280</v>
      </c>
      <c r="K227" s="524">
        <v>9.7411104130900455E-2</v>
      </c>
      <c r="L227" s="529">
        <v>35.827399999999997</v>
      </c>
      <c r="M227" s="529">
        <v>24.213699999999999</v>
      </c>
      <c r="N227" s="529">
        <v>53.347901</v>
      </c>
      <c r="O227" s="530">
        <v>1024.2081000000001</v>
      </c>
      <c r="P227" s="529">
        <v>6.9693100000000001</v>
      </c>
      <c r="Q227" s="531">
        <v>102.03606000000001</v>
      </c>
      <c r="R227" s="529">
        <v>8.3570000000000029</v>
      </c>
      <c r="S227" s="529">
        <v>0.42030000000000001</v>
      </c>
      <c r="T227" s="529">
        <v>0.56399999999999995</v>
      </c>
      <c r="U227" s="529">
        <v>35.844700000000003</v>
      </c>
      <c r="V227" s="529">
        <v>23.605899999999998</v>
      </c>
      <c r="W227" s="529">
        <v>52.732847</v>
      </c>
      <c r="X227" s="530">
        <v>1024.4649999999999</v>
      </c>
      <c r="Y227" s="529">
        <v>7.0633400000000002</v>
      </c>
      <c r="Z227" s="531">
        <v>102.34524999999999</v>
      </c>
      <c r="AA227" s="529">
        <v>8.3570000000000029</v>
      </c>
      <c r="AB227" s="529">
        <v>0.78200000000000003</v>
      </c>
      <c r="AC227" s="529">
        <v>8.1569000000000003</v>
      </c>
      <c r="AD227" s="10">
        <v>5.5</v>
      </c>
      <c r="AF227" s="11">
        <v>1.2151727762803235</v>
      </c>
    </row>
    <row r="228" spans="1:32" ht="15">
      <c r="A228" s="29" t="s">
        <v>76</v>
      </c>
      <c r="B228" s="39">
        <v>40931</v>
      </c>
      <c r="C228" s="523">
        <v>2</v>
      </c>
      <c r="D228" s="523" t="s">
        <v>191</v>
      </c>
      <c r="E228" s="523">
        <v>1</v>
      </c>
      <c r="F228" s="523" t="s">
        <v>119</v>
      </c>
      <c r="G228" s="31" t="s">
        <v>193</v>
      </c>
      <c r="H228" s="32" t="s">
        <v>111</v>
      </c>
      <c r="I228" s="32" t="s">
        <v>326</v>
      </c>
      <c r="J228" s="32" t="s">
        <v>244</v>
      </c>
      <c r="K228" s="524">
        <v>8.1383627921649826E-2</v>
      </c>
      <c r="L228" s="529">
        <v>35.921300000000002</v>
      </c>
      <c r="M228" s="529">
        <v>24.910699999999999</v>
      </c>
      <c r="N228" s="529">
        <v>54.214987000000001</v>
      </c>
      <c r="O228" s="530">
        <v>1024.0690999999999</v>
      </c>
      <c r="P228" s="529">
        <v>6.8465400000000001</v>
      </c>
      <c r="Q228" s="531">
        <v>101.49361</v>
      </c>
      <c r="R228" s="529">
        <v>8.3310000000000013</v>
      </c>
      <c r="S228" s="529">
        <v>0.38</v>
      </c>
      <c r="T228" s="529">
        <v>0.49859999999999999</v>
      </c>
      <c r="U228" s="529">
        <v>35.925400000000003</v>
      </c>
      <c r="V228" s="529">
        <v>24.158100000000001</v>
      </c>
      <c r="W228" s="529">
        <v>53.424745999999999</v>
      </c>
      <c r="X228" s="530">
        <v>1024.3612000000001</v>
      </c>
      <c r="Y228" s="529">
        <v>6.8075000000000001</v>
      </c>
      <c r="Z228" s="531">
        <v>99.628119999999996</v>
      </c>
      <c r="AA228" s="529">
        <v>8.338000000000001</v>
      </c>
      <c r="AB228" s="529">
        <v>1.2325999999999999</v>
      </c>
      <c r="AC228" s="529">
        <v>6.0763999999999996</v>
      </c>
      <c r="AD228" s="10">
        <v>6.5</v>
      </c>
      <c r="AF228" s="11">
        <v>1.6242037209302329</v>
      </c>
    </row>
    <row r="229" spans="1:32" ht="15">
      <c r="A229" s="29" t="s">
        <v>76</v>
      </c>
      <c r="B229" s="39">
        <v>40938</v>
      </c>
      <c r="C229" s="523">
        <v>2</v>
      </c>
      <c r="D229" s="523">
        <v>1</v>
      </c>
      <c r="E229" s="523">
        <v>1</v>
      </c>
      <c r="F229" s="523" t="s">
        <v>188</v>
      </c>
      <c r="G229" s="31" t="s">
        <v>187</v>
      </c>
      <c r="H229" s="32" t="s">
        <v>259</v>
      </c>
      <c r="I229" s="32" t="s">
        <v>326</v>
      </c>
      <c r="J229" s="32" t="s">
        <v>244</v>
      </c>
      <c r="K229" s="503">
        <v>0.10186416437787844</v>
      </c>
      <c r="L229" s="529">
        <v>35.959400000000002</v>
      </c>
      <c r="M229" s="529">
        <v>24.858899999999998</v>
      </c>
      <c r="N229" s="529">
        <v>54.210753000000004</v>
      </c>
      <c r="O229" s="530">
        <v>1024.1134</v>
      </c>
      <c r="P229" s="529">
        <v>6.8279199999999998</v>
      </c>
      <c r="Q229" s="531">
        <v>101.15052</v>
      </c>
      <c r="R229" s="529">
        <v>8.33</v>
      </c>
      <c r="S229" s="529">
        <v>0.48409999999999997</v>
      </c>
      <c r="T229" s="529">
        <v>3.5999999999999999E-3</v>
      </c>
      <c r="U229" s="529">
        <v>35.894599999999997</v>
      </c>
      <c r="V229" s="529">
        <v>24.3566</v>
      </c>
      <c r="W229" s="529">
        <v>53.595187000000003</v>
      </c>
      <c r="X229" s="530">
        <v>1024.2788</v>
      </c>
      <c r="Y229" s="529">
        <v>6.4756799999999997</v>
      </c>
      <c r="Z229" s="531">
        <v>95.078400000000002</v>
      </c>
      <c r="AA229" s="529">
        <v>8.3150000000000013</v>
      </c>
      <c r="AB229" s="529">
        <v>1.3025</v>
      </c>
      <c r="AC229" s="529">
        <v>2.0874999999999999</v>
      </c>
      <c r="AD229" s="10">
        <v>4.5</v>
      </c>
      <c r="AF229" s="11">
        <v>1.5320293522267205</v>
      </c>
    </row>
    <row r="230" spans="1:32" ht="15">
      <c r="A230" s="29" t="s">
        <v>76</v>
      </c>
      <c r="B230" s="39">
        <v>40945</v>
      </c>
      <c r="C230" s="523">
        <v>2</v>
      </c>
      <c r="D230" s="523" t="s">
        <v>97</v>
      </c>
      <c r="E230" s="523">
        <v>1</v>
      </c>
      <c r="F230" s="523" t="s">
        <v>119</v>
      </c>
      <c r="G230" s="31" t="s">
        <v>187</v>
      </c>
      <c r="H230" s="32" t="s">
        <v>259</v>
      </c>
      <c r="I230" s="32" t="s">
        <v>326</v>
      </c>
      <c r="J230" s="32" t="s">
        <v>244</v>
      </c>
      <c r="K230" s="503">
        <v>9.2323846332254614E-2</v>
      </c>
      <c r="L230" s="529">
        <v>36.040900000000001</v>
      </c>
      <c r="M230" s="529">
        <v>23.8247</v>
      </c>
      <c r="N230" s="529">
        <v>53.215477999999997</v>
      </c>
      <c r="O230" s="530">
        <v>1024.4857</v>
      </c>
      <c r="P230" s="529">
        <v>6.7654699999999997</v>
      </c>
      <c r="Q230" s="531">
        <v>98.511769999999999</v>
      </c>
      <c r="R230" s="529">
        <v>8.2949999999999999</v>
      </c>
      <c r="S230" s="529">
        <v>0.57540000000000002</v>
      </c>
      <c r="T230" s="529">
        <v>0.91649999999999998</v>
      </c>
      <c r="U230" s="529">
        <v>36.003399999999999</v>
      </c>
      <c r="V230" s="529">
        <v>22.7942</v>
      </c>
      <c r="W230" s="529">
        <v>52.079323000000002</v>
      </c>
      <c r="X230" s="530">
        <v>1024.8200999999999</v>
      </c>
      <c r="Y230" s="529">
        <v>6.8348300000000002</v>
      </c>
      <c r="Z230" s="531">
        <v>97.734080000000006</v>
      </c>
      <c r="AA230" s="529">
        <v>8.3140000000000001</v>
      </c>
      <c r="AB230" s="529">
        <v>0.91059999999999997</v>
      </c>
      <c r="AC230" s="529">
        <v>2.1474000000000002</v>
      </c>
      <c r="AD230" s="10">
        <v>4.5</v>
      </c>
      <c r="AF230" s="525">
        <v>1.5390495192307694</v>
      </c>
    </row>
    <row r="231" spans="1:32" ht="15">
      <c r="A231" s="29" t="s">
        <v>76</v>
      </c>
      <c r="B231" s="39">
        <v>40952</v>
      </c>
      <c r="C231" s="523">
        <v>2</v>
      </c>
      <c r="D231" s="523" t="s">
        <v>191</v>
      </c>
      <c r="E231" s="523">
        <v>1</v>
      </c>
      <c r="F231" s="523" t="s">
        <v>119</v>
      </c>
      <c r="G231" s="31" t="s">
        <v>204</v>
      </c>
      <c r="H231" s="32" t="s">
        <v>250</v>
      </c>
      <c r="I231" s="32" t="s">
        <v>326</v>
      </c>
      <c r="J231" s="32" t="s">
        <v>240</v>
      </c>
      <c r="K231" s="503">
        <v>8.493456203273396E-2</v>
      </c>
      <c r="L231" s="529">
        <v>36.128600000000006</v>
      </c>
      <c r="M231" s="529">
        <v>24.558199999999999</v>
      </c>
      <c r="N231" s="529">
        <v>54.114635</v>
      </c>
      <c r="O231" s="530">
        <v>1024.3318999999999</v>
      </c>
      <c r="P231" s="529">
        <v>7.2670300000000001</v>
      </c>
      <c r="Q231" s="531">
        <v>107.20931</v>
      </c>
      <c r="R231" s="529">
        <v>8.3240000000000016</v>
      </c>
      <c r="S231" s="529">
        <v>0.44769999999999999</v>
      </c>
      <c r="T231" s="529">
        <v>0.37090000000000001</v>
      </c>
      <c r="U231" s="529">
        <v>36.106299999999997</v>
      </c>
      <c r="V231" s="529">
        <v>23.905999999999999</v>
      </c>
      <c r="W231" s="529">
        <v>53.394457000000003</v>
      </c>
      <c r="X231" s="530">
        <v>1024.5744</v>
      </c>
      <c r="Y231" s="529">
        <v>6.6867099999999997</v>
      </c>
      <c r="Z231" s="531">
        <v>97.538340000000005</v>
      </c>
      <c r="AA231" s="529">
        <v>8.3330000000000002</v>
      </c>
      <c r="AB231" s="529">
        <v>0.89270000000000005</v>
      </c>
      <c r="AC231" s="529">
        <v>2.4325000000000001</v>
      </c>
      <c r="AD231" s="10">
        <v>6</v>
      </c>
      <c r="AF231" s="11">
        <v>1.1511631840796015</v>
      </c>
    </row>
    <row r="232" spans="1:32" ht="15">
      <c r="A232" s="29" t="s">
        <v>76</v>
      </c>
      <c r="B232" s="39">
        <v>40959</v>
      </c>
      <c r="C232" s="523">
        <v>2</v>
      </c>
      <c r="D232" s="523" t="s">
        <v>191</v>
      </c>
      <c r="E232" s="523">
        <v>1</v>
      </c>
      <c r="F232" s="523" t="s">
        <v>102</v>
      </c>
      <c r="G232" s="31" t="s">
        <v>189</v>
      </c>
      <c r="H232" s="32" t="s">
        <v>249</v>
      </c>
      <c r="I232" s="32" t="s">
        <v>326</v>
      </c>
      <c r="J232" s="32" t="s">
        <v>236</v>
      </c>
      <c r="K232" s="503">
        <v>9.7283146405029539E-2</v>
      </c>
      <c r="L232" s="529">
        <v>36.1631</v>
      </c>
      <c r="M232" s="529">
        <v>24.786200000000001</v>
      </c>
      <c r="N232" s="529">
        <v>54.405301000000001</v>
      </c>
      <c r="O232" s="530">
        <v>1024.2906</v>
      </c>
      <c r="P232" s="529">
        <v>6.8694699999999997</v>
      </c>
      <c r="Q232" s="531">
        <v>101.75878</v>
      </c>
      <c r="R232" s="529">
        <v>8.3530000000000033</v>
      </c>
      <c r="S232" s="529">
        <v>0.44379999999999997</v>
      </c>
      <c r="T232" s="529">
        <v>0.58560000000000001</v>
      </c>
      <c r="U232" s="529">
        <v>36.1721</v>
      </c>
      <c r="V232" s="529">
        <v>23.934799999999999</v>
      </c>
      <c r="W232" s="529">
        <v>53.511538000000002</v>
      </c>
      <c r="X232" s="530">
        <v>1024.6151</v>
      </c>
      <c r="Y232" s="529">
        <v>6.4539799999999996</v>
      </c>
      <c r="Z232" s="531">
        <v>94.225859999999997</v>
      </c>
      <c r="AA232" s="529">
        <v>8.3570000000000029</v>
      </c>
      <c r="AB232" s="529">
        <v>1.3047</v>
      </c>
      <c r="AC232" s="529">
        <v>3.1947000000000001</v>
      </c>
      <c r="AD232" s="530">
        <v>5</v>
      </c>
      <c r="AF232" s="11">
        <v>2.1165894736842112</v>
      </c>
    </row>
    <row r="233" spans="1:32" ht="15">
      <c r="A233" s="29" t="s">
        <v>76</v>
      </c>
      <c r="B233" s="39">
        <v>40966</v>
      </c>
      <c r="C233" s="523">
        <v>2</v>
      </c>
      <c r="D233" s="523" t="s">
        <v>191</v>
      </c>
      <c r="E233" s="523">
        <v>1</v>
      </c>
      <c r="F233" s="523" t="s">
        <v>119</v>
      </c>
      <c r="G233" s="31" t="s">
        <v>189</v>
      </c>
      <c r="H233" s="32" t="s">
        <v>259</v>
      </c>
      <c r="I233" s="32" t="s">
        <v>326</v>
      </c>
      <c r="J233" s="32" t="s">
        <v>244</v>
      </c>
      <c r="K233" s="503">
        <v>0.10319320947290581</v>
      </c>
      <c r="L233" s="529">
        <v>36.176600000000001</v>
      </c>
      <c r="M233" s="529">
        <v>24.050999999999998</v>
      </c>
      <c r="N233" s="529">
        <v>53.635276000000005</v>
      </c>
      <c r="O233" s="530">
        <v>1024.5217</v>
      </c>
      <c r="P233" s="529">
        <v>6.8441200000000002</v>
      </c>
      <c r="Q233" s="531">
        <v>100.12425</v>
      </c>
      <c r="R233" s="529">
        <v>8.3590000000000018</v>
      </c>
      <c r="S233" s="529">
        <v>1.6567000000000001</v>
      </c>
      <c r="T233" s="529">
        <v>2.3254000000000001</v>
      </c>
      <c r="U233" s="529">
        <v>36.164999999999999</v>
      </c>
      <c r="V233" s="529">
        <v>23.401</v>
      </c>
      <c r="W233" s="529">
        <v>52.932620999999997</v>
      </c>
      <c r="X233" s="530">
        <v>1024.768</v>
      </c>
      <c r="Y233" s="529">
        <v>6.5335599999999996</v>
      </c>
      <c r="Z233" s="531">
        <v>94.507869999999997</v>
      </c>
      <c r="AA233" s="529">
        <v>8.3620000000000001</v>
      </c>
      <c r="AB233" s="529">
        <v>0.9073</v>
      </c>
      <c r="AC233" s="529">
        <v>2.6352000000000002</v>
      </c>
      <c r="AD233" s="10">
        <v>5</v>
      </c>
      <c r="AF233" s="11">
        <v>1.9302465863453817</v>
      </c>
    </row>
    <row r="234" spans="1:32" ht="15">
      <c r="A234" s="29" t="s">
        <v>76</v>
      </c>
      <c r="B234" s="39">
        <v>40973</v>
      </c>
      <c r="C234" s="523">
        <v>2</v>
      </c>
      <c r="D234" s="523" t="s">
        <v>186</v>
      </c>
      <c r="E234" s="523">
        <v>1</v>
      </c>
      <c r="F234" s="523" t="s">
        <v>203</v>
      </c>
      <c r="G234" s="31" t="s">
        <v>189</v>
      </c>
      <c r="H234" s="32" t="s">
        <v>254</v>
      </c>
      <c r="I234" s="32" t="s">
        <v>326</v>
      </c>
      <c r="J234" s="32" t="s">
        <v>240</v>
      </c>
      <c r="K234" s="503">
        <v>0.10790916040938664</v>
      </c>
      <c r="L234" s="529">
        <v>36.403799999999997</v>
      </c>
      <c r="M234" s="529">
        <v>23.505400000000002</v>
      </c>
      <c r="N234" s="529">
        <v>53.348326</v>
      </c>
      <c r="O234" s="530">
        <v>1024.8561</v>
      </c>
      <c r="P234" s="529">
        <v>6.8395000000000001</v>
      </c>
      <c r="Q234" s="531">
        <v>99.249070000000003</v>
      </c>
      <c r="R234" s="529">
        <v>8.3020000000000014</v>
      </c>
      <c r="S234" s="529">
        <v>0.30470000000000003</v>
      </c>
      <c r="T234" s="529">
        <v>0.53769999999999996</v>
      </c>
      <c r="U234" s="529">
        <v>36.385899999999999</v>
      </c>
      <c r="V234" s="529">
        <v>23.049700000000001</v>
      </c>
      <c r="W234" s="529">
        <v>52.843786000000001</v>
      </c>
      <c r="X234" s="530">
        <v>1025.0391</v>
      </c>
      <c r="Y234" s="529">
        <v>6.1923700000000004</v>
      </c>
      <c r="Z234" s="531">
        <v>89.140799999999999</v>
      </c>
      <c r="AA234" s="529">
        <v>8.2940000000000005</v>
      </c>
      <c r="AB234" s="529">
        <v>0.81020000000000003</v>
      </c>
      <c r="AC234" s="529">
        <v>2.7696000000000001</v>
      </c>
      <c r="AD234" s="10">
        <v>7</v>
      </c>
      <c r="AF234" s="11">
        <v>1.6688894230769229</v>
      </c>
    </row>
    <row r="235" spans="1:32" ht="15">
      <c r="A235" s="29" t="s">
        <v>76</v>
      </c>
      <c r="B235" s="39">
        <v>40980</v>
      </c>
      <c r="C235" s="21" t="s">
        <v>329</v>
      </c>
      <c r="F235" s="116"/>
      <c r="K235" s="510"/>
      <c r="L235" s="504"/>
      <c r="M235" s="504"/>
      <c r="N235" s="505"/>
      <c r="O235" s="505"/>
      <c r="P235" s="504"/>
      <c r="Q235" s="506"/>
      <c r="R235" s="506"/>
      <c r="S235" s="504"/>
      <c r="T235" s="504"/>
      <c r="U235" s="504"/>
      <c r="V235" s="504"/>
      <c r="W235" s="505"/>
      <c r="X235" s="505"/>
      <c r="Y235" s="504"/>
      <c r="Z235" s="506"/>
      <c r="AA235" s="506"/>
      <c r="AB235" s="18"/>
      <c r="AC235" s="116"/>
      <c r="AD235" s="10"/>
      <c r="AF235" s="11"/>
    </row>
    <row r="236" spans="1:32" ht="15">
      <c r="A236" s="29" t="s">
        <v>76</v>
      </c>
      <c r="B236" s="39">
        <v>40988</v>
      </c>
      <c r="C236" s="523">
        <v>2</v>
      </c>
      <c r="D236" s="523" t="s">
        <v>108</v>
      </c>
      <c r="E236" s="523">
        <v>1</v>
      </c>
      <c r="F236" s="523" t="s">
        <v>201</v>
      </c>
      <c r="G236" s="31" t="s">
        <v>189</v>
      </c>
      <c r="H236" s="32" t="s">
        <v>252</v>
      </c>
      <c r="I236" s="32" t="s">
        <v>327</v>
      </c>
      <c r="J236" s="32" t="s">
        <v>236</v>
      </c>
      <c r="K236" s="503">
        <v>0.12697104524241173</v>
      </c>
      <c r="L236" s="529">
        <v>36.406199999999998</v>
      </c>
      <c r="M236" s="529">
        <v>22.915500000000002</v>
      </c>
      <c r="N236" s="529">
        <v>52.719942000000003</v>
      </c>
      <c r="O236" s="530">
        <v>1025.0301999999999</v>
      </c>
      <c r="P236" s="529">
        <v>6.9120299999999997</v>
      </c>
      <c r="Q236" s="531">
        <v>99.279499999999999</v>
      </c>
      <c r="R236" s="529">
        <v>8.2700000000000014</v>
      </c>
      <c r="S236" s="529">
        <v>0.71360000000000001</v>
      </c>
      <c r="T236" s="529">
        <v>1.6374</v>
      </c>
      <c r="U236" s="529">
        <v>36.425899999999999</v>
      </c>
      <c r="V236" s="529">
        <v>22.750599999999999</v>
      </c>
      <c r="W236" s="529">
        <v>52.575361999999998</v>
      </c>
      <c r="X236" s="530">
        <v>1025.1547</v>
      </c>
      <c r="Y236" s="529">
        <v>6.6206100000000001</v>
      </c>
      <c r="Z236" s="531">
        <v>94.830830000000006</v>
      </c>
      <c r="AA236" s="529">
        <v>8.2750000000000004</v>
      </c>
      <c r="AB236" s="529">
        <v>0.82589999999999997</v>
      </c>
      <c r="AC236" s="529">
        <v>3.7317999999999998</v>
      </c>
      <c r="AD236" s="10">
        <v>5</v>
      </c>
      <c r="AF236" s="11">
        <v>2.578490874524713</v>
      </c>
    </row>
    <row r="237" spans="1:32" ht="15">
      <c r="A237" s="29" t="s">
        <v>76</v>
      </c>
      <c r="B237" s="39">
        <v>40994</v>
      </c>
      <c r="C237" s="523">
        <v>2</v>
      </c>
      <c r="D237" s="523" t="s">
        <v>97</v>
      </c>
      <c r="E237" s="523">
        <v>1</v>
      </c>
      <c r="F237" s="523" t="s">
        <v>195</v>
      </c>
      <c r="G237" s="31" t="s">
        <v>193</v>
      </c>
      <c r="H237" s="32" t="s">
        <v>253</v>
      </c>
      <c r="I237" s="32" t="s">
        <v>326</v>
      </c>
      <c r="J237" s="32" t="s">
        <v>244</v>
      </c>
      <c r="K237" s="503">
        <v>0.1049013577304895</v>
      </c>
      <c r="L237" s="525">
        <v>36.300400000000003</v>
      </c>
      <c r="M237" s="525">
        <v>22.1599</v>
      </c>
      <c r="N237" s="525">
        <v>51.779719999999998</v>
      </c>
      <c r="O237" s="526">
        <v>1025.1655000000001</v>
      </c>
      <c r="P237" s="525">
        <v>7.0723799999999999</v>
      </c>
      <c r="Q237" s="527">
        <v>100.18186</v>
      </c>
      <c r="R237" s="525">
        <v>8.2810000000000006</v>
      </c>
      <c r="S237" s="525">
        <v>0.46160000000000001</v>
      </c>
      <c r="T237" s="525">
        <v>0.79979999999999996</v>
      </c>
      <c r="U237" s="529">
        <v>36.371600000000001</v>
      </c>
      <c r="V237" s="529">
        <v>22.033300000000001</v>
      </c>
      <c r="W237" s="529">
        <v>51.741788</v>
      </c>
      <c r="X237" s="530">
        <v>1025.3186000000001</v>
      </c>
      <c r="Y237" s="529">
        <v>6.9650800000000004</v>
      </c>
      <c r="Z237" s="531">
        <v>98.482249999999993</v>
      </c>
      <c r="AA237" s="529">
        <v>8.282</v>
      </c>
      <c r="AB237" s="529">
        <v>0.56969999999999998</v>
      </c>
      <c r="AC237" s="529">
        <v>2.3542999999999998</v>
      </c>
      <c r="AD237" s="10">
        <v>6.5</v>
      </c>
      <c r="AF237" s="11">
        <v>1.5560285714285711</v>
      </c>
    </row>
    <row r="238" spans="1:32" ht="15">
      <c r="A238" s="29"/>
      <c r="B238" s="39"/>
      <c r="C238" s="523"/>
      <c r="D238" s="523"/>
      <c r="E238" s="523"/>
      <c r="F238" s="523"/>
      <c r="G238" s="31"/>
      <c r="H238" s="32"/>
      <c r="I238" s="32"/>
      <c r="J238" s="32"/>
      <c r="K238" s="503"/>
      <c r="L238" s="525"/>
      <c r="M238" s="525"/>
      <c r="N238" s="525"/>
      <c r="O238" s="526"/>
      <c r="P238" s="525"/>
      <c r="Q238" s="527"/>
      <c r="R238" s="525"/>
      <c r="S238" s="525"/>
      <c r="T238" s="525"/>
      <c r="U238" s="529"/>
      <c r="V238" s="529"/>
      <c r="W238" s="529"/>
      <c r="X238" s="530"/>
      <c r="Y238" s="529"/>
      <c r="Z238" s="531"/>
      <c r="AA238" s="529"/>
      <c r="AB238" s="529"/>
      <c r="AC238" s="529"/>
      <c r="AD238" s="10"/>
      <c r="AF238" s="11"/>
    </row>
    <row r="239" spans="1:32">
      <c r="A239" s="29" t="s">
        <v>77</v>
      </c>
      <c r="B239" s="39">
        <v>40882</v>
      </c>
      <c r="C239" s="523">
        <v>2</v>
      </c>
      <c r="D239" s="523" t="s">
        <v>191</v>
      </c>
      <c r="E239" s="523">
        <v>1</v>
      </c>
      <c r="F239" s="523" t="s">
        <v>188</v>
      </c>
      <c r="G239" s="31" t="s">
        <v>187</v>
      </c>
      <c r="H239" s="32" t="s">
        <v>237</v>
      </c>
      <c r="I239" s="32" t="s">
        <v>326</v>
      </c>
      <c r="J239" s="32" t="s">
        <v>327</v>
      </c>
      <c r="K239" s="503">
        <v>7.8207877602942996E-2</v>
      </c>
      <c r="L239" s="525">
        <v>35.485500000000002</v>
      </c>
      <c r="M239" s="525">
        <v>22.1069</v>
      </c>
      <c r="N239" s="525">
        <v>50.689939000000003</v>
      </c>
      <c r="O239" s="526">
        <v>1024.5609999999999</v>
      </c>
      <c r="P239" s="525">
        <v>7.1771200000000004</v>
      </c>
      <c r="Q239" s="527">
        <v>101.08926</v>
      </c>
      <c r="R239" s="525">
        <v>8.0920000000000005</v>
      </c>
      <c r="S239" s="525">
        <v>0.52280000000000004</v>
      </c>
      <c r="T239" s="525">
        <v>0.28189999999999998</v>
      </c>
      <c r="U239" s="525">
        <v>35.474400000000003</v>
      </c>
      <c r="V239" s="525">
        <v>21.122</v>
      </c>
      <c r="W239" s="525">
        <v>49.658082</v>
      </c>
      <c r="X239" s="526">
        <v>1024.8686</v>
      </c>
      <c r="Y239" s="525">
        <v>7.0337699999999996</v>
      </c>
      <c r="Z239" s="527">
        <v>97.338049999999996</v>
      </c>
      <c r="AA239" s="525">
        <v>8.0809999999999995</v>
      </c>
      <c r="AB239" s="525">
        <v>0.35099999999999998</v>
      </c>
      <c r="AC239" s="525">
        <v>0.58689999999999998</v>
      </c>
      <c r="AD239" s="526">
        <v>7</v>
      </c>
      <c r="AF239" s="11">
        <v>0.48294124999999982</v>
      </c>
    </row>
    <row r="240" spans="1:32" ht="15">
      <c r="A240" s="29" t="s">
        <v>77</v>
      </c>
      <c r="B240" s="39">
        <v>40889</v>
      </c>
      <c r="C240" s="523">
        <v>2</v>
      </c>
      <c r="D240" s="523" t="s">
        <v>191</v>
      </c>
      <c r="E240" s="523">
        <v>1</v>
      </c>
      <c r="F240" s="523" t="s">
        <v>119</v>
      </c>
      <c r="G240" s="31" t="s">
        <v>193</v>
      </c>
      <c r="H240" s="32" t="s">
        <v>243</v>
      </c>
      <c r="I240" s="32" t="s">
        <v>327</v>
      </c>
      <c r="J240" s="32" t="s">
        <v>280</v>
      </c>
      <c r="K240" s="524">
        <v>9.673211516670964E-2</v>
      </c>
      <c r="L240" s="529">
        <v>35.486499999999999</v>
      </c>
      <c r="M240" s="529">
        <v>21.7165</v>
      </c>
      <c r="N240" s="529">
        <v>50.285252</v>
      </c>
      <c r="O240" s="530">
        <v>1024.6713999999999</v>
      </c>
      <c r="P240" s="529">
        <v>6.93126</v>
      </c>
      <c r="Q240" s="531">
        <v>96.95214</v>
      </c>
      <c r="R240" s="529">
        <v>8.0550000000000015</v>
      </c>
      <c r="S240" s="529">
        <v>0.55969999999999998</v>
      </c>
      <c r="T240" s="529">
        <v>0.65559999999999996</v>
      </c>
      <c r="U240" s="529">
        <v>35.494199999999999</v>
      </c>
      <c r="V240" s="529">
        <v>21.6175</v>
      </c>
      <c r="W240" s="529">
        <v>50.195769000000006</v>
      </c>
      <c r="X240" s="530">
        <v>1024.7399</v>
      </c>
      <c r="Y240" s="529">
        <v>6.5990599999999997</v>
      </c>
      <c r="Z240" s="531">
        <v>92.146850000000001</v>
      </c>
      <c r="AA240" s="529">
        <v>8.0289999999999999</v>
      </c>
      <c r="AB240" s="529">
        <v>0.28370000000000001</v>
      </c>
      <c r="AC240" s="529">
        <v>0.58130000000000004</v>
      </c>
      <c r="AD240" s="10">
        <v>5.5</v>
      </c>
      <c r="AF240" s="11">
        <v>0.62144000000000044</v>
      </c>
    </row>
    <row r="241" spans="1:32" ht="15">
      <c r="A241" s="29" t="s">
        <v>77</v>
      </c>
      <c r="B241" s="39">
        <v>40896</v>
      </c>
      <c r="C241" s="523">
        <v>2</v>
      </c>
      <c r="D241" s="523" t="s">
        <v>191</v>
      </c>
      <c r="E241" s="523">
        <v>1</v>
      </c>
      <c r="F241" s="523">
        <v>14</v>
      </c>
      <c r="G241" s="31" t="s">
        <v>189</v>
      </c>
      <c r="H241" s="32" t="s">
        <v>236</v>
      </c>
      <c r="I241" s="32" t="s">
        <v>326</v>
      </c>
      <c r="J241" s="32" t="s">
        <v>327</v>
      </c>
      <c r="K241" s="524">
        <v>7.8667973369931032E-2</v>
      </c>
      <c r="L241" s="529">
        <v>35.527200000000001</v>
      </c>
      <c r="M241" s="529">
        <v>22.259599999999999</v>
      </c>
      <c r="N241" s="529">
        <v>50.902320000000003</v>
      </c>
      <c r="O241" s="530">
        <v>1024.5513000000001</v>
      </c>
      <c r="P241" s="529">
        <v>6.8074899999999996</v>
      </c>
      <c r="Q241" s="531">
        <v>96.165729999999996</v>
      </c>
      <c r="R241" s="529">
        <v>7.9909999999999997</v>
      </c>
      <c r="S241" s="529">
        <v>0.2147</v>
      </c>
      <c r="T241" s="529">
        <v>0.22600000000000001</v>
      </c>
      <c r="U241" s="525">
        <v>35.539200000000001</v>
      </c>
      <c r="V241" s="525">
        <v>22.0855</v>
      </c>
      <c r="W241" s="525">
        <v>50.739831000000002</v>
      </c>
      <c r="X241" s="526">
        <v>1024.6478999999999</v>
      </c>
      <c r="Y241" s="525">
        <v>7.0596699999999997</v>
      </c>
      <c r="Z241" s="527">
        <v>99.428190000000001</v>
      </c>
      <c r="AA241" s="525">
        <v>7.9889999999999999</v>
      </c>
      <c r="AB241" s="525">
        <v>0.1172</v>
      </c>
      <c r="AC241" s="525">
        <v>0.31809999999999999</v>
      </c>
      <c r="AD241" s="10">
        <v>9</v>
      </c>
      <c r="AF241" s="11">
        <v>0.27245778546712807</v>
      </c>
    </row>
    <row r="242" spans="1:32">
      <c r="A242" s="29" t="s">
        <v>77</v>
      </c>
      <c r="B242" s="39">
        <v>40912</v>
      </c>
      <c r="C242" s="523">
        <v>2</v>
      </c>
      <c r="D242" s="523" t="s">
        <v>97</v>
      </c>
      <c r="E242" s="523">
        <v>1</v>
      </c>
      <c r="F242" s="523" t="s">
        <v>197</v>
      </c>
      <c r="G242" s="31" t="s">
        <v>187</v>
      </c>
      <c r="H242" s="32" t="s">
        <v>237</v>
      </c>
      <c r="I242" s="32" t="s">
        <v>326</v>
      </c>
      <c r="J242" s="32" t="s">
        <v>327</v>
      </c>
      <c r="K242" s="524">
        <v>7.2591811880982113E-2</v>
      </c>
      <c r="L242" s="525">
        <v>35.683199999999999</v>
      </c>
      <c r="M242" s="525">
        <v>23.729399999999998</v>
      </c>
      <c r="N242" s="525">
        <v>52.645494999999997</v>
      </c>
      <c r="O242" s="526">
        <v>1024.2430999999999</v>
      </c>
      <c r="P242" s="525">
        <v>7.0388000000000002</v>
      </c>
      <c r="Q242" s="527">
        <v>102.11261</v>
      </c>
      <c r="R242" s="525">
        <v>8.3659999999999997</v>
      </c>
      <c r="S242" s="525">
        <v>0.30840000000000001</v>
      </c>
      <c r="T242" s="525">
        <v>0.2772</v>
      </c>
      <c r="U242" s="525">
        <v>35.695500000000003</v>
      </c>
      <c r="V242" s="525">
        <v>23.574300000000001</v>
      </c>
      <c r="W242" s="525">
        <v>52.502397999999999</v>
      </c>
      <c r="X242" s="526">
        <v>1024.3399999999999</v>
      </c>
      <c r="Y242" s="525">
        <v>7.2522599999999997</v>
      </c>
      <c r="Z242" s="527">
        <v>104.93496</v>
      </c>
      <c r="AA242" s="525">
        <v>8.3640000000000008</v>
      </c>
      <c r="AB242" s="525">
        <v>0.56850000000000001</v>
      </c>
      <c r="AC242" s="525">
        <v>0.62609999999999999</v>
      </c>
      <c r="AD242" s="10">
        <v>6.5</v>
      </c>
      <c r="AF242" s="11">
        <v>0.32881738148984208</v>
      </c>
    </row>
    <row r="243" spans="1:32" ht="15">
      <c r="A243" s="29" t="s">
        <v>77</v>
      </c>
      <c r="B243" s="39">
        <v>40917</v>
      </c>
      <c r="C243" s="523">
        <v>2</v>
      </c>
      <c r="D243" s="523" t="s">
        <v>191</v>
      </c>
      <c r="E243" s="523">
        <v>1</v>
      </c>
      <c r="F243" s="523" t="s">
        <v>116</v>
      </c>
      <c r="G243" s="31" t="s">
        <v>193</v>
      </c>
      <c r="H243" s="32" t="s">
        <v>237</v>
      </c>
      <c r="I243" s="32" t="s">
        <v>326</v>
      </c>
      <c r="J243" s="32" t="s">
        <v>327</v>
      </c>
      <c r="K243" s="524">
        <v>7.0501013420555675E-2</v>
      </c>
      <c r="L243" s="529">
        <v>35.786499999999997</v>
      </c>
      <c r="M243" s="529">
        <v>23.2559</v>
      </c>
      <c r="N243" s="529">
        <v>52.280760000000001</v>
      </c>
      <c r="O243" s="530">
        <v>1024.4602</v>
      </c>
      <c r="P243" s="529">
        <v>6.93398</v>
      </c>
      <c r="Q243" s="531">
        <v>99.828810000000004</v>
      </c>
      <c r="R243" s="529">
        <v>8.3860000000000028</v>
      </c>
      <c r="S243" s="529">
        <v>0.22040000000000001</v>
      </c>
      <c r="T243" s="529">
        <v>0.13819999999999999</v>
      </c>
      <c r="U243" s="529">
        <v>35.776499999999999</v>
      </c>
      <c r="V243" s="529">
        <v>22.986799999999999</v>
      </c>
      <c r="W243" s="529">
        <v>51.989587999999998</v>
      </c>
      <c r="X243" s="530">
        <v>1024.5854999999999</v>
      </c>
      <c r="Y243" s="529">
        <v>7.0590799999999998</v>
      </c>
      <c r="Z243" s="531">
        <v>101.14828</v>
      </c>
      <c r="AA243" s="529">
        <v>8.3840000000000003</v>
      </c>
      <c r="AB243" s="529">
        <v>0.92149999999999999</v>
      </c>
      <c r="AC243" s="529">
        <v>0.69040000000000001</v>
      </c>
      <c r="AD243" s="10">
        <v>5.5</v>
      </c>
      <c r="AF243" s="11">
        <v>0.47116303317535552</v>
      </c>
    </row>
    <row r="244" spans="1:32" ht="15">
      <c r="A244" s="29" t="s">
        <v>77</v>
      </c>
      <c r="B244" s="39">
        <v>40924</v>
      </c>
      <c r="C244" s="523">
        <v>2</v>
      </c>
      <c r="D244" s="523" t="s">
        <v>196</v>
      </c>
      <c r="E244" s="523">
        <v>1</v>
      </c>
      <c r="F244" s="523" t="s">
        <v>119</v>
      </c>
      <c r="G244" s="31" t="s">
        <v>187</v>
      </c>
      <c r="H244" s="32" t="s">
        <v>237</v>
      </c>
      <c r="I244" s="32" t="s">
        <v>326</v>
      </c>
      <c r="J244" s="32" t="s">
        <v>327</v>
      </c>
      <c r="K244" s="524">
        <v>8.4513508881306737E-2</v>
      </c>
      <c r="L244" s="529">
        <v>35.857500000000002</v>
      </c>
      <c r="M244" s="529">
        <v>23.839700000000001</v>
      </c>
      <c r="N244" s="529">
        <v>52.990971999999999</v>
      </c>
      <c r="O244" s="530">
        <v>1024.3430000000001</v>
      </c>
      <c r="P244" s="529">
        <v>6.9868399999999999</v>
      </c>
      <c r="Q244" s="531">
        <v>101.65421000000001</v>
      </c>
      <c r="R244" s="529">
        <v>8.3830000000000027</v>
      </c>
      <c r="S244" s="529">
        <v>0.37530000000000002</v>
      </c>
      <c r="T244" s="529">
        <v>0.4491</v>
      </c>
      <c r="U244" s="529">
        <v>35.8626</v>
      </c>
      <c r="V244" s="529">
        <v>23.773199999999999</v>
      </c>
      <c r="W244" s="529">
        <v>52.931029000000002</v>
      </c>
      <c r="X244" s="530">
        <v>1024.405</v>
      </c>
      <c r="Y244" s="529">
        <v>7.2022500000000003</v>
      </c>
      <c r="Z244" s="531">
        <v>104.67113999999999</v>
      </c>
      <c r="AA244" s="529">
        <v>8.3870000000000005</v>
      </c>
      <c r="AB244" s="529">
        <v>0.26889999999999997</v>
      </c>
      <c r="AC244" s="529">
        <v>0.3952</v>
      </c>
      <c r="AD244" s="10">
        <v>6.5</v>
      </c>
      <c r="AF244" s="11">
        <v>0.38448360655737723</v>
      </c>
    </row>
    <row r="245" spans="1:32" ht="15">
      <c r="A245" s="29" t="s">
        <v>77</v>
      </c>
      <c r="B245" s="39">
        <v>40931</v>
      </c>
      <c r="C245" s="523">
        <v>2</v>
      </c>
      <c r="D245" s="523">
        <v>1</v>
      </c>
      <c r="E245" s="523">
        <v>1</v>
      </c>
      <c r="F245" s="523" t="s">
        <v>188</v>
      </c>
      <c r="G245" s="31" t="s">
        <v>193</v>
      </c>
      <c r="H245" s="32" t="s">
        <v>243</v>
      </c>
      <c r="I245" s="32" t="s">
        <v>326</v>
      </c>
      <c r="J245" s="32" t="s">
        <v>280</v>
      </c>
      <c r="K245" s="524">
        <v>8.2017636749024639E-2</v>
      </c>
      <c r="L245" s="529">
        <v>35.934399999999997</v>
      </c>
      <c r="M245" s="529">
        <v>24.983499999999999</v>
      </c>
      <c r="N245" s="529">
        <v>54.310462999999999</v>
      </c>
      <c r="O245" s="530">
        <v>1024.0571</v>
      </c>
      <c r="P245" s="529">
        <v>7.5397600000000002</v>
      </c>
      <c r="Q245" s="531">
        <v>111.91679000000001</v>
      </c>
      <c r="R245" s="529">
        <v>8.3510000000000009</v>
      </c>
      <c r="S245" s="529">
        <v>0.14299999999999999</v>
      </c>
      <c r="T245" s="529">
        <v>0.2833</v>
      </c>
      <c r="U245" s="529">
        <v>35.926400000000001</v>
      </c>
      <c r="V245" s="529">
        <v>24.4907</v>
      </c>
      <c r="W245" s="529">
        <v>53.778992000000002</v>
      </c>
      <c r="X245" s="530">
        <v>1024.2503999999999</v>
      </c>
      <c r="Y245" s="529">
        <v>7.00197</v>
      </c>
      <c r="Z245" s="531">
        <v>103.06043</v>
      </c>
      <c r="AA245" s="529">
        <v>8.33</v>
      </c>
      <c r="AB245" s="529">
        <v>0.83140000000000003</v>
      </c>
      <c r="AC245" s="529">
        <v>1.4917</v>
      </c>
      <c r="AD245" s="10">
        <v>6</v>
      </c>
      <c r="AF245" s="11">
        <v>0.75576050000000006</v>
      </c>
    </row>
    <row r="246" spans="1:32" ht="15">
      <c r="A246" s="29" t="s">
        <v>77</v>
      </c>
      <c r="B246" s="39">
        <v>40938</v>
      </c>
      <c r="C246" s="523">
        <v>2</v>
      </c>
      <c r="D246" s="523">
        <v>1</v>
      </c>
      <c r="E246" s="523">
        <v>1</v>
      </c>
      <c r="F246" s="523" t="s">
        <v>206</v>
      </c>
      <c r="G246" s="31" t="s">
        <v>204</v>
      </c>
      <c r="H246" s="32" t="s">
        <v>246</v>
      </c>
      <c r="I246" s="32" t="s">
        <v>326</v>
      </c>
      <c r="J246" s="32" t="s">
        <v>280</v>
      </c>
      <c r="K246" s="503">
        <v>0.1051848137672413</v>
      </c>
      <c r="L246" s="529">
        <v>35.967300000000002</v>
      </c>
      <c r="M246" s="529">
        <v>25.167300000000001</v>
      </c>
      <c r="N246" s="529">
        <v>54.551062999999999</v>
      </c>
      <c r="O246" s="530">
        <v>1024.0246</v>
      </c>
      <c r="P246" s="529">
        <v>7.2573699999999999</v>
      </c>
      <c r="Q246" s="531">
        <v>108.08153</v>
      </c>
      <c r="R246" s="529">
        <v>8.3370000000000015</v>
      </c>
      <c r="S246" s="529">
        <v>0.58730000000000004</v>
      </c>
      <c r="T246" s="529">
        <v>0.80700000000000005</v>
      </c>
      <c r="U246" s="529">
        <v>35.969799999999999</v>
      </c>
      <c r="V246" s="529">
        <v>25.0337</v>
      </c>
      <c r="W246" s="529">
        <v>54.416085000000002</v>
      </c>
      <c r="X246" s="530">
        <v>1024.1128000000001</v>
      </c>
      <c r="Y246" s="529">
        <v>6.9440200000000001</v>
      </c>
      <c r="Z246" s="531">
        <v>103.18254</v>
      </c>
      <c r="AA246" s="529">
        <v>8.3290000000000006</v>
      </c>
      <c r="AB246" s="529">
        <v>0.84530000000000005</v>
      </c>
      <c r="AC246" s="529">
        <v>2.0381999999999998</v>
      </c>
      <c r="AD246" s="10">
        <v>4.5</v>
      </c>
      <c r="AF246" s="11">
        <v>1.2360141065830716</v>
      </c>
    </row>
    <row r="247" spans="1:32" ht="15">
      <c r="A247" s="29" t="s">
        <v>77</v>
      </c>
      <c r="B247" s="39">
        <v>40945</v>
      </c>
      <c r="C247" s="523">
        <v>2</v>
      </c>
      <c r="D247" s="523">
        <v>1</v>
      </c>
      <c r="E247" s="523">
        <v>1</v>
      </c>
      <c r="F247" s="523" t="s">
        <v>188</v>
      </c>
      <c r="G247" s="31" t="s">
        <v>189</v>
      </c>
      <c r="H247" s="32" t="s">
        <v>241</v>
      </c>
      <c r="I247" s="32" t="s">
        <v>326</v>
      </c>
      <c r="J247" s="32" t="s">
        <v>327</v>
      </c>
      <c r="K247" s="503">
        <v>8.3001608420593592E-2</v>
      </c>
      <c r="L247" s="525">
        <v>36.0229</v>
      </c>
      <c r="M247" s="525">
        <v>24.220400000000001</v>
      </c>
      <c r="N247" s="525">
        <v>53.613531000000002</v>
      </c>
      <c r="O247" s="526">
        <v>1024.3543</v>
      </c>
      <c r="P247" s="525">
        <v>6.8318099999999999</v>
      </c>
      <c r="Q247" s="527">
        <v>100.14691000000001</v>
      </c>
      <c r="R247" s="525">
        <v>8.3030000000000008</v>
      </c>
      <c r="S247" s="525">
        <v>0.57509999999999994</v>
      </c>
      <c r="T247" s="525">
        <v>0.54300000000000004</v>
      </c>
      <c r="U247" s="529">
        <v>36.073099999999997</v>
      </c>
      <c r="V247" s="529">
        <v>23.891100000000002</v>
      </c>
      <c r="W247" s="529">
        <v>53.331820999999998</v>
      </c>
      <c r="X247" s="530">
        <v>1024.5228999999999</v>
      </c>
      <c r="Y247" s="529">
        <v>6.9526000000000003</v>
      </c>
      <c r="Z247" s="531">
        <v>101.37132</v>
      </c>
      <c r="AA247" s="529">
        <v>8.31</v>
      </c>
      <c r="AB247" s="529">
        <v>0.68489999999999995</v>
      </c>
      <c r="AC247" s="529">
        <v>1.1212</v>
      </c>
      <c r="AD247" s="10">
        <v>4.5</v>
      </c>
      <c r="AF247" s="11">
        <v>0.79391944444444462</v>
      </c>
    </row>
    <row r="248" spans="1:32" ht="15">
      <c r="A248" s="29" t="s">
        <v>77</v>
      </c>
      <c r="B248" s="39">
        <v>40952</v>
      </c>
      <c r="C248" s="523">
        <v>2</v>
      </c>
      <c r="D248" s="523" t="s">
        <v>97</v>
      </c>
      <c r="E248" s="523">
        <v>1</v>
      </c>
      <c r="F248" s="523" t="s">
        <v>206</v>
      </c>
      <c r="G248" s="31" t="s">
        <v>189</v>
      </c>
      <c r="H248" s="32" t="s">
        <v>243</v>
      </c>
      <c r="I248" s="32" t="s">
        <v>326</v>
      </c>
      <c r="J248" s="32" t="s">
        <v>280</v>
      </c>
      <c r="K248" s="503">
        <v>8.4901355778561421E-2</v>
      </c>
      <c r="L248" s="529">
        <v>36.158900000000003</v>
      </c>
      <c r="M248" s="529">
        <v>24.471399999999999</v>
      </c>
      <c r="N248" s="529">
        <v>54.062207999999998</v>
      </c>
      <c r="O248" s="530">
        <v>1024.3841</v>
      </c>
      <c r="P248" s="529">
        <v>6.7588800000000004</v>
      </c>
      <c r="Q248" s="531">
        <v>99.582239999999999</v>
      </c>
      <c r="R248" s="529">
        <v>8.3330000000000002</v>
      </c>
      <c r="S248" s="529">
        <v>0.2399</v>
      </c>
      <c r="T248" s="529">
        <v>0.39460000000000001</v>
      </c>
      <c r="U248" s="529">
        <v>36.149700000000003</v>
      </c>
      <c r="V248" s="529">
        <v>24.114899999999999</v>
      </c>
      <c r="W248" s="529">
        <v>53.674250999999998</v>
      </c>
      <c r="X248" s="530">
        <v>1024.5411999999999</v>
      </c>
      <c r="Y248" s="529">
        <v>6.93445</v>
      </c>
      <c r="Z248" s="531">
        <v>101.54147</v>
      </c>
      <c r="AA248" s="529">
        <v>8.3350000000000009</v>
      </c>
      <c r="AB248" s="529">
        <v>0.78169999999999995</v>
      </c>
      <c r="AC248" s="529">
        <v>1.6688000000000001</v>
      </c>
      <c r="AD248" s="10">
        <v>6</v>
      </c>
      <c r="AF248" s="11">
        <v>1.0610710144927538</v>
      </c>
    </row>
    <row r="249" spans="1:32" ht="15">
      <c r="A249" s="29" t="s">
        <v>77</v>
      </c>
      <c r="B249" s="39">
        <v>40959</v>
      </c>
      <c r="C249" s="523">
        <v>2</v>
      </c>
      <c r="D249" s="523" t="s">
        <v>196</v>
      </c>
      <c r="E249" s="523">
        <v>1</v>
      </c>
      <c r="F249" s="523" t="s">
        <v>119</v>
      </c>
      <c r="G249" s="31" t="s">
        <v>192</v>
      </c>
      <c r="H249" s="32" t="s">
        <v>243</v>
      </c>
      <c r="I249" s="32" t="s">
        <v>326</v>
      </c>
      <c r="J249" s="32" t="s">
        <v>280</v>
      </c>
      <c r="K249" s="503">
        <v>8.5053745028164054E-2</v>
      </c>
      <c r="L249" s="529">
        <v>36.220300000000002</v>
      </c>
      <c r="M249" s="529">
        <v>24.764099999999999</v>
      </c>
      <c r="N249" s="529">
        <v>54.457816999999999</v>
      </c>
      <c r="O249" s="530">
        <v>1024.3397</v>
      </c>
      <c r="P249" s="529">
        <v>6.8133600000000003</v>
      </c>
      <c r="Q249" s="531">
        <v>100.92269</v>
      </c>
      <c r="R249" s="529">
        <v>8.3330000000000002</v>
      </c>
      <c r="S249" s="529">
        <v>0.6149</v>
      </c>
      <c r="T249" s="529">
        <v>0.31240000000000001</v>
      </c>
      <c r="U249" s="529">
        <v>36.247599999999998</v>
      </c>
      <c r="V249" s="529">
        <v>24.4346</v>
      </c>
      <c r="W249" s="529">
        <v>54.145533</v>
      </c>
      <c r="X249" s="530">
        <v>1024.5127</v>
      </c>
      <c r="Y249" s="529">
        <v>7.4563100000000002</v>
      </c>
      <c r="Z249" s="531">
        <v>109.84451</v>
      </c>
      <c r="AA249" s="529">
        <v>8.3430000000000017</v>
      </c>
      <c r="AB249" s="529">
        <v>1.0446</v>
      </c>
      <c r="AC249" s="529">
        <v>1.3266</v>
      </c>
      <c r="AD249" s="10">
        <v>6</v>
      </c>
      <c r="AF249" s="11">
        <v>1.4038190476190475</v>
      </c>
    </row>
    <row r="250" spans="1:32" ht="15">
      <c r="A250" s="29" t="s">
        <v>77</v>
      </c>
      <c r="B250" s="39">
        <v>40966</v>
      </c>
      <c r="C250" s="523">
        <v>2</v>
      </c>
      <c r="D250" s="523" t="s">
        <v>191</v>
      </c>
      <c r="E250" s="523">
        <v>1</v>
      </c>
      <c r="F250" s="523" t="s">
        <v>119</v>
      </c>
      <c r="G250" s="31" t="s">
        <v>204</v>
      </c>
      <c r="H250" s="32" t="s">
        <v>239</v>
      </c>
      <c r="I250" s="32" t="s">
        <v>326</v>
      </c>
      <c r="J250" s="32" t="s">
        <v>280</v>
      </c>
      <c r="K250" s="503">
        <v>8.5833452901255741E-2</v>
      </c>
      <c r="L250" s="529">
        <v>36.277799999999999</v>
      </c>
      <c r="M250" s="529">
        <v>24.433700000000002</v>
      </c>
      <c r="N250" s="529">
        <v>54.179320000000004</v>
      </c>
      <c r="O250" s="530">
        <v>1024.4838999999999</v>
      </c>
      <c r="P250" s="529">
        <v>6.7586300000000001</v>
      </c>
      <c r="Q250" s="531">
        <v>99.582220000000007</v>
      </c>
      <c r="R250" s="529">
        <v>8.3490000000000002</v>
      </c>
      <c r="S250" s="529">
        <v>0.47149999999999997</v>
      </c>
      <c r="T250" s="529">
        <v>0.4481</v>
      </c>
      <c r="U250" s="529">
        <v>36.256300000000003</v>
      </c>
      <c r="V250" s="529">
        <v>24.235499999999998</v>
      </c>
      <c r="W250" s="529">
        <v>53.943345999999998</v>
      </c>
      <c r="X250" s="530">
        <v>1024.5789</v>
      </c>
      <c r="Y250" s="529">
        <v>7.2682000000000002</v>
      </c>
      <c r="Z250" s="531">
        <v>106.71436</v>
      </c>
      <c r="AA250" s="529">
        <v>8.3550000000000004</v>
      </c>
      <c r="AB250" s="529">
        <v>0.50090000000000001</v>
      </c>
      <c r="AC250" s="529">
        <v>0.96540000000000004</v>
      </c>
      <c r="AD250" s="10">
        <v>6</v>
      </c>
      <c r="AF250" s="11">
        <v>0.80510696721311481</v>
      </c>
    </row>
    <row r="251" spans="1:32" ht="15">
      <c r="A251" s="29" t="s">
        <v>77</v>
      </c>
      <c r="B251" s="39">
        <v>40973</v>
      </c>
      <c r="C251" s="523">
        <v>2</v>
      </c>
      <c r="D251" s="523" t="s">
        <v>191</v>
      </c>
      <c r="E251" s="523">
        <v>1</v>
      </c>
      <c r="F251" s="523" t="s">
        <v>188</v>
      </c>
      <c r="G251" s="31" t="s">
        <v>207</v>
      </c>
      <c r="H251" s="32" t="s">
        <v>241</v>
      </c>
      <c r="I251" s="32" t="s">
        <v>326</v>
      </c>
      <c r="J251" s="32" t="s">
        <v>280</v>
      </c>
      <c r="K251" s="503">
        <v>8.6069751119510776E-2</v>
      </c>
      <c r="L251" s="529">
        <v>36.396099999999997</v>
      </c>
      <c r="M251" s="529">
        <v>23.319400000000002</v>
      </c>
      <c r="N251" s="529">
        <v>53.138933000000002</v>
      </c>
      <c r="O251" s="530">
        <v>1024.904</v>
      </c>
      <c r="P251" s="529">
        <v>7.1122199999999998</v>
      </c>
      <c r="Q251" s="531">
        <v>102.86975</v>
      </c>
      <c r="R251" s="529">
        <v>8.3310000000000013</v>
      </c>
      <c r="S251" s="529">
        <v>0.2949</v>
      </c>
      <c r="T251" s="529">
        <v>4.1999999999999997E-3</v>
      </c>
      <c r="U251" s="529">
        <v>36.421799999999998</v>
      </c>
      <c r="V251" s="529">
        <v>23.212700000000002</v>
      </c>
      <c r="W251" s="529">
        <v>53.062115000000006</v>
      </c>
      <c r="X251" s="530">
        <v>1024.9963</v>
      </c>
      <c r="Y251" s="529">
        <v>7.1681900000000001</v>
      </c>
      <c r="Z251" s="531">
        <v>103.50261</v>
      </c>
      <c r="AA251" s="529">
        <v>8.3360000000000003</v>
      </c>
      <c r="AB251" s="529">
        <v>0.23019999999999999</v>
      </c>
      <c r="AC251" s="529">
        <v>0.6633</v>
      </c>
      <c r="AD251" s="10">
        <v>7.5</v>
      </c>
      <c r="AF251" s="11">
        <v>0.62029999999999996</v>
      </c>
    </row>
    <row r="252" spans="1:32" ht="15">
      <c r="A252" s="29" t="s">
        <v>77</v>
      </c>
      <c r="B252" s="39">
        <v>40980</v>
      </c>
      <c r="C252" s="523" t="s">
        <v>108</v>
      </c>
      <c r="D252" s="523" t="s">
        <v>190</v>
      </c>
      <c r="E252" s="523">
        <v>1</v>
      </c>
      <c r="F252" s="523" t="s">
        <v>304</v>
      </c>
      <c r="G252" s="31" t="s">
        <v>204</v>
      </c>
      <c r="H252" s="32" t="s">
        <v>262</v>
      </c>
      <c r="I252" s="32" t="s">
        <v>327</v>
      </c>
      <c r="J252" s="32" t="s">
        <v>236</v>
      </c>
      <c r="K252" s="503">
        <v>0.12242954577178551</v>
      </c>
      <c r="L252" s="529">
        <v>36.288499999999999</v>
      </c>
      <c r="M252" s="529">
        <v>24.110600000000002</v>
      </c>
      <c r="N252" s="529">
        <v>53.846584</v>
      </c>
      <c r="O252" s="530">
        <v>1024.5886</v>
      </c>
      <c r="P252" s="529">
        <v>7.2228500000000002</v>
      </c>
      <c r="Q252" s="531">
        <v>105.84125</v>
      </c>
      <c r="R252" s="529">
        <v>8.2670000000000012</v>
      </c>
      <c r="S252" s="529">
        <v>0.36280000000000001</v>
      </c>
      <c r="T252" s="529">
        <v>0.49020000000000002</v>
      </c>
      <c r="U252" s="529">
        <v>36.348799999999997</v>
      </c>
      <c r="V252" s="529">
        <v>23.459</v>
      </c>
      <c r="W252" s="529">
        <v>53.231144999999998</v>
      </c>
      <c r="X252" s="530">
        <v>1024.8664000000001</v>
      </c>
      <c r="Y252" s="529">
        <v>6.0275299999999996</v>
      </c>
      <c r="Z252" s="531">
        <v>87.368510000000001</v>
      </c>
      <c r="AA252" s="529">
        <v>8.2430000000000003</v>
      </c>
      <c r="AB252" s="529">
        <v>1.8220000000000001</v>
      </c>
      <c r="AC252" s="529">
        <v>3.5173999999999999</v>
      </c>
      <c r="AD252" s="10">
        <v>6</v>
      </c>
      <c r="AF252" s="11">
        <v>2.2382090047393364</v>
      </c>
    </row>
    <row r="253" spans="1:32" ht="15">
      <c r="A253" s="29" t="s">
        <v>77</v>
      </c>
      <c r="B253" s="39">
        <v>40988</v>
      </c>
      <c r="C253" s="523">
        <v>2</v>
      </c>
      <c r="D253" s="523" t="s">
        <v>97</v>
      </c>
      <c r="E253" s="523">
        <v>1</v>
      </c>
      <c r="F253" s="523" t="s">
        <v>195</v>
      </c>
      <c r="G253" s="31" t="s">
        <v>187</v>
      </c>
      <c r="H253" s="32" t="s">
        <v>253</v>
      </c>
      <c r="I253" s="32" t="s">
        <v>327</v>
      </c>
      <c r="J253" s="32" t="s">
        <v>244</v>
      </c>
      <c r="K253" s="503">
        <v>0.12575659375456</v>
      </c>
      <c r="L253" s="525">
        <v>36.369599999999998</v>
      </c>
      <c r="M253" s="525">
        <v>22.997800000000002</v>
      </c>
      <c r="N253" s="525">
        <v>52.760654000000002</v>
      </c>
      <c r="O253" s="526">
        <v>1024.9779000000001</v>
      </c>
      <c r="P253" s="525">
        <v>6.9211499999999999</v>
      </c>
      <c r="Q253" s="527">
        <v>99.532210000000006</v>
      </c>
      <c r="R253" s="525">
        <v>8.2769999999999992</v>
      </c>
      <c r="S253" s="525">
        <v>0.75370000000000004</v>
      </c>
      <c r="T253" s="525">
        <v>1.0184</v>
      </c>
      <c r="U253" s="529">
        <v>36.554900000000004</v>
      </c>
      <c r="V253" s="529">
        <v>22.510899999999999</v>
      </c>
      <c r="W253" s="529">
        <v>52.481434</v>
      </c>
      <c r="X253" s="530">
        <v>1025.299</v>
      </c>
      <c r="Y253" s="529">
        <v>7.6743800000000002</v>
      </c>
      <c r="Z253" s="531">
        <v>109.54541</v>
      </c>
      <c r="AA253" s="529">
        <v>8.2850000000000001</v>
      </c>
      <c r="AB253" s="529">
        <v>0.43390000000000001</v>
      </c>
      <c r="AC253" s="529">
        <v>1.0616000000000001</v>
      </c>
      <c r="AD253" s="10">
        <v>5</v>
      </c>
      <c r="AF253" s="11">
        <v>1.444121276595745</v>
      </c>
    </row>
    <row r="254" spans="1:32" ht="15">
      <c r="A254" s="29" t="s">
        <v>77</v>
      </c>
      <c r="B254" s="39">
        <v>40994</v>
      </c>
      <c r="C254" s="523">
        <v>2</v>
      </c>
      <c r="D254" s="523" t="s">
        <v>191</v>
      </c>
      <c r="E254" s="523">
        <v>1</v>
      </c>
      <c r="F254" s="523" t="s">
        <v>119</v>
      </c>
      <c r="G254" s="31" t="s">
        <v>187</v>
      </c>
      <c r="H254" s="32" t="s">
        <v>255</v>
      </c>
      <c r="I254" s="32" t="s">
        <v>326</v>
      </c>
      <c r="J254" s="32" t="s">
        <v>240</v>
      </c>
      <c r="K254" s="503">
        <v>0.11068180826662813</v>
      </c>
      <c r="L254" s="529">
        <v>36.3964</v>
      </c>
      <c r="M254" s="529">
        <v>22.2987</v>
      </c>
      <c r="N254" s="529">
        <v>52.049107999999997</v>
      </c>
      <c r="O254" s="530">
        <v>1025.1987999999999</v>
      </c>
      <c r="P254" s="529">
        <v>7.6894799999999996</v>
      </c>
      <c r="Q254" s="531">
        <v>109.25141000000001</v>
      </c>
      <c r="R254" s="529">
        <v>8.2910000000000004</v>
      </c>
      <c r="S254" s="529">
        <v>0.44500000000000001</v>
      </c>
      <c r="T254" s="529">
        <v>0.7661</v>
      </c>
      <c r="U254" s="529">
        <v>36.392400000000002</v>
      </c>
      <c r="V254" s="529">
        <v>22.017199999999999</v>
      </c>
      <c r="W254" s="529">
        <v>51.749796000000003</v>
      </c>
      <c r="X254" s="530">
        <v>1025.3264999999999</v>
      </c>
      <c r="Y254" s="529">
        <v>7.0680899999999998</v>
      </c>
      <c r="Z254" s="531">
        <v>99.922539999999998</v>
      </c>
      <c r="AA254" s="529">
        <v>8.2910000000000004</v>
      </c>
      <c r="AB254" s="529">
        <v>1.0063</v>
      </c>
      <c r="AC254" s="529">
        <v>1.7134</v>
      </c>
      <c r="AD254" s="10">
        <v>5.5</v>
      </c>
      <c r="AF254" s="11">
        <v>1.2228959731543625</v>
      </c>
    </row>
    <row r="255" spans="1:32" ht="15">
      <c r="A255" s="29"/>
      <c r="B255" s="39"/>
      <c r="C255" s="523"/>
      <c r="D255" s="523"/>
      <c r="E255" s="523"/>
      <c r="F255" s="523"/>
      <c r="G255" s="31"/>
      <c r="H255" s="32"/>
      <c r="I255" s="32"/>
      <c r="J255" s="32"/>
      <c r="K255" s="503"/>
      <c r="L255" s="529"/>
      <c r="M255" s="529"/>
      <c r="N255" s="529"/>
      <c r="O255" s="530"/>
      <c r="P255" s="529"/>
      <c r="Q255" s="531"/>
      <c r="R255" s="529"/>
      <c r="S255" s="529"/>
      <c r="T255" s="529"/>
      <c r="U255" s="529"/>
      <c r="V255" s="529"/>
      <c r="W255" s="529"/>
      <c r="X255" s="530"/>
      <c r="Y255" s="529"/>
      <c r="Z255" s="531"/>
      <c r="AA255" s="529"/>
      <c r="AB255" s="529"/>
      <c r="AC255" s="529"/>
      <c r="AD255" s="10"/>
      <c r="AF255" s="11"/>
    </row>
    <row r="256" spans="1:32">
      <c r="A256" s="29" t="s">
        <v>80</v>
      </c>
      <c r="B256" s="39">
        <v>40882</v>
      </c>
      <c r="C256" s="523">
        <v>2</v>
      </c>
      <c r="D256" s="523" t="s">
        <v>191</v>
      </c>
      <c r="E256" s="523">
        <v>1</v>
      </c>
      <c r="F256" s="523" t="s">
        <v>197</v>
      </c>
      <c r="G256" s="31" t="s">
        <v>199</v>
      </c>
      <c r="H256" s="32" t="s">
        <v>244</v>
      </c>
      <c r="I256" s="32" t="s">
        <v>326</v>
      </c>
      <c r="J256" s="32" t="s">
        <v>326</v>
      </c>
      <c r="K256" s="524">
        <v>6.5088472686171392E-2</v>
      </c>
      <c r="L256" s="525">
        <v>35.400100000000002</v>
      </c>
      <c r="M256" s="525">
        <v>21.259899999999998</v>
      </c>
      <c r="N256" s="525">
        <v>49.703995999999997</v>
      </c>
      <c r="O256" s="526">
        <v>1024.7343000000001</v>
      </c>
      <c r="P256" s="525">
        <v>7.4334499999999997</v>
      </c>
      <c r="Q256" s="527">
        <v>103.07917</v>
      </c>
      <c r="R256" s="525">
        <v>8.1280000000000001</v>
      </c>
      <c r="S256" s="525">
        <v>0.12570000000000001</v>
      </c>
      <c r="T256" s="525">
        <v>0.2382</v>
      </c>
      <c r="U256" s="525">
        <v>35.402500000000003</v>
      </c>
      <c r="V256" s="525">
        <v>21.043700000000001</v>
      </c>
      <c r="W256" s="525">
        <v>49.488498</v>
      </c>
      <c r="X256" s="526">
        <v>1024.8443</v>
      </c>
      <c r="Y256" s="525">
        <v>7.6469500000000004</v>
      </c>
      <c r="Z256" s="527">
        <v>105.62994999999999</v>
      </c>
      <c r="AA256" s="525">
        <v>8.125</v>
      </c>
      <c r="AB256" s="525">
        <v>0.19839999999999999</v>
      </c>
      <c r="AC256" s="525">
        <v>0.35630000000000001</v>
      </c>
      <c r="AD256" s="526">
        <v>7.5</v>
      </c>
      <c r="AF256" s="11">
        <v>0.19669633699633698</v>
      </c>
    </row>
    <row r="257" spans="1:32" ht="15">
      <c r="A257" s="29" t="s">
        <v>80</v>
      </c>
      <c r="B257" s="39">
        <v>40889</v>
      </c>
      <c r="C257" s="523">
        <v>2</v>
      </c>
      <c r="D257" s="523" t="s">
        <v>191</v>
      </c>
      <c r="E257" s="523">
        <v>1</v>
      </c>
      <c r="F257" s="523" t="s">
        <v>119</v>
      </c>
      <c r="G257" s="31" t="s">
        <v>187</v>
      </c>
      <c r="H257" s="32" t="s">
        <v>237</v>
      </c>
      <c r="I257" s="32" t="s">
        <v>326</v>
      </c>
      <c r="J257" s="32" t="s">
        <v>327</v>
      </c>
      <c r="K257" s="524">
        <v>8.283606970514118E-2</v>
      </c>
      <c r="L257" s="529">
        <v>35.506100000000004</v>
      </c>
      <c r="M257" s="529">
        <v>21.6371</v>
      </c>
      <c r="N257" s="529">
        <v>50.227546000000004</v>
      </c>
      <c r="O257" s="530">
        <v>1024.7089000000001</v>
      </c>
      <c r="P257" s="529">
        <v>6.9746899999999998</v>
      </c>
      <c r="Q257" s="531">
        <v>97.432739999999995</v>
      </c>
      <c r="R257" s="529">
        <v>8.0620000000000012</v>
      </c>
      <c r="S257" s="529">
        <v>0.2467</v>
      </c>
      <c r="T257" s="529">
        <v>0.3634</v>
      </c>
      <c r="U257" s="525">
        <v>35.505800000000001</v>
      </c>
      <c r="V257" s="525">
        <v>21.612300000000001</v>
      </c>
      <c r="W257" s="525">
        <v>50.205599999999997</v>
      </c>
      <c r="X257" s="526">
        <v>1024.7563</v>
      </c>
      <c r="Y257" s="525">
        <v>7.1077300000000001</v>
      </c>
      <c r="Z257" s="527">
        <v>99.247190000000003</v>
      </c>
      <c r="AA257" s="525">
        <v>8.0619999999999994</v>
      </c>
      <c r="AB257" s="525">
        <v>0.18329999999999999</v>
      </c>
      <c r="AC257" s="525">
        <v>0.38069999999999998</v>
      </c>
      <c r="AD257" s="10">
        <v>7</v>
      </c>
      <c r="AF257" s="528">
        <v>0.37254272727272708</v>
      </c>
    </row>
    <row r="258" spans="1:32">
      <c r="A258" s="29" t="s">
        <v>80</v>
      </c>
      <c r="B258" s="39">
        <v>40896</v>
      </c>
      <c r="C258" s="523">
        <v>2</v>
      </c>
      <c r="D258" s="523" t="s">
        <v>97</v>
      </c>
      <c r="E258" s="523">
        <v>1</v>
      </c>
      <c r="F258" s="523" t="s">
        <v>188</v>
      </c>
      <c r="G258" s="31" t="s">
        <v>204</v>
      </c>
      <c r="H258" s="32" t="s">
        <v>244</v>
      </c>
      <c r="I258" s="32" t="s">
        <v>326</v>
      </c>
      <c r="J258" s="32" t="s">
        <v>326</v>
      </c>
      <c r="K258" s="524">
        <v>6.0289107199117828E-2</v>
      </c>
      <c r="L258" s="525">
        <v>35.519599999999997</v>
      </c>
      <c r="M258" s="525">
        <v>22.143699999999999</v>
      </c>
      <c r="N258" s="525">
        <v>50.771369</v>
      </c>
      <c r="O258" s="526">
        <v>1024.5740000000001</v>
      </c>
      <c r="P258" s="525">
        <v>7.2877599999999996</v>
      </c>
      <c r="Q258" s="527">
        <v>102.7349</v>
      </c>
      <c r="R258" s="525">
        <v>7.9980000000000002</v>
      </c>
      <c r="S258" s="525">
        <v>6.9900000000000004E-2</v>
      </c>
      <c r="T258" s="525">
        <v>0.16930000000000001</v>
      </c>
      <c r="U258" s="525">
        <v>35.520099999999999</v>
      </c>
      <c r="V258" s="525">
        <v>22.128699999999998</v>
      </c>
      <c r="W258" s="525">
        <v>50.760071000000003</v>
      </c>
      <c r="X258" s="526">
        <v>1024.6164000000001</v>
      </c>
      <c r="Y258" s="525">
        <v>7.3246399999999996</v>
      </c>
      <c r="Z258" s="527">
        <v>103.22751</v>
      </c>
      <c r="AA258" s="525">
        <v>7.9989999999999997</v>
      </c>
      <c r="AB258" s="525">
        <v>4.65E-2</v>
      </c>
      <c r="AC258" s="525">
        <v>0.24340000000000001</v>
      </c>
      <c r="AD258" s="10" t="s">
        <v>129</v>
      </c>
      <c r="AF258" s="11">
        <v>0.22901604938271605</v>
      </c>
    </row>
    <row r="259" spans="1:32">
      <c r="A259" s="29" t="s">
        <v>80</v>
      </c>
      <c r="B259" s="39">
        <v>40912</v>
      </c>
      <c r="C259" s="523">
        <v>2</v>
      </c>
      <c r="D259" s="523" t="s">
        <v>196</v>
      </c>
      <c r="E259" s="523">
        <v>1</v>
      </c>
      <c r="F259" s="523" t="s">
        <v>200</v>
      </c>
      <c r="G259" s="31" t="s">
        <v>187</v>
      </c>
      <c r="H259" s="32" t="s">
        <v>237</v>
      </c>
      <c r="I259" s="32" t="s">
        <v>326</v>
      </c>
      <c r="J259" s="32" t="s">
        <v>327</v>
      </c>
      <c r="K259" s="524">
        <v>7.3512452225782857E-2</v>
      </c>
      <c r="L259" s="525">
        <v>35.670999999999999</v>
      </c>
      <c r="M259" s="525">
        <v>23.633900000000001</v>
      </c>
      <c r="N259" s="525">
        <v>52.528717</v>
      </c>
      <c r="O259" s="526">
        <v>1024.261</v>
      </c>
      <c r="P259" s="525">
        <v>7.1440099999999997</v>
      </c>
      <c r="Q259" s="527">
        <v>103.46068</v>
      </c>
      <c r="R259" s="525">
        <v>8.3719999999999999</v>
      </c>
      <c r="S259" s="525">
        <v>0.31659999999999999</v>
      </c>
      <c r="T259" s="525">
        <v>0.3075</v>
      </c>
      <c r="U259" s="525">
        <v>35.677999999999997</v>
      </c>
      <c r="V259" s="525">
        <v>23.392399999999999</v>
      </c>
      <c r="W259" s="525">
        <v>52.288929000000003</v>
      </c>
      <c r="X259" s="526">
        <v>1024.3915</v>
      </c>
      <c r="Y259" s="525">
        <v>7.0354999999999999</v>
      </c>
      <c r="Z259" s="527">
        <v>101.46747000000001</v>
      </c>
      <c r="AA259" s="525">
        <v>8.3670000000000009</v>
      </c>
      <c r="AB259" s="525">
        <v>0.43169999999999997</v>
      </c>
      <c r="AC259" s="525">
        <v>0.94779999999999998</v>
      </c>
      <c r="AD259" s="10">
        <v>8.5</v>
      </c>
      <c r="AF259" s="11">
        <v>0.53395241935483861</v>
      </c>
    </row>
    <row r="260" spans="1:32" ht="15">
      <c r="A260" s="29" t="s">
        <v>80</v>
      </c>
      <c r="B260" s="39">
        <v>40917</v>
      </c>
      <c r="C260" s="523">
        <v>2</v>
      </c>
      <c r="D260" s="523" t="s">
        <v>196</v>
      </c>
      <c r="E260" s="523">
        <v>1</v>
      </c>
      <c r="F260" s="523" t="s">
        <v>116</v>
      </c>
      <c r="G260" s="31" t="s">
        <v>193</v>
      </c>
      <c r="H260" s="32" t="s">
        <v>236</v>
      </c>
      <c r="I260" s="32" t="s">
        <v>326</v>
      </c>
      <c r="J260" s="32" t="s">
        <v>327</v>
      </c>
      <c r="K260" s="524">
        <v>7.9184917757984474E-2</v>
      </c>
      <c r="L260" s="529">
        <v>35.752899999999997</v>
      </c>
      <c r="M260" s="529">
        <v>23.198599999999999</v>
      </c>
      <c r="N260" s="529">
        <v>52.176619000000002</v>
      </c>
      <c r="O260" s="530">
        <v>1024.4512</v>
      </c>
      <c r="P260" s="529">
        <v>7.1109200000000001</v>
      </c>
      <c r="Q260" s="531">
        <v>102.25429</v>
      </c>
      <c r="R260" s="529">
        <v>8.3880000000000017</v>
      </c>
      <c r="S260" s="529">
        <v>0.44</v>
      </c>
      <c r="T260" s="529">
        <v>0.33150000000000002</v>
      </c>
      <c r="U260" s="529">
        <v>35.777700000000003</v>
      </c>
      <c r="V260" s="529">
        <v>22.956199999999999</v>
      </c>
      <c r="W260" s="529">
        <v>51.958264</v>
      </c>
      <c r="X260" s="530">
        <v>1024.5888</v>
      </c>
      <c r="Y260" s="529">
        <v>6.9886100000000004</v>
      </c>
      <c r="Z260" s="531">
        <v>100.08562999999999</v>
      </c>
      <c r="AA260" s="529">
        <v>8.3800000000000008</v>
      </c>
      <c r="AB260" s="529">
        <v>0.44280000000000003</v>
      </c>
      <c r="AC260" s="529">
        <v>0.68769999999999998</v>
      </c>
      <c r="AD260" s="10">
        <v>6</v>
      </c>
      <c r="AF260" s="11">
        <v>0.42797341772151909</v>
      </c>
    </row>
    <row r="261" spans="1:32" ht="15">
      <c r="A261" s="29" t="s">
        <v>80</v>
      </c>
      <c r="B261" s="39">
        <v>40924</v>
      </c>
      <c r="C261" s="523">
        <v>2</v>
      </c>
      <c r="D261" s="523" t="s">
        <v>191</v>
      </c>
      <c r="E261" s="523" t="s">
        <v>196</v>
      </c>
      <c r="F261" s="523" t="s">
        <v>197</v>
      </c>
      <c r="G261" s="31" t="s">
        <v>218</v>
      </c>
      <c r="H261" s="32" t="s">
        <v>237</v>
      </c>
      <c r="I261" s="32" t="s">
        <v>326</v>
      </c>
      <c r="J261" s="32" t="s">
        <v>326</v>
      </c>
      <c r="K261" s="524">
        <v>0.10867964167331357</v>
      </c>
      <c r="L261" s="529">
        <v>35.819000000000003</v>
      </c>
      <c r="M261" s="529">
        <v>24.097799999999999</v>
      </c>
      <c r="N261" s="529">
        <v>53.213928000000003</v>
      </c>
      <c r="O261" s="530">
        <v>1024.2366999999999</v>
      </c>
      <c r="P261" s="529">
        <v>6.3667199999999999</v>
      </c>
      <c r="Q261" s="531">
        <v>93.023880000000005</v>
      </c>
      <c r="R261" s="529">
        <v>8.3470000000000013</v>
      </c>
      <c r="S261" s="529">
        <v>1.3036000000000001</v>
      </c>
      <c r="T261" s="529">
        <v>0.28739999999999999</v>
      </c>
      <c r="U261" s="529">
        <v>35.875799999999998</v>
      </c>
      <c r="V261" s="529">
        <v>23.572399999999998</v>
      </c>
      <c r="W261" s="529">
        <v>52.737563999999999</v>
      </c>
      <c r="X261" s="530">
        <v>1024.4947999999999</v>
      </c>
      <c r="Y261" s="529">
        <v>6.4437800000000003</v>
      </c>
      <c r="Z261" s="531">
        <v>93.330609999999993</v>
      </c>
      <c r="AA261" s="529">
        <v>8.3570000000000029</v>
      </c>
      <c r="AB261" s="529">
        <v>0.64529999999999998</v>
      </c>
      <c r="AC261" s="529">
        <v>0.40410000000000001</v>
      </c>
      <c r="AD261" s="10">
        <v>5.5</v>
      </c>
      <c r="AF261" s="11">
        <v>0.29643694915254248</v>
      </c>
    </row>
    <row r="262" spans="1:32" ht="15">
      <c r="A262" s="29" t="s">
        <v>80</v>
      </c>
      <c r="B262" s="39">
        <v>40931</v>
      </c>
      <c r="C262" s="523">
        <v>2</v>
      </c>
      <c r="D262" s="523">
        <v>1</v>
      </c>
      <c r="E262" s="523">
        <v>1</v>
      </c>
      <c r="F262" s="523" t="s">
        <v>197</v>
      </c>
      <c r="G262" s="31" t="s">
        <v>207</v>
      </c>
      <c r="H262" s="32" t="s">
        <v>238</v>
      </c>
      <c r="I262" s="32" t="s">
        <v>326</v>
      </c>
      <c r="J262" s="32" t="s">
        <v>280</v>
      </c>
      <c r="K262" s="524">
        <v>7.015706046670088E-2</v>
      </c>
      <c r="L262" s="529">
        <v>35.933300000000003</v>
      </c>
      <c r="M262" s="529">
        <v>24.958600000000001</v>
      </c>
      <c r="N262" s="529">
        <v>54.282344000000002</v>
      </c>
      <c r="O262" s="530">
        <v>1024.0639000000001</v>
      </c>
      <c r="P262" s="529">
        <v>7.0201099999999999</v>
      </c>
      <c r="Q262" s="531">
        <v>104.15852</v>
      </c>
      <c r="R262" s="529">
        <v>8.3250000000000011</v>
      </c>
      <c r="S262" s="529">
        <v>0.14760000000000001</v>
      </c>
      <c r="T262" s="529">
        <v>0.21049999999999999</v>
      </c>
      <c r="U262" s="529">
        <v>35.924199999999999</v>
      </c>
      <c r="V262" s="529">
        <v>24.381399999999999</v>
      </c>
      <c r="W262" s="529">
        <v>53.659714000000001</v>
      </c>
      <c r="X262" s="530">
        <v>1024.2827</v>
      </c>
      <c r="Y262" s="529">
        <v>6.91181</v>
      </c>
      <c r="Z262" s="531">
        <v>101.54216</v>
      </c>
      <c r="AA262" s="529">
        <v>8.3250000000000011</v>
      </c>
      <c r="AB262" s="529">
        <v>0.93659999999999999</v>
      </c>
      <c r="AC262" s="529">
        <v>1.2766999999999999</v>
      </c>
      <c r="AD262" s="10">
        <v>6.5</v>
      </c>
      <c r="AF262" s="11">
        <v>0.61440436507936547</v>
      </c>
    </row>
    <row r="263" spans="1:32" ht="15">
      <c r="A263" s="29" t="s">
        <v>80</v>
      </c>
      <c r="B263" s="39">
        <v>40938</v>
      </c>
      <c r="C263" s="523">
        <v>2</v>
      </c>
      <c r="D263" s="523">
        <v>1</v>
      </c>
      <c r="E263" s="523">
        <v>1</v>
      </c>
      <c r="F263" s="523" t="s">
        <v>116</v>
      </c>
      <c r="G263" s="31" t="s">
        <v>187</v>
      </c>
      <c r="H263" s="32" t="s">
        <v>241</v>
      </c>
      <c r="I263" s="32" t="s">
        <v>326</v>
      </c>
      <c r="J263" s="32" t="s">
        <v>280</v>
      </c>
      <c r="K263" s="524">
        <v>0.10460165905918518</v>
      </c>
      <c r="L263" s="529">
        <v>35.989899999999999</v>
      </c>
      <c r="M263" s="529">
        <v>25.055</v>
      </c>
      <c r="N263" s="529">
        <v>54.461486000000001</v>
      </c>
      <c r="O263" s="530">
        <v>1024.0776000000001</v>
      </c>
      <c r="P263" s="529">
        <v>6.8422400000000003</v>
      </c>
      <c r="Q263" s="531">
        <v>101.71856</v>
      </c>
      <c r="R263" s="529">
        <v>8.322000000000001</v>
      </c>
      <c r="S263" s="529">
        <v>0.44669999999999999</v>
      </c>
      <c r="T263" s="529">
        <v>0.50190000000000001</v>
      </c>
      <c r="U263" s="529">
        <v>35.988700000000001</v>
      </c>
      <c r="V263" s="529">
        <v>25.033000000000001</v>
      </c>
      <c r="W263" s="529">
        <v>54.439058000000003</v>
      </c>
      <c r="X263" s="530">
        <v>1024.1108999999999</v>
      </c>
      <c r="Y263" s="529">
        <v>6.9220899999999999</v>
      </c>
      <c r="Z263" s="531">
        <v>102.86657</v>
      </c>
      <c r="AA263" s="529">
        <v>8.3250000000000011</v>
      </c>
      <c r="AB263" s="529">
        <v>0.38240000000000002</v>
      </c>
      <c r="AC263" s="529">
        <v>0.83360000000000001</v>
      </c>
      <c r="AD263" s="10">
        <v>5</v>
      </c>
      <c r="AF263" s="11">
        <v>0.69422965116279078</v>
      </c>
    </row>
    <row r="264" spans="1:32" ht="15">
      <c r="A264" s="29" t="s">
        <v>80</v>
      </c>
      <c r="B264" s="39">
        <v>40945</v>
      </c>
      <c r="C264" s="523">
        <v>2</v>
      </c>
      <c r="D264" s="523">
        <v>1</v>
      </c>
      <c r="E264" s="523">
        <v>1</v>
      </c>
      <c r="F264" s="523" t="s">
        <v>116</v>
      </c>
      <c r="G264" s="31" t="s">
        <v>193</v>
      </c>
      <c r="H264" s="32" t="s">
        <v>243</v>
      </c>
      <c r="I264" s="32" t="s">
        <v>326</v>
      </c>
      <c r="J264" s="32" t="s">
        <v>280</v>
      </c>
      <c r="K264" s="503">
        <v>7.846014947183387E-2</v>
      </c>
      <c r="L264" s="529">
        <v>35.860599999999998</v>
      </c>
      <c r="M264" s="529">
        <v>23.8459</v>
      </c>
      <c r="N264" s="529">
        <v>53.001548</v>
      </c>
      <c r="O264" s="530">
        <v>1024.3429000000001</v>
      </c>
      <c r="P264" s="529">
        <v>7.1259499999999996</v>
      </c>
      <c r="Q264" s="531">
        <v>103.69101999999999</v>
      </c>
      <c r="R264" s="529">
        <v>8.3110000000000017</v>
      </c>
      <c r="S264" s="529">
        <v>0.23910000000000001</v>
      </c>
      <c r="T264" s="529">
        <v>0.253</v>
      </c>
      <c r="U264" s="529">
        <v>36.0336</v>
      </c>
      <c r="V264" s="529">
        <v>23.6053</v>
      </c>
      <c r="W264" s="529">
        <v>52.976809000000003</v>
      </c>
      <c r="X264" s="530">
        <v>1024.5875000000001</v>
      </c>
      <c r="Y264" s="529">
        <v>7.2896799999999997</v>
      </c>
      <c r="Z264" s="531">
        <v>105.73881</v>
      </c>
      <c r="AA264" s="529">
        <v>8.3150000000000013</v>
      </c>
      <c r="AB264" s="529">
        <v>0.31630000000000003</v>
      </c>
      <c r="AC264" s="529">
        <v>0.95289999999999997</v>
      </c>
      <c r="AD264" s="10">
        <v>4.5</v>
      </c>
      <c r="AF264" s="11">
        <v>0.93496730769230796</v>
      </c>
    </row>
    <row r="265" spans="1:32" ht="15">
      <c r="A265" s="29" t="s">
        <v>80</v>
      </c>
      <c r="B265" s="39">
        <v>40952</v>
      </c>
      <c r="C265" s="523">
        <v>2</v>
      </c>
      <c r="D265" s="523" t="s">
        <v>191</v>
      </c>
      <c r="E265" s="523">
        <v>1</v>
      </c>
      <c r="F265" s="523" t="s">
        <v>206</v>
      </c>
      <c r="G265" s="31" t="s">
        <v>189</v>
      </c>
      <c r="H265" s="32" t="s">
        <v>243</v>
      </c>
      <c r="I265" s="32" t="s">
        <v>326</v>
      </c>
      <c r="J265" s="32" t="s">
        <v>280</v>
      </c>
      <c r="K265" s="503">
        <v>8.9151728289052101E-2</v>
      </c>
      <c r="L265" s="529">
        <v>36.017299999999999</v>
      </c>
      <c r="M265" s="529">
        <v>24.358000000000001</v>
      </c>
      <c r="N265" s="529">
        <v>53.752988999999999</v>
      </c>
      <c r="O265" s="530">
        <v>1024.3096</v>
      </c>
      <c r="P265" s="529">
        <v>7.1148400000000001</v>
      </c>
      <c r="Q265" s="531">
        <v>104.53876</v>
      </c>
      <c r="R265" s="529">
        <v>8.3070000000000004</v>
      </c>
      <c r="S265" s="529">
        <v>0.1363</v>
      </c>
      <c r="T265" s="529">
        <v>3.2000000000000002E-3</v>
      </c>
      <c r="U265" s="529">
        <v>36.127400000000002</v>
      </c>
      <c r="V265" s="529">
        <v>24.017299999999999</v>
      </c>
      <c r="W265" s="529">
        <v>53.538924000000002</v>
      </c>
      <c r="X265" s="530">
        <v>1024.537</v>
      </c>
      <c r="Y265" s="529">
        <v>7.0697900000000002</v>
      </c>
      <c r="Z265" s="531">
        <v>103.33660999999999</v>
      </c>
      <c r="AA265" s="529">
        <v>8.3170000000000002</v>
      </c>
      <c r="AB265" s="529">
        <v>0.4037</v>
      </c>
      <c r="AC265" s="529">
        <v>1.8524</v>
      </c>
      <c r="AD265" s="10">
        <v>6</v>
      </c>
      <c r="AF265" s="11">
        <v>0.87868105263157925</v>
      </c>
    </row>
    <row r="266" spans="1:32" ht="15">
      <c r="A266" s="29" t="s">
        <v>80</v>
      </c>
      <c r="B266" s="39">
        <v>40959</v>
      </c>
      <c r="C266" s="523">
        <v>2</v>
      </c>
      <c r="D266" s="523">
        <v>1</v>
      </c>
      <c r="E266" s="523">
        <v>1</v>
      </c>
      <c r="F266" s="523" t="s">
        <v>188</v>
      </c>
      <c r="G266" s="31" t="s">
        <v>198</v>
      </c>
      <c r="H266" s="32" t="s">
        <v>239</v>
      </c>
      <c r="I266" s="32" t="s">
        <v>326</v>
      </c>
      <c r="J266" s="32" t="s">
        <v>280</v>
      </c>
      <c r="K266" s="503">
        <v>6.9588161878405802E-2</v>
      </c>
      <c r="L266" s="529">
        <v>36.149799999999999</v>
      </c>
      <c r="M266" s="529">
        <v>24.963000000000001</v>
      </c>
      <c r="N266" s="529">
        <v>54.577233</v>
      </c>
      <c r="O266" s="530">
        <v>1024.2260000000001</v>
      </c>
      <c r="P266" s="529">
        <v>6.9877000000000002</v>
      </c>
      <c r="Q266" s="531">
        <v>103.81371</v>
      </c>
      <c r="R266" s="529">
        <v>8.3410000000000011</v>
      </c>
      <c r="S266" s="529">
        <v>0.43380000000000002</v>
      </c>
      <c r="T266" s="529">
        <v>1.2531000000000001</v>
      </c>
      <c r="U266" s="529">
        <v>36.198200000000007</v>
      </c>
      <c r="V266" s="529">
        <v>24.334800000000001</v>
      </c>
      <c r="W266" s="529">
        <v>53.973728999999999</v>
      </c>
      <c r="X266" s="530">
        <v>1024.5128999999999</v>
      </c>
      <c r="Y266" s="529">
        <v>6.9346800000000002</v>
      </c>
      <c r="Z266" s="531">
        <v>101.95674</v>
      </c>
      <c r="AA266" s="529">
        <v>8.3420000000000005</v>
      </c>
      <c r="AB266" s="529">
        <v>0.37530000000000002</v>
      </c>
      <c r="AC266" s="529">
        <v>1.1046</v>
      </c>
      <c r="AD266" s="10">
        <v>5.5</v>
      </c>
      <c r="AF266" s="11">
        <v>0.81075368852459018</v>
      </c>
    </row>
    <row r="267" spans="1:32" ht="15">
      <c r="A267" s="29" t="s">
        <v>80</v>
      </c>
      <c r="B267" s="39">
        <v>40966</v>
      </c>
      <c r="C267" s="523">
        <v>2</v>
      </c>
      <c r="D267" s="523">
        <v>1</v>
      </c>
      <c r="E267" s="523">
        <v>1</v>
      </c>
      <c r="F267" s="523" t="s">
        <v>188</v>
      </c>
      <c r="G267" s="31" t="s">
        <v>189</v>
      </c>
      <c r="H267" s="32" t="s">
        <v>255</v>
      </c>
      <c r="I267" s="32" t="s">
        <v>326</v>
      </c>
      <c r="J267" s="32" t="s">
        <v>240</v>
      </c>
      <c r="K267" s="503">
        <v>0.10331136268504061</v>
      </c>
      <c r="L267" s="529">
        <v>36.151200000000003</v>
      </c>
      <c r="M267" s="529">
        <v>24.284300000000002</v>
      </c>
      <c r="N267" s="529">
        <v>53.851387000000003</v>
      </c>
      <c r="O267" s="530">
        <v>1024.4323999999999</v>
      </c>
      <c r="P267" s="529">
        <v>6.8886900000000004</v>
      </c>
      <c r="Q267" s="531">
        <v>101.16583</v>
      </c>
      <c r="R267" s="529">
        <v>8.3500000000000014</v>
      </c>
      <c r="S267" s="529">
        <v>0.77849999999999997</v>
      </c>
      <c r="T267" s="529">
        <v>0.40679999999999999</v>
      </c>
      <c r="U267" s="529">
        <v>36.175600000000003</v>
      </c>
      <c r="V267" s="529">
        <v>24.007100000000001</v>
      </c>
      <c r="W267" s="529">
        <v>53.590693000000002</v>
      </c>
      <c r="X267" s="530">
        <v>1024.5695000000001</v>
      </c>
      <c r="Y267" s="529">
        <v>7.2404000000000002</v>
      </c>
      <c r="Z267" s="531">
        <v>105.84102</v>
      </c>
      <c r="AA267" s="529">
        <v>8.3540000000000028</v>
      </c>
      <c r="AB267" s="529">
        <v>0.58079999999999998</v>
      </c>
      <c r="AC267" s="529">
        <v>1.1096999999999999</v>
      </c>
      <c r="AD267" s="10">
        <v>5.5</v>
      </c>
      <c r="AF267" s="11">
        <v>1.0763605882352936</v>
      </c>
    </row>
    <row r="268" spans="1:32" ht="15">
      <c r="A268" s="29" t="s">
        <v>80</v>
      </c>
      <c r="B268" s="39">
        <v>40973</v>
      </c>
      <c r="C268" s="523">
        <v>2</v>
      </c>
      <c r="D268" s="523" t="s">
        <v>196</v>
      </c>
      <c r="E268" s="523">
        <v>1</v>
      </c>
      <c r="F268" s="523" t="s">
        <v>116</v>
      </c>
      <c r="G268" s="31" t="s">
        <v>207</v>
      </c>
      <c r="H268" s="32" t="s">
        <v>237</v>
      </c>
      <c r="I268" s="32" t="s">
        <v>326</v>
      </c>
      <c r="J268" s="32" t="s">
        <v>327</v>
      </c>
      <c r="K268" s="503">
        <v>7.3962360360548873E-2</v>
      </c>
      <c r="L268" s="529">
        <v>35.869700000000002</v>
      </c>
      <c r="M268" s="529">
        <v>22.875499999999999</v>
      </c>
      <c r="N268" s="529">
        <v>51.986941000000002</v>
      </c>
      <c r="O268" s="530">
        <v>1024.6343999999999</v>
      </c>
      <c r="P268" s="529">
        <v>7.0349000000000004</v>
      </c>
      <c r="Q268" s="531">
        <v>100.66021000000001</v>
      </c>
      <c r="R268" s="529">
        <v>8.33</v>
      </c>
      <c r="S268" s="529">
        <v>0.19789999999999999</v>
      </c>
      <c r="T268" s="529">
        <v>0.248</v>
      </c>
      <c r="U268" s="529">
        <v>36.331200000000003</v>
      </c>
      <c r="V268" s="529">
        <v>23.0486</v>
      </c>
      <c r="W268" s="529">
        <v>52.770890000000001</v>
      </c>
      <c r="X268" s="530">
        <v>1024.9870000000001</v>
      </c>
      <c r="Y268" s="529">
        <v>6.6310399999999996</v>
      </c>
      <c r="Z268" s="531">
        <v>95.423479999999998</v>
      </c>
      <c r="AA268" s="529">
        <v>8.3190000000000008</v>
      </c>
      <c r="AB268" s="529">
        <v>0.3347</v>
      </c>
      <c r="AC268" s="529">
        <v>0.88500000000000001</v>
      </c>
      <c r="AD268" s="10">
        <v>8</v>
      </c>
      <c r="AF268" s="11">
        <v>0.5098196078431374</v>
      </c>
    </row>
    <row r="269" spans="1:32" ht="15">
      <c r="A269" s="29" t="s">
        <v>80</v>
      </c>
      <c r="B269" s="39">
        <v>40980</v>
      </c>
      <c r="C269" s="523">
        <v>2</v>
      </c>
      <c r="D269" s="523" t="s">
        <v>191</v>
      </c>
      <c r="E269" s="523">
        <v>1</v>
      </c>
      <c r="F269" s="523" t="s">
        <v>197</v>
      </c>
      <c r="G269" s="31" t="s">
        <v>187</v>
      </c>
      <c r="H269" s="32" t="s">
        <v>250</v>
      </c>
      <c r="I269" s="32" t="s">
        <v>326</v>
      </c>
      <c r="J269" s="32" t="s">
        <v>240</v>
      </c>
      <c r="K269" s="503">
        <v>9.4294130910898416E-2</v>
      </c>
      <c r="L269" s="529">
        <v>36.001600000000003</v>
      </c>
      <c r="M269" s="529">
        <v>24.183499999999999</v>
      </c>
      <c r="N269" s="529">
        <v>53.546078000000001</v>
      </c>
      <c r="O269" s="530">
        <v>1024.3494000000001</v>
      </c>
      <c r="P269" s="529">
        <v>6.9867299999999997</v>
      </c>
      <c r="Q269" s="531">
        <v>102.34045999999999</v>
      </c>
      <c r="R269" s="529">
        <v>8.2560000000000002</v>
      </c>
      <c r="S269" s="529">
        <v>0.1741</v>
      </c>
      <c r="T269" s="529">
        <v>0.3291</v>
      </c>
      <c r="U269" s="529">
        <v>36.3444</v>
      </c>
      <c r="V269" s="529">
        <v>23.560199999999998</v>
      </c>
      <c r="W269" s="529">
        <v>53.335290999999998</v>
      </c>
      <c r="X269" s="530">
        <v>1024.8493000000001</v>
      </c>
      <c r="Y269" s="529">
        <v>6.0930799999999996</v>
      </c>
      <c r="Z269" s="531">
        <v>88.471299999999999</v>
      </c>
      <c r="AA269" s="529">
        <v>8.2520000000000007</v>
      </c>
      <c r="AB269" s="529">
        <v>0.85199999999999998</v>
      </c>
      <c r="AC269" s="529">
        <v>2.4626000000000001</v>
      </c>
      <c r="AD269" s="10">
        <v>7</v>
      </c>
      <c r="AF269" s="11">
        <v>1.7568606164383556</v>
      </c>
    </row>
    <row r="270" spans="1:32" ht="15">
      <c r="A270" s="29" t="s">
        <v>80</v>
      </c>
      <c r="B270" s="39">
        <v>40988</v>
      </c>
      <c r="C270" s="523">
        <v>2</v>
      </c>
      <c r="D270" s="523" t="s">
        <v>196</v>
      </c>
      <c r="E270" s="523">
        <v>1</v>
      </c>
      <c r="F270" s="523" t="s">
        <v>206</v>
      </c>
      <c r="G270" s="31" t="s">
        <v>199</v>
      </c>
      <c r="H270" s="32" t="s">
        <v>239</v>
      </c>
      <c r="I270" s="32" t="s">
        <v>326</v>
      </c>
      <c r="J270" s="32" t="s">
        <v>280</v>
      </c>
      <c r="K270" s="503">
        <v>8.5121866895242163E-2</v>
      </c>
      <c r="L270" s="529">
        <v>36.205300000000001</v>
      </c>
      <c r="M270" s="529">
        <v>23.011199999999999</v>
      </c>
      <c r="N270" s="529">
        <v>52.563209000000001</v>
      </c>
      <c r="O270" s="530">
        <v>1024.8495</v>
      </c>
      <c r="P270" s="529">
        <v>6.9144100000000002</v>
      </c>
      <c r="Q270" s="531">
        <v>99.36403</v>
      </c>
      <c r="R270" s="529">
        <v>8.2730000000000015</v>
      </c>
      <c r="S270" s="529">
        <v>0.61570000000000003</v>
      </c>
      <c r="T270" s="529">
        <v>0.56740000000000002</v>
      </c>
      <c r="U270" s="529">
        <v>36.232400000000005</v>
      </c>
      <c r="V270" s="529">
        <v>22.932600000000001</v>
      </c>
      <c r="W270" s="529">
        <v>52.519478999999997</v>
      </c>
      <c r="X270" s="530">
        <v>1024.9417000000001</v>
      </c>
      <c r="Y270" s="529">
        <v>7.4647199999999998</v>
      </c>
      <c r="Z270" s="531">
        <v>107.14185000000001</v>
      </c>
      <c r="AA270" s="529">
        <v>8.2760000000000016</v>
      </c>
      <c r="AB270" s="529">
        <v>1.1266</v>
      </c>
      <c r="AC270" s="529">
        <v>0.97540000000000004</v>
      </c>
      <c r="AD270" s="10">
        <v>6.5</v>
      </c>
      <c r="AF270" s="11">
        <v>0.77392016129032271</v>
      </c>
    </row>
    <row r="271" spans="1:32" ht="15">
      <c r="A271" s="29" t="s">
        <v>80</v>
      </c>
      <c r="B271" s="39">
        <v>40994</v>
      </c>
      <c r="C271" s="523">
        <v>2</v>
      </c>
      <c r="D271" s="523" t="s">
        <v>191</v>
      </c>
      <c r="E271" s="523" t="s">
        <v>196</v>
      </c>
      <c r="F271" s="523" t="s">
        <v>206</v>
      </c>
      <c r="G271" s="31" t="s">
        <v>207</v>
      </c>
      <c r="H271" s="32" t="s">
        <v>241</v>
      </c>
      <c r="I271" s="32" t="s">
        <v>326</v>
      </c>
      <c r="J271" s="32" t="s">
        <v>280</v>
      </c>
      <c r="K271" s="503">
        <v>8.379501429105192E-2</v>
      </c>
      <c r="L271" s="529">
        <v>35.979599999999998</v>
      </c>
      <c r="M271" s="529">
        <v>22.491499999999998</v>
      </c>
      <c r="N271" s="529">
        <v>51.722557000000002</v>
      </c>
      <c r="O271" s="530">
        <v>1024.8272999999999</v>
      </c>
      <c r="P271" s="529">
        <v>6.8303900000000004</v>
      </c>
      <c r="Q271" s="531">
        <v>97.139669999999995</v>
      </c>
      <c r="R271" s="529">
        <v>8.2449999999999992</v>
      </c>
      <c r="S271" s="529">
        <v>0.31490000000000001</v>
      </c>
      <c r="T271" s="529">
        <v>0.13900000000000001</v>
      </c>
      <c r="U271" s="529">
        <v>36.369999999999997</v>
      </c>
      <c r="V271" s="529">
        <v>21.982700000000001</v>
      </c>
      <c r="W271" s="529">
        <v>51.686193000000003</v>
      </c>
      <c r="X271" s="530">
        <v>1025.3330000000001</v>
      </c>
      <c r="Y271" s="529">
        <v>6.5007900000000003</v>
      </c>
      <c r="Z271" s="531">
        <v>91.834469999999996</v>
      </c>
      <c r="AA271" s="529">
        <v>8.2570000000000014</v>
      </c>
      <c r="AB271" s="529">
        <v>0.49519999999999997</v>
      </c>
      <c r="AC271" s="529">
        <v>1.18</v>
      </c>
      <c r="AD271" s="10">
        <v>7</v>
      </c>
      <c r="AF271" s="11">
        <v>0.80352648401826487</v>
      </c>
    </row>
    <row r="272" spans="1:32" ht="15">
      <c r="A272" s="29"/>
      <c r="B272" s="39"/>
      <c r="C272" s="523"/>
      <c r="D272" s="523"/>
      <c r="E272" s="523"/>
      <c r="F272" s="523"/>
      <c r="G272" s="31"/>
      <c r="H272" s="32"/>
      <c r="I272" s="32"/>
      <c r="J272" s="32"/>
      <c r="K272" s="503"/>
      <c r="L272" s="529"/>
      <c r="M272" s="529"/>
      <c r="N272" s="529"/>
      <c r="O272" s="530"/>
      <c r="P272" s="529"/>
      <c r="Q272" s="531"/>
      <c r="R272" s="529"/>
      <c r="S272" s="529"/>
      <c r="T272" s="529"/>
      <c r="U272" s="529"/>
      <c r="V272" s="529"/>
      <c r="W272" s="529"/>
      <c r="X272" s="530"/>
      <c r="Y272" s="529"/>
      <c r="Z272" s="531"/>
      <c r="AA272" s="529"/>
      <c r="AB272" s="529"/>
      <c r="AC272" s="529"/>
      <c r="AD272" s="10"/>
      <c r="AF272" s="11"/>
    </row>
    <row r="273" spans="1:32">
      <c r="A273" s="29" t="s">
        <v>83</v>
      </c>
      <c r="B273" s="39">
        <v>40882</v>
      </c>
      <c r="C273" s="523">
        <v>2</v>
      </c>
      <c r="D273" s="523">
        <v>1</v>
      </c>
      <c r="E273" s="523">
        <v>1</v>
      </c>
      <c r="F273" s="523" t="s">
        <v>188</v>
      </c>
      <c r="G273" s="31" t="s">
        <v>189</v>
      </c>
      <c r="H273" s="32" t="s">
        <v>244</v>
      </c>
      <c r="I273" s="32" t="s">
        <v>326</v>
      </c>
      <c r="J273" s="32" t="s">
        <v>326</v>
      </c>
      <c r="K273" s="503">
        <v>6.3673619495850473E-2</v>
      </c>
      <c r="L273" s="525">
        <v>35.443800000000003</v>
      </c>
      <c r="M273" s="525">
        <v>21.611799999999999</v>
      </c>
      <c r="N273" s="525">
        <v>50.122816</v>
      </c>
      <c r="O273" s="526">
        <v>1024.6673000000001</v>
      </c>
      <c r="P273" s="525">
        <v>7.4561200000000003</v>
      </c>
      <c r="Q273" s="527">
        <v>104.07326999999999</v>
      </c>
      <c r="R273" s="525">
        <v>8.1189999999999998</v>
      </c>
      <c r="S273" s="525">
        <v>5.7799999999999997E-2</v>
      </c>
      <c r="T273" s="525">
        <v>6.4399999999999999E-2</v>
      </c>
      <c r="U273" s="525">
        <v>35.465600000000002</v>
      </c>
      <c r="V273" s="525">
        <v>21.1677</v>
      </c>
      <c r="W273" s="525">
        <v>49.697223000000001</v>
      </c>
      <c r="X273" s="526">
        <v>1024.877</v>
      </c>
      <c r="Y273" s="525">
        <v>7.9099500000000003</v>
      </c>
      <c r="Z273" s="527">
        <v>109.54747999999999</v>
      </c>
      <c r="AA273" s="525">
        <v>8.1460000000000008</v>
      </c>
      <c r="AB273" s="525">
        <v>0.56810000000000005</v>
      </c>
      <c r="AC273" s="525">
        <v>0.73829999999999996</v>
      </c>
      <c r="AD273" s="526">
        <v>7.5</v>
      </c>
      <c r="AF273" s="11">
        <v>0.41381749999999995</v>
      </c>
    </row>
    <row r="274" spans="1:32" ht="15">
      <c r="A274" s="29" t="s">
        <v>83</v>
      </c>
      <c r="B274" s="39">
        <v>40889</v>
      </c>
      <c r="C274" s="523">
        <v>2</v>
      </c>
      <c r="D274" s="523" t="s">
        <v>196</v>
      </c>
      <c r="E274" s="523">
        <v>1</v>
      </c>
      <c r="F274" s="523" t="s">
        <v>206</v>
      </c>
      <c r="G274" s="31" t="s">
        <v>189</v>
      </c>
      <c r="H274" s="32" t="s">
        <v>238</v>
      </c>
      <c r="I274" s="32" t="s">
        <v>326</v>
      </c>
      <c r="J274" s="32" t="s">
        <v>280</v>
      </c>
      <c r="K274" s="524">
        <v>6.4337212828587634E-2</v>
      </c>
      <c r="L274" s="529">
        <v>35.441600000000001</v>
      </c>
      <c r="M274" s="529">
        <v>21.8477</v>
      </c>
      <c r="N274" s="529">
        <v>50.364778000000001</v>
      </c>
      <c r="O274" s="530">
        <v>1024.5999999999999</v>
      </c>
      <c r="P274" s="529">
        <v>7.3314300000000001</v>
      </c>
      <c r="Q274" s="531">
        <v>102.76239</v>
      </c>
      <c r="R274" s="529">
        <v>8.0710000000000015</v>
      </c>
      <c r="S274" s="529">
        <v>0.29299999999999998</v>
      </c>
      <c r="T274" s="529">
        <v>0.34770000000000001</v>
      </c>
      <c r="U274" s="525">
        <v>35.433900000000001</v>
      </c>
      <c r="V274" s="525">
        <v>21.693200000000001</v>
      </c>
      <c r="W274" s="525">
        <v>50.201805999999998</v>
      </c>
      <c r="X274" s="526">
        <v>1024.7072000000001</v>
      </c>
      <c r="Y274" s="525">
        <v>7.3388200000000001</v>
      </c>
      <c r="Z274" s="527">
        <v>102.57881</v>
      </c>
      <c r="AA274" s="525">
        <v>8.07</v>
      </c>
      <c r="AB274" s="525">
        <v>1.1672</v>
      </c>
      <c r="AC274" s="525">
        <v>1.0658000000000001</v>
      </c>
      <c r="AD274" s="526">
        <v>6</v>
      </c>
      <c r="AF274" s="525">
        <v>0.62592890173410387</v>
      </c>
    </row>
    <row r="275" spans="1:32" ht="15">
      <c r="A275" s="29" t="s">
        <v>83</v>
      </c>
      <c r="B275" s="39">
        <v>40896</v>
      </c>
      <c r="C275" s="523">
        <v>2</v>
      </c>
      <c r="D275" s="523">
        <v>1</v>
      </c>
      <c r="E275" s="523">
        <v>1</v>
      </c>
      <c r="F275" s="523" t="s">
        <v>116</v>
      </c>
      <c r="G275" s="31" t="s">
        <v>207</v>
      </c>
      <c r="H275" s="32" t="s">
        <v>236</v>
      </c>
      <c r="I275" s="32" t="s">
        <v>326</v>
      </c>
      <c r="J275" s="32" t="s">
        <v>326</v>
      </c>
      <c r="K275" s="524">
        <v>5.8342647501434863E-2</v>
      </c>
      <c r="L275" s="529">
        <v>35.473199999999999</v>
      </c>
      <c r="M275" s="529">
        <v>22.7393</v>
      </c>
      <c r="N275" s="529">
        <v>51.333508000000002</v>
      </c>
      <c r="O275" s="530">
        <v>1024.3721</v>
      </c>
      <c r="P275" s="529">
        <v>7.2658399999999999</v>
      </c>
      <c r="Q275" s="531">
        <v>103.47859</v>
      </c>
      <c r="R275" s="529">
        <v>7.9989999999999997</v>
      </c>
      <c r="S275" s="529">
        <v>0.33650000000000002</v>
      </c>
      <c r="T275" s="529">
        <v>1.7000000000000001E-2</v>
      </c>
      <c r="U275" s="529">
        <v>35.447200000000002</v>
      </c>
      <c r="V275" s="529">
        <v>22.215</v>
      </c>
      <c r="W275" s="529">
        <v>50.760683999999998</v>
      </c>
      <c r="X275" s="530">
        <v>1024.5706</v>
      </c>
      <c r="Y275" s="529">
        <v>7.4030199999999997</v>
      </c>
      <c r="Z275" s="531">
        <v>104.44735</v>
      </c>
      <c r="AA275" s="529">
        <v>7.9950000000000001</v>
      </c>
      <c r="AB275" s="529">
        <v>0.60199999999999998</v>
      </c>
      <c r="AC275" s="529">
        <v>0.78469999999999995</v>
      </c>
      <c r="AD275" s="10">
        <v>8</v>
      </c>
      <c r="AF275" s="11">
        <v>0.32914390243902442</v>
      </c>
    </row>
    <row r="276" spans="1:32" ht="15">
      <c r="A276" s="29" t="s">
        <v>83</v>
      </c>
      <c r="B276" s="39">
        <v>40912</v>
      </c>
      <c r="C276" s="523">
        <v>2</v>
      </c>
      <c r="D276" s="523" t="s">
        <v>196</v>
      </c>
      <c r="E276" s="523">
        <v>1</v>
      </c>
      <c r="F276" s="523" t="s">
        <v>200</v>
      </c>
      <c r="G276" s="31" t="s">
        <v>187</v>
      </c>
      <c r="H276" s="32" t="s">
        <v>243</v>
      </c>
      <c r="I276" s="32" t="s">
        <v>326</v>
      </c>
      <c r="J276" s="32" t="s">
        <v>280</v>
      </c>
      <c r="K276" s="524">
        <v>7.3927076165214892E-2</v>
      </c>
      <c r="L276" s="529">
        <v>35.646000000000001</v>
      </c>
      <c r="M276" s="529">
        <v>23.693300000000001</v>
      </c>
      <c r="N276" s="529">
        <v>52.558681</v>
      </c>
      <c r="O276" s="530">
        <v>1024.2253000000001</v>
      </c>
      <c r="P276" s="529">
        <v>7.1772299999999998</v>
      </c>
      <c r="Q276" s="531">
        <v>104.03361</v>
      </c>
      <c r="R276" s="529">
        <v>8.4040000000000017</v>
      </c>
      <c r="S276" s="529">
        <v>0.17380000000000001</v>
      </c>
      <c r="T276" s="529">
        <v>0.18190000000000001</v>
      </c>
      <c r="U276" s="525">
        <v>35.645000000000003</v>
      </c>
      <c r="V276" s="525">
        <v>23.572299999999998</v>
      </c>
      <c r="W276" s="525">
        <v>52.436993000000001</v>
      </c>
      <c r="X276" s="526">
        <v>1024.33</v>
      </c>
      <c r="Y276" s="525">
        <v>7.1253799999999998</v>
      </c>
      <c r="Z276" s="527">
        <v>103.06537</v>
      </c>
      <c r="AA276" s="525">
        <v>8.3979999999999997</v>
      </c>
      <c r="AB276" s="525">
        <v>0.56220000000000003</v>
      </c>
      <c r="AC276" s="525">
        <v>0.83779999999999999</v>
      </c>
      <c r="AD276" s="10">
        <v>9</v>
      </c>
      <c r="AF276" s="11">
        <v>0.57073668903803132</v>
      </c>
    </row>
    <row r="277" spans="1:32" ht="15">
      <c r="A277" s="29" t="s">
        <v>83</v>
      </c>
      <c r="B277" s="39">
        <v>40917</v>
      </c>
      <c r="C277" s="523">
        <v>2</v>
      </c>
      <c r="D277" s="523">
        <v>1</v>
      </c>
      <c r="E277" s="523">
        <v>1</v>
      </c>
      <c r="F277" s="523" t="s">
        <v>206</v>
      </c>
      <c r="G277" s="31" t="s">
        <v>193</v>
      </c>
      <c r="H277" s="32" t="s">
        <v>237</v>
      </c>
      <c r="I277" s="32" t="s">
        <v>326</v>
      </c>
      <c r="J277" s="32" t="s">
        <v>327</v>
      </c>
      <c r="K277" s="524">
        <v>7.3156976573665808E-2</v>
      </c>
      <c r="L277" s="529">
        <v>35.739800000000002</v>
      </c>
      <c r="M277" s="529">
        <v>23.179300000000001</v>
      </c>
      <c r="N277" s="529">
        <v>52.139367</v>
      </c>
      <c r="O277" s="530">
        <v>1024.4469999999999</v>
      </c>
      <c r="P277" s="529">
        <v>6.9738699999999998</v>
      </c>
      <c r="Q277" s="531">
        <v>100.24229</v>
      </c>
      <c r="R277" s="529">
        <v>8.4200000000000017</v>
      </c>
      <c r="S277" s="529">
        <v>0.1676</v>
      </c>
      <c r="T277" s="529">
        <v>0.1298</v>
      </c>
      <c r="U277" s="529">
        <v>35.769300000000001</v>
      </c>
      <c r="V277" s="529">
        <v>22.956600000000002</v>
      </c>
      <c r="W277" s="529">
        <v>51.949956999999998</v>
      </c>
      <c r="X277" s="530">
        <v>1024.6029000000001</v>
      </c>
      <c r="Y277" s="529">
        <v>7.1458300000000001</v>
      </c>
      <c r="Z277" s="531">
        <v>102.33305</v>
      </c>
      <c r="AA277" s="529">
        <v>8.4250000000000007</v>
      </c>
      <c r="AB277" s="529">
        <v>0.46039999999999998</v>
      </c>
      <c r="AC277" s="529">
        <v>0.81850000000000001</v>
      </c>
      <c r="AD277" s="10">
        <v>7</v>
      </c>
      <c r="AF277" s="11">
        <v>0.4372697674418603</v>
      </c>
    </row>
    <row r="278" spans="1:32">
      <c r="A278" s="29" t="s">
        <v>83</v>
      </c>
      <c r="B278" s="39">
        <v>40928</v>
      </c>
      <c r="C278" s="523" t="s">
        <v>186</v>
      </c>
      <c r="D278" s="523">
        <v>1</v>
      </c>
      <c r="E278" s="523" t="s">
        <v>191</v>
      </c>
      <c r="F278" s="523" t="s">
        <v>206</v>
      </c>
      <c r="G278" s="31" t="s">
        <v>204</v>
      </c>
      <c r="H278" s="32" t="s">
        <v>239</v>
      </c>
      <c r="I278" s="32" t="s">
        <v>326</v>
      </c>
      <c r="J278" s="32" t="s">
        <v>280</v>
      </c>
      <c r="K278" s="503">
        <v>5.9173982328339571E-2</v>
      </c>
      <c r="L278" s="12" t="s">
        <v>330</v>
      </c>
      <c r="M278" s="12" t="s">
        <v>330</v>
      </c>
      <c r="N278" s="12" t="s">
        <v>330</v>
      </c>
      <c r="O278" s="12" t="s">
        <v>330</v>
      </c>
      <c r="P278" s="12" t="s">
        <v>330</v>
      </c>
      <c r="Q278" s="12" t="s">
        <v>330</v>
      </c>
      <c r="R278" s="12" t="s">
        <v>330</v>
      </c>
      <c r="S278" s="12" t="s">
        <v>330</v>
      </c>
      <c r="T278" s="12" t="s">
        <v>330</v>
      </c>
      <c r="U278" s="12" t="s">
        <v>330</v>
      </c>
      <c r="V278" s="12" t="s">
        <v>330</v>
      </c>
      <c r="W278" s="12" t="s">
        <v>330</v>
      </c>
      <c r="X278" s="12" t="s">
        <v>330</v>
      </c>
      <c r="Y278" s="12" t="s">
        <v>330</v>
      </c>
      <c r="Z278" s="12" t="s">
        <v>330</v>
      </c>
      <c r="AA278" s="12" t="s">
        <v>330</v>
      </c>
      <c r="AB278" s="12" t="s">
        <v>330</v>
      </c>
      <c r="AC278" s="12" t="s">
        <v>330</v>
      </c>
      <c r="AD278" s="10">
        <v>12</v>
      </c>
      <c r="AF278" s="11" t="s">
        <v>330</v>
      </c>
    </row>
    <row r="279" spans="1:32" ht="15">
      <c r="A279" s="29" t="s">
        <v>83</v>
      </c>
      <c r="B279" s="39">
        <v>40931</v>
      </c>
      <c r="C279" s="523">
        <v>2</v>
      </c>
      <c r="D279" s="523">
        <v>1</v>
      </c>
      <c r="E279" s="523">
        <v>1</v>
      </c>
      <c r="F279" s="523" t="s">
        <v>116</v>
      </c>
      <c r="G279" s="31" t="s">
        <v>193</v>
      </c>
      <c r="H279" s="32" t="s">
        <v>244</v>
      </c>
      <c r="I279" s="32" t="s">
        <v>326</v>
      </c>
      <c r="J279" s="32" t="s">
        <v>326</v>
      </c>
      <c r="K279" s="524">
        <v>6.7809423888459203E-2</v>
      </c>
      <c r="L279" s="529">
        <v>35.738400000000006</v>
      </c>
      <c r="M279" s="529">
        <v>25.0624</v>
      </c>
      <c r="N279" s="529">
        <v>54.131278000000002</v>
      </c>
      <c r="O279" s="530">
        <v>1023.8848</v>
      </c>
      <c r="P279" s="529">
        <v>6.9351099999999999</v>
      </c>
      <c r="Q279" s="531">
        <v>102.96425000000001</v>
      </c>
      <c r="R279" s="529">
        <v>8.3690000000000015</v>
      </c>
      <c r="S279" s="529">
        <v>0.10929999999999999</v>
      </c>
      <c r="T279" s="529">
        <v>0.18229999999999999</v>
      </c>
      <c r="U279" s="529">
        <v>35.943399999999997</v>
      </c>
      <c r="V279" s="529">
        <v>24.266200000000001</v>
      </c>
      <c r="W279" s="529">
        <v>53.564156000000004</v>
      </c>
      <c r="X279" s="530">
        <v>1024.3493000000001</v>
      </c>
      <c r="Y279" s="529">
        <v>5.54474</v>
      </c>
      <c r="Z279" s="531">
        <v>81.306520000000006</v>
      </c>
      <c r="AA279" s="529">
        <v>8.3360000000000003</v>
      </c>
      <c r="AB279" s="529">
        <v>1.5929</v>
      </c>
      <c r="AC279" s="529">
        <v>2.2008999999999999</v>
      </c>
      <c r="AD279" s="10">
        <v>7</v>
      </c>
      <c r="AF279" s="11">
        <v>0.58571419939577007</v>
      </c>
    </row>
    <row r="280" spans="1:32" ht="15">
      <c r="A280" s="29" t="s">
        <v>83</v>
      </c>
      <c r="B280" s="39">
        <v>40938</v>
      </c>
      <c r="C280" s="523">
        <v>2</v>
      </c>
      <c r="D280" s="523">
        <v>1</v>
      </c>
      <c r="E280" s="523">
        <v>1</v>
      </c>
      <c r="F280" s="523" t="s">
        <v>197</v>
      </c>
      <c r="G280" s="31" t="s">
        <v>187</v>
      </c>
      <c r="H280" s="32" t="s">
        <v>250</v>
      </c>
      <c r="I280" s="32" t="s">
        <v>326</v>
      </c>
      <c r="J280" s="32" t="s">
        <v>280</v>
      </c>
      <c r="K280" s="503">
        <v>8.9363644630948494E-2</v>
      </c>
      <c r="L280" s="525">
        <v>35.832000000000001</v>
      </c>
      <c r="M280" s="525">
        <v>25.2514</v>
      </c>
      <c r="N280" s="525">
        <v>54.458717</v>
      </c>
      <c r="O280" s="526">
        <v>1023.8968</v>
      </c>
      <c r="P280" s="525">
        <v>6.4413299999999998</v>
      </c>
      <c r="Q280" s="527">
        <v>95.991159999999994</v>
      </c>
      <c r="R280" s="525">
        <v>8.3309999999999995</v>
      </c>
      <c r="S280" s="525">
        <v>3.6678999999999999</v>
      </c>
      <c r="T280" s="525">
        <v>0.18229999999999999</v>
      </c>
      <c r="U280" s="529">
        <v>35.829599999999999</v>
      </c>
      <c r="V280" s="529">
        <v>25.2393</v>
      </c>
      <c r="W280" s="529">
        <v>54.449544000000003</v>
      </c>
      <c r="X280" s="530">
        <v>1023.9684</v>
      </c>
      <c r="Y280" s="529">
        <v>6.5122600000000004</v>
      </c>
      <c r="Z280" s="531">
        <v>97.027010000000004</v>
      </c>
      <c r="AA280" s="529">
        <v>8.3280000000000012</v>
      </c>
      <c r="AB280" s="529">
        <v>0.90049999999999997</v>
      </c>
      <c r="AC280" s="529">
        <v>1.0575000000000001</v>
      </c>
      <c r="AD280" s="10">
        <v>7.5</v>
      </c>
      <c r="AF280" s="11">
        <v>0.73968135593220308</v>
      </c>
    </row>
    <row r="281" spans="1:32" ht="15">
      <c r="A281" s="29" t="s">
        <v>83</v>
      </c>
      <c r="B281" s="39">
        <v>40945</v>
      </c>
      <c r="C281" s="523">
        <v>2</v>
      </c>
      <c r="D281" s="523" t="s">
        <v>196</v>
      </c>
      <c r="E281" s="523">
        <v>1</v>
      </c>
      <c r="F281" s="523" t="s">
        <v>116</v>
      </c>
      <c r="G281" s="31" t="s">
        <v>193</v>
      </c>
      <c r="H281" s="32" t="s">
        <v>238</v>
      </c>
      <c r="I281" s="32" t="s">
        <v>326</v>
      </c>
      <c r="J281" s="32" t="s">
        <v>280</v>
      </c>
      <c r="K281" s="503">
        <v>7.455608178132167E-2</v>
      </c>
      <c r="L281" s="529">
        <v>35.931899999999999</v>
      </c>
      <c r="M281" s="529">
        <v>23.738199999999999</v>
      </c>
      <c r="N281" s="529">
        <v>52.980862999999999</v>
      </c>
      <c r="O281" s="530">
        <v>1024.4296999999999</v>
      </c>
      <c r="P281" s="529">
        <v>6.8980899999999998</v>
      </c>
      <c r="Q281" s="531">
        <v>100.2302</v>
      </c>
      <c r="R281" s="529">
        <v>8.33</v>
      </c>
      <c r="S281" s="529">
        <v>10.9</v>
      </c>
      <c r="T281" s="529">
        <v>1.6585000000000001</v>
      </c>
      <c r="U281" s="529">
        <v>35.936199999999999</v>
      </c>
      <c r="V281" s="529">
        <v>23.5459</v>
      </c>
      <c r="W281" s="529">
        <v>52.789321000000001</v>
      </c>
      <c r="X281" s="530">
        <v>1024.5577000000001</v>
      </c>
      <c r="Y281" s="529">
        <v>6.9150600000000004</v>
      </c>
      <c r="Z281" s="531">
        <v>100.14551</v>
      </c>
      <c r="AA281" s="529">
        <v>8.3290000000000006</v>
      </c>
      <c r="AB281" s="529">
        <v>0.51380000000000003</v>
      </c>
      <c r="AC281" s="529">
        <v>1.179</v>
      </c>
      <c r="AD281" s="10">
        <v>6</v>
      </c>
      <c r="AE281" s="32" t="s">
        <v>111</v>
      </c>
      <c r="AF281" s="11">
        <v>1.0394558303886925</v>
      </c>
    </row>
    <row r="282" spans="1:32" ht="15">
      <c r="A282" s="29" t="s">
        <v>83</v>
      </c>
      <c r="B282" s="39">
        <v>40952</v>
      </c>
      <c r="C282" s="523">
        <v>2</v>
      </c>
      <c r="D282" s="523" t="s">
        <v>191</v>
      </c>
      <c r="E282" s="523">
        <v>1</v>
      </c>
      <c r="F282" s="523" t="s">
        <v>197</v>
      </c>
      <c r="G282" s="31" t="s">
        <v>189</v>
      </c>
      <c r="H282" s="32" t="s">
        <v>241</v>
      </c>
      <c r="I282" s="32" t="s">
        <v>326</v>
      </c>
      <c r="J282" s="32" t="s">
        <v>280</v>
      </c>
      <c r="K282" s="503">
        <v>5.9356648875809923E-2</v>
      </c>
      <c r="L282" s="529">
        <v>36.021599999999999</v>
      </c>
      <c r="M282" s="529">
        <v>24.509399999999999</v>
      </c>
      <c r="N282" s="529">
        <v>53.920180999999999</v>
      </c>
      <c r="O282" s="530">
        <v>1024.2661000000001</v>
      </c>
      <c r="P282" s="529">
        <v>7.22072</v>
      </c>
      <c r="Q282" s="531">
        <v>106.37205</v>
      </c>
      <c r="R282" s="529">
        <v>8.3370000000000015</v>
      </c>
      <c r="S282" s="529">
        <v>7.0400000000000004E-2</v>
      </c>
      <c r="T282" s="529">
        <v>3.8E-3</v>
      </c>
      <c r="U282" s="529">
        <v>36.006</v>
      </c>
      <c r="V282" s="529">
        <v>23.7438</v>
      </c>
      <c r="W282" s="529">
        <v>53.090959000000005</v>
      </c>
      <c r="X282" s="530">
        <v>1024.5539000000001</v>
      </c>
      <c r="Y282" s="529">
        <v>6.4244399999999997</v>
      </c>
      <c r="Z282" s="531">
        <v>93.396850000000001</v>
      </c>
      <c r="AA282" s="529">
        <v>8.3420000000000005</v>
      </c>
      <c r="AB282" s="529">
        <v>1.2577</v>
      </c>
      <c r="AC282" s="529">
        <v>2.5318999999999998</v>
      </c>
      <c r="AD282" s="10">
        <v>13</v>
      </c>
      <c r="AE282" s="32" t="s">
        <v>111</v>
      </c>
      <c r="AF282" s="11">
        <v>0.78333874999999986</v>
      </c>
    </row>
    <row r="283" spans="1:32" ht="15">
      <c r="A283" s="29" t="s">
        <v>83</v>
      </c>
      <c r="B283" s="39">
        <v>40959</v>
      </c>
      <c r="C283" s="523">
        <v>2</v>
      </c>
      <c r="D283" s="523">
        <v>1</v>
      </c>
      <c r="E283" s="523">
        <v>1</v>
      </c>
      <c r="F283" s="523" t="s">
        <v>197</v>
      </c>
      <c r="G283" s="31" t="s">
        <v>192</v>
      </c>
      <c r="H283" s="32" t="s">
        <v>246</v>
      </c>
      <c r="I283" s="32" t="s">
        <v>326</v>
      </c>
      <c r="J283" s="32" t="s">
        <v>327</v>
      </c>
      <c r="K283" s="503">
        <v>6.1678622019667603E-2</v>
      </c>
      <c r="L283" s="529">
        <v>36.143000000000001</v>
      </c>
      <c r="M283" s="529">
        <v>24.8689</v>
      </c>
      <c r="N283" s="529">
        <v>54.467059999999996</v>
      </c>
      <c r="O283" s="530">
        <v>1024.25</v>
      </c>
      <c r="P283" s="529">
        <v>7.00366</v>
      </c>
      <c r="Q283" s="531">
        <v>103.88061</v>
      </c>
      <c r="R283" s="529">
        <v>8.3800000000000008</v>
      </c>
      <c r="S283" s="529">
        <v>0.32</v>
      </c>
      <c r="T283" s="529">
        <v>0.2878</v>
      </c>
      <c r="U283" s="529">
        <v>36.142800000000001</v>
      </c>
      <c r="V283" s="529">
        <v>24.354500000000002</v>
      </c>
      <c r="W283" s="529">
        <v>53.922407</v>
      </c>
      <c r="X283" s="530">
        <v>1024.4740999999999</v>
      </c>
      <c r="Y283" s="529">
        <v>6.8594900000000001</v>
      </c>
      <c r="Z283" s="531">
        <v>100.85323</v>
      </c>
      <c r="AA283" s="529">
        <v>8.3790000000000013</v>
      </c>
      <c r="AB283" s="529">
        <v>0.62180000000000002</v>
      </c>
      <c r="AC283" s="529">
        <v>0.81120000000000003</v>
      </c>
      <c r="AD283" s="10">
        <v>10</v>
      </c>
      <c r="AE283" s="32" t="s">
        <v>253</v>
      </c>
      <c r="AF283" s="11">
        <v>0.54165466666666662</v>
      </c>
    </row>
    <row r="284" spans="1:32" ht="15">
      <c r="A284" s="29" t="s">
        <v>83</v>
      </c>
      <c r="B284" s="39">
        <v>40966</v>
      </c>
      <c r="C284" s="523">
        <v>2</v>
      </c>
      <c r="D284" s="523">
        <v>1</v>
      </c>
      <c r="E284" s="523">
        <v>1</v>
      </c>
      <c r="F284" s="523" t="s">
        <v>119</v>
      </c>
      <c r="G284" s="31" t="s">
        <v>192</v>
      </c>
      <c r="H284" s="32" t="s">
        <v>111</v>
      </c>
      <c r="I284" s="32" t="s">
        <v>326</v>
      </c>
      <c r="J284" s="32" t="s">
        <v>280</v>
      </c>
      <c r="K284" s="503">
        <v>8.3746739409327739E-2</v>
      </c>
      <c r="L284" s="529">
        <v>36.268400000000007</v>
      </c>
      <c r="M284" s="529">
        <v>24.402200000000001</v>
      </c>
      <c r="N284" s="529">
        <v>54.132984</v>
      </c>
      <c r="O284" s="530">
        <v>1024.4861000000001</v>
      </c>
      <c r="P284" s="529">
        <v>6.8646099999999999</v>
      </c>
      <c r="Q284" s="531">
        <v>101.08378999999999</v>
      </c>
      <c r="R284" s="529">
        <v>8.3790000000000013</v>
      </c>
      <c r="S284" s="529">
        <v>0.73350000000000004</v>
      </c>
      <c r="T284" s="529">
        <v>0.4773</v>
      </c>
      <c r="U284" s="529">
        <v>36.293100000000003</v>
      </c>
      <c r="V284" s="529">
        <v>24.154599999999999</v>
      </c>
      <c r="W284" s="529">
        <v>53.906950999999999</v>
      </c>
      <c r="X284" s="530">
        <v>1024.6487999999999</v>
      </c>
      <c r="Y284" s="529">
        <v>6.4172099999999999</v>
      </c>
      <c r="Z284" s="531">
        <v>94.109139999999996</v>
      </c>
      <c r="AA284" s="529">
        <v>8.3800000000000008</v>
      </c>
      <c r="AB284" s="529">
        <v>2.9049999999999998</v>
      </c>
      <c r="AC284" s="529">
        <v>2.6126</v>
      </c>
      <c r="AD284" s="10">
        <v>6</v>
      </c>
      <c r="AE284" s="32" t="s">
        <v>252</v>
      </c>
      <c r="AF284" s="11">
        <v>1.1475382716049378</v>
      </c>
    </row>
    <row r="285" spans="1:32" ht="15">
      <c r="A285" s="29" t="s">
        <v>83</v>
      </c>
      <c r="B285" s="39">
        <v>40973</v>
      </c>
      <c r="C285" s="523">
        <v>2</v>
      </c>
      <c r="D285" s="523">
        <v>1</v>
      </c>
      <c r="E285" s="523">
        <v>1</v>
      </c>
      <c r="F285" s="523" t="s">
        <v>116</v>
      </c>
      <c r="G285" s="31" t="s">
        <v>207</v>
      </c>
      <c r="H285" s="32" t="s">
        <v>241</v>
      </c>
      <c r="I285" s="32" t="s">
        <v>326</v>
      </c>
      <c r="J285" s="32" t="s">
        <v>327</v>
      </c>
      <c r="K285" s="503">
        <v>5.2142875351017685E-2</v>
      </c>
      <c r="L285" s="529">
        <v>36.2074</v>
      </c>
      <c r="M285" s="529">
        <v>23.874300000000002</v>
      </c>
      <c r="N285" s="529">
        <v>53.486843</v>
      </c>
      <c r="O285" s="530">
        <v>1024.5974000000001</v>
      </c>
      <c r="P285" s="529">
        <v>6.8904399999999999</v>
      </c>
      <c r="Q285" s="531">
        <v>100.5137</v>
      </c>
      <c r="R285" s="529">
        <v>8.3240000000000016</v>
      </c>
      <c r="S285" s="529">
        <v>0.14199999999999999</v>
      </c>
      <c r="T285" s="529">
        <v>0.19</v>
      </c>
      <c r="U285" s="529">
        <v>36.395600000000002</v>
      </c>
      <c r="V285" s="529">
        <v>23.251000000000001</v>
      </c>
      <c r="W285" s="529">
        <v>53.072276000000002</v>
      </c>
      <c r="X285" s="530">
        <v>1024.9944</v>
      </c>
      <c r="Y285" s="529">
        <v>6.4706999999999999</v>
      </c>
      <c r="Z285" s="531">
        <v>93.479399999999998</v>
      </c>
      <c r="AA285" s="529">
        <v>8.3260000000000005</v>
      </c>
      <c r="AB285" s="529">
        <v>1.8896999999999999</v>
      </c>
      <c r="AC285" s="529">
        <v>1.6019000000000001</v>
      </c>
      <c r="AD285" s="10">
        <v>11</v>
      </c>
      <c r="AE285" s="116"/>
      <c r="AF285" s="11">
        <v>0.71631139240506314</v>
      </c>
    </row>
    <row r="286" spans="1:32" ht="15">
      <c r="A286" s="29" t="s">
        <v>83</v>
      </c>
      <c r="B286" s="39">
        <v>40980</v>
      </c>
      <c r="C286" s="523" t="s">
        <v>194</v>
      </c>
      <c r="D286" s="523" t="s">
        <v>191</v>
      </c>
      <c r="E286" s="523">
        <v>1</v>
      </c>
      <c r="F286" s="523" t="s">
        <v>206</v>
      </c>
      <c r="G286" s="31" t="s">
        <v>193</v>
      </c>
      <c r="H286" s="32" t="s">
        <v>244</v>
      </c>
      <c r="I286" s="32" t="s">
        <v>326</v>
      </c>
      <c r="J286" s="32" t="s">
        <v>326</v>
      </c>
      <c r="K286" s="503">
        <v>6.8400533350493592E-2</v>
      </c>
      <c r="L286" s="525">
        <v>36.340699999999998</v>
      </c>
      <c r="M286" s="525">
        <v>24.6753</v>
      </c>
      <c r="N286" s="525">
        <v>54.522745999999998</v>
      </c>
      <c r="O286" s="526">
        <v>1024.4580000000001</v>
      </c>
      <c r="P286" s="525">
        <v>6.7288199999999998</v>
      </c>
      <c r="Q286" s="527">
        <v>99.588499999999996</v>
      </c>
      <c r="R286" s="525">
        <v>8.2720000000000002</v>
      </c>
      <c r="S286" s="525">
        <v>3.2800000000000003E-2</v>
      </c>
      <c r="T286" s="525">
        <v>6.4299999999999996E-2</v>
      </c>
      <c r="U286" s="529">
        <v>36.3583</v>
      </c>
      <c r="V286" s="529">
        <v>23.768699999999999</v>
      </c>
      <c r="W286" s="529">
        <v>53.578717000000005</v>
      </c>
      <c r="X286" s="530">
        <v>1024.8149000000001</v>
      </c>
      <c r="Y286" s="529">
        <v>5.8357200000000002</v>
      </c>
      <c r="Z286" s="531">
        <v>85.046959999999999</v>
      </c>
      <c r="AA286" s="529">
        <v>8.2640000000000011</v>
      </c>
      <c r="AB286" s="529">
        <v>1.5145</v>
      </c>
      <c r="AC286" s="529">
        <v>0.81620000000000004</v>
      </c>
      <c r="AD286" s="10">
        <v>13</v>
      </c>
      <c r="AF286" s="11">
        <v>0.2686297297297297</v>
      </c>
    </row>
    <row r="287" spans="1:32" ht="15">
      <c r="A287" s="29" t="s">
        <v>83</v>
      </c>
      <c r="B287" s="39">
        <v>40988</v>
      </c>
      <c r="C287" s="523">
        <v>2</v>
      </c>
      <c r="D287" s="523" t="s">
        <v>191</v>
      </c>
      <c r="E287" s="523">
        <v>1</v>
      </c>
      <c r="F287" s="523" t="s">
        <v>197</v>
      </c>
      <c r="G287" s="31" t="s">
        <v>187</v>
      </c>
      <c r="H287" s="32" t="s">
        <v>250</v>
      </c>
      <c r="I287" s="32" t="s">
        <v>327</v>
      </c>
      <c r="J287" s="32" t="s">
        <v>280</v>
      </c>
      <c r="K287" s="503">
        <v>0.10092838632832533</v>
      </c>
      <c r="L287" s="529">
        <v>36.360500000000002</v>
      </c>
      <c r="M287" s="529">
        <v>23.127800000000001</v>
      </c>
      <c r="N287" s="529">
        <v>52.887763</v>
      </c>
      <c r="O287" s="530">
        <v>1024.933</v>
      </c>
      <c r="P287" s="529">
        <v>6.8755600000000001</v>
      </c>
      <c r="Q287" s="531">
        <v>99.095500000000001</v>
      </c>
      <c r="R287" s="529">
        <v>8.2910000000000004</v>
      </c>
      <c r="S287" s="529">
        <v>0.70130000000000003</v>
      </c>
      <c r="T287" s="529">
        <v>0.79100000000000004</v>
      </c>
      <c r="U287" s="529">
        <v>36.441400000000002</v>
      </c>
      <c r="V287" s="529">
        <v>23.135000000000002</v>
      </c>
      <c r="W287" s="529">
        <v>53.007154</v>
      </c>
      <c r="X287" s="530">
        <v>1025.0622000000001</v>
      </c>
      <c r="Y287" s="529">
        <v>6.6953100000000001</v>
      </c>
      <c r="Z287" s="531">
        <v>96.554900000000004</v>
      </c>
      <c r="AA287" s="529">
        <v>8.2880000000000003</v>
      </c>
      <c r="AB287" s="529">
        <v>1.2424999999999999</v>
      </c>
      <c r="AC287" s="529">
        <v>1.982</v>
      </c>
      <c r="AD287" s="10">
        <v>6</v>
      </c>
      <c r="AF287" s="11">
        <v>1.3578425403225793</v>
      </c>
    </row>
    <row r="288" spans="1:32" ht="15">
      <c r="A288" s="29" t="s">
        <v>83</v>
      </c>
      <c r="B288" s="39">
        <v>40994</v>
      </c>
      <c r="C288" s="523">
        <v>2</v>
      </c>
      <c r="D288" s="523">
        <v>1</v>
      </c>
      <c r="E288" s="523">
        <v>1</v>
      </c>
      <c r="F288" s="523" t="s">
        <v>188</v>
      </c>
      <c r="G288" s="31" t="s">
        <v>207</v>
      </c>
      <c r="H288" s="32" t="s">
        <v>241</v>
      </c>
      <c r="I288" s="32" t="s">
        <v>326</v>
      </c>
      <c r="J288" s="32" t="s">
        <v>280</v>
      </c>
      <c r="K288" s="503">
        <v>7.2190761452282301E-2</v>
      </c>
      <c r="L288" s="529">
        <v>36.313200000000002</v>
      </c>
      <c r="M288" s="529">
        <v>22.0564</v>
      </c>
      <c r="N288" s="529">
        <v>51.686107</v>
      </c>
      <c r="O288" s="530">
        <v>1025.2048</v>
      </c>
      <c r="P288" s="529">
        <v>7.0534800000000004</v>
      </c>
      <c r="Q288" s="531">
        <v>99.739140000000006</v>
      </c>
      <c r="R288" s="529">
        <v>8.2989999999999995</v>
      </c>
      <c r="S288" s="529">
        <v>0.2238</v>
      </c>
      <c r="T288" s="529">
        <v>0.35470000000000002</v>
      </c>
      <c r="U288" s="529">
        <v>36.307899999999997</v>
      </c>
      <c r="V288" s="529">
        <v>21.950900000000001</v>
      </c>
      <c r="W288" s="529">
        <v>51.574702000000002</v>
      </c>
      <c r="X288" s="530">
        <v>1025.3016</v>
      </c>
      <c r="Y288" s="529">
        <v>7.0030599999999996</v>
      </c>
      <c r="Z288" s="531">
        <v>98.838250000000002</v>
      </c>
      <c r="AA288" s="529">
        <v>8.2970000000000006</v>
      </c>
      <c r="AB288" s="529">
        <v>0.75329999999999997</v>
      </c>
      <c r="AC288" s="529">
        <v>1.0261</v>
      </c>
      <c r="AD288" s="10">
        <v>9</v>
      </c>
      <c r="AF288" s="11">
        <v>0.73982904761904755</v>
      </c>
    </row>
    <row r="289" spans="1:32" ht="15">
      <c r="A289" s="29"/>
      <c r="B289" s="39"/>
      <c r="C289" s="523"/>
      <c r="D289" s="523"/>
      <c r="E289" s="523"/>
      <c r="F289" s="523"/>
      <c r="G289" s="31"/>
      <c r="H289" s="32"/>
      <c r="I289" s="32"/>
      <c r="J289" s="32"/>
      <c r="K289" s="503"/>
      <c r="L289" s="529"/>
      <c r="M289" s="529"/>
      <c r="N289" s="529"/>
      <c r="O289" s="530"/>
      <c r="P289" s="529"/>
      <c r="Q289" s="531"/>
      <c r="R289" s="529"/>
      <c r="S289" s="529"/>
      <c r="T289" s="529"/>
      <c r="U289" s="529"/>
      <c r="V289" s="529"/>
      <c r="W289" s="529"/>
      <c r="X289" s="530"/>
      <c r="Y289" s="529"/>
      <c r="Z289" s="531"/>
      <c r="AA289" s="529"/>
      <c r="AB289" s="529"/>
      <c r="AC289" s="529"/>
      <c r="AD289" s="10"/>
      <c r="AF289" s="11"/>
    </row>
    <row r="290" spans="1:32">
      <c r="A290" s="29" t="s">
        <v>278</v>
      </c>
      <c r="B290" s="39">
        <v>40882</v>
      </c>
      <c r="C290" s="523">
        <v>2</v>
      </c>
      <c r="D290" s="523">
        <v>1</v>
      </c>
      <c r="E290" s="523">
        <v>1</v>
      </c>
      <c r="F290" s="523" t="s">
        <v>197</v>
      </c>
      <c r="G290" s="31" t="s">
        <v>189</v>
      </c>
      <c r="H290" s="9"/>
      <c r="K290" s="503"/>
      <c r="L290" s="116"/>
      <c r="M290" s="116"/>
      <c r="N290" s="116"/>
      <c r="O290" s="116"/>
      <c r="P290" s="116"/>
      <c r="Q290" s="116"/>
      <c r="R290" s="116"/>
      <c r="S290" s="116"/>
      <c r="T290" s="116"/>
      <c r="U290" s="116"/>
      <c r="V290" s="116"/>
      <c r="W290" s="116"/>
      <c r="X290" s="116"/>
      <c r="Y290" s="116"/>
      <c r="Z290" s="9"/>
      <c r="AA290" s="9"/>
      <c r="AB290" s="116"/>
      <c r="AC290" s="116"/>
      <c r="AD290" s="10"/>
      <c r="AF290" s="11"/>
    </row>
    <row r="291" spans="1:32">
      <c r="A291" s="29" t="s">
        <v>278</v>
      </c>
      <c r="B291" s="39">
        <v>40889</v>
      </c>
      <c r="C291" s="523">
        <v>2</v>
      </c>
      <c r="D291" s="523">
        <v>1</v>
      </c>
      <c r="E291" s="523" t="s">
        <v>196</v>
      </c>
      <c r="F291" s="523" t="s">
        <v>188</v>
      </c>
      <c r="G291" s="31" t="s">
        <v>205</v>
      </c>
      <c r="K291" s="503"/>
      <c r="L291" s="116"/>
      <c r="M291" s="116"/>
      <c r="N291" s="116"/>
      <c r="O291" s="116"/>
      <c r="P291" s="116"/>
      <c r="Q291" s="116"/>
      <c r="R291" s="116"/>
      <c r="S291" s="116"/>
      <c r="T291" s="116"/>
      <c r="U291" s="116"/>
      <c r="V291" s="116"/>
      <c r="W291" s="116"/>
      <c r="X291" s="116"/>
      <c r="Y291" s="116"/>
      <c r="Z291" s="9"/>
      <c r="AA291" s="9"/>
      <c r="AB291" s="116"/>
      <c r="AC291" s="116"/>
      <c r="AD291" s="10"/>
    </row>
    <row r="292" spans="1:32">
      <c r="A292" s="29" t="s">
        <v>278</v>
      </c>
      <c r="B292" s="39">
        <v>40896</v>
      </c>
      <c r="C292" s="523">
        <v>2</v>
      </c>
      <c r="D292" s="523" t="s">
        <v>191</v>
      </c>
      <c r="E292" s="523">
        <v>1</v>
      </c>
      <c r="F292" s="523" t="s">
        <v>116</v>
      </c>
      <c r="G292" s="31" t="s">
        <v>193</v>
      </c>
      <c r="K292" s="503"/>
      <c r="L292" s="116"/>
      <c r="M292" s="116"/>
      <c r="N292" s="116"/>
      <c r="O292" s="116"/>
      <c r="P292" s="116"/>
      <c r="Q292" s="116"/>
      <c r="R292" s="116"/>
      <c r="S292" s="116"/>
      <c r="T292" s="116"/>
      <c r="U292" s="116"/>
      <c r="V292" s="116"/>
      <c r="W292" s="116"/>
      <c r="X292" s="116"/>
      <c r="Y292" s="116"/>
      <c r="Z292" s="116"/>
      <c r="AA292" s="116"/>
      <c r="AB292" s="116"/>
      <c r="AC292" s="116"/>
      <c r="AD292" s="10"/>
    </row>
    <row r="293" spans="1:32">
      <c r="A293" s="29" t="s">
        <v>278</v>
      </c>
      <c r="B293" s="39">
        <v>40912</v>
      </c>
      <c r="C293" s="523">
        <v>2</v>
      </c>
      <c r="D293" s="523" t="s">
        <v>196</v>
      </c>
      <c r="E293" s="523">
        <v>1</v>
      </c>
      <c r="F293" s="523" t="s">
        <v>116</v>
      </c>
      <c r="G293" s="31" t="s">
        <v>189</v>
      </c>
      <c r="L293" s="116"/>
      <c r="M293" s="116"/>
      <c r="N293" s="116"/>
      <c r="O293" s="116"/>
      <c r="P293" s="116"/>
      <c r="Q293" s="116"/>
      <c r="R293" s="116"/>
      <c r="S293" s="116"/>
      <c r="T293" s="116"/>
      <c r="U293" s="116"/>
      <c r="V293" s="116"/>
      <c r="W293" s="116"/>
      <c r="X293" s="116"/>
      <c r="Y293" s="116"/>
      <c r="Z293" s="116"/>
      <c r="AA293" s="116"/>
      <c r="AB293" s="116"/>
      <c r="AC293" s="116"/>
      <c r="AD293" s="10"/>
    </row>
    <row r="294" spans="1:32">
      <c r="A294" s="29" t="s">
        <v>278</v>
      </c>
      <c r="B294" s="39">
        <v>40917</v>
      </c>
      <c r="C294" s="523">
        <v>2</v>
      </c>
      <c r="D294" s="523">
        <v>1</v>
      </c>
      <c r="E294" s="523">
        <v>1</v>
      </c>
      <c r="F294" s="523" t="s">
        <v>200</v>
      </c>
      <c r="G294" s="31" t="s">
        <v>199</v>
      </c>
      <c r="L294" s="116"/>
      <c r="M294" s="116"/>
      <c r="N294" s="116"/>
      <c r="O294" s="116"/>
      <c r="P294" s="116"/>
      <c r="Q294" s="116"/>
      <c r="R294" s="116"/>
      <c r="S294" s="116"/>
      <c r="T294" s="116"/>
      <c r="U294" s="116"/>
      <c r="V294" s="116"/>
      <c r="W294" s="116"/>
      <c r="X294" s="116"/>
      <c r="Y294" s="116"/>
      <c r="Z294" s="116"/>
      <c r="AA294" s="116"/>
      <c r="AB294" s="116"/>
      <c r="AC294" s="116"/>
      <c r="AD294" s="18"/>
    </row>
    <row r="295" spans="1:32">
      <c r="A295" s="29" t="s">
        <v>278</v>
      </c>
      <c r="B295" s="39">
        <v>40928</v>
      </c>
      <c r="C295" s="523" t="s">
        <v>206</v>
      </c>
      <c r="D295" s="523" t="s">
        <v>191</v>
      </c>
      <c r="E295" s="523" t="s">
        <v>191</v>
      </c>
      <c r="F295" s="523" t="s">
        <v>102</v>
      </c>
      <c r="G295" s="31" t="s">
        <v>198</v>
      </c>
      <c r="L295" s="116"/>
      <c r="M295" s="116"/>
      <c r="N295" s="116"/>
      <c r="O295" s="116"/>
      <c r="P295" s="116"/>
      <c r="Q295" s="116"/>
      <c r="R295" s="116"/>
      <c r="S295" s="116"/>
      <c r="T295" s="116"/>
      <c r="U295" s="116"/>
      <c r="V295" s="116"/>
      <c r="W295" s="116"/>
      <c r="X295" s="116"/>
      <c r="Y295" s="116"/>
      <c r="Z295" s="116"/>
      <c r="AA295" s="116"/>
      <c r="AB295" s="116"/>
      <c r="AC295" s="116"/>
      <c r="AD295" s="18"/>
    </row>
    <row r="296" spans="1:32">
      <c r="A296" s="29" t="s">
        <v>278</v>
      </c>
      <c r="B296" s="39">
        <v>40931</v>
      </c>
      <c r="C296" s="523" t="s">
        <v>215</v>
      </c>
      <c r="D296" s="523" t="s">
        <v>97</v>
      </c>
      <c r="E296" s="523" t="s">
        <v>196</v>
      </c>
      <c r="F296" s="523" t="s">
        <v>201</v>
      </c>
      <c r="G296" s="31" t="s">
        <v>205</v>
      </c>
      <c r="L296" s="116"/>
      <c r="M296" s="116"/>
      <c r="N296" s="116"/>
      <c r="O296" s="116"/>
      <c r="P296" s="116"/>
      <c r="Q296" s="116"/>
      <c r="R296" s="116"/>
      <c r="S296" s="116"/>
      <c r="T296" s="116"/>
      <c r="U296" s="116"/>
      <c r="V296" s="116"/>
      <c r="W296" s="116"/>
      <c r="X296" s="116"/>
      <c r="Y296" s="116"/>
      <c r="Z296" s="116"/>
      <c r="AA296" s="116"/>
      <c r="AB296" s="116"/>
      <c r="AC296" s="116"/>
      <c r="AD296" s="116"/>
    </row>
    <row r="297" spans="1:32">
      <c r="A297" s="29" t="s">
        <v>278</v>
      </c>
      <c r="B297" s="39">
        <v>40938</v>
      </c>
      <c r="C297" s="523">
        <v>2</v>
      </c>
      <c r="D297" s="523">
        <v>1</v>
      </c>
      <c r="E297" s="523">
        <v>1</v>
      </c>
      <c r="F297" s="523" t="s">
        <v>188</v>
      </c>
      <c r="G297" s="31" t="s">
        <v>189</v>
      </c>
      <c r="L297" s="116"/>
      <c r="M297" s="116"/>
      <c r="N297" s="116"/>
      <c r="O297" s="116"/>
      <c r="P297" s="116"/>
      <c r="Q297" s="116"/>
      <c r="R297" s="116"/>
      <c r="S297" s="116"/>
      <c r="T297" s="116"/>
      <c r="U297" s="116"/>
      <c r="V297" s="116"/>
      <c r="W297" s="116"/>
      <c r="X297" s="116"/>
      <c r="Y297" s="116"/>
      <c r="Z297" s="116"/>
      <c r="AA297" s="116"/>
      <c r="AB297" s="116"/>
      <c r="AC297" s="116"/>
      <c r="AD297" s="116"/>
    </row>
    <row r="298" spans="1:32">
      <c r="A298" s="29" t="s">
        <v>278</v>
      </c>
      <c r="B298" s="39">
        <v>40945</v>
      </c>
      <c r="C298" s="523">
        <v>2</v>
      </c>
      <c r="D298" s="523" t="s">
        <v>196</v>
      </c>
      <c r="E298" s="523">
        <v>1</v>
      </c>
      <c r="F298" s="523" t="s">
        <v>206</v>
      </c>
      <c r="G298" s="31" t="s">
        <v>204</v>
      </c>
      <c r="L298" s="116"/>
      <c r="M298" s="116"/>
      <c r="N298" s="116"/>
      <c r="O298" s="116"/>
      <c r="P298" s="116"/>
      <c r="Q298" s="116"/>
      <c r="R298" s="116"/>
      <c r="S298" s="116"/>
      <c r="T298" s="116"/>
      <c r="U298" s="116"/>
      <c r="V298" s="116"/>
      <c r="W298" s="116"/>
      <c r="X298" s="116"/>
      <c r="Y298" s="116"/>
      <c r="Z298" s="116"/>
      <c r="AA298" s="116"/>
      <c r="AB298" s="116"/>
      <c r="AC298" s="116"/>
      <c r="AD298" s="116"/>
    </row>
    <row r="299" spans="1:32">
      <c r="A299" s="29" t="s">
        <v>278</v>
      </c>
      <c r="B299" s="39">
        <v>40952</v>
      </c>
      <c r="C299" s="523">
        <v>2</v>
      </c>
      <c r="D299" s="523" t="s">
        <v>108</v>
      </c>
      <c r="E299" s="523">
        <v>1</v>
      </c>
      <c r="F299" s="523" t="s">
        <v>203</v>
      </c>
      <c r="G299" s="31" t="s">
        <v>218</v>
      </c>
      <c r="L299" s="116"/>
      <c r="M299" s="116"/>
      <c r="N299" s="116"/>
      <c r="O299" s="116"/>
      <c r="P299" s="116"/>
      <c r="Q299" s="116"/>
      <c r="R299" s="116"/>
      <c r="S299" s="116"/>
      <c r="T299" s="116"/>
      <c r="U299" s="116"/>
      <c r="V299" s="116"/>
      <c r="W299" s="116"/>
      <c r="X299" s="116"/>
      <c r="Y299" s="116"/>
      <c r="Z299" s="116"/>
      <c r="AA299" s="116"/>
      <c r="AB299" s="116"/>
      <c r="AC299" s="116"/>
      <c r="AD299" s="116"/>
    </row>
    <row r="300" spans="1:32">
      <c r="A300" s="29" t="s">
        <v>278</v>
      </c>
      <c r="B300" s="39">
        <v>40959</v>
      </c>
      <c r="C300" s="523">
        <v>2</v>
      </c>
      <c r="D300" s="523" t="s">
        <v>196</v>
      </c>
      <c r="E300" s="523">
        <v>1</v>
      </c>
      <c r="F300" s="523" t="s">
        <v>188</v>
      </c>
      <c r="G300" s="31" t="s">
        <v>189</v>
      </c>
      <c r="L300" s="116"/>
      <c r="M300" s="116"/>
      <c r="N300" s="116"/>
      <c r="O300" s="116"/>
      <c r="P300" s="116"/>
      <c r="Q300" s="116"/>
      <c r="R300" s="116"/>
      <c r="S300" s="116"/>
      <c r="T300" s="116"/>
      <c r="U300" s="116"/>
      <c r="V300" s="116"/>
      <c r="W300" s="116"/>
      <c r="X300" s="116"/>
      <c r="Y300" s="116"/>
      <c r="Z300" s="116"/>
      <c r="AA300" s="116"/>
      <c r="AB300" s="116"/>
      <c r="AC300" s="116"/>
      <c r="AD300" s="116"/>
    </row>
    <row r="301" spans="1:32">
      <c r="A301" s="29" t="s">
        <v>278</v>
      </c>
      <c r="B301" s="39">
        <v>40966</v>
      </c>
      <c r="C301" s="523" t="s">
        <v>108</v>
      </c>
      <c r="D301" s="523">
        <v>1</v>
      </c>
      <c r="E301" s="523" t="s">
        <v>196</v>
      </c>
      <c r="F301" s="523" t="s">
        <v>201</v>
      </c>
      <c r="G301" s="31" t="s">
        <v>192</v>
      </c>
      <c r="L301" s="116"/>
      <c r="M301" s="116"/>
      <c r="N301" s="116"/>
      <c r="O301" s="116"/>
      <c r="P301" s="116"/>
      <c r="Q301" s="116"/>
      <c r="R301" s="116"/>
      <c r="S301" s="116"/>
      <c r="T301" s="116"/>
      <c r="U301" s="116"/>
      <c r="V301" s="116"/>
      <c r="W301" s="116"/>
      <c r="X301" s="116"/>
      <c r="Y301" s="116"/>
      <c r="Z301" s="116"/>
      <c r="AA301" s="116"/>
      <c r="AB301" s="116"/>
      <c r="AC301" s="116"/>
      <c r="AD301" s="116"/>
    </row>
    <row r="302" spans="1:32">
      <c r="A302" s="29" t="s">
        <v>278</v>
      </c>
      <c r="B302" s="39">
        <v>40973</v>
      </c>
      <c r="C302" s="523" t="s">
        <v>108</v>
      </c>
      <c r="D302" s="523" t="s">
        <v>191</v>
      </c>
      <c r="E302" s="523">
        <v>1</v>
      </c>
      <c r="F302" s="523" t="s">
        <v>119</v>
      </c>
      <c r="G302" s="31" t="s">
        <v>189</v>
      </c>
      <c r="L302" s="116"/>
      <c r="M302" s="116"/>
      <c r="N302" s="116"/>
      <c r="O302" s="116"/>
      <c r="P302" s="116"/>
      <c r="Q302" s="116"/>
      <c r="R302" s="116"/>
      <c r="S302" s="116"/>
      <c r="T302" s="116"/>
      <c r="U302" s="116"/>
      <c r="V302" s="116"/>
      <c r="W302" s="116"/>
      <c r="X302" s="116"/>
      <c r="Y302" s="116"/>
      <c r="Z302" s="116"/>
      <c r="AA302" s="116"/>
      <c r="AB302" s="116"/>
      <c r="AC302" s="116"/>
      <c r="AD302" s="116"/>
    </row>
    <row r="303" spans="1:32">
      <c r="A303" s="29" t="s">
        <v>278</v>
      </c>
      <c r="B303" s="39">
        <v>40980</v>
      </c>
      <c r="C303" s="523" t="s">
        <v>202</v>
      </c>
      <c r="D303" s="523" t="s">
        <v>186</v>
      </c>
      <c r="E303" s="523">
        <v>1</v>
      </c>
      <c r="F303" s="523" t="s">
        <v>102</v>
      </c>
      <c r="G303" s="31" t="s">
        <v>189</v>
      </c>
      <c r="L303" s="116"/>
      <c r="M303" s="116"/>
      <c r="N303" s="116"/>
      <c r="O303" s="116"/>
      <c r="P303" s="116"/>
      <c r="Q303" s="116"/>
      <c r="R303" s="116"/>
      <c r="S303" s="116"/>
      <c r="T303" s="116"/>
      <c r="U303" s="116"/>
      <c r="V303" s="116"/>
      <c r="W303" s="116"/>
      <c r="X303" s="116"/>
      <c r="Y303" s="116"/>
      <c r="Z303" s="116"/>
      <c r="AA303" s="116"/>
      <c r="AB303" s="116"/>
      <c r="AC303" s="116"/>
      <c r="AD303" s="116"/>
    </row>
    <row r="304" spans="1:32">
      <c r="A304" s="29" t="s">
        <v>278</v>
      </c>
      <c r="B304" s="39">
        <v>40988</v>
      </c>
      <c r="C304" s="523">
        <v>2</v>
      </c>
      <c r="D304" s="523" t="s">
        <v>196</v>
      </c>
      <c r="E304" s="523">
        <v>1</v>
      </c>
      <c r="F304" s="523" t="s">
        <v>119</v>
      </c>
      <c r="G304" s="31" t="s">
        <v>189</v>
      </c>
      <c r="L304" s="116"/>
      <c r="M304" s="116"/>
      <c r="N304" s="116"/>
      <c r="O304" s="116"/>
      <c r="P304" s="116"/>
      <c r="Q304" s="116"/>
      <c r="R304" s="116"/>
      <c r="S304" s="116"/>
      <c r="T304" s="116"/>
      <c r="U304" s="116"/>
      <c r="V304" s="116"/>
      <c r="W304" s="116"/>
      <c r="X304" s="116"/>
      <c r="Y304" s="116"/>
      <c r="Z304" s="116"/>
      <c r="AA304" s="116"/>
      <c r="AB304" s="116"/>
      <c r="AC304" s="116"/>
      <c r="AD304" s="116"/>
    </row>
    <row r="305" spans="1:31">
      <c r="A305" s="29" t="s">
        <v>278</v>
      </c>
      <c r="B305" s="39">
        <v>40994</v>
      </c>
      <c r="C305" s="523">
        <v>2</v>
      </c>
      <c r="D305" s="523">
        <v>1</v>
      </c>
      <c r="E305" s="523">
        <v>1</v>
      </c>
      <c r="F305" s="523" t="s">
        <v>197</v>
      </c>
      <c r="G305" s="31" t="s">
        <v>187</v>
      </c>
      <c r="L305" s="116"/>
      <c r="M305" s="116"/>
      <c r="N305" s="116"/>
      <c r="O305" s="116"/>
      <c r="P305" s="116"/>
      <c r="Q305" s="116"/>
      <c r="R305" s="116"/>
      <c r="S305" s="116"/>
      <c r="T305" s="116"/>
      <c r="U305" s="116"/>
      <c r="V305" s="116"/>
      <c r="W305" s="116"/>
      <c r="X305" s="116"/>
      <c r="Y305" s="116"/>
      <c r="Z305" s="116"/>
      <c r="AA305" s="116"/>
      <c r="AB305" s="116"/>
      <c r="AC305" s="116"/>
      <c r="AD305" s="116"/>
    </row>
    <row r="306" spans="1:31">
      <c r="A306" s="29" t="s">
        <v>276</v>
      </c>
      <c r="B306" s="39">
        <v>40882</v>
      </c>
      <c r="C306" s="523">
        <v>2</v>
      </c>
      <c r="D306" s="523">
        <v>1</v>
      </c>
      <c r="E306" s="523">
        <v>1</v>
      </c>
      <c r="F306" s="523" t="s">
        <v>206</v>
      </c>
      <c r="G306" s="31" t="s">
        <v>189</v>
      </c>
      <c r="L306" s="116"/>
      <c r="M306" s="116"/>
      <c r="N306" s="116"/>
      <c r="O306" s="116"/>
      <c r="P306" s="116"/>
      <c r="Q306" s="116"/>
      <c r="R306" s="116"/>
      <c r="S306" s="116"/>
      <c r="T306" s="116"/>
      <c r="U306" s="116"/>
      <c r="V306" s="116"/>
      <c r="W306" s="116"/>
      <c r="X306" s="116"/>
      <c r="Y306" s="116"/>
      <c r="Z306" s="116"/>
      <c r="AA306" s="116"/>
      <c r="AB306" s="116"/>
      <c r="AC306" s="116"/>
      <c r="AD306" s="116"/>
    </row>
    <row r="307" spans="1:31">
      <c r="A307" s="29" t="s">
        <v>276</v>
      </c>
      <c r="B307" s="39">
        <v>40889</v>
      </c>
      <c r="C307" s="523">
        <v>2</v>
      </c>
      <c r="D307" s="523">
        <v>1</v>
      </c>
      <c r="E307" s="523">
        <v>1</v>
      </c>
      <c r="F307" s="523" t="s">
        <v>206</v>
      </c>
      <c r="G307" s="31" t="s">
        <v>207</v>
      </c>
      <c r="L307" s="116"/>
      <c r="M307" s="116"/>
      <c r="N307" s="116"/>
      <c r="O307" s="116"/>
      <c r="P307" s="116"/>
      <c r="Q307" s="116"/>
      <c r="R307" s="116"/>
      <c r="S307" s="116"/>
      <c r="T307" s="116"/>
      <c r="U307" s="116"/>
      <c r="V307" s="116"/>
      <c r="W307" s="116"/>
      <c r="X307" s="116"/>
      <c r="Y307" s="116"/>
      <c r="Z307" s="116"/>
      <c r="AA307" s="116"/>
      <c r="AB307" s="116"/>
      <c r="AC307" s="116"/>
      <c r="AD307" s="116"/>
    </row>
    <row r="308" spans="1:31">
      <c r="A308" s="29" t="s">
        <v>276</v>
      </c>
      <c r="B308" s="39">
        <v>40896</v>
      </c>
      <c r="C308" s="523">
        <v>2</v>
      </c>
      <c r="D308" s="523" t="s">
        <v>191</v>
      </c>
      <c r="E308" s="523" t="s">
        <v>196</v>
      </c>
      <c r="F308" s="523" t="s">
        <v>116</v>
      </c>
      <c r="G308" s="31" t="s">
        <v>187</v>
      </c>
      <c r="L308" s="116"/>
      <c r="M308" s="116"/>
      <c r="N308" s="116"/>
      <c r="O308" s="116"/>
      <c r="P308" s="116"/>
      <c r="Q308" s="116"/>
      <c r="R308" s="116"/>
      <c r="S308" s="116"/>
      <c r="T308" s="116"/>
      <c r="U308" s="116"/>
      <c r="V308" s="116"/>
      <c r="W308" s="116"/>
      <c r="X308" s="116"/>
      <c r="Y308" s="116"/>
      <c r="Z308" s="116"/>
      <c r="AA308" s="116"/>
      <c r="AB308" s="116"/>
      <c r="AC308" s="116"/>
      <c r="AD308" s="116"/>
    </row>
    <row r="309" spans="1:31">
      <c r="A309" s="29" t="s">
        <v>276</v>
      </c>
      <c r="B309" s="39">
        <v>40912</v>
      </c>
      <c r="C309" s="523">
        <v>2</v>
      </c>
      <c r="D309" s="523" t="s">
        <v>196</v>
      </c>
      <c r="E309" s="523">
        <v>1</v>
      </c>
      <c r="F309" s="523" t="s">
        <v>200</v>
      </c>
      <c r="G309" s="31" t="s">
        <v>187</v>
      </c>
      <c r="L309" s="116"/>
      <c r="M309" s="116"/>
      <c r="N309" s="116"/>
      <c r="O309" s="116"/>
      <c r="P309" s="116"/>
      <c r="Q309" s="116"/>
      <c r="R309" s="116"/>
      <c r="S309" s="116"/>
      <c r="T309" s="116"/>
      <c r="U309" s="116"/>
      <c r="V309" s="116"/>
      <c r="W309" s="116"/>
      <c r="X309" s="116"/>
      <c r="Y309" s="116"/>
      <c r="Z309" s="116"/>
      <c r="AA309" s="116"/>
      <c r="AB309" s="116"/>
      <c r="AC309" s="116"/>
      <c r="AD309" s="116"/>
    </row>
    <row r="310" spans="1:31">
      <c r="A310" s="29" t="s">
        <v>276</v>
      </c>
      <c r="B310" s="39">
        <v>40917</v>
      </c>
      <c r="C310" s="523">
        <v>2</v>
      </c>
      <c r="D310" s="523" t="s">
        <v>191</v>
      </c>
      <c r="E310" s="523">
        <v>1</v>
      </c>
      <c r="F310" s="523" t="s">
        <v>208</v>
      </c>
      <c r="G310" s="31" t="s">
        <v>207</v>
      </c>
      <c r="L310" s="116"/>
      <c r="M310" s="116"/>
      <c r="N310" s="116"/>
      <c r="O310" s="116"/>
      <c r="P310" s="116"/>
      <c r="Q310" s="116"/>
      <c r="R310" s="116"/>
      <c r="S310" s="116"/>
      <c r="T310" s="116"/>
      <c r="U310" s="116"/>
      <c r="V310" s="116"/>
      <c r="W310" s="116"/>
      <c r="X310" s="116"/>
      <c r="Y310" s="116"/>
      <c r="Z310" s="116"/>
      <c r="AA310" s="116"/>
      <c r="AB310" s="116"/>
      <c r="AC310" s="116"/>
      <c r="AD310" s="116"/>
    </row>
    <row r="311" spans="1:31">
      <c r="A311" s="29" t="s">
        <v>276</v>
      </c>
      <c r="B311" s="39">
        <v>40928</v>
      </c>
      <c r="C311" s="523">
        <v>2</v>
      </c>
      <c r="D311" s="523">
        <v>1</v>
      </c>
      <c r="E311" s="523" t="s">
        <v>108</v>
      </c>
      <c r="F311" s="523" t="s">
        <v>206</v>
      </c>
      <c r="G311" s="31" t="s">
        <v>187</v>
      </c>
      <c r="L311" s="116"/>
      <c r="M311" s="116"/>
      <c r="N311" s="116"/>
      <c r="O311" s="116"/>
      <c r="P311" s="116"/>
      <c r="Q311" s="116"/>
      <c r="R311" s="116"/>
      <c r="S311" s="116"/>
      <c r="T311" s="116"/>
      <c r="U311" s="116"/>
      <c r="V311" s="116"/>
      <c r="W311" s="116"/>
      <c r="X311" s="116"/>
      <c r="Y311" s="116"/>
      <c r="Z311" s="116"/>
      <c r="AA311" s="116"/>
      <c r="AB311" s="116"/>
      <c r="AC311" s="116"/>
      <c r="AD311" s="116"/>
    </row>
    <row r="312" spans="1:31">
      <c r="A312" s="29" t="s">
        <v>276</v>
      </c>
      <c r="B312" s="39">
        <v>40931</v>
      </c>
      <c r="C312" s="523">
        <v>2</v>
      </c>
      <c r="D312" s="523">
        <v>1</v>
      </c>
      <c r="E312" s="523">
        <v>1</v>
      </c>
      <c r="F312" s="523" t="s">
        <v>116</v>
      </c>
      <c r="G312" s="31" t="s">
        <v>207</v>
      </c>
      <c r="L312" s="116"/>
      <c r="M312" s="116"/>
      <c r="N312" s="116"/>
      <c r="O312" s="116"/>
      <c r="P312" s="116"/>
      <c r="Q312" s="116"/>
      <c r="R312" s="116"/>
      <c r="S312" s="116"/>
      <c r="T312" s="116"/>
      <c r="U312" s="116"/>
      <c r="V312" s="116"/>
      <c r="W312" s="116"/>
      <c r="X312" s="116"/>
      <c r="Y312" s="116"/>
      <c r="Z312" s="116"/>
      <c r="AA312" s="116"/>
      <c r="AB312" s="116"/>
      <c r="AC312" s="116"/>
      <c r="AD312" s="116"/>
    </row>
    <row r="313" spans="1:31">
      <c r="A313" s="29" t="s">
        <v>276</v>
      </c>
      <c r="B313" s="39">
        <v>40938</v>
      </c>
      <c r="C313" s="523">
        <v>2</v>
      </c>
      <c r="D313" s="523">
        <v>1</v>
      </c>
      <c r="E313" s="523">
        <v>1</v>
      </c>
      <c r="F313" s="523" t="s">
        <v>197</v>
      </c>
      <c r="G313" s="31" t="s">
        <v>204</v>
      </c>
      <c r="L313" s="116"/>
      <c r="M313" s="116"/>
      <c r="N313" s="116"/>
      <c r="O313" s="116"/>
      <c r="P313" s="116"/>
      <c r="Q313" s="116"/>
      <c r="R313" s="116"/>
      <c r="S313" s="116"/>
      <c r="T313" s="116"/>
      <c r="U313" s="116"/>
      <c r="V313" s="116"/>
      <c r="W313" s="116"/>
      <c r="X313" s="116"/>
      <c r="Y313" s="116"/>
      <c r="Z313" s="116"/>
      <c r="AA313" s="116"/>
      <c r="AB313" s="116"/>
      <c r="AC313" s="116"/>
      <c r="AD313" s="116"/>
    </row>
    <row r="314" spans="1:31">
      <c r="A314" s="29" t="s">
        <v>276</v>
      </c>
      <c r="B314" s="39">
        <v>40945</v>
      </c>
      <c r="C314" s="523">
        <v>2</v>
      </c>
      <c r="D314" s="523" t="s">
        <v>191</v>
      </c>
      <c r="E314" s="523">
        <v>1</v>
      </c>
      <c r="F314" s="523" t="s">
        <v>206</v>
      </c>
      <c r="G314" s="31" t="s">
        <v>204</v>
      </c>
      <c r="H314" s="32"/>
      <c r="I314" s="503"/>
      <c r="L314" s="116"/>
      <c r="M314" s="116"/>
      <c r="N314" s="116"/>
      <c r="O314" s="116"/>
      <c r="P314" s="116"/>
      <c r="Q314" s="116"/>
      <c r="R314" s="10"/>
      <c r="S314" s="116"/>
      <c r="T314" s="116"/>
      <c r="U314" s="12"/>
      <c r="V314" s="12"/>
      <c r="W314" s="12"/>
      <c r="X314" s="12"/>
      <c r="Y314" s="12"/>
      <c r="Z314" s="10"/>
      <c r="AA314" s="18"/>
      <c r="AB314" s="116"/>
      <c r="AC314" s="116"/>
      <c r="AD314" s="116"/>
      <c r="AE314" s="32" t="s">
        <v>111</v>
      </c>
    </row>
    <row r="315" spans="1:31">
      <c r="A315" s="29" t="s">
        <v>276</v>
      </c>
      <c r="B315" s="39">
        <v>40952</v>
      </c>
      <c r="C315" s="523">
        <v>2</v>
      </c>
      <c r="D315" s="523">
        <v>1</v>
      </c>
      <c r="E315" s="523">
        <v>1</v>
      </c>
      <c r="F315" s="523" t="s">
        <v>116</v>
      </c>
      <c r="G315" s="31" t="s">
        <v>204</v>
      </c>
      <c r="H315" s="32"/>
      <c r="I315" s="503"/>
      <c r="L315" s="116"/>
      <c r="M315" s="116"/>
      <c r="N315" s="116"/>
      <c r="O315" s="116"/>
      <c r="P315" s="116"/>
      <c r="Q315" s="116"/>
      <c r="R315" s="10"/>
      <c r="S315" s="116"/>
      <c r="T315" s="116"/>
      <c r="U315" s="116"/>
      <c r="V315" s="116"/>
      <c r="W315" s="116"/>
      <c r="X315" s="116"/>
      <c r="Y315" s="116"/>
      <c r="Z315" s="10"/>
      <c r="AA315" s="18"/>
      <c r="AB315" s="116"/>
      <c r="AC315" s="116"/>
      <c r="AD315" s="116"/>
      <c r="AE315" s="32" t="s">
        <v>111</v>
      </c>
    </row>
    <row r="316" spans="1:31" ht="15">
      <c r="A316" s="29" t="s">
        <v>276</v>
      </c>
      <c r="B316" s="39">
        <v>40959</v>
      </c>
      <c r="C316" s="523">
        <v>2</v>
      </c>
      <c r="D316" s="523">
        <v>1</v>
      </c>
      <c r="E316" s="523">
        <v>1</v>
      </c>
      <c r="F316" s="523" t="s">
        <v>206</v>
      </c>
      <c r="G316" s="31" t="s">
        <v>192</v>
      </c>
      <c r="H316" s="32"/>
      <c r="I316" s="503"/>
      <c r="J316" s="9"/>
      <c r="K316" s="504"/>
      <c r="L316" s="504"/>
      <c r="M316" s="504"/>
      <c r="N316" s="504"/>
      <c r="O316" s="504"/>
      <c r="P316" s="505"/>
      <c r="Q316" s="504"/>
      <c r="R316" s="506"/>
      <c r="S316" s="12"/>
      <c r="T316" s="12"/>
      <c r="U316" s="12"/>
      <c r="V316" s="18"/>
      <c r="W316" s="18"/>
      <c r="X316" s="18"/>
      <c r="Y316" s="12"/>
      <c r="Z316" s="10"/>
      <c r="AA316" s="18"/>
      <c r="AB316" s="116"/>
      <c r="AC316" s="116"/>
      <c r="AD316" s="116"/>
      <c r="AE316" s="32" t="s">
        <v>253</v>
      </c>
    </row>
    <row r="317" spans="1:31" s="12" customFormat="1">
      <c r="A317" s="29" t="s">
        <v>276</v>
      </c>
      <c r="B317" s="39">
        <v>40966</v>
      </c>
      <c r="C317" s="523">
        <v>2</v>
      </c>
      <c r="D317" s="523">
        <v>1</v>
      </c>
      <c r="E317" s="523">
        <v>1</v>
      </c>
      <c r="F317" s="523" t="s">
        <v>206</v>
      </c>
      <c r="G317" s="31" t="s">
        <v>187</v>
      </c>
      <c r="H317" s="32"/>
      <c r="I317" s="503"/>
      <c r="R317" s="10"/>
      <c r="Z317" s="10"/>
      <c r="AA317" s="18"/>
      <c r="AE317" s="32" t="s">
        <v>252</v>
      </c>
    </row>
    <row r="318" spans="1:31">
      <c r="A318" s="29" t="s">
        <v>276</v>
      </c>
      <c r="B318" s="39">
        <v>40973</v>
      </c>
      <c r="C318" s="523">
        <v>2</v>
      </c>
      <c r="D318" s="523">
        <v>1</v>
      </c>
      <c r="E318" s="523" t="s">
        <v>196</v>
      </c>
      <c r="F318" s="523" t="s">
        <v>188</v>
      </c>
      <c r="G318" s="31" t="s">
        <v>205</v>
      </c>
      <c r="H318" s="32"/>
      <c r="I318" s="503"/>
      <c r="L318" s="116"/>
      <c r="M318" s="116"/>
      <c r="N318" s="116"/>
      <c r="O318" s="116"/>
      <c r="P318" s="116"/>
      <c r="Q318" s="116"/>
      <c r="R318" s="10"/>
      <c r="S318" s="116"/>
      <c r="T318" s="116"/>
      <c r="U318" s="116"/>
      <c r="V318" s="116"/>
      <c r="W318" s="116"/>
      <c r="X318" s="116"/>
      <c r="Y318" s="116"/>
      <c r="Z318" s="10"/>
      <c r="AA318" s="18"/>
      <c r="AB318" s="116"/>
      <c r="AC318" s="116"/>
      <c r="AD318" s="116"/>
    </row>
    <row r="319" spans="1:31" ht="15">
      <c r="A319" s="29" t="s">
        <v>276</v>
      </c>
      <c r="B319" s="39">
        <v>40980</v>
      </c>
      <c r="C319" s="523" t="s">
        <v>97</v>
      </c>
      <c r="D319" s="523" t="s">
        <v>196</v>
      </c>
      <c r="E319" s="523">
        <v>1</v>
      </c>
      <c r="F319" s="523" t="s">
        <v>116</v>
      </c>
      <c r="G319" s="31" t="s">
        <v>207</v>
      </c>
      <c r="H319" s="32"/>
      <c r="I319" s="503"/>
      <c r="J319" s="9"/>
      <c r="K319" s="504"/>
      <c r="L319" s="504"/>
      <c r="M319" s="504"/>
      <c r="N319" s="504"/>
      <c r="O319" s="504"/>
      <c r="P319" s="505"/>
      <c r="Q319" s="504"/>
      <c r="R319" s="506"/>
      <c r="S319" s="12"/>
      <c r="T319" s="12"/>
      <c r="U319" s="12"/>
      <c r="V319" s="18"/>
      <c r="W319" s="18"/>
      <c r="X319" s="18"/>
      <c r="Y319" s="12"/>
      <c r="Z319" s="10"/>
      <c r="AA319" s="18"/>
      <c r="AB319" s="116"/>
      <c r="AC319" s="116"/>
      <c r="AD319" s="116"/>
    </row>
    <row r="320" spans="1:31">
      <c r="A320" s="29" t="s">
        <v>276</v>
      </c>
      <c r="B320" s="39">
        <v>40988</v>
      </c>
      <c r="C320" s="523">
        <v>2</v>
      </c>
      <c r="D320" s="523">
        <v>1</v>
      </c>
      <c r="E320" s="523">
        <v>1</v>
      </c>
      <c r="F320" s="523" t="s">
        <v>197</v>
      </c>
      <c r="G320" s="31" t="s">
        <v>193</v>
      </c>
      <c r="H320" s="32"/>
      <c r="I320" s="503"/>
      <c r="L320" s="116"/>
      <c r="M320" s="116"/>
      <c r="N320" s="116"/>
      <c r="O320" s="116"/>
      <c r="P320" s="116"/>
      <c r="Q320" s="116"/>
      <c r="R320" s="10"/>
      <c r="S320" s="116"/>
      <c r="T320" s="116"/>
      <c r="U320" s="116"/>
      <c r="V320" s="116"/>
      <c r="W320" s="116"/>
      <c r="X320" s="116"/>
      <c r="Y320" s="116"/>
      <c r="Z320" s="10"/>
      <c r="AA320" s="116"/>
      <c r="AB320" s="116"/>
      <c r="AC320" s="116"/>
      <c r="AD320" s="116"/>
    </row>
    <row r="321" spans="1:32">
      <c r="A321" s="29" t="s">
        <v>276</v>
      </c>
      <c r="B321" s="39">
        <v>40994</v>
      </c>
      <c r="C321" s="523">
        <v>2</v>
      </c>
      <c r="D321" s="523" t="s">
        <v>196</v>
      </c>
      <c r="E321" s="523">
        <v>1</v>
      </c>
      <c r="F321" s="523" t="s">
        <v>206</v>
      </c>
      <c r="G321" s="31" t="s">
        <v>207</v>
      </c>
      <c r="H321" s="32"/>
      <c r="I321" s="503"/>
      <c r="L321" s="116"/>
      <c r="M321" s="116"/>
      <c r="N321" s="116"/>
      <c r="O321" s="116"/>
      <c r="P321" s="116"/>
      <c r="Q321" s="116"/>
      <c r="R321" s="10"/>
      <c r="S321" s="116"/>
      <c r="T321" s="116"/>
      <c r="U321" s="116"/>
      <c r="V321" s="116"/>
      <c r="W321" s="116"/>
      <c r="X321" s="116"/>
      <c r="Y321" s="116"/>
      <c r="Z321" s="10"/>
      <c r="AA321" s="116"/>
      <c r="AB321" s="116"/>
      <c r="AC321" s="116"/>
      <c r="AD321" s="116"/>
    </row>
    <row r="322" spans="1:32">
      <c r="A322" s="29"/>
      <c r="B322" s="39"/>
      <c r="C322" s="523"/>
      <c r="D322" s="523"/>
      <c r="E322" s="523"/>
      <c r="F322" s="523"/>
      <c r="G322" s="31"/>
      <c r="H322" s="32"/>
      <c r="I322" s="503"/>
      <c r="L322" s="116"/>
      <c r="M322" s="116"/>
      <c r="N322" s="116"/>
      <c r="O322" s="116"/>
      <c r="P322" s="116"/>
      <c r="Q322" s="116"/>
      <c r="R322" s="10"/>
      <c r="S322" s="116"/>
      <c r="T322" s="116"/>
      <c r="U322" s="116"/>
      <c r="V322" s="116"/>
      <c r="W322" s="116"/>
      <c r="X322" s="116"/>
      <c r="Y322" s="116"/>
      <c r="Z322" s="10"/>
      <c r="AA322" s="116"/>
      <c r="AB322" s="116"/>
      <c r="AC322" s="116"/>
      <c r="AD322" s="116"/>
    </row>
    <row r="323" spans="1:32">
      <c r="A323" s="29" t="s">
        <v>84</v>
      </c>
      <c r="B323" s="39">
        <v>40882</v>
      </c>
      <c r="C323" s="523">
        <v>2</v>
      </c>
      <c r="D323" s="523">
        <v>1</v>
      </c>
      <c r="E323" s="523">
        <v>1</v>
      </c>
      <c r="F323" s="523" t="s">
        <v>116</v>
      </c>
      <c r="G323" s="31" t="s">
        <v>207</v>
      </c>
      <c r="H323" s="32" t="s">
        <v>236</v>
      </c>
      <c r="I323" s="32" t="s">
        <v>326</v>
      </c>
      <c r="J323" s="32" t="s">
        <v>327</v>
      </c>
      <c r="K323" s="12" t="s">
        <v>302</v>
      </c>
      <c r="L323" s="525">
        <v>35.492600000000003</v>
      </c>
      <c r="M323" s="525">
        <v>22.311699999999998</v>
      </c>
      <c r="N323" s="525">
        <v>50.912337999999998</v>
      </c>
      <c r="O323" s="526">
        <v>1024.5083999999999</v>
      </c>
      <c r="P323" s="525">
        <v>7.7808999999999999</v>
      </c>
      <c r="Q323" s="527">
        <v>109.9956</v>
      </c>
      <c r="R323" s="525">
        <v>8.1449999999999996</v>
      </c>
      <c r="S323" s="525">
        <v>0.26429999999999998</v>
      </c>
      <c r="T323" s="525">
        <v>0.19969999999999999</v>
      </c>
      <c r="U323" s="525">
        <v>35.494199999999999</v>
      </c>
      <c r="V323" s="525">
        <v>22.329499999999999</v>
      </c>
      <c r="W323" s="525">
        <v>50.933584000000003</v>
      </c>
      <c r="X323" s="526">
        <v>1024.5116</v>
      </c>
      <c r="Y323" s="525">
        <v>8.1387099999999997</v>
      </c>
      <c r="Z323" s="527">
        <v>115.09104000000001</v>
      </c>
      <c r="AA323" s="525">
        <v>8.1479999999999997</v>
      </c>
      <c r="AB323" s="525">
        <v>0.21759999999999999</v>
      </c>
      <c r="AC323" s="525">
        <v>0.18720000000000001</v>
      </c>
      <c r="AD323" s="9" t="s">
        <v>94</v>
      </c>
      <c r="AF323" s="11">
        <v>0.22024693877551024</v>
      </c>
    </row>
    <row r="324" spans="1:32" ht="15">
      <c r="A324" s="29" t="s">
        <v>84</v>
      </c>
      <c r="B324" s="39">
        <v>40889</v>
      </c>
      <c r="C324" s="523">
        <v>2</v>
      </c>
      <c r="D324" s="523">
        <v>1</v>
      </c>
      <c r="E324" s="523">
        <v>1</v>
      </c>
      <c r="F324" s="523" t="s">
        <v>188</v>
      </c>
      <c r="G324" s="31" t="s">
        <v>193</v>
      </c>
      <c r="H324" s="32" t="s">
        <v>236</v>
      </c>
      <c r="I324" s="32" t="s">
        <v>326</v>
      </c>
      <c r="J324" s="32" t="s">
        <v>327</v>
      </c>
      <c r="K324" s="12" t="s">
        <v>302</v>
      </c>
      <c r="L324" s="529">
        <v>35.469099999999997</v>
      </c>
      <c r="M324" s="529">
        <v>21.8141</v>
      </c>
      <c r="N324" s="529">
        <v>50.364486999999997</v>
      </c>
      <c r="O324" s="530">
        <v>1024.6282000000001</v>
      </c>
      <c r="P324" s="529">
        <v>7.7600800000000003</v>
      </c>
      <c r="Q324" s="531">
        <v>108.72314</v>
      </c>
      <c r="R324" s="529">
        <v>8.0940000000000012</v>
      </c>
      <c r="S324" s="529">
        <v>0.1361</v>
      </c>
      <c r="T324" s="529">
        <v>0.36570000000000003</v>
      </c>
      <c r="U324" s="525">
        <v>35.468499999999999</v>
      </c>
      <c r="V324" s="525">
        <v>21.831499999999998</v>
      </c>
      <c r="W324" s="525">
        <v>50.382553999999999</v>
      </c>
      <c r="X324" s="526">
        <v>1024.6314</v>
      </c>
      <c r="Y324" s="525">
        <v>7.8399400000000004</v>
      </c>
      <c r="Z324" s="527">
        <v>109.8755</v>
      </c>
      <c r="AA324" s="525">
        <v>8.1</v>
      </c>
      <c r="AB324" s="525">
        <v>0.21840000000000001</v>
      </c>
      <c r="AC324" s="525">
        <v>0.56559999999999999</v>
      </c>
      <c r="AD324" s="9" t="s">
        <v>90</v>
      </c>
      <c r="AF324" s="11">
        <v>0.31256481481481491</v>
      </c>
    </row>
    <row r="325" spans="1:32" ht="15">
      <c r="A325" s="29" t="s">
        <v>84</v>
      </c>
      <c r="B325" s="39">
        <v>40896</v>
      </c>
      <c r="C325" s="523">
        <v>2</v>
      </c>
      <c r="D325" s="523">
        <v>1</v>
      </c>
      <c r="E325" s="523">
        <v>1</v>
      </c>
      <c r="F325" s="523" t="s">
        <v>116</v>
      </c>
      <c r="G325" s="31" t="s">
        <v>207</v>
      </c>
      <c r="H325" s="32" t="s">
        <v>240</v>
      </c>
      <c r="I325" s="32" t="s">
        <v>326</v>
      </c>
      <c r="J325" s="32" t="s">
        <v>326</v>
      </c>
      <c r="K325" s="12" t="s">
        <v>302</v>
      </c>
      <c r="L325" s="529">
        <v>35.557499999999997</v>
      </c>
      <c r="M325" s="529">
        <v>22.257400000000001</v>
      </c>
      <c r="N325" s="529">
        <v>50.938307000000002</v>
      </c>
      <c r="O325" s="530">
        <v>1024.5717</v>
      </c>
      <c r="P325" s="529">
        <v>7.7605899999999997</v>
      </c>
      <c r="Q325" s="531">
        <v>109.64478</v>
      </c>
      <c r="R325" s="529">
        <v>8.0190000000000001</v>
      </c>
      <c r="S325" s="529">
        <v>0.31559999999999999</v>
      </c>
      <c r="T325" s="529">
        <v>0.39350000000000002</v>
      </c>
      <c r="U325" s="529">
        <v>35.555799999999998</v>
      </c>
      <c r="V325" s="529">
        <v>22.254000000000001</v>
      </c>
      <c r="W325" s="529">
        <v>50.933227000000002</v>
      </c>
      <c r="X325" s="530">
        <v>1024.5793000000001</v>
      </c>
      <c r="Y325" s="529">
        <v>8.0910100000000007</v>
      </c>
      <c r="Z325" s="531">
        <v>114.30481</v>
      </c>
      <c r="AA325" s="529">
        <v>8.027000000000001</v>
      </c>
      <c r="AB325" s="529">
        <v>0.18079999999999999</v>
      </c>
      <c r="AC325" s="529">
        <v>0.37680000000000002</v>
      </c>
      <c r="AD325" s="9" t="s">
        <v>85</v>
      </c>
      <c r="AF325" s="11">
        <v>0.42427594936708851</v>
      </c>
    </row>
    <row r="326" spans="1:32" ht="15">
      <c r="A326" s="29" t="s">
        <v>84</v>
      </c>
      <c r="B326" s="39">
        <v>40912</v>
      </c>
      <c r="C326" s="523">
        <v>2</v>
      </c>
      <c r="D326" s="523" t="s">
        <v>191</v>
      </c>
      <c r="E326" s="523">
        <v>1</v>
      </c>
      <c r="F326" s="523" t="s">
        <v>208</v>
      </c>
      <c r="G326" s="31" t="s">
        <v>187</v>
      </c>
      <c r="H326" s="32" t="s">
        <v>244</v>
      </c>
      <c r="I326" s="32" t="s">
        <v>326</v>
      </c>
      <c r="J326" s="32" t="s">
        <v>326</v>
      </c>
      <c r="K326" s="12" t="s">
        <v>302</v>
      </c>
      <c r="L326" s="529">
        <v>35.6663</v>
      </c>
      <c r="M326" s="529">
        <v>24.003499999999999</v>
      </c>
      <c r="N326" s="529">
        <v>52.912574999999997</v>
      </c>
      <c r="O326" s="530">
        <v>1024.1486</v>
      </c>
      <c r="P326" s="529">
        <v>7.7497100000000003</v>
      </c>
      <c r="Q326" s="531">
        <v>112.94784</v>
      </c>
      <c r="R326" s="529">
        <v>8.4370000000000012</v>
      </c>
      <c r="S326" s="529">
        <v>4.0800000000000003E-2</v>
      </c>
      <c r="T326" s="529">
        <v>0.1108</v>
      </c>
      <c r="U326" s="529">
        <v>35.664000000000001</v>
      </c>
      <c r="V326" s="529">
        <v>24.0002</v>
      </c>
      <c r="W326" s="529">
        <v>52.906810999999998</v>
      </c>
      <c r="X326" s="530">
        <v>1024.1547</v>
      </c>
      <c r="Y326" s="529">
        <v>7.9722200000000001</v>
      </c>
      <c r="Z326" s="531">
        <v>116.18274</v>
      </c>
      <c r="AA326" s="529">
        <v>8.4410000000000007</v>
      </c>
      <c r="AB326" s="529">
        <v>3.1800000000000002E-2</v>
      </c>
      <c r="AC326" s="529">
        <v>0.1118</v>
      </c>
      <c r="AD326" s="9" t="s">
        <v>85</v>
      </c>
      <c r="AF326" s="11">
        <v>0.12942424242424236</v>
      </c>
    </row>
    <row r="327" spans="1:32" ht="15">
      <c r="A327" s="29" t="s">
        <v>84</v>
      </c>
      <c r="B327" s="39">
        <v>40917</v>
      </c>
      <c r="C327" s="523">
        <v>2</v>
      </c>
      <c r="D327" s="523" t="s">
        <v>196</v>
      </c>
      <c r="E327" s="523">
        <v>1</v>
      </c>
      <c r="F327" s="523" t="s">
        <v>206</v>
      </c>
      <c r="G327" s="31" t="s">
        <v>187</v>
      </c>
      <c r="H327" s="32" t="s">
        <v>236</v>
      </c>
      <c r="I327" s="32" t="s">
        <v>326</v>
      </c>
      <c r="J327" s="32" t="s">
        <v>326</v>
      </c>
      <c r="K327" s="12" t="s">
        <v>302</v>
      </c>
      <c r="L327" s="529">
        <v>35.850700000000003</v>
      </c>
      <c r="M327" s="529">
        <v>22.217199999999998</v>
      </c>
      <c r="N327" s="529">
        <v>51.269449999999999</v>
      </c>
      <c r="O327" s="530">
        <v>1024.8076000000001</v>
      </c>
      <c r="P327" s="529">
        <v>6.8379700000000003</v>
      </c>
      <c r="Q327" s="531">
        <v>96.705789999999979</v>
      </c>
      <c r="R327" s="529">
        <v>8.3780000000000001</v>
      </c>
      <c r="S327" s="529">
        <v>0.27250000000000002</v>
      </c>
      <c r="T327" s="529">
        <v>0.10299999999999999</v>
      </c>
      <c r="U327" s="529">
        <v>35.867800000000003</v>
      </c>
      <c r="V327" s="529">
        <v>22.11</v>
      </c>
      <c r="W327" s="529">
        <v>51.179120000000005</v>
      </c>
      <c r="X327" s="530">
        <v>1024.8559</v>
      </c>
      <c r="Y327" s="529">
        <v>7.0850200000000001</v>
      </c>
      <c r="Z327" s="531">
        <v>100.02012000000001</v>
      </c>
      <c r="AA327" s="529">
        <v>8.3720000000000017</v>
      </c>
      <c r="AB327" s="529">
        <v>0.29039999999999999</v>
      </c>
      <c r="AC327" s="529">
        <v>0.1091</v>
      </c>
      <c r="AD327" s="9" t="s">
        <v>89</v>
      </c>
      <c r="AF327" s="11">
        <v>0.1102388888888889</v>
      </c>
    </row>
    <row r="328" spans="1:32">
      <c r="A328" s="29" t="s">
        <v>84</v>
      </c>
      <c r="B328" s="39">
        <v>40928</v>
      </c>
      <c r="C328" s="523">
        <v>2</v>
      </c>
      <c r="D328" s="523">
        <v>1</v>
      </c>
      <c r="E328" s="523" t="s">
        <v>191</v>
      </c>
      <c r="F328" s="523" t="s">
        <v>197</v>
      </c>
      <c r="G328" s="31" t="s">
        <v>198</v>
      </c>
      <c r="H328" s="32" t="s">
        <v>236</v>
      </c>
      <c r="I328" s="32" t="s">
        <v>326</v>
      </c>
      <c r="J328" s="32" t="s">
        <v>326</v>
      </c>
      <c r="K328" s="12" t="s">
        <v>302</v>
      </c>
      <c r="L328" s="12" t="s">
        <v>330</v>
      </c>
      <c r="M328" s="12" t="s">
        <v>330</v>
      </c>
      <c r="N328" s="12" t="s">
        <v>330</v>
      </c>
      <c r="O328" s="12" t="s">
        <v>330</v>
      </c>
      <c r="P328" s="12" t="s">
        <v>330</v>
      </c>
      <c r="Q328" s="12" t="s">
        <v>330</v>
      </c>
      <c r="R328" s="12" t="s">
        <v>330</v>
      </c>
      <c r="S328" s="12" t="s">
        <v>330</v>
      </c>
      <c r="T328" s="12" t="s">
        <v>330</v>
      </c>
      <c r="U328" s="12" t="s">
        <v>330</v>
      </c>
      <c r="V328" s="12" t="s">
        <v>330</v>
      </c>
      <c r="W328" s="12" t="s">
        <v>330</v>
      </c>
      <c r="X328" s="12" t="s">
        <v>330</v>
      </c>
      <c r="Y328" s="12" t="s">
        <v>330</v>
      </c>
      <c r="Z328" s="12" t="s">
        <v>330</v>
      </c>
      <c r="AA328" s="12" t="s">
        <v>330</v>
      </c>
      <c r="AB328" s="12" t="s">
        <v>330</v>
      </c>
      <c r="AC328" s="12" t="s">
        <v>330</v>
      </c>
      <c r="AD328" s="9" t="s">
        <v>92</v>
      </c>
      <c r="AF328" s="11" t="s">
        <v>330</v>
      </c>
    </row>
    <row r="329" spans="1:32" ht="15">
      <c r="A329" s="29" t="s">
        <v>84</v>
      </c>
      <c r="B329" s="39">
        <v>40931</v>
      </c>
      <c r="C329" s="523" t="s">
        <v>97</v>
      </c>
      <c r="D329" s="523" t="s">
        <v>196</v>
      </c>
      <c r="E329" s="523">
        <v>1</v>
      </c>
      <c r="F329" s="523" t="s">
        <v>188</v>
      </c>
      <c r="G329" s="31" t="s">
        <v>189</v>
      </c>
      <c r="H329" s="32" t="s">
        <v>250</v>
      </c>
      <c r="I329" s="32" t="s">
        <v>326</v>
      </c>
      <c r="J329" s="32" t="s">
        <v>240</v>
      </c>
      <c r="K329" s="12" t="s">
        <v>302</v>
      </c>
      <c r="L329" s="529">
        <v>35.730600000000003</v>
      </c>
      <c r="M329" s="529">
        <v>25.176200000000001</v>
      </c>
      <c r="N329" s="529">
        <v>54.241913000000004</v>
      </c>
      <c r="O329" s="530">
        <v>1023.8442</v>
      </c>
      <c r="P329" s="529">
        <v>7.0417699999999996</v>
      </c>
      <c r="Q329" s="531">
        <v>104.74498</v>
      </c>
      <c r="R329" s="529">
        <v>8.3500000000000014</v>
      </c>
      <c r="S329" s="529">
        <v>0.2394</v>
      </c>
      <c r="T329" s="529">
        <v>0.16889999999999999</v>
      </c>
      <c r="U329" s="529">
        <v>35.783900000000003</v>
      </c>
      <c r="V329" s="529">
        <v>24.804300000000001</v>
      </c>
      <c r="W329" s="529">
        <v>53.918627999999998</v>
      </c>
      <c r="X329" s="530">
        <v>1024.0062</v>
      </c>
      <c r="Y329" s="529">
        <v>7.9837199999999999</v>
      </c>
      <c r="Z329" s="531">
        <v>118.04470999999999</v>
      </c>
      <c r="AA329" s="529">
        <v>8.3680000000000003</v>
      </c>
      <c r="AB329" s="529">
        <v>0.20830000000000001</v>
      </c>
      <c r="AC329" s="529">
        <v>0.2646</v>
      </c>
      <c r="AD329" s="9" t="s">
        <v>92</v>
      </c>
      <c r="AF329" s="11">
        <v>0.24294874999999999</v>
      </c>
    </row>
    <row r="330" spans="1:32" ht="15">
      <c r="A330" s="29" t="s">
        <v>84</v>
      </c>
      <c r="B330" s="39">
        <v>40938</v>
      </c>
      <c r="C330" s="523">
        <v>2</v>
      </c>
      <c r="D330" s="523">
        <v>1</v>
      </c>
      <c r="E330" s="523">
        <v>1</v>
      </c>
      <c r="F330" s="523" t="s">
        <v>116</v>
      </c>
      <c r="G330" s="31" t="s">
        <v>207</v>
      </c>
      <c r="H330" s="32" t="s">
        <v>238</v>
      </c>
      <c r="I330" s="32" t="s">
        <v>326</v>
      </c>
      <c r="J330" s="32" t="s">
        <v>327</v>
      </c>
      <c r="K330" s="12" t="s">
        <v>302</v>
      </c>
      <c r="L330" s="529">
        <v>35.864699999999999</v>
      </c>
      <c r="M330" s="529">
        <v>25.139600000000002</v>
      </c>
      <c r="N330" s="529">
        <v>54.383465000000001</v>
      </c>
      <c r="O330" s="530">
        <v>1023.9563000000001</v>
      </c>
      <c r="P330" s="529">
        <v>7.5049299999999999</v>
      </c>
      <c r="Q330" s="531">
        <v>111.65076999999999</v>
      </c>
      <c r="R330" s="529">
        <v>8.3690000000000015</v>
      </c>
      <c r="S330" s="529">
        <v>0.30869999999999997</v>
      </c>
      <c r="T330" s="529">
        <v>0.30909999999999999</v>
      </c>
      <c r="U330" s="529">
        <v>35.867199999999997</v>
      </c>
      <c r="V330" s="529">
        <v>25.125699999999998</v>
      </c>
      <c r="W330" s="529">
        <v>54.372703999999999</v>
      </c>
      <c r="X330" s="530">
        <v>1023.9694</v>
      </c>
      <c r="Y330" s="529">
        <v>7.5844399999999998</v>
      </c>
      <c r="Z330" s="531">
        <v>112.8085</v>
      </c>
      <c r="AA330" s="529">
        <v>8.3700000000000028</v>
      </c>
      <c r="AB330" s="529">
        <v>0.26960000000000001</v>
      </c>
      <c r="AC330" s="529">
        <v>0.35049999999999998</v>
      </c>
      <c r="AD330" s="9" t="s">
        <v>122</v>
      </c>
      <c r="AF330" s="11">
        <v>0.31398157894736828</v>
      </c>
    </row>
    <row r="331" spans="1:32" ht="15">
      <c r="A331" s="29" t="s">
        <v>84</v>
      </c>
      <c r="B331" s="39">
        <v>40945</v>
      </c>
      <c r="C331" s="523">
        <v>2</v>
      </c>
      <c r="D331" s="523">
        <v>1</v>
      </c>
      <c r="E331" s="523">
        <v>1</v>
      </c>
      <c r="F331" s="523" t="s">
        <v>208</v>
      </c>
      <c r="G331" s="31" t="s">
        <v>187</v>
      </c>
      <c r="H331" s="32" t="s">
        <v>237</v>
      </c>
      <c r="I331" s="32" t="s">
        <v>326</v>
      </c>
      <c r="J331" s="32" t="s">
        <v>326</v>
      </c>
      <c r="K331" s="12" t="s">
        <v>302</v>
      </c>
      <c r="L331" s="525">
        <v>35.996099999999998</v>
      </c>
      <c r="M331" s="525">
        <v>23.133600000000001</v>
      </c>
      <c r="N331" s="525">
        <v>52.422947999999998</v>
      </c>
      <c r="O331" s="526">
        <v>1024.6548</v>
      </c>
      <c r="P331" s="525">
        <v>7.0566899999999997</v>
      </c>
      <c r="Q331" s="527">
        <v>101.50221000000001</v>
      </c>
      <c r="R331" s="525">
        <v>8.3629999999999995</v>
      </c>
      <c r="S331" s="525">
        <v>0.47589999999999999</v>
      </c>
      <c r="T331" s="525">
        <v>0.31219999999999998</v>
      </c>
      <c r="U331" s="529">
        <v>36.0869</v>
      </c>
      <c r="V331" s="529">
        <v>22.450900000000001</v>
      </c>
      <c r="W331" s="529">
        <v>51.817267999999999</v>
      </c>
      <c r="X331" s="530">
        <v>1024.9263000000001</v>
      </c>
      <c r="Y331" s="529">
        <v>8.9424500000000027</v>
      </c>
      <c r="Z331" s="531">
        <v>127.16521</v>
      </c>
      <c r="AA331" s="529">
        <v>8.3910000000000018</v>
      </c>
      <c r="AB331" s="529">
        <v>0.54610000000000003</v>
      </c>
      <c r="AC331" s="529">
        <v>0.3518</v>
      </c>
      <c r="AD331" s="9" t="s">
        <v>93</v>
      </c>
      <c r="AF331" s="11">
        <v>0.41705308641975303</v>
      </c>
    </row>
    <row r="332" spans="1:32" ht="15">
      <c r="A332" s="29" t="s">
        <v>84</v>
      </c>
      <c r="B332" s="39">
        <v>40952</v>
      </c>
      <c r="C332" s="523">
        <v>2</v>
      </c>
      <c r="D332" s="523">
        <v>1</v>
      </c>
      <c r="E332" s="523">
        <v>1</v>
      </c>
      <c r="F332" s="523" t="s">
        <v>208</v>
      </c>
      <c r="G332" s="31" t="s">
        <v>187</v>
      </c>
      <c r="H332" s="32" t="s">
        <v>236</v>
      </c>
      <c r="I332" s="32" t="s">
        <v>326</v>
      </c>
      <c r="J332" s="32" t="s">
        <v>326</v>
      </c>
      <c r="K332" s="12" t="s">
        <v>302</v>
      </c>
      <c r="L332" s="529">
        <v>36.0488</v>
      </c>
      <c r="M332" s="529">
        <v>24.375900000000001</v>
      </c>
      <c r="N332" s="529">
        <v>53.813758999999997</v>
      </c>
      <c r="O332" s="530">
        <v>1024.3269</v>
      </c>
      <c r="P332" s="529">
        <v>7.1727100000000004</v>
      </c>
      <c r="Q332" s="531">
        <v>105.44042</v>
      </c>
      <c r="R332" s="529">
        <v>8.3120000000000012</v>
      </c>
      <c r="S332" s="529">
        <v>0.39250000000000002</v>
      </c>
      <c r="T332" s="529">
        <v>0.34320000000000001</v>
      </c>
      <c r="U332" s="529">
        <v>36.085700000000003</v>
      </c>
      <c r="V332" s="529">
        <v>24.204599999999999</v>
      </c>
      <c r="W332" s="529">
        <v>53.680512</v>
      </c>
      <c r="X332" s="530">
        <v>1024.4155000000001</v>
      </c>
      <c r="Y332" s="529">
        <v>7.2487399999999997</v>
      </c>
      <c r="Z332" s="531">
        <v>106.2681</v>
      </c>
      <c r="AA332" s="529">
        <v>8.3160000000000007</v>
      </c>
      <c r="AB332" s="529">
        <v>0.23200000000000001</v>
      </c>
      <c r="AC332" s="529">
        <v>0.46039999999999998</v>
      </c>
      <c r="AD332" s="9" t="s">
        <v>124</v>
      </c>
      <c r="AF332" s="11">
        <v>0.36155789473684213</v>
      </c>
    </row>
    <row r="333" spans="1:32" ht="15">
      <c r="A333" s="29" t="s">
        <v>84</v>
      </c>
      <c r="B333" s="39">
        <v>40959</v>
      </c>
      <c r="C333" s="523">
        <v>2</v>
      </c>
      <c r="D333" s="523" t="s">
        <v>196</v>
      </c>
      <c r="E333" s="523">
        <v>1</v>
      </c>
      <c r="F333" s="523" t="s">
        <v>206</v>
      </c>
      <c r="G333" s="31" t="s">
        <v>189</v>
      </c>
      <c r="H333" s="32" t="s">
        <v>237</v>
      </c>
      <c r="I333" s="32" t="s">
        <v>326</v>
      </c>
      <c r="J333" s="32" t="s">
        <v>326</v>
      </c>
      <c r="K333" s="12" t="s">
        <v>302</v>
      </c>
      <c r="L333" s="525">
        <v>36.172400000000003</v>
      </c>
      <c r="M333" s="525">
        <v>24.7317</v>
      </c>
      <c r="N333" s="525">
        <v>54.358960000000003</v>
      </c>
      <c r="O333" s="526">
        <v>1024.3125</v>
      </c>
      <c r="P333" s="525">
        <v>7.2074999999999996</v>
      </c>
      <c r="Q333" s="527">
        <v>106.6728</v>
      </c>
      <c r="R333" s="525">
        <v>8.3759999999999994</v>
      </c>
      <c r="S333" s="525">
        <v>0.1197</v>
      </c>
      <c r="T333" s="525">
        <v>0.21360000000000001</v>
      </c>
      <c r="U333" s="529">
        <v>36.213900000000002</v>
      </c>
      <c r="V333" s="529">
        <v>24.476900000000001</v>
      </c>
      <c r="W333" s="529">
        <v>54.141458</v>
      </c>
      <c r="X333" s="530">
        <v>1024.4286</v>
      </c>
      <c r="Y333" s="529">
        <v>7.68506</v>
      </c>
      <c r="Z333" s="531">
        <v>113.27437999999999</v>
      </c>
      <c r="AA333" s="529">
        <v>8.3840000000000003</v>
      </c>
      <c r="AB333" s="529">
        <v>0.2021</v>
      </c>
      <c r="AC333" s="529">
        <v>0.41839999999999999</v>
      </c>
      <c r="AD333" s="9" t="s">
        <v>92</v>
      </c>
      <c r="AF333" s="11">
        <v>0.34902926829268277</v>
      </c>
    </row>
    <row r="334" spans="1:32" ht="15">
      <c r="A334" s="29" t="s">
        <v>84</v>
      </c>
      <c r="B334" s="39">
        <v>40966</v>
      </c>
      <c r="C334" s="523">
        <v>2</v>
      </c>
      <c r="D334" s="523">
        <v>1</v>
      </c>
      <c r="E334" s="523">
        <v>1</v>
      </c>
      <c r="F334" s="523" t="s">
        <v>206</v>
      </c>
      <c r="G334" s="31" t="s">
        <v>187</v>
      </c>
      <c r="H334" s="32" t="s">
        <v>238</v>
      </c>
      <c r="I334" s="32" t="s">
        <v>326</v>
      </c>
      <c r="J334" s="32" t="s">
        <v>326</v>
      </c>
      <c r="K334" s="12" t="s">
        <v>302</v>
      </c>
      <c r="L334" s="525">
        <v>36.298900000000003</v>
      </c>
      <c r="M334" s="525">
        <v>23.696200000000001</v>
      </c>
      <c r="N334" s="525">
        <v>53.416021000000001</v>
      </c>
      <c r="O334" s="526">
        <v>1024.7194999999999</v>
      </c>
      <c r="P334" s="525">
        <v>6.7999599999999996</v>
      </c>
      <c r="Q334" s="527">
        <v>98.941720000000004</v>
      </c>
      <c r="R334" s="525">
        <v>8.3659999999999997</v>
      </c>
      <c r="S334" s="525">
        <v>0.33100000000000002</v>
      </c>
      <c r="T334" s="525">
        <v>0.32790000000000002</v>
      </c>
      <c r="U334" s="529">
        <v>36.298100000000005</v>
      </c>
      <c r="V334" s="529">
        <v>23.5518</v>
      </c>
      <c r="W334" s="529">
        <v>53.261236000000004</v>
      </c>
      <c r="X334" s="530">
        <v>1024.7688000000001</v>
      </c>
      <c r="Y334" s="529">
        <v>7.2430199999999996</v>
      </c>
      <c r="Z334" s="531">
        <v>105.12511000000001</v>
      </c>
      <c r="AA334" s="529">
        <v>8.3730000000000029</v>
      </c>
      <c r="AB334" s="529">
        <v>0.30620000000000003</v>
      </c>
      <c r="AC334" s="529">
        <v>0.39529999999999998</v>
      </c>
      <c r="AD334" s="9" t="s">
        <v>92</v>
      </c>
      <c r="AF334" s="11">
        <v>0.3917714285714286</v>
      </c>
    </row>
    <row r="335" spans="1:32" ht="15">
      <c r="A335" s="29" t="s">
        <v>84</v>
      </c>
      <c r="B335" s="39">
        <v>40973</v>
      </c>
      <c r="C335" s="523">
        <v>2</v>
      </c>
      <c r="D335" s="523">
        <v>1</v>
      </c>
      <c r="E335" s="523">
        <v>1</v>
      </c>
      <c r="F335" s="523" t="s">
        <v>200</v>
      </c>
      <c r="G335" s="31" t="s">
        <v>199</v>
      </c>
      <c r="H335" s="32" t="s">
        <v>240</v>
      </c>
      <c r="I335" s="32" t="s">
        <v>326</v>
      </c>
      <c r="J335" s="32" t="s">
        <v>326</v>
      </c>
      <c r="K335" s="12" t="s">
        <v>302</v>
      </c>
      <c r="L335" s="529">
        <v>36.184699999999999</v>
      </c>
      <c r="M335" s="529">
        <v>23.88</v>
      </c>
      <c r="N335" s="529">
        <v>53.463120000000004</v>
      </c>
      <c r="O335" s="530">
        <v>1024.5789</v>
      </c>
      <c r="P335" s="529">
        <v>7.0318800000000001</v>
      </c>
      <c r="Q335" s="531">
        <v>102.57353000000001</v>
      </c>
      <c r="R335" s="529">
        <v>8.3150000000000013</v>
      </c>
      <c r="S335" s="529">
        <v>0.18840000000000001</v>
      </c>
      <c r="T335" s="529">
        <v>0.19040000000000001</v>
      </c>
      <c r="U335" s="529">
        <v>36.210299999999997</v>
      </c>
      <c r="V335" s="529">
        <v>23.8157</v>
      </c>
      <c r="W335" s="529">
        <v>53.428656000000004</v>
      </c>
      <c r="X335" s="530">
        <v>1024.6246000000001</v>
      </c>
      <c r="Y335" s="529">
        <v>7.6551999999999998</v>
      </c>
      <c r="Z335" s="531">
        <v>111.5586</v>
      </c>
      <c r="AA335" s="529">
        <v>8.3260000000000005</v>
      </c>
      <c r="AB335" s="529">
        <v>0.19980000000000001</v>
      </c>
      <c r="AC335" s="529">
        <v>0.23150000000000001</v>
      </c>
      <c r="AD335" s="9" t="s">
        <v>124</v>
      </c>
      <c r="AF335" s="11">
        <v>0.24423000000000009</v>
      </c>
    </row>
    <row r="336" spans="1:32" ht="15">
      <c r="A336" s="29" t="s">
        <v>84</v>
      </c>
      <c r="B336" s="39">
        <v>40980</v>
      </c>
      <c r="C336" s="523">
        <v>2</v>
      </c>
      <c r="D336" s="523">
        <v>1</v>
      </c>
      <c r="E336" s="523">
        <v>1</v>
      </c>
      <c r="F336" s="523" t="s">
        <v>200</v>
      </c>
      <c r="G336" s="31" t="s">
        <v>207</v>
      </c>
      <c r="H336" s="32" t="s">
        <v>236</v>
      </c>
      <c r="I336" s="32" t="s">
        <v>326</v>
      </c>
      <c r="J336" s="32" t="s">
        <v>326</v>
      </c>
      <c r="K336" s="12" t="s">
        <v>302</v>
      </c>
      <c r="L336" s="529">
        <v>36.293100000000003</v>
      </c>
      <c r="M336" s="529">
        <v>25.147300000000001</v>
      </c>
      <c r="N336" s="529">
        <v>54.968080999999998</v>
      </c>
      <c r="O336" s="530">
        <v>1024.2804000000001</v>
      </c>
      <c r="P336" s="529">
        <v>6.0116399999999999</v>
      </c>
      <c r="Q336" s="531">
        <v>89.665400000000005</v>
      </c>
      <c r="R336" s="529">
        <v>8.2240000000000002</v>
      </c>
      <c r="S336" s="529">
        <v>0.31119999999999998</v>
      </c>
      <c r="T336" s="529">
        <v>0.1943</v>
      </c>
      <c r="U336" s="529">
        <v>36.307499999999997</v>
      </c>
      <c r="V336" s="529">
        <v>25.07</v>
      </c>
      <c r="W336" s="529">
        <v>54.904713000000001</v>
      </c>
      <c r="X336" s="530">
        <v>1024.3209999999999</v>
      </c>
      <c r="Y336" s="529">
        <v>6.2146400000000002</v>
      </c>
      <c r="Z336" s="531">
        <v>92.579729999999998</v>
      </c>
      <c r="AA336" s="529">
        <v>8.2289999999999992</v>
      </c>
      <c r="AB336" s="529">
        <v>0.30549999999999999</v>
      </c>
      <c r="AC336" s="529">
        <v>0.1721</v>
      </c>
      <c r="AD336" s="9" t="s">
        <v>179</v>
      </c>
      <c r="AF336" s="11">
        <v>0.18393566878980894</v>
      </c>
    </row>
    <row r="337" spans="1:32" ht="15">
      <c r="A337" s="29" t="s">
        <v>84</v>
      </c>
      <c r="B337" s="39">
        <v>40988</v>
      </c>
      <c r="C337" s="523">
        <v>2</v>
      </c>
      <c r="D337" s="523">
        <v>1</v>
      </c>
      <c r="E337" s="523">
        <v>1</v>
      </c>
      <c r="F337" s="523" t="s">
        <v>116</v>
      </c>
      <c r="G337" s="31" t="s">
        <v>193</v>
      </c>
      <c r="H337" s="32" t="s">
        <v>238</v>
      </c>
      <c r="I337" s="32" t="s">
        <v>326</v>
      </c>
      <c r="J337" s="32" t="s">
        <v>327</v>
      </c>
      <c r="K337" s="12" t="s">
        <v>302</v>
      </c>
      <c r="L337" s="529">
        <v>36.201799999999999</v>
      </c>
      <c r="M337" s="529">
        <v>22.037099999999999</v>
      </c>
      <c r="N337" s="529">
        <v>51.524636999999998</v>
      </c>
      <c r="O337" s="530">
        <v>1025.1251999999999</v>
      </c>
      <c r="P337" s="529">
        <v>6.9857500000000003</v>
      </c>
      <c r="Q337" s="531">
        <v>98.683390000000003</v>
      </c>
      <c r="R337" s="529">
        <v>8.2530000000000001</v>
      </c>
      <c r="S337" s="529">
        <v>0.35599999999999998</v>
      </c>
      <c r="T337" s="529">
        <v>0.45190000000000002</v>
      </c>
      <c r="U337" s="529">
        <v>36.257599999999996</v>
      </c>
      <c r="V337" s="529">
        <v>21.962800000000001</v>
      </c>
      <c r="W337" s="529">
        <v>51.517170999999998</v>
      </c>
      <c r="X337" s="530">
        <v>1025.1949999999999</v>
      </c>
      <c r="Y337" s="529">
        <v>7.3641800000000002</v>
      </c>
      <c r="Z337" s="531">
        <v>103.92641999999999</v>
      </c>
      <c r="AA337" s="529">
        <v>8.2590000000000003</v>
      </c>
      <c r="AB337" s="529">
        <v>0.38779999999999998</v>
      </c>
      <c r="AC337" s="529">
        <v>0.64390000000000003</v>
      </c>
      <c r="AD337" s="9" t="s">
        <v>94</v>
      </c>
      <c r="AF337" s="11">
        <v>0.57720526315789467</v>
      </c>
    </row>
    <row r="338" spans="1:32" ht="15">
      <c r="A338" s="29" t="s">
        <v>84</v>
      </c>
      <c r="B338" s="39">
        <v>40994</v>
      </c>
      <c r="C338" s="523">
        <v>2</v>
      </c>
      <c r="D338" s="523">
        <v>1</v>
      </c>
      <c r="E338" s="523">
        <v>1</v>
      </c>
      <c r="F338" s="523" t="s">
        <v>208</v>
      </c>
      <c r="G338" s="31" t="s">
        <v>207</v>
      </c>
      <c r="H338" s="32" t="s">
        <v>238</v>
      </c>
      <c r="I338" s="32" t="s">
        <v>326</v>
      </c>
      <c r="J338" s="32" t="s">
        <v>327</v>
      </c>
      <c r="K338" s="12" t="s">
        <v>302</v>
      </c>
      <c r="L338" s="529">
        <v>36.148699999999998</v>
      </c>
      <c r="M338" s="529">
        <v>21.377700000000001</v>
      </c>
      <c r="N338" s="529">
        <v>50.761628000000002</v>
      </c>
      <c r="O338" s="530">
        <v>1025.2686000000001</v>
      </c>
      <c r="P338" s="529">
        <v>7.3488699999999998</v>
      </c>
      <c r="Q338" s="531">
        <v>102.57079</v>
      </c>
      <c r="R338" s="529">
        <v>8.2720000000000002</v>
      </c>
      <c r="S338" s="529">
        <v>0.35</v>
      </c>
      <c r="T338" s="529">
        <v>0.40689999999999998</v>
      </c>
      <c r="U338" s="529">
        <v>36.147799999999997</v>
      </c>
      <c r="V338" s="529">
        <v>21.3825</v>
      </c>
      <c r="W338" s="529">
        <v>50.766351</v>
      </c>
      <c r="X338" s="530">
        <v>1025.2747999999999</v>
      </c>
      <c r="Y338" s="529">
        <v>7.4185499999999998</v>
      </c>
      <c r="Z338" s="531">
        <v>103.55152</v>
      </c>
      <c r="AA338" s="529">
        <v>8.2740000000000009</v>
      </c>
      <c r="AB338" s="529">
        <v>0.40670000000000001</v>
      </c>
      <c r="AC338" s="529">
        <v>0.44719999999999999</v>
      </c>
      <c r="AD338" s="9" t="s">
        <v>122</v>
      </c>
      <c r="AF338" s="11">
        <v>0.41604999999999992</v>
      </c>
    </row>
    <row r="339" spans="1:32" ht="15">
      <c r="A339" s="29"/>
      <c r="B339" s="39"/>
      <c r="C339" s="523"/>
      <c r="D339" s="523"/>
      <c r="E339" s="523"/>
      <c r="F339" s="523"/>
      <c r="G339" s="31"/>
      <c r="H339" s="32"/>
      <c r="I339" s="32"/>
      <c r="J339" s="32"/>
      <c r="K339" s="12"/>
      <c r="L339" s="529"/>
      <c r="M339" s="529"/>
      <c r="N339" s="529"/>
      <c r="O339" s="530"/>
      <c r="P339" s="529"/>
      <c r="Q339" s="531"/>
      <c r="R339" s="529"/>
      <c r="S339" s="529"/>
      <c r="T339" s="529"/>
      <c r="U339" s="529"/>
      <c r="V339" s="529"/>
      <c r="W339" s="529"/>
      <c r="X339" s="530"/>
      <c r="Y339" s="529"/>
      <c r="Z339" s="531"/>
      <c r="AA339" s="529"/>
      <c r="AB339" s="529"/>
      <c r="AC339" s="529"/>
      <c r="AD339" s="9"/>
      <c r="AF339" s="11"/>
    </row>
    <row r="340" spans="1:32">
      <c r="A340" s="29" t="s">
        <v>95</v>
      </c>
      <c r="B340" s="39">
        <v>40882</v>
      </c>
      <c r="C340" s="523">
        <v>2</v>
      </c>
      <c r="D340" s="523" t="s">
        <v>97</v>
      </c>
      <c r="E340" s="523" t="s">
        <v>196</v>
      </c>
      <c r="F340" s="523" t="s">
        <v>270</v>
      </c>
      <c r="G340" s="31" t="s">
        <v>279</v>
      </c>
      <c r="H340" s="32" t="s">
        <v>310</v>
      </c>
      <c r="I340" s="32" t="s">
        <v>280</v>
      </c>
      <c r="J340" s="32" t="s">
        <v>241</v>
      </c>
      <c r="K340" s="524">
        <v>0.1554772390520138</v>
      </c>
      <c r="L340" s="525">
        <v>35.361800000000002</v>
      </c>
      <c r="M340" s="525">
        <v>22.756499999999999</v>
      </c>
      <c r="N340" s="525">
        <v>51.208056999999997</v>
      </c>
      <c r="O340" s="526">
        <v>1024.2823000000001</v>
      </c>
      <c r="P340" s="525">
        <v>7.6360400000000004</v>
      </c>
      <c r="Q340" s="527">
        <v>108.71362000000001</v>
      </c>
      <c r="R340" s="525">
        <v>8.0980000000000008</v>
      </c>
      <c r="S340" s="525">
        <v>0.71</v>
      </c>
      <c r="T340" s="525">
        <v>1.7659</v>
      </c>
      <c r="U340" s="525">
        <v>35.511299999999999</v>
      </c>
      <c r="V340" s="525">
        <v>21.414100000000001</v>
      </c>
      <c r="W340" s="525">
        <v>50.006318999999998</v>
      </c>
      <c r="X340" s="526">
        <v>1024.8107</v>
      </c>
      <c r="Y340" s="525">
        <v>7.1049300000000004</v>
      </c>
      <c r="Z340" s="527">
        <v>98.860720000000001</v>
      </c>
      <c r="AA340" s="525">
        <v>8.0779999999999994</v>
      </c>
      <c r="AB340" s="525">
        <v>1.0831999999999999</v>
      </c>
      <c r="AC340" s="525">
        <v>4.5769000000000002</v>
      </c>
      <c r="AD340" s="526">
        <v>2.5</v>
      </c>
      <c r="AF340" s="9" t="s">
        <v>331</v>
      </c>
    </row>
    <row r="341" spans="1:32">
      <c r="A341" s="29" t="s">
        <v>95</v>
      </c>
      <c r="B341" s="39">
        <v>40889</v>
      </c>
      <c r="C341" s="523">
        <v>2</v>
      </c>
      <c r="D341" s="523">
        <v>1</v>
      </c>
      <c r="E341" s="523">
        <v>1</v>
      </c>
      <c r="F341" s="523" t="s">
        <v>269</v>
      </c>
      <c r="G341" s="31" t="s">
        <v>205</v>
      </c>
      <c r="H341" s="32" t="s">
        <v>332</v>
      </c>
      <c r="I341" s="32" t="s">
        <v>326</v>
      </c>
      <c r="J341" s="32" t="s">
        <v>111</v>
      </c>
      <c r="K341" s="524">
        <v>0.18896275631917747</v>
      </c>
      <c r="L341" s="525">
        <v>35.398099999999999</v>
      </c>
      <c r="M341" s="525">
        <v>22.414999999999999</v>
      </c>
      <c r="N341" s="525">
        <v>50.898823</v>
      </c>
      <c r="O341" s="526">
        <v>1024.404</v>
      </c>
      <c r="P341" s="525">
        <v>7.6015499999999996</v>
      </c>
      <c r="Q341" s="527">
        <v>107.59708999999999</v>
      </c>
      <c r="R341" s="525">
        <v>8.0440000000000005</v>
      </c>
      <c r="S341" s="525">
        <v>0.79449999999999998</v>
      </c>
      <c r="T341" s="525">
        <v>4.5769000000000002</v>
      </c>
      <c r="U341" s="525">
        <v>35.408499999999997</v>
      </c>
      <c r="V341" s="525">
        <v>21.913900000000002</v>
      </c>
      <c r="W341" s="525">
        <v>50.395350000000001</v>
      </c>
      <c r="X341" s="526">
        <v>1024.5931</v>
      </c>
      <c r="Y341" s="525">
        <v>5.7523299999999997</v>
      </c>
      <c r="Z341" s="527">
        <v>80.708020000000005</v>
      </c>
      <c r="AA341" s="525">
        <v>7.9630000000000001</v>
      </c>
      <c r="AB341" s="525">
        <v>1.7403999999999999</v>
      </c>
      <c r="AC341" s="525">
        <v>4.5769000000000002</v>
      </c>
      <c r="AD341" s="10">
        <v>2</v>
      </c>
      <c r="AF341" s="9" t="s">
        <v>331</v>
      </c>
    </row>
    <row r="342" spans="1:32" ht="15">
      <c r="A342" s="29" t="s">
        <v>95</v>
      </c>
      <c r="B342" s="39">
        <v>40896</v>
      </c>
      <c r="C342" s="523">
        <v>2</v>
      </c>
      <c r="D342" s="523">
        <v>1</v>
      </c>
      <c r="E342" s="523" t="s">
        <v>196</v>
      </c>
      <c r="F342" s="523" t="s">
        <v>201</v>
      </c>
      <c r="G342" s="31" t="s">
        <v>218</v>
      </c>
      <c r="H342" s="32" t="s">
        <v>283</v>
      </c>
      <c r="I342" s="32" t="s">
        <v>326</v>
      </c>
      <c r="J342" s="32" t="s">
        <v>239</v>
      </c>
      <c r="K342" s="524">
        <v>0.1725690638049294</v>
      </c>
      <c r="L342" s="529">
        <v>35.4193</v>
      </c>
      <c r="M342" s="529">
        <v>23.729500000000002</v>
      </c>
      <c r="N342" s="529">
        <v>52.299853000000006</v>
      </c>
      <c r="O342" s="530">
        <v>1024.0458000000001</v>
      </c>
      <c r="P342" s="529">
        <v>7.9224100000000002</v>
      </c>
      <c r="Q342" s="531">
        <v>114.75699</v>
      </c>
      <c r="R342" s="529">
        <v>7.9749999999999996</v>
      </c>
      <c r="S342" s="529">
        <v>0.76049999999999995</v>
      </c>
      <c r="T342" s="529">
        <v>1.8468</v>
      </c>
      <c r="U342" s="529">
        <v>35.461500000000001</v>
      </c>
      <c r="V342" s="529">
        <v>22.6677</v>
      </c>
      <c r="W342" s="529">
        <v>51.247300000000003</v>
      </c>
      <c r="X342" s="530">
        <v>1024.4187999999999</v>
      </c>
      <c r="Y342" s="529">
        <v>7.1990600000000002</v>
      </c>
      <c r="Z342" s="531">
        <v>102.39185000000001</v>
      </c>
      <c r="AA342" s="529">
        <v>7.9509999999999996</v>
      </c>
      <c r="AB342" s="529">
        <v>1.1386000000000001</v>
      </c>
      <c r="AC342" s="529">
        <v>9.1550000000000011</v>
      </c>
      <c r="AD342" s="10">
        <v>2.5</v>
      </c>
      <c r="AF342" s="11">
        <v>5.4914494117646999</v>
      </c>
    </row>
    <row r="343" spans="1:32" ht="15">
      <c r="A343" s="29" t="s">
        <v>95</v>
      </c>
      <c r="B343" s="39">
        <v>40912</v>
      </c>
      <c r="C343" s="523">
        <v>2</v>
      </c>
      <c r="D343" s="523">
        <v>1</v>
      </c>
      <c r="E343" s="523">
        <v>1</v>
      </c>
      <c r="F343" s="523" t="s">
        <v>202</v>
      </c>
      <c r="G343" s="31" t="s">
        <v>218</v>
      </c>
      <c r="H343" s="32" t="s">
        <v>287</v>
      </c>
      <c r="I343" s="32" t="s">
        <v>326</v>
      </c>
      <c r="J343" s="32" t="s">
        <v>241</v>
      </c>
      <c r="K343" s="524">
        <v>0.16062549996822065</v>
      </c>
      <c r="L343" s="529">
        <v>35.727800000000002</v>
      </c>
      <c r="M343" s="529">
        <v>24.403600000000001</v>
      </c>
      <c r="N343" s="529">
        <v>53.417403</v>
      </c>
      <c r="O343" s="530">
        <v>1024.0761</v>
      </c>
      <c r="P343" s="529">
        <v>7.5194400000000003</v>
      </c>
      <c r="Q343" s="531">
        <v>110.38634999999999</v>
      </c>
      <c r="R343" s="529">
        <v>8.3730000000000029</v>
      </c>
      <c r="S343" s="529">
        <v>0.83909999999999996</v>
      </c>
      <c r="T343" s="529">
        <v>3.0884</v>
      </c>
      <c r="U343" s="525">
        <v>35.7179</v>
      </c>
      <c r="V343" s="525">
        <v>23.646699999999999</v>
      </c>
      <c r="W343" s="525">
        <v>52.607557999999997</v>
      </c>
      <c r="X343" s="526">
        <v>1024.3322000000001</v>
      </c>
      <c r="Y343" s="525">
        <v>6.85412</v>
      </c>
      <c r="Z343" s="527">
        <v>99.311179999999993</v>
      </c>
      <c r="AA343" s="525">
        <v>8.3529999999999998</v>
      </c>
      <c r="AB343" s="525">
        <v>0.92659999999999998</v>
      </c>
      <c r="AC343" s="525">
        <v>6.9423000000000004</v>
      </c>
      <c r="AD343" s="10">
        <v>2.5</v>
      </c>
      <c r="AF343" s="11">
        <v>5.002994711538463</v>
      </c>
    </row>
    <row r="344" spans="1:32" ht="15">
      <c r="A344" s="29" t="s">
        <v>95</v>
      </c>
      <c r="B344" s="39">
        <v>40917</v>
      </c>
      <c r="C344" s="523">
        <v>2</v>
      </c>
      <c r="D344" s="523">
        <v>1</v>
      </c>
      <c r="E344" s="523">
        <v>1</v>
      </c>
      <c r="F344" s="523" t="s">
        <v>304</v>
      </c>
      <c r="G344" s="31" t="s">
        <v>218</v>
      </c>
      <c r="H344" s="32" t="s">
        <v>315</v>
      </c>
      <c r="I344" s="32" t="s">
        <v>326</v>
      </c>
      <c r="J344" s="32" t="s">
        <v>243</v>
      </c>
      <c r="K344" s="524">
        <v>0.16800010062858969</v>
      </c>
      <c r="L344" s="529">
        <v>35.820099999999996</v>
      </c>
      <c r="M344" s="529">
        <v>23.6889</v>
      </c>
      <c r="N344" s="529">
        <v>52.782101000000004</v>
      </c>
      <c r="O344" s="530">
        <v>1024.3586</v>
      </c>
      <c r="P344" s="529">
        <v>7.7524899999999999</v>
      </c>
      <c r="Q344" s="531">
        <v>112.47623</v>
      </c>
      <c r="R344" s="529">
        <v>8.3960000000000008</v>
      </c>
      <c r="S344" s="529">
        <v>0.59050000000000002</v>
      </c>
      <c r="T344" s="529">
        <v>2.1726000000000001</v>
      </c>
      <c r="U344" s="529">
        <v>35.799900000000001</v>
      </c>
      <c r="V344" s="529">
        <v>22.828399999999998</v>
      </c>
      <c r="W344" s="529">
        <v>51.850976000000003</v>
      </c>
      <c r="X344" s="530">
        <v>1024.6291000000001</v>
      </c>
      <c r="Y344" s="529">
        <v>6.90428</v>
      </c>
      <c r="Z344" s="531">
        <v>98.669880000000006</v>
      </c>
      <c r="AA344" s="529">
        <v>8.3780000000000001</v>
      </c>
      <c r="AB344" s="529">
        <v>1.986</v>
      </c>
      <c r="AC344" s="529">
        <v>8.4861000000000004</v>
      </c>
      <c r="AD344" s="10">
        <v>2.5</v>
      </c>
      <c r="AF344" s="11">
        <v>5.025294696969695</v>
      </c>
    </row>
    <row r="345" spans="1:32" ht="15">
      <c r="A345" s="29" t="s">
        <v>95</v>
      </c>
      <c r="B345" s="39">
        <v>40924</v>
      </c>
      <c r="C345" s="523">
        <v>2</v>
      </c>
      <c r="D345" s="523">
        <v>1</v>
      </c>
      <c r="E345" s="523">
        <v>1</v>
      </c>
      <c r="F345" s="523" t="s">
        <v>304</v>
      </c>
      <c r="G345" s="31" t="s">
        <v>216</v>
      </c>
      <c r="H345" s="32" t="s">
        <v>283</v>
      </c>
      <c r="I345" s="32" t="s">
        <v>326</v>
      </c>
      <c r="J345" s="32" t="s">
        <v>243</v>
      </c>
      <c r="K345" s="524">
        <v>0.14200206686778155</v>
      </c>
      <c r="L345" s="529">
        <v>35.929499999999997</v>
      </c>
      <c r="M345" s="529">
        <v>25.1629</v>
      </c>
      <c r="N345" s="529">
        <v>54.495629000000001</v>
      </c>
      <c r="O345" s="530">
        <v>1023.9988</v>
      </c>
      <c r="P345" s="529">
        <v>7.3896199999999999</v>
      </c>
      <c r="Q345" s="531">
        <v>110.01931</v>
      </c>
      <c r="R345" s="529">
        <v>8.3510000000000009</v>
      </c>
      <c r="S345" s="529">
        <v>0.60950000000000004</v>
      </c>
      <c r="T345" s="529">
        <v>1.7563</v>
      </c>
      <c r="U345" s="529">
        <v>35.904200000000003</v>
      </c>
      <c r="V345" s="529">
        <v>24.2531</v>
      </c>
      <c r="W345" s="529">
        <v>53.494954</v>
      </c>
      <c r="X345" s="530">
        <v>1024.2900999999999</v>
      </c>
      <c r="Y345" s="529">
        <v>5.3505700000000003</v>
      </c>
      <c r="Z345" s="531">
        <v>78.424000000000007</v>
      </c>
      <c r="AA345" s="529">
        <v>8.3120000000000012</v>
      </c>
      <c r="AB345" s="529">
        <v>1.1798999999999999</v>
      </c>
      <c r="AC345" s="529">
        <v>9.1550000000000011</v>
      </c>
      <c r="AD345" s="10">
        <v>2.5</v>
      </c>
      <c r="AF345" s="11">
        <v>4.9600910447761155</v>
      </c>
    </row>
    <row r="346" spans="1:32" ht="15">
      <c r="A346" s="29" t="s">
        <v>95</v>
      </c>
      <c r="B346" s="39">
        <v>40931</v>
      </c>
      <c r="C346" s="523">
        <v>2</v>
      </c>
      <c r="D346" s="523">
        <v>1</v>
      </c>
      <c r="E346" s="523" t="s">
        <v>191</v>
      </c>
      <c r="F346" s="523" t="s">
        <v>304</v>
      </c>
      <c r="G346" s="31" t="s">
        <v>218</v>
      </c>
      <c r="H346" s="32" t="s">
        <v>333</v>
      </c>
      <c r="I346" s="32" t="s">
        <v>326</v>
      </c>
      <c r="J346" s="32" t="s">
        <v>250</v>
      </c>
      <c r="K346" s="503">
        <v>0.15593137850477309</v>
      </c>
      <c r="L346" s="525">
        <v>35.879899999999999</v>
      </c>
      <c r="M346" s="525">
        <v>25.9514</v>
      </c>
      <c r="N346" s="525">
        <v>55.272593000000001</v>
      </c>
      <c r="O346" s="526">
        <v>1023.7154</v>
      </c>
      <c r="P346" s="525">
        <v>7.0617900000000002</v>
      </c>
      <c r="Q346" s="527">
        <v>106.51427</v>
      </c>
      <c r="R346" s="525">
        <v>8.2910000000000004</v>
      </c>
      <c r="S346" s="525">
        <v>0.53259999999999996</v>
      </c>
      <c r="T346" s="525">
        <v>1.8039000000000001</v>
      </c>
      <c r="U346" s="529">
        <v>35.869599999999998</v>
      </c>
      <c r="V346" s="529">
        <v>24.938700000000001</v>
      </c>
      <c r="W346" s="529">
        <v>54.179273000000002</v>
      </c>
      <c r="X346" s="530">
        <v>1024.0568000000001</v>
      </c>
      <c r="Y346" s="529">
        <v>5.50624</v>
      </c>
      <c r="Z346" s="531">
        <v>81.639679999999998</v>
      </c>
      <c r="AA346" s="529">
        <v>8.2590000000000003</v>
      </c>
      <c r="AB346" s="529">
        <v>1.2196</v>
      </c>
      <c r="AC346" s="529">
        <v>7.6928999999999998</v>
      </c>
      <c r="AD346" s="10">
        <v>3.2</v>
      </c>
      <c r="AF346" s="11">
        <v>5.1833202614379088</v>
      </c>
    </row>
    <row r="347" spans="1:32" ht="15">
      <c r="A347" s="29" t="s">
        <v>95</v>
      </c>
      <c r="B347" s="39">
        <v>40938</v>
      </c>
      <c r="C347" s="523">
        <v>2</v>
      </c>
      <c r="D347" s="523">
        <v>1</v>
      </c>
      <c r="E347" s="523">
        <v>1</v>
      </c>
      <c r="F347" s="523" t="s">
        <v>195</v>
      </c>
      <c r="G347" s="31" t="s">
        <v>192</v>
      </c>
      <c r="H347" s="32" t="s">
        <v>334</v>
      </c>
      <c r="I347" s="32" t="s">
        <v>326</v>
      </c>
      <c r="J347" s="32" t="s">
        <v>241</v>
      </c>
      <c r="K347" s="503">
        <v>0.13212925197083955</v>
      </c>
      <c r="L347" s="529">
        <v>36.0535</v>
      </c>
      <c r="M347" s="529">
        <v>25.709299999999999</v>
      </c>
      <c r="N347" s="529">
        <v>55.249495000000003</v>
      </c>
      <c r="O347" s="530">
        <v>1023.9241</v>
      </c>
      <c r="P347" s="529">
        <v>7.37521</v>
      </c>
      <c r="Q347" s="531">
        <v>110.89991000000001</v>
      </c>
      <c r="R347" s="529">
        <v>8.3250000000000011</v>
      </c>
      <c r="S347" s="529">
        <v>0.45829999999999999</v>
      </c>
      <c r="T347" s="529">
        <v>1.3889</v>
      </c>
      <c r="U347" s="529">
        <v>36.049999999999997</v>
      </c>
      <c r="V347" s="529">
        <v>25.226600000000001</v>
      </c>
      <c r="W347" s="529">
        <v>54.729801000000002</v>
      </c>
      <c r="X347" s="530">
        <v>1024.1063999999999</v>
      </c>
      <c r="Y347" s="529">
        <v>6.9385500000000002</v>
      </c>
      <c r="Z347" s="531">
        <v>103.48605000000001</v>
      </c>
      <c r="AA347" s="529">
        <v>8.3210000000000015</v>
      </c>
      <c r="AB347" s="529">
        <v>0.96130000000000004</v>
      </c>
      <c r="AC347" s="529">
        <v>3.9653</v>
      </c>
      <c r="AD347" s="10">
        <v>4</v>
      </c>
      <c r="AF347" s="11">
        <v>2.8614341463414639</v>
      </c>
    </row>
    <row r="348" spans="1:32" ht="15">
      <c r="A348" s="29" t="s">
        <v>95</v>
      </c>
      <c r="B348" s="39">
        <v>40945</v>
      </c>
      <c r="C348" s="523">
        <v>2</v>
      </c>
      <c r="D348" s="523" t="s">
        <v>196</v>
      </c>
      <c r="E348" s="523" t="s">
        <v>196</v>
      </c>
      <c r="F348" s="523" t="s">
        <v>304</v>
      </c>
      <c r="G348" s="31" t="s">
        <v>192</v>
      </c>
      <c r="H348" s="32" t="s">
        <v>289</v>
      </c>
      <c r="I348" s="32" t="s">
        <v>326</v>
      </c>
      <c r="J348" s="32" t="s">
        <v>238</v>
      </c>
      <c r="K348" s="503">
        <v>0.17533367526265992</v>
      </c>
      <c r="L348" s="529">
        <v>36.081200000000003</v>
      </c>
      <c r="M348" s="529">
        <v>24.2834</v>
      </c>
      <c r="N348" s="529">
        <v>53.757831000000003</v>
      </c>
      <c r="O348" s="530">
        <v>1024.3795</v>
      </c>
      <c r="P348" s="529">
        <v>7.0019299999999998</v>
      </c>
      <c r="Q348" s="531">
        <v>102.78595</v>
      </c>
      <c r="R348" s="529">
        <v>8.2860000000000014</v>
      </c>
      <c r="S348" s="529">
        <v>0.42349999999999999</v>
      </c>
      <c r="T348" s="529">
        <v>1.3928</v>
      </c>
      <c r="U348" s="529">
        <v>36.104500000000002</v>
      </c>
      <c r="V348" s="529">
        <v>23.389700000000001</v>
      </c>
      <c r="W348" s="529">
        <v>52.838971999999998</v>
      </c>
      <c r="X348" s="530">
        <v>1024.6963000000001</v>
      </c>
      <c r="Y348" s="529">
        <v>7.1855099999999998</v>
      </c>
      <c r="Z348" s="531">
        <v>103.88157</v>
      </c>
      <c r="AA348" s="529">
        <v>8.3020000000000014</v>
      </c>
      <c r="AB348" s="529">
        <v>0.52939999999999998</v>
      </c>
      <c r="AC348" s="529">
        <v>5.8944999999999999</v>
      </c>
      <c r="AD348" s="10">
        <v>3</v>
      </c>
      <c r="AF348" s="11">
        <v>3.6767176870748295</v>
      </c>
    </row>
    <row r="349" spans="1:32" ht="15">
      <c r="A349" s="29" t="s">
        <v>95</v>
      </c>
      <c r="B349" s="39">
        <v>40952</v>
      </c>
      <c r="C349" s="523" t="s">
        <v>97</v>
      </c>
      <c r="D349" s="523" t="s">
        <v>97</v>
      </c>
      <c r="E349" s="523" t="s">
        <v>196</v>
      </c>
      <c r="F349" s="523" t="s">
        <v>268</v>
      </c>
      <c r="G349" s="31" t="s">
        <v>279</v>
      </c>
      <c r="H349" s="32" t="s">
        <v>335</v>
      </c>
      <c r="I349" s="32" t="s">
        <v>326</v>
      </c>
      <c r="J349" s="32" t="s">
        <v>250</v>
      </c>
      <c r="K349" s="503">
        <v>0.17218700291867242</v>
      </c>
      <c r="L349" s="529">
        <v>36.077399999999997</v>
      </c>
      <c r="M349" s="529">
        <v>25.121400000000001</v>
      </c>
      <c r="N349" s="529">
        <v>54.650084999999997</v>
      </c>
      <c r="O349" s="530">
        <v>1024.1234999999999</v>
      </c>
      <c r="P349" s="529">
        <v>7.5662399999999996</v>
      </c>
      <c r="Q349" s="531">
        <v>112.66451000000001</v>
      </c>
      <c r="R349" s="529">
        <v>8.3040000000000003</v>
      </c>
      <c r="S349" s="529">
        <v>0.43559999999999999</v>
      </c>
      <c r="T349" s="529">
        <v>1.9867999999999999</v>
      </c>
      <c r="U349" s="529">
        <v>36.168600000000005</v>
      </c>
      <c r="V349" s="529">
        <v>24.354900000000001</v>
      </c>
      <c r="W349" s="529">
        <v>53.953660999999997</v>
      </c>
      <c r="X349" s="530">
        <v>1024.4602</v>
      </c>
      <c r="Y349" s="529">
        <v>5.3262499999999999</v>
      </c>
      <c r="Z349" s="531">
        <v>78.322540000000004</v>
      </c>
      <c r="AA349" s="529">
        <v>8.3080000000000016</v>
      </c>
      <c r="AB349" s="529">
        <v>0.54920000000000002</v>
      </c>
      <c r="AC349" s="529">
        <v>9.1550000000000011</v>
      </c>
      <c r="AD349" s="10">
        <v>3</v>
      </c>
      <c r="AF349" s="11">
        <v>5.7869126436781562</v>
      </c>
    </row>
    <row r="350" spans="1:32" ht="15">
      <c r="A350" s="29" t="s">
        <v>95</v>
      </c>
      <c r="B350" s="39">
        <v>40959</v>
      </c>
      <c r="C350" s="523">
        <v>2</v>
      </c>
      <c r="D350" s="523">
        <v>1</v>
      </c>
      <c r="E350" s="523">
        <v>1</v>
      </c>
      <c r="F350" s="523" t="s">
        <v>304</v>
      </c>
      <c r="G350" s="31" t="s">
        <v>218</v>
      </c>
      <c r="H350" s="32" t="s">
        <v>336</v>
      </c>
      <c r="I350" s="32" t="s">
        <v>326</v>
      </c>
      <c r="J350" s="32" t="s">
        <v>246</v>
      </c>
      <c r="K350" s="503">
        <v>0.17272905765541907</v>
      </c>
      <c r="L350" s="529">
        <v>36.255800000000001</v>
      </c>
      <c r="M350" s="529">
        <v>25.496200000000002</v>
      </c>
      <c r="N350" s="529">
        <v>55.294297999999998</v>
      </c>
      <c r="O350" s="530">
        <v>1024.1433999999999</v>
      </c>
      <c r="P350" s="529">
        <v>7.1452</v>
      </c>
      <c r="Q350" s="531">
        <v>107.17989</v>
      </c>
      <c r="R350" s="529">
        <v>8.3290000000000006</v>
      </c>
      <c r="S350" s="529">
        <v>0.73919999999999997</v>
      </c>
      <c r="T350" s="529">
        <v>1.99</v>
      </c>
      <c r="U350" s="525">
        <v>36.254300000000001</v>
      </c>
      <c r="V350" s="525">
        <v>24.5899</v>
      </c>
      <c r="W350" s="525">
        <v>54.319521999999999</v>
      </c>
      <c r="X350" s="526">
        <v>1024.4545000000001</v>
      </c>
      <c r="Y350" s="525">
        <v>6.7932100000000002</v>
      </c>
      <c r="Z350" s="527">
        <v>100.3455</v>
      </c>
      <c r="AA350" s="525">
        <v>8.3239999999999998</v>
      </c>
      <c r="AB350" s="525">
        <v>0.93310000000000004</v>
      </c>
      <c r="AC350" s="525">
        <v>7.9562999999999997</v>
      </c>
      <c r="AD350" s="10">
        <v>2</v>
      </c>
      <c r="AF350" s="11">
        <v>5.1131096774193532</v>
      </c>
    </row>
    <row r="351" spans="1:32" ht="15">
      <c r="A351" s="29" t="s">
        <v>95</v>
      </c>
      <c r="B351" s="39">
        <v>40966</v>
      </c>
      <c r="C351" s="523">
        <v>2</v>
      </c>
      <c r="D351" s="523">
        <v>1</v>
      </c>
      <c r="E351" s="523">
        <v>1</v>
      </c>
      <c r="F351" s="523" t="s">
        <v>304</v>
      </c>
      <c r="G351" s="31" t="s">
        <v>216</v>
      </c>
      <c r="H351" s="32" t="s">
        <v>333</v>
      </c>
      <c r="I351" s="32" t="s">
        <v>326</v>
      </c>
      <c r="J351" s="32" t="s">
        <v>246</v>
      </c>
      <c r="K351" s="503">
        <v>0.17058185284712821</v>
      </c>
      <c r="L351" s="529">
        <v>36.291000000000004</v>
      </c>
      <c r="M351" s="529">
        <v>24.684899999999999</v>
      </c>
      <c r="N351" s="529">
        <v>54.466788999999999</v>
      </c>
      <c r="O351" s="530">
        <v>1024.4175</v>
      </c>
      <c r="P351" s="529">
        <v>7.2821800000000003</v>
      </c>
      <c r="Q351" s="531">
        <v>107.76521</v>
      </c>
      <c r="R351" s="529">
        <v>8.3510000000000009</v>
      </c>
      <c r="S351" s="529">
        <v>0.73</v>
      </c>
      <c r="T351" s="529">
        <v>1.7912999999999999</v>
      </c>
      <c r="U351" s="529">
        <v>36.297600000000003</v>
      </c>
      <c r="V351" s="529">
        <v>23.979900000000001</v>
      </c>
      <c r="W351" s="529">
        <v>53.721927999999998</v>
      </c>
      <c r="X351" s="530">
        <v>1024.6703</v>
      </c>
      <c r="Y351" s="529">
        <v>6.1213800000000003</v>
      </c>
      <c r="Z351" s="531">
        <v>89.503979999999999</v>
      </c>
      <c r="AA351" s="529">
        <v>8.3590000000000018</v>
      </c>
      <c r="AB351" s="529">
        <v>0.71640000000000004</v>
      </c>
      <c r="AC351" s="529">
        <v>6.1353</v>
      </c>
      <c r="AD351" s="10">
        <v>3.2</v>
      </c>
      <c r="AF351" s="11">
        <v>4.1102799999999968</v>
      </c>
    </row>
    <row r="352" spans="1:32" ht="15">
      <c r="A352" s="29" t="s">
        <v>95</v>
      </c>
      <c r="B352" s="39">
        <v>40973</v>
      </c>
      <c r="C352" s="523" t="s">
        <v>97</v>
      </c>
      <c r="D352" s="523" t="s">
        <v>196</v>
      </c>
      <c r="E352" s="523" t="s">
        <v>108</v>
      </c>
      <c r="F352" s="523" t="s">
        <v>119</v>
      </c>
      <c r="G352" s="31" t="s">
        <v>189</v>
      </c>
      <c r="H352" s="32" t="s">
        <v>263</v>
      </c>
      <c r="I352" s="32" t="s">
        <v>326</v>
      </c>
      <c r="J352" s="32" t="s">
        <v>236</v>
      </c>
      <c r="K352" s="503">
        <v>0.13984171074779875</v>
      </c>
      <c r="L352" s="529">
        <v>36.145299999999999</v>
      </c>
      <c r="M352" s="529">
        <v>24.307500000000001</v>
      </c>
      <c r="N352" s="529">
        <v>53.868380000000002</v>
      </c>
      <c r="O352" s="530">
        <v>1024.421</v>
      </c>
      <c r="P352" s="529">
        <v>6.7761300000000002</v>
      </c>
      <c r="Q352" s="531">
        <v>99.548929999999999</v>
      </c>
      <c r="R352" s="529">
        <v>8.3060000000000027</v>
      </c>
      <c r="S352" s="529">
        <v>0.95750000000000002</v>
      </c>
      <c r="T352" s="529">
        <v>1.0826</v>
      </c>
      <c r="U352" s="529">
        <v>36.4437</v>
      </c>
      <c r="V352" s="529">
        <v>23.0624</v>
      </c>
      <c r="W352" s="529">
        <v>52.929126000000004</v>
      </c>
      <c r="X352" s="530">
        <v>1025.0530000000001</v>
      </c>
      <c r="Y352" s="529">
        <v>6.5588300000000004</v>
      </c>
      <c r="Z352" s="531">
        <v>94.468450000000004</v>
      </c>
      <c r="AA352" s="529">
        <v>8.2970000000000006</v>
      </c>
      <c r="AB352" s="529">
        <v>0.92569999999999997</v>
      </c>
      <c r="AC352" s="529">
        <v>9.1550000000000011</v>
      </c>
      <c r="AD352" s="10">
        <v>3.5</v>
      </c>
      <c r="AF352" s="11">
        <v>3.8793773584905633</v>
      </c>
    </row>
    <row r="353" spans="1:32" ht="15">
      <c r="A353" s="29" t="s">
        <v>95</v>
      </c>
      <c r="B353" s="39">
        <v>40980</v>
      </c>
      <c r="C353" s="523">
        <v>2</v>
      </c>
      <c r="D353" s="523">
        <v>1</v>
      </c>
      <c r="E353" s="523">
        <v>1</v>
      </c>
      <c r="F353" s="523" t="s">
        <v>203</v>
      </c>
      <c r="G353" s="31" t="s">
        <v>192</v>
      </c>
      <c r="H353" s="32" t="s">
        <v>337</v>
      </c>
      <c r="I353" s="32" t="s">
        <v>326</v>
      </c>
      <c r="J353" s="32" t="s">
        <v>111</v>
      </c>
      <c r="K353" s="503">
        <v>0.18483237270928621</v>
      </c>
      <c r="L353" s="529">
        <v>36.201900000000002</v>
      </c>
      <c r="M353" s="529">
        <v>25.450900000000001</v>
      </c>
      <c r="N353" s="529">
        <v>55.172271000000002</v>
      </c>
      <c r="O353" s="530">
        <v>1024.1156000000001</v>
      </c>
      <c r="P353" s="529">
        <v>7.5967200000000004</v>
      </c>
      <c r="Q353" s="531">
        <v>113.83081</v>
      </c>
      <c r="R353" s="529">
        <v>8.2570000000000014</v>
      </c>
      <c r="S353" s="529">
        <v>0.68120000000000003</v>
      </c>
      <c r="T353" s="529">
        <v>2.2978999999999998</v>
      </c>
      <c r="U353" s="529">
        <v>36.177700000000002</v>
      </c>
      <c r="V353" s="529">
        <v>23.893999999999998</v>
      </c>
      <c r="W353" s="529">
        <v>53.472802000000001</v>
      </c>
      <c r="X353" s="530">
        <v>1024.6078</v>
      </c>
      <c r="Y353" s="529">
        <v>5.0316599999999996</v>
      </c>
      <c r="Z353" s="531">
        <v>73.411120000000011</v>
      </c>
      <c r="AA353" s="529">
        <v>8.2349999999999994</v>
      </c>
      <c r="AB353" s="529">
        <v>0.85589999999999999</v>
      </c>
      <c r="AC353" s="529">
        <v>9.1550000000000011</v>
      </c>
      <c r="AD353" s="10">
        <v>2.5</v>
      </c>
      <c r="AF353" s="11">
        <v>7.4510352040816157</v>
      </c>
    </row>
    <row r="354" spans="1:32" ht="15">
      <c r="A354" s="29" t="s">
        <v>95</v>
      </c>
      <c r="B354" s="39">
        <v>40988</v>
      </c>
      <c r="C354" s="523">
        <v>2</v>
      </c>
      <c r="D354" s="523">
        <v>1</v>
      </c>
      <c r="E354" s="523">
        <v>1</v>
      </c>
      <c r="F354" s="523" t="s">
        <v>203</v>
      </c>
      <c r="G354" s="31" t="s">
        <v>192</v>
      </c>
      <c r="H354" s="32" t="s">
        <v>118</v>
      </c>
      <c r="I354" s="32" t="s">
        <v>326</v>
      </c>
      <c r="J354" s="32" t="s">
        <v>246</v>
      </c>
      <c r="K354" s="503">
        <v>0.16368392605028084</v>
      </c>
      <c r="L354" s="529">
        <v>36.355800000000002</v>
      </c>
      <c r="M354" s="529">
        <v>23.2117</v>
      </c>
      <c r="N354" s="529">
        <v>52.971426999999998</v>
      </c>
      <c r="O354" s="530">
        <v>1024.9052999999999</v>
      </c>
      <c r="P354" s="529">
        <v>7.40822</v>
      </c>
      <c r="Q354" s="531">
        <v>106.92568</v>
      </c>
      <c r="R354" s="529">
        <v>8.2730000000000015</v>
      </c>
      <c r="S354" s="529">
        <v>0.88539999999999996</v>
      </c>
      <c r="T354" s="529">
        <v>2.2040999999999999</v>
      </c>
      <c r="U354" s="529">
        <v>36.334600000000002</v>
      </c>
      <c r="V354" s="529">
        <v>22.7867</v>
      </c>
      <c r="W354" s="529">
        <v>52.494008999999998</v>
      </c>
      <c r="X354" s="530">
        <v>1025.0489</v>
      </c>
      <c r="Y354" s="529">
        <v>6.7856699999999996</v>
      </c>
      <c r="Z354" s="531">
        <v>97.204939999999993</v>
      </c>
      <c r="AA354" s="529">
        <v>8.2810000000000006</v>
      </c>
      <c r="AB354" s="529">
        <v>1.2393000000000001</v>
      </c>
      <c r="AC354" s="529">
        <v>6.9196</v>
      </c>
      <c r="AD354" s="10">
        <v>3.5</v>
      </c>
      <c r="AF354" s="11">
        <v>5.2432702479338822</v>
      </c>
    </row>
    <row r="355" spans="1:32" ht="15">
      <c r="A355" s="29" t="s">
        <v>95</v>
      </c>
      <c r="B355" s="39">
        <v>40994</v>
      </c>
      <c r="C355" s="523">
        <v>2</v>
      </c>
      <c r="D355" s="523" t="s">
        <v>196</v>
      </c>
      <c r="E355" s="523">
        <v>1</v>
      </c>
      <c r="F355" s="523" t="s">
        <v>203</v>
      </c>
      <c r="G355" s="31" t="s">
        <v>198</v>
      </c>
      <c r="H355" s="32" t="s">
        <v>333</v>
      </c>
      <c r="I355" s="32" t="s">
        <v>326</v>
      </c>
      <c r="J355" s="32" t="s">
        <v>246</v>
      </c>
      <c r="K355" s="503">
        <v>0.15117851652491365</v>
      </c>
      <c r="L355" s="529">
        <v>36.415999999999997</v>
      </c>
      <c r="M355" s="529">
        <v>22.570599999999999</v>
      </c>
      <c r="N355" s="529">
        <v>52.363843000000003</v>
      </c>
      <c r="O355" s="530">
        <v>1025.1356000000001</v>
      </c>
      <c r="P355" s="529">
        <v>7.3577700000000004</v>
      </c>
      <c r="Q355" s="531">
        <v>105.05143</v>
      </c>
      <c r="R355" s="529">
        <v>8.2750000000000004</v>
      </c>
      <c r="S355" s="529">
        <v>0.35809999999999997</v>
      </c>
      <c r="T355" s="529">
        <v>1.1585000000000001</v>
      </c>
      <c r="U355" s="525">
        <v>36.4557</v>
      </c>
      <c r="V355" s="525">
        <v>22.020800000000001</v>
      </c>
      <c r="W355" s="525">
        <v>51.831865000000001</v>
      </c>
      <c r="X355" s="526">
        <v>1025.3585</v>
      </c>
      <c r="Y355" s="525">
        <v>6.7809499999999998</v>
      </c>
      <c r="Z355" s="527">
        <v>95.904539999999997</v>
      </c>
      <c r="AA355" s="525">
        <v>8.2720000000000002</v>
      </c>
      <c r="AB355" s="525">
        <v>1.5585</v>
      </c>
      <c r="AC355" s="525">
        <v>9.1549999999999994</v>
      </c>
      <c r="AD355" s="10">
        <v>4.5</v>
      </c>
      <c r="AF355" s="11">
        <v>6.0110733727810581</v>
      </c>
    </row>
    <row r="356" spans="1:32" ht="15">
      <c r="A356" s="29"/>
      <c r="B356" s="39"/>
      <c r="C356" s="523"/>
      <c r="D356" s="523"/>
      <c r="E356" s="523"/>
      <c r="F356" s="523"/>
      <c r="G356" s="31"/>
      <c r="H356" s="32"/>
      <c r="I356" s="32"/>
      <c r="J356" s="32"/>
      <c r="K356" s="503"/>
      <c r="L356" s="529"/>
      <c r="M356" s="529"/>
      <c r="N356" s="529"/>
      <c r="O356" s="530"/>
      <c r="P356" s="529"/>
      <c r="Q356" s="531"/>
      <c r="R356" s="529"/>
      <c r="S356" s="529"/>
      <c r="T356" s="529"/>
      <c r="U356" s="525"/>
      <c r="V356" s="525"/>
      <c r="W356" s="525"/>
      <c r="X356" s="526"/>
      <c r="Y356" s="525"/>
      <c r="Z356" s="527"/>
      <c r="AA356" s="525"/>
      <c r="AB356" s="525"/>
      <c r="AC356" s="525"/>
      <c r="AD356" s="10"/>
      <c r="AF356" s="11"/>
    </row>
    <row r="357" spans="1:32">
      <c r="A357" s="29" t="s">
        <v>121</v>
      </c>
      <c r="B357" s="39">
        <v>40882</v>
      </c>
      <c r="C357" s="523">
        <v>2</v>
      </c>
      <c r="D357" s="523" t="s">
        <v>97</v>
      </c>
      <c r="E357" s="523">
        <v>1</v>
      </c>
      <c r="F357" s="523" t="s">
        <v>195</v>
      </c>
      <c r="G357" s="31" t="s">
        <v>204</v>
      </c>
      <c r="H357" s="32" t="s">
        <v>238</v>
      </c>
      <c r="I357" s="32" t="s">
        <v>326</v>
      </c>
      <c r="J357" s="32" t="s">
        <v>280</v>
      </c>
      <c r="K357" s="12" t="s">
        <v>302</v>
      </c>
      <c r="L357" s="525">
        <v>35.476399999999998</v>
      </c>
      <c r="M357" s="525">
        <v>21.934999999999999</v>
      </c>
      <c r="N357" s="525">
        <v>50.499617999999998</v>
      </c>
      <c r="O357" s="526">
        <v>1024.6024</v>
      </c>
      <c r="P357" s="525">
        <v>8.4841800000000003</v>
      </c>
      <c r="Q357" s="527">
        <v>119.12905000000001</v>
      </c>
      <c r="R357" s="525">
        <v>8.1609999999999996</v>
      </c>
      <c r="S357" s="525">
        <v>0.89739999999999998</v>
      </c>
      <c r="T357" s="525">
        <v>1.6782999999999999</v>
      </c>
      <c r="U357" s="525">
        <v>35.476999999999997</v>
      </c>
      <c r="V357" s="525">
        <v>21.892900000000001</v>
      </c>
      <c r="W357" s="525">
        <v>50.457681000000001</v>
      </c>
      <c r="X357" s="526">
        <v>1024.6257000000001</v>
      </c>
      <c r="Y357" s="525">
        <v>9.0646500000000003</v>
      </c>
      <c r="Z357" s="527">
        <v>127.18476</v>
      </c>
      <c r="AA357" s="525">
        <v>8.1709999999999994</v>
      </c>
      <c r="AB357" s="525">
        <v>0.8286</v>
      </c>
      <c r="AC357" s="525">
        <v>1.2038</v>
      </c>
      <c r="AD357" s="9" t="s">
        <v>126</v>
      </c>
      <c r="AF357" s="11">
        <v>1.3804178571428571</v>
      </c>
    </row>
    <row r="358" spans="1:32" ht="15">
      <c r="A358" s="29" t="s">
        <v>121</v>
      </c>
      <c r="B358" s="39">
        <v>40889</v>
      </c>
      <c r="C358" s="523">
        <v>2</v>
      </c>
      <c r="D358" s="523" t="s">
        <v>97</v>
      </c>
      <c r="E358" s="523">
        <v>1</v>
      </c>
      <c r="F358" s="523" t="s">
        <v>102</v>
      </c>
      <c r="G358" s="31" t="s">
        <v>189</v>
      </c>
      <c r="H358" s="32" t="s">
        <v>111</v>
      </c>
      <c r="I358" s="32" t="s">
        <v>327</v>
      </c>
      <c r="J358" s="32" t="s">
        <v>240</v>
      </c>
      <c r="K358" s="12" t="s">
        <v>302</v>
      </c>
      <c r="L358" s="529">
        <v>35.479999999999997</v>
      </c>
      <c r="M358" s="529">
        <v>21.626100000000001</v>
      </c>
      <c r="N358" s="529">
        <v>50.183045999999997</v>
      </c>
      <c r="O358" s="530">
        <v>1024.6896999999999</v>
      </c>
      <c r="P358" s="529">
        <v>7.8432899999999997</v>
      </c>
      <c r="Q358" s="531">
        <v>109.52852</v>
      </c>
      <c r="R358" s="529">
        <v>8.0870000000000015</v>
      </c>
      <c r="S358" s="529">
        <v>0.37090000000000001</v>
      </c>
      <c r="T358" s="529">
        <v>1.1195999999999999</v>
      </c>
      <c r="U358" s="529">
        <v>35.480699999999999</v>
      </c>
      <c r="V358" s="529">
        <v>21.625900000000001</v>
      </c>
      <c r="W358" s="529">
        <v>50.184964999999998</v>
      </c>
      <c r="X358" s="530">
        <v>1024.7021</v>
      </c>
      <c r="Y358" s="529">
        <v>7.8330399999999996</v>
      </c>
      <c r="Z358" s="531">
        <v>109.38545999999999</v>
      </c>
      <c r="AA358" s="529">
        <v>8.0890000000000004</v>
      </c>
      <c r="AB358" s="529">
        <v>0.2989</v>
      </c>
      <c r="AC358" s="529">
        <v>1.2948</v>
      </c>
      <c r="AD358" s="9" t="s">
        <v>124</v>
      </c>
      <c r="AF358" s="11">
        <v>1.1333499999999999</v>
      </c>
    </row>
    <row r="359" spans="1:32" ht="15">
      <c r="A359" s="29" t="s">
        <v>121</v>
      </c>
      <c r="B359" s="39">
        <v>40896</v>
      </c>
      <c r="C359" s="523">
        <v>2</v>
      </c>
      <c r="D359" s="523" t="s">
        <v>191</v>
      </c>
      <c r="E359" s="523">
        <v>1</v>
      </c>
      <c r="F359" s="523" t="s">
        <v>206</v>
      </c>
      <c r="G359" s="31" t="s">
        <v>207</v>
      </c>
      <c r="H359" s="32" t="s">
        <v>244</v>
      </c>
      <c r="I359" s="32" t="s">
        <v>326</v>
      </c>
      <c r="J359" s="32" t="s">
        <v>326</v>
      </c>
      <c r="K359" s="12" t="s">
        <v>302</v>
      </c>
      <c r="L359" s="529">
        <v>35.484499999999997</v>
      </c>
      <c r="M359" s="529">
        <v>22.653400000000001</v>
      </c>
      <c r="N359" s="529">
        <v>51.258206999999999</v>
      </c>
      <c r="O359" s="530">
        <v>1024.4041</v>
      </c>
      <c r="P359" s="529">
        <v>8.4169800000000006</v>
      </c>
      <c r="Q359" s="531">
        <v>119.70001000000001</v>
      </c>
      <c r="R359" s="529">
        <v>8.0580000000000016</v>
      </c>
      <c r="S359" s="529">
        <v>0.22289999999999999</v>
      </c>
      <c r="T359" s="529">
        <v>0.1178</v>
      </c>
      <c r="U359" s="525">
        <v>35.488500000000002</v>
      </c>
      <c r="V359" s="525">
        <v>22.667999999999999</v>
      </c>
      <c r="W359" s="525">
        <v>51.279890000000002</v>
      </c>
      <c r="X359" s="526">
        <v>1024.4147</v>
      </c>
      <c r="Y359" s="525">
        <v>8.4832699999999992</v>
      </c>
      <c r="Z359" s="527">
        <v>120.67665</v>
      </c>
      <c r="AA359" s="525">
        <v>8.0630000000000006</v>
      </c>
      <c r="AB359" s="525">
        <v>0.17319999999999999</v>
      </c>
      <c r="AC359" s="525">
        <v>0.20899999999999999</v>
      </c>
      <c r="AD359" s="9" t="s">
        <v>153</v>
      </c>
      <c r="AF359" s="525">
        <v>0.19059191919191931</v>
      </c>
    </row>
    <row r="360" spans="1:32">
      <c r="A360" s="29" t="s">
        <v>121</v>
      </c>
      <c r="B360" s="39">
        <v>40912</v>
      </c>
      <c r="C360" s="523">
        <v>2</v>
      </c>
      <c r="D360" s="523" t="s">
        <v>191</v>
      </c>
      <c r="E360" s="523">
        <v>1</v>
      </c>
      <c r="F360" s="523" t="s">
        <v>197</v>
      </c>
      <c r="G360" s="31" t="s">
        <v>204</v>
      </c>
      <c r="H360" s="32" t="s">
        <v>246</v>
      </c>
      <c r="I360" s="32" t="s">
        <v>326</v>
      </c>
      <c r="J360" s="32" t="s">
        <v>280</v>
      </c>
      <c r="K360" s="12" t="s">
        <v>302</v>
      </c>
      <c r="L360" s="525">
        <v>35.6584</v>
      </c>
      <c r="M360" s="525">
        <v>23.521699999999999</v>
      </c>
      <c r="N360" s="525">
        <v>52.394136000000003</v>
      </c>
      <c r="O360" s="526">
        <v>1024.2849000000001</v>
      </c>
      <c r="P360" s="525">
        <v>7.8380799999999997</v>
      </c>
      <c r="Q360" s="527">
        <v>113.28363</v>
      </c>
      <c r="R360" s="525">
        <v>8.4320000000000004</v>
      </c>
      <c r="S360" s="525">
        <v>0.50639999999999996</v>
      </c>
      <c r="T360" s="525">
        <v>0.4209</v>
      </c>
      <c r="U360" s="525">
        <v>35.653799999999997</v>
      </c>
      <c r="V360" s="525">
        <v>23.521100000000001</v>
      </c>
      <c r="W360" s="525">
        <v>52.388624999999998</v>
      </c>
      <c r="X360" s="526">
        <v>1024.2925</v>
      </c>
      <c r="Y360" s="525">
        <v>7.9328799999999999</v>
      </c>
      <c r="Z360" s="527">
        <v>114.64953</v>
      </c>
      <c r="AA360" s="525">
        <v>8.4309999999999992</v>
      </c>
      <c r="AB360" s="525">
        <v>0.50949999999999995</v>
      </c>
      <c r="AC360" s="525">
        <v>0.64500000000000002</v>
      </c>
      <c r="AD360" s="9" t="s">
        <v>126</v>
      </c>
      <c r="AF360" s="11">
        <v>0.45429019607843146</v>
      </c>
    </row>
    <row r="361" spans="1:32" ht="15">
      <c r="A361" s="29" t="s">
        <v>121</v>
      </c>
      <c r="B361" s="39">
        <v>40917</v>
      </c>
      <c r="C361" s="523">
        <v>2</v>
      </c>
      <c r="D361" s="523" t="s">
        <v>196</v>
      </c>
      <c r="E361" s="523" t="s">
        <v>196</v>
      </c>
      <c r="F361" s="523" t="s">
        <v>197</v>
      </c>
      <c r="G361" s="31" t="s">
        <v>189</v>
      </c>
      <c r="H361" s="32" t="s">
        <v>236</v>
      </c>
      <c r="I361" s="32" t="s">
        <v>326</v>
      </c>
      <c r="J361" s="32" t="s">
        <v>326</v>
      </c>
      <c r="K361" s="12" t="s">
        <v>302</v>
      </c>
      <c r="L361" s="529">
        <v>35.791699999999999</v>
      </c>
      <c r="M361" s="529">
        <v>22.7197</v>
      </c>
      <c r="N361" s="529">
        <v>51.722294000000005</v>
      </c>
      <c r="O361" s="530">
        <v>1024.6181999999999</v>
      </c>
      <c r="P361" s="529">
        <v>7.0641600000000002</v>
      </c>
      <c r="Q361" s="531">
        <v>100.75771</v>
      </c>
      <c r="R361" s="529">
        <v>8.4370000000000012</v>
      </c>
      <c r="S361" s="529">
        <v>0.69630000000000003</v>
      </c>
      <c r="T361" s="529">
        <v>0.1229</v>
      </c>
      <c r="U361" s="529">
        <v>35.806199999999997</v>
      </c>
      <c r="V361" s="529">
        <v>22.552499999999998</v>
      </c>
      <c r="W361" s="529">
        <v>51.566152000000002</v>
      </c>
      <c r="X361" s="530">
        <v>1024.6880000000001</v>
      </c>
      <c r="Y361" s="529">
        <v>7.5196800000000001</v>
      </c>
      <c r="Z361" s="531">
        <v>106.94952000000001</v>
      </c>
      <c r="AA361" s="529">
        <v>8.4460000000000015</v>
      </c>
      <c r="AB361" s="529">
        <v>0.28539999999999999</v>
      </c>
      <c r="AC361" s="529">
        <v>0.1774</v>
      </c>
      <c r="AD361" s="9" t="s">
        <v>92</v>
      </c>
      <c r="AF361" s="11">
        <v>0.13977837837837837</v>
      </c>
    </row>
    <row r="362" spans="1:32" ht="15">
      <c r="A362" s="29" t="s">
        <v>121</v>
      </c>
      <c r="B362" s="39">
        <v>40924</v>
      </c>
      <c r="C362" s="523">
        <v>2</v>
      </c>
      <c r="D362" s="523" t="s">
        <v>191</v>
      </c>
      <c r="E362" s="523" t="s">
        <v>191</v>
      </c>
      <c r="F362" s="523" t="s">
        <v>102</v>
      </c>
      <c r="G362" s="31" t="s">
        <v>187</v>
      </c>
      <c r="H362" s="32" t="s">
        <v>241</v>
      </c>
      <c r="I362" s="32" t="s">
        <v>326</v>
      </c>
      <c r="J362" s="32" t="s">
        <v>327</v>
      </c>
      <c r="K362" s="12" t="s">
        <v>302</v>
      </c>
      <c r="L362" s="529">
        <v>35.857300000000002</v>
      </c>
      <c r="M362" s="529">
        <v>24.8643</v>
      </c>
      <c r="N362" s="529">
        <v>54.079841999999999</v>
      </c>
      <c r="O362" s="530">
        <v>1024.0343</v>
      </c>
      <c r="P362" s="529">
        <v>7.2915099999999997</v>
      </c>
      <c r="Q362" s="531">
        <v>107.96526</v>
      </c>
      <c r="R362" s="529">
        <v>8.3770000000000007</v>
      </c>
      <c r="S362" s="529">
        <v>1.0622</v>
      </c>
      <c r="T362" s="529">
        <v>0.49680000000000002</v>
      </c>
      <c r="U362" s="529">
        <v>35.860799999999998</v>
      </c>
      <c r="V362" s="529">
        <v>24.878699999999998</v>
      </c>
      <c r="W362" s="529">
        <v>54.101120999999999</v>
      </c>
      <c r="X362" s="530">
        <v>1024.0449000000001</v>
      </c>
      <c r="Y362" s="529">
        <v>7.3386800000000001</v>
      </c>
      <c r="Z362" s="531">
        <v>108.69249000000001</v>
      </c>
      <c r="AA362" s="529">
        <v>8.3810000000000002</v>
      </c>
      <c r="AB362" s="529">
        <v>0.82010000000000005</v>
      </c>
      <c r="AC362" s="529">
        <v>0.26929999999999998</v>
      </c>
      <c r="AD362" s="530">
        <v>2.5</v>
      </c>
      <c r="AF362" s="11">
        <v>0.29416269841269849</v>
      </c>
    </row>
    <row r="363" spans="1:32" ht="15">
      <c r="A363" s="29" t="s">
        <v>121</v>
      </c>
      <c r="B363" s="39">
        <v>40931</v>
      </c>
      <c r="C363" s="523">
        <v>2</v>
      </c>
      <c r="D363" s="523" t="s">
        <v>191</v>
      </c>
      <c r="E363" s="523" t="s">
        <v>108</v>
      </c>
      <c r="F363" s="523" t="s">
        <v>197</v>
      </c>
      <c r="G363" s="31" t="s">
        <v>189</v>
      </c>
      <c r="H363" s="32" t="s">
        <v>237</v>
      </c>
      <c r="I363" s="32" t="s">
        <v>326</v>
      </c>
      <c r="J363" s="32" t="s">
        <v>327</v>
      </c>
      <c r="K363" s="12" t="s">
        <v>302</v>
      </c>
      <c r="L363" s="529">
        <v>35.8675</v>
      </c>
      <c r="M363" s="529">
        <v>24.959299999999999</v>
      </c>
      <c r="N363" s="529">
        <v>54.194828999999999</v>
      </c>
      <c r="O363" s="530">
        <v>1024.0136</v>
      </c>
      <c r="P363" s="529">
        <v>6.8183800000000003</v>
      </c>
      <c r="Q363" s="531">
        <v>101.12876</v>
      </c>
      <c r="R363" s="529">
        <v>8.3440000000000012</v>
      </c>
      <c r="S363" s="529">
        <v>0.28199999999999997</v>
      </c>
      <c r="T363" s="529">
        <v>0.25030000000000002</v>
      </c>
      <c r="U363" s="529">
        <v>35.876300000000001</v>
      </c>
      <c r="V363" s="529">
        <v>24.940899999999999</v>
      </c>
      <c r="W363" s="529">
        <v>54.188104000000003</v>
      </c>
      <c r="X363" s="530">
        <v>1024.0363</v>
      </c>
      <c r="Y363" s="529">
        <v>7.1457800000000002</v>
      </c>
      <c r="Z363" s="531">
        <v>105.95689</v>
      </c>
      <c r="AA363" s="529">
        <v>8.3490000000000002</v>
      </c>
      <c r="AB363" s="529">
        <v>0.24759999999999999</v>
      </c>
      <c r="AC363" s="529">
        <v>0.26910000000000001</v>
      </c>
      <c r="AD363" s="9" t="s">
        <v>179</v>
      </c>
      <c r="AF363" s="11">
        <v>0.27208354430379761</v>
      </c>
    </row>
    <row r="364" spans="1:32" ht="15">
      <c r="A364" s="29" t="s">
        <v>121</v>
      </c>
      <c r="B364" s="39">
        <v>40938</v>
      </c>
      <c r="C364" s="523">
        <v>2</v>
      </c>
      <c r="D364" s="523" t="s">
        <v>196</v>
      </c>
      <c r="E364" s="523" t="s">
        <v>97</v>
      </c>
      <c r="F364" s="523" t="s">
        <v>119</v>
      </c>
      <c r="G364" s="31" t="s">
        <v>187</v>
      </c>
      <c r="H364" s="32" t="s">
        <v>243</v>
      </c>
      <c r="I364" s="32" t="s">
        <v>326</v>
      </c>
      <c r="J364" s="32" t="s">
        <v>280</v>
      </c>
      <c r="K364" s="12" t="s">
        <v>302</v>
      </c>
      <c r="L364" s="529">
        <v>35.8125</v>
      </c>
      <c r="M364" s="529">
        <v>24.404</v>
      </c>
      <c r="N364" s="529">
        <v>53.530368000000003</v>
      </c>
      <c r="O364" s="530">
        <v>1024.1404</v>
      </c>
      <c r="P364" s="529">
        <v>7.0917000000000003</v>
      </c>
      <c r="Q364" s="531">
        <v>104.15839</v>
      </c>
      <c r="R364" s="529">
        <v>8.3420000000000005</v>
      </c>
      <c r="S364" s="529">
        <v>0.28810000000000002</v>
      </c>
      <c r="T364" s="529">
        <v>0.2165</v>
      </c>
      <c r="U364" s="529">
        <v>35.812100000000001</v>
      </c>
      <c r="V364" s="529">
        <v>24.403600000000001</v>
      </c>
      <c r="W364" s="529">
        <v>53.530380000000001</v>
      </c>
      <c r="X364" s="530">
        <v>1024.1507999999999</v>
      </c>
      <c r="Y364" s="529">
        <v>7.0740400000000001</v>
      </c>
      <c r="Z364" s="531">
        <v>103.89797</v>
      </c>
      <c r="AA364" s="529">
        <v>8.3400000000000016</v>
      </c>
      <c r="AB364" s="529">
        <v>0.255</v>
      </c>
      <c r="AC364" s="529">
        <v>0.2404</v>
      </c>
      <c r="AD364" s="9" t="s">
        <v>179</v>
      </c>
      <c r="AF364" s="11">
        <v>0.24199454545454541</v>
      </c>
    </row>
    <row r="365" spans="1:32" ht="15">
      <c r="A365" s="29" t="s">
        <v>121</v>
      </c>
      <c r="B365" s="39">
        <v>40945</v>
      </c>
      <c r="C365" s="523">
        <v>2</v>
      </c>
      <c r="D365" s="523" t="s">
        <v>191</v>
      </c>
      <c r="E365" s="523" t="s">
        <v>191</v>
      </c>
      <c r="F365" s="523" t="s">
        <v>116</v>
      </c>
      <c r="G365" s="31" t="s">
        <v>193</v>
      </c>
      <c r="H365" s="32" t="s">
        <v>241</v>
      </c>
      <c r="I365" s="32" t="s">
        <v>326</v>
      </c>
      <c r="J365" s="32" t="s">
        <v>280</v>
      </c>
      <c r="K365" s="12" t="s">
        <v>302</v>
      </c>
      <c r="L365" s="529">
        <v>36.017899999999997</v>
      </c>
      <c r="M365" s="529">
        <v>22.8291</v>
      </c>
      <c r="N365" s="529">
        <v>52.128399000000002</v>
      </c>
      <c r="O365" s="530">
        <v>1024.7579000000001</v>
      </c>
      <c r="P365" s="529">
        <v>7.3981500000000002</v>
      </c>
      <c r="Q365" s="531">
        <v>105.86268</v>
      </c>
      <c r="R365" s="529">
        <v>8.3360000000000003</v>
      </c>
      <c r="S365" s="529">
        <v>0.37719999999999998</v>
      </c>
      <c r="T365" s="529">
        <v>0.42370000000000002</v>
      </c>
      <c r="U365" s="529">
        <v>36.016800000000003</v>
      </c>
      <c r="V365" s="529">
        <v>22.829799999999999</v>
      </c>
      <c r="W365" s="529">
        <v>52.129009000000003</v>
      </c>
      <c r="X365" s="530">
        <v>1024.7688000000001</v>
      </c>
      <c r="Y365" s="529">
        <v>7.5115600000000002</v>
      </c>
      <c r="Z365" s="531">
        <v>107.48632000000001</v>
      </c>
      <c r="AA365" s="529">
        <v>8.3390000000000004</v>
      </c>
      <c r="AB365" s="529">
        <v>0.42649999999999999</v>
      </c>
      <c r="AC365" s="529">
        <v>0.51070000000000004</v>
      </c>
      <c r="AD365" s="9" t="s">
        <v>92</v>
      </c>
      <c r="AF365" s="11">
        <v>0.50063209876543224</v>
      </c>
    </row>
    <row r="366" spans="1:32" ht="15">
      <c r="A366" s="29" t="s">
        <v>121</v>
      </c>
      <c r="B366" s="39">
        <v>40952</v>
      </c>
      <c r="C366" s="523">
        <v>2</v>
      </c>
      <c r="D366" s="523" t="s">
        <v>191</v>
      </c>
      <c r="E366" s="523">
        <v>1</v>
      </c>
      <c r="F366" s="523" t="s">
        <v>119</v>
      </c>
      <c r="G366" s="31" t="s">
        <v>192</v>
      </c>
      <c r="H366" s="32" t="s">
        <v>238</v>
      </c>
      <c r="I366" s="32" t="s">
        <v>326</v>
      </c>
      <c r="J366" s="32" t="s">
        <v>280</v>
      </c>
      <c r="K366" s="12" t="s">
        <v>302</v>
      </c>
      <c r="L366" s="529">
        <v>36.150700000000001</v>
      </c>
      <c r="M366" s="529">
        <v>24.495799999999999</v>
      </c>
      <c r="N366" s="529">
        <v>54.077106000000001</v>
      </c>
      <c r="O366" s="530">
        <v>1024.3670999999999</v>
      </c>
      <c r="P366" s="529">
        <v>6.5811000000000002</v>
      </c>
      <c r="Q366" s="531">
        <v>96.998710000000003</v>
      </c>
      <c r="R366" s="529">
        <v>8.2789999999999999</v>
      </c>
      <c r="S366" s="529">
        <v>0.4123</v>
      </c>
      <c r="T366" s="529">
        <v>0.34570000000000001</v>
      </c>
      <c r="U366" s="525">
        <v>36.160699999999999</v>
      </c>
      <c r="V366" s="525">
        <v>24.131399999999999</v>
      </c>
      <c r="W366" s="525">
        <v>53.701650999999998</v>
      </c>
      <c r="X366" s="526">
        <v>1024.4971</v>
      </c>
      <c r="Y366" s="525">
        <v>6.7925199999999997</v>
      </c>
      <c r="Z366" s="527">
        <v>99.49776</v>
      </c>
      <c r="AA366" s="525">
        <v>8.2870000000000008</v>
      </c>
      <c r="AB366" s="525">
        <v>0.70079999999999998</v>
      </c>
      <c r="AC366" s="525">
        <v>0.84099999999999997</v>
      </c>
      <c r="AD366" s="9" t="s">
        <v>166</v>
      </c>
      <c r="AF366" s="11">
        <v>1.0142543859649122</v>
      </c>
    </row>
    <row r="367" spans="1:32" ht="15">
      <c r="A367" s="29" t="s">
        <v>121</v>
      </c>
      <c r="B367" s="39">
        <v>40959</v>
      </c>
      <c r="C367" s="523">
        <v>2</v>
      </c>
      <c r="D367" s="523" t="s">
        <v>191</v>
      </c>
      <c r="E367" s="523" t="s">
        <v>97</v>
      </c>
      <c r="F367" s="523" t="s">
        <v>206</v>
      </c>
      <c r="G367" s="31" t="s">
        <v>187</v>
      </c>
      <c r="H367" s="32" t="s">
        <v>238</v>
      </c>
      <c r="I367" s="32" t="s">
        <v>326</v>
      </c>
      <c r="J367" s="32" t="s">
        <v>327</v>
      </c>
      <c r="K367" s="12" t="s">
        <v>302</v>
      </c>
      <c r="L367" s="529">
        <v>36.191000000000003</v>
      </c>
      <c r="M367" s="529">
        <v>24.399000000000001</v>
      </c>
      <c r="N367" s="529">
        <v>54.026887000000002</v>
      </c>
      <c r="O367" s="530">
        <v>1024.4278999999999</v>
      </c>
      <c r="P367" s="529">
        <v>7.0454299999999996</v>
      </c>
      <c r="Q367" s="531">
        <v>103.69467</v>
      </c>
      <c r="R367" s="529">
        <v>8.3590000000000018</v>
      </c>
      <c r="S367" s="529">
        <v>0.1222</v>
      </c>
      <c r="T367" s="529">
        <v>0.34029999999999999</v>
      </c>
      <c r="U367" s="529">
        <v>36.185899999999997</v>
      </c>
      <c r="V367" s="529">
        <v>24.288499999999999</v>
      </c>
      <c r="W367" s="529">
        <v>53.902926000000001</v>
      </c>
      <c r="X367" s="530">
        <v>1024.4676999999999</v>
      </c>
      <c r="Y367" s="529">
        <v>7.4212300000000004</v>
      </c>
      <c r="Z367" s="531">
        <v>109.01631</v>
      </c>
      <c r="AA367" s="529">
        <v>8.3650000000000002</v>
      </c>
      <c r="AB367" s="529">
        <v>0.10929999999999999</v>
      </c>
      <c r="AC367" s="529">
        <v>0.35020000000000001</v>
      </c>
      <c r="AD367" s="9" t="s">
        <v>179</v>
      </c>
      <c r="AF367" s="11">
        <v>0.35311123595505634</v>
      </c>
    </row>
    <row r="368" spans="1:32" ht="15">
      <c r="A368" s="29" t="s">
        <v>121</v>
      </c>
      <c r="B368" s="39">
        <v>40966</v>
      </c>
      <c r="C368" s="523">
        <v>2</v>
      </c>
      <c r="D368" s="523" t="s">
        <v>196</v>
      </c>
      <c r="E368" s="523">
        <v>1</v>
      </c>
      <c r="F368" s="523" t="s">
        <v>197</v>
      </c>
      <c r="G368" s="31" t="s">
        <v>187</v>
      </c>
      <c r="H368" s="32" t="s">
        <v>255</v>
      </c>
      <c r="I368" s="32" t="s">
        <v>326</v>
      </c>
      <c r="J368" s="32" t="s">
        <v>280</v>
      </c>
      <c r="K368" s="12" t="s">
        <v>302</v>
      </c>
      <c r="L368" s="529">
        <v>36.258699999999997</v>
      </c>
      <c r="M368" s="529">
        <v>23.7165</v>
      </c>
      <c r="N368" s="529">
        <v>53.385157999999997</v>
      </c>
      <c r="O368" s="530">
        <v>1024.6829</v>
      </c>
      <c r="P368" s="529">
        <v>6.94285</v>
      </c>
      <c r="Q368" s="531">
        <v>101.03268</v>
      </c>
      <c r="R368" s="529">
        <v>8.3430000000000017</v>
      </c>
      <c r="S368" s="529">
        <v>0.33739999999999998</v>
      </c>
      <c r="T368" s="529">
        <v>0.47060000000000002</v>
      </c>
      <c r="U368" s="529">
        <v>36.257800000000003</v>
      </c>
      <c r="V368" s="529">
        <v>23.711500000000001</v>
      </c>
      <c r="W368" s="529">
        <v>53.379755000000003</v>
      </c>
      <c r="X368" s="530">
        <v>1024.6953000000001</v>
      </c>
      <c r="Y368" s="529">
        <v>7.0552400000000004</v>
      </c>
      <c r="Z368" s="531">
        <v>102.6588</v>
      </c>
      <c r="AA368" s="529">
        <v>8.3430000000000017</v>
      </c>
      <c r="AB368" s="529">
        <v>0.34399999999999997</v>
      </c>
      <c r="AC368" s="529">
        <v>0.65339999999999998</v>
      </c>
      <c r="AD368" s="9" t="s">
        <v>166</v>
      </c>
      <c r="AF368" s="11">
        <v>0.5938075757575757</v>
      </c>
    </row>
    <row r="369" spans="1:32" ht="15">
      <c r="A369" s="29" t="s">
        <v>121</v>
      </c>
      <c r="B369" s="39">
        <v>40973</v>
      </c>
      <c r="C369" s="523">
        <v>2</v>
      </c>
      <c r="D369" s="523" t="s">
        <v>108</v>
      </c>
      <c r="E369" s="523">
        <v>1</v>
      </c>
      <c r="F369" s="523" t="s">
        <v>202</v>
      </c>
      <c r="G369" s="31" t="s">
        <v>193</v>
      </c>
      <c r="H369" s="32" t="s">
        <v>241</v>
      </c>
      <c r="I369" s="32" t="s">
        <v>326</v>
      </c>
      <c r="J369" s="32" t="s">
        <v>327</v>
      </c>
      <c r="K369" s="12" t="s">
        <v>302</v>
      </c>
      <c r="L369" s="529">
        <v>36.396099999999997</v>
      </c>
      <c r="M369" s="529">
        <v>23.795200000000001</v>
      </c>
      <c r="N369" s="529">
        <v>53.649196000000003</v>
      </c>
      <c r="O369" s="530">
        <v>1024.7638999999999</v>
      </c>
      <c r="P369" s="529">
        <v>7.0282400000000003</v>
      </c>
      <c r="Q369" s="531">
        <v>102.49531</v>
      </c>
      <c r="R369" s="529">
        <v>8.3090000000000011</v>
      </c>
      <c r="S369" s="529">
        <v>0.41749999999999998</v>
      </c>
      <c r="T369" s="529">
        <v>0.38219999999999998</v>
      </c>
      <c r="U369" s="529">
        <v>36.407499999999999</v>
      </c>
      <c r="V369" s="529">
        <v>23.546299999999999</v>
      </c>
      <c r="W369" s="529">
        <v>53.398071000000002</v>
      </c>
      <c r="X369" s="530">
        <v>1024.8572999999999</v>
      </c>
      <c r="Y369" s="529">
        <v>7.0601799999999999</v>
      </c>
      <c r="Z369" s="531">
        <v>102.5261</v>
      </c>
      <c r="AA369" s="529">
        <v>8.3110000000000017</v>
      </c>
      <c r="AB369" s="529">
        <v>0.30449999999999999</v>
      </c>
      <c r="AC369" s="529">
        <v>0.40129999999999999</v>
      </c>
      <c r="AD369" s="9" t="s">
        <v>220</v>
      </c>
      <c r="AF369" s="11">
        <v>0.37582934782608701</v>
      </c>
    </row>
    <row r="370" spans="1:32" ht="15">
      <c r="A370" s="29" t="s">
        <v>121</v>
      </c>
      <c r="B370" s="39">
        <v>40980</v>
      </c>
      <c r="C370" s="523">
        <v>2</v>
      </c>
      <c r="D370" s="523" t="s">
        <v>97</v>
      </c>
      <c r="E370" s="523">
        <v>1</v>
      </c>
      <c r="F370" s="523" t="s">
        <v>195</v>
      </c>
      <c r="G370" s="31" t="s">
        <v>189</v>
      </c>
      <c r="H370" s="32" t="s">
        <v>250</v>
      </c>
      <c r="I370" s="32" t="s">
        <v>326</v>
      </c>
      <c r="J370" s="32" t="s">
        <v>280</v>
      </c>
      <c r="K370" s="12" t="s">
        <v>302</v>
      </c>
      <c r="L370" s="529">
        <v>36.393099999999997</v>
      </c>
      <c r="M370" s="529">
        <v>24.774000000000001</v>
      </c>
      <c r="N370" s="529">
        <v>54.698959000000002</v>
      </c>
      <c r="O370" s="530">
        <v>1024.4681</v>
      </c>
      <c r="P370" s="529">
        <v>6.8108899999999997</v>
      </c>
      <c r="Q370" s="531">
        <v>101.00278</v>
      </c>
      <c r="R370" s="529">
        <v>8.2590000000000003</v>
      </c>
      <c r="S370" s="529">
        <v>0.48749999999999999</v>
      </c>
      <c r="T370" s="529">
        <v>0.57279999999999998</v>
      </c>
      <c r="U370" s="529">
        <v>36.401000000000003</v>
      </c>
      <c r="V370" s="529">
        <v>24.4636</v>
      </c>
      <c r="W370" s="529">
        <v>54.375939000000002</v>
      </c>
      <c r="X370" s="530">
        <v>1024.5807</v>
      </c>
      <c r="Y370" s="529">
        <v>7.2242800000000003</v>
      </c>
      <c r="Z370" s="531">
        <v>106.57275</v>
      </c>
      <c r="AA370" s="529">
        <v>8.2700000000000014</v>
      </c>
      <c r="AB370" s="529">
        <v>0.43109999999999998</v>
      </c>
      <c r="AC370" s="529">
        <v>0.87380000000000002</v>
      </c>
      <c r="AD370" s="9" t="s">
        <v>176</v>
      </c>
      <c r="AF370" s="11">
        <v>0.76862051282051291</v>
      </c>
    </row>
    <row r="371" spans="1:32" ht="15">
      <c r="A371" s="29" t="s">
        <v>121</v>
      </c>
      <c r="B371" s="39">
        <v>40988</v>
      </c>
      <c r="C371" s="523">
        <v>2</v>
      </c>
      <c r="D371" s="523" t="s">
        <v>97</v>
      </c>
      <c r="E371" s="523" t="s">
        <v>97</v>
      </c>
      <c r="F371" s="523" t="s">
        <v>206</v>
      </c>
      <c r="G371" s="31" t="s">
        <v>199</v>
      </c>
      <c r="H371" s="32" t="s">
        <v>238</v>
      </c>
      <c r="I371" s="32" t="s">
        <v>326</v>
      </c>
      <c r="J371" s="32" t="s">
        <v>327</v>
      </c>
      <c r="K371" s="12" t="s">
        <v>302</v>
      </c>
      <c r="L371" s="529">
        <v>36.289299999999997</v>
      </c>
      <c r="M371" s="529">
        <v>22.4146</v>
      </c>
      <c r="N371" s="529">
        <v>52.036060999999997</v>
      </c>
      <c r="O371" s="530">
        <v>1025.0841</v>
      </c>
      <c r="P371" s="529">
        <v>6.4399300000000004</v>
      </c>
      <c r="Q371" s="531">
        <v>91.627610000000004</v>
      </c>
      <c r="R371" s="529">
        <v>8.2170000000000005</v>
      </c>
      <c r="S371" s="529">
        <v>0.30590000000000001</v>
      </c>
      <c r="T371" s="529">
        <v>0.42749999999999999</v>
      </c>
      <c r="U371" s="529">
        <v>36.289400000000001</v>
      </c>
      <c r="V371" s="529">
        <v>22.430199999999999</v>
      </c>
      <c r="W371" s="529">
        <v>52.054087000000003</v>
      </c>
      <c r="X371" s="530">
        <v>1025.0917999999999</v>
      </c>
      <c r="Y371" s="529">
        <v>6.6606300000000003</v>
      </c>
      <c r="Z371" s="531">
        <v>94.793899999999994</v>
      </c>
      <c r="AA371" s="529">
        <v>8.2260000000000009</v>
      </c>
      <c r="AB371" s="529">
        <v>0.32379999999999998</v>
      </c>
      <c r="AC371" s="529">
        <v>0.50539999999999996</v>
      </c>
      <c r="AD371" s="9" t="s">
        <v>166</v>
      </c>
      <c r="AF371" s="11">
        <v>0.48541309523809534</v>
      </c>
    </row>
    <row r="372" spans="1:32" ht="15">
      <c r="A372" s="29" t="s">
        <v>121</v>
      </c>
      <c r="B372" s="39">
        <v>40994</v>
      </c>
      <c r="C372" s="523">
        <v>2</v>
      </c>
      <c r="D372" s="523" t="s">
        <v>97</v>
      </c>
      <c r="E372" s="523" t="s">
        <v>196</v>
      </c>
      <c r="F372" s="523" t="s">
        <v>206</v>
      </c>
      <c r="G372" s="31" t="s">
        <v>207</v>
      </c>
      <c r="H372" s="32" t="s">
        <v>238</v>
      </c>
      <c r="I372" s="32" t="s">
        <v>326</v>
      </c>
      <c r="J372" s="32" t="s">
        <v>327</v>
      </c>
      <c r="K372" s="12" t="s">
        <v>302</v>
      </c>
      <c r="L372" s="529">
        <v>36.132200000000005</v>
      </c>
      <c r="M372" s="529">
        <v>21.997900000000001</v>
      </c>
      <c r="N372" s="529">
        <v>51.395294999999997</v>
      </c>
      <c r="O372" s="530">
        <v>1025.0836999999999</v>
      </c>
      <c r="P372" s="529">
        <v>7.0117099999999999</v>
      </c>
      <c r="Q372" s="531">
        <v>98.941360000000003</v>
      </c>
      <c r="R372" s="529">
        <v>8.2449999999999992</v>
      </c>
      <c r="S372" s="529">
        <v>0.34229999999999999</v>
      </c>
      <c r="T372" s="529">
        <v>0.55349999999999999</v>
      </c>
      <c r="U372" s="529">
        <v>36.159599999999998</v>
      </c>
      <c r="V372" s="529">
        <v>22.007300000000001</v>
      </c>
      <c r="W372" s="529">
        <v>51.441000000000003</v>
      </c>
      <c r="X372" s="530">
        <v>1025.1135999999999</v>
      </c>
      <c r="Y372" s="529">
        <v>7.0797699999999999</v>
      </c>
      <c r="Z372" s="531">
        <v>99.934280000000001</v>
      </c>
      <c r="AA372" s="529">
        <v>8.25</v>
      </c>
      <c r="AB372" s="529">
        <v>0.36459999999999998</v>
      </c>
      <c r="AC372" s="529">
        <v>0.51380000000000003</v>
      </c>
      <c r="AD372" s="9" t="s">
        <v>220</v>
      </c>
      <c r="AF372" s="11">
        <v>0.44127313432835824</v>
      </c>
    </row>
    <row r="373" spans="1:32" ht="15">
      <c r="A373" s="29"/>
      <c r="B373" s="39"/>
      <c r="C373" s="523"/>
      <c r="D373" s="523"/>
      <c r="E373" s="523"/>
      <c r="F373" s="523"/>
      <c r="G373" s="31"/>
      <c r="H373" s="32"/>
      <c r="I373" s="32"/>
      <c r="J373" s="32"/>
      <c r="K373" s="12"/>
      <c r="L373" s="529"/>
      <c r="M373" s="529"/>
      <c r="N373" s="529"/>
      <c r="O373" s="530"/>
      <c r="P373" s="529"/>
      <c r="Q373" s="531"/>
      <c r="R373" s="529"/>
      <c r="S373" s="529"/>
      <c r="T373" s="529"/>
      <c r="U373" s="529"/>
      <c r="V373" s="529"/>
      <c r="W373" s="529"/>
      <c r="X373" s="530"/>
      <c r="Y373" s="529"/>
      <c r="Z373" s="531"/>
      <c r="AA373" s="529"/>
      <c r="AB373" s="529"/>
      <c r="AC373" s="529"/>
      <c r="AD373" s="9"/>
      <c r="AF373" s="11"/>
    </row>
    <row r="374" spans="1:32">
      <c r="A374" s="29" t="s">
        <v>155</v>
      </c>
      <c r="B374" s="39">
        <v>40882</v>
      </c>
      <c r="C374" s="523">
        <v>2</v>
      </c>
      <c r="D374" s="523" t="s">
        <v>191</v>
      </c>
      <c r="E374" s="523">
        <v>1</v>
      </c>
      <c r="F374" s="523" t="s">
        <v>188</v>
      </c>
      <c r="G374" s="31" t="s">
        <v>187</v>
      </c>
      <c r="H374" s="32" t="s">
        <v>238</v>
      </c>
      <c r="I374" s="32" t="s">
        <v>326</v>
      </c>
      <c r="J374" s="32" t="s">
        <v>327</v>
      </c>
      <c r="K374" s="503">
        <v>8.431303363205693E-2</v>
      </c>
      <c r="L374" s="525">
        <v>35.556600000000003</v>
      </c>
      <c r="M374" s="525">
        <v>21.510300000000001</v>
      </c>
      <c r="N374" s="525">
        <v>50.159247999999998</v>
      </c>
      <c r="O374" s="526">
        <v>1024.7817</v>
      </c>
      <c r="P374" s="525">
        <v>7.2268999999999997</v>
      </c>
      <c r="Q374" s="527">
        <v>100.75761</v>
      </c>
      <c r="R374" s="525">
        <v>8.0879999999999992</v>
      </c>
      <c r="S374" s="525">
        <v>0.3891</v>
      </c>
      <c r="T374" s="525">
        <v>0.28199999999999997</v>
      </c>
      <c r="U374" s="525">
        <v>35.543300000000002</v>
      </c>
      <c r="V374" s="525">
        <v>21.101500000000001</v>
      </c>
      <c r="W374" s="525">
        <v>49.722090999999999</v>
      </c>
      <c r="X374" s="526">
        <v>1024.921</v>
      </c>
      <c r="Y374" s="525">
        <v>7.3232100000000004</v>
      </c>
      <c r="Z374" s="527">
        <v>101.3471</v>
      </c>
      <c r="AA374" s="525">
        <v>8.09</v>
      </c>
      <c r="AB374" s="525">
        <v>0.43430000000000002</v>
      </c>
      <c r="AC374" s="525">
        <v>0.80569999999999997</v>
      </c>
      <c r="AD374" s="526">
        <v>6</v>
      </c>
      <c r="AF374" s="11">
        <v>0.49789269406392705</v>
      </c>
    </row>
    <row r="375" spans="1:32" ht="15">
      <c r="A375" s="29" t="s">
        <v>155</v>
      </c>
      <c r="B375" s="39">
        <v>40889</v>
      </c>
      <c r="C375" s="523">
        <v>2</v>
      </c>
      <c r="D375" s="523" t="s">
        <v>196</v>
      </c>
      <c r="E375" s="523">
        <v>1</v>
      </c>
      <c r="F375" s="523" t="s">
        <v>119</v>
      </c>
      <c r="G375" s="31" t="s">
        <v>198</v>
      </c>
      <c r="H375" s="32" t="s">
        <v>241</v>
      </c>
      <c r="I375" s="32" t="s">
        <v>326</v>
      </c>
      <c r="J375" s="32" t="s">
        <v>280</v>
      </c>
      <c r="K375" s="524">
        <v>9.3515598472316372E-2</v>
      </c>
      <c r="L375" s="529">
        <v>35.488999999999997</v>
      </c>
      <c r="M375" s="529">
        <v>21.707000000000001</v>
      </c>
      <c r="N375" s="529">
        <v>50.278578000000003</v>
      </c>
      <c r="O375" s="530">
        <v>1024.6757</v>
      </c>
      <c r="P375" s="529">
        <v>7.0799399999999997</v>
      </c>
      <c r="Q375" s="531">
        <v>99.016559999999998</v>
      </c>
      <c r="R375" s="529">
        <v>8.0660000000000007</v>
      </c>
      <c r="S375" s="529">
        <v>0.41370000000000001</v>
      </c>
      <c r="T375" s="529">
        <v>0.46929999999999999</v>
      </c>
      <c r="U375" s="529">
        <v>35.492899999999999</v>
      </c>
      <c r="V375" s="529">
        <v>21.613800000000001</v>
      </c>
      <c r="W375" s="529">
        <v>50.190567999999999</v>
      </c>
      <c r="X375" s="530">
        <v>1024.7421999999999</v>
      </c>
      <c r="Y375" s="529">
        <v>7.2080700000000002</v>
      </c>
      <c r="Z375" s="531">
        <v>100.64346</v>
      </c>
      <c r="AA375" s="529">
        <v>8.0670000000000002</v>
      </c>
      <c r="AB375" s="529">
        <v>0.81359999999999999</v>
      </c>
      <c r="AC375" s="529">
        <v>1.2739</v>
      </c>
      <c r="AD375" s="10">
        <v>5.5</v>
      </c>
      <c r="AF375" s="11">
        <v>0.74995074626865676</v>
      </c>
    </row>
    <row r="376" spans="1:32">
      <c r="A376" s="29" t="s">
        <v>155</v>
      </c>
      <c r="B376" s="39">
        <v>40896</v>
      </c>
      <c r="C376" s="523">
        <v>2</v>
      </c>
      <c r="D376" s="523" t="s">
        <v>191</v>
      </c>
      <c r="E376" s="523" t="s">
        <v>196</v>
      </c>
      <c r="F376" s="523" t="s">
        <v>197</v>
      </c>
      <c r="G376" s="31" t="s">
        <v>207</v>
      </c>
      <c r="H376" s="32" t="s">
        <v>237</v>
      </c>
      <c r="I376" s="32" t="s">
        <v>326</v>
      </c>
      <c r="J376" s="32" t="s">
        <v>327</v>
      </c>
      <c r="K376" s="503">
        <v>7.5055709224944714E-2</v>
      </c>
      <c r="L376" s="525">
        <v>35.528399999999998</v>
      </c>
      <c r="M376" s="525">
        <v>22.173200000000001</v>
      </c>
      <c r="N376" s="525">
        <v>50.813507999999999</v>
      </c>
      <c r="O376" s="526">
        <v>1024.5751</v>
      </c>
      <c r="P376" s="525">
        <v>7.2886600000000001</v>
      </c>
      <c r="Q376" s="527">
        <v>102.80634000000001</v>
      </c>
      <c r="R376" s="525">
        <v>7.9870000000000001</v>
      </c>
      <c r="S376" s="525">
        <v>0.28199999999999997</v>
      </c>
      <c r="T376" s="525">
        <v>0.24610000000000001</v>
      </c>
      <c r="U376" s="525">
        <v>35.528799999999997</v>
      </c>
      <c r="V376" s="525">
        <v>22.0807</v>
      </c>
      <c r="W376" s="525">
        <v>50.721345999999997</v>
      </c>
      <c r="X376" s="526">
        <v>1024.6379999999999</v>
      </c>
      <c r="Y376" s="525">
        <v>7.3388600000000004</v>
      </c>
      <c r="Z376" s="527">
        <v>103.34533999999999</v>
      </c>
      <c r="AA376" s="525">
        <v>7.9859999999999998</v>
      </c>
      <c r="AB376" s="525">
        <v>0.66869999999999996</v>
      </c>
      <c r="AC376" s="525">
        <v>0.68089999999999995</v>
      </c>
      <c r="AD376" s="10">
        <v>7</v>
      </c>
      <c r="AF376" s="11">
        <v>0.40496397515527954</v>
      </c>
    </row>
    <row r="377" spans="1:32" ht="15">
      <c r="A377" s="29" t="s">
        <v>155</v>
      </c>
      <c r="B377" s="39">
        <v>40912</v>
      </c>
      <c r="C377" s="523">
        <v>2</v>
      </c>
      <c r="D377" s="523" t="s">
        <v>97</v>
      </c>
      <c r="E377" s="523">
        <v>1</v>
      </c>
      <c r="F377" s="523" t="s">
        <v>206</v>
      </c>
      <c r="G377" s="31" t="s">
        <v>189</v>
      </c>
      <c r="H377" s="32" t="s">
        <v>241</v>
      </c>
      <c r="I377" s="32" t="s">
        <v>326</v>
      </c>
      <c r="J377" s="32" t="s">
        <v>280</v>
      </c>
      <c r="K377" s="524">
        <v>0.1083908498393452</v>
      </c>
      <c r="L377" s="525">
        <v>35.656500000000001</v>
      </c>
      <c r="M377" s="525">
        <v>22.858599999999999</v>
      </c>
      <c r="N377" s="525">
        <v>51.694434000000001</v>
      </c>
      <c r="O377" s="526">
        <v>1024.4770000000001</v>
      </c>
      <c r="P377" s="525">
        <v>7.0122400000000003</v>
      </c>
      <c r="Q377" s="527">
        <v>100.18237000000001</v>
      </c>
      <c r="R377" s="525">
        <v>8.4039999999999999</v>
      </c>
      <c r="S377" s="525">
        <v>0.75149999999999995</v>
      </c>
      <c r="T377" s="525">
        <v>0.45619999999999999</v>
      </c>
      <c r="U377" s="529">
        <v>35.655999999999999</v>
      </c>
      <c r="V377" s="529">
        <v>22.860299999999999</v>
      </c>
      <c r="W377" s="529">
        <v>51.699826999999999</v>
      </c>
      <c r="X377" s="530">
        <v>1024.5186000000001</v>
      </c>
      <c r="Y377" s="529">
        <v>7.0416999999999996</v>
      </c>
      <c r="Z377" s="531">
        <v>100.60597</v>
      </c>
      <c r="AA377" s="529">
        <v>8.402000000000001</v>
      </c>
      <c r="AB377" s="529">
        <v>1.0033000000000001</v>
      </c>
      <c r="AC377" s="529">
        <v>0.98219999999999996</v>
      </c>
      <c r="AD377" s="10">
        <v>3.7</v>
      </c>
      <c r="AF377" s="11">
        <v>0.63279520547945234</v>
      </c>
    </row>
    <row r="378" spans="1:32" ht="15">
      <c r="A378" s="29" t="s">
        <v>155</v>
      </c>
      <c r="B378" s="39">
        <v>40917</v>
      </c>
      <c r="C378" s="523">
        <v>2</v>
      </c>
      <c r="D378" s="523" t="s">
        <v>191</v>
      </c>
      <c r="E378" s="523">
        <v>1</v>
      </c>
      <c r="F378" s="523" t="s">
        <v>206</v>
      </c>
      <c r="G378" s="31" t="s">
        <v>193</v>
      </c>
      <c r="H378" s="32" t="s">
        <v>237</v>
      </c>
      <c r="I378" s="32" t="s">
        <v>326</v>
      </c>
      <c r="J378" s="32" t="s">
        <v>327</v>
      </c>
      <c r="K378" s="524">
        <v>0.10136087745673217</v>
      </c>
      <c r="L378" s="529">
        <v>35.747</v>
      </c>
      <c r="M378" s="529">
        <v>22.9361</v>
      </c>
      <c r="N378" s="529">
        <v>51.892620000000001</v>
      </c>
      <c r="O378" s="530">
        <v>1024.5233000000001</v>
      </c>
      <c r="P378" s="529">
        <v>6.8693</v>
      </c>
      <c r="Q378" s="531">
        <v>98.324950000000001</v>
      </c>
      <c r="R378" s="529">
        <v>8.4360000000000017</v>
      </c>
      <c r="S378" s="529">
        <v>0.5746</v>
      </c>
      <c r="T378" s="529">
        <v>0.44719999999999999</v>
      </c>
      <c r="U378" s="529">
        <v>35.751399999999997</v>
      </c>
      <c r="V378" s="529">
        <v>22.8398</v>
      </c>
      <c r="W378" s="529">
        <v>51.800744000000002</v>
      </c>
      <c r="X378" s="530">
        <v>1024.5911000000001</v>
      </c>
      <c r="Y378" s="529">
        <v>6.9622999999999999</v>
      </c>
      <c r="Z378" s="531">
        <v>99.491</v>
      </c>
      <c r="AA378" s="529">
        <v>8.4360000000000017</v>
      </c>
      <c r="AB378" s="529">
        <v>0.49990000000000001</v>
      </c>
      <c r="AC378" s="529">
        <v>0.49719999999999998</v>
      </c>
      <c r="AD378" s="10">
        <v>6</v>
      </c>
      <c r="AF378" s="11">
        <v>0.44545699481865297</v>
      </c>
    </row>
    <row r="379" spans="1:32" ht="15">
      <c r="A379" s="29" t="s">
        <v>155</v>
      </c>
      <c r="B379" s="39">
        <v>40924</v>
      </c>
      <c r="C379" s="523">
        <v>2</v>
      </c>
      <c r="D379" s="523" t="s">
        <v>196</v>
      </c>
      <c r="E379" s="523">
        <v>1</v>
      </c>
      <c r="F379" s="523" t="s">
        <v>188</v>
      </c>
      <c r="G379" s="31" t="s">
        <v>193</v>
      </c>
      <c r="H379" s="32" t="s">
        <v>238</v>
      </c>
      <c r="I379" s="32" t="s">
        <v>326</v>
      </c>
      <c r="J379" s="32" t="s">
        <v>280</v>
      </c>
      <c r="K379" s="524">
        <v>8.6435866966066977E-2</v>
      </c>
      <c r="L379" s="529">
        <v>35.876300000000001</v>
      </c>
      <c r="M379" s="529">
        <v>24.100100000000001</v>
      </c>
      <c r="N379" s="529">
        <v>53.291960000000003</v>
      </c>
      <c r="O379" s="530">
        <v>1024.2793999999999</v>
      </c>
      <c r="P379" s="529">
        <v>6.8989599999999998</v>
      </c>
      <c r="Q379" s="531">
        <v>100.83757</v>
      </c>
      <c r="R379" s="529">
        <v>8.3570000000000029</v>
      </c>
      <c r="S379" s="529">
        <v>0.44900000000000001</v>
      </c>
      <c r="T379" s="529">
        <v>0.4773</v>
      </c>
      <c r="U379" s="529">
        <v>35.875</v>
      </c>
      <c r="V379" s="529">
        <v>24.097799999999999</v>
      </c>
      <c r="W379" s="529">
        <v>53.291401</v>
      </c>
      <c r="X379" s="530">
        <v>1024.3148000000001</v>
      </c>
      <c r="Y379" s="529">
        <v>6.9932299999999996</v>
      </c>
      <c r="Z379" s="531">
        <v>102.21068</v>
      </c>
      <c r="AA379" s="529">
        <v>8.3610000000000007</v>
      </c>
      <c r="AB379" s="529">
        <v>0.26100000000000001</v>
      </c>
      <c r="AC379" s="529">
        <v>0.77629999999999999</v>
      </c>
      <c r="AD379" s="10">
        <v>5.5</v>
      </c>
      <c r="AF379" s="11">
        <v>0.53611749999999991</v>
      </c>
    </row>
    <row r="380" spans="1:32" ht="15">
      <c r="A380" s="29" t="s">
        <v>155</v>
      </c>
      <c r="B380" s="39">
        <v>40931</v>
      </c>
      <c r="C380" s="523">
        <v>2</v>
      </c>
      <c r="D380" s="523" t="s">
        <v>196</v>
      </c>
      <c r="E380" s="523">
        <v>1</v>
      </c>
      <c r="F380" s="523" t="s">
        <v>188</v>
      </c>
      <c r="G380" s="31" t="s">
        <v>193</v>
      </c>
      <c r="H380" s="32" t="s">
        <v>239</v>
      </c>
      <c r="I380" s="32" t="s">
        <v>326</v>
      </c>
      <c r="J380" s="32" t="s">
        <v>280</v>
      </c>
      <c r="K380" s="524">
        <v>9.0802859696687679E-2</v>
      </c>
      <c r="L380" s="529">
        <v>35.925699999999999</v>
      </c>
      <c r="M380" s="529">
        <v>24.457999999999998</v>
      </c>
      <c r="N380" s="529">
        <v>53.738103000000002</v>
      </c>
      <c r="O380" s="530">
        <v>1024.21</v>
      </c>
      <c r="P380" s="529">
        <v>6.7701799999999999</v>
      </c>
      <c r="Q380" s="531">
        <v>99.592709999999997</v>
      </c>
      <c r="R380" s="529">
        <v>8.3630000000000031</v>
      </c>
      <c r="S380" s="529">
        <v>0.31559999999999999</v>
      </c>
      <c r="T380" s="529">
        <v>0.55700000000000005</v>
      </c>
      <c r="U380" s="529">
        <v>35.924700000000001</v>
      </c>
      <c r="V380" s="529">
        <v>24.456199999999999</v>
      </c>
      <c r="W380" s="529">
        <v>53.738752000000005</v>
      </c>
      <c r="X380" s="530">
        <v>1024.2474999999999</v>
      </c>
      <c r="Y380" s="529">
        <v>6.7991999999999999</v>
      </c>
      <c r="Z380" s="531">
        <v>100.01600999999999</v>
      </c>
      <c r="AA380" s="529">
        <v>8.3640000000000008</v>
      </c>
      <c r="AB380" s="529">
        <v>0.31369999999999998</v>
      </c>
      <c r="AC380" s="529">
        <v>0.91890000000000005</v>
      </c>
      <c r="AD380" s="10">
        <v>6</v>
      </c>
      <c r="AF380" s="11">
        <v>0.79777197802197741</v>
      </c>
    </row>
    <row r="381" spans="1:32" ht="15">
      <c r="A381" s="29" t="s">
        <v>155</v>
      </c>
      <c r="B381" s="39">
        <v>40938</v>
      </c>
      <c r="C381" s="523">
        <v>2</v>
      </c>
      <c r="D381" s="523">
        <v>1</v>
      </c>
      <c r="E381" s="523">
        <v>1</v>
      </c>
      <c r="F381" s="523" t="s">
        <v>188</v>
      </c>
      <c r="G381" s="31" t="s">
        <v>187</v>
      </c>
      <c r="H381" s="32" t="s">
        <v>246</v>
      </c>
      <c r="I381" s="32" t="s">
        <v>326</v>
      </c>
      <c r="J381" s="32" t="s">
        <v>280</v>
      </c>
      <c r="K381" s="503">
        <v>0.10168243981537851</v>
      </c>
      <c r="L381" s="529">
        <v>36.024999999999999</v>
      </c>
      <c r="M381" s="529">
        <v>24.4392</v>
      </c>
      <c r="N381" s="529">
        <v>53.849848999999999</v>
      </c>
      <c r="O381" s="530">
        <v>1024.2899</v>
      </c>
      <c r="P381" s="529">
        <v>6.6586699999999999</v>
      </c>
      <c r="Q381" s="531">
        <v>97.976590000000002</v>
      </c>
      <c r="R381" s="529">
        <v>8.3290000000000006</v>
      </c>
      <c r="S381" s="529">
        <v>0.9506</v>
      </c>
      <c r="T381" s="529">
        <v>0.64829999999999999</v>
      </c>
      <c r="U381" s="529">
        <v>36.015799999999999</v>
      </c>
      <c r="V381" s="529">
        <v>24.394500000000001</v>
      </c>
      <c r="W381" s="529">
        <v>53.793868000000003</v>
      </c>
      <c r="X381" s="530">
        <v>1024.3352</v>
      </c>
      <c r="Y381" s="529">
        <v>6.6299900000000003</v>
      </c>
      <c r="Z381" s="531">
        <v>97.474850000000004</v>
      </c>
      <c r="AA381" s="529">
        <v>8.3340000000000014</v>
      </c>
      <c r="AB381" s="529">
        <v>0.70130000000000003</v>
      </c>
      <c r="AC381" s="529">
        <v>1.2222999999999999</v>
      </c>
      <c r="AD381" s="10">
        <v>5</v>
      </c>
      <c r="AF381" s="11">
        <v>0.997078703703703</v>
      </c>
    </row>
    <row r="382" spans="1:32" ht="15">
      <c r="A382" s="29" t="s">
        <v>155</v>
      </c>
      <c r="B382" s="39">
        <v>40945</v>
      </c>
      <c r="C382" s="523">
        <v>2</v>
      </c>
      <c r="D382" s="523" t="s">
        <v>191</v>
      </c>
      <c r="E382" s="523">
        <v>1</v>
      </c>
      <c r="F382" s="523" t="s">
        <v>119</v>
      </c>
      <c r="G382" s="31" t="s">
        <v>189</v>
      </c>
      <c r="H382" s="32" t="s">
        <v>250</v>
      </c>
      <c r="I382" s="32" t="s">
        <v>326</v>
      </c>
      <c r="J382" s="32" t="s">
        <v>280</v>
      </c>
      <c r="K382" s="503">
        <v>0.12008695602036365</v>
      </c>
      <c r="L382" s="529">
        <v>36.124899999999997</v>
      </c>
      <c r="M382" s="529">
        <v>23.545100000000001</v>
      </c>
      <c r="N382" s="529">
        <v>53.027560999999999</v>
      </c>
      <c r="O382" s="530">
        <v>1024.6321</v>
      </c>
      <c r="P382" s="529">
        <v>6.7406699999999997</v>
      </c>
      <c r="Q382" s="531">
        <v>97.724819999999994</v>
      </c>
      <c r="R382" s="529">
        <v>8.2960000000000012</v>
      </c>
      <c r="S382" s="529">
        <v>0.50380000000000003</v>
      </c>
      <c r="T382" s="529">
        <v>0.8337</v>
      </c>
      <c r="U382" s="529">
        <v>36.127299999999998</v>
      </c>
      <c r="V382" s="529">
        <v>23.545999999999999</v>
      </c>
      <c r="W382" s="529">
        <v>53.035332000000004</v>
      </c>
      <c r="X382" s="530">
        <v>1024.6697999999999</v>
      </c>
      <c r="Y382" s="529">
        <v>6.7122999999999999</v>
      </c>
      <c r="Z382" s="531">
        <v>97.316469999999995</v>
      </c>
      <c r="AA382" s="529">
        <v>8.3060000000000027</v>
      </c>
      <c r="AB382" s="529">
        <v>0.65549999999999997</v>
      </c>
      <c r="AC382" s="529">
        <v>1.3742000000000001</v>
      </c>
      <c r="AD382" s="10">
        <v>4.5</v>
      </c>
      <c r="AF382" s="11">
        <v>1.1089130769230768</v>
      </c>
    </row>
    <row r="383" spans="1:32" ht="15">
      <c r="A383" s="29" t="s">
        <v>155</v>
      </c>
      <c r="B383" s="39">
        <v>40952</v>
      </c>
      <c r="C383" s="523">
        <v>2</v>
      </c>
      <c r="D383" s="523" t="s">
        <v>191</v>
      </c>
      <c r="E383" s="523">
        <v>1</v>
      </c>
      <c r="F383" s="523" t="s">
        <v>206</v>
      </c>
      <c r="G383" s="31" t="s">
        <v>204</v>
      </c>
      <c r="H383" s="32" t="s">
        <v>246</v>
      </c>
      <c r="I383" s="32" t="s">
        <v>326</v>
      </c>
      <c r="J383" s="32" t="s">
        <v>280</v>
      </c>
      <c r="K383" s="503">
        <v>0.10022393342194499</v>
      </c>
      <c r="L383" s="529">
        <v>36.173400000000001</v>
      </c>
      <c r="M383" s="529">
        <v>24.0901</v>
      </c>
      <c r="N383" s="529">
        <v>53.672978000000001</v>
      </c>
      <c r="O383" s="530">
        <v>1024.5075999999999</v>
      </c>
      <c r="P383" s="529">
        <v>6.6962599999999997</v>
      </c>
      <c r="Q383" s="531">
        <v>98.025310000000005</v>
      </c>
      <c r="R383" s="529">
        <v>8.2330000000000005</v>
      </c>
      <c r="S383" s="529">
        <v>3.9243999999999999</v>
      </c>
      <c r="T383" s="529">
        <v>2.8999999999999998E-3</v>
      </c>
      <c r="U383" s="529">
        <v>36.166699999999999</v>
      </c>
      <c r="V383" s="529">
        <v>24.058499999999999</v>
      </c>
      <c r="W383" s="529">
        <v>53.634112000000002</v>
      </c>
      <c r="X383" s="530">
        <v>1024.5488</v>
      </c>
      <c r="Y383" s="529">
        <v>6.7517300000000002</v>
      </c>
      <c r="Z383" s="531">
        <v>98.77979999999998</v>
      </c>
      <c r="AA383" s="529">
        <v>8.2469999999999999</v>
      </c>
      <c r="AB383" s="529">
        <v>0.37569999999999998</v>
      </c>
      <c r="AC383" s="529">
        <v>1.1726000000000001</v>
      </c>
      <c r="AD383" s="10">
        <v>6.5</v>
      </c>
      <c r="AF383" s="11">
        <v>0.97614561403508793</v>
      </c>
    </row>
    <row r="384" spans="1:32" ht="15">
      <c r="A384" s="29" t="s">
        <v>155</v>
      </c>
      <c r="B384" s="39">
        <v>40959</v>
      </c>
      <c r="C384" s="523">
        <v>2</v>
      </c>
      <c r="D384" s="523" t="s">
        <v>191</v>
      </c>
      <c r="E384" s="523">
        <v>1</v>
      </c>
      <c r="F384" s="523" t="s">
        <v>119</v>
      </c>
      <c r="G384" s="31" t="s">
        <v>204</v>
      </c>
      <c r="H384" s="32" t="s">
        <v>250</v>
      </c>
      <c r="I384" s="32" t="s">
        <v>326</v>
      </c>
      <c r="J384" s="32" t="s">
        <v>240</v>
      </c>
      <c r="K384" s="503">
        <v>0.11952350330404433</v>
      </c>
      <c r="L384" s="529">
        <v>36.213900000000002</v>
      </c>
      <c r="M384" s="529">
        <v>24.034099999999999</v>
      </c>
      <c r="N384" s="529">
        <v>53.666350000000001</v>
      </c>
      <c r="O384" s="530">
        <v>1024.5546999999999</v>
      </c>
      <c r="P384" s="529">
        <v>6.7318499999999997</v>
      </c>
      <c r="Q384" s="531">
        <v>98.474419999999995</v>
      </c>
      <c r="R384" s="529">
        <v>8.3460000000000001</v>
      </c>
      <c r="S384" s="529">
        <v>0.62490000000000001</v>
      </c>
      <c r="T384" s="529">
        <v>1.1007</v>
      </c>
      <c r="U384" s="529">
        <v>36.2119</v>
      </c>
      <c r="V384" s="529">
        <v>24.035499999999999</v>
      </c>
      <c r="W384" s="529">
        <v>53.668806000000004</v>
      </c>
      <c r="X384" s="530">
        <v>1024.5881999999999</v>
      </c>
      <c r="Y384" s="529">
        <v>6.7216899999999997</v>
      </c>
      <c r="Z384" s="531">
        <v>98.326890000000006</v>
      </c>
      <c r="AA384" s="529">
        <v>8.3480000000000008</v>
      </c>
      <c r="AB384" s="529">
        <v>0.95309999999999995</v>
      </c>
      <c r="AC384" s="529">
        <v>1.5582</v>
      </c>
      <c r="AD384" s="10">
        <v>4.5</v>
      </c>
      <c r="AF384" s="11">
        <v>1.3121673611111102</v>
      </c>
    </row>
    <row r="385" spans="1:32" ht="15">
      <c r="A385" s="29" t="s">
        <v>155</v>
      </c>
      <c r="B385" s="39">
        <v>40966</v>
      </c>
      <c r="C385" s="523">
        <v>2</v>
      </c>
      <c r="D385" s="523" t="s">
        <v>191</v>
      </c>
      <c r="E385" s="523">
        <v>1</v>
      </c>
      <c r="F385" s="523" t="s">
        <v>195</v>
      </c>
      <c r="G385" s="31" t="s">
        <v>198</v>
      </c>
      <c r="H385" s="32" t="s">
        <v>111</v>
      </c>
      <c r="I385" s="32" t="s">
        <v>326</v>
      </c>
      <c r="J385" s="32" t="s">
        <v>244</v>
      </c>
      <c r="K385" s="503">
        <v>0.13383495532580519</v>
      </c>
      <c r="L385" s="529">
        <v>36.26</v>
      </c>
      <c r="M385" s="529">
        <v>24.068200000000001</v>
      </c>
      <c r="N385" s="529">
        <v>53.763607</v>
      </c>
      <c r="O385" s="530">
        <v>1024.58</v>
      </c>
      <c r="P385" s="529">
        <v>6.6744000000000003</v>
      </c>
      <c r="Q385" s="531">
        <v>97.717100000000002</v>
      </c>
      <c r="R385" s="529">
        <v>8.2760000000000016</v>
      </c>
      <c r="S385" s="529">
        <v>0.79159999999999997</v>
      </c>
      <c r="T385" s="529">
        <v>1.2983</v>
      </c>
      <c r="U385" s="529">
        <v>36.258800000000001</v>
      </c>
      <c r="V385" s="529">
        <v>24.0763</v>
      </c>
      <c r="W385" s="529">
        <v>53.774521</v>
      </c>
      <c r="X385" s="530">
        <v>1024.6149</v>
      </c>
      <c r="Y385" s="529">
        <v>6.7508400000000002</v>
      </c>
      <c r="Z385" s="531">
        <v>98.849270000000004</v>
      </c>
      <c r="AA385" s="529">
        <v>8.2960000000000012</v>
      </c>
      <c r="AB385" s="529">
        <v>1.2013</v>
      </c>
      <c r="AC385" s="529">
        <v>2.2069000000000001</v>
      </c>
      <c r="AD385" s="10">
        <v>4</v>
      </c>
      <c r="AF385" s="11">
        <v>1.775271984435798</v>
      </c>
    </row>
    <row r="386" spans="1:32" ht="15">
      <c r="A386" s="29" t="s">
        <v>155</v>
      </c>
      <c r="B386" s="39">
        <v>40973</v>
      </c>
      <c r="C386" s="523">
        <v>2</v>
      </c>
      <c r="D386" s="523" t="s">
        <v>191</v>
      </c>
      <c r="E386" s="523">
        <v>1</v>
      </c>
      <c r="F386" s="523" t="s">
        <v>197</v>
      </c>
      <c r="G386" s="31" t="s">
        <v>207</v>
      </c>
      <c r="H386" s="32" t="s">
        <v>238</v>
      </c>
      <c r="I386" s="32" t="s">
        <v>326</v>
      </c>
      <c r="J386" s="32" t="s">
        <v>327</v>
      </c>
      <c r="K386" s="503">
        <v>8.1374554279257286E-2</v>
      </c>
      <c r="L386" s="529">
        <v>36.264299999999999</v>
      </c>
      <c r="M386" s="529">
        <v>23.362100000000002</v>
      </c>
      <c r="N386" s="529">
        <v>53.013635999999998</v>
      </c>
      <c r="O386" s="530">
        <v>1024.7917</v>
      </c>
      <c r="P386" s="529">
        <v>6.94116</v>
      </c>
      <c r="Q386" s="531">
        <v>100.39351000000001</v>
      </c>
      <c r="R386" s="529">
        <v>8.3230000000000004</v>
      </c>
      <c r="S386" s="529">
        <v>0.25430000000000003</v>
      </c>
      <c r="T386" s="529">
        <v>0.27560000000000001</v>
      </c>
      <c r="U386" s="529">
        <v>36.450200000000002</v>
      </c>
      <c r="V386" s="529">
        <v>23.183700000000002</v>
      </c>
      <c r="W386" s="529">
        <v>53.067217999999997</v>
      </c>
      <c r="X386" s="530">
        <v>1025.021</v>
      </c>
      <c r="Y386" s="529">
        <v>6.1865300000000003</v>
      </c>
      <c r="Z386" s="531">
        <v>89.297889999999995</v>
      </c>
      <c r="AA386" s="529">
        <v>8.3190000000000008</v>
      </c>
      <c r="AB386" s="529">
        <v>0.70420000000000005</v>
      </c>
      <c r="AC386" s="529">
        <v>1.3414999999999999</v>
      </c>
      <c r="AD386" s="10">
        <v>7</v>
      </c>
      <c r="AF386" s="11">
        <v>0.73369923664122161</v>
      </c>
    </row>
    <row r="387" spans="1:32" ht="15">
      <c r="A387" s="29" t="s">
        <v>155</v>
      </c>
      <c r="B387" s="39">
        <v>40980</v>
      </c>
      <c r="C387" s="523">
        <v>2</v>
      </c>
      <c r="D387" s="523">
        <v>1</v>
      </c>
      <c r="E387" s="523">
        <v>1</v>
      </c>
      <c r="F387" s="523" t="s">
        <v>206</v>
      </c>
      <c r="G387" s="31" t="s">
        <v>187</v>
      </c>
      <c r="H387" s="32" t="s">
        <v>238</v>
      </c>
      <c r="I387" s="32" t="s">
        <v>326</v>
      </c>
      <c r="J387" s="32" t="s">
        <v>327</v>
      </c>
      <c r="K387" s="503">
        <v>8.5865859312040854E-2</v>
      </c>
      <c r="L387" s="529">
        <v>36.042900000000003</v>
      </c>
      <c r="M387" s="529">
        <v>24.062000000000001</v>
      </c>
      <c r="N387" s="529">
        <v>53.470919000000002</v>
      </c>
      <c r="O387" s="530">
        <v>1024.4166</v>
      </c>
      <c r="P387" s="529">
        <v>6.9628899999999998</v>
      </c>
      <c r="Q387" s="531">
        <v>101.80284</v>
      </c>
      <c r="R387" s="529">
        <v>8.2660000000000018</v>
      </c>
      <c r="S387" s="529">
        <v>0.31759999999999999</v>
      </c>
      <c r="T387" s="529">
        <v>0.42159999999999997</v>
      </c>
      <c r="U387" s="525">
        <v>36.07</v>
      </c>
      <c r="V387" s="525">
        <v>24.0472</v>
      </c>
      <c r="W387" s="525">
        <v>53.494691000000003</v>
      </c>
      <c r="X387" s="526">
        <v>1024.4793</v>
      </c>
      <c r="Y387" s="525">
        <v>6.9852499999999997</v>
      </c>
      <c r="Z387" s="527">
        <v>102.11964999999999</v>
      </c>
      <c r="AA387" s="525">
        <v>8.2720000000000002</v>
      </c>
      <c r="AB387" s="525">
        <v>0.36959999999999998</v>
      </c>
      <c r="AC387" s="525">
        <v>0.79810000000000003</v>
      </c>
      <c r="AD387" s="10">
        <v>10</v>
      </c>
      <c r="AF387" s="11">
        <v>0.59314061302682008</v>
      </c>
    </row>
    <row r="388" spans="1:32" ht="15">
      <c r="A388" s="29" t="s">
        <v>155</v>
      </c>
      <c r="B388" s="39">
        <v>40988</v>
      </c>
      <c r="C388" s="523">
        <v>2</v>
      </c>
      <c r="D388" s="523" t="s">
        <v>191</v>
      </c>
      <c r="E388" s="523">
        <v>1</v>
      </c>
      <c r="F388" s="523" t="s">
        <v>102</v>
      </c>
      <c r="G388" s="31" t="s">
        <v>193</v>
      </c>
      <c r="H388" s="32" t="s">
        <v>242</v>
      </c>
      <c r="I388" s="32" t="s">
        <v>327</v>
      </c>
      <c r="J388" s="32" t="s">
        <v>244</v>
      </c>
      <c r="K388" s="503">
        <v>0.14728880014444684</v>
      </c>
      <c r="L388" s="529">
        <v>36.411900000000003</v>
      </c>
      <c r="M388" s="529">
        <v>22.974</v>
      </c>
      <c r="N388" s="529">
        <v>52.789637999999997</v>
      </c>
      <c r="O388" s="530">
        <v>1025.0165999999999</v>
      </c>
      <c r="P388" s="529">
        <v>6.8315299999999999</v>
      </c>
      <c r="Q388" s="531">
        <v>98.226600000000005</v>
      </c>
      <c r="R388" s="529">
        <v>8.0890000000000004</v>
      </c>
      <c r="S388" s="529">
        <v>0.80189999999999995</v>
      </c>
      <c r="T388" s="529">
        <v>1.7008000000000001</v>
      </c>
      <c r="U388" s="529">
        <v>36.410800000000002</v>
      </c>
      <c r="V388" s="529">
        <v>22.987100000000002</v>
      </c>
      <c r="W388" s="529">
        <v>52.806232999999999</v>
      </c>
      <c r="X388" s="530">
        <v>1025.0499</v>
      </c>
      <c r="Y388" s="529">
        <v>6.9191500000000001</v>
      </c>
      <c r="Z388" s="531">
        <v>99.508690000000001</v>
      </c>
      <c r="AA388" s="529">
        <v>8.1050000000000004</v>
      </c>
      <c r="AB388" s="529">
        <v>0.72109999999999996</v>
      </c>
      <c r="AC388" s="529">
        <v>2.3656000000000001</v>
      </c>
      <c r="AD388" s="10">
        <v>5</v>
      </c>
      <c r="AF388" s="11">
        <v>2.1051666666666673</v>
      </c>
    </row>
    <row r="389" spans="1:32" ht="15">
      <c r="A389" s="29" t="s">
        <v>155</v>
      </c>
      <c r="B389" s="39">
        <v>40994</v>
      </c>
      <c r="C389" s="523">
        <v>2</v>
      </c>
      <c r="D389" s="523" t="s">
        <v>191</v>
      </c>
      <c r="E389" s="523">
        <v>1</v>
      </c>
      <c r="F389" s="523" t="s">
        <v>202</v>
      </c>
      <c r="G389" s="31" t="s">
        <v>187</v>
      </c>
      <c r="H389" s="32" t="s">
        <v>242</v>
      </c>
      <c r="I389" s="32" t="s">
        <v>326</v>
      </c>
      <c r="J389" s="32" t="s">
        <v>244</v>
      </c>
      <c r="K389" s="503">
        <v>0.14953716328722488</v>
      </c>
      <c r="L389" s="529">
        <v>36.502699999999997</v>
      </c>
      <c r="M389" s="529">
        <v>22.1067</v>
      </c>
      <c r="N389" s="529">
        <v>51.979258000000002</v>
      </c>
      <c r="O389" s="530">
        <v>1025.3344</v>
      </c>
      <c r="P389" s="529">
        <v>7.0054699999999999</v>
      </c>
      <c r="Q389" s="531">
        <v>99.257940000000005</v>
      </c>
      <c r="R389" s="529">
        <v>8.152000000000001</v>
      </c>
      <c r="S389" s="529">
        <v>1.2846</v>
      </c>
      <c r="T389" s="529">
        <v>1.5174000000000001</v>
      </c>
      <c r="U389" s="529">
        <v>36.494900000000001</v>
      </c>
      <c r="V389" s="529">
        <v>22.104800000000001</v>
      </c>
      <c r="W389" s="529">
        <v>51.971192000000002</v>
      </c>
      <c r="X389" s="530">
        <v>1025.3667</v>
      </c>
      <c r="Y389" s="529">
        <v>6.9641799999999998</v>
      </c>
      <c r="Z389" s="531">
        <v>98.66498</v>
      </c>
      <c r="AA389" s="529">
        <v>8.1620000000000008</v>
      </c>
      <c r="AB389" s="529">
        <v>0.98460000000000003</v>
      </c>
      <c r="AC389" s="529">
        <v>2.4249999999999998</v>
      </c>
      <c r="AD389" s="10">
        <v>4.5</v>
      </c>
      <c r="AF389" s="11">
        <v>1.954442857142858</v>
      </c>
    </row>
    <row r="390" spans="1:32" ht="15">
      <c r="A390" s="29"/>
      <c r="B390" s="39"/>
      <c r="C390" s="523"/>
      <c r="D390" s="523"/>
      <c r="E390" s="523"/>
      <c r="F390" s="523"/>
      <c r="G390" s="31"/>
      <c r="H390" s="32"/>
      <c r="I390" s="32"/>
      <c r="J390" s="32"/>
      <c r="K390" s="503"/>
      <c r="L390" s="529"/>
      <c r="M390" s="529"/>
      <c r="N390" s="529"/>
      <c r="O390" s="530"/>
      <c r="P390" s="529"/>
      <c r="Q390" s="531"/>
      <c r="R390" s="529"/>
      <c r="S390" s="529"/>
      <c r="T390" s="529"/>
      <c r="U390" s="529"/>
      <c r="V390" s="529"/>
      <c r="W390" s="529"/>
      <c r="X390" s="530"/>
      <c r="Y390" s="529"/>
      <c r="Z390" s="531"/>
      <c r="AA390" s="529"/>
      <c r="AB390" s="529"/>
      <c r="AC390" s="529"/>
      <c r="AD390" s="10"/>
      <c r="AF390" s="11"/>
    </row>
    <row r="391" spans="1:32">
      <c r="A391" s="29" t="s">
        <v>292</v>
      </c>
      <c r="B391" s="39">
        <v>40882</v>
      </c>
      <c r="C391" s="523">
        <v>2</v>
      </c>
      <c r="D391" s="523">
        <v>1</v>
      </c>
      <c r="E391" s="523">
        <v>1</v>
      </c>
      <c r="F391" s="523" t="s">
        <v>201</v>
      </c>
      <c r="G391" s="31" t="s">
        <v>217</v>
      </c>
      <c r="H391" s="32" t="s">
        <v>246</v>
      </c>
      <c r="I391" s="32" t="s">
        <v>326</v>
      </c>
      <c r="J391" s="32" t="s">
        <v>280</v>
      </c>
      <c r="K391" s="12" t="s">
        <v>302</v>
      </c>
      <c r="L391" s="525">
        <v>35.502000000000002</v>
      </c>
      <c r="M391" s="525">
        <v>21.899699999999999</v>
      </c>
      <c r="N391" s="525">
        <v>50.495511</v>
      </c>
      <c r="O391" s="526">
        <v>1024.6341</v>
      </c>
      <c r="P391" s="525">
        <v>8.6073699999999995</v>
      </c>
      <c r="Q391" s="527">
        <v>120.80112</v>
      </c>
      <c r="R391" s="525">
        <v>8.1479999999999997</v>
      </c>
      <c r="S391" s="525">
        <v>0.48599999999999999</v>
      </c>
      <c r="T391" s="525">
        <v>0.60680000000000001</v>
      </c>
      <c r="U391" s="525">
        <v>35.490900000000003</v>
      </c>
      <c r="V391" s="525">
        <v>22.048100000000002</v>
      </c>
      <c r="W391" s="525">
        <v>50.635638</v>
      </c>
      <c r="X391" s="526">
        <v>1024.5825</v>
      </c>
      <c r="Y391" s="525">
        <v>8.6845599999999994</v>
      </c>
      <c r="Z391" s="527">
        <v>122.19784</v>
      </c>
      <c r="AA391" s="525">
        <v>8.1539999999999999</v>
      </c>
      <c r="AB391" s="525">
        <v>0.68600000000000005</v>
      </c>
      <c r="AC391" s="525">
        <v>0.52939999999999998</v>
      </c>
      <c r="AD391" s="9" t="s">
        <v>293</v>
      </c>
      <c r="AF391" s="11">
        <v>0.63524375000000011</v>
      </c>
    </row>
    <row r="392" spans="1:32">
      <c r="A392" s="29" t="s">
        <v>292</v>
      </c>
      <c r="B392" s="39">
        <v>40889</v>
      </c>
      <c r="C392" s="523">
        <v>2</v>
      </c>
      <c r="D392" s="523" t="s">
        <v>97</v>
      </c>
      <c r="E392" s="523">
        <v>1</v>
      </c>
      <c r="F392" s="523" t="s">
        <v>195</v>
      </c>
      <c r="G392" s="31" t="s">
        <v>189</v>
      </c>
      <c r="H392" s="32" t="s">
        <v>246</v>
      </c>
      <c r="I392" s="32" t="s">
        <v>327</v>
      </c>
      <c r="J392" s="32" t="s">
        <v>280</v>
      </c>
      <c r="K392" s="12" t="s">
        <v>302</v>
      </c>
      <c r="L392" s="525">
        <v>35.421799999999998</v>
      </c>
      <c r="M392" s="525">
        <v>21.077400000000001</v>
      </c>
      <c r="N392" s="525">
        <v>49.542516999999997</v>
      </c>
      <c r="O392" s="526">
        <v>1024.8004000000001</v>
      </c>
      <c r="P392" s="525">
        <v>7.1764299999999999</v>
      </c>
      <c r="Q392" s="527">
        <v>99.202100000000002</v>
      </c>
      <c r="R392" s="525">
        <v>8.0050000000000008</v>
      </c>
      <c r="S392" s="525">
        <v>1.1559999999999999</v>
      </c>
      <c r="T392" s="525">
        <v>1.4762999999999999</v>
      </c>
      <c r="U392" s="525">
        <v>35.419899999999998</v>
      </c>
      <c r="V392" s="525">
        <v>21.038900000000002</v>
      </c>
      <c r="W392" s="525">
        <v>49.500323000000002</v>
      </c>
      <c r="X392" s="526">
        <v>1024.8095000000001</v>
      </c>
      <c r="Y392" s="525">
        <v>7.2195600000000004</v>
      </c>
      <c r="Z392" s="527">
        <v>99.727980000000002</v>
      </c>
      <c r="AA392" s="525">
        <v>8.0030000000000001</v>
      </c>
      <c r="AB392" s="525">
        <v>1.1472</v>
      </c>
      <c r="AC392" s="525">
        <v>1.5588</v>
      </c>
      <c r="AD392" s="9" t="s">
        <v>338</v>
      </c>
      <c r="AF392" s="11">
        <v>1.498127810650888</v>
      </c>
    </row>
    <row r="393" spans="1:32">
      <c r="A393" s="29" t="s">
        <v>292</v>
      </c>
      <c r="B393" s="39">
        <v>40896</v>
      </c>
      <c r="C393" s="523" t="s">
        <v>191</v>
      </c>
      <c r="D393" s="523" t="s">
        <v>191</v>
      </c>
      <c r="E393" s="523" t="s">
        <v>196</v>
      </c>
      <c r="F393" s="523" t="s">
        <v>203</v>
      </c>
      <c r="G393" s="31" t="s">
        <v>218</v>
      </c>
      <c r="H393" s="32" t="s">
        <v>111</v>
      </c>
      <c r="I393" s="32" t="s">
        <v>244</v>
      </c>
      <c r="J393" s="32" t="s">
        <v>280</v>
      </c>
      <c r="K393" s="12" t="s">
        <v>302</v>
      </c>
      <c r="L393" s="525">
        <v>35.573300000000003</v>
      </c>
      <c r="M393" s="525">
        <v>23.574999999999999</v>
      </c>
      <c r="N393" s="525">
        <v>52.339120999999999</v>
      </c>
      <c r="O393" s="526">
        <v>1024.2058</v>
      </c>
      <c r="P393" s="525">
        <v>8.7339599999999997</v>
      </c>
      <c r="Q393" s="527">
        <v>126.28637999999999</v>
      </c>
      <c r="R393" s="525">
        <v>8.093</v>
      </c>
      <c r="S393" s="525">
        <v>0.59160000000000001</v>
      </c>
      <c r="T393" s="525">
        <v>0.62080000000000002</v>
      </c>
      <c r="U393" s="525">
        <v>35.574399999999997</v>
      </c>
      <c r="V393" s="525">
        <v>23.6187</v>
      </c>
      <c r="W393" s="525">
        <v>52.386507000000002</v>
      </c>
      <c r="X393" s="526">
        <v>1024.1945000000001</v>
      </c>
      <c r="Y393" s="525">
        <v>8.7636000000000003</v>
      </c>
      <c r="Z393" s="527">
        <v>126.81166</v>
      </c>
      <c r="AA393" s="525">
        <v>8.0960000000000001</v>
      </c>
      <c r="AB393" s="525">
        <v>0.72919999999999996</v>
      </c>
      <c r="AC393" s="525">
        <v>0.71189999999999998</v>
      </c>
      <c r="AD393" s="9" t="s">
        <v>88</v>
      </c>
      <c r="AF393" s="11">
        <v>0.66578488372093059</v>
      </c>
    </row>
    <row r="394" spans="1:32">
      <c r="A394" s="29" t="s">
        <v>292</v>
      </c>
      <c r="B394" s="39">
        <v>40912</v>
      </c>
      <c r="C394" s="523">
        <v>2</v>
      </c>
      <c r="D394" s="523" t="s">
        <v>191</v>
      </c>
      <c r="E394" s="523">
        <v>1</v>
      </c>
      <c r="F394" s="523" t="s">
        <v>202</v>
      </c>
      <c r="G394" s="31" t="s">
        <v>198</v>
      </c>
      <c r="H394" s="32" t="s">
        <v>250</v>
      </c>
      <c r="I394" s="32" t="s">
        <v>326</v>
      </c>
      <c r="J394" s="32" t="s">
        <v>280</v>
      </c>
      <c r="K394" s="12" t="s">
        <v>302</v>
      </c>
      <c r="L394" s="525">
        <v>35.5289</v>
      </c>
      <c r="M394" s="525">
        <v>22.1204</v>
      </c>
      <c r="N394" s="525">
        <v>50.759</v>
      </c>
      <c r="O394" s="526">
        <v>1024.5885000000001</v>
      </c>
      <c r="P394" s="525">
        <v>7.5099900000000002</v>
      </c>
      <c r="Q394" s="527">
        <v>105.82968</v>
      </c>
      <c r="R394" s="525">
        <v>8.3350000000000009</v>
      </c>
      <c r="S394" s="525">
        <v>0.46400000000000002</v>
      </c>
      <c r="T394" s="525">
        <v>0.58299999999999996</v>
      </c>
      <c r="U394" s="525">
        <v>35.5197</v>
      </c>
      <c r="V394" s="525">
        <v>22.069199999999999</v>
      </c>
      <c r="W394" s="525">
        <v>50.694364999999998</v>
      </c>
      <c r="X394" s="526">
        <v>1024.6006</v>
      </c>
      <c r="Y394" s="525">
        <v>7.5355800000000004</v>
      </c>
      <c r="Z394" s="527">
        <v>106.08831000000001</v>
      </c>
      <c r="AA394" s="525">
        <v>8.3360000000000003</v>
      </c>
      <c r="AB394" s="525">
        <v>0.38690000000000002</v>
      </c>
      <c r="AC394" s="525">
        <v>0.53839999999999999</v>
      </c>
      <c r="AD394" s="9" t="s">
        <v>294</v>
      </c>
      <c r="AF394" s="11">
        <v>0.5506428571428571</v>
      </c>
    </row>
    <row r="395" spans="1:32" ht="15">
      <c r="A395" s="29" t="s">
        <v>292</v>
      </c>
      <c r="B395" s="39">
        <v>40917</v>
      </c>
      <c r="C395" s="523" t="s">
        <v>190</v>
      </c>
      <c r="D395" s="523" t="s">
        <v>108</v>
      </c>
      <c r="E395" s="523">
        <v>1</v>
      </c>
      <c r="F395" s="523" t="s">
        <v>203</v>
      </c>
      <c r="G395" s="31" t="s">
        <v>198</v>
      </c>
      <c r="H395" s="32" t="s">
        <v>238</v>
      </c>
      <c r="I395" s="32" t="s">
        <v>326</v>
      </c>
      <c r="J395" s="32" t="s">
        <v>327</v>
      </c>
      <c r="K395" s="12" t="s">
        <v>302</v>
      </c>
      <c r="L395" s="529">
        <v>35.850999999999999</v>
      </c>
      <c r="M395" s="529">
        <v>22.639099999999999</v>
      </c>
      <c r="N395" s="529">
        <v>51.713695999999999</v>
      </c>
      <c r="O395" s="530">
        <v>1024.6869999999999</v>
      </c>
      <c r="P395" s="529">
        <v>6.8649899999999997</v>
      </c>
      <c r="Q395" s="531">
        <v>97.812359999999998</v>
      </c>
      <c r="R395" s="529">
        <v>8.3980000000000015</v>
      </c>
      <c r="S395" s="529">
        <v>0.60160000000000002</v>
      </c>
      <c r="T395" s="529">
        <v>0.4551</v>
      </c>
      <c r="U395" s="529">
        <v>35.851799999999997</v>
      </c>
      <c r="V395" s="529">
        <v>22.637</v>
      </c>
      <c r="W395" s="529">
        <v>51.712809</v>
      </c>
      <c r="X395" s="530">
        <v>1024.6913999999999</v>
      </c>
      <c r="Y395" s="529">
        <v>6.9127700000000001</v>
      </c>
      <c r="Z395" s="531">
        <v>98.489879999999999</v>
      </c>
      <c r="AA395" s="529">
        <v>8.4030000000000005</v>
      </c>
      <c r="AB395" s="529">
        <v>0.4536</v>
      </c>
      <c r="AC395" s="529">
        <v>0.30080000000000001</v>
      </c>
      <c r="AD395" s="9" t="s">
        <v>293</v>
      </c>
      <c r="AF395" s="11">
        <v>0.33146071428571433</v>
      </c>
    </row>
    <row r="396" spans="1:32" ht="15">
      <c r="A396" s="29" t="s">
        <v>292</v>
      </c>
      <c r="B396" s="39">
        <v>40924</v>
      </c>
      <c r="C396" s="523" t="s">
        <v>97</v>
      </c>
      <c r="D396" s="523" t="s">
        <v>191</v>
      </c>
      <c r="E396" s="523">
        <v>1</v>
      </c>
      <c r="F396" s="523" t="s">
        <v>102</v>
      </c>
      <c r="G396" s="31" t="s">
        <v>192</v>
      </c>
      <c r="H396" s="32" t="s">
        <v>236</v>
      </c>
      <c r="I396" s="32" t="s">
        <v>326</v>
      </c>
      <c r="J396" s="32" t="s">
        <v>326</v>
      </c>
      <c r="K396" s="12" t="s">
        <v>302</v>
      </c>
      <c r="L396" s="525">
        <v>35.978200000000001</v>
      </c>
      <c r="M396" s="525">
        <v>24.773099999999999</v>
      </c>
      <c r="N396" s="525">
        <v>54.144506</v>
      </c>
      <c r="O396" s="526">
        <v>1024.1570999999999</v>
      </c>
      <c r="P396" s="525">
        <v>6.6026999999999996</v>
      </c>
      <c r="Q396" s="527">
        <v>97.681910000000002</v>
      </c>
      <c r="R396" s="525">
        <v>8.2910000000000004</v>
      </c>
      <c r="S396" s="525">
        <v>1.4677</v>
      </c>
      <c r="T396" s="525">
        <v>3.5947</v>
      </c>
      <c r="U396" s="529">
        <v>35.978999999999999</v>
      </c>
      <c r="V396" s="529">
        <v>24.768999999999998</v>
      </c>
      <c r="W396" s="529">
        <v>54.141404000000001</v>
      </c>
      <c r="X396" s="530">
        <v>1024.1605999999999</v>
      </c>
      <c r="Y396" s="529">
        <v>6.6756500000000001</v>
      </c>
      <c r="Z396" s="531">
        <v>98.754769999999994</v>
      </c>
      <c r="AA396" s="529">
        <v>8.2989999999999995</v>
      </c>
      <c r="AB396" s="529">
        <v>1.3295999999999999</v>
      </c>
      <c r="AC396" s="529">
        <v>1.9681999999999999</v>
      </c>
      <c r="AD396" s="9" t="s">
        <v>86</v>
      </c>
      <c r="AE396" t="s">
        <v>339</v>
      </c>
      <c r="AF396" s="11">
        <v>3.5005043927648578</v>
      </c>
    </row>
    <row r="397" spans="1:32" ht="15">
      <c r="A397" s="29" t="s">
        <v>292</v>
      </c>
      <c r="B397" s="39">
        <v>40931</v>
      </c>
      <c r="C397" s="523">
        <v>2</v>
      </c>
      <c r="D397" s="523" t="s">
        <v>191</v>
      </c>
      <c r="E397" s="523">
        <v>1</v>
      </c>
      <c r="F397" s="523" t="s">
        <v>102</v>
      </c>
      <c r="G397" s="31" t="s">
        <v>192</v>
      </c>
      <c r="H397" s="32" t="s">
        <v>239</v>
      </c>
      <c r="I397" s="32" t="s">
        <v>327</v>
      </c>
      <c r="J397" s="32" t="s">
        <v>280</v>
      </c>
      <c r="K397" s="12" t="s">
        <v>302</v>
      </c>
      <c r="L397" s="525">
        <v>35.976999999999997</v>
      </c>
      <c r="M397" s="525">
        <v>25.141500000000001</v>
      </c>
      <c r="N397" s="525">
        <v>54.536562000000004</v>
      </c>
      <c r="O397" s="526">
        <v>1024.0409999999999</v>
      </c>
      <c r="P397" s="525">
        <v>6.42272</v>
      </c>
      <c r="Q397" s="527">
        <v>95.614850000000004</v>
      </c>
      <c r="R397" s="525">
        <v>8.3079999999999998</v>
      </c>
      <c r="S397" s="525">
        <v>0.43209999999999998</v>
      </c>
      <c r="T397" s="525">
        <v>0.5262</v>
      </c>
      <c r="U397" s="529">
        <v>35.990499999999997</v>
      </c>
      <c r="V397" s="529">
        <v>25.128</v>
      </c>
      <c r="W397" s="529">
        <v>54.540593999999999</v>
      </c>
      <c r="X397" s="530">
        <v>1024.0586000000001</v>
      </c>
      <c r="Y397" s="529">
        <v>6.4606199999999996</v>
      </c>
      <c r="Z397" s="531">
        <v>96.164479999999998</v>
      </c>
      <c r="AA397" s="529">
        <v>8.3080000000000016</v>
      </c>
      <c r="AB397" s="529">
        <v>0.3574</v>
      </c>
      <c r="AC397" s="529">
        <v>0.3629</v>
      </c>
      <c r="AD397" s="9" t="s">
        <v>85</v>
      </c>
      <c r="AF397" s="11">
        <v>0.37922941176470593</v>
      </c>
    </row>
    <row r="398" spans="1:32" ht="15">
      <c r="A398" s="29" t="s">
        <v>292</v>
      </c>
      <c r="B398" s="39">
        <v>40938</v>
      </c>
      <c r="C398" s="523">
        <v>2</v>
      </c>
      <c r="D398" s="523">
        <v>1</v>
      </c>
      <c r="E398" s="523">
        <v>1</v>
      </c>
      <c r="F398" s="523" t="s">
        <v>203</v>
      </c>
      <c r="G398" s="31" t="s">
        <v>218</v>
      </c>
      <c r="H398" s="32" t="s">
        <v>258</v>
      </c>
      <c r="I398" s="32" t="s">
        <v>326</v>
      </c>
      <c r="J398" s="32" t="s">
        <v>238</v>
      </c>
      <c r="K398" s="12" t="s">
        <v>302</v>
      </c>
      <c r="L398" s="529">
        <v>36.2515</v>
      </c>
      <c r="M398" s="529">
        <v>22.2912</v>
      </c>
      <c r="N398" s="529">
        <v>51.857348000000002</v>
      </c>
      <c r="O398" s="530">
        <v>1025.0945999999999</v>
      </c>
      <c r="P398" s="529">
        <v>6.5645600000000002</v>
      </c>
      <c r="Q398" s="531">
        <v>93.177670000000006</v>
      </c>
      <c r="R398" s="529">
        <v>8.3050000000000015</v>
      </c>
      <c r="S398" s="529">
        <v>1.0633999999999999</v>
      </c>
      <c r="T398" s="529">
        <v>3.2244999999999999</v>
      </c>
      <c r="U398" s="529">
        <v>36.2515</v>
      </c>
      <c r="V398" s="529">
        <v>22.3064</v>
      </c>
      <c r="W398" s="529">
        <v>51.873550000000002</v>
      </c>
      <c r="X398" s="530">
        <v>1025.0902000000001</v>
      </c>
      <c r="Y398" s="529">
        <v>6.5905500000000004</v>
      </c>
      <c r="Z398" s="531">
        <v>93.571629999999999</v>
      </c>
      <c r="AA398" s="529">
        <v>8.31</v>
      </c>
      <c r="AB398" s="529">
        <v>1.0761000000000001</v>
      </c>
      <c r="AC398" s="529">
        <v>3.1958000000000002</v>
      </c>
      <c r="AD398" s="9" t="s">
        <v>88</v>
      </c>
      <c r="AF398" s="11">
        <v>3.1135173076923075</v>
      </c>
    </row>
    <row r="399" spans="1:32" ht="15">
      <c r="A399" s="29" t="s">
        <v>292</v>
      </c>
      <c r="B399" s="39">
        <v>40945</v>
      </c>
      <c r="C399" s="523">
        <v>2</v>
      </c>
      <c r="D399" s="523" t="s">
        <v>191</v>
      </c>
      <c r="E399" s="523">
        <v>1</v>
      </c>
      <c r="F399" s="523" t="s">
        <v>102</v>
      </c>
      <c r="G399" s="31" t="s">
        <v>198</v>
      </c>
      <c r="H399" s="32" t="s">
        <v>243</v>
      </c>
      <c r="I399" s="32" t="s">
        <v>326</v>
      </c>
      <c r="J399" s="32" t="s">
        <v>280</v>
      </c>
      <c r="K399" s="12" t="s">
        <v>302</v>
      </c>
      <c r="L399" s="529">
        <v>36.143500000000003</v>
      </c>
      <c r="M399" s="529">
        <v>21.918500000000002</v>
      </c>
      <c r="N399" s="529">
        <v>51.325878000000003</v>
      </c>
      <c r="O399" s="530">
        <v>1025.1171999999999</v>
      </c>
      <c r="P399" s="529">
        <v>6.4481799999999998</v>
      </c>
      <c r="Q399" s="531">
        <v>90.867360000000005</v>
      </c>
      <c r="R399" s="529">
        <v>8.2430000000000003</v>
      </c>
      <c r="S399" s="529">
        <v>0.99250000000000005</v>
      </c>
      <c r="T399" s="529">
        <v>0.90410000000000001</v>
      </c>
      <c r="U399" s="525">
        <v>36.147399999999998</v>
      </c>
      <c r="V399" s="525">
        <v>21.9725</v>
      </c>
      <c r="W399" s="525">
        <v>51.387898</v>
      </c>
      <c r="X399" s="526">
        <v>1025.1049</v>
      </c>
      <c r="Y399" s="525">
        <v>6.4840600000000004</v>
      </c>
      <c r="Z399" s="527">
        <v>91.462649999999996</v>
      </c>
      <c r="AA399" s="525">
        <v>8.2409999999999997</v>
      </c>
      <c r="AB399" s="525">
        <v>1.0323</v>
      </c>
      <c r="AC399" s="525">
        <v>0.89639999999999997</v>
      </c>
      <c r="AD399" s="9" t="s">
        <v>89</v>
      </c>
      <c r="AF399" s="11">
        <v>0.93838106712564484</v>
      </c>
    </row>
    <row r="400" spans="1:32" ht="15">
      <c r="A400" s="29" t="s">
        <v>292</v>
      </c>
      <c r="B400" s="39">
        <v>40952</v>
      </c>
      <c r="C400" s="523">
        <v>2</v>
      </c>
      <c r="D400" s="523" t="s">
        <v>97</v>
      </c>
      <c r="E400" s="523" t="s">
        <v>97</v>
      </c>
      <c r="F400" s="523" t="s">
        <v>201</v>
      </c>
      <c r="G400" s="31" t="s">
        <v>279</v>
      </c>
      <c r="H400" s="32" t="s">
        <v>243</v>
      </c>
      <c r="I400" s="32" t="s">
        <v>326</v>
      </c>
      <c r="J400" s="32" t="s">
        <v>280</v>
      </c>
      <c r="K400" s="12" t="s">
        <v>302</v>
      </c>
      <c r="L400" s="525">
        <v>36.210299999999997</v>
      </c>
      <c r="M400" s="525">
        <v>24.830100000000002</v>
      </c>
      <c r="N400" s="525">
        <v>54.515658999999999</v>
      </c>
      <c r="O400" s="526">
        <v>1024.3145999999999</v>
      </c>
      <c r="P400" s="525">
        <v>6.52766</v>
      </c>
      <c r="Q400" s="527">
        <v>96.793790000000001</v>
      </c>
      <c r="R400" s="525">
        <v>8.2759999999999998</v>
      </c>
      <c r="S400" s="525">
        <v>1.0208999999999999</v>
      </c>
      <c r="T400" s="525">
        <v>0.91839999999999999</v>
      </c>
      <c r="U400" s="529">
        <v>36.2072</v>
      </c>
      <c r="V400" s="529">
        <v>24.829699999999999</v>
      </c>
      <c r="W400" s="529">
        <v>54.511026999999999</v>
      </c>
      <c r="X400" s="530">
        <v>1024.3124</v>
      </c>
      <c r="Y400" s="529">
        <v>6.3753500000000001</v>
      </c>
      <c r="Z400" s="531">
        <v>94.532939999999996</v>
      </c>
      <c r="AA400" s="529">
        <v>8.2760000000000016</v>
      </c>
      <c r="AB400" s="529">
        <v>0.7157</v>
      </c>
      <c r="AC400" s="529">
        <v>0.67120000000000002</v>
      </c>
      <c r="AD400" s="9" t="s">
        <v>294</v>
      </c>
      <c r="AF400" s="11">
        <v>0.81290000000000007</v>
      </c>
    </row>
    <row r="401" spans="1:32" ht="15">
      <c r="A401" s="29" t="s">
        <v>292</v>
      </c>
      <c r="B401" s="39">
        <v>40959</v>
      </c>
      <c r="C401" s="523">
        <v>2</v>
      </c>
      <c r="D401" s="523" t="s">
        <v>97</v>
      </c>
      <c r="E401" s="523">
        <v>1</v>
      </c>
      <c r="F401" s="523" t="s">
        <v>201</v>
      </c>
      <c r="G401" s="31" t="s">
        <v>217</v>
      </c>
      <c r="H401" s="32" t="s">
        <v>259</v>
      </c>
      <c r="I401" s="32" t="s">
        <v>280</v>
      </c>
      <c r="J401" s="32" t="s">
        <v>280</v>
      </c>
      <c r="K401" s="12" t="s">
        <v>302</v>
      </c>
      <c r="L401" s="529">
        <v>36.405799999999999</v>
      </c>
      <c r="M401" s="529">
        <v>24.041899999999998</v>
      </c>
      <c r="N401" s="529">
        <v>53.926606999999997</v>
      </c>
      <c r="O401" s="530">
        <v>1024.6936000000001</v>
      </c>
      <c r="P401" s="529">
        <v>5.8084199999999999</v>
      </c>
      <c r="Q401" s="531">
        <v>85.071560000000005</v>
      </c>
      <c r="R401" s="529">
        <v>8.3350000000000009</v>
      </c>
      <c r="S401" s="529">
        <v>0.61350000000000005</v>
      </c>
      <c r="T401" s="529">
        <v>0.85440000000000005</v>
      </c>
      <c r="U401" s="529">
        <v>36.403599999999997</v>
      </c>
      <c r="V401" s="529">
        <v>24.0425</v>
      </c>
      <c r="W401" s="529">
        <v>53.924492000000001</v>
      </c>
      <c r="X401" s="530">
        <v>1024.6931999999999</v>
      </c>
      <c r="Y401" s="529">
        <v>6.3056700000000001</v>
      </c>
      <c r="Z401" s="531">
        <v>92.354129999999998</v>
      </c>
      <c r="AA401" s="529">
        <v>8.338000000000001</v>
      </c>
      <c r="AB401" s="529">
        <v>1.8343</v>
      </c>
      <c r="AC401" s="529">
        <v>1.5618000000000001</v>
      </c>
      <c r="AD401" s="9" t="s">
        <v>88</v>
      </c>
      <c r="AF401" s="11">
        <v>1.0825909090909092</v>
      </c>
    </row>
    <row r="402" spans="1:32" ht="15">
      <c r="A402" s="29" t="s">
        <v>292</v>
      </c>
      <c r="B402" s="39">
        <v>40966</v>
      </c>
      <c r="C402" s="523">
        <v>2</v>
      </c>
      <c r="D402" s="523" t="s">
        <v>108</v>
      </c>
      <c r="E402" s="523">
        <v>1</v>
      </c>
      <c r="F402" s="523" t="s">
        <v>195</v>
      </c>
      <c r="G402" s="31" t="s">
        <v>218</v>
      </c>
      <c r="H402" s="32" t="s">
        <v>255</v>
      </c>
      <c r="I402" s="32" t="s">
        <v>327</v>
      </c>
      <c r="J402" s="32" t="s">
        <v>280</v>
      </c>
      <c r="K402" s="12" t="s">
        <v>302</v>
      </c>
      <c r="L402" s="529">
        <v>36.4223</v>
      </c>
      <c r="M402" s="529">
        <v>22.869299999999999</v>
      </c>
      <c r="N402" s="529">
        <v>52.691059000000003</v>
      </c>
      <c r="O402" s="530">
        <v>1025.0545</v>
      </c>
      <c r="P402" s="529">
        <v>6.0055500000000004</v>
      </c>
      <c r="Q402" s="531">
        <v>86.197969999999998</v>
      </c>
      <c r="R402" s="529">
        <v>8.3030000000000008</v>
      </c>
      <c r="S402" s="529">
        <v>0.379</v>
      </c>
      <c r="T402" s="529">
        <v>0.4511</v>
      </c>
      <c r="U402" s="529">
        <v>36.439399999999999</v>
      </c>
      <c r="V402" s="529">
        <v>22.822700000000001</v>
      </c>
      <c r="W402" s="529">
        <v>52.663307000000003</v>
      </c>
      <c r="X402" s="530">
        <v>1025.0823</v>
      </c>
      <c r="Y402" s="529">
        <v>5.9611900000000002</v>
      </c>
      <c r="Z402" s="531">
        <v>85.499880000000005</v>
      </c>
      <c r="AA402" s="529">
        <v>8.3060000000000027</v>
      </c>
      <c r="AB402" s="529">
        <v>0.4012</v>
      </c>
      <c r="AC402" s="529">
        <v>0.48570000000000002</v>
      </c>
      <c r="AD402" s="9" t="s">
        <v>88</v>
      </c>
      <c r="AF402" s="11">
        <v>0.51337430555555552</v>
      </c>
    </row>
    <row r="403" spans="1:32" ht="15">
      <c r="A403" s="29" t="s">
        <v>292</v>
      </c>
      <c r="B403" s="39">
        <v>40973</v>
      </c>
      <c r="C403" s="523">
        <v>2</v>
      </c>
      <c r="D403" s="523" t="s">
        <v>108</v>
      </c>
      <c r="E403" s="523">
        <v>1</v>
      </c>
      <c r="F403" s="523" t="s">
        <v>195</v>
      </c>
      <c r="G403" s="31" t="s">
        <v>204</v>
      </c>
      <c r="H403" s="32" t="s">
        <v>246</v>
      </c>
      <c r="I403" s="32" t="s">
        <v>326</v>
      </c>
      <c r="J403" s="32" t="s">
        <v>280</v>
      </c>
      <c r="K403" s="12" t="s">
        <v>302</v>
      </c>
      <c r="L403" s="529">
        <v>36.441699999999997</v>
      </c>
      <c r="M403" s="529">
        <v>23.902999999999999</v>
      </c>
      <c r="N403" s="529">
        <v>53.824716000000002</v>
      </c>
      <c r="O403" s="530">
        <v>1024.7659000000001</v>
      </c>
      <c r="P403" s="529">
        <v>6.5461499999999999</v>
      </c>
      <c r="Q403" s="531">
        <v>95.667439999999999</v>
      </c>
      <c r="R403" s="529">
        <v>8.2750000000000004</v>
      </c>
      <c r="S403" s="529">
        <v>0.37430000000000002</v>
      </c>
      <c r="T403" s="529">
        <v>0.80200000000000005</v>
      </c>
      <c r="U403" s="529">
        <v>36.443399999999997</v>
      </c>
      <c r="V403" s="529">
        <v>23.848199999999999</v>
      </c>
      <c r="W403" s="529">
        <v>53.768481000000001</v>
      </c>
      <c r="X403" s="530">
        <v>1024.7883999999999</v>
      </c>
      <c r="Y403" s="529">
        <v>6.6124299999999998</v>
      </c>
      <c r="Z403" s="531">
        <v>96.545850000000002</v>
      </c>
      <c r="AA403" s="529">
        <v>8.2760000000000016</v>
      </c>
      <c r="AB403" s="529">
        <v>0.38790000000000002</v>
      </c>
      <c r="AC403" s="529">
        <v>0.75739999999999996</v>
      </c>
      <c r="AD403" s="9" t="s">
        <v>94</v>
      </c>
      <c r="AF403" s="11">
        <v>0.72765423728813527</v>
      </c>
    </row>
    <row r="404" spans="1:32" ht="15">
      <c r="A404" s="29" t="s">
        <v>292</v>
      </c>
      <c r="B404" s="39">
        <v>40980</v>
      </c>
      <c r="C404" s="523">
        <v>2</v>
      </c>
      <c r="D404" s="523" t="s">
        <v>108</v>
      </c>
      <c r="E404" s="523">
        <v>1</v>
      </c>
      <c r="F404" s="523" t="s">
        <v>201</v>
      </c>
      <c r="G404" s="31" t="s">
        <v>189</v>
      </c>
      <c r="H404" s="32" t="s">
        <v>248</v>
      </c>
      <c r="I404" s="32" t="s">
        <v>326</v>
      </c>
      <c r="J404" s="32" t="s">
        <v>240</v>
      </c>
      <c r="K404" s="12" t="s">
        <v>302</v>
      </c>
      <c r="L404" s="529">
        <v>36.4116</v>
      </c>
      <c r="M404" s="529">
        <v>24.565899999999999</v>
      </c>
      <c r="N404" s="529">
        <v>54.499688999999996</v>
      </c>
      <c r="O404" s="530">
        <v>1024.5509999999999</v>
      </c>
      <c r="P404" s="529">
        <v>7.7693300000000001</v>
      </c>
      <c r="Q404" s="531">
        <v>114.82073</v>
      </c>
      <c r="R404" s="529">
        <v>8.2680000000000007</v>
      </c>
      <c r="S404" s="529">
        <v>0.76559999999999995</v>
      </c>
      <c r="T404" s="529">
        <v>1.5441</v>
      </c>
      <c r="U404" s="529">
        <v>36.436500000000002</v>
      </c>
      <c r="V404" s="529">
        <v>24.5199</v>
      </c>
      <c r="W404" s="529">
        <v>54.482531999999999</v>
      </c>
      <c r="X404" s="530">
        <v>1024.5778</v>
      </c>
      <c r="Y404" s="529">
        <v>7.6163800000000004</v>
      </c>
      <c r="Z404" s="531">
        <v>112.48797999999999</v>
      </c>
      <c r="AA404" s="529">
        <v>8.2720000000000002</v>
      </c>
      <c r="AB404" s="529">
        <v>0.66769999999999996</v>
      </c>
      <c r="AC404" s="529">
        <v>1.0426</v>
      </c>
      <c r="AD404" s="9" t="s">
        <v>122</v>
      </c>
      <c r="AF404" s="11">
        <v>1.2062608591885442</v>
      </c>
    </row>
    <row r="405" spans="1:32" ht="15">
      <c r="A405" s="29" t="s">
        <v>292</v>
      </c>
      <c r="B405" s="39">
        <v>40988</v>
      </c>
      <c r="C405" s="523">
        <v>2</v>
      </c>
      <c r="D405" s="523" t="s">
        <v>97</v>
      </c>
      <c r="E405" s="523">
        <v>1</v>
      </c>
      <c r="F405" s="523" t="s">
        <v>269</v>
      </c>
      <c r="G405" s="31" t="s">
        <v>251</v>
      </c>
      <c r="H405" s="32" t="s">
        <v>115</v>
      </c>
      <c r="I405" s="32" t="s">
        <v>327</v>
      </c>
      <c r="J405" s="32" t="s">
        <v>236</v>
      </c>
      <c r="K405" s="12" t="s">
        <v>302</v>
      </c>
      <c r="L405" s="529">
        <v>36.511800000000001</v>
      </c>
      <c r="M405" s="529">
        <v>22.1492</v>
      </c>
      <c r="N405" s="529">
        <v>52.036107000000001</v>
      </c>
      <c r="O405" s="530">
        <v>1025.3302000000001</v>
      </c>
      <c r="P405" s="529">
        <v>6.14534</v>
      </c>
      <c r="Q405" s="531">
        <v>87.140969999999996</v>
      </c>
      <c r="R405" s="529">
        <v>8.202</v>
      </c>
      <c r="S405" s="529">
        <v>0.60870000000000002</v>
      </c>
      <c r="T405" s="529">
        <v>2.1939000000000002</v>
      </c>
      <c r="U405" s="529">
        <v>36.5107</v>
      </c>
      <c r="V405" s="529">
        <v>22.1539</v>
      </c>
      <c r="W405" s="529">
        <v>52.040204000000003</v>
      </c>
      <c r="X405" s="530">
        <v>1025.3313000000001</v>
      </c>
      <c r="Y405" s="529">
        <v>6.15036</v>
      </c>
      <c r="Z405" s="531">
        <v>87.21893</v>
      </c>
      <c r="AA405" s="529">
        <v>8.2240000000000002</v>
      </c>
      <c r="AB405" s="529">
        <v>0.6845</v>
      </c>
      <c r="AC405" s="529">
        <v>2.3754</v>
      </c>
      <c r="AD405" s="9" t="s">
        <v>91</v>
      </c>
      <c r="AF405" s="11">
        <v>2.2667699248120301</v>
      </c>
    </row>
    <row r="406" spans="1:32" ht="15">
      <c r="A406" s="29" t="s">
        <v>292</v>
      </c>
      <c r="B406" s="39">
        <v>40994</v>
      </c>
      <c r="C406" s="523">
        <v>2</v>
      </c>
      <c r="D406" s="523" t="s">
        <v>108</v>
      </c>
      <c r="E406" s="523">
        <v>1</v>
      </c>
      <c r="F406" s="523" t="s">
        <v>256</v>
      </c>
      <c r="G406" s="31" t="s">
        <v>218</v>
      </c>
      <c r="H406" s="32" t="s">
        <v>289</v>
      </c>
      <c r="I406" s="32" t="s">
        <v>326</v>
      </c>
      <c r="J406" s="32" t="s">
        <v>237</v>
      </c>
      <c r="K406" s="12" t="s">
        <v>302</v>
      </c>
      <c r="L406" s="529">
        <v>36.551400000000001</v>
      </c>
      <c r="M406" s="529">
        <v>21.9466</v>
      </c>
      <c r="N406" s="529">
        <v>51.869815000000003</v>
      </c>
      <c r="O406" s="530">
        <v>1025.4164000000001</v>
      </c>
      <c r="P406" s="529">
        <v>6.1837999999999997</v>
      </c>
      <c r="Q406" s="531">
        <v>87.392960000000002</v>
      </c>
      <c r="R406" s="529">
        <v>8.2089999999999996</v>
      </c>
      <c r="S406" s="529">
        <v>0.77969999999999995</v>
      </c>
      <c r="T406" s="529">
        <v>1.7458</v>
      </c>
      <c r="U406" s="529">
        <v>36.557000000000002</v>
      </c>
      <c r="V406" s="529">
        <v>21.920200000000001</v>
      </c>
      <c r="W406" s="529">
        <v>51.848784999999999</v>
      </c>
      <c r="X406" s="530">
        <v>1025.4283</v>
      </c>
      <c r="Y406" s="529">
        <v>6.2126299999999999</v>
      </c>
      <c r="Z406" s="531">
        <v>87.762259999999998</v>
      </c>
      <c r="AA406" s="529">
        <v>8.218</v>
      </c>
      <c r="AB406" s="529">
        <v>0.83109999999999995</v>
      </c>
      <c r="AC406" s="529">
        <v>2.2328000000000001</v>
      </c>
      <c r="AD406" s="9" t="s">
        <v>87</v>
      </c>
      <c r="AF406" s="11">
        <v>1.9629384615384604</v>
      </c>
    </row>
  </sheetData>
  <pageMargins left="0.75" right="0.75" top="1" bottom="1" header="0.5" footer="0.5"/>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AM414"/>
  <sheetViews>
    <sheetView topLeftCell="M1" zoomScale="85" workbookViewId="0">
      <selection activeCell="AA1" sqref="AA1"/>
    </sheetView>
  </sheetViews>
  <sheetFormatPr defaultColWidth="11.42578125" defaultRowHeight="12"/>
  <sheetData>
    <row r="1" spans="1:39" ht="36">
      <c r="A1" s="26" t="s">
        <v>340</v>
      </c>
      <c r="B1" s="26" t="s">
        <v>27</v>
      </c>
      <c r="C1" s="26" t="s">
        <v>4</v>
      </c>
      <c r="D1" s="26" t="s">
        <v>58</v>
      </c>
      <c r="E1" s="26" t="s">
        <v>59</v>
      </c>
      <c r="F1" s="26" t="s">
        <v>60</v>
      </c>
      <c r="G1" s="26" t="s">
        <v>341</v>
      </c>
      <c r="H1" s="26" t="s">
        <v>62</v>
      </c>
      <c r="I1" s="26" t="s">
        <v>316</v>
      </c>
      <c r="J1" s="26" t="s">
        <v>317</v>
      </c>
      <c r="K1" s="26" t="s">
        <v>225</v>
      </c>
      <c r="L1" s="37" t="s">
        <v>342</v>
      </c>
      <c r="M1" s="26" t="s">
        <v>63</v>
      </c>
      <c r="N1" s="26" t="s">
        <v>64</v>
      </c>
      <c r="O1" s="26" t="s">
        <v>65</v>
      </c>
      <c r="P1" s="522" t="s">
        <v>343</v>
      </c>
      <c r="Q1" s="522" t="s">
        <v>319</v>
      </c>
      <c r="R1" s="26" t="s">
        <v>223</v>
      </c>
      <c r="S1" s="26" t="s">
        <v>66</v>
      </c>
      <c r="T1" s="26" t="s">
        <v>173</v>
      </c>
      <c r="U1" s="26" t="s">
        <v>297</v>
      </c>
      <c r="V1" s="26" t="s">
        <v>320</v>
      </c>
      <c r="W1" s="26" t="s">
        <v>67</v>
      </c>
      <c r="X1" s="26" t="s">
        <v>68</v>
      </c>
      <c r="Y1" s="522" t="s">
        <v>344</v>
      </c>
      <c r="Z1" s="522" t="s">
        <v>322</v>
      </c>
      <c r="AA1" s="26" t="s">
        <v>490</v>
      </c>
      <c r="AB1" s="26" t="s">
        <v>69</v>
      </c>
      <c r="AC1" s="38" t="s">
        <v>174</v>
      </c>
      <c r="AD1" s="26" t="s">
        <v>298</v>
      </c>
      <c r="AE1" s="26" t="s">
        <v>323</v>
      </c>
      <c r="AF1" s="26" t="s">
        <v>72</v>
      </c>
      <c r="AG1" s="533" t="s">
        <v>324</v>
      </c>
    </row>
    <row r="2" spans="1:39">
      <c r="A2" s="29"/>
      <c r="B2" s="29"/>
      <c r="C2" s="26" t="s">
        <v>345</v>
      </c>
      <c r="D2" s="26" t="s">
        <v>346</v>
      </c>
      <c r="E2" s="26" t="s">
        <v>345</v>
      </c>
      <c r="F2" s="26" t="s">
        <v>346</v>
      </c>
      <c r="G2" s="26" t="s">
        <v>345</v>
      </c>
      <c r="H2" s="26" t="s">
        <v>7</v>
      </c>
      <c r="I2" s="26" t="s">
        <v>7</v>
      </c>
      <c r="J2" s="26" t="s">
        <v>7</v>
      </c>
      <c r="K2" s="26" t="s">
        <v>230</v>
      </c>
      <c r="L2" s="37" t="s">
        <v>347</v>
      </c>
      <c r="AF2" s="9"/>
    </row>
    <row r="3" spans="1:39" s="116" customFormat="1" ht="15">
      <c r="A3" s="29" t="s">
        <v>8</v>
      </c>
      <c r="B3" s="33">
        <v>41246</v>
      </c>
      <c r="C3" s="31">
        <v>2</v>
      </c>
      <c r="D3" s="31" t="s">
        <v>97</v>
      </c>
      <c r="E3" s="31">
        <v>1</v>
      </c>
      <c r="F3" s="31" t="s">
        <v>119</v>
      </c>
      <c r="G3" s="31" t="s">
        <v>207</v>
      </c>
      <c r="H3" s="32" t="s">
        <v>241</v>
      </c>
      <c r="I3" s="32" t="s">
        <v>327</v>
      </c>
      <c r="J3" s="32" t="s">
        <v>327</v>
      </c>
      <c r="M3" s="503">
        <v>8.2357688131219617E-2</v>
      </c>
      <c r="N3" s="534">
        <v>35.723200000000006</v>
      </c>
      <c r="O3" s="534">
        <v>20.918299999999999</v>
      </c>
      <c r="P3" s="534">
        <v>49.751579</v>
      </c>
      <c r="Q3" s="506">
        <v>1025.0708</v>
      </c>
      <c r="R3" s="534">
        <v>7.9823000000000004</v>
      </c>
      <c r="S3" s="535">
        <v>110.22116</v>
      </c>
      <c r="T3" s="534">
        <v>8.2110000000000003</v>
      </c>
      <c r="U3" s="534">
        <v>0.3634</v>
      </c>
      <c r="V3" s="534">
        <v>0.40989999999999999</v>
      </c>
      <c r="W3" s="534">
        <v>35.753500000000003</v>
      </c>
      <c r="X3" s="534">
        <v>20.258600000000001</v>
      </c>
      <c r="Y3" s="534">
        <v>49.112774999999999</v>
      </c>
      <c r="Z3" s="506">
        <v>1025.3579999999999</v>
      </c>
      <c r="AA3" s="534">
        <v>7.66167</v>
      </c>
      <c r="AB3" s="535">
        <v>104.55591</v>
      </c>
      <c r="AC3" s="534">
        <v>8.2149999999999999</v>
      </c>
      <c r="AD3" s="506">
        <v>0.82220000000000004</v>
      </c>
      <c r="AE3" s="506">
        <v>1.3764000000000001</v>
      </c>
      <c r="AF3" s="10">
        <v>6.5</v>
      </c>
      <c r="AG3" s="503">
        <v>0.84877803468208068</v>
      </c>
    </row>
    <row r="4" spans="1:39" ht="15">
      <c r="A4" s="29" t="s">
        <v>8</v>
      </c>
      <c r="B4" s="33">
        <v>41253</v>
      </c>
      <c r="C4" s="31">
        <v>2</v>
      </c>
      <c r="D4" s="31" t="s">
        <v>191</v>
      </c>
      <c r="E4" s="31">
        <v>1</v>
      </c>
      <c r="F4" s="31" t="s">
        <v>197</v>
      </c>
      <c r="G4" s="31" t="s">
        <v>199</v>
      </c>
      <c r="H4" s="32" t="s">
        <v>241</v>
      </c>
      <c r="I4" s="32" t="s">
        <v>326</v>
      </c>
      <c r="J4" s="32" t="s">
        <v>280</v>
      </c>
      <c r="K4" s="116"/>
      <c r="L4" s="116"/>
      <c r="M4" s="503">
        <v>7.4383811714308176E-2</v>
      </c>
      <c r="N4" s="534">
        <v>35.713799999999999</v>
      </c>
      <c r="O4" s="534">
        <v>22.065899999999999</v>
      </c>
      <c r="P4" s="534">
        <v>50.937162999999998</v>
      </c>
      <c r="Q4" s="506">
        <v>1024.7479000000001</v>
      </c>
      <c r="R4" s="534">
        <v>7.7628500000000003</v>
      </c>
      <c r="S4" s="535">
        <v>109.40519</v>
      </c>
      <c r="T4" s="534">
        <v>8.3020000000000014</v>
      </c>
      <c r="U4" s="534">
        <v>0.2661</v>
      </c>
      <c r="V4" s="534">
        <v>0.21249999999999999</v>
      </c>
      <c r="W4" s="534">
        <v>35.791400000000003</v>
      </c>
      <c r="X4" s="534">
        <v>20.703800000000001</v>
      </c>
      <c r="Y4" s="534">
        <v>49.621645000000001</v>
      </c>
      <c r="Z4" s="506">
        <v>1025.2683</v>
      </c>
      <c r="AA4" s="534">
        <v>7.3696400000000004</v>
      </c>
      <c r="AB4" s="535">
        <v>101.40884</v>
      </c>
      <c r="AC4" s="534">
        <v>8.31</v>
      </c>
      <c r="AD4" s="534">
        <v>1.3811</v>
      </c>
      <c r="AE4" s="534">
        <v>2.5916000000000001</v>
      </c>
      <c r="AF4" s="10">
        <v>7.1</v>
      </c>
      <c r="AG4" s="503">
        <v>0.7678658307210029</v>
      </c>
      <c r="AH4" s="116"/>
      <c r="AI4" s="116"/>
      <c r="AJ4" s="116"/>
      <c r="AK4" s="116"/>
      <c r="AL4" s="116"/>
      <c r="AM4" s="116"/>
    </row>
    <row r="5" spans="1:39" s="116" customFormat="1" ht="15">
      <c r="A5" s="29" t="s">
        <v>8</v>
      </c>
      <c r="B5" s="33">
        <v>41260</v>
      </c>
      <c r="C5" s="31">
        <v>2</v>
      </c>
      <c r="D5" s="31" t="s">
        <v>108</v>
      </c>
      <c r="E5" s="31">
        <v>1</v>
      </c>
      <c r="F5" s="31" t="s">
        <v>188</v>
      </c>
      <c r="G5" s="31" t="s">
        <v>207</v>
      </c>
      <c r="H5" s="32" t="s">
        <v>238</v>
      </c>
      <c r="I5" s="32" t="s">
        <v>326</v>
      </c>
      <c r="J5" s="32" t="s">
        <v>280</v>
      </c>
      <c r="M5" s="503">
        <v>5.1388312522200746E-2</v>
      </c>
      <c r="N5" s="534">
        <v>35.759799999999998</v>
      </c>
      <c r="O5" s="534">
        <v>22.274799999999999</v>
      </c>
      <c r="P5" s="534">
        <v>51.214499000000004</v>
      </c>
      <c r="Q5" s="506">
        <v>1024.7248</v>
      </c>
      <c r="R5" s="534">
        <v>7.5978500000000002</v>
      </c>
      <c r="S5" s="535">
        <v>107.50488</v>
      </c>
      <c r="T5" s="534">
        <v>8.3920000000000012</v>
      </c>
      <c r="U5" s="534">
        <v>0.29389999999999999</v>
      </c>
      <c r="V5" s="534">
        <v>0.27239999999999998</v>
      </c>
      <c r="W5" s="534">
        <v>35.734000000000002</v>
      </c>
      <c r="X5" s="534">
        <v>21.830400000000001</v>
      </c>
      <c r="Y5" s="534">
        <v>50.724977000000003</v>
      </c>
      <c r="Z5" s="506">
        <v>1024.9137000000001</v>
      </c>
      <c r="AA5" s="534">
        <v>7.6033499999999998</v>
      </c>
      <c r="AB5" s="535">
        <v>106.72324</v>
      </c>
      <c r="AC5" s="534">
        <v>8.39</v>
      </c>
      <c r="AD5" s="534">
        <v>0.92349999999999999</v>
      </c>
      <c r="AE5" s="534">
        <v>1.7968999999999999</v>
      </c>
      <c r="AF5" s="10">
        <v>6.3</v>
      </c>
      <c r="AG5" s="503">
        <v>0.73133424657534218</v>
      </c>
    </row>
    <row r="6" spans="1:39" s="116" customFormat="1" ht="15">
      <c r="A6" s="29" t="s">
        <v>8</v>
      </c>
      <c r="B6" s="33">
        <v>41267</v>
      </c>
      <c r="C6" s="31">
        <v>2</v>
      </c>
      <c r="D6" s="31" t="s">
        <v>196</v>
      </c>
      <c r="E6" s="31">
        <v>1</v>
      </c>
      <c r="F6" s="31" t="s">
        <v>206</v>
      </c>
      <c r="G6" s="31" t="s">
        <v>199</v>
      </c>
      <c r="H6" s="32" t="s">
        <v>241</v>
      </c>
      <c r="I6" s="32" t="s">
        <v>326</v>
      </c>
      <c r="J6" s="32" t="s">
        <v>280</v>
      </c>
      <c r="M6" s="503">
        <v>6.1172723724924855E-2</v>
      </c>
      <c r="N6" s="534">
        <v>35.817399999999999</v>
      </c>
      <c r="O6" s="534">
        <v>23.215499999999999</v>
      </c>
      <c r="P6" s="534">
        <v>52.278231000000005</v>
      </c>
      <c r="Q6" s="506">
        <v>1024.4953</v>
      </c>
      <c r="R6" s="534">
        <v>7.7202799999999998</v>
      </c>
      <c r="S6" s="535">
        <v>111.09107</v>
      </c>
      <c r="T6" s="534">
        <v>8.4440000000000008</v>
      </c>
      <c r="U6" s="534">
        <v>0.64980000000000004</v>
      </c>
      <c r="V6" s="534">
        <v>0.34</v>
      </c>
      <c r="W6" s="534">
        <v>35.798000000000002</v>
      </c>
      <c r="X6" s="534">
        <v>22.315899999999999</v>
      </c>
      <c r="Y6" s="534">
        <v>51.314805999999997</v>
      </c>
      <c r="Z6" s="506">
        <v>1024.8253999999999</v>
      </c>
      <c r="AA6" s="534">
        <v>7.1989099999999997</v>
      </c>
      <c r="AB6" s="535">
        <v>101.95668999999999</v>
      </c>
      <c r="AC6" s="534">
        <v>8.4210000000000012</v>
      </c>
      <c r="AD6" s="534">
        <v>1.8857999999999999</v>
      </c>
      <c r="AE6" s="534">
        <v>1.4643999999999999</v>
      </c>
      <c r="AF6" s="10">
        <v>5</v>
      </c>
      <c r="AG6" s="503">
        <v>0.81705333333333319</v>
      </c>
    </row>
    <row r="7" spans="1:39" s="116" customFormat="1" ht="15">
      <c r="A7" s="29" t="s">
        <v>8</v>
      </c>
      <c r="B7" s="33">
        <v>41281</v>
      </c>
      <c r="C7" s="31">
        <v>2</v>
      </c>
      <c r="D7" s="31" t="s">
        <v>191</v>
      </c>
      <c r="E7" s="31" t="s">
        <v>196</v>
      </c>
      <c r="F7" s="31" t="s">
        <v>188</v>
      </c>
      <c r="G7" s="31" t="s">
        <v>199</v>
      </c>
      <c r="H7" s="32" t="s">
        <v>250</v>
      </c>
      <c r="I7" s="32" t="s">
        <v>326</v>
      </c>
      <c r="J7" s="32" t="s">
        <v>240</v>
      </c>
      <c r="M7" s="503">
        <v>0.10805717025980668</v>
      </c>
      <c r="N7" s="534">
        <v>35.856999999999999</v>
      </c>
      <c r="O7" s="534">
        <v>24.5776</v>
      </c>
      <c r="P7" s="534">
        <v>53.774085999999997</v>
      </c>
      <c r="Q7" s="506">
        <v>1024.1217999999999</v>
      </c>
      <c r="R7" s="534">
        <v>7.1549899999999997</v>
      </c>
      <c r="S7" s="535">
        <v>105.4272</v>
      </c>
      <c r="T7" s="534">
        <v>8.407</v>
      </c>
      <c r="U7" s="534">
        <v>0.59930000000000005</v>
      </c>
      <c r="V7" s="534">
        <v>0.91610000000000003</v>
      </c>
      <c r="W7" s="534">
        <v>35.880899999999997</v>
      </c>
      <c r="X7" s="534">
        <v>23.981000000000002</v>
      </c>
      <c r="Y7" s="534">
        <v>53.180312000000001</v>
      </c>
      <c r="Z7" s="506">
        <v>1024.4056</v>
      </c>
      <c r="AA7" s="534">
        <v>6.0906399999999996</v>
      </c>
      <c r="AB7" s="535">
        <v>88.843059999999994</v>
      </c>
      <c r="AC7" s="534">
        <v>8.3570000000000029</v>
      </c>
      <c r="AD7" s="534">
        <v>1.8453999999999999</v>
      </c>
      <c r="AE7" s="534">
        <v>1.762</v>
      </c>
      <c r="AF7" s="10">
        <v>5.8</v>
      </c>
      <c r="AG7" s="503">
        <v>1.5278452380952392</v>
      </c>
    </row>
    <row r="8" spans="1:39" s="116" customFormat="1" ht="15">
      <c r="A8" s="29" t="s">
        <v>8</v>
      </c>
      <c r="B8" s="33">
        <v>41287</v>
      </c>
      <c r="C8" s="31">
        <v>2</v>
      </c>
      <c r="D8" s="31" t="s">
        <v>191</v>
      </c>
      <c r="E8" s="31">
        <v>1</v>
      </c>
      <c r="F8" s="31" t="s">
        <v>188</v>
      </c>
      <c r="G8" s="31" t="s">
        <v>207</v>
      </c>
      <c r="H8" s="32" t="s">
        <v>246</v>
      </c>
      <c r="I8" s="32" t="s">
        <v>326</v>
      </c>
      <c r="J8" s="32" t="s">
        <v>280</v>
      </c>
      <c r="M8" s="503">
        <v>9.8142530324649133E-2</v>
      </c>
      <c r="N8" s="534">
        <v>35.917900000000003</v>
      </c>
      <c r="O8" s="534">
        <v>23.978200000000001</v>
      </c>
      <c r="P8" s="534">
        <v>53.217255000000002</v>
      </c>
      <c r="Q8" s="506">
        <v>1024.3471999999999</v>
      </c>
      <c r="R8" s="534">
        <v>7.1914300000000004</v>
      </c>
      <c r="S8" s="535">
        <v>104.91728000000001</v>
      </c>
      <c r="T8" s="534">
        <v>8.4390000000000001</v>
      </c>
      <c r="U8" s="534">
        <v>0.61870000000000003</v>
      </c>
      <c r="V8" s="534">
        <v>0.93369999999999997</v>
      </c>
      <c r="W8" s="534">
        <v>35.862699999999997</v>
      </c>
      <c r="X8" s="534">
        <v>23.554200000000002</v>
      </c>
      <c r="Y8" s="534">
        <v>52.703989</v>
      </c>
      <c r="Z8" s="506">
        <v>1024.5168000000001</v>
      </c>
      <c r="AA8" s="534">
        <v>7.2187400000000004</v>
      </c>
      <c r="AB8" s="535">
        <v>104.51418</v>
      </c>
      <c r="AC8" s="534">
        <v>8.4460000000000015</v>
      </c>
      <c r="AD8" s="534">
        <v>1.109</v>
      </c>
      <c r="AE8" s="534">
        <v>1.2146999999999999</v>
      </c>
      <c r="AF8" s="10">
        <v>5</v>
      </c>
      <c r="AG8" s="503">
        <v>1.2700191111111101</v>
      </c>
    </row>
    <row r="9" spans="1:39" s="116" customFormat="1" ht="15">
      <c r="A9" s="29" t="s">
        <v>8</v>
      </c>
      <c r="B9" s="33">
        <v>41295</v>
      </c>
      <c r="C9" s="31">
        <v>2</v>
      </c>
      <c r="D9" s="31" t="s">
        <v>196</v>
      </c>
      <c r="E9" s="31">
        <v>1</v>
      </c>
      <c r="F9" s="31" t="s">
        <v>197</v>
      </c>
      <c r="G9" s="31" t="s">
        <v>207</v>
      </c>
      <c r="H9" s="32" t="s">
        <v>243</v>
      </c>
      <c r="I9" s="32" t="s">
        <v>326</v>
      </c>
      <c r="J9" s="32" t="s">
        <v>280</v>
      </c>
      <c r="M9" s="503">
        <v>7.9207125206991844E-2</v>
      </c>
      <c r="N9" s="534">
        <v>36.015700000000002</v>
      </c>
      <c r="O9" s="534">
        <v>24.017499999999998</v>
      </c>
      <c r="P9" s="534">
        <v>53.387815000000003</v>
      </c>
      <c r="Q9" s="506">
        <v>1024.4096</v>
      </c>
      <c r="R9" s="534">
        <v>7.2357399999999998</v>
      </c>
      <c r="S9" s="535">
        <v>105.69464000000001</v>
      </c>
      <c r="T9" s="11">
        <v>8.1999999999999993</v>
      </c>
      <c r="U9" s="534">
        <v>0.41239999999999999</v>
      </c>
      <c r="V9" s="534">
        <v>0.34570000000000001</v>
      </c>
      <c r="W9" s="534">
        <v>36.039299999999997</v>
      </c>
      <c r="X9" s="534">
        <v>23.725999999999999</v>
      </c>
      <c r="Y9" s="534">
        <v>53.117184999999999</v>
      </c>
      <c r="Z9" s="506">
        <v>1024.5997</v>
      </c>
      <c r="AA9" s="534">
        <v>6.9459099999999996</v>
      </c>
      <c r="AB9" s="535">
        <v>100.96615</v>
      </c>
      <c r="AC9" s="11">
        <v>8.1999999999999993</v>
      </c>
      <c r="AD9" s="534">
        <v>1.2246999999999999</v>
      </c>
      <c r="AE9" s="534">
        <v>1.6898</v>
      </c>
      <c r="AF9" s="10">
        <v>6.1</v>
      </c>
      <c r="AG9" s="503">
        <v>0.83348724637681182</v>
      </c>
    </row>
    <row r="10" spans="1:39" s="116" customFormat="1" ht="15">
      <c r="A10" s="29" t="s">
        <v>8</v>
      </c>
      <c r="B10" s="33">
        <v>41304</v>
      </c>
      <c r="C10" s="31">
        <v>2</v>
      </c>
      <c r="D10" s="31" t="s">
        <v>196</v>
      </c>
      <c r="E10" s="31">
        <v>1</v>
      </c>
      <c r="F10" s="31" t="s">
        <v>197</v>
      </c>
      <c r="G10" s="31" t="s">
        <v>199</v>
      </c>
      <c r="H10" s="32" t="s">
        <v>239</v>
      </c>
      <c r="I10" s="32" t="s">
        <v>326</v>
      </c>
      <c r="J10" s="32" t="s">
        <v>280</v>
      </c>
      <c r="M10" s="503" t="s">
        <v>328</v>
      </c>
      <c r="N10" s="534">
        <v>36.199100000000001</v>
      </c>
      <c r="O10" s="534">
        <v>23.758600000000001</v>
      </c>
      <c r="P10" s="534">
        <v>53.352193</v>
      </c>
      <c r="Q10" s="506">
        <v>1024.6252999999999</v>
      </c>
      <c r="R10" s="534">
        <v>7.3388799999999996</v>
      </c>
      <c r="S10" s="535">
        <v>106.8368</v>
      </c>
      <c r="T10" s="11">
        <v>8.2289999999999992</v>
      </c>
      <c r="U10" s="534">
        <v>0.41210000000000002</v>
      </c>
      <c r="V10" s="534">
        <v>0.42030000000000001</v>
      </c>
      <c r="W10" s="534">
        <v>36.244500000000002</v>
      </c>
      <c r="X10" s="534">
        <v>23.314599999999999</v>
      </c>
      <c r="Y10" s="534">
        <v>52.946010999999999</v>
      </c>
      <c r="Z10" s="506">
        <v>1024.8766000000001</v>
      </c>
      <c r="AA10" s="534">
        <v>6.6985799999999998</v>
      </c>
      <c r="AB10" s="535">
        <v>96.793959999999998</v>
      </c>
      <c r="AC10" s="11">
        <v>8.1920000000000002</v>
      </c>
      <c r="AD10" s="534">
        <v>1.2385999999999999</v>
      </c>
      <c r="AE10" s="534">
        <v>1.0353000000000001</v>
      </c>
      <c r="AF10" s="10">
        <v>5.4</v>
      </c>
      <c r="AG10" s="503">
        <v>0.82487130434782641</v>
      </c>
    </row>
    <row r="11" spans="1:39" s="116" customFormat="1" ht="15">
      <c r="A11" s="29" t="s">
        <v>8</v>
      </c>
      <c r="B11" s="33">
        <v>41309</v>
      </c>
      <c r="C11" s="31">
        <v>2</v>
      </c>
      <c r="D11" s="31" t="s">
        <v>191</v>
      </c>
      <c r="E11" s="31">
        <v>1</v>
      </c>
      <c r="F11" s="31" t="s">
        <v>116</v>
      </c>
      <c r="G11" s="31" t="s">
        <v>187</v>
      </c>
      <c r="H11" s="32" t="s">
        <v>239</v>
      </c>
      <c r="I11" s="32" t="s">
        <v>326</v>
      </c>
      <c r="J11" s="32" t="s">
        <v>244</v>
      </c>
      <c r="K11" s="32"/>
      <c r="L11" s="32"/>
      <c r="M11" s="503">
        <v>7.0280780772906101E-2</v>
      </c>
      <c r="N11" s="534">
        <v>36.2057</v>
      </c>
      <c r="O11" s="534">
        <v>24.444400000000002</v>
      </c>
      <c r="P11" s="534">
        <v>54.095053</v>
      </c>
      <c r="Q11" s="506">
        <v>1024.4256</v>
      </c>
      <c r="R11" s="534">
        <v>7.4713399999999996</v>
      </c>
      <c r="S11" s="535">
        <v>110.05788</v>
      </c>
      <c r="T11" s="534">
        <v>8.2789999999999999</v>
      </c>
      <c r="U11" s="534">
        <v>0.1011</v>
      </c>
      <c r="V11" s="534">
        <v>0.1676</v>
      </c>
      <c r="W11" s="534">
        <v>36.346800000000002</v>
      </c>
      <c r="X11" s="534">
        <v>23.786300000000001</v>
      </c>
      <c r="Y11" s="534">
        <v>53.584159999999997</v>
      </c>
      <c r="Z11" s="506">
        <v>1024.8164999999999</v>
      </c>
      <c r="AA11" s="534">
        <v>6.93438</v>
      </c>
      <c r="AB11" s="535">
        <v>101.08244000000001</v>
      </c>
      <c r="AC11" s="534">
        <v>8.234</v>
      </c>
      <c r="AD11" s="534">
        <v>1.2299</v>
      </c>
      <c r="AE11" s="534">
        <v>3.3269000000000002</v>
      </c>
      <c r="AF11" s="10">
        <v>7.8</v>
      </c>
      <c r="AG11" s="503">
        <v>1.1330565610859731</v>
      </c>
    </row>
    <row r="12" spans="1:39" s="116" customFormat="1" ht="15">
      <c r="A12" s="29" t="s">
        <v>8</v>
      </c>
      <c r="B12" s="33">
        <v>41316</v>
      </c>
      <c r="C12" s="31">
        <v>2</v>
      </c>
      <c r="D12" s="31" t="s">
        <v>196</v>
      </c>
      <c r="E12" s="31">
        <v>1</v>
      </c>
      <c r="F12" s="31" t="s">
        <v>197</v>
      </c>
      <c r="G12" s="31" t="s">
        <v>193</v>
      </c>
      <c r="H12" s="32" t="s">
        <v>243</v>
      </c>
      <c r="I12" s="32" t="s">
        <v>326</v>
      </c>
      <c r="J12" s="32" t="s">
        <v>280</v>
      </c>
      <c r="K12" s="32"/>
      <c r="L12" s="32"/>
      <c r="M12" s="511">
        <v>8.5291594440303681E-2</v>
      </c>
      <c r="N12" s="534">
        <v>36.347799999999999</v>
      </c>
      <c r="O12" s="534">
        <v>24.245200000000001</v>
      </c>
      <c r="P12" s="534">
        <v>54.068977000000004</v>
      </c>
      <c r="Q12" s="506">
        <v>1024.5914</v>
      </c>
      <c r="R12" s="534">
        <v>7.2406600000000001</v>
      </c>
      <c r="S12" s="535">
        <v>106.38354</v>
      </c>
      <c r="T12" s="534">
        <v>8.2379999999999995</v>
      </c>
      <c r="U12" s="534">
        <v>0.49020000000000002</v>
      </c>
      <c r="V12" s="534">
        <v>0.24560000000000001</v>
      </c>
      <c r="W12" s="534">
        <v>36.435099999999998</v>
      </c>
      <c r="X12" s="534">
        <v>23.986599999999999</v>
      </c>
      <c r="Y12" s="534">
        <v>53.914935</v>
      </c>
      <c r="Z12" s="506">
        <v>1024.8228999999999</v>
      </c>
      <c r="AA12" s="534">
        <v>6.9113699999999998</v>
      </c>
      <c r="AB12" s="535">
        <v>101.14639</v>
      </c>
      <c r="AC12" s="534">
        <v>8.202</v>
      </c>
      <c r="AD12" s="534">
        <v>0.55359999999999998</v>
      </c>
      <c r="AE12" s="534">
        <v>1.3321000000000001</v>
      </c>
      <c r="AF12" s="10">
        <v>8.5</v>
      </c>
      <c r="AG12" s="503">
        <v>0.85434125560538121</v>
      </c>
    </row>
    <row r="13" spans="1:39" s="116" customFormat="1" ht="15">
      <c r="A13" s="29" t="s">
        <v>8</v>
      </c>
      <c r="B13" s="33">
        <v>41323</v>
      </c>
      <c r="C13" s="31">
        <v>2</v>
      </c>
      <c r="D13" s="31" t="s">
        <v>196</v>
      </c>
      <c r="E13" s="31">
        <v>1</v>
      </c>
      <c r="F13" s="31" t="s">
        <v>206</v>
      </c>
      <c r="G13" s="31" t="s">
        <v>193</v>
      </c>
      <c r="H13" s="32" t="s">
        <v>255</v>
      </c>
      <c r="I13" s="32" t="s">
        <v>326</v>
      </c>
      <c r="J13" s="32" t="s">
        <v>240</v>
      </c>
      <c r="K13" s="32"/>
      <c r="L13" s="32"/>
      <c r="M13" s="511">
        <v>0.10577644361426347</v>
      </c>
      <c r="N13" s="534">
        <v>36.495800000000003</v>
      </c>
      <c r="O13" s="534">
        <v>24.2073</v>
      </c>
      <c r="P13" s="534">
        <v>54.223672000000001</v>
      </c>
      <c r="Q13" s="506">
        <v>1024.7166999999999</v>
      </c>
      <c r="R13" s="534">
        <v>7.0103999999999997</v>
      </c>
      <c r="S13" s="535">
        <v>103.02110999999999</v>
      </c>
      <c r="T13" s="534">
        <v>8.2449999999999992</v>
      </c>
      <c r="U13" s="534">
        <v>0.48230000000000001</v>
      </c>
      <c r="V13" s="534">
        <v>0.49469999999999997</v>
      </c>
      <c r="W13" s="534">
        <v>36.4955</v>
      </c>
      <c r="X13" s="534">
        <v>23.721800000000002</v>
      </c>
      <c r="Y13" s="534">
        <v>53.709054999999999</v>
      </c>
      <c r="Z13" s="506">
        <v>1024.9475</v>
      </c>
      <c r="AA13" s="534">
        <v>6.3101399999999996</v>
      </c>
      <c r="AB13" s="535">
        <v>91.959199999999996</v>
      </c>
      <c r="AC13" s="534">
        <v>8.2189999999999994</v>
      </c>
      <c r="AD13" s="534">
        <v>1.8334999999999999</v>
      </c>
      <c r="AE13" s="534">
        <v>1.5319</v>
      </c>
      <c r="AF13" s="10">
        <v>5.7</v>
      </c>
      <c r="AG13" s="503">
        <v>1.1653855036855034</v>
      </c>
    </row>
    <row r="14" spans="1:39" s="116" customFormat="1" ht="15">
      <c r="A14" s="29" t="s">
        <v>8</v>
      </c>
      <c r="B14" s="33">
        <v>41330</v>
      </c>
      <c r="C14" s="31">
        <v>2</v>
      </c>
      <c r="D14" s="31">
        <v>1</v>
      </c>
      <c r="E14" s="31">
        <v>1</v>
      </c>
      <c r="F14" s="31" t="s">
        <v>197</v>
      </c>
      <c r="G14" s="31" t="s">
        <v>207</v>
      </c>
      <c r="H14" s="32" t="s">
        <v>246</v>
      </c>
      <c r="I14" s="32" t="s">
        <v>326</v>
      </c>
      <c r="J14" s="32" t="s">
        <v>280</v>
      </c>
      <c r="K14" s="32"/>
      <c r="M14" s="503">
        <v>0.1003546832610797</v>
      </c>
      <c r="N14" s="534">
        <v>36.4499</v>
      </c>
      <c r="O14" s="534">
        <v>24.152799999999999</v>
      </c>
      <c r="P14" s="534">
        <v>54.104337999999998</v>
      </c>
      <c r="Q14" s="506">
        <v>1024.6982</v>
      </c>
      <c r="R14" s="534">
        <v>7.2677199999999997</v>
      </c>
      <c r="S14" s="535">
        <v>106.67458000000001</v>
      </c>
      <c r="T14" s="534">
        <v>8.3000000000000007</v>
      </c>
      <c r="U14" s="534">
        <v>0.39300000000000002</v>
      </c>
      <c r="V14" s="534">
        <v>0.51590000000000003</v>
      </c>
      <c r="W14" s="534">
        <v>36.536099999999998</v>
      </c>
      <c r="X14" s="534">
        <v>23.540700000000001</v>
      </c>
      <c r="Y14" s="534">
        <v>53.567014999999998</v>
      </c>
      <c r="Z14" s="506">
        <v>1025.0306</v>
      </c>
      <c r="AA14" s="534">
        <v>6.6646099999999997</v>
      </c>
      <c r="AB14" s="535">
        <v>96.844130000000007</v>
      </c>
      <c r="AC14" s="534">
        <v>8.282</v>
      </c>
      <c r="AD14" s="534">
        <v>0.85770000000000002</v>
      </c>
      <c r="AE14" s="534">
        <v>1.9258999999999999</v>
      </c>
      <c r="AF14" s="10">
        <v>5.2</v>
      </c>
      <c r="AG14" s="503">
        <v>1.3063153374233123</v>
      </c>
    </row>
    <row r="15" spans="1:39" s="116" customFormat="1" ht="15">
      <c r="A15" s="29" t="s">
        <v>8</v>
      </c>
      <c r="B15" s="33">
        <v>41337</v>
      </c>
      <c r="C15" s="31">
        <v>2</v>
      </c>
      <c r="D15" s="31">
        <v>1</v>
      </c>
      <c r="E15" s="31">
        <v>1</v>
      </c>
      <c r="F15" s="31" t="s">
        <v>197</v>
      </c>
      <c r="G15" s="31" t="s">
        <v>207</v>
      </c>
      <c r="H15" s="32" t="s">
        <v>238</v>
      </c>
      <c r="I15" s="32" t="s">
        <v>326</v>
      </c>
      <c r="J15" s="32" t="s">
        <v>280</v>
      </c>
      <c r="K15" s="32"/>
      <c r="M15" s="503">
        <v>0.10194734674415903</v>
      </c>
      <c r="N15" s="11">
        <v>36.521999999999998</v>
      </c>
      <c r="O15" s="11">
        <v>24.129300000000001</v>
      </c>
      <c r="P15" s="11">
        <v>54.173920000000003</v>
      </c>
      <c r="Q15" s="10">
        <v>1024.7594999999999</v>
      </c>
      <c r="R15" s="11">
        <v>7.1294599999999999</v>
      </c>
      <c r="S15" s="21">
        <v>104.64636</v>
      </c>
      <c r="T15" s="11">
        <v>8.3330000000000002</v>
      </c>
      <c r="U15" s="11">
        <v>0.2505</v>
      </c>
      <c r="V15" s="11">
        <v>0.33600000000000002</v>
      </c>
      <c r="W15" s="534">
        <v>36.653500000000001</v>
      </c>
      <c r="X15" s="534">
        <v>24.041399999999999</v>
      </c>
      <c r="Y15" s="534">
        <v>54.260859000000004</v>
      </c>
      <c r="Z15" s="506">
        <v>1024.9729</v>
      </c>
      <c r="AA15" s="534">
        <v>6.4395199999999999</v>
      </c>
      <c r="AB15" s="535">
        <v>94.448189999999997</v>
      </c>
      <c r="AC15" s="534">
        <v>8.3050000000000015</v>
      </c>
      <c r="AD15" s="534">
        <v>2.3477000000000001</v>
      </c>
      <c r="AE15" s="534">
        <v>1.4872000000000001</v>
      </c>
      <c r="AF15" s="10">
        <v>6.6</v>
      </c>
      <c r="AG15" s="503">
        <v>0.80770923076923107</v>
      </c>
    </row>
    <row r="16" spans="1:39" s="116" customFormat="1" ht="15">
      <c r="A16" s="29" t="s">
        <v>8</v>
      </c>
      <c r="B16" s="33">
        <v>41344</v>
      </c>
      <c r="C16" s="31">
        <v>2</v>
      </c>
      <c r="D16" s="31" t="s">
        <v>191</v>
      </c>
      <c r="E16" s="31">
        <v>1</v>
      </c>
      <c r="F16" s="31" t="s">
        <v>197</v>
      </c>
      <c r="G16" s="31" t="s">
        <v>207</v>
      </c>
      <c r="H16" s="32" t="s">
        <v>246</v>
      </c>
      <c r="I16" s="32" t="s">
        <v>326</v>
      </c>
      <c r="J16" s="32" t="s">
        <v>280</v>
      </c>
      <c r="K16" s="32"/>
      <c r="M16" s="503">
        <v>6.8703046150479619E-2</v>
      </c>
      <c r="N16" s="534">
        <v>36.457299999999996</v>
      </c>
      <c r="O16" s="534">
        <v>24.025500000000001</v>
      </c>
      <c r="P16" s="534">
        <v>53.977114999999998</v>
      </c>
      <c r="Q16" s="506">
        <v>1024.7421999999999</v>
      </c>
      <c r="R16" s="534">
        <v>7.0522600000000004</v>
      </c>
      <c r="S16" s="535">
        <v>103.29052</v>
      </c>
      <c r="T16" s="534">
        <v>8.3120000000000012</v>
      </c>
      <c r="U16" s="534">
        <v>0.1535</v>
      </c>
      <c r="V16" s="534">
        <v>0.45779999999999998</v>
      </c>
      <c r="W16" s="534">
        <v>36.851500000000001</v>
      </c>
      <c r="X16" s="534">
        <v>24.251000000000001</v>
      </c>
      <c r="Y16" s="534">
        <v>54.748597000000004</v>
      </c>
      <c r="Z16" s="506">
        <v>1025.0594000000001</v>
      </c>
      <c r="AA16" s="534">
        <v>6.1182600000000003</v>
      </c>
      <c r="AB16" s="535">
        <v>90.161810000000003</v>
      </c>
      <c r="AC16" s="534">
        <v>8.2660000000000018</v>
      </c>
      <c r="AD16" s="534">
        <v>1.62</v>
      </c>
      <c r="AE16" s="534">
        <v>1.2164999999999999</v>
      </c>
      <c r="AF16" s="10">
        <v>7.1</v>
      </c>
      <c r="AG16" s="503">
        <v>0.88541449275362327</v>
      </c>
    </row>
    <row r="17" spans="1:39" s="116" customFormat="1" ht="15">
      <c r="A17" s="29" t="s">
        <v>8</v>
      </c>
      <c r="B17" s="33">
        <v>41351</v>
      </c>
      <c r="C17" s="31">
        <v>2</v>
      </c>
      <c r="D17" s="31" t="s">
        <v>191</v>
      </c>
      <c r="E17" s="31">
        <v>1</v>
      </c>
      <c r="F17" s="31" t="s">
        <v>197</v>
      </c>
      <c r="G17" s="31" t="s">
        <v>193</v>
      </c>
      <c r="H17" s="32" t="s">
        <v>238</v>
      </c>
      <c r="I17" s="32" t="s">
        <v>326</v>
      </c>
      <c r="J17" s="32" t="s">
        <v>280</v>
      </c>
      <c r="K17" s="32"/>
      <c r="M17" s="503">
        <v>7.692565434454289E-2</v>
      </c>
      <c r="N17" s="534">
        <v>36.430599999999998</v>
      </c>
      <c r="O17" s="534">
        <v>22.878900000000002</v>
      </c>
      <c r="P17" s="534">
        <v>52.712013000000006</v>
      </c>
      <c r="Q17" s="506">
        <v>1025.0587</v>
      </c>
      <c r="R17" s="534">
        <v>7.1959099999999996</v>
      </c>
      <c r="S17" s="535">
        <v>103.30544</v>
      </c>
      <c r="T17" s="534">
        <v>8.3250000000000011</v>
      </c>
      <c r="U17" s="534">
        <v>9.8599999999999993E-2</v>
      </c>
      <c r="V17" s="534">
        <v>0.5071</v>
      </c>
      <c r="W17" s="534">
        <v>36.430599999999998</v>
      </c>
      <c r="X17" s="534">
        <v>22.878900000000002</v>
      </c>
      <c r="Y17" s="534">
        <v>52.712013000000006</v>
      </c>
      <c r="Z17" s="506">
        <v>1025.0587</v>
      </c>
      <c r="AA17" s="534">
        <v>7.1959099999999996</v>
      </c>
      <c r="AB17" s="535">
        <v>103.30544</v>
      </c>
      <c r="AC17" s="534">
        <v>8.3250000000000011</v>
      </c>
      <c r="AD17" s="534">
        <v>9.8599999999999993E-2</v>
      </c>
      <c r="AE17" s="534">
        <v>0.5071</v>
      </c>
      <c r="AF17" s="10">
        <v>7.8</v>
      </c>
      <c r="AG17" s="503">
        <v>0.86852097560975627</v>
      </c>
    </row>
    <row r="18" spans="1:39" s="116" customFormat="1" ht="15">
      <c r="A18" s="29" t="s">
        <v>8</v>
      </c>
      <c r="B18" s="33">
        <v>41358</v>
      </c>
      <c r="C18" s="31">
        <v>2</v>
      </c>
      <c r="D18" s="31" t="s">
        <v>97</v>
      </c>
      <c r="E18" s="31">
        <v>1</v>
      </c>
      <c r="F18" s="31" t="s">
        <v>197</v>
      </c>
      <c r="G18" s="31" t="s">
        <v>207</v>
      </c>
      <c r="H18" s="32" t="s">
        <v>246</v>
      </c>
      <c r="I18" s="32" t="s">
        <v>326</v>
      </c>
      <c r="J18" s="32" t="s">
        <v>240</v>
      </c>
      <c r="K18" s="32"/>
      <c r="M18" s="503" t="s">
        <v>328</v>
      </c>
      <c r="N18" s="534">
        <v>36.212200000000003</v>
      </c>
      <c r="O18" s="534">
        <v>22.090199999999999</v>
      </c>
      <c r="P18" s="534">
        <v>51.594101999999999</v>
      </c>
      <c r="Q18" s="506">
        <v>1025.1185</v>
      </c>
      <c r="R18" s="534">
        <v>6.9713399999999996</v>
      </c>
      <c r="S18" s="535">
        <v>98.578450000000004</v>
      </c>
      <c r="T18" s="534">
        <v>8.3430000000000017</v>
      </c>
      <c r="U18" s="534">
        <v>0.31879999999999997</v>
      </c>
      <c r="V18" s="534">
        <v>0.42830000000000001</v>
      </c>
      <c r="W18" s="534">
        <v>36.653199999999998</v>
      </c>
      <c r="X18" s="534">
        <v>22.406099999999999</v>
      </c>
      <c r="Y18" s="534">
        <v>52.499062000000002</v>
      </c>
      <c r="Z18" s="506">
        <v>1025.4494999999999</v>
      </c>
      <c r="AA18" s="534">
        <v>7.0095000000000001</v>
      </c>
      <c r="AB18" s="535">
        <v>99.927890000000005</v>
      </c>
      <c r="AC18" s="534">
        <v>8.3450000000000006</v>
      </c>
      <c r="AD18" s="534">
        <v>0.75649999999999995</v>
      </c>
      <c r="AE18" s="534">
        <v>1.6948000000000001</v>
      </c>
      <c r="AF18" s="10">
        <v>6.3</v>
      </c>
      <c r="AG18" s="503">
        <v>1.1129737991266375</v>
      </c>
    </row>
    <row r="19" spans="1:39" s="116" customFormat="1">
      <c r="A19" s="29"/>
      <c r="B19" s="33"/>
      <c r="C19" s="31"/>
      <c r="D19" s="31"/>
      <c r="E19" s="31"/>
      <c r="F19" s="31"/>
      <c r="G19" s="31"/>
      <c r="H19" s="32"/>
      <c r="I19" s="32"/>
      <c r="J19" s="32"/>
      <c r="K19" s="32"/>
      <c r="M19" s="503"/>
      <c r="AF19" s="10"/>
      <c r="AG19" s="503"/>
    </row>
    <row r="20" spans="1:39" s="116" customFormat="1" ht="15">
      <c r="A20" s="29" t="s">
        <v>11</v>
      </c>
      <c r="B20" s="33">
        <v>41246</v>
      </c>
      <c r="C20" s="31">
        <v>2</v>
      </c>
      <c r="D20" s="31" t="s">
        <v>97</v>
      </c>
      <c r="E20" s="31">
        <v>1</v>
      </c>
      <c r="F20" s="31" t="s">
        <v>102</v>
      </c>
      <c r="G20" s="31" t="s">
        <v>193</v>
      </c>
      <c r="H20" s="32" t="s">
        <v>237</v>
      </c>
      <c r="I20" s="32" t="s">
        <v>326</v>
      </c>
      <c r="J20" s="32" t="s">
        <v>327</v>
      </c>
      <c r="M20" s="503">
        <v>7.726559114954594E-2</v>
      </c>
      <c r="N20" s="534">
        <v>35.788800000000002</v>
      </c>
      <c r="O20" s="534">
        <v>20.959399999999999</v>
      </c>
      <c r="P20" s="534">
        <v>49.875419000000001</v>
      </c>
      <c r="Q20" s="506">
        <v>1025.1079</v>
      </c>
      <c r="R20" s="534">
        <v>7.7157200000000001</v>
      </c>
      <c r="S20" s="535">
        <v>106.66006</v>
      </c>
      <c r="T20" s="534">
        <v>8.2270000000000003</v>
      </c>
      <c r="U20" s="534">
        <v>0.30570000000000003</v>
      </c>
      <c r="V20" s="534">
        <v>0.2918</v>
      </c>
      <c r="W20" s="534">
        <v>35.802900000000001</v>
      </c>
      <c r="X20" s="534">
        <v>20.425000000000001</v>
      </c>
      <c r="Y20" s="534">
        <v>49.344951999999999</v>
      </c>
      <c r="Z20" s="506">
        <v>1025.3422</v>
      </c>
      <c r="AA20" s="534">
        <v>7.6345599999999978</v>
      </c>
      <c r="AB20" s="535">
        <v>104.53207999999999</v>
      </c>
      <c r="AC20" s="534">
        <v>8.2279999999999998</v>
      </c>
      <c r="AD20" s="506">
        <v>0.6865</v>
      </c>
      <c r="AE20" s="506">
        <v>1.212</v>
      </c>
      <c r="AF20" s="10">
        <v>5.8</v>
      </c>
      <c r="AG20" s="503">
        <v>0.79268680000000036</v>
      </c>
    </row>
    <row r="21" spans="1:39" s="116" customFormat="1" ht="15">
      <c r="A21" s="29" t="s">
        <v>11</v>
      </c>
      <c r="B21" s="33">
        <v>41253</v>
      </c>
      <c r="C21" s="31">
        <v>2</v>
      </c>
      <c r="D21" s="31" t="s">
        <v>97</v>
      </c>
      <c r="E21" s="31">
        <v>1</v>
      </c>
      <c r="F21" s="31" t="s">
        <v>119</v>
      </c>
      <c r="G21" s="31" t="s">
        <v>193</v>
      </c>
      <c r="H21" s="32" t="s">
        <v>237</v>
      </c>
      <c r="I21" s="32" t="s">
        <v>326</v>
      </c>
      <c r="J21" s="32" t="s">
        <v>327</v>
      </c>
      <c r="M21" s="503">
        <v>7.0141655616372978E-2</v>
      </c>
      <c r="N21" s="534">
        <v>35.765600000000006</v>
      </c>
      <c r="O21" s="534">
        <v>22.6553</v>
      </c>
      <c r="P21" s="534">
        <v>51.621303000000005</v>
      </c>
      <c r="Q21" s="506">
        <v>1024.6184000000001</v>
      </c>
      <c r="R21" s="534">
        <v>7.7888999999999999</v>
      </c>
      <c r="S21" s="535">
        <v>110.95278</v>
      </c>
      <c r="T21" s="534">
        <v>8.3020000000000014</v>
      </c>
      <c r="U21" s="534">
        <v>0.24660000000000001</v>
      </c>
      <c r="V21" s="534">
        <v>0.25219999999999998</v>
      </c>
      <c r="W21" s="534">
        <v>35.792000000000002</v>
      </c>
      <c r="X21" s="534">
        <v>21.014900000000001</v>
      </c>
      <c r="Y21" s="534">
        <v>49.945407000000003</v>
      </c>
      <c r="Z21" s="506">
        <v>1025.1750999999999</v>
      </c>
      <c r="AA21" s="534">
        <v>7.6062599999999998</v>
      </c>
      <c r="AB21" s="535">
        <v>105.25406</v>
      </c>
      <c r="AC21" s="534">
        <v>8.3110000000000017</v>
      </c>
      <c r="AD21" s="534">
        <v>0.90610000000000002</v>
      </c>
      <c r="AE21" s="534">
        <v>2.3273000000000001</v>
      </c>
      <c r="AF21" s="10">
        <v>7.4</v>
      </c>
      <c r="AG21" s="503">
        <v>0.59216825938566553</v>
      </c>
    </row>
    <row r="22" spans="1:39" s="116" customFormat="1" ht="15">
      <c r="A22" s="29" t="s">
        <v>11</v>
      </c>
      <c r="B22" s="33">
        <v>41260</v>
      </c>
      <c r="C22" s="31">
        <v>2</v>
      </c>
      <c r="D22" s="31" t="s">
        <v>97</v>
      </c>
      <c r="E22" s="31">
        <v>1</v>
      </c>
      <c r="F22" s="31" t="s">
        <v>195</v>
      </c>
      <c r="G22" s="31" t="s">
        <v>207</v>
      </c>
      <c r="H22" s="32" t="s">
        <v>241</v>
      </c>
      <c r="I22" s="32" t="s">
        <v>326</v>
      </c>
      <c r="J22" s="32" t="s">
        <v>280</v>
      </c>
      <c r="M22" s="503">
        <v>4.8785117878068704E-2</v>
      </c>
      <c r="N22" s="534">
        <v>35.741399999999999</v>
      </c>
      <c r="O22" s="534">
        <v>22.227900000000002</v>
      </c>
      <c r="P22" s="534">
        <v>51.142001</v>
      </c>
      <c r="Q22" s="506">
        <v>1024.7239999999999</v>
      </c>
      <c r="R22" s="534">
        <v>7.6314599999999997</v>
      </c>
      <c r="S22" s="535">
        <v>107.87963000000001</v>
      </c>
      <c r="T22" s="534">
        <v>8.402000000000001</v>
      </c>
      <c r="U22" s="534">
        <v>0.3226</v>
      </c>
      <c r="V22" s="534">
        <v>0.26279999999999998</v>
      </c>
      <c r="W22" s="534">
        <v>35.767699999999998</v>
      </c>
      <c r="X22" s="534">
        <v>21.839400000000001</v>
      </c>
      <c r="Y22" s="534">
        <v>50.776001999999998</v>
      </c>
      <c r="Z22" s="506">
        <v>1024.9277999999999</v>
      </c>
      <c r="AA22" s="534">
        <v>7.5290499999999998</v>
      </c>
      <c r="AB22" s="535">
        <v>105.71796999999999</v>
      </c>
      <c r="AC22" s="534">
        <v>8.3940000000000001</v>
      </c>
      <c r="AD22" s="534">
        <v>1.1916</v>
      </c>
      <c r="AE22" s="534">
        <v>2.6535000000000002</v>
      </c>
      <c r="AF22" s="10">
        <v>5.8</v>
      </c>
      <c r="AG22" s="503">
        <v>1.021825519287834</v>
      </c>
    </row>
    <row r="23" spans="1:39" s="116" customFormat="1" ht="15">
      <c r="A23" s="29" t="s">
        <v>11</v>
      </c>
      <c r="B23" s="33">
        <v>41267</v>
      </c>
      <c r="C23" s="31">
        <v>2</v>
      </c>
      <c r="D23" s="31" t="s">
        <v>191</v>
      </c>
      <c r="E23" s="31">
        <v>1</v>
      </c>
      <c r="F23" s="31" t="s">
        <v>102</v>
      </c>
      <c r="G23" s="31" t="s">
        <v>187</v>
      </c>
      <c r="H23" s="32" t="s">
        <v>241</v>
      </c>
      <c r="I23" s="32" t="s">
        <v>326</v>
      </c>
      <c r="J23" s="32" t="s">
        <v>280</v>
      </c>
      <c r="M23" s="503">
        <v>6.9824965368579656E-2</v>
      </c>
      <c r="N23" s="534">
        <v>35.79</v>
      </c>
      <c r="O23" s="534">
        <v>22.958500000000001</v>
      </c>
      <c r="P23" s="534">
        <v>51.971747999999998</v>
      </c>
      <c r="Q23" s="506">
        <v>1024.5496000000001</v>
      </c>
      <c r="R23" s="534">
        <v>7.6367599999999998</v>
      </c>
      <c r="S23" s="535">
        <v>109.38018</v>
      </c>
      <c r="T23" s="534">
        <v>8.4330000000000016</v>
      </c>
      <c r="U23" s="534">
        <v>0.33910000000000001</v>
      </c>
      <c r="V23" s="534">
        <v>0.29270000000000002</v>
      </c>
      <c r="W23" s="534">
        <v>35.7834</v>
      </c>
      <c r="X23" s="534">
        <v>22.349599999999999</v>
      </c>
      <c r="Y23" s="534">
        <v>51.3307</v>
      </c>
      <c r="Z23" s="506">
        <v>1024.7959000000001</v>
      </c>
      <c r="AA23" s="534">
        <v>7.4886600000000003</v>
      </c>
      <c r="AB23" s="535">
        <v>106.11454999999999</v>
      </c>
      <c r="AC23" s="534">
        <v>8.4330000000000016</v>
      </c>
      <c r="AD23" s="534">
        <v>0.79900000000000004</v>
      </c>
      <c r="AE23" s="534">
        <v>1.7122999999999999</v>
      </c>
      <c r="AF23" s="10">
        <v>4.8</v>
      </c>
      <c r="AG23" s="503">
        <v>0.96554279661016928</v>
      </c>
    </row>
    <row r="24" spans="1:39" s="116" customFormat="1" ht="15">
      <c r="A24" s="29" t="s">
        <v>11</v>
      </c>
      <c r="B24" s="33">
        <v>41281</v>
      </c>
      <c r="C24" s="31">
        <v>2</v>
      </c>
      <c r="D24" s="31">
        <v>1</v>
      </c>
      <c r="E24" s="31">
        <v>1</v>
      </c>
      <c r="F24" s="31" t="s">
        <v>119</v>
      </c>
      <c r="G24" s="31" t="s">
        <v>193</v>
      </c>
      <c r="H24" s="32" t="s">
        <v>246</v>
      </c>
      <c r="I24" s="32" t="s">
        <v>326</v>
      </c>
      <c r="J24" s="32" t="s">
        <v>280</v>
      </c>
      <c r="M24" s="503">
        <v>9.6652038440884672E-2</v>
      </c>
      <c r="N24" s="534">
        <v>35.948700000000002</v>
      </c>
      <c r="O24" s="534">
        <v>25.040800000000001</v>
      </c>
      <c r="P24" s="534">
        <v>54.390841000000002</v>
      </c>
      <c r="Q24" s="506">
        <v>1024.0499</v>
      </c>
      <c r="R24" s="534">
        <v>6.9382799999999998</v>
      </c>
      <c r="S24" s="535">
        <v>103.09728</v>
      </c>
      <c r="T24" s="534">
        <v>8.3960000000000008</v>
      </c>
      <c r="U24" s="534">
        <v>0.47570000000000001</v>
      </c>
      <c r="V24" s="534">
        <v>0.52600000000000002</v>
      </c>
      <c r="W24" s="534">
        <v>35.9604</v>
      </c>
      <c r="X24" s="534">
        <v>24.363</v>
      </c>
      <c r="Y24" s="534">
        <v>53.690826999999999</v>
      </c>
      <c r="Z24" s="506">
        <v>1024.3427999999999</v>
      </c>
      <c r="AA24" s="534">
        <v>6.4799300000000004</v>
      </c>
      <c r="AB24" s="535">
        <v>95.186970000000002</v>
      </c>
      <c r="AC24" s="534">
        <v>8.3780000000000001</v>
      </c>
      <c r="AD24" s="534">
        <v>3.3914</v>
      </c>
      <c r="AE24" s="534">
        <v>2.4567999999999999</v>
      </c>
      <c r="AF24" s="10">
        <v>7</v>
      </c>
      <c r="AG24" s="503">
        <v>1.2737215053763442</v>
      </c>
    </row>
    <row r="25" spans="1:39" s="116" customFormat="1" ht="15">
      <c r="A25" s="29" t="s">
        <v>11</v>
      </c>
      <c r="B25" s="33">
        <v>41287</v>
      </c>
      <c r="C25" s="31">
        <v>2</v>
      </c>
      <c r="D25" s="31">
        <v>1</v>
      </c>
      <c r="E25" s="31">
        <v>1</v>
      </c>
      <c r="F25" s="31" t="s">
        <v>188</v>
      </c>
      <c r="G25" s="31" t="s">
        <v>207</v>
      </c>
      <c r="H25" s="32" t="s">
        <v>111</v>
      </c>
      <c r="I25" s="32" t="s">
        <v>327</v>
      </c>
      <c r="J25" s="32" t="s">
        <v>240</v>
      </c>
      <c r="M25" s="503">
        <v>0.10108894419358062</v>
      </c>
      <c r="N25" s="534">
        <v>35.962400000000002</v>
      </c>
      <c r="O25" s="534">
        <v>24.077500000000001</v>
      </c>
      <c r="P25" s="534">
        <v>53.381484</v>
      </c>
      <c r="Q25" s="506">
        <v>1024.3517999999999</v>
      </c>
      <c r="R25" s="534">
        <v>7.1282399999999999</v>
      </c>
      <c r="S25" s="535">
        <v>104.19987999999999</v>
      </c>
      <c r="T25" s="534">
        <v>8.4320000000000004</v>
      </c>
      <c r="U25" s="534">
        <v>0.49220000000000003</v>
      </c>
      <c r="V25" s="534">
        <v>1.1460999999999999</v>
      </c>
      <c r="W25" s="534">
        <v>35.948099999999997</v>
      </c>
      <c r="X25" s="534">
        <v>23.930700000000002</v>
      </c>
      <c r="Y25" s="534">
        <v>53.214348000000001</v>
      </c>
      <c r="Z25" s="506">
        <v>1024.4612</v>
      </c>
      <c r="AA25" s="534">
        <v>6.9478900000000001</v>
      </c>
      <c r="AB25" s="535">
        <v>101.29898</v>
      </c>
      <c r="AC25" s="534">
        <v>8.4250000000000007</v>
      </c>
      <c r="AD25" s="534">
        <v>0.97319999999999995</v>
      </c>
      <c r="AE25" s="534">
        <v>1.8582000000000001</v>
      </c>
      <c r="AF25" s="10">
        <v>5.3</v>
      </c>
      <c r="AG25" s="503">
        <v>1.4249183908045977</v>
      </c>
    </row>
    <row r="26" spans="1:39" s="116" customFormat="1" ht="15">
      <c r="A26" s="29" t="s">
        <v>11</v>
      </c>
      <c r="B26" s="33">
        <v>41295</v>
      </c>
      <c r="C26" s="31">
        <v>2</v>
      </c>
      <c r="D26" s="31" t="s">
        <v>196</v>
      </c>
      <c r="E26" s="31">
        <v>1</v>
      </c>
      <c r="F26" s="31" t="s">
        <v>119</v>
      </c>
      <c r="G26" s="31" t="s">
        <v>193</v>
      </c>
      <c r="H26" s="32" t="s">
        <v>239</v>
      </c>
      <c r="I26" s="32" t="s">
        <v>326</v>
      </c>
      <c r="J26" s="32" t="s">
        <v>280</v>
      </c>
      <c r="M26" s="503">
        <v>0.10712335516738557</v>
      </c>
      <c r="N26" s="534">
        <v>36.083500000000001</v>
      </c>
      <c r="O26" s="534">
        <v>24.034700000000001</v>
      </c>
      <c r="P26" s="534">
        <v>53.495251000000003</v>
      </c>
      <c r="Q26" s="506">
        <v>1024.4557</v>
      </c>
      <c r="R26" s="534">
        <v>7.1555600000000004</v>
      </c>
      <c r="S26" s="535">
        <v>104.595</v>
      </c>
      <c r="T26" s="11">
        <v>8.1839999999999993</v>
      </c>
      <c r="U26" s="534">
        <v>0.24210000000000001</v>
      </c>
      <c r="V26" s="534">
        <v>0.31840000000000002</v>
      </c>
      <c r="W26" s="534">
        <v>36.050899999999999</v>
      </c>
      <c r="X26" s="534">
        <v>23.7562</v>
      </c>
      <c r="Y26" s="534">
        <v>53.163511000000007</v>
      </c>
      <c r="Z26" s="506">
        <v>1024.5909999999999</v>
      </c>
      <c r="AA26" s="534">
        <v>7.0070199999999998</v>
      </c>
      <c r="AB26" s="535">
        <v>101.91432</v>
      </c>
      <c r="AC26" s="11">
        <v>8.1839999999999993</v>
      </c>
      <c r="AD26" s="534">
        <v>0.71940000000000004</v>
      </c>
      <c r="AE26" s="534">
        <v>1.3683000000000001</v>
      </c>
      <c r="AF26" s="10">
        <v>5.4</v>
      </c>
      <c r="AG26" s="503">
        <v>0.90084422110552764</v>
      </c>
    </row>
    <row r="27" spans="1:39" s="116" customFormat="1" ht="15">
      <c r="A27" s="29" t="s">
        <v>11</v>
      </c>
      <c r="B27" s="33">
        <v>41304</v>
      </c>
      <c r="C27" s="31">
        <v>2</v>
      </c>
      <c r="D27" s="31" t="s">
        <v>191</v>
      </c>
      <c r="E27" s="31">
        <v>1</v>
      </c>
      <c r="F27" s="31" t="s">
        <v>206</v>
      </c>
      <c r="G27" s="31" t="s">
        <v>199</v>
      </c>
      <c r="H27" s="32" t="s">
        <v>241</v>
      </c>
      <c r="I27" s="32" t="s">
        <v>326</v>
      </c>
      <c r="J27" s="32" t="s">
        <v>280</v>
      </c>
      <c r="M27" s="503" t="s">
        <v>328</v>
      </c>
      <c r="N27" s="534">
        <v>36.255299999999998</v>
      </c>
      <c r="O27" s="534">
        <v>24.007200000000001</v>
      </c>
      <c r="P27" s="534">
        <v>53.692002000000002</v>
      </c>
      <c r="Q27" s="506">
        <v>1024.5942</v>
      </c>
      <c r="R27" s="534">
        <v>7.3075799999999997</v>
      </c>
      <c r="S27" s="535">
        <v>106.87231</v>
      </c>
      <c r="T27" s="11">
        <v>8.2050000000000001</v>
      </c>
      <c r="U27" s="534">
        <v>0.43759999999999999</v>
      </c>
      <c r="V27" s="534">
        <v>0.34200000000000003</v>
      </c>
      <c r="W27" s="534">
        <v>36.264800000000001</v>
      </c>
      <c r="X27" s="534">
        <v>23.629000000000001</v>
      </c>
      <c r="Y27" s="534">
        <v>53.307398999999997</v>
      </c>
      <c r="Z27" s="506">
        <v>1024.7904000000001</v>
      </c>
      <c r="AA27" s="534">
        <v>7.2806100000000002</v>
      </c>
      <c r="AB27" s="535">
        <v>105.79143999999999</v>
      </c>
      <c r="AC27" s="11">
        <v>8.2059999999999995</v>
      </c>
      <c r="AD27" s="534">
        <v>0.67879999999999996</v>
      </c>
      <c r="AE27" s="534">
        <v>1.4020999999999999</v>
      </c>
      <c r="AF27" s="10">
        <v>5.5</v>
      </c>
      <c r="AG27" s="503">
        <v>0.71838238095238138</v>
      </c>
    </row>
    <row r="28" spans="1:39" s="116" customFormat="1" ht="15">
      <c r="A28" s="29" t="s">
        <v>11</v>
      </c>
      <c r="B28" s="33">
        <v>41309</v>
      </c>
      <c r="C28" s="31">
        <v>2</v>
      </c>
      <c r="D28" s="31" t="s">
        <v>191</v>
      </c>
      <c r="E28" s="31">
        <v>1</v>
      </c>
      <c r="F28" s="31" t="s">
        <v>116</v>
      </c>
      <c r="G28" s="31" t="s">
        <v>207</v>
      </c>
      <c r="H28" s="32" t="s">
        <v>237</v>
      </c>
      <c r="I28" s="32" t="s">
        <v>326</v>
      </c>
      <c r="J28" s="32" t="s">
        <v>327</v>
      </c>
      <c r="K28" s="32"/>
      <c r="L28" s="32"/>
      <c r="M28" s="503">
        <v>6.6244194772215131E-2</v>
      </c>
      <c r="N28" s="534">
        <v>36.243400000000001</v>
      </c>
      <c r="O28" s="534">
        <v>24.5947</v>
      </c>
      <c r="P28" s="534">
        <v>54.30659</v>
      </c>
      <c r="Q28" s="506">
        <v>1024.4094</v>
      </c>
      <c r="R28" s="534">
        <v>7.4564700000000004</v>
      </c>
      <c r="S28" s="535">
        <v>110.14497</v>
      </c>
      <c r="T28" s="534">
        <v>8.2760000000000016</v>
      </c>
      <c r="U28" s="534">
        <v>7.2700000000000001E-2</v>
      </c>
      <c r="V28" s="534">
        <v>0.18729999999999999</v>
      </c>
      <c r="W28" s="534">
        <v>36.357300000000002</v>
      </c>
      <c r="X28" s="534">
        <v>24.1571</v>
      </c>
      <c r="Y28" s="534">
        <v>53.995107000000004</v>
      </c>
      <c r="Z28" s="506">
        <v>1024.7053000000001</v>
      </c>
      <c r="AA28" s="534">
        <v>6.9543699999999999</v>
      </c>
      <c r="AB28" s="535">
        <v>102.02862</v>
      </c>
      <c r="AC28" s="534">
        <v>8.2279999999999998</v>
      </c>
      <c r="AD28" s="534">
        <v>1.4004000000000001</v>
      </c>
      <c r="AE28" s="534">
        <v>1.9281999999999999</v>
      </c>
      <c r="AF28" s="10">
        <v>7.8</v>
      </c>
      <c r="AG28" s="503">
        <v>0.65915620689655197</v>
      </c>
    </row>
    <row r="29" spans="1:39" s="116" customFormat="1" ht="15">
      <c r="A29" s="29" t="s">
        <v>11</v>
      </c>
      <c r="B29" s="33">
        <v>41316</v>
      </c>
      <c r="C29" s="31">
        <v>2</v>
      </c>
      <c r="D29" s="31" t="s">
        <v>191</v>
      </c>
      <c r="E29" s="31">
        <v>1</v>
      </c>
      <c r="F29" s="31" t="s">
        <v>188</v>
      </c>
      <c r="G29" s="31" t="s">
        <v>187</v>
      </c>
      <c r="H29" s="32" t="s">
        <v>246</v>
      </c>
      <c r="I29" s="32" t="s">
        <v>326</v>
      </c>
      <c r="J29" s="32" t="s">
        <v>280</v>
      </c>
      <c r="K29" s="32"/>
      <c r="L29" s="32"/>
      <c r="M29" s="511">
        <v>0.11145931873066091</v>
      </c>
      <c r="N29" s="534">
        <v>36.477499999999999</v>
      </c>
      <c r="O29" s="534">
        <v>24.267900000000001</v>
      </c>
      <c r="P29" s="534">
        <v>54.264959000000005</v>
      </c>
      <c r="Q29" s="506">
        <v>1024.6851999999999</v>
      </c>
      <c r="R29" s="534">
        <v>7.3081899999999997</v>
      </c>
      <c r="S29" s="535">
        <v>107.49758</v>
      </c>
      <c r="T29" s="534">
        <v>8.1920000000000002</v>
      </c>
      <c r="U29" s="534">
        <v>0.17860000000000001</v>
      </c>
      <c r="V29" s="534">
        <v>0.36520000000000002</v>
      </c>
      <c r="W29" s="534">
        <v>36.549700000000001</v>
      </c>
      <c r="X29" s="534">
        <v>24.006699999999999</v>
      </c>
      <c r="Y29" s="534">
        <v>54.086140999999998</v>
      </c>
      <c r="Z29" s="506">
        <v>1024.8951999999999</v>
      </c>
      <c r="AA29" s="534">
        <v>6.8484800000000003</v>
      </c>
      <c r="AB29" s="535">
        <v>100.32671999999999</v>
      </c>
      <c r="AC29" s="534">
        <v>8.1650000000000009</v>
      </c>
      <c r="AD29" s="534">
        <v>0.72719999999999996</v>
      </c>
      <c r="AE29" s="534">
        <v>1.0942000000000001</v>
      </c>
      <c r="AF29" s="10">
        <v>7.5</v>
      </c>
      <c r="AG29" s="503">
        <v>0.82040483091787486</v>
      </c>
    </row>
    <row r="30" spans="1:39" ht="15">
      <c r="A30" s="29" t="s">
        <v>11</v>
      </c>
      <c r="B30" s="33">
        <v>41323</v>
      </c>
      <c r="C30" s="31">
        <v>2</v>
      </c>
      <c r="D30" s="31">
        <v>1</v>
      </c>
      <c r="E30" s="31">
        <v>1</v>
      </c>
      <c r="F30" s="31" t="s">
        <v>188</v>
      </c>
      <c r="G30" s="31" t="s">
        <v>193</v>
      </c>
      <c r="H30" s="32" t="s">
        <v>246</v>
      </c>
      <c r="I30" s="32" t="s">
        <v>326</v>
      </c>
      <c r="J30" s="32" t="s">
        <v>280</v>
      </c>
      <c r="K30" s="32"/>
      <c r="L30" s="32"/>
      <c r="M30" s="511">
        <v>8.2156885005023619E-2</v>
      </c>
      <c r="N30" s="534">
        <v>36.556600000000003</v>
      </c>
      <c r="O30" s="534">
        <v>24.445900000000002</v>
      </c>
      <c r="P30" s="534">
        <v>54.561751000000001</v>
      </c>
      <c r="Q30" s="506">
        <v>1024.6909000000001</v>
      </c>
      <c r="R30" s="534">
        <v>7.0512199999999998</v>
      </c>
      <c r="S30" s="535">
        <v>104.08108</v>
      </c>
      <c r="T30" s="534">
        <v>8.2210000000000001</v>
      </c>
      <c r="U30" s="534">
        <v>0.20180000000000001</v>
      </c>
      <c r="V30" s="534">
        <v>0.39319999999999999</v>
      </c>
      <c r="W30" s="534">
        <v>36.548400000000001</v>
      </c>
      <c r="X30" s="534">
        <v>23.948799999999999</v>
      </c>
      <c r="Y30" s="534">
        <v>54.021916000000004</v>
      </c>
      <c r="Z30" s="506">
        <v>1024.9112</v>
      </c>
      <c r="AA30" s="534">
        <v>6.8870899999999997</v>
      </c>
      <c r="AB30" s="535">
        <v>100.79125000000001</v>
      </c>
      <c r="AC30" s="534">
        <v>8.2230000000000008</v>
      </c>
      <c r="AD30" s="534">
        <v>0.70699999999999996</v>
      </c>
      <c r="AE30" s="534">
        <v>1.4372</v>
      </c>
      <c r="AF30" s="10">
        <v>7.3</v>
      </c>
      <c r="AG30" s="503">
        <v>0.92998226950354612</v>
      </c>
      <c r="AH30" s="116"/>
      <c r="AI30" s="116"/>
      <c r="AJ30" s="116"/>
      <c r="AK30" s="116"/>
      <c r="AL30" s="116"/>
      <c r="AM30" s="116"/>
    </row>
    <row r="31" spans="1:39" s="116" customFormat="1" ht="15">
      <c r="A31" s="29" t="s">
        <v>11</v>
      </c>
      <c r="B31" s="33">
        <v>41330</v>
      </c>
      <c r="C31" s="31">
        <v>2</v>
      </c>
      <c r="D31" s="31">
        <v>1</v>
      </c>
      <c r="E31" s="31">
        <v>1</v>
      </c>
      <c r="F31" s="31" t="s">
        <v>188</v>
      </c>
      <c r="G31" s="31" t="s">
        <v>193</v>
      </c>
      <c r="H31" s="32" t="s">
        <v>241</v>
      </c>
      <c r="I31" s="32" t="s">
        <v>326</v>
      </c>
      <c r="J31" s="32" t="s">
        <v>280</v>
      </c>
      <c r="K31" s="32"/>
      <c r="M31" s="503">
        <v>7.2896647228431033E-2</v>
      </c>
      <c r="N31" s="534">
        <v>36.645000000000003</v>
      </c>
      <c r="O31" s="534">
        <v>24.1358</v>
      </c>
      <c r="P31" s="534">
        <v>54.342838</v>
      </c>
      <c r="Q31" s="506">
        <v>1024.8510000000001</v>
      </c>
      <c r="R31" s="534">
        <v>7.1054599999999999</v>
      </c>
      <c r="S31" s="535">
        <v>104.37936999999999</v>
      </c>
      <c r="T31" s="534">
        <v>8.3020000000000014</v>
      </c>
      <c r="U31" s="534">
        <v>0.12690000000000001</v>
      </c>
      <c r="V31" s="534">
        <v>0.22620000000000001</v>
      </c>
      <c r="W31" s="534">
        <v>36.606099999999998</v>
      </c>
      <c r="X31" s="534">
        <v>23.663699999999999</v>
      </c>
      <c r="Y31" s="534">
        <v>53.789813000000002</v>
      </c>
      <c r="Z31" s="506">
        <v>1025.0383999999999</v>
      </c>
      <c r="AA31" s="534">
        <v>6.9861399999999998</v>
      </c>
      <c r="AB31" s="535">
        <v>101.77348000000001</v>
      </c>
      <c r="AC31" s="534">
        <v>8.3000000000000007</v>
      </c>
      <c r="AD31" s="534">
        <v>0.80769999999999997</v>
      </c>
      <c r="AE31" s="534">
        <v>1.6356999999999999</v>
      </c>
      <c r="AF31" s="10">
        <v>8.4</v>
      </c>
      <c r="AG31" s="503">
        <v>0.92445329670329723</v>
      </c>
    </row>
    <row r="32" spans="1:39" s="116" customFormat="1" ht="15">
      <c r="A32" s="29" t="s">
        <v>11</v>
      </c>
      <c r="B32" s="33">
        <v>41337</v>
      </c>
      <c r="C32" s="31">
        <v>2</v>
      </c>
      <c r="D32" s="31">
        <v>1</v>
      </c>
      <c r="E32" s="31">
        <v>1</v>
      </c>
      <c r="F32" s="31" t="s">
        <v>206</v>
      </c>
      <c r="G32" s="31" t="s">
        <v>207</v>
      </c>
      <c r="H32" s="32" t="s">
        <v>238</v>
      </c>
      <c r="I32" s="32" t="s">
        <v>326</v>
      </c>
      <c r="J32" s="32" t="s">
        <v>327</v>
      </c>
      <c r="K32" s="32"/>
      <c r="M32" s="503">
        <v>0.10068244604768306</v>
      </c>
      <c r="N32" s="534">
        <v>36.534199999999998</v>
      </c>
      <c r="O32" s="534">
        <v>24.333400000000001</v>
      </c>
      <c r="P32" s="534">
        <v>54.410617000000002</v>
      </c>
      <c r="Q32" s="506">
        <v>1024.7090000000001</v>
      </c>
      <c r="R32" s="534">
        <v>7.0203600000000002</v>
      </c>
      <c r="S32" s="535">
        <v>103.4132</v>
      </c>
      <c r="T32" s="534">
        <v>8.3310000000000013</v>
      </c>
      <c r="U32" s="534">
        <v>0.28860000000000002</v>
      </c>
      <c r="V32" s="534">
        <v>9.9000000000000005E-2</v>
      </c>
      <c r="W32" s="534">
        <v>36.675800000000002</v>
      </c>
      <c r="X32" s="534">
        <v>24.171900000000001</v>
      </c>
      <c r="Y32" s="534">
        <v>54.430695999999998</v>
      </c>
      <c r="Z32" s="506">
        <v>1024.9425000000001</v>
      </c>
      <c r="AA32" s="534">
        <v>6.5627899999999997</v>
      </c>
      <c r="AB32" s="535">
        <v>96.484380000000002</v>
      </c>
      <c r="AC32" s="534">
        <v>8.3080000000000016</v>
      </c>
      <c r="AD32" s="534">
        <v>0.71709999999999996</v>
      </c>
      <c r="AE32" s="534">
        <v>1.0991</v>
      </c>
      <c r="AF32" s="10">
        <v>7.5</v>
      </c>
      <c r="AG32" s="503">
        <v>0.69459216589861716</v>
      </c>
    </row>
    <row r="33" spans="1:33" s="116" customFormat="1" ht="15">
      <c r="A33" s="29" t="s">
        <v>11</v>
      </c>
      <c r="B33" s="33">
        <v>41344</v>
      </c>
      <c r="C33" s="31">
        <v>2</v>
      </c>
      <c r="D33" s="31" t="s">
        <v>191</v>
      </c>
      <c r="E33" s="31">
        <v>1</v>
      </c>
      <c r="F33" s="31" t="s">
        <v>197</v>
      </c>
      <c r="G33" s="31" t="s">
        <v>207</v>
      </c>
      <c r="H33" s="32" t="s">
        <v>241</v>
      </c>
      <c r="I33" s="32" t="s">
        <v>326</v>
      </c>
      <c r="J33" s="32" t="s">
        <v>280</v>
      </c>
      <c r="K33" s="32"/>
      <c r="M33" s="503">
        <v>7.2491212740658451E-2</v>
      </c>
      <c r="N33" s="534">
        <v>36.533200000000001</v>
      </c>
      <c r="O33" s="534">
        <v>24.118300000000001</v>
      </c>
      <c r="P33" s="534">
        <v>54.176951000000003</v>
      </c>
      <c r="Q33" s="506">
        <v>1024.7717</v>
      </c>
      <c r="R33" s="534">
        <v>7.0503400000000003</v>
      </c>
      <c r="S33" s="535">
        <v>103.47221999999999</v>
      </c>
      <c r="T33" s="534">
        <v>8.3130000000000006</v>
      </c>
      <c r="U33" s="534">
        <v>9.4899999999999998E-2</v>
      </c>
      <c r="V33" s="534">
        <v>0.41739999999999999</v>
      </c>
      <c r="W33" s="534">
        <v>36.830500000000001</v>
      </c>
      <c r="X33" s="534">
        <v>24.261700000000001</v>
      </c>
      <c r="Y33" s="534">
        <v>54.731619999999999</v>
      </c>
      <c r="Z33" s="506">
        <v>1025.0308</v>
      </c>
      <c r="AA33" s="534">
        <v>6.1362300000000003</v>
      </c>
      <c r="AB33" s="535">
        <v>90.432289999999995</v>
      </c>
      <c r="AC33" s="534">
        <v>8.2590000000000003</v>
      </c>
      <c r="AD33" s="534">
        <v>1.2141</v>
      </c>
      <c r="AE33" s="534">
        <v>0.95569999999999999</v>
      </c>
      <c r="AF33" s="10">
        <v>6.5</v>
      </c>
      <c r="AG33" s="503">
        <v>0.6384807142857144</v>
      </c>
    </row>
    <row r="34" spans="1:33" s="116" customFormat="1" ht="15">
      <c r="A34" s="29" t="s">
        <v>11</v>
      </c>
      <c r="B34" s="33">
        <v>41351</v>
      </c>
      <c r="C34" s="31">
        <v>2</v>
      </c>
      <c r="D34" s="31" t="s">
        <v>97</v>
      </c>
      <c r="E34" s="31">
        <v>1</v>
      </c>
      <c r="F34" s="31" t="s">
        <v>119</v>
      </c>
      <c r="G34" s="31" t="s">
        <v>187</v>
      </c>
      <c r="H34" s="32" t="s">
        <v>243</v>
      </c>
      <c r="I34" s="32" t="s">
        <v>326</v>
      </c>
      <c r="J34" s="32" t="s">
        <v>280</v>
      </c>
      <c r="K34" s="32"/>
      <c r="M34" s="503">
        <v>7.8148448426781966E-2</v>
      </c>
      <c r="N34" s="534">
        <v>36.625200000000007</v>
      </c>
      <c r="O34" s="534">
        <v>23.1068</v>
      </c>
      <c r="P34" s="534">
        <v>53.206960000000002</v>
      </c>
      <c r="Q34" s="506">
        <v>1025.1402</v>
      </c>
      <c r="R34" s="534">
        <v>7.17605</v>
      </c>
      <c r="S34" s="535">
        <v>103.54723</v>
      </c>
      <c r="T34" s="534">
        <v>8.3120000000000012</v>
      </c>
      <c r="U34" s="534">
        <v>0.1573</v>
      </c>
      <c r="V34" s="534">
        <v>0.58979999999999999</v>
      </c>
      <c r="W34" s="534">
        <v>36.695900000000002</v>
      </c>
      <c r="X34" s="534">
        <v>23.107299999999999</v>
      </c>
      <c r="Y34" s="534">
        <v>53.306587</v>
      </c>
      <c r="Z34" s="506">
        <v>1025.2709</v>
      </c>
      <c r="AA34" s="534">
        <v>6.6143799999999997</v>
      </c>
      <c r="AB34" s="535">
        <v>95.482370000000003</v>
      </c>
      <c r="AC34" s="534">
        <v>8.2989999999999995</v>
      </c>
      <c r="AD34" s="534">
        <v>0.27310000000000001</v>
      </c>
      <c r="AE34" s="534">
        <v>1.5350999999999999</v>
      </c>
      <c r="AF34" s="10">
        <v>6.8</v>
      </c>
      <c r="AG34" s="503">
        <v>1.1860441860465123</v>
      </c>
    </row>
    <row r="35" spans="1:33" s="116" customFormat="1" ht="15">
      <c r="A35" s="29" t="s">
        <v>11</v>
      </c>
      <c r="B35" s="33">
        <v>41358</v>
      </c>
      <c r="C35" s="31">
        <v>2</v>
      </c>
      <c r="D35" s="31" t="s">
        <v>97</v>
      </c>
      <c r="E35" s="31">
        <v>1</v>
      </c>
      <c r="F35" s="31" t="s">
        <v>119</v>
      </c>
      <c r="G35" s="31" t="s">
        <v>207</v>
      </c>
      <c r="H35" s="32" t="s">
        <v>239</v>
      </c>
      <c r="I35" s="32" t="s">
        <v>326</v>
      </c>
      <c r="J35" s="32" t="s">
        <v>280</v>
      </c>
      <c r="K35" s="32"/>
      <c r="M35" s="503" t="s">
        <v>328</v>
      </c>
      <c r="N35" s="534">
        <v>36.707799999999999</v>
      </c>
      <c r="O35" s="534">
        <v>22.587499999999999</v>
      </c>
      <c r="P35" s="534">
        <v>52.754508999999999</v>
      </c>
      <c r="Q35" s="506">
        <v>1025.3529000000001</v>
      </c>
      <c r="R35" s="534">
        <v>7.0854400000000002</v>
      </c>
      <c r="S35" s="535">
        <v>101.36490999999999</v>
      </c>
      <c r="T35" s="534">
        <v>8.3510000000000009</v>
      </c>
      <c r="U35" s="534">
        <v>0.17230000000000001</v>
      </c>
      <c r="V35" s="534">
        <v>0.83120000000000005</v>
      </c>
      <c r="W35" s="534">
        <v>36.698900000000002</v>
      </c>
      <c r="X35" s="534">
        <v>22.4618</v>
      </c>
      <c r="Y35" s="534">
        <v>52.616182000000002</v>
      </c>
      <c r="Z35" s="506">
        <v>1025.4594</v>
      </c>
      <c r="AA35" s="534">
        <v>6.9844799999999996</v>
      </c>
      <c r="AB35" s="535">
        <v>99.695329999999998</v>
      </c>
      <c r="AC35" s="534">
        <v>8.3470000000000013</v>
      </c>
      <c r="AD35" s="534">
        <v>0.60829999999999995</v>
      </c>
      <c r="AE35" s="534">
        <v>1.4319999999999999</v>
      </c>
      <c r="AF35" s="10">
        <v>5.4</v>
      </c>
      <c r="AG35" s="503">
        <v>1.0250100840336132</v>
      </c>
    </row>
    <row r="36" spans="1:33" s="116" customFormat="1">
      <c r="A36" s="29"/>
      <c r="B36" s="33"/>
      <c r="C36" s="31"/>
      <c r="D36" s="31"/>
      <c r="E36" s="31"/>
      <c r="F36" s="31"/>
      <c r="G36" s="31"/>
      <c r="H36" s="32"/>
      <c r="I36" s="32"/>
      <c r="J36" s="32"/>
      <c r="K36" s="32"/>
      <c r="M36" s="503"/>
      <c r="AF36" s="10"/>
      <c r="AG36" s="503"/>
    </row>
    <row r="37" spans="1:33" s="116" customFormat="1" ht="15">
      <c r="A37" s="29" t="s">
        <v>56</v>
      </c>
      <c r="B37" s="33">
        <v>41246</v>
      </c>
      <c r="C37" s="31">
        <v>2</v>
      </c>
      <c r="D37" s="31" t="s">
        <v>191</v>
      </c>
      <c r="E37" s="31">
        <v>1</v>
      </c>
      <c r="F37" s="31" t="s">
        <v>202</v>
      </c>
      <c r="G37" s="31" t="s">
        <v>187</v>
      </c>
      <c r="H37" s="32" t="s">
        <v>246</v>
      </c>
      <c r="I37" s="32" t="s">
        <v>326</v>
      </c>
      <c r="J37" s="32" t="s">
        <v>240</v>
      </c>
      <c r="M37" s="503">
        <v>0.1158373193324711</v>
      </c>
      <c r="N37" s="534">
        <v>35.849800000000002</v>
      </c>
      <c r="O37" s="534">
        <v>20.2743</v>
      </c>
      <c r="P37" s="534">
        <v>49.237960999999999</v>
      </c>
      <c r="Q37" s="506">
        <v>1025.3406</v>
      </c>
      <c r="R37" s="534">
        <v>7.7717099999999997</v>
      </c>
      <c r="S37" s="535">
        <v>106.1484</v>
      </c>
      <c r="T37" s="534">
        <v>8.2409999999999997</v>
      </c>
      <c r="U37" s="534">
        <v>0.75439999999999996</v>
      </c>
      <c r="V37" s="534">
        <v>0.72519999999999996</v>
      </c>
      <c r="W37" s="534">
        <v>35.849400000000003</v>
      </c>
      <c r="X37" s="534">
        <v>20.274100000000001</v>
      </c>
      <c r="Y37" s="534">
        <v>49.241422999999998</v>
      </c>
      <c r="Z37" s="506">
        <v>1025.3813</v>
      </c>
      <c r="AA37" s="534">
        <v>7.7729799999999987</v>
      </c>
      <c r="AB37" s="535">
        <v>106.16503</v>
      </c>
      <c r="AC37" s="534">
        <v>8.2469999999999999</v>
      </c>
      <c r="AD37" s="506">
        <v>0.66300000000000003</v>
      </c>
      <c r="AE37" s="506">
        <v>1.4273</v>
      </c>
      <c r="AF37" s="10">
        <v>5.4</v>
      </c>
      <c r="AG37" s="503">
        <v>0.92669837092731866</v>
      </c>
    </row>
    <row r="38" spans="1:33" s="116" customFormat="1" ht="15">
      <c r="A38" s="29" t="s">
        <v>56</v>
      </c>
      <c r="B38" s="33">
        <v>41253</v>
      </c>
      <c r="C38" s="31">
        <v>2</v>
      </c>
      <c r="D38" s="31" t="s">
        <v>191</v>
      </c>
      <c r="E38" s="31">
        <v>1</v>
      </c>
      <c r="F38" s="31" t="s">
        <v>119</v>
      </c>
      <c r="G38" s="31" t="s">
        <v>204</v>
      </c>
      <c r="H38" s="32" t="s">
        <v>238</v>
      </c>
      <c r="I38" s="32" t="s">
        <v>326</v>
      </c>
      <c r="J38" s="32" t="s">
        <v>280</v>
      </c>
      <c r="M38" s="503">
        <v>7.1731138174198725E-2</v>
      </c>
      <c r="N38" s="534">
        <v>35.831200000000003</v>
      </c>
      <c r="O38" s="534">
        <v>21.810600000000001</v>
      </c>
      <c r="P38" s="534">
        <v>50.818286000000001</v>
      </c>
      <c r="Q38" s="506">
        <v>1024.9087999999999</v>
      </c>
      <c r="R38" s="534">
        <v>7.8434200000000001</v>
      </c>
      <c r="S38" s="535">
        <v>110.11660999999999</v>
      </c>
      <c r="T38" s="534">
        <v>8.3260000000000005</v>
      </c>
      <c r="U38" s="534">
        <v>0.50060000000000004</v>
      </c>
      <c r="V38" s="534">
        <v>0.38150000000000001</v>
      </c>
      <c r="W38" s="534">
        <v>35.8675</v>
      </c>
      <c r="X38" s="534">
        <v>21.601099999999999</v>
      </c>
      <c r="Y38" s="534">
        <v>50.648412</v>
      </c>
      <c r="Z38" s="506">
        <v>1025.0341000000001</v>
      </c>
      <c r="AA38" s="534">
        <v>7.7170500000000004</v>
      </c>
      <c r="AB38" s="535">
        <v>107.96204</v>
      </c>
      <c r="AC38" s="534">
        <v>8.3190000000000008</v>
      </c>
      <c r="AD38" s="534">
        <v>0.45639999999999997</v>
      </c>
      <c r="AE38" s="534">
        <v>0.96009999999999995</v>
      </c>
      <c r="AF38" s="10">
        <v>6</v>
      </c>
      <c r="AG38" s="503">
        <v>0.61111621621621637</v>
      </c>
    </row>
    <row r="39" spans="1:33" s="116" customFormat="1" ht="15">
      <c r="A39" s="29" t="s">
        <v>56</v>
      </c>
      <c r="B39" s="33">
        <v>41260</v>
      </c>
      <c r="C39" s="31">
        <v>2</v>
      </c>
      <c r="D39" s="31" t="s">
        <v>196</v>
      </c>
      <c r="E39" s="31">
        <v>1</v>
      </c>
      <c r="F39" s="31" t="s">
        <v>195</v>
      </c>
      <c r="G39" s="31" t="s">
        <v>189</v>
      </c>
      <c r="H39" s="32" t="s">
        <v>250</v>
      </c>
      <c r="I39" s="32" t="s">
        <v>326</v>
      </c>
      <c r="J39" s="32" t="s">
        <v>240</v>
      </c>
      <c r="M39" s="503">
        <v>8.0659754581362333E-2</v>
      </c>
      <c r="N39" s="534">
        <v>35.873399999999997</v>
      </c>
      <c r="O39" s="534">
        <v>22.629000000000001</v>
      </c>
      <c r="P39" s="534">
        <v>51.731740000000002</v>
      </c>
      <c r="Q39" s="506">
        <v>1024.7074</v>
      </c>
      <c r="R39" s="534">
        <v>7.6476899999999999</v>
      </c>
      <c r="S39" s="535">
        <v>108.95896999999999</v>
      </c>
      <c r="T39" s="534">
        <v>8.4050000000000011</v>
      </c>
      <c r="U39" s="534">
        <v>0.48830000000000001</v>
      </c>
      <c r="V39" s="534">
        <v>0.9849</v>
      </c>
      <c r="W39" s="534">
        <v>35.844999999999999</v>
      </c>
      <c r="X39" s="534">
        <v>22.235700000000001</v>
      </c>
      <c r="Y39" s="534">
        <v>51.285766000000002</v>
      </c>
      <c r="Z39" s="506">
        <v>1024.8382999999999</v>
      </c>
      <c r="AA39" s="534">
        <v>7.5922799999999997</v>
      </c>
      <c r="AB39" s="535">
        <v>107.40526</v>
      </c>
      <c r="AC39" s="534">
        <v>8.3980000000000015</v>
      </c>
      <c r="AD39" s="534">
        <v>0.7077</v>
      </c>
      <c r="AE39" s="534">
        <v>2.4567999999999999</v>
      </c>
      <c r="AF39" s="10">
        <v>4</v>
      </c>
      <c r="AG39" s="503">
        <v>1.5108170940170944</v>
      </c>
    </row>
    <row r="40" spans="1:33" s="116" customFormat="1" ht="15">
      <c r="A40" s="29" t="s">
        <v>56</v>
      </c>
      <c r="B40" s="33">
        <v>41267</v>
      </c>
      <c r="C40" s="31">
        <v>2</v>
      </c>
      <c r="D40" s="31">
        <v>1</v>
      </c>
      <c r="E40" s="31">
        <v>1</v>
      </c>
      <c r="F40" s="31" t="s">
        <v>188</v>
      </c>
      <c r="G40" s="31" t="s">
        <v>207</v>
      </c>
      <c r="H40" s="32" t="s">
        <v>246</v>
      </c>
      <c r="I40" s="32" t="s">
        <v>326</v>
      </c>
      <c r="J40" s="32" t="s">
        <v>240</v>
      </c>
      <c r="M40" s="503">
        <v>8.7310248461953469E-2</v>
      </c>
      <c r="N40" s="534">
        <v>35.933900000000001</v>
      </c>
      <c r="O40" s="534">
        <v>23.087399999999999</v>
      </c>
      <c r="P40" s="534">
        <v>52.293618000000002</v>
      </c>
      <c r="Q40" s="506">
        <v>1024.6211000000001</v>
      </c>
      <c r="R40" s="534">
        <v>7.4820799999999998</v>
      </c>
      <c r="S40" s="535">
        <v>107.49567</v>
      </c>
      <c r="T40" s="534">
        <v>8.447000000000001</v>
      </c>
      <c r="U40" s="534">
        <v>0.74760000000000004</v>
      </c>
      <c r="V40" s="534">
        <v>1.0448</v>
      </c>
      <c r="W40" s="534">
        <v>35.880499999999998</v>
      </c>
      <c r="X40" s="534">
        <v>22.749700000000001</v>
      </c>
      <c r="Y40" s="534">
        <v>51.872179000000003</v>
      </c>
      <c r="Z40" s="506">
        <v>1024.7182</v>
      </c>
      <c r="AA40" s="534">
        <v>7.4811699999999997</v>
      </c>
      <c r="AB40" s="535">
        <v>106.81690999999999</v>
      </c>
      <c r="AC40" s="534">
        <v>8.4499999999999993</v>
      </c>
      <c r="AD40" s="534">
        <v>0.76160000000000005</v>
      </c>
      <c r="AE40" s="534">
        <v>1.5629</v>
      </c>
      <c r="AF40" s="10">
        <v>4.5</v>
      </c>
      <c r="AG40" s="503">
        <v>1.1992172661870504</v>
      </c>
    </row>
    <row r="41" spans="1:33" s="116" customFormat="1" ht="15">
      <c r="A41" s="29" t="s">
        <v>56</v>
      </c>
      <c r="B41" s="33">
        <v>41281</v>
      </c>
      <c r="C41" s="31">
        <v>2</v>
      </c>
      <c r="D41" s="31">
        <v>1</v>
      </c>
      <c r="E41" s="31">
        <v>1</v>
      </c>
      <c r="F41" s="31" t="s">
        <v>119</v>
      </c>
      <c r="G41" s="31" t="s">
        <v>193</v>
      </c>
      <c r="H41" s="32" t="s">
        <v>243</v>
      </c>
      <c r="I41" s="32" t="s">
        <v>326</v>
      </c>
      <c r="J41" s="32" t="s">
        <v>280</v>
      </c>
      <c r="M41" s="503">
        <v>9.3196466950005233E-2</v>
      </c>
      <c r="N41" s="534">
        <v>36.060099999999998</v>
      </c>
      <c r="O41" s="534">
        <v>25.156500000000001</v>
      </c>
      <c r="P41" s="534">
        <v>54.664599000000003</v>
      </c>
      <c r="Q41" s="506">
        <v>1024.0993000000001</v>
      </c>
      <c r="R41" s="534">
        <v>7.0746599999999997</v>
      </c>
      <c r="S41" s="535">
        <v>105.39716</v>
      </c>
      <c r="T41" s="534">
        <v>8.3890000000000011</v>
      </c>
      <c r="U41" s="534">
        <v>0.47089999999999999</v>
      </c>
      <c r="V41" s="534">
        <v>1.0442</v>
      </c>
      <c r="W41" s="534">
        <v>36.021599999999999</v>
      </c>
      <c r="X41" s="534">
        <v>24.708200000000001</v>
      </c>
      <c r="Y41" s="534">
        <v>54.136916000000006</v>
      </c>
      <c r="Z41" s="506">
        <v>1024.2474999999999</v>
      </c>
      <c r="AA41" s="534">
        <v>6.7</v>
      </c>
      <c r="AB41" s="535">
        <v>99.036410000000004</v>
      </c>
      <c r="AC41" s="534">
        <v>8.3820000000000014</v>
      </c>
      <c r="AD41" s="534">
        <v>0.74329999999999996</v>
      </c>
      <c r="AE41" s="534">
        <v>1.6919999999999999</v>
      </c>
      <c r="AF41" s="10">
        <v>4.5</v>
      </c>
      <c r="AG41" s="503">
        <v>1.1813398809523812</v>
      </c>
    </row>
    <row r="42" spans="1:33" s="116" customFormat="1" ht="15">
      <c r="A42" s="29" t="s">
        <v>56</v>
      </c>
      <c r="B42" s="33">
        <v>41287</v>
      </c>
      <c r="C42" s="31">
        <v>2</v>
      </c>
      <c r="D42" s="31">
        <v>1</v>
      </c>
      <c r="E42" s="31">
        <v>1</v>
      </c>
      <c r="F42" s="31" t="s">
        <v>195</v>
      </c>
      <c r="G42" s="31" t="s">
        <v>198</v>
      </c>
      <c r="H42" s="32" t="s">
        <v>250</v>
      </c>
      <c r="I42" s="32" t="s">
        <v>326</v>
      </c>
      <c r="J42" s="32" t="s">
        <v>280</v>
      </c>
      <c r="M42" s="503">
        <v>0.10319949774282636</v>
      </c>
      <c r="N42" s="534">
        <v>36.084200000000003</v>
      </c>
      <c r="O42" s="534">
        <v>24.4008</v>
      </c>
      <c r="P42" s="534">
        <v>53.887403999999997</v>
      </c>
      <c r="Q42" s="506">
        <v>1024.3471</v>
      </c>
      <c r="R42" s="534">
        <v>7.1035700000000004</v>
      </c>
      <c r="S42" s="535">
        <v>104.48978</v>
      </c>
      <c r="T42" s="534">
        <v>8.4260000000000002</v>
      </c>
      <c r="U42" s="534">
        <v>0.40689999999999998</v>
      </c>
      <c r="V42" s="534">
        <v>1.1068</v>
      </c>
      <c r="W42" s="534">
        <v>36.090800000000002</v>
      </c>
      <c r="X42" s="534">
        <v>24.408200000000001</v>
      </c>
      <c r="Y42" s="534">
        <v>53.908079000000001</v>
      </c>
      <c r="Z42" s="506">
        <v>1024.3892000000001</v>
      </c>
      <c r="AA42" s="534">
        <v>7.0806800000000001</v>
      </c>
      <c r="AB42" s="535">
        <v>104.17016</v>
      </c>
      <c r="AC42" s="534">
        <v>8.4280000000000008</v>
      </c>
      <c r="AD42" s="534">
        <v>0.30070000000000002</v>
      </c>
      <c r="AE42" s="534">
        <v>1.3270999999999999</v>
      </c>
      <c r="AF42" s="10">
        <v>4.2</v>
      </c>
      <c r="AG42" s="503">
        <v>1.1613307692307691</v>
      </c>
    </row>
    <row r="43" spans="1:33" s="116" customFormat="1" ht="15">
      <c r="A43" s="29" t="s">
        <v>56</v>
      </c>
      <c r="B43" s="33">
        <v>41295</v>
      </c>
      <c r="C43" s="31">
        <v>2</v>
      </c>
      <c r="D43" s="31">
        <v>1</v>
      </c>
      <c r="E43" s="31">
        <v>1</v>
      </c>
      <c r="F43" s="31" t="s">
        <v>202</v>
      </c>
      <c r="G43" s="31" t="s">
        <v>189</v>
      </c>
      <c r="H43" s="32" t="s">
        <v>246</v>
      </c>
      <c r="I43" s="32" t="s">
        <v>326</v>
      </c>
      <c r="J43" s="32" t="s">
        <v>240</v>
      </c>
      <c r="M43" s="503">
        <v>0.10938969543431112</v>
      </c>
      <c r="N43" s="534">
        <v>36.263000000000005</v>
      </c>
      <c r="O43" s="534">
        <v>24.4236</v>
      </c>
      <c r="P43" s="534">
        <v>54.148803999999998</v>
      </c>
      <c r="Q43" s="506">
        <v>1024.4757</v>
      </c>
      <c r="R43" s="534">
        <v>7.0259099999999997</v>
      </c>
      <c r="S43" s="535">
        <v>103.49362000000001</v>
      </c>
      <c r="T43" s="11">
        <v>8.1859999999999999</v>
      </c>
      <c r="U43" s="534">
        <v>0.52759999999999996</v>
      </c>
      <c r="V43" s="534">
        <v>0.73129999999999995</v>
      </c>
      <c r="W43" s="534">
        <v>36.223000000000006</v>
      </c>
      <c r="X43" s="534">
        <v>24.198399999999999</v>
      </c>
      <c r="Y43" s="534">
        <v>53.858400000000003</v>
      </c>
      <c r="Z43" s="506">
        <v>1024.5530000000001</v>
      </c>
      <c r="AA43" s="534">
        <v>7.0026900000000003</v>
      </c>
      <c r="AB43" s="535">
        <v>102.73112</v>
      </c>
      <c r="AC43" s="11">
        <v>8.1859999999999999</v>
      </c>
      <c r="AD43" s="534">
        <v>0.53869999999999996</v>
      </c>
      <c r="AE43" s="534">
        <v>1.1866000000000001</v>
      </c>
      <c r="AF43" s="10">
        <v>5.3</v>
      </c>
      <c r="AG43" s="503">
        <v>0.93988367346938761</v>
      </c>
    </row>
    <row r="44" spans="1:33" s="116" customFormat="1" ht="15">
      <c r="A44" s="29" t="s">
        <v>56</v>
      </c>
      <c r="B44" s="33">
        <v>41304</v>
      </c>
      <c r="C44" s="31">
        <v>2</v>
      </c>
      <c r="D44" s="31">
        <v>1</v>
      </c>
      <c r="E44" s="31">
        <v>1</v>
      </c>
      <c r="F44" s="31" t="s">
        <v>197</v>
      </c>
      <c r="G44" s="31" t="s">
        <v>193</v>
      </c>
      <c r="H44" s="32" t="s">
        <v>246</v>
      </c>
      <c r="I44" s="32" t="s">
        <v>326</v>
      </c>
      <c r="J44" s="32" t="s">
        <v>240</v>
      </c>
      <c r="M44" s="503" t="s">
        <v>328</v>
      </c>
      <c r="N44" s="534">
        <v>36.388199999999998</v>
      </c>
      <c r="O44" s="534">
        <v>24.0868</v>
      </c>
      <c r="P44" s="534">
        <v>53.952153000000003</v>
      </c>
      <c r="Q44" s="506">
        <v>1024.6708000000001</v>
      </c>
      <c r="R44" s="534">
        <v>7.1090799999999996</v>
      </c>
      <c r="S44" s="535">
        <v>104.19105</v>
      </c>
      <c r="T44" s="11">
        <v>8.2210000000000001</v>
      </c>
      <c r="U44" s="534">
        <v>0.40660000000000002</v>
      </c>
      <c r="V44" s="534">
        <v>0.78369999999999995</v>
      </c>
      <c r="W44" s="11">
        <v>36.375799999999998</v>
      </c>
      <c r="X44" s="11">
        <v>23.973099999999999</v>
      </c>
      <c r="Y44" s="11">
        <v>53.817805</v>
      </c>
      <c r="Z44" s="10">
        <v>1024.7358999999999</v>
      </c>
      <c r="AA44" s="11">
        <v>7.1489000000000003</v>
      </c>
      <c r="AB44" s="21">
        <v>104.56259</v>
      </c>
      <c r="AC44" s="11">
        <v>8.2170000000000005</v>
      </c>
      <c r="AD44" s="11">
        <v>0.44600000000000001</v>
      </c>
      <c r="AE44" s="11">
        <v>1.1089</v>
      </c>
      <c r="AF44" s="10">
        <v>6.4</v>
      </c>
      <c r="AG44" s="503">
        <v>0.88644848484848471</v>
      </c>
    </row>
    <row r="45" spans="1:33" s="116" customFormat="1" ht="15">
      <c r="A45" s="29" t="s">
        <v>56</v>
      </c>
      <c r="B45" s="33">
        <v>41309</v>
      </c>
      <c r="C45" s="31">
        <v>2</v>
      </c>
      <c r="D45" s="31" t="s">
        <v>191</v>
      </c>
      <c r="E45" s="31">
        <v>1</v>
      </c>
      <c r="F45" s="31" t="s">
        <v>197</v>
      </c>
      <c r="G45" s="31" t="s">
        <v>193</v>
      </c>
      <c r="H45" s="32" t="s">
        <v>238</v>
      </c>
      <c r="I45" s="32" t="s">
        <v>326</v>
      </c>
      <c r="J45" s="32" t="s">
        <v>280</v>
      </c>
      <c r="K45" s="32" t="s">
        <v>239</v>
      </c>
      <c r="L45" s="31">
        <v>61.616161616161733</v>
      </c>
      <c r="M45" s="503">
        <v>9.2498601608089731E-2</v>
      </c>
      <c r="N45" s="534">
        <v>36.3827</v>
      </c>
      <c r="O45" s="534">
        <v>24.808599999999998</v>
      </c>
      <c r="P45" s="534">
        <v>54.722453000000002</v>
      </c>
      <c r="Q45" s="506">
        <v>1024.4493</v>
      </c>
      <c r="R45" s="534">
        <v>7.3357799999999997</v>
      </c>
      <c r="S45" s="535">
        <v>108.84441</v>
      </c>
      <c r="T45" s="534">
        <v>8.2409999999999997</v>
      </c>
      <c r="U45" s="534">
        <v>0.43059999999999998</v>
      </c>
      <c r="V45" s="534">
        <v>0.66830000000000001</v>
      </c>
      <c r="W45" s="11">
        <v>36.385199999999998</v>
      </c>
      <c r="X45" s="11">
        <v>24.324000000000002</v>
      </c>
      <c r="Y45" s="11">
        <v>54.207565000000002</v>
      </c>
      <c r="Z45" s="10">
        <v>1024.6389999999999</v>
      </c>
      <c r="AA45" s="11">
        <v>6.1890599999999996</v>
      </c>
      <c r="AB45" s="21">
        <v>91.075159999999997</v>
      </c>
      <c r="AC45" s="11">
        <v>8.2050000000000001</v>
      </c>
      <c r="AD45" s="11">
        <v>0.60899999999999999</v>
      </c>
      <c r="AE45" s="11">
        <v>2.9106999999999998</v>
      </c>
      <c r="AF45" s="10">
        <v>7.8</v>
      </c>
      <c r="AG45" s="503">
        <v>0.79770235294117631</v>
      </c>
    </row>
    <row r="46" spans="1:33" s="116" customFormat="1" ht="15">
      <c r="A46" s="29" t="s">
        <v>56</v>
      </c>
      <c r="B46" s="33">
        <v>41316</v>
      </c>
      <c r="C46" s="31">
        <v>2</v>
      </c>
      <c r="D46" s="31" t="s">
        <v>196</v>
      </c>
      <c r="E46" s="31">
        <v>1</v>
      </c>
      <c r="F46" s="31" t="s">
        <v>188</v>
      </c>
      <c r="G46" s="31" t="s">
        <v>204</v>
      </c>
      <c r="H46" s="32" t="s">
        <v>111</v>
      </c>
      <c r="I46" s="32" t="s">
        <v>326</v>
      </c>
      <c r="J46" s="32" t="s">
        <v>240</v>
      </c>
      <c r="K46" s="32" t="s">
        <v>250</v>
      </c>
      <c r="L46" s="31">
        <v>63.00813008130077</v>
      </c>
      <c r="M46" s="511">
        <v>0.10092501967268627</v>
      </c>
      <c r="N46" s="534">
        <v>36.5931</v>
      </c>
      <c r="O46" s="534">
        <v>24.290500000000002</v>
      </c>
      <c r="P46" s="534">
        <v>54.441963999999999</v>
      </c>
      <c r="Q46" s="506">
        <v>1024.7662</v>
      </c>
      <c r="R46" s="534">
        <v>6.9837600000000002</v>
      </c>
      <c r="S46" s="535">
        <v>102.83327</v>
      </c>
      <c r="T46" s="534">
        <v>8.213000000000001</v>
      </c>
      <c r="U46" s="534">
        <v>0.49149999999999999</v>
      </c>
      <c r="V46" s="534">
        <v>0.99099999999999999</v>
      </c>
      <c r="W46" s="534">
        <v>36.591000000000001</v>
      </c>
      <c r="X46" s="534">
        <v>24.2986</v>
      </c>
      <c r="Y46" s="534">
        <v>54.452105000000003</v>
      </c>
      <c r="Z46" s="506">
        <v>1024.8022000000001</v>
      </c>
      <c r="AA46" s="534">
        <v>6.9633399999999996</v>
      </c>
      <c r="AB46" s="535">
        <v>102.54559999999999</v>
      </c>
      <c r="AC46" s="534">
        <v>8.2119999999999997</v>
      </c>
      <c r="AD46" s="534">
        <v>0.47339999999999999</v>
      </c>
      <c r="AE46" s="534">
        <v>1.4287000000000001</v>
      </c>
      <c r="AF46" s="10">
        <v>5.9</v>
      </c>
      <c r="AG46" s="503">
        <v>1.2558468354430379</v>
      </c>
    </row>
    <row r="47" spans="1:33" s="116" customFormat="1" ht="15">
      <c r="A47" s="29" t="s">
        <v>56</v>
      </c>
      <c r="B47" s="33">
        <v>41323</v>
      </c>
      <c r="C47" s="31">
        <v>2</v>
      </c>
      <c r="D47" s="31">
        <v>1</v>
      </c>
      <c r="E47" s="31">
        <v>1</v>
      </c>
      <c r="F47" s="31" t="s">
        <v>206</v>
      </c>
      <c r="G47" s="31" t="s">
        <v>193</v>
      </c>
      <c r="H47" s="32" t="s">
        <v>255</v>
      </c>
      <c r="I47" s="32" t="s">
        <v>326</v>
      </c>
      <c r="J47" s="32" t="s">
        <v>280</v>
      </c>
      <c r="K47" s="32" t="s">
        <v>259</v>
      </c>
      <c r="L47" s="31">
        <v>48.837209302325604</v>
      </c>
      <c r="M47" s="511">
        <v>9.2820906949539914E-2</v>
      </c>
      <c r="N47" s="534">
        <v>36.707999999999998</v>
      </c>
      <c r="O47" s="534">
        <v>24.634399999999999</v>
      </c>
      <c r="P47" s="534">
        <v>54.966953000000004</v>
      </c>
      <c r="Q47" s="506">
        <v>1024.7505000000001</v>
      </c>
      <c r="R47" s="534">
        <v>6.7722499999999997</v>
      </c>
      <c r="S47" s="535">
        <v>100.37212</v>
      </c>
      <c r="T47" s="534">
        <v>8.2530000000000001</v>
      </c>
      <c r="U47" s="534">
        <v>0.33439999999999998</v>
      </c>
      <c r="V47" s="534">
        <v>0.97019999999999995</v>
      </c>
      <c r="W47" s="534">
        <v>36.694499999999998</v>
      </c>
      <c r="X47" s="534">
        <v>24.6143</v>
      </c>
      <c r="Y47" s="534">
        <v>54.931190999999998</v>
      </c>
      <c r="Z47" s="506">
        <v>1024.7845</v>
      </c>
      <c r="AA47" s="534">
        <v>6.80593</v>
      </c>
      <c r="AB47" s="535">
        <v>100.82899999999999</v>
      </c>
      <c r="AC47" s="534">
        <v>8.2590000000000003</v>
      </c>
      <c r="AD47" s="534">
        <v>0.29039999999999999</v>
      </c>
      <c r="AE47" s="534">
        <v>1.3418000000000001</v>
      </c>
      <c r="AF47" s="10">
        <v>5.6</v>
      </c>
      <c r="AG47" s="503">
        <v>1.1701895424836601</v>
      </c>
    </row>
    <row r="48" spans="1:33" s="116" customFormat="1" ht="15">
      <c r="A48" s="29" t="s">
        <v>56</v>
      </c>
      <c r="B48" s="33">
        <v>41330</v>
      </c>
      <c r="C48" s="31">
        <v>2</v>
      </c>
      <c r="D48" s="31">
        <v>1</v>
      </c>
      <c r="E48" s="31">
        <v>1</v>
      </c>
      <c r="F48" s="31" t="s">
        <v>119</v>
      </c>
      <c r="G48" s="31" t="s">
        <v>187</v>
      </c>
      <c r="H48" s="32" t="s">
        <v>243</v>
      </c>
      <c r="I48" s="32" t="s">
        <v>326</v>
      </c>
      <c r="J48" s="32" t="s">
        <v>280</v>
      </c>
      <c r="K48" s="32" t="s">
        <v>262</v>
      </c>
      <c r="M48" s="503">
        <v>7.3207912776816084E-2</v>
      </c>
      <c r="N48" s="534">
        <v>36.798100000000005</v>
      </c>
      <c r="O48" s="534">
        <v>24.0077</v>
      </c>
      <c r="P48" s="534">
        <v>54.405135000000001</v>
      </c>
      <c r="Q48" s="506">
        <v>1025.0056999999999</v>
      </c>
      <c r="R48" s="534">
        <v>7.0101500000000003</v>
      </c>
      <c r="S48" s="535">
        <v>102.84363</v>
      </c>
      <c r="T48" s="534">
        <v>8.3040000000000003</v>
      </c>
      <c r="U48" s="534">
        <v>0.54820000000000002</v>
      </c>
      <c r="V48" s="534">
        <v>0.67600000000000005</v>
      </c>
      <c r="W48" s="534">
        <v>36.795800000000007</v>
      </c>
      <c r="X48" s="534">
        <v>24.0032</v>
      </c>
      <c r="Y48" s="534">
        <v>54.401542999999997</v>
      </c>
      <c r="Z48" s="506">
        <v>1025.0456999999999</v>
      </c>
      <c r="AA48" s="534">
        <v>7.0155799999999999</v>
      </c>
      <c r="AB48" s="535">
        <v>102.91412</v>
      </c>
      <c r="AC48" s="534">
        <v>8.3080000000000016</v>
      </c>
      <c r="AD48" s="534">
        <v>0.55389999999999995</v>
      </c>
      <c r="AE48" s="534">
        <v>1.1678999999999999</v>
      </c>
      <c r="AF48" s="10">
        <v>5.2</v>
      </c>
      <c r="AG48" s="503">
        <v>0.94234644808743151</v>
      </c>
    </row>
    <row r="49" spans="1:39" s="116" customFormat="1" ht="15">
      <c r="A49" s="29" t="s">
        <v>56</v>
      </c>
      <c r="B49" s="33">
        <v>41337</v>
      </c>
      <c r="C49" s="31">
        <v>2</v>
      </c>
      <c r="D49" s="31">
        <v>1</v>
      </c>
      <c r="E49" s="31">
        <v>1</v>
      </c>
      <c r="F49" s="31" t="s">
        <v>206</v>
      </c>
      <c r="G49" s="31" t="s">
        <v>187</v>
      </c>
      <c r="H49" s="32" t="s">
        <v>244</v>
      </c>
      <c r="I49" s="32" t="s">
        <v>326</v>
      </c>
      <c r="J49" s="32" t="s">
        <v>326</v>
      </c>
      <c r="K49" s="32" t="s">
        <v>255</v>
      </c>
      <c r="M49" s="503">
        <v>7.5994951703396235E-2</v>
      </c>
      <c r="N49" s="534">
        <v>36.581800000000001</v>
      </c>
      <c r="O49" s="534">
        <v>24.464099999999998</v>
      </c>
      <c r="P49" s="534">
        <v>54.614705999999998</v>
      </c>
      <c r="Q49" s="506">
        <v>1024.7045000000001</v>
      </c>
      <c r="R49" s="534">
        <v>7.0728099999999996</v>
      </c>
      <c r="S49" s="535">
        <v>104.44726</v>
      </c>
      <c r="T49" s="534">
        <v>8.32</v>
      </c>
      <c r="U49" s="534">
        <v>0.44719999999999999</v>
      </c>
      <c r="V49" s="534">
        <v>0.51380000000000003</v>
      </c>
      <c r="W49" s="534">
        <v>36.676699999999997</v>
      </c>
      <c r="X49" s="534">
        <v>24.5017</v>
      </c>
      <c r="Y49" s="534">
        <v>54.785401</v>
      </c>
      <c r="Z49" s="506">
        <v>1024.8068000000001</v>
      </c>
      <c r="AA49" s="534">
        <v>6.8030299999999997</v>
      </c>
      <c r="AB49" s="535">
        <v>100.58244999999999</v>
      </c>
      <c r="AC49" s="534">
        <v>8.3180000000000014</v>
      </c>
      <c r="AD49" s="534">
        <v>0.46250000000000002</v>
      </c>
      <c r="AE49" s="534">
        <v>1.6137999999999999</v>
      </c>
      <c r="AF49" s="10">
        <v>6</v>
      </c>
      <c r="AG49" s="503">
        <v>0.61993043478260879</v>
      </c>
    </row>
    <row r="50" spans="1:39" s="116" customFormat="1" ht="15">
      <c r="A50" s="29" t="s">
        <v>56</v>
      </c>
      <c r="B50" s="33">
        <v>41344</v>
      </c>
      <c r="C50" s="31">
        <v>2</v>
      </c>
      <c r="D50" s="31" t="s">
        <v>191</v>
      </c>
      <c r="E50" s="31" t="s">
        <v>196</v>
      </c>
      <c r="F50" s="31" t="s">
        <v>206</v>
      </c>
      <c r="G50" s="31" t="s">
        <v>207</v>
      </c>
      <c r="H50" s="32" t="s">
        <v>238</v>
      </c>
      <c r="I50" s="32" t="s">
        <v>326</v>
      </c>
      <c r="J50" s="32" t="s">
        <v>327</v>
      </c>
      <c r="K50" s="32" t="s">
        <v>250</v>
      </c>
      <c r="M50" s="503">
        <v>9.0207291828599975E-2</v>
      </c>
      <c r="N50" s="534">
        <v>36.514000000000003</v>
      </c>
      <c r="O50" s="534">
        <v>24.0776</v>
      </c>
      <c r="P50" s="534">
        <v>54.107681999999997</v>
      </c>
      <c r="Q50" s="506">
        <v>1024.7695000000001</v>
      </c>
      <c r="R50" s="534">
        <v>6.93302</v>
      </c>
      <c r="S50" s="535">
        <v>101.66809000000001</v>
      </c>
      <c r="T50" s="534">
        <v>8.277000000000001</v>
      </c>
      <c r="U50" s="534">
        <v>0.30330000000000001</v>
      </c>
      <c r="V50" s="534">
        <v>0.50639999999999996</v>
      </c>
      <c r="W50" s="534">
        <v>36.712400000000002</v>
      </c>
      <c r="X50" s="534">
        <v>24.364100000000001</v>
      </c>
      <c r="Y50" s="534">
        <v>54.683264999999999</v>
      </c>
      <c r="Z50" s="506">
        <v>1024.8744999999999</v>
      </c>
      <c r="AA50" s="534">
        <v>6.0616599999999998</v>
      </c>
      <c r="AB50" s="535">
        <v>89.429329999999993</v>
      </c>
      <c r="AC50" s="534">
        <v>8.2520000000000007</v>
      </c>
      <c r="AD50" s="534">
        <v>0.50980000000000003</v>
      </c>
      <c r="AE50" s="534">
        <v>0.89500000000000002</v>
      </c>
      <c r="AF50" s="10">
        <v>8.5</v>
      </c>
      <c r="AG50" s="503">
        <v>0.63284024390243898</v>
      </c>
    </row>
    <row r="51" spans="1:39" s="116" customFormat="1" ht="15">
      <c r="A51" s="29" t="s">
        <v>56</v>
      </c>
      <c r="B51" s="33">
        <v>41351</v>
      </c>
      <c r="C51" s="31">
        <v>2</v>
      </c>
      <c r="D51" s="31" t="s">
        <v>191</v>
      </c>
      <c r="E51" s="31">
        <v>1</v>
      </c>
      <c r="F51" s="31" t="s">
        <v>116</v>
      </c>
      <c r="G51" s="31" t="s">
        <v>207</v>
      </c>
      <c r="H51" s="32" t="s">
        <v>237</v>
      </c>
      <c r="I51" s="32" t="s">
        <v>326</v>
      </c>
      <c r="J51" s="32" t="s">
        <v>326</v>
      </c>
      <c r="K51" s="32" t="s">
        <v>239</v>
      </c>
      <c r="M51" s="503">
        <v>0.10510042978461386</v>
      </c>
      <c r="N51" s="534">
        <v>36.301699999999997</v>
      </c>
      <c r="O51" s="534">
        <v>23.124400000000001</v>
      </c>
      <c r="P51" s="534">
        <v>52.808186999999997</v>
      </c>
      <c r="Q51" s="506">
        <v>1024.8887999999999</v>
      </c>
      <c r="R51" s="534">
        <v>7.26593</v>
      </c>
      <c r="S51" s="535">
        <v>104.68004000000001</v>
      </c>
      <c r="T51" s="534">
        <v>8.3290000000000006</v>
      </c>
      <c r="U51" s="534">
        <v>0.3916</v>
      </c>
      <c r="V51" s="534">
        <v>0.60450000000000004</v>
      </c>
      <c r="W51" s="534">
        <v>36.609000000000002</v>
      </c>
      <c r="X51" s="534">
        <v>23.095800000000001</v>
      </c>
      <c r="Y51" s="534">
        <v>53.178609000000002</v>
      </c>
      <c r="Z51" s="506">
        <v>1025.1731</v>
      </c>
      <c r="AA51" s="534">
        <v>6.3525099999999997</v>
      </c>
      <c r="AB51" s="535">
        <v>91.637799999999999</v>
      </c>
      <c r="AC51" s="534">
        <v>8.2949999999999999</v>
      </c>
      <c r="AD51" s="534">
        <v>0.26879999999999998</v>
      </c>
      <c r="AE51" s="534">
        <v>1.5034000000000001</v>
      </c>
      <c r="AF51" s="10">
        <v>10.6</v>
      </c>
      <c r="AG51" s="503">
        <v>0.62205346534653461</v>
      </c>
    </row>
    <row r="52" spans="1:39" s="116" customFormat="1" ht="15">
      <c r="A52" s="29" t="s">
        <v>56</v>
      </c>
      <c r="B52" s="33">
        <v>41358</v>
      </c>
      <c r="C52" s="31">
        <v>2</v>
      </c>
      <c r="D52" s="31" t="s">
        <v>196</v>
      </c>
      <c r="E52" s="31">
        <v>1</v>
      </c>
      <c r="F52" s="31" t="s">
        <v>188</v>
      </c>
      <c r="G52" s="31" t="s">
        <v>193</v>
      </c>
      <c r="H52" s="32" t="s">
        <v>248</v>
      </c>
      <c r="I52" s="32" t="s">
        <v>326</v>
      </c>
      <c r="J52" s="32" t="s">
        <v>240</v>
      </c>
      <c r="K52" s="32" t="s">
        <v>260</v>
      </c>
      <c r="M52" s="503">
        <v>0.14975860661694976</v>
      </c>
      <c r="N52" s="534">
        <v>36.719700000000003</v>
      </c>
      <c r="O52" s="534">
        <v>22.431799999999999</v>
      </c>
      <c r="P52" s="534">
        <v>52.602412000000001</v>
      </c>
      <c r="Q52" s="506">
        <v>1025.4069</v>
      </c>
      <c r="R52" s="534">
        <v>7.0834299999999999</v>
      </c>
      <c r="S52" s="535">
        <v>101.06663</v>
      </c>
      <c r="T52" s="534">
        <v>8.3410000000000011</v>
      </c>
      <c r="U52" s="534">
        <v>0.67359999999999998</v>
      </c>
      <c r="V52" s="534">
        <v>1.6255999999999999</v>
      </c>
      <c r="W52" s="534">
        <v>36.7303</v>
      </c>
      <c r="X52" s="534">
        <v>22.458600000000001</v>
      </c>
      <c r="Y52" s="534">
        <v>52.648978</v>
      </c>
      <c r="Z52" s="506">
        <v>1025.4484</v>
      </c>
      <c r="AA52" s="534">
        <v>7.0015000000000001</v>
      </c>
      <c r="AB52" s="535">
        <v>99.950850000000003</v>
      </c>
      <c r="AC52" s="534">
        <v>8.3490000000000002</v>
      </c>
      <c r="AD52" s="534">
        <v>0.36830000000000002</v>
      </c>
      <c r="AE52" s="534">
        <v>1.9228000000000001</v>
      </c>
      <c r="AF52" s="10">
        <v>4.3</v>
      </c>
      <c r="AG52" s="503">
        <v>1.617030729166667</v>
      </c>
    </row>
    <row r="53" spans="1:39" s="116" customFormat="1">
      <c r="A53" s="29"/>
      <c r="B53" s="33"/>
      <c r="C53" s="31"/>
      <c r="D53" s="31"/>
      <c r="E53" s="31"/>
      <c r="F53" s="31"/>
      <c r="G53" s="31"/>
      <c r="H53" s="32"/>
      <c r="I53" s="32"/>
      <c r="J53" s="32"/>
      <c r="K53" s="32"/>
      <c r="M53" s="503"/>
      <c r="AF53" s="10"/>
      <c r="AG53" s="503"/>
    </row>
    <row r="54" spans="1:39" s="116" customFormat="1" ht="15">
      <c r="A54" s="29" t="s">
        <v>15</v>
      </c>
      <c r="B54" s="33">
        <v>41246</v>
      </c>
      <c r="C54" s="31">
        <v>2</v>
      </c>
      <c r="D54" s="31" t="s">
        <v>97</v>
      </c>
      <c r="E54" s="31">
        <v>1</v>
      </c>
      <c r="F54" s="31" t="s">
        <v>102</v>
      </c>
      <c r="G54" s="31" t="s">
        <v>207</v>
      </c>
      <c r="H54" s="32" t="s">
        <v>239</v>
      </c>
      <c r="I54" s="32" t="s">
        <v>326</v>
      </c>
      <c r="J54" s="32" t="s">
        <v>280</v>
      </c>
      <c r="M54" s="503">
        <v>0.10799371941056653</v>
      </c>
      <c r="N54" s="534">
        <v>35.869500000000002</v>
      </c>
      <c r="O54" s="534">
        <v>20.511099999999999</v>
      </c>
      <c r="P54" s="534">
        <v>49.508201</v>
      </c>
      <c r="Q54" s="506">
        <v>1025.2908</v>
      </c>
      <c r="R54" s="534">
        <v>7.6505700000000001</v>
      </c>
      <c r="S54" s="535">
        <v>104.95623000000001</v>
      </c>
      <c r="T54" s="534">
        <v>8.2420000000000009</v>
      </c>
      <c r="U54" s="534">
        <v>0.51819999999999999</v>
      </c>
      <c r="V54" s="534">
        <v>0.42820000000000003</v>
      </c>
      <c r="W54" s="534">
        <v>35.870100000000001</v>
      </c>
      <c r="X54" s="534">
        <v>20.511299999999999</v>
      </c>
      <c r="Y54" s="534">
        <v>49.513567000000002</v>
      </c>
      <c r="Z54" s="506">
        <v>1025.3339000000001</v>
      </c>
      <c r="AA54" s="534">
        <v>7.6621199999999998</v>
      </c>
      <c r="AB54" s="535">
        <v>105.11557999999999</v>
      </c>
      <c r="AC54" s="534">
        <v>8.2439999999999998</v>
      </c>
      <c r="AD54" s="506">
        <v>0.44219999999999998</v>
      </c>
      <c r="AE54" s="506">
        <v>0.94040000000000001</v>
      </c>
      <c r="AF54" s="10">
        <v>5.9</v>
      </c>
      <c r="AG54" s="503">
        <v>0.80047450980392165</v>
      </c>
    </row>
    <row r="55" spans="1:39" s="116" customFormat="1" ht="15">
      <c r="A55" s="29" t="s">
        <v>15</v>
      </c>
      <c r="B55" s="33">
        <v>41253</v>
      </c>
      <c r="C55" s="31">
        <v>2</v>
      </c>
      <c r="D55" s="31" t="s">
        <v>191</v>
      </c>
      <c r="E55" s="31">
        <v>1</v>
      </c>
      <c r="F55" s="31" t="s">
        <v>195</v>
      </c>
      <c r="G55" s="31" t="s">
        <v>189</v>
      </c>
      <c r="H55" s="32" t="s">
        <v>243</v>
      </c>
      <c r="I55" s="32" t="s">
        <v>326</v>
      </c>
      <c r="J55" s="32" t="s">
        <v>280</v>
      </c>
      <c r="M55" s="503">
        <v>4.0632882292967243E-2</v>
      </c>
      <c r="N55" s="534">
        <v>35.849699999999999</v>
      </c>
      <c r="O55" s="534">
        <v>21.855399999999999</v>
      </c>
      <c r="P55" s="534">
        <v>50.888672999999997</v>
      </c>
      <c r="Q55" s="506">
        <v>1024.9115999999999</v>
      </c>
      <c r="R55" s="534">
        <v>7.8432300000000001</v>
      </c>
      <c r="S55" s="535">
        <v>110.21351</v>
      </c>
      <c r="T55" s="534">
        <v>8.3310000000000013</v>
      </c>
      <c r="U55" s="534">
        <v>0.41360000000000002</v>
      </c>
      <c r="V55" s="534">
        <v>0.50860000000000005</v>
      </c>
      <c r="W55" s="534">
        <v>35.910699999999999</v>
      </c>
      <c r="X55" s="534">
        <v>21.569700000000001</v>
      </c>
      <c r="Y55" s="534">
        <v>50.669832</v>
      </c>
      <c r="Z55" s="506">
        <v>1025.0757000000001</v>
      </c>
      <c r="AA55" s="534">
        <v>7.6690500000000004</v>
      </c>
      <c r="AB55" s="535">
        <v>107.25766</v>
      </c>
      <c r="AC55" s="534">
        <v>8.3050000000000015</v>
      </c>
      <c r="AD55" s="534">
        <v>0.55179999999999996</v>
      </c>
      <c r="AE55" s="534">
        <v>0.88929999999999998</v>
      </c>
      <c r="AF55" s="10">
        <v>6</v>
      </c>
      <c r="AG55" s="503">
        <v>0.65005358851674644</v>
      </c>
    </row>
    <row r="56" spans="1:39" s="116" customFormat="1" ht="15">
      <c r="A56" s="29" t="s">
        <v>15</v>
      </c>
      <c r="B56" s="33">
        <v>41260</v>
      </c>
      <c r="C56" s="31">
        <v>2</v>
      </c>
      <c r="D56" s="31" t="s">
        <v>97</v>
      </c>
      <c r="E56" s="31" t="s">
        <v>196</v>
      </c>
      <c r="F56" s="31" t="s">
        <v>102</v>
      </c>
      <c r="G56" s="31" t="s">
        <v>207</v>
      </c>
      <c r="H56" s="32" t="s">
        <v>243</v>
      </c>
      <c r="I56" s="32" t="s">
        <v>326</v>
      </c>
      <c r="J56" s="32" t="s">
        <v>280</v>
      </c>
      <c r="M56" s="503">
        <v>7.4703510325942954E-2</v>
      </c>
      <c r="N56" s="534">
        <v>35.786799999999999</v>
      </c>
      <c r="O56" s="534">
        <v>22.0213</v>
      </c>
      <c r="P56" s="534">
        <v>50.982612000000003</v>
      </c>
      <c r="Q56" s="506">
        <v>1024.8121000000001</v>
      </c>
      <c r="R56" s="534">
        <v>7.6581599999999996</v>
      </c>
      <c r="S56" s="535">
        <v>107.89048</v>
      </c>
      <c r="T56" s="534">
        <v>8.3950000000000014</v>
      </c>
      <c r="U56" s="534">
        <v>0.44940000000000002</v>
      </c>
      <c r="V56" s="534">
        <v>0.86929999999999996</v>
      </c>
      <c r="W56" s="534">
        <v>35.790200000000006</v>
      </c>
      <c r="X56" s="534">
        <v>22.017900000000001</v>
      </c>
      <c r="Y56" s="534">
        <v>50.987676999999998</v>
      </c>
      <c r="Z56" s="506">
        <v>1024.8579999999999</v>
      </c>
      <c r="AA56" s="534">
        <v>7.6828099999999999</v>
      </c>
      <c r="AB56" s="535">
        <v>108.23344</v>
      </c>
      <c r="AC56" s="534">
        <v>8.4</v>
      </c>
      <c r="AD56" s="534">
        <v>0.4012</v>
      </c>
      <c r="AE56" s="534">
        <v>1.1984999999999999</v>
      </c>
      <c r="AF56" s="10">
        <v>5.2</v>
      </c>
      <c r="AG56" s="503">
        <v>1.0661684981684978</v>
      </c>
    </row>
    <row r="57" spans="1:39" ht="15">
      <c r="A57" s="29" t="s">
        <v>15</v>
      </c>
      <c r="B57" s="33">
        <v>41267</v>
      </c>
      <c r="C57" s="31">
        <v>2</v>
      </c>
      <c r="D57" s="31">
        <v>1</v>
      </c>
      <c r="E57" s="31">
        <v>1</v>
      </c>
      <c r="F57" s="31" t="s">
        <v>203</v>
      </c>
      <c r="G57" s="31" t="s">
        <v>189</v>
      </c>
      <c r="H57" s="32" t="s">
        <v>250</v>
      </c>
      <c r="I57" s="32" t="s">
        <v>326</v>
      </c>
      <c r="J57" s="32" t="s">
        <v>240</v>
      </c>
      <c r="K57" s="116"/>
      <c r="L57" s="116"/>
      <c r="M57" s="503">
        <v>9.0922698130253707E-2</v>
      </c>
      <c r="N57" s="534">
        <v>35.964100000000002</v>
      </c>
      <c r="O57" s="534">
        <v>22.6386</v>
      </c>
      <c r="P57" s="534">
        <v>51.858252999999998</v>
      </c>
      <c r="Q57" s="506">
        <v>1024.7744</v>
      </c>
      <c r="R57" s="534">
        <v>7.6104599999999998</v>
      </c>
      <c r="S57" s="535">
        <v>108.50397</v>
      </c>
      <c r="T57" s="534">
        <v>8.4390000000000001</v>
      </c>
      <c r="U57" s="534">
        <v>0.45540000000000003</v>
      </c>
      <c r="V57" s="534">
        <v>0.88780000000000003</v>
      </c>
      <c r="W57" s="534">
        <v>35.941600000000001</v>
      </c>
      <c r="X57" s="534">
        <v>22.563300000000002</v>
      </c>
      <c r="Y57" s="534">
        <v>51.753999999999998</v>
      </c>
      <c r="Z57" s="506">
        <v>1024.8185000000001</v>
      </c>
      <c r="AA57" s="534">
        <v>7.5883200000000004</v>
      </c>
      <c r="AB57" s="535">
        <v>108.03129</v>
      </c>
      <c r="AC57" s="534">
        <v>8.4400000000000013</v>
      </c>
      <c r="AD57" s="534">
        <v>0.4526</v>
      </c>
      <c r="AE57" s="534">
        <v>1.7543</v>
      </c>
      <c r="AF57" s="10">
        <v>4.9000000000000004</v>
      </c>
      <c r="AG57" s="503">
        <v>1.3297954802259881</v>
      </c>
      <c r="AH57" s="116"/>
      <c r="AI57" s="116"/>
      <c r="AJ57" s="116"/>
      <c r="AK57" s="116"/>
      <c r="AL57" s="116"/>
      <c r="AM57" s="116"/>
    </row>
    <row r="58" spans="1:39" s="116" customFormat="1" ht="15">
      <c r="A58" s="29" t="s">
        <v>15</v>
      </c>
      <c r="B58" s="33">
        <v>41281</v>
      </c>
      <c r="C58" s="31">
        <v>2</v>
      </c>
      <c r="D58" s="31">
        <v>1</v>
      </c>
      <c r="E58" s="31">
        <v>1</v>
      </c>
      <c r="F58" s="31" t="s">
        <v>119</v>
      </c>
      <c r="G58" s="31" t="s">
        <v>207</v>
      </c>
      <c r="H58" s="32" t="s">
        <v>243</v>
      </c>
      <c r="I58" s="32" t="s">
        <v>326</v>
      </c>
      <c r="J58" s="32" t="s">
        <v>280</v>
      </c>
      <c r="M58" s="503">
        <v>0.10227965492937928</v>
      </c>
      <c r="N58" s="534">
        <v>36.003599999999999</v>
      </c>
      <c r="O58" s="534">
        <v>25.032699999999998</v>
      </c>
      <c r="P58" s="534">
        <v>54.455950000000001</v>
      </c>
      <c r="Q58" s="506">
        <v>1024.0953999999999</v>
      </c>
      <c r="R58" s="534">
        <v>7.1568300000000002</v>
      </c>
      <c r="S58" s="535">
        <v>106.36341</v>
      </c>
      <c r="T58" s="534">
        <v>8.3940000000000001</v>
      </c>
      <c r="U58" s="534">
        <v>0.47039999999999998</v>
      </c>
      <c r="V58" s="534">
        <v>1.1529</v>
      </c>
      <c r="W58" s="534">
        <v>36.053199999999997</v>
      </c>
      <c r="X58" s="534">
        <v>24.494599999999998</v>
      </c>
      <c r="Y58" s="534">
        <v>53.950619000000003</v>
      </c>
      <c r="Z58" s="506">
        <v>1024.336</v>
      </c>
      <c r="AA58" s="534">
        <v>6.5478899999999998</v>
      </c>
      <c r="AB58" s="535">
        <v>96.453400000000002</v>
      </c>
      <c r="AC58" s="534">
        <v>8.3620000000000001</v>
      </c>
      <c r="AD58" s="534">
        <v>0.96179999999999999</v>
      </c>
      <c r="AE58" s="534">
        <v>1.5938000000000001</v>
      </c>
      <c r="AF58" s="10">
        <v>5</v>
      </c>
      <c r="AG58" s="503">
        <v>1.317777459016394</v>
      </c>
    </row>
    <row r="59" spans="1:39" s="116" customFormat="1" ht="15">
      <c r="A59" s="29" t="s">
        <v>15</v>
      </c>
      <c r="B59" s="33">
        <v>41287</v>
      </c>
      <c r="C59" s="31">
        <v>2</v>
      </c>
      <c r="D59" s="31" t="s">
        <v>196</v>
      </c>
      <c r="E59" s="31">
        <v>1</v>
      </c>
      <c r="F59" s="31" t="s">
        <v>119</v>
      </c>
      <c r="G59" s="31" t="s">
        <v>187</v>
      </c>
      <c r="H59" s="32" t="s">
        <v>243</v>
      </c>
      <c r="I59" s="32" t="s">
        <v>326</v>
      </c>
      <c r="J59" s="32" t="s">
        <v>280</v>
      </c>
      <c r="M59" s="503">
        <v>0.10193249374318902</v>
      </c>
      <c r="N59" s="534">
        <v>36.049999999999997</v>
      </c>
      <c r="O59" s="534">
        <v>24.274100000000001</v>
      </c>
      <c r="P59" s="534">
        <v>53.706743000000003</v>
      </c>
      <c r="Q59" s="506">
        <v>1024.3589999999999</v>
      </c>
      <c r="R59" s="534">
        <v>7.0486000000000004</v>
      </c>
      <c r="S59" s="535">
        <v>103.4362</v>
      </c>
      <c r="T59" s="534">
        <v>8.4110000000000014</v>
      </c>
      <c r="U59" s="534">
        <v>0.61029999999999995</v>
      </c>
      <c r="V59" s="534">
        <v>0.98299999999999998</v>
      </c>
      <c r="W59" s="534">
        <v>36.0518</v>
      </c>
      <c r="X59" s="534">
        <v>24.281199999999998</v>
      </c>
      <c r="Y59" s="534">
        <v>53.720673000000005</v>
      </c>
      <c r="Z59" s="506">
        <v>1024.3977</v>
      </c>
      <c r="AA59" s="534">
        <v>7.0022799999999998</v>
      </c>
      <c r="AB59" s="535">
        <v>102.76998</v>
      </c>
      <c r="AC59" s="534">
        <v>8.4150000000000009</v>
      </c>
      <c r="AD59" s="534">
        <v>0.44230000000000003</v>
      </c>
      <c r="AE59" s="534">
        <v>1.107</v>
      </c>
      <c r="AF59" s="10">
        <v>4.8</v>
      </c>
      <c r="AG59" s="503">
        <v>0.99693035714285705</v>
      </c>
    </row>
    <row r="60" spans="1:39" s="116" customFormat="1" ht="15">
      <c r="A60" s="29" t="s">
        <v>15</v>
      </c>
      <c r="B60" s="33">
        <v>41295</v>
      </c>
      <c r="C60" s="31">
        <v>2</v>
      </c>
      <c r="D60" s="31">
        <v>1</v>
      </c>
      <c r="E60" s="31">
        <v>1</v>
      </c>
      <c r="F60" s="31" t="s">
        <v>119</v>
      </c>
      <c r="G60" s="31" t="s">
        <v>193</v>
      </c>
      <c r="H60" s="32" t="s">
        <v>246</v>
      </c>
      <c r="I60" s="32" t="s">
        <v>326</v>
      </c>
      <c r="J60" s="32" t="s">
        <v>280</v>
      </c>
      <c r="M60" s="503">
        <v>0.11530670627986765</v>
      </c>
      <c r="N60" s="534">
        <v>36.1143</v>
      </c>
      <c r="O60" s="534">
        <v>24.014399999999998</v>
      </c>
      <c r="P60" s="534">
        <v>53.514161000000001</v>
      </c>
      <c r="Q60" s="506">
        <v>1024.4844000000001</v>
      </c>
      <c r="R60" s="534">
        <v>7.0673899999999996</v>
      </c>
      <c r="S60" s="535">
        <v>103.28851</v>
      </c>
      <c r="T60" s="11">
        <v>8.1449999999999996</v>
      </c>
      <c r="U60" s="534">
        <v>0.45829999999999999</v>
      </c>
      <c r="V60" s="534">
        <v>0.59519999999999995</v>
      </c>
      <c r="W60" s="534">
        <v>36.125800000000005</v>
      </c>
      <c r="X60" s="534">
        <v>23.958100000000002</v>
      </c>
      <c r="Y60" s="534">
        <v>53.473394999999996</v>
      </c>
      <c r="Z60" s="506">
        <v>1024.5510999999999</v>
      </c>
      <c r="AA60" s="534">
        <v>7.10229</v>
      </c>
      <c r="AB60" s="535">
        <v>103.70489999999999</v>
      </c>
      <c r="AC60" s="11">
        <v>8.1449999999999996</v>
      </c>
      <c r="AD60" s="534">
        <v>0.47320000000000001</v>
      </c>
      <c r="AE60" s="534">
        <v>1.1937</v>
      </c>
      <c r="AF60" s="10">
        <v>5.5</v>
      </c>
      <c r="AG60" s="503">
        <v>0.93061098901098938</v>
      </c>
    </row>
    <row r="61" spans="1:39" s="116" customFormat="1" ht="15">
      <c r="A61" s="29" t="s">
        <v>15</v>
      </c>
      <c r="B61" s="33">
        <v>41304</v>
      </c>
      <c r="C61" s="31">
        <v>2</v>
      </c>
      <c r="D61" s="31" t="s">
        <v>196</v>
      </c>
      <c r="E61" s="31">
        <v>1</v>
      </c>
      <c r="F61" s="31" t="s">
        <v>188</v>
      </c>
      <c r="G61" s="31" t="s">
        <v>207</v>
      </c>
      <c r="H61" s="32" t="s">
        <v>243</v>
      </c>
      <c r="I61" s="32" t="s">
        <v>326</v>
      </c>
      <c r="J61" s="32" t="s">
        <v>280</v>
      </c>
      <c r="M61" s="503" t="s">
        <v>328</v>
      </c>
      <c r="N61" s="534">
        <v>36.415399999999998</v>
      </c>
      <c r="O61" s="534">
        <v>23.843699999999998</v>
      </c>
      <c r="P61" s="534">
        <v>53.726436000000007</v>
      </c>
      <c r="Q61" s="506">
        <v>1024.7636</v>
      </c>
      <c r="R61" s="534">
        <v>7.2990500000000003</v>
      </c>
      <c r="S61" s="535">
        <v>106.5455</v>
      </c>
      <c r="T61" s="11">
        <v>8.202</v>
      </c>
      <c r="U61" s="534">
        <v>0.68469999999999998</v>
      </c>
      <c r="V61" s="534">
        <v>0.61890000000000001</v>
      </c>
      <c r="W61" s="11">
        <v>36.410899999999998</v>
      </c>
      <c r="X61" s="11">
        <v>23.806799999999999</v>
      </c>
      <c r="Y61" s="11">
        <v>53.685144999999999</v>
      </c>
      <c r="Z61" s="10">
        <v>1024.8119999999999</v>
      </c>
      <c r="AA61" s="11">
        <v>7.2877700000000001</v>
      </c>
      <c r="AB61" s="21">
        <v>106.3105</v>
      </c>
      <c r="AC61" s="11">
        <v>8.2080000000000002</v>
      </c>
      <c r="AD61" s="11">
        <v>0.42520000000000002</v>
      </c>
      <c r="AE61" s="11">
        <v>0.95750000000000002</v>
      </c>
      <c r="AF61" s="10">
        <v>5.5</v>
      </c>
      <c r="AG61" s="503">
        <v>0.79203263888888908</v>
      </c>
    </row>
    <row r="62" spans="1:39" s="116" customFormat="1" ht="15">
      <c r="A62" s="29" t="s">
        <v>15</v>
      </c>
      <c r="B62" s="33">
        <v>41309</v>
      </c>
      <c r="C62" s="31">
        <v>2</v>
      </c>
      <c r="D62" s="31" t="s">
        <v>191</v>
      </c>
      <c r="E62" s="31">
        <v>1</v>
      </c>
      <c r="F62" s="31" t="s">
        <v>188</v>
      </c>
      <c r="G62" s="31" t="s">
        <v>193</v>
      </c>
      <c r="H62" s="32" t="s">
        <v>241</v>
      </c>
      <c r="I62" s="32" t="s">
        <v>326</v>
      </c>
      <c r="J62" s="32" t="s">
        <v>280</v>
      </c>
      <c r="K62" s="32" t="s">
        <v>245</v>
      </c>
      <c r="L62" s="31">
        <v>58.75706214689275</v>
      </c>
      <c r="M62" s="503">
        <v>9.2806323949073802E-2</v>
      </c>
      <c r="N62" s="534">
        <v>36.432000000000002</v>
      </c>
      <c r="O62" s="534">
        <v>24.816400000000002</v>
      </c>
      <c r="P62" s="534">
        <v>54.796709000000007</v>
      </c>
      <c r="Q62" s="506">
        <v>1024.4846</v>
      </c>
      <c r="R62" s="534">
        <v>7.2904400000000003</v>
      </c>
      <c r="S62" s="535">
        <v>108.21644999999999</v>
      </c>
      <c r="T62" s="534">
        <v>8.2240000000000002</v>
      </c>
      <c r="U62" s="534">
        <v>0.24440000000000001</v>
      </c>
      <c r="V62" s="534">
        <v>0.64549999999999996</v>
      </c>
      <c r="W62" s="534">
        <v>36.633000000000003</v>
      </c>
      <c r="X62" s="534">
        <v>24.315799999999999</v>
      </c>
      <c r="Y62" s="534">
        <v>54.526277999999998</v>
      </c>
      <c r="Z62" s="506">
        <v>1024.8295000000001</v>
      </c>
      <c r="AA62" s="534">
        <v>5.8910200000000001</v>
      </c>
      <c r="AB62" s="535">
        <v>86.800640000000001</v>
      </c>
      <c r="AC62" s="534">
        <v>8.2100000000000009</v>
      </c>
      <c r="AD62" s="534">
        <v>0.5675</v>
      </c>
      <c r="AE62" s="534">
        <v>1.7475000000000001</v>
      </c>
      <c r="AF62" s="10">
        <v>7</v>
      </c>
      <c r="AG62" s="503">
        <v>0.79715408163265322</v>
      </c>
    </row>
    <row r="63" spans="1:39" s="116" customFormat="1" ht="15">
      <c r="A63" s="29" t="s">
        <v>15</v>
      </c>
      <c r="B63" s="33">
        <v>41316</v>
      </c>
      <c r="C63" s="31">
        <v>2</v>
      </c>
      <c r="D63" s="31" t="s">
        <v>191</v>
      </c>
      <c r="E63" s="31">
        <v>1</v>
      </c>
      <c r="F63" s="31" t="s">
        <v>119</v>
      </c>
      <c r="G63" s="31" t="s">
        <v>204</v>
      </c>
      <c r="H63" s="32" t="s">
        <v>250</v>
      </c>
      <c r="I63" s="32" t="s">
        <v>326</v>
      </c>
      <c r="J63" s="32" t="s">
        <v>280</v>
      </c>
      <c r="K63" s="32" t="s">
        <v>255</v>
      </c>
      <c r="L63" s="31">
        <v>59.510357815442497</v>
      </c>
      <c r="M63" s="511">
        <v>9.836409989304111E-2</v>
      </c>
      <c r="N63" s="534">
        <v>36.625400000000006</v>
      </c>
      <c r="O63" s="534">
        <v>24.319800000000001</v>
      </c>
      <c r="P63" s="534">
        <v>54.516204000000002</v>
      </c>
      <c r="Q63" s="506">
        <v>1024.7817</v>
      </c>
      <c r="R63" s="534">
        <v>6.9760600000000004</v>
      </c>
      <c r="S63" s="535">
        <v>102.79046</v>
      </c>
      <c r="T63" s="534">
        <v>8.1770000000000014</v>
      </c>
      <c r="U63" s="534">
        <v>0.41289999999999999</v>
      </c>
      <c r="V63" s="534">
        <v>1.3219000000000001</v>
      </c>
      <c r="W63" s="534">
        <v>36.647199999999998</v>
      </c>
      <c r="X63" s="534">
        <v>24.322800000000001</v>
      </c>
      <c r="Y63" s="534">
        <v>54.552478999999998</v>
      </c>
      <c r="Z63" s="506">
        <v>1024.8379</v>
      </c>
      <c r="AA63" s="534">
        <v>6.6550399999999996</v>
      </c>
      <c r="AB63" s="535">
        <v>98.077669999999998</v>
      </c>
      <c r="AC63" s="534">
        <v>8.1660000000000004</v>
      </c>
      <c r="AD63" s="534">
        <v>0.43290000000000001</v>
      </c>
      <c r="AE63" s="534">
        <v>1.1507000000000001</v>
      </c>
      <c r="AF63" s="10">
        <v>5.9</v>
      </c>
      <c r="AG63" s="503">
        <v>0.9265097087378642</v>
      </c>
    </row>
    <row r="64" spans="1:39" s="116" customFormat="1" ht="15">
      <c r="A64" s="29" t="s">
        <v>15</v>
      </c>
      <c r="B64" s="33">
        <v>41323</v>
      </c>
      <c r="C64" s="31">
        <v>2</v>
      </c>
      <c r="D64" s="31">
        <v>1</v>
      </c>
      <c r="E64" s="31">
        <v>1</v>
      </c>
      <c r="F64" s="31" t="s">
        <v>102</v>
      </c>
      <c r="G64" s="31" t="s">
        <v>187</v>
      </c>
      <c r="H64" s="32" t="s">
        <v>255</v>
      </c>
      <c r="I64" s="32" t="s">
        <v>326</v>
      </c>
      <c r="J64" s="32" t="s">
        <v>280</v>
      </c>
      <c r="K64" s="32" t="s">
        <v>247</v>
      </c>
      <c r="L64" s="31">
        <v>43.179587831207016</v>
      </c>
      <c r="M64" s="511">
        <v>9.9907004544905087E-2</v>
      </c>
      <c r="N64" s="534">
        <v>36.698300000000003</v>
      </c>
      <c r="O64" s="534">
        <v>24.128799999999998</v>
      </c>
      <c r="P64" s="534">
        <v>54.405417</v>
      </c>
      <c r="Q64" s="506">
        <v>1024.8936000000001</v>
      </c>
      <c r="R64" s="534">
        <v>6.93093</v>
      </c>
      <c r="S64" s="535">
        <v>101.83466</v>
      </c>
      <c r="T64" s="534">
        <v>8.2439999999999998</v>
      </c>
      <c r="U64" s="534">
        <v>0.60460000000000003</v>
      </c>
      <c r="V64" s="534">
        <v>0.88739999999999997</v>
      </c>
      <c r="W64" s="534">
        <v>36.720100000000002</v>
      </c>
      <c r="X64" s="534">
        <v>24.133800000000001</v>
      </c>
      <c r="Y64" s="534">
        <v>54.443632999999998</v>
      </c>
      <c r="Z64" s="506">
        <v>1024.9485999999999</v>
      </c>
      <c r="AA64" s="534">
        <v>6.7680300000000004</v>
      </c>
      <c r="AB64" s="535">
        <v>99.462010000000006</v>
      </c>
      <c r="AC64" s="534">
        <v>8.234</v>
      </c>
      <c r="AD64" s="534">
        <v>1.2336</v>
      </c>
      <c r="AE64" s="534">
        <v>1.6880999999999999</v>
      </c>
      <c r="AF64" s="10">
        <v>5.2</v>
      </c>
      <c r="AG64" s="503">
        <v>1.3850855263157893</v>
      </c>
    </row>
    <row r="65" spans="1:33" s="116" customFormat="1" ht="15">
      <c r="A65" s="29" t="s">
        <v>15</v>
      </c>
      <c r="B65" s="33">
        <v>41330</v>
      </c>
      <c r="C65" s="31">
        <v>2</v>
      </c>
      <c r="D65" s="31">
        <v>1</v>
      </c>
      <c r="E65" s="31">
        <v>1</v>
      </c>
      <c r="F65" s="31" t="s">
        <v>102</v>
      </c>
      <c r="G65" s="31" t="s">
        <v>187</v>
      </c>
      <c r="H65" s="32" t="s">
        <v>246</v>
      </c>
      <c r="I65" s="32" t="s">
        <v>326</v>
      </c>
      <c r="J65" s="32" t="s">
        <v>280</v>
      </c>
      <c r="K65" s="32" t="s">
        <v>351</v>
      </c>
      <c r="M65" s="503">
        <v>0.14605434828657507</v>
      </c>
      <c r="N65" s="534">
        <v>36.805</v>
      </c>
      <c r="O65" s="534">
        <v>23.848800000000001</v>
      </c>
      <c r="P65" s="534">
        <v>54.241843000000003</v>
      </c>
      <c r="Q65" s="506">
        <v>1025.058</v>
      </c>
      <c r="R65" s="534">
        <v>7.0570300000000001</v>
      </c>
      <c r="S65" s="535">
        <v>103.25306999999999</v>
      </c>
      <c r="T65" s="534">
        <v>8.2970000000000006</v>
      </c>
      <c r="U65" s="534">
        <v>0.91749999999999998</v>
      </c>
      <c r="V65" s="534">
        <v>0.9607</v>
      </c>
      <c r="W65" s="534">
        <v>36.804099999999998</v>
      </c>
      <c r="X65" s="534">
        <v>23.839600000000001</v>
      </c>
      <c r="Y65" s="534">
        <v>54.234847000000002</v>
      </c>
      <c r="Z65" s="506">
        <v>1025.1007</v>
      </c>
      <c r="AA65" s="534">
        <v>6.9984799999999998</v>
      </c>
      <c r="AB65" s="535">
        <v>102.37963999999999</v>
      </c>
      <c r="AC65" s="534">
        <v>8.2960000000000012</v>
      </c>
      <c r="AD65" s="534">
        <v>1.0915999999999999</v>
      </c>
      <c r="AE65" s="534">
        <v>1.5362</v>
      </c>
      <c r="AF65" s="10">
        <v>4</v>
      </c>
      <c r="AG65" s="503">
        <v>1.2478950704225349</v>
      </c>
    </row>
    <row r="66" spans="1:33" s="116" customFormat="1" ht="15">
      <c r="A66" s="29" t="s">
        <v>15</v>
      </c>
      <c r="B66" s="33">
        <v>41337</v>
      </c>
      <c r="C66" s="31">
        <v>2</v>
      </c>
      <c r="D66" s="31">
        <v>1</v>
      </c>
      <c r="E66" s="31">
        <v>1</v>
      </c>
      <c r="F66" s="31" t="s">
        <v>195</v>
      </c>
      <c r="G66" s="31" t="s">
        <v>189</v>
      </c>
      <c r="H66" s="32" t="s">
        <v>239</v>
      </c>
      <c r="I66" s="32" t="s">
        <v>326</v>
      </c>
      <c r="J66" s="32" t="s">
        <v>280</v>
      </c>
      <c r="K66" s="32" t="s">
        <v>287</v>
      </c>
      <c r="M66" s="503">
        <v>0.11423834679844257</v>
      </c>
      <c r="N66" s="534">
        <v>36.719799999999999</v>
      </c>
      <c r="O66" s="534">
        <v>24.4541</v>
      </c>
      <c r="P66" s="534">
        <v>54.786576000000004</v>
      </c>
      <c r="Q66" s="506">
        <v>1024.8118999999999</v>
      </c>
      <c r="R66" s="534">
        <v>6.9449500000000004</v>
      </c>
      <c r="S66" s="535">
        <v>102.62273</v>
      </c>
      <c r="T66" s="534">
        <v>8.3160000000000007</v>
      </c>
      <c r="U66" s="534">
        <v>0.38040000000000002</v>
      </c>
      <c r="V66" s="534">
        <v>0.77959999999999996</v>
      </c>
      <c r="W66" s="534">
        <v>36.776699999999998</v>
      </c>
      <c r="X66" s="534">
        <v>24.414100000000001</v>
      </c>
      <c r="Y66" s="534">
        <v>54.822634000000001</v>
      </c>
      <c r="Z66" s="506">
        <v>1024.9092000000001</v>
      </c>
      <c r="AA66" s="534">
        <v>6.5949799999999996</v>
      </c>
      <c r="AB66" s="535">
        <v>97.416510000000002</v>
      </c>
      <c r="AC66" s="534">
        <v>8.2960000000000012</v>
      </c>
      <c r="AD66" s="534">
        <v>1.8557999999999999</v>
      </c>
      <c r="AE66" s="534">
        <v>1.9403999999999999</v>
      </c>
      <c r="AF66" s="10">
        <v>4.5</v>
      </c>
      <c r="AG66" s="503">
        <v>1.0947714285714285</v>
      </c>
    </row>
    <row r="67" spans="1:33" s="116" customFormat="1" ht="15">
      <c r="A67" s="29" t="s">
        <v>15</v>
      </c>
      <c r="B67" s="33">
        <v>41344</v>
      </c>
      <c r="C67" s="31">
        <v>2</v>
      </c>
      <c r="D67" s="31" t="s">
        <v>196</v>
      </c>
      <c r="E67" s="31">
        <v>1</v>
      </c>
      <c r="F67" s="31" t="s">
        <v>206</v>
      </c>
      <c r="G67" s="31" t="s">
        <v>207</v>
      </c>
      <c r="H67" s="32" t="s">
        <v>241</v>
      </c>
      <c r="I67" s="32" t="s">
        <v>326</v>
      </c>
      <c r="J67" s="32" t="s">
        <v>280</v>
      </c>
      <c r="K67" s="32" t="s">
        <v>111</v>
      </c>
      <c r="M67" s="503">
        <v>6.7195950187442885E-2</v>
      </c>
      <c r="N67" s="534">
        <v>36.574399999999997</v>
      </c>
      <c r="O67" s="534">
        <v>24.136700000000001</v>
      </c>
      <c r="P67" s="534">
        <v>54.250959999999999</v>
      </c>
      <c r="Q67" s="506">
        <v>1024.7964999999999</v>
      </c>
      <c r="R67" s="534">
        <v>6.9729000000000001</v>
      </c>
      <c r="S67" s="535">
        <v>102.39236</v>
      </c>
      <c r="T67" s="534">
        <v>8.2860000000000014</v>
      </c>
      <c r="U67" s="534">
        <v>0.1434</v>
      </c>
      <c r="V67" s="534">
        <v>0.62009999999999998</v>
      </c>
      <c r="W67" s="534">
        <v>37.028400000000005</v>
      </c>
      <c r="X67" s="534">
        <v>24.3751</v>
      </c>
      <c r="Y67" s="534">
        <v>55.112533000000006</v>
      </c>
      <c r="Z67" s="506">
        <v>1025.1107</v>
      </c>
      <c r="AA67" s="534">
        <v>5.3949499999999997</v>
      </c>
      <c r="AB67" s="535">
        <v>79.752499999999998</v>
      </c>
      <c r="AC67" s="534">
        <v>8.24</v>
      </c>
      <c r="AD67" s="534">
        <v>1.1342000000000001</v>
      </c>
      <c r="AE67" s="534">
        <v>2.2250999999999999</v>
      </c>
      <c r="AF67" s="10">
        <v>10.3</v>
      </c>
      <c r="AG67" s="503">
        <v>0.90615842696629212</v>
      </c>
    </row>
    <row r="68" spans="1:33" s="116" customFormat="1" ht="15">
      <c r="A68" s="29" t="s">
        <v>15</v>
      </c>
      <c r="B68" s="33">
        <v>41351</v>
      </c>
      <c r="C68" s="31">
        <v>2</v>
      </c>
      <c r="D68" s="31" t="s">
        <v>97</v>
      </c>
      <c r="E68" s="31">
        <v>1</v>
      </c>
      <c r="F68" s="31" t="s">
        <v>188</v>
      </c>
      <c r="G68" s="31" t="s">
        <v>193</v>
      </c>
      <c r="H68" s="32" t="s">
        <v>239</v>
      </c>
      <c r="I68" s="32" t="s">
        <v>326</v>
      </c>
      <c r="J68" s="32" t="s">
        <v>280</v>
      </c>
      <c r="K68" s="32" t="s">
        <v>248</v>
      </c>
      <c r="M68" s="503">
        <v>8.2570312458555048E-2</v>
      </c>
      <c r="N68" s="534">
        <v>36.690899999999999</v>
      </c>
      <c r="O68" s="534">
        <v>23.2577</v>
      </c>
      <c r="P68" s="534">
        <v>53.454191999999999</v>
      </c>
      <c r="Q68" s="506">
        <v>1025.1460999999999</v>
      </c>
      <c r="R68" s="534">
        <v>7.1468699999999998</v>
      </c>
      <c r="S68" s="535">
        <v>103.43621</v>
      </c>
      <c r="T68" s="534">
        <v>8.3180000000000014</v>
      </c>
      <c r="U68" s="534">
        <v>0.16470000000000001</v>
      </c>
      <c r="V68" s="534">
        <v>0.5504</v>
      </c>
      <c r="W68" s="534">
        <v>36.719900000000003</v>
      </c>
      <c r="X68" s="534">
        <v>23.172499999999999</v>
      </c>
      <c r="Y68" s="534">
        <v>53.404193999999997</v>
      </c>
      <c r="Z68" s="506">
        <v>1025.2351000000001</v>
      </c>
      <c r="AA68" s="534">
        <v>7.0572600000000003</v>
      </c>
      <c r="AB68" s="535">
        <v>102.00535000000001</v>
      </c>
      <c r="AC68" s="534">
        <v>8.3150000000000013</v>
      </c>
      <c r="AD68" s="534">
        <v>0.47370000000000001</v>
      </c>
      <c r="AE68" s="534">
        <v>1.2793000000000001</v>
      </c>
      <c r="AF68" s="10">
        <v>8.1999999999999993</v>
      </c>
      <c r="AG68" s="503">
        <v>0.97908258064516207</v>
      </c>
    </row>
    <row r="69" spans="1:33" s="116" customFormat="1" ht="15">
      <c r="A69" s="29" t="s">
        <v>15</v>
      </c>
      <c r="B69" s="33">
        <v>41358</v>
      </c>
      <c r="C69" s="31">
        <v>2</v>
      </c>
      <c r="D69" s="31" t="s">
        <v>191</v>
      </c>
      <c r="E69" s="31">
        <v>1</v>
      </c>
      <c r="F69" s="31" t="s">
        <v>188</v>
      </c>
      <c r="G69" s="31" t="s">
        <v>207</v>
      </c>
      <c r="H69" s="32" t="s">
        <v>250</v>
      </c>
      <c r="I69" s="32" t="s">
        <v>326</v>
      </c>
      <c r="J69" s="32" t="s">
        <v>280</v>
      </c>
      <c r="K69" s="32" t="s">
        <v>253</v>
      </c>
      <c r="M69" s="503">
        <v>0.13489955903437714</v>
      </c>
      <c r="N69" s="534">
        <v>36.64</v>
      </c>
      <c r="O69" s="534">
        <v>22.3459</v>
      </c>
      <c r="P69" s="534">
        <v>52.408969999999997</v>
      </c>
      <c r="Q69" s="506">
        <v>1025.3705</v>
      </c>
      <c r="R69" s="534">
        <v>7.1533899999999999</v>
      </c>
      <c r="S69" s="535">
        <v>101.86360999999999</v>
      </c>
      <c r="T69" s="534">
        <v>8.3440000000000012</v>
      </c>
      <c r="U69" s="534">
        <v>0.72460000000000002</v>
      </c>
      <c r="V69" s="534">
        <v>1.0613999999999999</v>
      </c>
      <c r="W69" s="534">
        <v>36.649700000000003</v>
      </c>
      <c r="X69" s="534">
        <v>22.355</v>
      </c>
      <c r="Y69" s="534">
        <v>52.435377000000003</v>
      </c>
      <c r="Z69" s="506">
        <v>1025.4177</v>
      </c>
      <c r="AA69" s="534">
        <v>7.1575100000000003</v>
      </c>
      <c r="AB69" s="535">
        <v>101.94431</v>
      </c>
      <c r="AC69" s="534">
        <v>8.3470000000000013</v>
      </c>
      <c r="AD69" s="534">
        <v>0.75449999999999995</v>
      </c>
      <c r="AE69" s="534">
        <v>1.3903000000000001</v>
      </c>
      <c r="AF69" s="10">
        <v>5.4</v>
      </c>
      <c r="AG69" s="503">
        <v>1.2212912162162162</v>
      </c>
    </row>
    <row r="70" spans="1:33" s="116" customFormat="1">
      <c r="A70" s="29"/>
      <c r="B70" s="33"/>
      <c r="C70" s="31"/>
      <c r="D70" s="31"/>
      <c r="E70" s="31"/>
      <c r="F70" s="31"/>
      <c r="G70" s="31"/>
      <c r="H70" s="32"/>
      <c r="I70" s="32"/>
      <c r="J70" s="32"/>
      <c r="K70" s="32"/>
      <c r="M70" s="503"/>
      <c r="AF70" s="10"/>
      <c r="AG70" s="503"/>
    </row>
    <row r="71" spans="1:33" s="116" customFormat="1" ht="15">
      <c r="A71" s="29" t="s">
        <v>16</v>
      </c>
      <c r="B71" s="33">
        <v>41246</v>
      </c>
      <c r="C71" s="31">
        <v>2</v>
      </c>
      <c r="D71" s="31" t="s">
        <v>97</v>
      </c>
      <c r="E71" s="31">
        <v>1</v>
      </c>
      <c r="F71" s="31" t="s">
        <v>119</v>
      </c>
      <c r="G71" s="31" t="s">
        <v>193</v>
      </c>
      <c r="H71" s="32" t="s">
        <v>237</v>
      </c>
      <c r="I71" s="32" t="s">
        <v>326</v>
      </c>
      <c r="J71" s="32" t="s">
        <v>327</v>
      </c>
      <c r="M71" s="503">
        <v>7.6113551738084054E-2</v>
      </c>
      <c r="N71" s="534">
        <v>35.756500000000003</v>
      </c>
      <c r="O71" s="534">
        <v>20.660900000000002</v>
      </c>
      <c r="P71" s="534">
        <v>49.524939000000003</v>
      </c>
      <c r="Q71" s="506">
        <v>1025.1635000000001</v>
      </c>
      <c r="R71" s="534">
        <v>7.6354600000000001</v>
      </c>
      <c r="S71" s="535">
        <v>104.9636</v>
      </c>
      <c r="T71" s="534">
        <v>8.2170000000000005</v>
      </c>
      <c r="U71" s="534">
        <v>0.57169999999999999</v>
      </c>
      <c r="V71" s="534">
        <v>0.35270000000000001</v>
      </c>
      <c r="W71" s="534">
        <v>35.766500000000001</v>
      </c>
      <c r="X71" s="534">
        <v>20.3371</v>
      </c>
      <c r="Y71" s="534">
        <v>49.209466999999997</v>
      </c>
      <c r="Z71" s="506">
        <v>1025.3404</v>
      </c>
      <c r="AA71" s="534">
        <v>7.60839</v>
      </c>
      <c r="AB71" s="535">
        <v>103.98531</v>
      </c>
      <c r="AC71" s="534">
        <v>8.2149999999999999</v>
      </c>
      <c r="AD71" s="506">
        <v>0.84570000000000001</v>
      </c>
      <c r="AE71" s="506">
        <v>1.0036</v>
      </c>
      <c r="AF71" s="10">
        <v>6.2</v>
      </c>
      <c r="AG71" s="503">
        <v>0.71883052631578959</v>
      </c>
    </row>
    <row r="72" spans="1:33" s="116" customFormat="1" ht="15">
      <c r="A72" s="29" t="s">
        <v>16</v>
      </c>
      <c r="B72" s="33">
        <v>41253</v>
      </c>
      <c r="C72" s="31">
        <v>2</v>
      </c>
      <c r="D72" s="31" t="s">
        <v>108</v>
      </c>
      <c r="E72" s="31">
        <v>1</v>
      </c>
      <c r="F72" s="31" t="s">
        <v>119</v>
      </c>
      <c r="G72" s="31" t="s">
        <v>207</v>
      </c>
      <c r="H72" s="32" t="s">
        <v>244</v>
      </c>
      <c r="I72" s="32" t="s">
        <v>326</v>
      </c>
      <c r="J72" s="32" t="s">
        <v>326</v>
      </c>
      <c r="M72" s="503">
        <v>6.1663157025074876E-2</v>
      </c>
      <c r="N72" s="534">
        <v>35.822699999999998</v>
      </c>
      <c r="O72" s="534">
        <v>22.212700000000002</v>
      </c>
      <c r="P72" s="534">
        <v>51.229220000000005</v>
      </c>
      <c r="Q72" s="506">
        <v>1024.7881</v>
      </c>
      <c r="R72" s="534">
        <v>7.7356299999999996</v>
      </c>
      <c r="S72" s="535">
        <v>109.37451</v>
      </c>
      <c r="T72" s="534">
        <v>8.3030000000000008</v>
      </c>
      <c r="U72" s="534">
        <v>0.29680000000000001</v>
      </c>
      <c r="V72" s="534">
        <v>0.17499999999999999</v>
      </c>
      <c r="W72" s="534">
        <v>35.825099999999999</v>
      </c>
      <c r="X72" s="534">
        <v>20.918299999999999</v>
      </c>
      <c r="Y72" s="534">
        <v>49.886190999999997</v>
      </c>
      <c r="Z72" s="506">
        <v>1025.2302999999999</v>
      </c>
      <c r="AA72" s="534">
        <v>7.4217599999999999</v>
      </c>
      <c r="AB72" s="535">
        <v>102.54255000000001</v>
      </c>
      <c r="AC72" s="534">
        <v>8.3000000000000007</v>
      </c>
      <c r="AD72" s="534">
        <v>0.71930000000000005</v>
      </c>
      <c r="AE72" s="534">
        <v>0.86850000000000005</v>
      </c>
      <c r="AF72" s="10">
        <v>6</v>
      </c>
      <c r="AG72" s="503">
        <v>0.35997234726688121</v>
      </c>
    </row>
    <row r="73" spans="1:33" s="116" customFormat="1">
      <c r="A73" s="29" t="s">
        <v>16</v>
      </c>
      <c r="B73" s="33">
        <v>41260</v>
      </c>
      <c r="C73" s="31">
        <v>2</v>
      </c>
      <c r="D73" s="31" t="s">
        <v>97</v>
      </c>
      <c r="E73" s="31" t="s">
        <v>196</v>
      </c>
      <c r="F73" s="31" t="s">
        <v>195</v>
      </c>
      <c r="G73" s="31" t="s">
        <v>193</v>
      </c>
      <c r="H73" s="32" t="s">
        <v>238</v>
      </c>
      <c r="I73" s="32" t="s">
        <v>326</v>
      </c>
      <c r="J73" s="32" t="s">
        <v>280</v>
      </c>
      <c r="M73" s="503">
        <v>5.0609129749994736E-2</v>
      </c>
      <c r="N73" s="11">
        <v>35.7682</v>
      </c>
      <c r="O73" s="11">
        <v>22.145800000000001</v>
      </c>
      <c r="P73" s="11">
        <v>51.089858999999997</v>
      </c>
      <c r="Q73" s="10">
        <v>1024.7665</v>
      </c>
      <c r="R73" s="11">
        <v>7.6160699999999997</v>
      </c>
      <c r="S73" s="21">
        <v>107.52262</v>
      </c>
      <c r="T73" s="11">
        <v>8.3680000000000003</v>
      </c>
      <c r="U73" s="11">
        <v>0.30380000000000001</v>
      </c>
      <c r="V73" s="11">
        <v>0.30819999999999997</v>
      </c>
      <c r="W73" s="11">
        <v>35.762300000000003</v>
      </c>
      <c r="X73" s="11">
        <v>21.805299999999999</v>
      </c>
      <c r="Y73" s="11">
        <v>50.733736999999998</v>
      </c>
      <c r="Z73" s="10">
        <v>1024.9366</v>
      </c>
      <c r="AA73" s="11">
        <v>7.4710400000000003</v>
      </c>
      <c r="AB73" s="21">
        <v>104.83642999999999</v>
      </c>
      <c r="AC73" s="11">
        <v>8.3670000000000009</v>
      </c>
      <c r="AD73" s="11">
        <v>0.50560000000000005</v>
      </c>
      <c r="AE73" s="11">
        <v>1.0889</v>
      </c>
      <c r="AF73" s="10">
        <v>6</v>
      </c>
      <c r="AG73" s="503">
        <v>0.75350199335548163</v>
      </c>
    </row>
    <row r="74" spans="1:33" s="116" customFormat="1" ht="15">
      <c r="A74" s="29" t="s">
        <v>16</v>
      </c>
      <c r="B74" s="33">
        <v>41267</v>
      </c>
      <c r="C74" s="31">
        <v>2</v>
      </c>
      <c r="D74" s="31" t="s">
        <v>196</v>
      </c>
      <c r="E74" s="31">
        <v>1</v>
      </c>
      <c r="F74" s="31" t="s">
        <v>188</v>
      </c>
      <c r="G74" s="31" t="s">
        <v>207</v>
      </c>
      <c r="H74" s="32" t="s">
        <v>246</v>
      </c>
      <c r="I74" s="32" t="s">
        <v>326</v>
      </c>
      <c r="J74" s="32" t="s">
        <v>240</v>
      </c>
      <c r="M74" s="503">
        <v>5.9956187214009693E-2</v>
      </c>
      <c r="N74" s="534">
        <v>35.785299999999999</v>
      </c>
      <c r="O74" s="534">
        <v>22.835699999999999</v>
      </c>
      <c r="P74" s="534">
        <v>51.836444</v>
      </c>
      <c r="Q74" s="506">
        <v>1024.5829000000001</v>
      </c>
      <c r="R74" s="534">
        <v>7.5694100000000004</v>
      </c>
      <c r="S74" s="535">
        <v>108.17994</v>
      </c>
      <c r="T74" s="534">
        <v>8.4410000000000007</v>
      </c>
      <c r="U74" s="534">
        <v>0.29459999999999997</v>
      </c>
      <c r="V74" s="534">
        <v>0.27029999999999998</v>
      </c>
      <c r="W74" s="534">
        <v>35.798900000000003</v>
      </c>
      <c r="X74" s="534">
        <v>22.357500000000002</v>
      </c>
      <c r="Y74" s="534">
        <v>51.359048999999999</v>
      </c>
      <c r="Z74" s="506">
        <v>1024.8086000000001</v>
      </c>
      <c r="AA74" s="534">
        <v>7.4724700000000004</v>
      </c>
      <c r="AB74" s="535">
        <v>105.90934</v>
      </c>
      <c r="AC74" s="534">
        <v>8.4410000000000007</v>
      </c>
      <c r="AD74" s="534">
        <v>0.32800000000000001</v>
      </c>
      <c r="AE74" s="534">
        <v>1.3344</v>
      </c>
      <c r="AF74" s="10">
        <v>5.9</v>
      </c>
      <c r="AG74" s="503">
        <v>1.0617596153846147</v>
      </c>
    </row>
    <row r="75" spans="1:33" s="116" customFormat="1" ht="15">
      <c r="A75" s="29" t="s">
        <v>16</v>
      </c>
      <c r="B75" s="33">
        <v>41281</v>
      </c>
      <c r="C75" s="31">
        <v>2</v>
      </c>
      <c r="D75" s="31" t="s">
        <v>191</v>
      </c>
      <c r="E75" s="31">
        <v>1</v>
      </c>
      <c r="F75" s="31" t="s">
        <v>119</v>
      </c>
      <c r="G75" s="31" t="s">
        <v>199</v>
      </c>
      <c r="H75" s="32" t="s">
        <v>255</v>
      </c>
      <c r="I75" s="32" t="s">
        <v>326</v>
      </c>
      <c r="J75" s="32" t="s">
        <v>240</v>
      </c>
      <c r="M75" s="503">
        <v>7.5624899407749371E-2</v>
      </c>
      <c r="N75" s="534">
        <v>35.869300000000003</v>
      </c>
      <c r="O75" s="534">
        <v>24.703299999999999</v>
      </c>
      <c r="P75" s="534">
        <v>53.924379999999999</v>
      </c>
      <c r="Q75" s="506">
        <v>1024.0932</v>
      </c>
      <c r="R75" s="534">
        <v>7.2494399999999999</v>
      </c>
      <c r="S75" s="535">
        <v>107.05573</v>
      </c>
      <c r="T75" s="534">
        <v>8.41</v>
      </c>
      <c r="U75" s="534">
        <v>0.47270000000000001</v>
      </c>
      <c r="V75" s="534">
        <v>0.60660000000000003</v>
      </c>
      <c r="W75" s="534">
        <v>35.848199999999999</v>
      </c>
      <c r="X75" s="534">
        <v>23.636500000000002</v>
      </c>
      <c r="Y75" s="534">
        <v>52.771571000000002</v>
      </c>
      <c r="Z75" s="506">
        <v>1024.4763</v>
      </c>
      <c r="AA75" s="534">
        <v>5.27562</v>
      </c>
      <c r="AB75" s="535">
        <v>76.483860000000007</v>
      </c>
      <c r="AC75" s="534">
        <v>8.3050000000000015</v>
      </c>
      <c r="AD75" s="534">
        <v>2.7126000000000001</v>
      </c>
      <c r="AE75" s="534">
        <v>3.8279999999999998</v>
      </c>
      <c r="AF75" s="10">
        <v>6.7</v>
      </c>
      <c r="AG75" s="503">
        <v>1.5689727272727272</v>
      </c>
    </row>
    <row r="76" spans="1:33" s="116" customFormat="1" ht="15">
      <c r="A76" s="29" t="s">
        <v>16</v>
      </c>
      <c r="B76" s="33">
        <v>41287</v>
      </c>
      <c r="C76" s="31">
        <v>2</v>
      </c>
      <c r="D76" s="31" t="s">
        <v>191</v>
      </c>
      <c r="E76" s="31">
        <v>1</v>
      </c>
      <c r="F76" s="31" t="s">
        <v>188</v>
      </c>
      <c r="G76" s="31" t="s">
        <v>193</v>
      </c>
      <c r="H76" s="32" t="s">
        <v>255</v>
      </c>
      <c r="I76" s="32" t="s">
        <v>326</v>
      </c>
      <c r="J76" s="32" t="s">
        <v>240</v>
      </c>
      <c r="M76" s="503">
        <v>9.7457737259954366E-2</v>
      </c>
      <c r="N76" s="534">
        <v>35.930700000000002</v>
      </c>
      <c r="O76" s="534">
        <v>24.044699999999999</v>
      </c>
      <c r="P76" s="534">
        <v>53.304904999999998</v>
      </c>
      <c r="Q76" s="506">
        <v>1024.3378</v>
      </c>
      <c r="R76" s="534">
        <v>7.1577700000000002</v>
      </c>
      <c r="S76" s="535">
        <v>104.55359</v>
      </c>
      <c r="T76" s="534">
        <v>8.4300000000000015</v>
      </c>
      <c r="U76" s="534">
        <v>0.3609</v>
      </c>
      <c r="V76" s="534">
        <v>1.0409999999999999</v>
      </c>
      <c r="W76" s="534">
        <v>35.923200000000001</v>
      </c>
      <c r="X76" s="534">
        <v>23.932600000000001</v>
      </c>
      <c r="Y76" s="534">
        <v>53.183917999999998</v>
      </c>
      <c r="Z76" s="506">
        <v>1024.4447</v>
      </c>
      <c r="AA76" s="534">
        <v>6.9484199999999996</v>
      </c>
      <c r="AB76" s="535">
        <v>101.29554</v>
      </c>
      <c r="AC76" s="534">
        <v>8.4250000000000007</v>
      </c>
      <c r="AD76" s="534">
        <v>1.1654</v>
      </c>
      <c r="AE76" s="534">
        <v>2.0733999999999999</v>
      </c>
      <c r="AF76" s="10">
        <v>4.5</v>
      </c>
      <c r="AG76" s="503">
        <v>1.4220835748792267</v>
      </c>
    </row>
    <row r="77" spans="1:33" s="116" customFormat="1" ht="15">
      <c r="A77" s="29" t="s">
        <v>16</v>
      </c>
      <c r="B77" s="33">
        <v>41295</v>
      </c>
      <c r="C77" s="31">
        <v>2</v>
      </c>
      <c r="D77" s="31" t="s">
        <v>196</v>
      </c>
      <c r="E77" s="31">
        <v>1</v>
      </c>
      <c r="F77" s="31" t="s">
        <v>188</v>
      </c>
      <c r="G77" s="31" t="s">
        <v>193</v>
      </c>
      <c r="H77" s="32" t="s">
        <v>239</v>
      </c>
      <c r="I77" s="32" t="s">
        <v>326</v>
      </c>
      <c r="J77" s="32" t="s">
        <v>280</v>
      </c>
      <c r="M77" s="503">
        <v>8.7113410480886763E-2</v>
      </c>
      <c r="N77" s="534">
        <v>36.041200000000003</v>
      </c>
      <c r="O77" s="534">
        <v>23.8094</v>
      </c>
      <c r="P77" s="534">
        <v>53.199624</v>
      </c>
      <c r="Q77" s="506">
        <v>1024.4903999999999</v>
      </c>
      <c r="R77" s="534">
        <v>7.109</v>
      </c>
      <c r="S77" s="535">
        <v>103.48681999999999</v>
      </c>
      <c r="T77" s="11">
        <v>8.19</v>
      </c>
      <c r="U77" s="534">
        <v>0.2276</v>
      </c>
      <c r="V77" s="534">
        <v>0.4657</v>
      </c>
      <c r="W77" s="534">
        <v>36.037999999999997</v>
      </c>
      <c r="X77" s="534">
        <v>23.658200000000001</v>
      </c>
      <c r="Y77" s="534">
        <v>53.042794999999998</v>
      </c>
      <c r="Z77" s="506">
        <v>1024.6141</v>
      </c>
      <c r="AA77" s="534">
        <v>7.0200399999999998</v>
      </c>
      <c r="AB77" s="535">
        <v>101.92337000000001</v>
      </c>
      <c r="AC77" s="11">
        <v>8.19</v>
      </c>
      <c r="AD77" s="534">
        <v>0.76270000000000004</v>
      </c>
      <c r="AE77" s="534">
        <v>1.3771</v>
      </c>
      <c r="AF77" s="10">
        <v>5.8</v>
      </c>
      <c r="AG77" s="503">
        <v>0.80605198412698409</v>
      </c>
    </row>
    <row r="78" spans="1:33" s="116" customFormat="1" ht="15">
      <c r="A78" s="29" t="s">
        <v>16</v>
      </c>
      <c r="B78" s="33">
        <v>41304</v>
      </c>
      <c r="C78" s="31">
        <v>2</v>
      </c>
      <c r="D78" s="31" t="s">
        <v>191</v>
      </c>
      <c r="E78" s="31" t="s">
        <v>191</v>
      </c>
      <c r="F78" s="31" t="s">
        <v>188</v>
      </c>
      <c r="G78" s="31" t="s">
        <v>207</v>
      </c>
      <c r="H78" s="32" t="s">
        <v>239</v>
      </c>
      <c r="I78" s="32" t="s">
        <v>326</v>
      </c>
      <c r="J78" s="32" t="s">
        <v>280</v>
      </c>
      <c r="M78" s="503" t="s">
        <v>328</v>
      </c>
      <c r="N78" s="534">
        <v>36.216299999999997</v>
      </c>
      <c r="O78" s="534">
        <v>23.7102</v>
      </c>
      <c r="P78" s="534">
        <v>53.323090000000001</v>
      </c>
      <c r="Q78" s="506">
        <v>1024.6532999999999</v>
      </c>
      <c r="R78" s="534">
        <v>7.2801</v>
      </c>
      <c r="S78" s="535">
        <v>105.90295999999999</v>
      </c>
      <c r="T78" s="11">
        <v>8.1940000000000008</v>
      </c>
      <c r="U78" s="534">
        <v>0.4259</v>
      </c>
      <c r="V78" s="534">
        <v>0.43769999999999998</v>
      </c>
      <c r="W78" s="534">
        <v>36.213299999999997</v>
      </c>
      <c r="X78" s="534">
        <v>23.5091</v>
      </c>
      <c r="Y78" s="534">
        <v>53.112560000000002</v>
      </c>
      <c r="Z78" s="506">
        <v>1024.7899</v>
      </c>
      <c r="AA78" s="534">
        <v>7.1996799999999999</v>
      </c>
      <c r="AB78" s="535">
        <v>104.36767999999999</v>
      </c>
      <c r="AC78" s="11">
        <v>8.19</v>
      </c>
      <c r="AD78" s="534">
        <v>0.58099999999999996</v>
      </c>
      <c r="AE78" s="534">
        <v>1.5645</v>
      </c>
      <c r="AF78" s="10">
        <v>5.4</v>
      </c>
      <c r="AG78" s="503">
        <v>0.85588652173913027</v>
      </c>
    </row>
    <row r="79" spans="1:33" s="116" customFormat="1" ht="15">
      <c r="A79" s="29" t="s">
        <v>16</v>
      </c>
      <c r="B79" s="33">
        <v>41309</v>
      </c>
      <c r="C79" s="31">
        <v>2</v>
      </c>
      <c r="D79" s="31" t="s">
        <v>97</v>
      </c>
      <c r="E79" s="31">
        <v>1</v>
      </c>
      <c r="F79" s="31" t="s">
        <v>197</v>
      </c>
      <c r="G79" s="31" t="s">
        <v>193</v>
      </c>
      <c r="H79" s="32" t="s">
        <v>250</v>
      </c>
      <c r="I79" s="32" t="s">
        <v>326</v>
      </c>
      <c r="J79" s="32" t="s">
        <v>240</v>
      </c>
      <c r="K79" s="32"/>
      <c r="L79" s="32"/>
      <c r="M79" s="503">
        <v>0.11153356658177563</v>
      </c>
      <c r="N79" s="534">
        <v>36.369100000000003</v>
      </c>
      <c r="O79" s="534">
        <v>24.690899999999999</v>
      </c>
      <c r="P79" s="534">
        <v>54.577280999999999</v>
      </c>
      <c r="Q79" s="506">
        <v>1024.4751000000001</v>
      </c>
      <c r="R79" s="534">
        <v>7.3097099999999999</v>
      </c>
      <c r="S79" s="535">
        <v>108.23206999999999</v>
      </c>
      <c r="T79" s="534">
        <v>8.2490000000000006</v>
      </c>
      <c r="U79" s="534">
        <v>0.2261</v>
      </c>
      <c r="V79" s="534">
        <v>0.28739999999999999</v>
      </c>
      <c r="W79" s="534">
        <v>36.372500000000002</v>
      </c>
      <c r="X79" s="534">
        <v>23.823599999999999</v>
      </c>
      <c r="Y79" s="534">
        <v>53.657131999999997</v>
      </c>
      <c r="Z79" s="506">
        <v>1024.8191999999999</v>
      </c>
      <c r="AA79" s="534">
        <v>6.8029400000000004</v>
      </c>
      <c r="AB79" s="535">
        <v>99.244860000000003</v>
      </c>
      <c r="AC79" s="534">
        <v>8.2210000000000001</v>
      </c>
      <c r="AD79" s="534">
        <v>1.2965</v>
      </c>
      <c r="AE79" s="534">
        <v>2.8618000000000001</v>
      </c>
      <c r="AF79" s="10">
        <v>6.9</v>
      </c>
      <c r="AG79" s="503">
        <v>1.0831341232227487</v>
      </c>
    </row>
    <row r="80" spans="1:33" s="116" customFormat="1" ht="15">
      <c r="A80" s="29" t="s">
        <v>16</v>
      </c>
      <c r="B80" s="33">
        <v>41316</v>
      </c>
      <c r="C80" s="31">
        <v>2</v>
      </c>
      <c r="D80" s="31" t="s">
        <v>191</v>
      </c>
      <c r="E80" s="31">
        <v>1</v>
      </c>
      <c r="F80" s="31" t="s">
        <v>197</v>
      </c>
      <c r="G80" s="31" t="s">
        <v>193</v>
      </c>
      <c r="H80" s="32" t="s">
        <v>246</v>
      </c>
      <c r="I80" s="32" t="s">
        <v>326</v>
      </c>
      <c r="J80" s="32" t="s">
        <v>280</v>
      </c>
      <c r="K80" s="32"/>
      <c r="L80" s="31"/>
      <c r="M80" s="511">
        <v>0.10285246910593399</v>
      </c>
      <c r="N80" s="534">
        <v>36.44</v>
      </c>
      <c r="O80" s="534">
        <v>24.199300000000001</v>
      </c>
      <c r="P80" s="534">
        <v>54.141499000000003</v>
      </c>
      <c r="Q80" s="506">
        <v>1024.6771000000001</v>
      </c>
      <c r="R80" s="534">
        <v>7.1223299999999998</v>
      </c>
      <c r="S80" s="535">
        <v>104.61807</v>
      </c>
      <c r="T80" s="534">
        <v>8.1800000000000015</v>
      </c>
      <c r="U80" s="534">
        <v>0.20499999999999999</v>
      </c>
      <c r="V80" s="534">
        <v>0.34370000000000001</v>
      </c>
      <c r="W80" s="11">
        <v>36.440899999999999</v>
      </c>
      <c r="X80" s="11">
        <v>23.910299999999999</v>
      </c>
      <c r="Y80" s="11">
        <v>53.839993</v>
      </c>
      <c r="Z80" s="10">
        <v>1024.8449000000001</v>
      </c>
      <c r="AA80" s="11">
        <v>6.9974100000000004</v>
      </c>
      <c r="AB80" s="21">
        <v>102.27479</v>
      </c>
      <c r="AC80" s="11">
        <v>8.1780000000000008</v>
      </c>
      <c r="AD80" s="11">
        <v>0.6038</v>
      </c>
      <c r="AE80" s="11">
        <v>1.3232999999999999</v>
      </c>
      <c r="AF80" s="10">
        <v>7.8</v>
      </c>
      <c r="AG80" s="503">
        <v>0.83293837209302313</v>
      </c>
    </row>
    <row r="81" spans="1:39" s="116" customFormat="1" ht="15">
      <c r="A81" s="29" t="s">
        <v>16</v>
      </c>
      <c r="B81" s="33">
        <v>41323</v>
      </c>
      <c r="C81" s="31">
        <v>2</v>
      </c>
      <c r="D81" s="31">
        <v>1</v>
      </c>
      <c r="E81" s="31">
        <v>1</v>
      </c>
      <c r="F81" s="31" t="s">
        <v>188</v>
      </c>
      <c r="G81" s="31" t="s">
        <v>187</v>
      </c>
      <c r="H81" s="32" t="s">
        <v>250</v>
      </c>
      <c r="I81" s="32" t="s">
        <v>326</v>
      </c>
      <c r="J81" s="32" t="s">
        <v>280</v>
      </c>
      <c r="K81" s="536"/>
      <c r="L81" s="32"/>
      <c r="M81" s="511">
        <v>8.8193665600981075E-2</v>
      </c>
      <c r="N81" s="534">
        <v>36.535600000000002</v>
      </c>
      <c r="O81" s="534">
        <v>24.4453</v>
      </c>
      <c r="P81" s="534">
        <v>54.533267000000002</v>
      </c>
      <c r="Q81" s="506">
        <v>1024.6751999999999</v>
      </c>
      <c r="R81" s="534">
        <v>7.0817899999999998</v>
      </c>
      <c r="S81" s="535">
        <v>104.51862</v>
      </c>
      <c r="T81" s="534">
        <v>8.1800000000000015</v>
      </c>
      <c r="U81" s="534">
        <v>0.57440000000000002</v>
      </c>
      <c r="V81" s="534">
        <v>0.54220000000000002</v>
      </c>
      <c r="W81" s="534">
        <v>36.5321</v>
      </c>
      <c r="X81" s="534">
        <v>24.288900000000002</v>
      </c>
      <c r="Y81" s="534">
        <v>54.368011000000003</v>
      </c>
      <c r="Z81" s="506">
        <v>1024.8003000000001</v>
      </c>
      <c r="AA81" s="534">
        <v>7.0189599999999999</v>
      </c>
      <c r="AB81" s="535">
        <v>103.31272</v>
      </c>
      <c r="AC81" s="534">
        <v>8.1940000000000008</v>
      </c>
      <c r="AD81" s="534">
        <v>0.69010000000000005</v>
      </c>
      <c r="AE81" s="534">
        <v>1.5771999999999999</v>
      </c>
      <c r="AF81" s="10">
        <v>6.8</v>
      </c>
      <c r="AG81" s="503">
        <v>1.0541698181818182</v>
      </c>
    </row>
    <row r="82" spans="1:39" s="116" customFormat="1" ht="15">
      <c r="A82" s="29" t="s">
        <v>16</v>
      </c>
      <c r="B82" s="33">
        <v>41330</v>
      </c>
      <c r="C82" s="31">
        <v>2</v>
      </c>
      <c r="D82" s="31">
        <v>1</v>
      </c>
      <c r="E82" s="31">
        <v>1</v>
      </c>
      <c r="F82" s="31" t="s">
        <v>206</v>
      </c>
      <c r="G82" s="31" t="s">
        <v>207</v>
      </c>
      <c r="H82" s="32" t="s">
        <v>238</v>
      </c>
      <c r="I82" s="32" t="s">
        <v>326</v>
      </c>
      <c r="J82" s="32" t="s">
        <v>280</v>
      </c>
      <c r="K82" s="32"/>
      <c r="M82" s="503">
        <v>7.5775215004966229E-2</v>
      </c>
      <c r="N82" s="534">
        <v>36.614899999999999</v>
      </c>
      <c r="O82" s="534">
        <v>24.3979</v>
      </c>
      <c r="P82" s="534">
        <v>54.586905999999999</v>
      </c>
      <c r="Q82" s="506">
        <v>1024.7493999999999</v>
      </c>
      <c r="R82" s="534">
        <v>7.1095300000000003</v>
      </c>
      <c r="S82" s="535">
        <v>104.89082999999999</v>
      </c>
      <c r="T82" s="534">
        <v>8.2970000000000006</v>
      </c>
      <c r="U82" s="534">
        <v>0.46429999999999999</v>
      </c>
      <c r="V82" s="534">
        <v>0.28999999999999998</v>
      </c>
      <c r="W82" s="534">
        <v>36.611800000000002</v>
      </c>
      <c r="X82" s="534">
        <v>23.837399999999999</v>
      </c>
      <c r="Y82" s="534">
        <v>53.985106999999999</v>
      </c>
      <c r="Z82" s="506">
        <v>1024.9947</v>
      </c>
      <c r="AA82" s="534">
        <v>7.06684</v>
      </c>
      <c r="AB82" s="535">
        <v>103.26137</v>
      </c>
      <c r="AC82" s="534">
        <v>8.2949999999999999</v>
      </c>
      <c r="AD82" s="534">
        <v>0.67610000000000003</v>
      </c>
      <c r="AE82" s="534">
        <v>0.99909999999999999</v>
      </c>
      <c r="AF82" s="10">
        <v>6</v>
      </c>
      <c r="AG82" s="503">
        <v>0.64474422110552765</v>
      </c>
    </row>
    <row r="83" spans="1:39" ht="15">
      <c r="A83" s="29" t="s">
        <v>16</v>
      </c>
      <c r="B83" s="33">
        <v>41337</v>
      </c>
      <c r="C83" s="31">
        <v>2</v>
      </c>
      <c r="D83" s="31">
        <v>1</v>
      </c>
      <c r="E83" s="31">
        <v>1</v>
      </c>
      <c r="F83" s="31" t="s">
        <v>197</v>
      </c>
      <c r="G83" s="31" t="s">
        <v>207</v>
      </c>
      <c r="H83" s="32" t="s">
        <v>238</v>
      </c>
      <c r="I83" s="32" t="s">
        <v>326</v>
      </c>
      <c r="J83" s="32" t="s">
        <v>327</v>
      </c>
      <c r="K83" s="32"/>
      <c r="L83" s="116"/>
      <c r="M83" s="503">
        <v>9.79449675095697E-2</v>
      </c>
      <c r="N83" s="534">
        <v>36.679699999999997</v>
      </c>
      <c r="O83" s="534">
        <v>24.191199999999998</v>
      </c>
      <c r="P83" s="534">
        <v>54.448430000000002</v>
      </c>
      <c r="Q83" s="506">
        <v>1024.8596</v>
      </c>
      <c r="R83" s="534">
        <v>7.0528000000000004</v>
      </c>
      <c r="S83" s="535">
        <v>103.72495000000001</v>
      </c>
      <c r="T83" s="534">
        <v>8.3270000000000017</v>
      </c>
      <c r="U83" s="534">
        <v>0.31209999999999999</v>
      </c>
      <c r="V83" s="534">
        <v>0.30499999999999999</v>
      </c>
      <c r="W83" s="534">
        <v>36.779699999999998</v>
      </c>
      <c r="X83" s="534">
        <v>24.150500000000001</v>
      </c>
      <c r="Y83" s="534">
        <v>54.544508</v>
      </c>
      <c r="Z83" s="506">
        <v>1025.0308</v>
      </c>
      <c r="AA83" s="534">
        <v>6.5585100000000001</v>
      </c>
      <c r="AB83" s="535">
        <v>96.443690000000004</v>
      </c>
      <c r="AC83" s="534">
        <v>8.3020000000000014</v>
      </c>
      <c r="AD83" s="534">
        <v>0.81040000000000001</v>
      </c>
      <c r="AE83" s="534">
        <v>1.5135000000000001</v>
      </c>
      <c r="AF83" s="10">
        <v>7.9</v>
      </c>
      <c r="AG83" s="503">
        <v>0.64684460784313724</v>
      </c>
      <c r="AH83" s="116"/>
      <c r="AI83" s="116"/>
      <c r="AJ83" s="116"/>
      <c r="AK83" s="116"/>
      <c r="AL83" s="116"/>
      <c r="AM83" s="116"/>
    </row>
    <row r="84" spans="1:39" s="116" customFormat="1" ht="15">
      <c r="A84" s="29" t="s">
        <v>16</v>
      </c>
      <c r="B84" s="33">
        <v>41344</v>
      </c>
      <c r="C84" s="31">
        <v>2</v>
      </c>
      <c r="D84" s="31" t="s">
        <v>97</v>
      </c>
      <c r="E84" s="31">
        <v>1</v>
      </c>
      <c r="F84" s="31" t="s">
        <v>197</v>
      </c>
      <c r="G84" s="31" t="s">
        <v>193</v>
      </c>
      <c r="H84" s="32" t="s">
        <v>238</v>
      </c>
      <c r="I84" s="32" t="s">
        <v>326</v>
      </c>
      <c r="J84" s="32" t="s">
        <v>280</v>
      </c>
      <c r="K84" s="32"/>
      <c r="M84" s="503">
        <v>7.1748827869193621E-2</v>
      </c>
      <c r="N84" s="534">
        <v>36.6584</v>
      </c>
      <c r="O84" s="534">
        <v>24.114100000000001</v>
      </c>
      <c r="P84" s="534">
        <v>54.337001999999998</v>
      </c>
      <c r="Q84" s="506">
        <v>1024.8676</v>
      </c>
      <c r="R84" s="534">
        <v>7.0070800000000002</v>
      </c>
      <c r="S84" s="535">
        <v>102.90391</v>
      </c>
      <c r="T84" s="534">
        <v>8.3030000000000008</v>
      </c>
      <c r="U84" s="534">
        <v>0.1105</v>
      </c>
      <c r="V84" s="534">
        <v>0.40429999999999999</v>
      </c>
      <c r="W84" s="534">
        <v>36.730400000000003</v>
      </c>
      <c r="X84" s="534">
        <v>24.0395</v>
      </c>
      <c r="Y84" s="534">
        <v>54.359181</v>
      </c>
      <c r="Z84" s="506">
        <v>1025.0251000000001</v>
      </c>
      <c r="AA84" s="534">
        <v>6.4341600000000003</v>
      </c>
      <c r="AB84" s="535">
        <v>94.408450000000002</v>
      </c>
      <c r="AC84" s="534">
        <v>8.2710000000000008</v>
      </c>
      <c r="AD84" s="534">
        <v>0.65429999999999999</v>
      </c>
      <c r="AE84" s="534">
        <v>0.89729999999999999</v>
      </c>
      <c r="AF84" s="10">
        <v>6.1</v>
      </c>
      <c r="AG84" s="503">
        <v>0.7036920903954802</v>
      </c>
    </row>
    <row r="85" spans="1:39" s="116" customFormat="1" ht="15">
      <c r="A85" s="29" t="s">
        <v>16</v>
      </c>
      <c r="B85" s="33">
        <v>41351</v>
      </c>
      <c r="C85" s="31">
        <v>2</v>
      </c>
      <c r="D85" s="31" t="s">
        <v>108</v>
      </c>
      <c r="E85" s="31">
        <v>1</v>
      </c>
      <c r="F85" s="31" t="s">
        <v>197</v>
      </c>
      <c r="G85" s="31" t="s">
        <v>193</v>
      </c>
      <c r="H85" s="32" t="s">
        <v>241</v>
      </c>
      <c r="I85" s="32" t="s">
        <v>326</v>
      </c>
      <c r="J85" s="32" t="s">
        <v>280</v>
      </c>
      <c r="K85" s="32"/>
      <c r="M85" s="503">
        <v>9.15933104862343E-2</v>
      </c>
      <c r="N85" s="534">
        <v>36.668700000000001</v>
      </c>
      <c r="O85" s="534">
        <v>23.528500000000001</v>
      </c>
      <c r="P85" s="534">
        <v>53.717435000000002</v>
      </c>
      <c r="Q85" s="506">
        <v>1025.048</v>
      </c>
      <c r="R85" s="534">
        <v>7.0654599999999999</v>
      </c>
      <c r="S85" s="535">
        <v>102.72586</v>
      </c>
      <c r="T85" s="534">
        <v>8.3190000000000008</v>
      </c>
      <c r="U85" s="534">
        <v>0.10680000000000001</v>
      </c>
      <c r="V85" s="534">
        <v>0.29289999999999999</v>
      </c>
      <c r="W85" s="534">
        <v>36.673999999999999</v>
      </c>
      <c r="X85" s="534">
        <v>22.999300000000002</v>
      </c>
      <c r="Y85" s="534">
        <v>53.162595000000003</v>
      </c>
      <c r="Z85" s="506">
        <v>1025.2900999999999</v>
      </c>
      <c r="AA85" s="534">
        <v>6.7226900000000001</v>
      </c>
      <c r="AB85" s="535">
        <v>96.85136</v>
      </c>
      <c r="AC85" s="534">
        <v>8.3040000000000003</v>
      </c>
      <c r="AD85" s="534">
        <v>0.63919999999999999</v>
      </c>
      <c r="AE85" s="534">
        <v>1.4726999999999999</v>
      </c>
      <c r="AF85" s="10">
        <v>10</v>
      </c>
      <c r="AG85" s="503">
        <v>0.77805378486055787</v>
      </c>
    </row>
    <row r="86" spans="1:39" s="116" customFormat="1" ht="15">
      <c r="A86" s="29" t="s">
        <v>16</v>
      </c>
      <c r="B86" s="33">
        <v>41358</v>
      </c>
      <c r="C86" s="31">
        <v>2</v>
      </c>
      <c r="D86" s="31" t="s">
        <v>97</v>
      </c>
      <c r="E86" s="31">
        <v>1</v>
      </c>
      <c r="F86" s="31" t="s">
        <v>197</v>
      </c>
      <c r="G86" s="31" t="s">
        <v>207</v>
      </c>
      <c r="H86" s="32" t="s">
        <v>241</v>
      </c>
      <c r="I86" s="32" t="s">
        <v>326</v>
      </c>
      <c r="J86" s="32" t="s">
        <v>280</v>
      </c>
      <c r="K86" s="32"/>
      <c r="M86" s="503" t="s">
        <v>328</v>
      </c>
      <c r="N86" s="11">
        <v>36.737499999999997</v>
      </c>
      <c r="O86" s="11">
        <v>22.6479</v>
      </c>
      <c r="P86" s="11">
        <v>52.857419</v>
      </c>
      <c r="Q86" s="10">
        <v>1025.3588</v>
      </c>
      <c r="R86" s="11">
        <v>7.1835399999999998</v>
      </c>
      <c r="S86" s="21">
        <v>102.895</v>
      </c>
      <c r="T86" s="11">
        <v>8.3520000000000003</v>
      </c>
      <c r="U86" s="11">
        <v>0.46300000000000002</v>
      </c>
      <c r="V86" s="11">
        <v>0.68369999999999997</v>
      </c>
      <c r="W86" s="534">
        <v>36.735800000000005</v>
      </c>
      <c r="X86" s="534">
        <v>22.536200000000001</v>
      </c>
      <c r="Y86" s="534">
        <v>52.743380999999999</v>
      </c>
      <c r="Z86" s="506">
        <v>1025.4693</v>
      </c>
      <c r="AA86" s="534">
        <v>7.0583799999999997</v>
      </c>
      <c r="AB86" s="535">
        <v>100.90339</v>
      </c>
      <c r="AC86" s="534">
        <v>8.3460000000000001</v>
      </c>
      <c r="AD86" s="534">
        <v>1.0285</v>
      </c>
      <c r="AE86" s="534">
        <v>1.2813000000000001</v>
      </c>
      <c r="AF86" s="10">
        <v>6.8</v>
      </c>
      <c r="AG86" s="503">
        <v>0.88552446808510621</v>
      </c>
    </row>
    <row r="87" spans="1:39" s="116" customFormat="1">
      <c r="A87" s="29" t="s">
        <v>352</v>
      </c>
      <c r="B87" s="33">
        <v>41381</v>
      </c>
      <c r="C87" s="31" t="s">
        <v>353</v>
      </c>
      <c r="D87" s="31" t="s">
        <v>195</v>
      </c>
      <c r="E87" s="31" t="s">
        <v>195</v>
      </c>
      <c r="M87" s="503"/>
      <c r="N87" s="11">
        <v>36.084699999999998</v>
      </c>
      <c r="O87" s="11">
        <v>22.7178</v>
      </c>
      <c r="P87" s="11">
        <v>52.096541999999999</v>
      </c>
      <c r="Q87" s="10">
        <v>1024.8425</v>
      </c>
      <c r="R87" s="11">
        <v>7.1582699999999999</v>
      </c>
      <c r="S87" s="21">
        <v>102.27041</v>
      </c>
      <c r="T87" s="11">
        <v>8.26</v>
      </c>
      <c r="U87" s="11">
        <v>9.6000000000000002E-2</v>
      </c>
      <c r="V87" s="11">
        <v>0.3024</v>
      </c>
      <c r="W87" s="11">
        <v>36.625300000000003</v>
      </c>
      <c r="X87" s="11">
        <v>21.826000000000001</v>
      </c>
      <c r="Y87" s="11">
        <v>51.842801000000001</v>
      </c>
      <c r="Z87" s="10">
        <v>1025.5893000000001</v>
      </c>
      <c r="AA87" s="11">
        <v>4.9118700000000004</v>
      </c>
      <c r="AB87" s="21">
        <v>69.299080000000004</v>
      </c>
      <c r="AC87" s="11">
        <v>8.1329999999999991</v>
      </c>
      <c r="AD87" s="11">
        <v>0.748</v>
      </c>
      <c r="AE87" s="11">
        <v>0.87350000000000005</v>
      </c>
      <c r="AF87" s="10" t="s">
        <v>354</v>
      </c>
      <c r="AG87" s="503">
        <v>1.2195380952380945</v>
      </c>
    </row>
    <row r="88" spans="1:39" s="116" customFormat="1">
      <c r="A88" s="29" t="s">
        <v>355</v>
      </c>
      <c r="B88" s="33">
        <v>41381</v>
      </c>
      <c r="C88" s="31">
        <v>2</v>
      </c>
      <c r="D88" s="31" t="s">
        <v>196</v>
      </c>
      <c r="E88" s="31">
        <v>1</v>
      </c>
      <c r="M88" s="503"/>
      <c r="Z88" s="18"/>
      <c r="AF88" s="10"/>
      <c r="AG88" s="503"/>
    </row>
    <row r="89" spans="1:39" s="116" customFormat="1">
      <c r="A89" s="29"/>
      <c r="B89" s="33"/>
      <c r="C89" s="31"/>
      <c r="D89" s="31"/>
      <c r="E89" s="31"/>
      <c r="M89" s="503"/>
      <c r="AF89" s="10"/>
      <c r="AG89" s="503"/>
    </row>
    <row r="90" spans="1:39" s="116" customFormat="1" ht="15">
      <c r="A90" s="29" t="s">
        <v>17</v>
      </c>
      <c r="B90" s="33">
        <v>41246</v>
      </c>
      <c r="C90" s="31">
        <v>2</v>
      </c>
      <c r="D90" s="31" t="s">
        <v>108</v>
      </c>
      <c r="E90" s="31">
        <v>1</v>
      </c>
      <c r="F90" s="31" t="s">
        <v>202</v>
      </c>
      <c r="G90" s="31" t="s">
        <v>187</v>
      </c>
      <c r="H90" s="32" t="s">
        <v>245</v>
      </c>
      <c r="I90" s="32" t="s">
        <v>326</v>
      </c>
      <c r="J90" s="32" t="s">
        <v>240</v>
      </c>
      <c r="M90" s="503">
        <v>0.11269410610399912</v>
      </c>
      <c r="N90" s="534">
        <v>35.795700000000004</v>
      </c>
      <c r="O90" s="534">
        <v>20.242999999999999</v>
      </c>
      <c r="P90" s="534">
        <v>49.139196000000005</v>
      </c>
      <c r="Q90" s="506">
        <v>1025.3059000000001</v>
      </c>
      <c r="R90" s="534">
        <v>7.6504899999999978</v>
      </c>
      <c r="S90" s="535">
        <v>104.3999</v>
      </c>
      <c r="T90" s="534">
        <v>8.2349999999999994</v>
      </c>
      <c r="U90" s="534">
        <v>0.40720000000000001</v>
      </c>
      <c r="V90" s="534">
        <v>0.68659999999999999</v>
      </c>
      <c r="W90" s="534">
        <v>36.549100000000003</v>
      </c>
      <c r="X90" s="534">
        <v>20.815899999999999</v>
      </c>
      <c r="Y90" s="534">
        <v>50.669597000000003</v>
      </c>
      <c r="Z90" s="506">
        <v>1025.7772</v>
      </c>
      <c r="AA90" s="534">
        <v>7.4601100000000002</v>
      </c>
      <c r="AB90" s="535">
        <v>103.32152000000001</v>
      </c>
      <c r="AC90" s="534">
        <v>8.1900000000000013</v>
      </c>
      <c r="AD90" s="506">
        <v>0.96160000000000001</v>
      </c>
      <c r="AE90" s="506">
        <v>3.2812000000000001</v>
      </c>
      <c r="AF90" s="10">
        <v>5.4</v>
      </c>
      <c r="AG90" s="503">
        <v>1.6618043307086618</v>
      </c>
    </row>
    <row r="91" spans="1:39" s="116" customFormat="1" ht="15">
      <c r="A91" s="29" t="s">
        <v>17</v>
      </c>
      <c r="B91" s="33">
        <v>41253</v>
      </c>
      <c r="C91" s="31">
        <v>2</v>
      </c>
      <c r="D91" s="31" t="s">
        <v>97</v>
      </c>
      <c r="E91" s="31">
        <v>1</v>
      </c>
      <c r="F91" s="31" t="s">
        <v>102</v>
      </c>
      <c r="G91" s="31" t="s">
        <v>193</v>
      </c>
      <c r="H91" s="32" t="s">
        <v>243</v>
      </c>
      <c r="I91" s="32" t="s">
        <v>326</v>
      </c>
      <c r="J91" s="32" t="s">
        <v>280</v>
      </c>
      <c r="M91" s="503">
        <v>8.8030584082072844E-2</v>
      </c>
      <c r="N91" s="534">
        <v>35.967300000000002</v>
      </c>
      <c r="O91" s="534">
        <v>21.855699999999999</v>
      </c>
      <c r="P91" s="534">
        <v>51.037260000000003</v>
      </c>
      <c r="Q91" s="506">
        <v>1024.9996000000001</v>
      </c>
      <c r="R91" s="534">
        <v>7.8568899999999999</v>
      </c>
      <c r="S91" s="535">
        <v>110.48196</v>
      </c>
      <c r="T91" s="534">
        <v>8.3160000000000007</v>
      </c>
      <c r="U91" s="534">
        <v>0.74129999999999996</v>
      </c>
      <c r="V91" s="534">
        <v>0.3962</v>
      </c>
      <c r="W91" s="534">
        <v>36.271900000000002</v>
      </c>
      <c r="X91" s="534">
        <v>21.4222</v>
      </c>
      <c r="Y91" s="534">
        <v>50.967346999999997</v>
      </c>
      <c r="Z91" s="506">
        <v>1025.3995</v>
      </c>
      <c r="AA91" s="534">
        <v>7.3833200000000003</v>
      </c>
      <c r="AB91" s="535">
        <v>103.2079</v>
      </c>
      <c r="AC91" s="534">
        <v>8.2900000000000009</v>
      </c>
      <c r="AD91" s="534">
        <v>1.5630999999999999</v>
      </c>
      <c r="AE91" s="534">
        <v>1.8772</v>
      </c>
      <c r="AF91" s="10">
        <v>5.9</v>
      </c>
      <c r="AG91" s="503">
        <v>0.86353854545454489</v>
      </c>
    </row>
    <row r="92" spans="1:39" s="116" customFormat="1" ht="15">
      <c r="A92" s="29" t="s">
        <v>17</v>
      </c>
      <c r="B92" s="33">
        <v>41260</v>
      </c>
      <c r="C92" s="31">
        <v>2</v>
      </c>
      <c r="D92" s="31" t="s">
        <v>97</v>
      </c>
      <c r="E92" s="31" t="s">
        <v>196</v>
      </c>
      <c r="F92" s="31" t="s">
        <v>203</v>
      </c>
      <c r="G92" s="31" t="s">
        <v>187</v>
      </c>
      <c r="H92" s="32" t="s">
        <v>259</v>
      </c>
      <c r="I92" s="32" t="s">
        <v>326</v>
      </c>
      <c r="J92" s="32" t="s">
        <v>244</v>
      </c>
      <c r="M92" s="503">
        <v>7.8444054953533307E-2</v>
      </c>
      <c r="N92" s="11">
        <v>35.776699999999998</v>
      </c>
      <c r="O92" s="11">
        <v>21.9467</v>
      </c>
      <c r="P92" s="11">
        <v>50.892049</v>
      </c>
      <c r="Q92" s="10">
        <v>1024.8293000000001</v>
      </c>
      <c r="R92" s="11">
        <v>7.7659399999999996</v>
      </c>
      <c r="S92" s="21">
        <v>109.25783</v>
      </c>
      <c r="T92" s="11">
        <v>8.4060000000000006</v>
      </c>
      <c r="U92" s="11">
        <v>0.41210000000000002</v>
      </c>
      <c r="V92" s="11">
        <v>1.0762</v>
      </c>
      <c r="W92" s="534">
        <v>36.605200000000004</v>
      </c>
      <c r="X92" s="534">
        <v>22.43</v>
      </c>
      <c r="Y92" s="534">
        <v>52.459794000000002</v>
      </c>
      <c r="Z92" s="506">
        <v>1025.3689999999999</v>
      </c>
      <c r="AA92" s="534">
        <v>6.8172300000000003</v>
      </c>
      <c r="AB92" s="535">
        <v>97.200580000000002</v>
      </c>
      <c r="AC92" s="534">
        <v>8.32</v>
      </c>
      <c r="AD92" s="534">
        <v>0.70479999999999998</v>
      </c>
      <c r="AE92" s="534">
        <v>4.2697000000000003</v>
      </c>
      <c r="AF92" s="10">
        <v>4.4000000000000004</v>
      </c>
      <c r="AG92" s="503">
        <v>1.9194904761904759</v>
      </c>
    </row>
    <row r="93" spans="1:39" s="116" customFormat="1" ht="15">
      <c r="A93" s="29" t="s">
        <v>17</v>
      </c>
      <c r="B93" s="33">
        <v>41267</v>
      </c>
      <c r="C93" s="31">
        <v>2</v>
      </c>
      <c r="D93" s="31" t="s">
        <v>191</v>
      </c>
      <c r="E93" s="31">
        <v>1</v>
      </c>
      <c r="F93" s="31" t="s">
        <v>202</v>
      </c>
      <c r="G93" s="31" t="s">
        <v>187</v>
      </c>
      <c r="H93" s="32" t="s">
        <v>259</v>
      </c>
      <c r="I93" s="32" t="s">
        <v>326</v>
      </c>
      <c r="J93" s="32" t="s">
        <v>244</v>
      </c>
      <c r="M93" s="503">
        <v>0.11269691221016276</v>
      </c>
      <c r="N93" s="534">
        <v>35.8127</v>
      </c>
      <c r="O93" s="534">
        <v>22.306699999999999</v>
      </c>
      <c r="P93" s="534">
        <v>51.315154999999997</v>
      </c>
      <c r="Q93" s="506">
        <v>1024.7535</v>
      </c>
      <c r="R93" s="534">
        <v>7.5668499999999996</v>
      </c>
      <c r="S93" s="535">
        <v>107.15952</v>
      </c>
      <c r="T93" s="534">
        <v>8.4499999999999993</v>
      </c>
      <c r="U93" s="534">
        <v>0.64290000000000003</v>
      </c>
      <c r="V93" s="534">
        <v>0.96519999999999995</v>
      </c>
      <c r="W93" s="534">
        <v>36.558799999999998</v>
      </c>
      <c r="X93" s="534">
        <v>22.881799999999998</v>
      </c>
      <c r="Y93" s="534">
        <v>52.884790000000002</v>
      </c>
      <c r="Z93" s="506">
        <v>1025.2037</v>
      </c>
      <c r="AA93" s="534">
        <v>6.8672800000000001</v>
      </c>
      <c r="AB93" s="535">
        <v>98.665850000000006</v>
      </c>
      <c r="AC93" s="534">
        <v>8.3950000000000014</v>
      </c>
      <c r="AD93" s="534">
        <v>1.4319999999999999</v>
      </c>
      <c r="AE93" s="534">
        <v>3.2770000000000001</v>
      </c>
      <c r="AF93" s="10">
        <v>5.3</v>
      </c>
      <c r="AG93" s="503">
        <v>1.6398432692307692</v>
      </c>
    </row>
    <row r="94" spans="1:39" s="116" customFormat="1" ht="15">
      <c r="A94" s="29" t="s">
        <v>17</v>
      </c>
      <c r="B94" s="33">
        <v>41281</v>
      </c>
      <c r="C94" s="31">
        <v>2</v>
      </c>
      <c r="D94" s="31">
        <v>1</v>
      </c>
      <c r="E94" s="31">
        <v>1</v>
      </c>
      <c r="F94" s="31" t="s">
        <v>188</v>
      </c>
      <c r="G94" s="31" t="s">
        <v>207</v>
      </c>
      <c r="H94" s="32" t="s">
        <v>243</v>
      </c>
      <c r="I94" s="32" t="s">
        <v>326</v>
      </c>
      <c r="J94" s="32" t="s">
        <v>280</v>
      </c>
      <c r="M94" s="503">
        <v>9.1687175972447812E-2</v>
      </c>
      <c r="N94" s="534">
        <v>35.917299999999997</v>
      </c>
      <c r="O94" s="534">
        <v>24.927399999999999</v>
      </c>
      <c r="P94" s="534">
        <v>54.227561000000001</v>
      </c>
      <c r="Q94" s="506">
        <v>1024.0615</v>
      </c>
      <c r="R94" s="534">
        <v>7.1835000000000004</v>
      </c>
      <c r="S94" s="535">
        <v>106.51651</v>
      </c>
      <c r="T94" s="534">
        <v>8.4030000000000005</v>
      </c>
      <c r="U94" s="534">
        <v>0.25380000000000003</v>
      </c>
      <c r="V94" s="534">
        <v>0.54590000000000005</v>
      </c>
      <c r="W94" s="534">
        <v>36.687800000000003</v>
      </c>
      <c r="X94" s="534">
        <v>24.824999999999999</v>
      </c>
      <c r="Y94" s="534">
        <v>55.152141</v>
      </c>
      <c r="Z94" s="506">
        <v>1024.7240999999999</v>
      </c>
      <c r="AA94" s="534">
        <v>5.9637900000000004</v>
      </c>
      <c r="AB94" s="535">
        <v>88.666690000000003</v>
      </c>
      <c r="AC94" s="534">
        <v>8.3150000000000013</v>
      </c>
      <c r="AD94" s="534">
        <v>1.6124000000000001</v>
      </c>
      <c r="AE94" s="534">
        <v>2.0541</v>
      </c>
      <c r="AF94" s="10">
        <v>5.4</v>
      </c>
      <c r="AG94" s="503">
        <v>1.042055614973262</v>
      </c>
    </row>
    <row r="95" spans="1:39" s="116" customFormat="1" ht="15">
      <c r="A95" s="29" t="s">
        <v>17</v>
      </c>
      <c r="B95" s="33">
        <v>41287</v>
      </c>
      <c r="C95" s="31">
        <v>2</v>
      </c>
      <c r="D95" s="31" t="s">
        <v>191</v>
      </c>
      <c r="E95" s="31">
        <v>1</v>
      </c>
      <c r="F95" s="31" t="s">
        <v>202</v>
      </c>
      <c r="G95" s="31" t="s">
        <v>189</v>
      </c>
      <c r="H95" s="32" t="s">
        <v>254</v>
      </c>
      <c r="I95" s="32" t="s">
        <v>326</v>
      </c>
      <c r="J95" s="32" t="s">
        <v>244</v>
      </c>
      <c r="M95" s="503">
        <v>0.11286472413250898</v>
      </c>
      <c r="N95" s="11">
        <v>35.9876</v>
      </c>
      <c r="O95" s="11">
        <v>24.060600000000001</v>
      </c>
      <c r="P95" s="11">
        <v>53.396763999999997</v>
      </c>
      <c r="Q95" s="10">
        <v>1024.3757000000001</v>
      </c>
      <c r="R95" s="11">
        <v>7.0662000000000003</v>
      </c>
      <c r="S95" s="21">
        <v>103.27809999999999</v>
      </c>
      <c r="T95" s="11">
        <v>8.4250000000000007</v>
      </c>
      <c r="U95" s="11">
        <v>0.58919999999999995</v>
      </c>
      <c r="V95" s="11">
        <v>1.3375999999999999</v>
      </c>
      <c r="W95" s="534">
        <v>36.500100000000003</v>
      </c>
      <c r="X95" s="534">
        <v>24.331900000000001</v>
      </c>
      <c r="Y95" s="534">
        <v>54.368647000000003</v>
      </c>
      <c r="Z95" s="506">
        <v>1024.7304999999999</v>
      </c>
      <c r="AA95" s="534">
        <v>5.8492499999999996</v>
      </c>
      <c r="AB95" s="535">
        <v>86.143150000000006</v>
      </c>
      <c r="AC95" s="534">
        <v>8.3500000000000014</v>
      </c>
      <c r="AD95" s="534">
        <v>0.64790000000000003</v>
      </c>
      <c r="AE95" s="534">
        <v>2.3289</v>
      </c>
      <c r="AF95" s="10">
        <v>4.2</v>
      </c>
      <c r="AG95" s="503">
        <v>1.646407594936709</v>
      </c>
    </row>
    <row r="96" spans="1:39" s="116" customFormat="1" ht="15">
      <c r="A96" s="29" t="s">
        <v>17</v>
      </c>
      <c r="B96" s="33">
        <v>41295</v>
      </c>
      <c r="C96" s="31">
        <v>2</v>
      </c>
      <c r="D96" s="31">
        <v>1</v>
      </c>
      <c r="E96" s="31">
        <v>1</v>
      </c>
      <c r="F96" s="31" t="s">
        <v>195</v>
      </c>
      <c r="G96" s="31" t="s">
        <v>204</v>
      </c>
      <c r="H96" s="32" t="s">
        <v>111</v>
      </c>
      <c r="I96" s="32" t="s">
        <v>326</v>
      </c>
      <c r="J96" s="32" t="s">
        <v>240</v>
      </c>
      <c r="M96" s="503">
        <v>0.10039663811314642</v>
      </c>
      <c r="N96" s="534">
        <v>36.111600000000003</v>
      </c>
      <c r="O96" s="534">
        <v>23.881</v>
      </c>
      <c r="P96" s="534">
        <v>53.36835</v>
      </c>
      <c r="Q96" s="506">
        <v>1024.5233000000001</v>
      </c>
      <c r="R96" s="534">
        <v>7.1504399999999997</v>
      </c>
      <c r="S96" s="535">
        <v>104.26085</v>
      </c>
      <c r="T96" s="11">
        <v>8.1809999999999992</v>
      </c>
      <c r="U96" s="534">
        <v>0.46210000000000001</v>
      </c>
      <c r="V96" s="534">
        <v>0.82620000000000005</v>
      </c>
      <c r="W96" s="534">
        <v>36.896099999999997</v>
      </c>
      <c r="X96" s="534">
        <v>24.414400000000001</v>
      </c>
      <c r="Y96" s="534">
        <v>54.981605999999999</v>
      </c>
      <c r="Z96" s="506">
        <v>1025.0070000000001</v>
      </c>
      <c r="AA96" s="534">
        <v>6.1164100000000001</v>
      </c>
      <c r="AB96" s="535">
        <v>90.409809999999993</v>
      </c>
      <c r="AC96" s="11">
        <v>8.1809999999999992</v>
      </c>
      <c r="AD96" s="534">
        <v>0.68820000000000003</v>
      </c>
      <c r="AE96" s="534">
        <v>3.9815</v>
      </c>
      <c r="AF96" s="10">
        <v>6.2</v>
      </c>
      <c r="AG96" s="503">
        <v>1.5576938095238093</v>
      </c>
    </row>
    <row r="97" spans="1:39" s="116" customFormat="1" ht="15">
      <c r="A97" s="29" t="s">
        <v>17</v>
      </c>
      <c r="B97" s="33">
        <v>41304</v>
      </c>
      <c r="C97" s="31">
        <v>2</v>
      </c>
      <c r="D97" s="31">
        <v>3</v>
      </c>
      <c r="E97" s="31">
        <v>1</v>
      </c>
      <c r="F97" s="31" t="s">
        <v>197</v>
      </c>
      <c r="G97" s="31" t="s">
        <v>207</v>
      </c>
      <c r="H97" s="32" t="s">
        <v>254</v>
      </c>
      <c r="I97" s="32" t="s">
        <v>326</v>
      </c>
      <c r="J97" s="32" t="s">
        <v>240</v>
      </c>
      <c r="M97" s="503" t="s">
        <v>328</v>
      </c>
      <c r="N97" s="534">
        <v>36.2879</v>
      </c>
      <c r="O97" s="534">
        <v>23.548999999999999</v>
      </c>
      <c r="P97" s="534">
        <v>53.244163</v>
      </c>
      <c r="Q97" s="506">
        <v>1024.7552000000001</v>
      </c>
      <c r="R97" s="534">
        <v>7.2895599999999998</v>
      </c>
      <c r="S97" s="535">
        <v>105.78910999999999</v>
      </c>
      <c r="T97" s="11">
        <v>8.2100000000000009</v>
      </c>
      <c r="U97" s="534">
        <v>0.41010000000000002</v>
      </c>
      <c r="V97" s="534">
        <v>1.1128</v>
      </c>
      <c r="W97" s="534">
        <v>36.969099999999997</v>
      </c>
      <c r="X97" s="534">
        <v>24.172999999999998</v>
      </c>
      <c r="Y97" s="534">
        <v>54.814616999999998</v>
      </c>
      <c r="Z97" s="506">
        <v>1025.1344999999999</v>
      </c>
      <c r="AA97" s="534">
        <v>6.8891600000000004</v>
      </c>
      <c r="AB97" s="535">
        <v>101.45526</v>
      </c>
      <c r="AC97" s="11">
        <v>8.1549999999999994</v>
      </c>
      <c r="AD97" s="534">
        <v>1.5114000000000001</v>
      </c>
      <c r="AE97" s="534">
        <v>2.5383</v>
      </c>
      <c r="AF97" s="10">
        <v>6.4</v>
      </c>
      <c r="AG97" s="503">
        <v>1.5936016216216213</v>
      </c>
    </row>
    <row r="98" spans="1:39" s="116" customFormat="1" ht="15">
      <c r="A98" s="29" t="s">
        <v>17</v>
      </c>
      <c r="B98" s="33">
        <v>41309</v>
      </c>
      <c r="C98" s="31">
        <v>2</v>
      </c>
      <c r="D98" s="31" t="s">
        <v>191</v>
      </c>
      <c r="E98" s="31">
        <v>1</v>
      </c>
      <c r="F98" s="31" t="s">
        <v>197</v>
      </c>
      <c r="G98" s="31" t="s">
        <v>207</v>
      </c>
      <c r="H98" s="32" t="s">
        <v>243</v>
      </c>
      <c r="I98" s="32" t="s">
        <v>326</v>
      </c>
      <c r="J98" s="32" t="s">
        <v>280</v>
      </c>
      <c r="K98" s="32"/>
      <c r="L98" s="32"/>
      <c r="M98" s="503">
        <v>8.8984661523056521E-2</v>
      </c>
      <c r="N98" s="534">
        <v>36.509</v>
      </c>
      <c r="O98" s="534">
        <v>24.7301</v>
      </c>
      <c r="P98" s="534">
        <v>54.805857000000003</v>
      </c>
      <c r="Q98" s="506">
        <v>1024.5689</v>
      </c>
      <c r="R98" s="534">
        <v>7.1729700000000003</v>
      </c>
      <c r="S98" s="535">
        <v>106.36337</v>
      </c>
      <c r="T98" s="534">
        <v>8.2370000000000001</v>
      </c>
      <c r="U98" s="534">
        <v>0.18529999999999999</v>
      </c>
      <c r="V98" s="534">
        <v>0.38679999999999998</v>
      </c>
      <c r="W98" s="534">
        <v>37.222800000000007</v>
      </c>
      <c r="X98" s="534">
        <v>24.827999999999999</v>
      </c>
      <c r="Y98" s="534">
        <v>55.867784</v>
      </c>
      <c r="Z98" s="506">
        <v>1025.1297999999999</v>
      </c>
      <c r="AA98" s="534">
        <v>6.5938100000000004</v>
      </c>
      <c r="AB98" s="535">
        <v>98.33869</v>
      </c>
      <c r="AC98" s="534">
        <v>8.1770000000000014</v>
      </c>
      <c r="AD98" s="534">
        <v>0.5595</v>
      </c>
      <c r="AE98" s="534">
        <v>2.1017000000000001</v>
      </c>
      <c r="AF98" s="10">
        <v>7</v>
      </c>
      <c r="AG98" s="503">
        <v>0.92340628930817581</v>
      </c>
    </row>
    <row r="99" spans="1:39" s="116" customFormat="1" ht="15">
      <c r="A99" s="29" t="s">
        <v>17</v>
      </c>
      <c r="B99" s="33">
        <v>41316</v>
      </c>
      <c r="C99" s="31">
        <v>2</v>
      </c>
      <c r="D99" s="31" t="s">
        <v>97</v>
      </c>
      <c r="E99" s="31">
        <v>1</v>
      </c>
      <c r="F99" s="31" t="s">
        <v>188</v>
      </c>
      <c r="G99" s="31" t="s">
        <v>187</v>
      </c>
      <c r="H99" s="32" t="s">
        <v>250</v>
      </c>
      <c r="I99" s="32" t="s">
        <v>326</v>
      </c>
      <c r="J99" s="32" t="s">
        <v>240</v>
      </c>
      <c r="K99" s="32"/>
      <c r="L99" s="31"/>
      <c r="M99" s="511">
        <v>9.6705178948259016E-2</v>
      </c>
      <c r="N99" s="534">
        <v>36.496400000000001</v>
      </c>
      <c r="O99" s="534">
        <v>23.876300000000001</v>
      </c>
      <c r="P99" s="534">
        <v>53.867775999999999</v>
      </c>
      <c r="Q99" s="506">
        <v>1024.8163</v>
      </c>
      <c r="R99" s="534">
        <v>7.0314899999999998</v>
      </c>
      <c r="S99" s="535">
        <v>102.74544</v>
      </c>
      <c r="T99" s="534">
        <v>8.2080000000000002</v>
      </c>
      <c r="U99" s="534">
        <v>0.31059999999999999</v>
      </c>
      <c r="V99" s="534">
        <v>0.69159999999999999</v>
      </c>
      <c r="W99" s="534">
        <v>37.123400000000004</v>
      </c>
      <c r="X99" s="534">
        <v>24.186699999999998</v>
      </c>
      <c r="Y99" s="534">
        <v>55.032417000000002</v>
      </c>
      <c r="Z99" s="506">
        <v>1025.248</v>
      </c>
      <c r="AA99" s="534">
        <v>6.6623599999999996</v>
      </c>
      <c r="AB99" s="535">
        <v>98.225269999999995</v>
      </c>
      <c r="AC99" s="534">
        <v>8.168000000000001</v>
      </c>
      <c r="AD99" s="534">
        <v>0.44230000000000003</v>
      </c>
      <c r="AE99" s="534">
        <v>2.5947</v>
      </c>
      <c r="AF99" s="10">
        <v>6.4</v>
      </c>
      <c r="AG99" s="503">
        <v>1.1963358974358969</v>
      </c>
    </row>
    <row r="100" spans="1:39" s="116" customFormat="1" ht="15">
      <c r="A100" s="29" t="s">
        <v>17</v>
      </c>
      <c r="B100" s="33">
        <v>41323</v>
      </c>
      <c r="C100" s="31" t="s">
        <v>97</v>
      </c>
      <c r="D100" s="31" t="s">
        <v>196</v>
      </c>
      <c r="E100" s="31" t="s">
        <v>196</v>
      </c>
      <c r="F100" s="31" t="s">
        <v>195</v>
      </c>
      <c r="G100" s="31" t="s">
        <v>189</v>
      </c>
      <c r="H100" s="32" t="s">
        <v>253</v>
      </c>
      <c r="I100" s="32" t="s">
        <v>326</v>
      </c>
      <c r="J100" s="32" t="s">
        <v>244</v>
      </c>
      <c r="K100" s="536"/>
      <c r="L100" s="32"/>
      <c r="M100" s="511">
        <v>0.13529268512663054</v>
      </c>
      <c r="N100" s="534">
        <v>36.566000000000003</v>
      </c>
      <c r="O100" s="534">
        <v>23.852399999999999</v>
      </c>
      <c r="P100" s="534">
        <v>53.933070000000001</v>
      </c>
      <c r="Q100" s="506">
        <v>1024.8759</v>
      </c>
      <c r="R100" s="534">
        <v>6.86137</v>
      </c>
      <c r="S100" s="535">
        <v>100.25857999999999</v>
      </c>
      <c r="T100" s="534">
        <v>8.2319999999999993</v>
      </c>
      <c r="U100" s="534">
        <v>0.29699999999999999</v>
      </c>
      <c r="V100" s="534">
        <v>1.2128000000000001</v>
      </c>
      <c r="W100" s="534">
        <v>37.361899999999999</v>
      </c>
      <c r="X100" s="534">
        <v>24.939399999999999</v>
      </c>
      <c r="Y100" s="534">
        <v>56.175642000000003</v>
      </c>
      <c r="Z100" s="506">
        <v>1025.1991</v>
      </c>
      <c r="AA100" s="534">
        <v>6.5391399999999997</v>
      </c>
      <c r="AB100" s="535">
        <v>97.78534999999998</v>
      </c>
      <c r="AC100" s="534">
        <v>8.1770000000000014</v>
      </c>
      <c r="AD100" s="534">
        <v>1.2331000000000001</v>
      </c>
      <c r="AE100" s="534">
        <v>2.6522999999999999</v>
      </c>
      <c r="AF100" s="10">
        <v>6</v>
      </c>
      <c r="AG100" s="503">
        <v>1.5572540106951875</v>
      </c>
    </row>
    <row r="101" spans="1:39" s="116" customFormat="1" ht="15">
      <c r="A101" s="29" t="s">
        <v>17</v>
      </c>
      <c r="B101" s="33">
        <v>41330</v>
      </c>
      <c r="C101" s="31">
        <v>2</v>
      </c>
      <c r="D101" s="21">
        <v>1</v>
      </c>
      <c r="E101" s="31">
        <v>1</v>
      </c>
      <c r="F101" s="31" t="s">
        <v>202</v>
      </c>
      <c r="G101" s="31" t="s">
        <v>192</v>
      </c>
      <c r="H101" s="32" t="s">
        <v>242</v>
      </c>
      <c r="I101" s="32" t="s">
        <v>326</v>
      </c>
      <c r="J101" s="32" t="s">
        <v>244</v>
      </c>
      <c r="K101" s="32"/>
      <c r="M101" s="503">
        <v>0.10650467169251888</v>
      </c>
      <c r="N101" s="534">
        <v>36.6569</v>
      </c>
      <c r="O101" s="534">
        <v>23.667999999999999</v>
      </c>
      <c r="P101" s="534">
        <v>53.853009</v>
      </c>
      <c r="Q101" s="506">
        <v>1025.0016000000001</v>
      </c>
      <c r="R101" s="534">
        <v>7.1189200000000001</v>
      </c>
      <c r="S101" s="535">
        <v>103.74585</v>
      </c>
      <c r="T101" s="534">
        <v>8.2870000000000008</v>
      </c>
      <c r="U101" s="534">
        <v>0.84530000000000005</v>
      </c>
      <c r="V101" s="534">
        <v>1.3671</v>
      </c>
      <c r="W101" s="534">
        <v>37.4435</v>
      </c>
      <c r="X101" s="534">
        <v>24.2502</v>
      </c>
      <c r="Y101" s="534">
        <v>55.522770000000001</v>
      </c>
      <c r="Z101" s="506">
        <v>1025.4711</v>
      </c>
      <c r="AA101" s="534">
        <v>6.5390199999999998</v>
      </c>
      <c r="AB101" s="535">
        <v>96.688990000000004</v>
      </c>
      <c r="AC101" s="534">
        <v>8.2240000000000002</v>
      </c>
      <c r="AD101" s="534">
        <v>1.0199</v>
      </c>
      <c r="AE101" s="534">
        <v>2.6484999999999999</v>
      </c>
      <c r="AF101" s="10">
        <v>6</v>
      </c>
      <c r="AG101" s="503">
        <v>1.9322230158730163</v>
      </c>
    </row>
    <row r="102" spans="1:39" s="116" customFormat="1" ht="15">
      <c r="A102" s="29" t="s">
        <v>17</v>
      </c>
      <c r="B102" s="33">
        <v>41337</v>
      </c>
      <c r="C102" s="31">
        <v>2</v>
      </c>
      <c r="D102" s="21">
        <v>1</v>
      </c>
      <c r="E102" s="31">
        <v>1</v>
      </c>
      <c r="F102" s="31" t="s">
        <v>119</v>
      </c>
      <c r="G102" s="31" t="s">
        <v>193</v>
      </c>
      <c r="H102" s="32" t="s">
        <v>241</v>
      </c>
      <c r="I102" s="32" t="s">
        <v>326</v>
      </c>
      <c r="J102" s="32" t="s">
        <v>280</v>
      </c>
      <c r="K102" s="32"/>
      <c r="M102" s="503">
        <v>8.2699826303500035E-2</v>
      </c>
      <c r="N102" s="534">
        <v>36.777299999999997</v>
      </c>
      <c r="O102" s="534">
        <v>24.5672</v>
      </c>
      <c r="P102" s="534">
        <v>54.985557999999997</v>
      </c>
      <c r="Q102" s="506">
        <v>1024.8213000000001</v>
      </c>
      <c r="R102" s="534">
        <v>7.0675400000000002</v>
      </c>
      <c r="S102" s="535">
        <v>104.67023</v>
      </c>
      <c r="T102" s="534">
        <v>8.3170000000000002</v>
      </c>
      <c r="U102" s="534">
        <v>0.18</v>
      </c>
      <c r="V102" s="534">
        <v>0.54300000000000004</v>
      </c>
      <c r="W102" s="534">
        <v>37.488599999999998</v>
      </c>
      <c r="X102" s="534">
        <v>24.558499999999999</v>
      </c>
      <c r="Y102" s="534">
        <v>55.922794000000003</v>
      </c>
      <c r="Z102" s="506">
        <v>1025.4129</v>
      </c>
      <c r="AA102" s="534">
        <v>5.6442300000000003</v>
      </c>
      <c r="AB102" s="535">
        <v>83.919899999999998</v>
      </c>
      <c r="AC102" s="534">
        <v>8.2430000000000003</v>
      </c>
      <c r="AD102" s="534">
        <v>0.76949999999999996</v>
      </c>
      <c r="AE102" s="534">
        <v>1.6407</v>
      </c>
      <c r="AF102" s="10">
        <v>5.4</v>
      </c>
      <c r="AG102" s="503">
        <v>0.85551477272727283</v>
      </c>
    </row>
    <row r="103" spans="1:39" s="116" customFormat="1" ht="15">
      <c r="A103" s="29" t="s">
        <v>17</v>
      </c>
      <c r="B103" s="33">
        <v>41344</v>
      </c>
      <c r="C103" s="31">
        <v>2</v>
      </c>
      <c r="D103" s="31" t="s">
        <v>97</v>
      </c>
      <c r="E103" s="31">
        <v>1</v>
      </c>
      <c r="F103" s="31" t="s">
        <v>119</v>
      </c>
      <c r="G103" s="31" t="s">
        <v>193</v>
      </c>
      <c r="H103" s="32" t="s">
        <v>245</v>
      </c>
      <c r="I103" s="32" t="s">
        <v>326</v>
      </c>
      <c r="J103" s="32" t="s">
        <v>240</v>
      </c>
      <c r="K103" s="32"/>
      <c r="M103" s="503">
        <v>9.2083769507535537E-2</v>
      </c>
      <c r="N103" s="534">
        <v>36.628100000000003</v>
      </c>
      <c r="O103" s="534">
        <v>24.516200000000001</v>
      </c>
      <c r="P103" s="534">
        <v>54.732393000000002</v>
      </c>
      <c r="Q103" s="506">
        <v>1024.7230999999999</v>
      </c>
      <c r="R103" s="534">
        <v>7.05321</v>
      </c>
      <c r="S103" s="535">
        <v>104.27815</v>
      </c>
      <c r="T103" s="534">
        <v>8.2840000000000007</v>
      </c>
      <c r="U103" s="534">
        <v>0.15759999999999999</v>
      </c>
      <c r="V103" s="534">
        <v>0.71819999999999995</v>
      </c>
      <c r="W103" s="534">
        <v>37.348399999999998</v>
      </c>
      <c r="X103" s="534">
        <v>24.3855</v>
      </c>
      <c r="Y103" s="534">
        <v>55.546705000000003</v>
      </c>
      <c r="Z103" s="506">
        <v>1025.3579999999999</v>
      </c>
      <c r="AA103" s="534">
        <v>5.9417400000000002</v>
      </c>
      <c r="AB103" s="535">
        <v>88.012479999999996</v>
      </c>
      <c r="AC103" s="534">
        <v>8.2249999999999996</v>
      </c>
      <c r="AD103" s="534">
        <v>0.63219999999999998</v>
      </c>
      <c r="AE103" s="534">
        <v>1.6841999999999999</v>
      </c>
      <c r="AF103" s="10">
        <v>8.1</v>
      </c>
      <c r="AG103" s="503">
        <v>1.1164999999999996</v>
      </c>
    </row>
    <row r="104" spans="1:39" s="116" customFormat="1" ht="15">
      <c r="A104" s="29" t="s">
        <v>17</v>
      </c>
      <c r="B104" s="33">
        <v>41351</v>
      </c>
      <c r="C104" s="31">
        <v>2</v>
      </c>
      <c r="D104" s="31" t="s">
        <v>108</v>
      </c>
      <c r="E104" s="31">
        <v>1</v>
      </c>
      <c r="F104" s="31" t="s">
        <v>195</v>
      </c>
      <c r="G104" s="31" t="s">
        <v>204</v>
      </c>
      <c r="H104" s="32" t="s">
        <v>262</v>
      </c>
      <c r="I104" s="32" t="s">
        <v>326</v>
      </c>
      <c r="J104" s="32" t="s">
        <v>244</v>
      </c>
      <c r="K104" s="32"/>
      <c r="M104" s="503">
        <v>9.5847790710822209E-2</v>
      </c>
      <c r="N104" s="534">
        <v>36.805300000000003</v>
      </c>
      <c r="O104" s="534">
        <v>23.505299999999998</v>
      </c>
      <c r="P104" s="534">
        <v>53.870030999999997</v>
      </c>
      <c r="Q104" s="506">
        <v>1025.1594</v>
      </c>
      <c r="R104" s="534">
        <v>7.3115500000000004</v>
      </c>
      <c r="S104" s="535">
        <v>106.34507000000001</v>
      </c>
      <c r="T104" s="534">
        <v>8.3240000000000016</v>
      </c>
      <c r="U104" s="534">
        <v>0.16070000000000001</v>
      </c>
      <c r="V104" s="534">
        <v>0.71250000000000002</v>
      </c>
      <c r="W104" s="534">
        <v>37.328800000000001</v>
      </c>
      <c r="X104" s="534">
        <v>23.3125</v>
      </c>
      <c r="Y104" s="534">
        <v>54.343043000000002</v>
      </c>
      <c r="Z104" s="506">
        <v>1025.6632</v>
      </c>
      <c r="AA104" s="534">
        <v>6.4713500000000002</v>
      </c>
      <c r="AB104" s="535">
        <v>94.094890000000007</v>
      </c>
      <c r="AC104" s="534">
        <v>8.2670000000000012</v>
      </c>
      <c r="AD104" s="534">
        <v>0.76039999999999996</v>
      </c>
      <c r="AE104" s="534">
        <v>3.3403999999999998</v>
      </c>
      <c r="AF104" s="10">
        <v>7</v>
      </c>
      <c r="AG104" s="503">
        <v>2.0172294871794874</v>
      </c>
    </row>
    <row r="105" spans="1:39" s="116" customFormat="1" ht="15">
      <c r="A105" s="29" t="s">
        <v>17</v>
      </c>
      <c r="B105" s="33">
        <v>41358</v>
      </c>
      <c r="C105" s="31">
        <v>2</v>
      </c>
      <c r="D105" s="31" t="s">
        <v>97</v>
      </c>
      <c r="E105" s="31">
        <v>1</v>
      </c>
      <c r="F105" s="31" t="s">
        <v>188</v>
      </c>
      <c r="G105" s="31" t="s">
        <v>193</v>
      </c>
      <c r="H105" s="32" t="s">
        <v>245</v>
      </c>
      <c r="I105" s="32" t="s">
        <v>326</v>
      </c>
      <c r="J105" s="32" t="s">
        <v>240</v>
      </c>
      <c r="K105" s="32"/>
      <c r="M105" s="503">
        <v>0.11400939700736011</v>
      </c>
      <c r="N105" s="534">
        <v>36.594799999999999</v>
      </c>
      <c r="O105" s="534">
        <v>22.349</v>
      </c>
      <c r="P105" s="534">
        <v>52.354925999999999</v>
      </c>
      <c r="Q105" s="506">
        <v>1025.3359</v>
      </c>
      <c r="R105" s="534">
        <v>7.1006</v>
      </c>
      <c r="S105" s="535">
        <v>101.09078</v>
      </c>
      <c r="T105" s="534">
        <v>8.3470000000000013</v>
      </c>
      <c r="U105" s="534">
        <v>0.31019999999999998</v>
      </c>
      <c r="V105" s="534">
        <v>0.90480000000000005</v>
      </c>
      <c r="W105" s="534">
        <v>37.500500000000002</v>
      </c>
      <c r="X105" s="534">
        <v>23.0396</v>
      </c>
      <c r="Y105" s="534">
        <v>54.264932000000002</v>
      </c>
      <c r="Z105" s="506">
        <v>1025.8742999999999</v>
      </c>
      <c r="AA105" s="534">
        <v>6.1723299999999997</v>
      </c>
      <c r="AB105" s="535">
        <v>89.411839999999998</v>
      </c>
      <c r="AC105" s="534">
        <v>8.261000000000001</v>
      </c>
      <c r="AD105" s="534">
        <v>1.0039</v>
      </c>
      <c r="AE105" s="534">
        <v>1.2267999999999999</v>
      </c>
      <c r="AF105" s="10">
        <v>6.9</v>
      </c>
      <c r="AG105" s="503">
        <v>1.2260660493827165</v>
      </c>
    </row>
    <row r="107" spans="1:39" ht="15">
      <c r="A107" s="29" t="s">
        <v>18</v>
      </c>
      <c r="B107" s="33">
        <v>41246</v>
      </c>
      <c r="C107" s="31">
        <v>2</v>
      </c>
      <c r="D107" s="31" t="s">
        <v>186</v>
      </c>
      <c r="E107" s="31">
        <v>1</v>
      </c>
      <c r="F107" s="31" t="s">
        <v>201</v>
      </c>
      <c r="G107" s="31" t="s">
        <v>187</v>
      </c>
      <c r="H107" s="32" t="s">
        <v>254</v>
      </c>
      <c r="I107" s="32" t="s">
        <v>327</v>
      </c>
      <c r="J107" s="32" t="s">
        <v>240</v>
      </c>
      <c r="M107" s="503">
        <v>0.11690303137431347</v>
      </c>
      <c r="N107" s="11">
        <v>35.774700000000003</v>
      </c>
      <c r="O107" s="11">
        <v>20.146599999999999</v>
      </c>
      <c r="P107" s="11">
        <v>49.013674000000002</v>
      </c>
      <c r="Q107" s="10">
        <v>1025.3171</v>
      </c>
      <c r="R107" s="11">
        <v>7.4864300000000004</v>
      </c>
      <c r="S107" s="21">
        <v>101.96902</v>
      </c>
      <c r="T107" s="11">
        <v>8.2260000000000009</v>
      </c>
      <c r="U107" s="11">
        <v>0.50390000000000001</v>
      </c>
      <c r="V107" s="11">
        <v>0.78080000000000005</v>
      </c>
      <c r="W107" s="534">
        <v>35.778300000000002</v>
      </c>
      <c r="X107" s="534">
        <v>19.965</v>
      </c>
      <c r="Y107" s="534">
        <v>48.836551</v>
      </c>
      <c r="Z107" s="506">
        <v>1025.4322999999999</v>
      </c>
      <c r="AA107" s="534">
        <v>7.3841099999999997</v>
      </c>
      <c r="AB107" s="535">
        <v>100.24463</v>
      </c>
      <c r="AC107" s="534">
        <v>8.218</v>
      </c>
      <c r="AD107" s="534">
        <v>3.8069999999999999</v>
      </c>
      <c r="AE107" s="534">
        <v>2.5819000000000001</v>
      </c>
      <c r="AF107" s="10">
        <v>5.3</v>
      </c>
      <c r="AG107" s="503">
        <v>1.7449798045602614</v>
      </c>
    </row>
    <row r="108" spans="1:39" ht="15">
      <c r="A108" s="29" t="s">
        <v>18</v>
      </c>
      <c r="B108" s="33">
        <v>41253</v>
      </c>
      <c r="C108" s="31">
        <v>2</v>
      </c>
      <c r="D108" s="31" t="s">
        <v>108</v>
      </c>
      <c r="E108" s="31">
        <v>1</v>
      </c>
      <c r="F108" s="31" t="s">
        <v>203</v>
      </c>
      <c r="G108" s="31" t="s">
        <v>189</v>
      </c>
      <c r="H108" s="32" t="s">
        <v>250</v>
      </c>
      <c r="I108" s="32" t="s">
        <v>326</v>
      </c>
      <c r="J108" s="32" t="s">
        <v>240</v>
      </c>
      <c r="K108" s="116"/>
      <c r="L108" s="116"/>
      <c r="M108" s="503">
        <v>8.6857337482976069E-2</v>
      </c>
      <c r="N108" s="534">
        <v>35.790200000000006</v>
      </c>
      <c r="O108" s="534">
        <v>22.473800000000001</v>
      </c>
      <c r="P108" s="534">
        <v>51.461571999999997</v>
      </c>
      <c r="Q108" s="506">
        <v>1024.6851999999999</v>
      </c>
      <c r="R108" s="534">
        <v>7.6456999999999997</v>
      </c>
      <c r="S108" s="535">
        <v>108.58127</v>
      </c>
      <c r="T108" s="534">
        <v>8.3070000000000004</v>
      </c>
      <c r="U108" s="534">
        <v>0.33119999999999999</v>
      </c>
      <c r="V108" s="534">
        <v>0.48010000000000003</v>
      </c>
      <c r="W108" s="534">
        <v>35.817599999999999</v>
      </c>
      <c r="X108" s="534">
        <v>21.0031</v>
      </c>
      <c r="Y108" s="534">
        <v>49.963462</v>
      </c>
      <c r="Z108" s="506">
        <v>1025.1831</v>
      </c>
      <c r="AA108" s="534">
        <v>7.2473299999999998</v>
      </c>
      <c r="AB108" s="535">
        <v>100.28115</v>
      </c>
      <c r="AC108" s="534">
        <v>8.2880000000000003</v>
      </c>
      <c r="AD108" s="534">
        <v>0.86299999999999999</v>
      </c>
      <c r="AE108" s="534">
        <v>2.8277000000000001</v>
      </c>
      <c r="AF108" s="10">
        <v>7.5</v>
      </c>
      <c r="AG108" s="503">
        <v>1.2009794612794618</v>
      </c>
      <c r="AH108" s="116"/>
      <c r="AI108" s="116"/>
      <c r="AJ108" s="116"/>
      <c r="AK108" s="116"/>
      <c r="AL108" s="116"/>
      <c r="AM108" s="116"/>
    </row>
    <row r="109" spans="1:39" ht="15">
      <c r="A109" s="29" t="s">
        <v>18</v>
      </c>
      <c r="B109" s="33">
        <v>41260</v>
      </c>
      <c r="C109" s="31" t="s">
        <v>97</v>
      </c>
      <c r="D109" s="31" t="s">
        <v>190</v>
      </c>
      <c r="E109" s="31" t="s">
        <v>191</v>
      </c>
      <c r="F109" s="31" t="s">
        <v>304</v>
      </c>
      <c r="G109" s="31" t="s">
        <v>187</v>
      </c>
      <c r="H109" s="32" t="s">
        <v>255</v>
      </c>
      <c r="I109" s="32" t="s">
        <v>326</v>
      </c>
      <c r="J109" s="32" t="s">
        <v>240</v>
      </c>
      <c r="K109" s="116"/>
      <c r="L109" s="116"/>
      <c r="M109" s="503">
        <v>7.0142454411825081E-2</v>
      </c>
      <c r="N109" s="534">
        <v>35.742699999999999</v>
      </c>
      <c r="O109" s="534">
        <v>21.767099999999999</v>
      </c>
      <c r="P109" s="534">
        <v>50.660997000000002</v>
      </c>
      <c r="Q109" s="506">
        <v>1024.8525</v>
      </c>
      <c r="R109" s="534">
        <v>7.5283300000000004</v>
      </c>
      <c r="S109" s="535">
        <v>105.55654</v>
      </c>
      <c r="T109" s="534">
        <v>8.39</v>
      </c>
      <c r="U109" s="534">
        <v>0.31680000000000003</v>
      </c>
      <c r="V109" s="534">
        <v>0.54720000000000002</v>
      </c>
      <c r="W109" s="534">
        <v>35.750399999999999</v>
      </c>
      <c r="X109" s="534">
        <v>21.521799999999999</v>
      </c>
      <c r="Y109" s="534">
        <v>50.421075000000002</v>
      </c>
      <c r="Z109" s="506">
        <v>1024.9919</v>
      </c>
      <c r="AA109" s="534">
        <v>6.3647200000000002</v>
      </c>
      <c r="AB109" s="535">
        <v>88.85608999999998</v>
      </c>
      <c r="AC109" s="534">
        <v>8.3250000000000011</v>
      </c>
      <c r="AD109" s="534">
        <v>1.4086000000000001</v>
      </c>
      <c r="AE109" s="534">
        <v>3.3641999999999999</v>
      </c>
      <c r="AF109" s="10">
        <v>5.8</v>
      </c>
      <c r="AG109" s="503">
        <v>1.2378789473684209</v>
      </c>
      <c r="AH109" s="116"/>
      <c r="AI109" s="116"/>
      <c r="AJ109" s="116"/>
      <c r="AK109" s="116"/>
      <c r="AL109" s="116"/>
      <c r="AM109" s="116"/>
    </row>
    <row r="110" spans="1:39">
      <c r="A110" s="29" t="s">
        <v>18</v>
      </c>
      <c r="B110" s="33">
        <v>41267</v>
      </c>
      <c r="C110" s="31">
        <v>2</v>
      </c>
      <c r="D110" s="31" t="s">
        <v>108</v>
      </c>
      <c r="E110" s="31">
        <v>1</v>
      </c>
      <c r="F110" s="31" t="s">
        <v>201</v>
      </c>
      <c r="G110" s="31" t="s">
        <v>189</v>
      </c>
      <c r="H110" s="32" t="s">
        <v>255</v>
      </c>
      <c r="I110" s="32" t="s">
        <v>326</v>
      </c>
      <c r="J110" s="32" t="s">
        <v>240</v>
      </c>
      <c r="K110" s="116"/>
      <c r="L110" s="116"/>
      <c r="M110" s="503">
        <v>9.5518396978143308E-2</v>
      </c>
      <c r="N110" s="11">
        <v>35.778399999999998</v>
      </c>
      <c r="O110" s="11">
        <v>22.200099999999999</v>
      </c>
      <c r="P110" s="11">
        <v>51.159514000000001</v>
      </c>
      <c r="Q110" s="10">
        <v>1024.7570000000001</v>
      </c>
      <c r="R110" s="11">
        <v>7.3815999999999997</v>
      </c>
      <c r="S110" s="21">
        <v>104.3186</v>
      </c>
      <c r="T110" s="11">
        <v>8.4390000000000001</v>
      </c>
      <c r="U110" s="11">
        <v>0.47089999999999999</v>
      </c>
      <c r="V110" s="11">
        <v>0.73609999999999998</v>
      </c>
      <c r="W110" s="11">
        <v>35.783900000000003</v>
      </c>
      <c r="X110" s="11">
        <v>21.9617</v>
      </c>
      <c r="Y110" s="11">
        <v>50.923385000000003</v>
      </c>
      <c r="Z110" s="10">
        <v>1024.8941</v>
      </c>
      <c r="AA110" s="11">
        <v>7.2983900000000004</v>
      </c>
      <c r="AB110" s="21">
        <v>102.71173</v>
      </c>
      <c r="AC110" s="11">
        <v>8.4350000000000005</v>
      </c>
      <c r="AD110" s="11">
        <v>0.64639999999999997</v>
      </c>
      <c r="AE110" s="11">
        <v>2.4422999999999999</v>
      </c>
      <c r="AF110" s="10">
        <v>6</v>
      </c>
      <c r="AG110" s="503">
        <v>1.5080620915032674</v>
      </c>
      <c r="AH110" s="116"/>
      <c r="AI110" s="116"/>
      <c r="AJ110" s="116"/>
      <c r="AK110" s="116"/>
      <c r="AL110" s="116"/>
      <c r="AM110" s="116"/>
    </row>
    <row r="111" spans="1:39" ht="15">
      <c r="A111" s="29" t="s">
        <v>18</v>
      </c>
      <c r="B111" s="33">
        <v>41281</v>
      </c>
      <c r="C111" s="31" t="s">
        <v>108</v>
      </c>
      <c r="D111" s="31" t="s">
        <v>97</v>
      </c>
      <c r="E111" s="31" t="s">
        <v>196</v>
      </c>
      <c r="F111" s="31" t="s">
        <v>201</v>
      </c>
      <c r="G111" s="31" t="s">
        <v>189</v>
      </c>
      <c r="H111" s="32" t="s">
        <v>255</v>
      </c>
      <c r="I111" s="32" t="s">
        <v>326</v>
      </c>
      <c r="J111" s="32" t="s">
        <v>240</v>
      </c>
      <c r="K111" s="116"/>
      <c r="L111" s="116"/>
      <c r="M111" s="503">
        <v>9.8486795651498274E-2</v>
      </c>
      <c r="N111" s="534">
        <v>35.846899999999998</v>
      </c>
      <c r="O111" s="534">
        <v>24.5275</v>
      </c>
      <c r="P111" s="534">
        <v>53.707301999999999</v>
      </c>
      <c r="Q111" s="506">
        <v>1024.1288</v>
      </c>
      <c r="R111" s="534">
        <v>7.0292599999999998</v>
      </c>
      <c r="S111" s="535">
        <v>103.48017</v>
      </c>
      <c r="T111" s="534">
        <v>8.3930000000000007</v>
      </c>
      <c r="U111" s="534">
        <v>0.44950000000000001</v>
      </c>
      <c r="V111" s="534">
        <v>0.97550000000000003</v>
      </c>
      <c r="W111" s="11">
        <v>35.888300000000001</v>
      </c>
      <c r="X111" s="11">
        <v>24.157299999999999</v>
      </c>
      <c r="Y111" s="11">
        <v>53.375227000000002</v>
      </c>
      <c r="Z111" s="10">
        <v>1024.3376000000001</v>
      </c>
      <c r="AA111" s="11">
        <v>6.0918099999999997</v>
      </c>
      <c r="AB111" s="21">
        <v>89.13364</v>
      </c>
      <c r="AC111" s="11">
        <v>8.3520000000000003</v>
      </c>
      <c r="AD111" s="11">
        <v>1.8791</v>
      </c>
      <c r="AE111" s="11">
        <v>2.2547999999999999</v>
      </c>
      <c r="AF111" s="10">
        <v>7.8</v>
      </c>
      <c r="AG111" s="503">
        <v>1.1659552727272726</v>
      </c>
      <c r="AH111" s="116"/>
      <c r="AI111" s="116"/>
      <c r="AJ111" s="116"/>
      <c r="AK111" s="116"/>
      <c r="AL111" s="116"/>
      <c r="AM111" s="116"/>
    </row>
    <row r="112" spans="1:39" ht="15">
      <c r="A112" s="29" t="s">
        <v>18</v>
      </c>
      <c r="B112" s="33">
        <v>41287</v>
      </c>
      <c r="C112" s="31">
        <v>2</v>
      </c>
      <c r="D112" s="31" t="s">
        <v>97</v>
      </c>
      <c r="E112" s="31">
        <v>1</v>
      </c>
      <c r="F112" s="31" t="s">
        <v>202</v>
      </c>
      <c r="G112" s="31" t="s">
        <v>187</v>
      </c>
      <c r="H112" s="32" t="s">
        <v>259</v>
      </c>
      <c r="I112" s="32" t="s">
        <v>326</v>
      </c>
      <c r="J112" s="32" t="s">
        <v>244</v>
      </c>
      <c r="K112" s="116"/>
      <c r="L112" s="116"/>
      <c r="M112" s="503">
        <v>0.11119077208224307</v>
      </c>
      <c r="N112" s="534">
        <v>35.974600000000002</v>
      </c>
      <c r="O112" s="534">
        <v>23.824200000000001</v>
      </c>
      <c r="P112" s="534">
        <v>53.128107000000007</v>
      </c>
      <c r="Q112" s="506">
        <v>1024.4366</v>
      </c>
      <c r="R112" s="534">
        <v>7.0275400000000001</v>
      </c>
      <c r="S112" s="535">
        <v>102.28785000000001</v>
      </c>
      <c r="T112" s="534">
        <v>8.4120000000000008</v>
      </c>
      <c r="U112" s="534">
        <v>0.4012</v>
      </c>
      <c r="V112" s="534">
        <v>1.6620999999999999</v>
      </c>
      <c r="W112" s="534">
        <v>35.9754</v>
      </c>
      <c r="X112" s="534">
        <v>23.824400000000001</v>
      </c>
      <c r="Y112" s="534">
        <v>53.135614000000004</v>
      </c>
      <c r="Z112" s="506">
        <v>1024.4979000000001</v>
      </c>
      <c r="AA112" s="534">
        <v>6.6695599999999997</v>
      </c>
      <c r="AB112" s="535">
        <v>97.078159999999997</v>
      </c>
      <c r="AC112" s="534">
        <v>8.3980000000000015</v>
      </c>
      <c r="AD112" s="534">
        <v>0.34699999999999998</v>
      </c>
      <c r="AE112" s="534">
        <v>1.9400999999999999</v>
      </c>
      <c r="AF112" s="10">
        <v>5</v>
      </c>
      <c r="AG112" s="503">
        <v>1.7796210843373501</v>
      </c>
      <c r="AH112" s="116"/>
      <c r="AI112" s="116"/>
      <c r="AJ112" s="116"/>
      <c r="AK112" s="116"/>
      <c r="AL112" s="116"/>
      <c r="AM112" s="116"/>
    </row>
    <row r="113" spans="1:39" ht="15">
      <c r="A113" s="29" t="s">
        <v>18</v>
      </c>
      <c r="B113" s="33">
        <v>41295</v>
      </c>
      <c r="C113" s="31" t="s">
        <v>188</v>
      </c>
      <c r="D113" s="31" t="s">
        <v>194</v>
      </c>
      <c r="E113" s="31">
        <v>1</v>
      </c>
      <c r="F113" s="31" t="s">
        <v>268</v>
      </c>
      <c r="G113" s="31" t="s">
        <v>198</v>
      </c>
      <c r="H113" s="32" t="s">
        <v>242</v>
      </c>
      <c r="I113" s="32" t="s">
        <v>327</v>
      </c>
      <c r="J113" s="32" t="s">
        <v>244</v>
      </c>
      <c r="K113" s="116"/>
      <c r="L113" s="116"/>
      <c r="M113" s="503">
        <v>0.14517523988161893</v>
      </c>
      <c r="N113" s="534">
        <v>36.083399999999997</v>
      </c>
      <c r="O113" s="534">
        <v>23.7013</v>
      </c>
      <c r="P113" s="534">
        <v>53.139997000000001</v>
      </c>
      <c r="Q113" s="506">
        <v>1024.5576000000001</v>
      </c>
      <c r="R113" s="534">
        <v>6.9006400000000001</v>
      </c>
      <c r="S113" s="535">
        <v>100.29066</v>
      </c>
      <c r="T113" s="534">
        <v>8.1300000000000008</v>
      </c>
      <c r="U113" s="534">
        <v>0.39479999999999998</v>
      </c>
      <c r="V113" s="534">
        <v>1.1981999999999999</v>
      </c>
      <c r="W113" s="534">
        <v>36.091299999999997</v>
      </c>
      <c r="X113" s="534">
        <v>23.522300000000001</v>
      </c>
      <c r="Y113" s="534">
        <v>52.966124000000001</v>
      </c>
      <c r="Z113" s="506">
        <v>1024.6784</v>
      </c>
      <c r="AA113" s="534">
        <v>6.8913099999999998</v>
      </c>
      <c r="AB113" s="535">
        <v>99.850020000000001</v>
      </c>
      <c r="AC113" s="534">
        <v>8.1300000000000008</v>
      </c>
      <c r="AD113" s="534">
        <v>0.63870000000000005</v>
      </c>
      <c r="AE113" s="534">
        <v>1.9668000000000001</v>
      </c>
      <c r="AF113" s="10">
        <v>4.9000000000000004</v>
      </c>
      <c r="AG113" s="503">
        <v>1.8376364485981298</v>
      </c>
      <c r="AH113" s="116"/>
      <c r="AI113" s="116"/>
      <c r="AJ113" s="116"/>
      <c r="AK113" s="116"/>
      <c r="AL113" s="116"/>
      <c r="AM113" s="116"/>
    </row>
    <row r="114" spans="1:39" ht="15">
      <c r="A114" s="29" t="s">
        <v>18</v>
      </c>
      <c r="B114" s="33">
        <v>41304</v>
      </c>
      <c r="C114" s="31" t="s">
        <v>190</v>
      </c>
      <c r="D114" s="31" t="s">
        <v>97</v>
      </c>
      <c r="E114" s="31" t="s">
        <v>196</v>
      </c>
      <c r="F114" s="31" t="s">
        <v>102</v>
      </c>
      <c r="G114" s="31" t="s">
        <v>189</v>
      </c>
      <c r="H114" s="32" t="s">
        <v>259</v>
      </c>
      <c r="I114" s="32" t="s">
        <v>326</v>
      </c>
      <c r="J114" s="32" t="s">
        <v>244</v>
      </c>
      <c r="K114" s="116"/>
      <c r="L114" s="116"/>
      <c r="M114" s="503" t="s">
        <v>328</v>
      </c>
      <c r="N114" s="534">
        <v>36.288899999999998</v>
      </c>
      <c r="O114" s="534">
        <v>23.554600000000001</v>
      </c>
      <c r="P114" s="534">
        <v>53.251074000000003</v>
      </c>
      <c r="Q114" s="506">
        <v>1024.7507000000001</v>
      </c>
      <c r="R114" s="534">
        <v>6.8851599999999999</v>
      </c>
      <c r="S114" s="535">
        <v>99.930499999999995</v>
      </c>
      <c r="T114" s="534">
        <v>8.4240000000000013</v>
      </c>
      <c r="U114" s="534">
        <v>0.70379999999999998</v>
      </c>
      <c r="V114" s="534">
        <v>0.82410000000000005</v>
      </c>
      <c r="W114" s="534">
        <v>36.284599999999998</v>
      </c>
      <c r="X114" s="534">
        <v>23.252500000000001</v>
      </c>
      <c r="Y114" s="534">
        <v>52.929650000000002</v>
      </c>
      <c r="Z114" s="506">
        <v>1024.9045000000001</v>
      </c>
      <c r="AA114" s="534">
        <v>6.9373399999999998</v>
      </c>
      <c r="AB114" s="535">
        <v>100.15916</v>
      </c>
      <c r="AC114" s="534">
        <v>8.4350000000000005</v>
      </c>
      <c r="AD114" s="534">
        <v>0.68130000000000002</v>
      </c>
      <c r="AE114" s="534">
        <v>2.1173999999999999</v>
      </c>
      <c r="AF114" s="10">
        <v>6.6</v>
      </c>
      <c r="AG114" s="503">
        <v>1.3816415094339625</v>
      </c>
      <c r="AH114" s="116"/>
      <c r="AI114" s="116"/>
      <c r="AJ114" s="116"/>
      <c r="AK114" s="116"/>
      <c r="AL114" s="116"/>
      <c r="AM114" s="116"/>
    </row>
    <row r="115" spans="1:39" ht="15">
      <c r="A115" s="29" t="s">
        <v>18</v>
      </c>
      <c r="B115" s="33">
        <v>41309</v>
      </c>
      <c r="C115" s="31" t="s">
        <v>190</v>
      </c>
      <c r="D115" s="31" t="s">
        <v>186</v>
      </c>
      <c r="E115" s="31" t="s">
        <v>191</v>
      </c>
      <c r="F115" s="31" t="s">
        <v>102</v>
      </c>
      <c r="G115" s="31" t="s">
        <v>193</v>
      </c>
      <c r="H115" s="32" t="s">
        <v>255</v>
      </c>
      <c r="I115" s="32" t="s">
        <v>326</v>
      </c>
      <c r="J115" s="32" t="s">
        <v>240</v>
      </c>
      <c r="K115" s="32"/>
      <c r="L115" s="32"/>
      <c r="M115" s="503">
        <v>0.10835880441717907</v>
      </c>
      <c r="N115" s="534">
        <v>36.348199999999999</v>
      </c>
      <c r="O115" s="534">
        <v>24.135999999999999</v>
      </c>
      <c r="P115" s="534">
        <v>53.952447999999997</v>
      </c>
      <c r="Q115" s="506">
        <v>1024.6264000000001</v>
      </c>
      <c r="R115" s="534">
        <v>6.7210799999999997</v>
      </c>
      <c r="S115" s="535">
        <v>98.565060000000003</v>
      </c>
      <c r="T115" s="534">
        <v>8.234</v>
      </c>
      <c r="U115" s="534">
        <v>0.32469999999999999</v>
      </c>
      <c r="V115" s="534">
        <v>0.43049999999999999</v>
      </c>
      <c r="W115" s="534">
        <v>36.372500000000002</v>
      </c>
      <c r="X115" s="534">
        <v>23.625299999999999</v>
      </c>
      <c r="Y115" s="534">
        <v>53.442532</v>
      </c>
      <c r="Z115" s="506">
        <v>1024.8592000000001</v>
      </c>
      <c r="AA115" s="534">
        <v>6.0406199999999997</v>
      </c>
      <c r="AB115" s="535">
        <v>87.822519999999997</v>
      </c>
      <c r="AC115" s="534">
        <v>8.2010000000000005</v>
      </c>
      <c r="AD115" s="534">
        <v>1.4807999999999999</v>
      </c>
      <c r="AE115" s="534">
        <v>2.3685999999999998</v>
      </c>
      <c r="AF115" s="10">
        <v>7.7</v>
      </c>
      <c r="AG115" s="503">
        <v>0.98348297872340429</v>
      </c>
      <c r="AH115" s="116"/>
      <c r="AI115" s="116"/>
      <c r="AJ115" s="116"/>
      <c r="AK115" s="116"/>
      <c r="AL115" s="116"/>
      <c r="AM115" s="116"/>
    </row>
    <row r="116" spans="1:39" ht="15">
      <c r="A116" s="29" t="s">
        <v>18</v>
      </c>
      <c r="B116" s="33">
        <v>41316</v>
      </c>
      <c r="C116" s="31" t="s">
        <v>191</v>
      </c>
      <c r="D116" s="31" t="s">
        <v>97</v>
      </c>
      <c r="E116" s="31" t="s">
        <v>191</v>
      </c>
      <c r="F116" s="31" t="s">
        <v>195</v>
      </c>
      <c r="G116" s="31" t="s">
        <v>198</v>
      </c>
      <c r="H116" s="32" t="s">
        <v>245</v>
      </c>
      <c r="I116" s="32" t="s">
        <v>326</v>
      </c>
      <c r="J116" s="32" t="s">
        <v>240</v>
      </c>
      <c r="K116" s="32"/>
      <c r="L116" s="32"/>
      <c r="M116" s="511">
        <v>9.639349982698775E-2</v>
      </c>
      <c r="N116" s="534">
        <v>36.469200000000001</v>
      </c>
      <c r="O116" s="534">
        <v>23.808499999999999</v>
      </c>
      <c r="P116" s="534">
        <v>53.758817000000001</v>
      </c>
      <c r="Q116" s="506">
        <v>1024.8123000000001</v>
      </c>
      <c r="R116" s="534">
        <v>6.9023099999999999</v>
      </c>
      <c r="S116" s="535">
        <v>100.72427</v>
      </c>
      <c r="T116" s="534">
        <v>8.1850000000000005</v>
      </c>
      <c r="U116" s="534">
        <v>0.20780000000000001</v>
      </c>
      <c r="V116" s="534">
        <v>0.85760000000000003</v>
      </c>
      <c r="W116" s="534">
        <v>36.514899999999997</v>
      </c>
      <c r="X116" s="534">
        <v>23.6816</v>
      </c>
      <c r="Y116" s="534">
        <v>53.688814999999998</v>
      </c>
      <c r="Z116" s="506">
        <v>1024.9505999999999</v>
      </c>
      <c r="AA116" s="534">
        <v>6.3143799999999999</v>
      </c>
      <c r="AB116" s="535">
        <v>91.967570000000009</v>
      </c>
      <c r="AC116" s="534">
        <v>8.1740000000000013</v>
      </c>
      <c r="AD116" s="534">
        <v>1.7638</v>
      </c>
      <c r="AE116" s="534">
        <v>1.9088000000000001</v>
      </c>
      <c r="AF116" s="10">
        <v>7.1</v>
      </c>
      <c r="AG116" s="503">
        <v>1.1436335570469798</v>
      </c>
      <c r="AH116" s="116"/>
      <c r="AI116" s="116"/>
      <c r="AJ116" s="116"/>
      <c r="AK116" s="116"/>
      <c r="AL116" s="116"/>
      <c r="AM116" s="116"/>
    </row>
    <row r="117" spans="1:39" ht="15">
      <c r="A117" s="29" t="s">
        <v>18</v>
      </c>
      <c r="B117" s="33">
        <v>41323</v>
      </c>
      <c r="C117" s="31">
        <v>2</v>
      </c>
      <c r="D117" s="31" t="s">
        <v>97</v>
      </c>
      <c r="E117" s="31">
        <v>1</v>
      </c>
      <c r="F117" s="31" t="s">
        <v>195</v>
      </c>
      <c r="G117" s="31" t="s">
        <v>189</v>
      </c>
      <c r="H117" s="32" t="s">
        <v>253</v>
      </c>
      <c r="I117" s="32" t="s">
        <v>326</v>
      </c>
      <c r="J117" s="32" t="s">
        <v>244</v>
      </c>
      <c r="K117" s="536"/>
      <c r="L117" s="32"/>
      <c r="M117" s="511">
        <v>0.12917221748609112</v>
      </c>
      <c r="N117" s="534">
        <v>36.5366</v>
      </c>
      <c r="O117" s="534">
        <v>24.144500000000001</v>
      </c>
      <c r="P117" s="534">
        <v>54.209668000000001</v>
      </c>
      <c r="Q117" s="506">
        <v>1024.7664</v>
      </c>
      <c r="R117" s="534">
        <v>6.8513599999999997</v>
      </c>
      <c r="S117" s="535">
        <v>100.59916</v>
      </c>
      <c r="T117" s="534">
        <v>8.2479999999999993</v>
      </c>
      <c r="U117" s="534">
        <v>0.52070000000000005</v>
      </c>
      <c r="V117" s="534">
        <v>0.88149999999999995</v>
      </c>
      <c r="W117" s="534">
        <v>36.546100000000003</v>
      </c>
      <c r="X117" s="534">
        <v>24.031099999999999</v>
      </c>
      <c r="Y117" s="534">
        <v>54.106557000000002</v>
      </c>
      <c r="Z117" s="506">
        <v>1024.8733</v>
      </c>
      <c r="AA117" s="534">
        <v>6.6899199999999999</v>
      </c>
      <c r="AB117" s="535">
        <v>98.042969999999997</v>
      </c>
      <c r="AC117" s="534">
        <v>8.2379999999999995</v>
      </c>
      <c r="AD117" s="534">
        <v>0.58950000000000002</v>
      </c>
      <c r="AE117" s="534">
        <v>2.1787999999999998</v>
      </c>
      <c r="AF117" s="10">
        <v>6.9</v>
      </c>
      <c r="AG117" s="503">
        <v>1.355343502824859</v>
      </c>
      <c r="AH117" s="116"/>
      <c r="AI117" s="116"/>
      <c r="AJ117" s="116"/>
      <c r="AK117" s="116"/>
      <c r="AL117" s="116"/>
      <c r="AM117" s="116"/>
    </row>
    <row r="118" spans="1:39" ht="15">
      <c r="A118" s="29" t="s">
        <v>18</v>
      </c>
      <c r="B118" s="33">
        <v>41330</v>
      </c>
      <c r="C118" s="31">
        <v>2</v>
      </c>
      <c r="D118" s="31" t="s">
        <v>97</v>
      </c>
      <c r="E118" s="31">
        <v>1</v>
      </c>
      <c r="F118" s="31" t="s">
        <v>202</v>
      </c>
      <c r="G118" s="31" t="s">
        <v>187</v>
      </c>
      <c r="H118" s="32" t="s">
        <v>248</v>
      </c>
      <c r="I118" s="32" t="s">
        <v>326</v>
      </c>
      <c r="J118" s="32" t="s">
        <v>240</v>
      </c>
      <c r="K118" s="32"/>
      <c r="L118" s="116"/>
      <c r="M118" s="503">
        <v>0.1090811511019143</v>
      </c>
      <c r="N118" s="534">
        <v>36.633600000000001</v>
      </c>
      <c r="O118" s="534">
        <v>23.720700000000001</v>
      </c>
      <c r="P118" s="534">
        <v>53.879362999999998</v>
      </c>
      <c r="Q118" s="506">
        <v>1024.9664</v>
      </c>
      <c r="R118" s="534">
        <v>7.01593</v>
      </c>
      <c r="S118" s="535">
        <v>102.32427</v>
      </c>
      <c r="T118" s="534">
        <v>8.2650000000000006</v>
      </c>
      <c r="U118" s="534">
        <v>0.72870000000000001</v>
      </c>
      <c r="V118" s="534">
        <v>0.95589999999999997</v>
      </c>
      <c r="W118" s="534">
        <v>36.639600000000002</v>
      </c>
      <c r="X118" s="534">
        <v>23.461099999999998</v>
      </c>
      <c r="Y118" s="534">
        <v>53.61374</v>
      </c>
      <c r="Z118" s="506">
        <v>1025.1121000000001</v>
      </c>
      <c r="AA118" s="534">
        <v>6.8692700000000002</v>
      </c>
      <c r="AB118" s="535">
        <v>99.740260000000006</v>
      </c>
      <c r="AC118" s="534">
        <v>8.2570000000000014</v>
      </c>
      <c r="AD118" s="534">
        <v>0.70499999999999996</v>
      </c>
      <c r="AE118" s="534">
        <v>2.2808000000000002</v>
      </c>
      <c r="AF118" s="10">
        <v>5.0999999999999996</v>
      </c>
      <c r="AG118" s="503">
        <v>1.5659972067039112</v>
      </c>
      <c r="AH118" s="116"/>
      <c r="AI118" s="116"/>
      <c r="AJ118" s="116"/>
      <c r="AK118" s="116"/>
      <c r="AL118" s="116"/>
      <c r="AM118" s="116"/>
    </row>
    <row r="119" spans="1:39" ht="15">
      <c r="A119" s="29" t="s">
        <v>18</v>
      </c>
      <c r="B119" s="33">
        <v>41337</v>
      </c>
      <c r="C119" s="31">
        <v>2</v>
      </c>
      <c r="D119" s="31" t="s">
        <v>196</v>
      </c>
      <c r="E119" s="31">
        <v>1</v>
      </c>
      <c r="F119" s="31" t="s">
        <v>119</v>
      </c>
      <c r="G119" s="31" t="s">
        <v>187</v>
      </c>
      <c r="H119" s="32" t="s">
        <v>255</v>
      </c>
      <c r="I119" s="32" t="s">
        <v>326</v>
      </c>
      <c r="J119" s="32" t="s">
        <v>240</v>
      </c>
      <c r="K119" s="32"/>
      <c r="L119" s="116"/>
      <c r="M119" s="503">
        <v>9.2682739797552705E-2</v>
      </c>
      <c r="N119" s="534">
        <v>36.666800000000002</v>
      </c>
      <c r="O119" s="534">
        <v>24.2638</v>
      </c>
      <c r="P119" s="534">
        <v>54.510213999999998</v>
      </c>
      <c r="Q119" s="506">
        <v>1024.829</v>
      </c>
      <c r="R119" s="534">
        <v>6.97044</v>
      </c>
      <c r="S119" s="535">
        <v>102.63374</v>
      </c>
      <c r="T119" s="534">
        <v>8.3260000000000005</v>
      </c>
      <c r="U119" s="534">
        <v>0.21870000000000001</v>
      </c>
      <c r="V119" s="534">
        <v>1.0516000000000001</v>
      </c>
      <c r="W119" s="534">
        <v>36.654400000000003</v>
      </c>
      <c r="X119" s="534">
        <v>24.0002</v>
      </c>
      <c r="Y119" s="534">
        <v>54.214919000000002</v>
      </c>
      <c r="Z119" s="506">
        <v>1024.9607000000001</v>
      </c>
      <c r="AA119" s="534">
        <v>6.07585</v>
      </c>
      <c r="AB119" s="535">
        <v>89.051749999999998</v>
      </c>
      <c r="AC119" s="534">
        <v>8.2989999999999995</v>
      </c>
      <c r="AD119" s="534">
        <v>0.73640000000000005</v>
      </c>
      <c r="AE119" s="534">
        <v>1.7774000000000001</v>
      </c>
      <c r="AF119" s="10">
        <v>5.0999999999999996</v>
      </c>
      <c r="AG119" s="503">
        <v>1.2983499999999994</v>
      </c>
      <c r="AH119" s="116"/>
      <c r="AI119" s="116"/>
      <c r="AJ119" s="116"/>
      <c r="AK119" s="116"/>
      <c r="AL119" s="116"/>
      <c r="AM119" s="116"/>
    </row>
    <row r="120" spans="1:39" ht="15">
      <c r="A120" s="29" t="s">
        <v>18</v>
      </c>
      <c r="B120" s="33">
        <v>41344</v>
      </c>
      <c r="C120" s="31" t="s">
        <v>108</v>
      </c>
      <c r="D120" s="31" t="s">
        <v>97</v>
      </c>
      <c r="E120" s="31" t="s">
        <v>191</v>
      </c>
      <c r="F120" s="31" t="s">
        <v>119</v>
      </c>
      <c r="G120" s="31" t="s">
        <v>187</v>
      </c>
      <c r="H120" s="32" t="s">
        <v>254</v>
      </c>
      <c r="I120" s="32" t="s">
        <v>326</v>
      </c>
      <c r="J120" s="32" t="s">
        <v>240</v>
      </c>
      <c r="K120" s="32"/>
      <c r="L120" s="116"/>
      <c r="M120" s="503">
        <v>9.9481675155691063E-2</v>
      </c>
      <c r="N120" s="11">
        <v>36.515300000000003</v>
      </c>
      <c r="O120" s="11">
        <v>23.938199999999998</v>
      </c>
      <c r="P120" s="11">
        <v>53.959136000000001</v>
      </c>
      <c r="Q120" s="10">
        <v>1024.8123000000001</v>
      </c>
      <c r="R120" s="11">
        <v>6.9719899999999999</v>
      </c>
      <c r="S120" s="21">
        <v>101.99572999999999</v>
      </c>
      <c r="T120" s="11">
        <v>8.3000000000000007</v>
      </c>
      <c r="U120" s="11">
        <v>0.3453</v>
      </c>
      <c r="V120" s="11">
        <v>1.4044000000000001</v>
      </c>
      <c r="W120" s="534">
        <v>36.6297</v>
      </c>
      <c r="X120" s="534">
        <v>23.8415</v>
      </c>
      <c r="Y120" s="534">
        <v>54.011560000000003</v>
      </c>
      <c r="Z120" s="506">
        <v>1024.9944</v>
      </c>
      <c r="AA120" s="534">
        <v>6.2198799999999999</v>
      </c>
      <c r="AB120" s="535">
        <v>90.901250000000005</v>
      </c>
      <c r="AC120" s="534">
        <v>8.2650000000000006</v>
      </c>
      <c r="AD120" s="534">
        <v>0.6845</v>
      </c>
      <c r="AE120" s="534">
        <v>1.5406</v>
      </c>
      <c r="AF120" s="10">
        <v>7.4</v>
      </c>
      <c r="AG120" s="503">
        <v>1.1578076271186442</v>
      </c>
      <c r="AH120" s="116"/>
      <c r="AI120" s="116"/>
      <c r="AJ120" s="116"/>
      <c r="AK120" s="116"/>
      <c r="AL120" s="116"/>
      <c r="AM120" s="116"/>
    </row>
    <row r="121" spans="1:39" ht="15">
      <c r="A121" s="29" t="s">
        <v>18</v>
      </c>
      <c r="B121" s="33">
        <v>41351</v>
      </c>
      <c r="C121" s="31" t="s">
        <v>194</v>
      </c>
      <c r="D121" s="31" t="s">
        <v>190</v>
      </c>
      <c r="E121" s="31" t="s">
        <v>196</v>
      </c>
      <c r="F121" s="31" t="s">
        <v>119</v>
      </c>
      <c r="G121" s="31" t="s">
        <v>187</v>
      </c>
      <c r="H121" s="32" t="s">
        <v>250</v>
      </c>
      <c r="I121" s="32" t="s">
        <v>326</v>
      </c>
      <c r="J121" s="32" t="s">
        <v>240</v>
      </c>
      <c r="K121" s="32"/>
      <c r="L121" s="116"/>
      <c r="M121" s="503">
        <v>0.10211405742366081</v>
      </c>
      <c r="N121" s="534">
        <v>36.677900000000001</v>
      </c>
      <c r="O121" s="534">
        <v>23.068300000000001</v>
      </c>
      <c r="P121" s="534">
        <v>53.233497</v>
      </c>
      <c r="Q121" s="506">
        <v>1025.1913999999999</v>
      </c>
      <c r="R121" s="534">
        <v>6.9108900000000002</v>
      </c>
      <c r="S121" s="535">
        <v>99.684650000000005</v>
      </c>
      <c r="T121" s="534">
        <v>8.322000000000001</v>
      </c>
      <c r="U121" s="534">
        <v>0.1308</v>
      </c>
      <c r="V121" s="534">
        <v>0.62960000000000005</v>
      </c>
      <c r="W121" s="534">
        <v>36.667499999999997</v>
      </c>
      <c r="X121" s="534">
        <v>22.988900000000001</v>
      </c>
      <c r="Y121" s="534">
        <v>53.140788999999998</v>
      </c>
      <c r="Z121" s="506">
        <v>1025.2670000000001</v>
      </c>
      <c r="AA121" s="534">
        <v>6.7690299999999999</v>
      </c>
      <c r="AB121" s="535">
        <v>97.497600000000006</v>
      </c>
      <c r="AC121" s="534">
        <v>8.3170000000000002</v>
      </c>
      <c r="AD121" s="534">
        <v>0.1885</v>
      </c>
      <c r="AE121" s="534">
        <v>1.0379</v>
      </c>
      <c r="AF121" s="10">
        <v>10.5</v>
      </c>
      <c r="AG121" s="503">
        <v>0.76288758620689667</v>
      </c>
      <c r="AH121" s="116"/>
      <c r="AI121" s="116"/>
      <c r="AJ121" s="116"/>
      <c r="AK121" s="116"/>
      <c r="AL121" s="116"/>
      <c r="AM121" s="116"/>
    </row>
    <row r="122" spans="1:39" ht="15">
      <c r="A122" s="29" t="s">
        <v>18</v>
      </c>
      <c r="B122" s="33">
        <v>41358</v>
      </c>
      <c r="C122" s="31">
        <v>2</v>
      </c>
      <c r="D122" s="31" t="s">
        <v>108</v>
      </c>
      <c r="E122" s="31" t="s">
        <v>196</v>
      </c>
      <c r="F122" s="31" t="s">
        <v>195</v>
      </c>
      <c r="G122" s="31" t="s">
        <v>204</v>
      </c>
      <c r="H122" s="32" t="s">
        <v>254</v>
      </c>
      <c r="I122" s="32" t="s">
        <v>326</v>
      </c>
      <c r="J122" s="32" t="s">
        <v>244</v>
      </c>
      <c r="K122" s="32"/>
      <c r="L122" s="116"/>
      <c r="M122" s="503">
        <v>0.10756315203246886</v>
      </c>
      <c r="N122" s="534">
        <v>36.586399999999998</v>
      </c>
      <c r="O122" s="534">
        <v>23.816500000000001</v>
      </c>
      <c r="P122" s="534">
        <v>53.921823000000003</v>
      </c>
      <c r="Q122" s="506">
        <v>1024.9093</v>
      </c>
      <c r="R122" s="534">
        <v>7.7968200000000003</v>
      </c>
      <c r="S122" s="535">
        <v>113.87036999999999</v>
      </c>
      <c r="T122" s="534">
        <v>8.4210000000000012</v>
      </c>
      <c r="U122" s="534">
        <v>0.31630000000000003</v>
      </c>
      <c r="V122" s="534">
        <v>0.73150000000000004</v>
      </c>
      <c r="W122" s="534">
        <v>36.665100000000002</v>
      </c>
      <c r="X122" s="534">
        <v>22.197399999999998</v>
      </c>
      <c r="Y122" s="534">
        <v>52.288851000000001</v>
      </c>
      <c r="Z122" s="506">
        <v>1025.5009</v>
      </c>
      <c r="AA122" s="534">
        <v>6.8213499999999998</v>
      </c>
      <c r="AB122" s="535">
        <v>96.895740000000004</v>
      </c>
      <c r="AC122" s="534">
        <v>8.3430000000000017</v>
      </c>
      <c r="AD122" s="534">
        <v>0.33739999999999998</v>
      </c>
      <c r="AE122" s="534">
        <v>1.7862</v>
      </c>
      <c r="AF122" s="10">
        <v>5.9</v>
      </c>
      <c r="AG122" s="503">
        <v>1.3686661538461531</v>
      </c>
      <c r="AH122" s="116"/>
      <c r="AI122" s="116"/>
      <c r="AJ122" s="116"/>
      <c r="AK122" s="116"/>
      <c r="AL122" s="116"/>
      <c r="AM122" s="116"/>
    </row>
    <row r="123" spans="1:39">
      <c r="A123" s="29"/>
      <c r="B123" s="33"/>
      <c r="C123" s="31"/>
      <c r="D123" s="31"/>
      <c r="E123" s="31"/>
      <c r="F123" s="31"/>
      <c r="G123" s="31"/>
      <c r="H123" s="32"/>
      <c r="I123" s="32"/>
      <c r="J123" s="32"/>
      <c r="K123" s="32"/>
      <c r="L123" s="116"/>
      <c r="M123" s="503"/>
      <c r="N123" s="116"/>
      <c r="O123" s="116"/>
      <c r="P123" s="116"/>
      <c r="Q123" s="116"/>
      <c r="R123" s="116"/>
      <c r="S123" s="116"/>
      <c r="T123" s="116"/>
      <c r="U123" s="116"/>
      <c r="V123" s="116"/>
      <c r="W123" s="116"/>
      <c r="X123" s="116"/>
      <c r="Y123" s="116"/>
      <c r="Z123" s="116"/>
      <c r="AA123" s="116"/>
      <c r="AB123" s="116"/>
      <c r="AC123" s="116"/>
      <c r="AD123" s="116"/>
      <c r="AE123" s="116"/>
      <c r="AF123" s="10"/>
      <c r="AG123" s="503"/>
      <c r="AH123" s="116"/>
      <c r="AI123" s="116"/>
      <c r="AJ123" s="116"/>
      <c r="AK123" s="116"/>
      <c r="AL123" s="116"/>
      <c r="AM123" s="116"/>
    </row>
    <row r="124" spans="1:39" ht="15">
      <c r="A124" s="29" t="s">
        <v>20</v>
      </c>
      <c r="B124" s="33">
        <v>41246</v>
      </c>
      <c r="C124" s="31">
        <v>2</v>
      </c>
      <c r="D124" s="31" t="s">
        <v>97</v>
      </c>
      <c r="E124" s="31" t="s">
        <v>196</v>
      </c>
      <c r="F124" s="31" t="s">
        <v>119</v>
      </c>
      <c r="G124" s="31" t="s">
        <v>207</v>
      </c>
      <c r="H124" s="32" t="s">
        <v>246</v>
      </c>
      <c r="I124" s="32" t="s">
        <v>326</v>
      </c>
      <c r="J124" s="32" t="s">
        <v>280</v>
      </c>
      <c r="M124" s="503">
        <v>0.11122658459839868</v>
      </c>
      <c r="N124" s="11">
        <v>35.7866</v>
      </c>
      <c r="O124" s="11">
        <v>19.9803</v>
      </c>
      <c r="P124" s="11">
        <v>48.856045000000002</v>
      </c>
      <c r="Q124" s="10">
        <v>1025.3711000000001</v>
      </c>
      <c r="R124" s="11">
        <v>7.8233199999999998</v>
      </c>
      <c r="S124" s="21">
        <v>106.24212</v>
      </c>
      <c r="T124" s="11">
        <v>8.2219999999999995</v>
      </c>
      <c r="U124" s="11">
        <v>0.62339999999999995</v>
      </c>
      <c r="V124" s="11">
        <v>0.62860000000000005</v>
      </c>
      <c r="W124" s="534">
        <v>35.820999999999998</v>
      </c>
      <c r="X124" s="534">
        <v>19.656500000000001</v>
      </c>
      <c r="Y124" s="534">
        <v>48.569766000000001</v>
      </c>
      <c r="Z124" s="506">
        <v>1025.5541000000001</v>
      </c>
      <c r="AA124" s="534">
        <v>7.4057300000000001</v>
      </c>
      <c r="AB124" s="535">
        <v>99.996470000000002</v>
      </c>
      <c r="AC124" s="534">
        <v>8.2080000000000002</v>
      </c>
      <c r="AD124" s="534">
        <v>0.5927</v>
      </c>
      <c r="AE124" s="534">
        <v>0.91449999999999998</v>
      </c>
      <c r="AF124" s="10">
        <v>5.9</v>
      </c>
      <c r="AG124" s="503">
        <v>0.8891832713754646</v>
      </c>
    </row>
    <row r="125" spans="1:39" ht="15">
      <c r="A125" s="29" t="s">
        <v>20</v>
      </c>
      <c r="B125" s="33">
        <v>41253</v>
      </c>
      <c r="C125" s="31">
        <v>2</v>
      </c>
      <c r="D125" s="31" t="s">
        <v>108</v>
      </c>
      <c r="E125" s="31">
        <v>1</v>
      </c>
      <c r="F125" s="31" t="s">
        <v>203</v>
      </c>
      <c r="G125" s="31" t="s">
        <v>189</v>
      </c>
      <c r="H125" s="32" t="s">
        <v>254</v>
      </c>
      <c r="I125" s="32" t="s">
        <v>326</v>
      </c>
      <c r="J125" s="32" t="s">
        <v>244</v>
      </c>
      <c r="K125" s="116"/>
      <c r="L125" s="116"/>
      <c r="M125" s="503">
        <v>7.2954921961505742E-2</v>
      </c>
      <c r="N125" s="534">
        <v>35.699000000000005</v>
      </c>
      <c r="O125" s="534">
        <v>21.692299999999999</v>
      </c>
      <c r="P125" s="534">
        <v>50.527659999999997</v>
      </c>
      <c r="Q125" s="506">
        <v>1024.8382999999999</v>
      </c>
      <c r="R125" s="534">
        <v>7.9327399999999999</v>
      </c>
      <c r="S125" s="535">
        <v>111.05064</v>
      </c>
      <c r="T125" s="534">
        <v>8.3090000000000011</v>
      </c>
      <c r="U125" s="534">
        <v>0.55489999999999995</v>
      </c>
      <c r="V125" s="534">
        <v>0.46899999999999997</v>
      </c>
      <c r="W125" s="534">
        <v>35.824399999999997</v>
      </c>
      <c r="X125" s="534">
        <v>20.7226</v>
      </c>
      <c r="Y125" s="534">
        <v>49.680582999999999</v>
      </c>
      <c r="Z125" s="506">
        <v>1025.2746999999999</v>
      </c>
      <c r="AA125" s="534">
        <v>6.8850199999999999</v>
      </c>
      <c r="AB125" s="535">
        <v>94.791020000000003</v>
      </c>
      <c r="AC125" s="534">
        <v>8.2789999999999999</v>
      </c>
      <c r="AD125" s="534">
        <v>1.5911999999999999</v>
      </c>
      <c r="AE125" s="534">
        <v>3.3498999999999999</v>
      </c>
      <c r="AF125" s="10">
        <v>6.7</v>
      </c>
      <c r="AG125" s="503">
        <v>1.3127854251012154</v>
      </c>
      <c r="AH125" s="116"/>
      <c r="AI125" s="116"/>
      <c r="AJ125" s="116"/>
      <c r="AK125" s="116"/>
      <c r="AL125" s="116"/>
      <c r="AM125" s="116"/>
    </row>
    <row r="126" spans="1:39" ht="15">
      <c r="A126" s="29" t="s">
        <v>20</v>
      </c>
      <c r="B126" s="33">
        <v>41260</v>
      </c>
      <c r="C126" s="31">
        <v>2</v>
      </c>
      <c r="D126" s="31" t="s">
        <v>108</v>
      </c>
      <c r="E126" s="31" t="s">
        <v>196</v>
      </c>
      <c r="F126" s="31" t="s">
        <v>195</v>
      </c>
      <c r="G126" s="31" t="s">
        <v>207</v>
      </c>
      <c r="H126" s="32" t="s">
        <v>255</v>
      </c>
      <c r="I126" s="32" t="s">
        <v>326</v>
      </c>
      <c r="J126" s="32" t="s">
        <v>240</v>
      </c>
      <c r="K126" s="116"/>
      <c r="L126" s="116"/>
      <c r="M126" s="503">
        <v>6.7976906430982281E-2</v>
      </c>
      <c r="N126" s="534">
        <v>35.713700000000003</v>
      </c>
      <c r="O126" s="534">
        <v>21.7349</v>
      </c>
      <c r="P126" s="534">
        <v>50.590741999999999</v>
      </c>
      <c r="Q126" s="506">
        <v>1024.8388</v>
      </c>
      <c r="R126" s="534">
        <v>7.4240199999999996</v>
      </c>
      <c r="S126" s="535">
        <v>104.01681000000001</v>
      </c>
      <c r="T126" s="534">
        <v>8.3890000000000011</v>
      </c>
      <c r="U126" s="534">
        <v>0.54820000000000002</v>
      </c>
      <c r="V126" s="534">
        <v>0.44240000000000002</v>
      </c>
      <c r="W126" s="534">
        <v>35.776299999999999</v>
      </c>
      <c r="X126" s="534">
        <v>21.346800000000002</v>
      </c>
      <c r="Y126" s="534">
        <v>50.271453999999999</v>
      </c>
      <c r="Z126" s="506">
        <v>1025.0655999999999</v>
      </c>
      <c r="AA126" s="534">
        <v>6.9436999999999998</v>
      </c>
      <c r="AB126" s="535">
        <v>96.650940000000006</v>
      </c>
      <c r="AC126" s="534">
        <v>8.3730000000000029</v>
      </c>
      <c r="AD126" s="534">
        <v>1.0543</v>
      </c>
      <c r="AE126" s="534">
        <v>5.0838000000000001</v>
      </c>
      <c r="AF126" s="10">
        <v>5.6</v>
      </c>
      <c r="AG126" s="503">
        <v>1.7245823529411759</v>
      </c>
      <c r="AH126" s="116"/>
      <c r="AI126" s="116"/>
      <c r="AJ126" s="116"/>
      <c r="AK126" s="116"/>
      <c r="AL126" s="116"/>
      <c r="AM126" s="116"/>
    </row>
    <row r="127" spans="1:39" ht="15">
      <c r="A127" s="29" t="s">
        <v>20</v>
      </c>
      <c r="B127" s="33">
        <v>41267</v>
      </c>
      <c r="C127" s="31">
        <v>2</v>
      </c>
      <c r="D127" s="31" t="s">
        <v>97</v>
      </c>
      <c r="E127" s="31">
        <v>1</v>
      </c>
      <c r="F127" s="31" t="s">
        <v>203</v>
      </c>
      <c r="G127" s="31" t="s">
        <v>204</v>
      </c>
      <c r="H127" s="32" t="s">
        <v>265</v>
      </c>
      <c r="I127" s="32" t="s">
        <v>326</v>
      </c>
      <c r="J127" s="32" t="s">
        <v>238</v>
      </c>
      <c r="K127" s="116"/>
      <c r="L127" s="116"/>
      <c r="M127" s="503">
        <v>0.11734104958566073</v>
      </c>
      <c r="N127" s="534">
        <v>35.758099999999999</v>
      </c>
      <c r="O127" s="534">
        <v>21.985099999999999</v>
      </c>
      <c r="P127" s="534">
        <v>50.908557999999999</v>
      </c>
      <c r="Q127" s="506">
        <v>1024.8024</v>
      </c>
      <c r="R127" s="534">
        <v>7.4019199999999996</v>
      </c>
      <c r="S127" s="535">
        <v>104.19629</v>
      </c>
      <c r="T127" s="534">
        <v>8.453000000000003</v>
      </c>
      <c r="U127" s="534">
        <v>0.95609999999999995</v>
      </c>
      <c r="V127" s="534">
        <v>1.0687</v>
      </c>
      <c r="W127" s="534">
        <v>35.778600000000004</v>
      </c>
      <c r="X127" s="534">
        <v>21.720400000000001</v>
      </c>
      <c r="Y127" s="534">
        <v>50.664616000000002</v>
      </c>
      <c r="Z127" s="506">
        <v>1024.9636</v>
      </c>
      <c r="AA127" s="534">
        <v>6.5126400000000002</v>
      </c>
      <c r="AB127" s="535">
        <v>91.258619999999993</v>
      </c>
      <c r="AC127" s="534">
        <v>8.4050000000000011</v>
      </c>
      <c r="AD127" s="534">
        <v>1.2323999999999999</v>
      </c>
      <c r="AE127" s="534">
        <v>5.6220999999999997</v>
      </c>
      <c r="AF127" s="10">
        <v>4.8</v>
      </c>
      <c r="AG127" s="503">
        <v>2.6984092682926812</v>
      </c>
      <c r="AH127" s="116"/>
      <c r="AI127" s="116"/>
      <c r="AJ127" s="116"/>
      <c r="AK127" s="116"/>
      <c r="AL127" s="116"/>
      <c r="AM127" s="116"/>
    </row>
    <row r="128" spans="1:39" ht="15">
      <c r="A128" s="29" t="s">
        <v>20</v>
      </c>
      <c r="B128" s="33">
        <v>41281</v>
      </c>
      <c r="C128" s="31">
        <v>2</v>
      </c>
      <c r="D128" s="31" t="s">
        <v>191</v>
      </c>
      <c r="E128" s="31">
        <v>1</v>
      </c>
      <c r="F128" s="31" t="s">
        <v>203</v>
      </c>
      <c r="G128" s="31" t="s">
        <v>187</v>
      </c>
      <c r="H128" s="32" t="s">
        <v>250</v>
      </c>
      <c r="I128" s="32" t="s">
        <v>326</v>
      </c>
      <c r="J128" s="32" t="s">
        <v>240</v>
      </c>
      <c r="K128" s="116"/>
      <c r="L128" s="116"/>
      <c r="M128" s="503">
        <v>9.1206155930815755E-2</v>
      </c>
      <c r="N128" s="534">
        <v>35.849299999999999</v>
      </c>
      <c r="O128" s="534">
        <v>24.5425</v>
      </c>
      <c r="P128" s="534">
        <v>53.726618000000002</v>
      </c>
      <c r="Q128" s="506">
        <v>1024.127</v>
      </c>
      <c r="R128" s="534">
        <v>7.1435599999999999</v>
      </c>
      <c r="S128" s="535">
        <v>105.19116</v>
      </c>
      <c r="T128" s="534">
        <v>8.3870000000000005</v>
      </c>
      <c r="U128" s="534">
        <v>0.44429999999999997</v>
      </c>
      <c r="V128" s="534">
        <v>0.6915</v>
      </c>
      <c r="W128" s="534">
        <v>35.885100000000001</v>
      </c>
      <c r="X128" s="534">
        <v>23.671500000000002</v>
      </c>
      <c r="Y128" s="534">
        <v>52.856127999999998</v>
      </c>
      <c r="Z128" s="506">
        <v>1024.4857999999999</v>
      </c>
      <c r="AA128" s="534">
        <v>5.8082099999999999</v>
      </c>
      <c r="AB128" s="535">
        <v>84.274100000000004</v>
      </c>
      <c r="AC128" s="534">
        <v>8.338000000000001</v>
      </c>
      <c r="AD128" s="534">
        <v>1.4477</v>
      </c>
      <c r="AE128" s="534">
        <v>3.6158999999999999</v>
      </c>
      <c r="AF128" s="10">
        <v>5</v>
      </c>
      <c r="AG128" s="503">
        <v>1.5886163366336632</v>
      </c>
      <c r="AH128" s="116"/>
      <c r="AI128" s="116"/>
      <c r="AJ128" s="116"/>
      <c r="AK128" s="116"/>
      <c r="AL128" s="116"/>
      <c r="AM128" s="116"/>
    </row>
    <row r="129" spans="1:39" ht="15">
      <c r="A129" s="29" t="s">
        <v>20</v>
      </c>
      <c r="B129" s="33">
        <v>41287</v>
      </c>
      <c r="C129" s="31">
        <v>2</v>
      </c>
      <c r="D129" s="31" t="s">
        <v>191</v>
      </c>
      <c r="E129" s="31">
        <v>1</v>
      </c>
      <c r="F129" s="31" t="s">
        <v>102</v>
      </c>
      <c r="G129" s="31" t="s">
        <v>193</v>
      </c>
      <c r="H129" s="32" t="s">
        <v>111</v>
      </c>
      <c r="I129" s="32" t="s">
        <v>326</v>
      </c>
      <c r="J129" s="32" t="s">
        <v>280</v>
      </c>
      <c r="K129" s="116"/>
      <c r="L129" s="116"/>
      <c r="M129" s="503">
        <v>0.107996721392965</v>
      </c>
      <c r="N129" s="534">
        <v>36.0276</v>
      </c>
      <c r="O129" s="534">
        <v>23.973500000000001</v>
      </c>
      <c r="P129" s="534">
        <v>53.356596000000003</v>
      </c>
      <c r="Q129" s="506">
        <v>1024.4324999999999</v>
      </c>
      <c r="R129" s="534">
        <v>7.0666900000000004</v>
      </c>
      <c r="S129" s="535">
        <v>103.15416</v>
      </c>
      <c r="T129" s="534">
        <v>8.4220000000000006</v>
      </c>
      <c r="U129" s="534">
        <v>0.38979999999999998</v>
      </c>
      <c r="V129" s="534">
        <v>1.0789</v>
      </c>
      <c r="W129" s="534">
        <v>36.015599999999999</v>
      </c>
      <c r="X129" s="534">
        <v>23.679200000000002</v>
      </c>
      <c r="Y129" s="534">
        <v>53.034750000000003</v>
      </c>
      <c r="Z129" s="506">
        <v>1024.5808</v>
      </c>
      <c r="AA129" s="534">
        <v>6.48123</v>
      </c>
      <c r="AB129" s="535">
        <v>94.122500000000002</v>
      </c>
      <c r="AC129" s="534">
        <v>8.4</v>
      </c>
      <c r="AD129" s="534">
        <v>0.91080000000000005</v>
      </c>
      <c r="AE129" s="534">
        <v>1.5794999999999999</v>
      </c>
      <c r="AF129" s="10">
        <v>5</v>
      </c>
      <c r="AG129" s="503">
        <v>1.2520707182320441</v>
      </c>
      <c r="AH129" s="116"/>
      <c r="AI129" s="116"/>
      <c r="AJ129" s="116"/>
      <c r="AK129" s="116"/>
      <c r="AL129" s="116"/>
      <c r="AM129" s="116"/>
    </row>
    <row r="130" spans="1:39" ht="15">
      <c r="A130" s="29" t="s">
        <v>20</v>
      </c>
      <c r="B130" s="33">
        <v>41295</v>
      </c>
      <c r="C130" s="31">
        <v>2</v>
      </c>
      <c r="D130" s="31" t="s">
        <v>191</v>
      </c>
      <c r="E130" s="31" t="s">
        <v>97</v>
      </c>
      <c r="F130" s="31" t="s">
        <v>197</v>
      </c>
      <c r="G130" s="31" t="s">
        <v>207</v>
      </c>
      <c r="H130" s="32" t="s">
        <v>238</v>
      </c>
      <c r="I130" s="32" t="s">
        <v>326</v>
      </c>
      <c r="J130" s="32" t="s">
        <v>327</v>
      </c>
      <c r="K130" s="116"/>
      <c r="L130" s="116"/>
      <c r="M130" s="503">
        <v>8.461512439328174E-2</v>
      </c>
      <c r="N130" s="534">
        <v>36.1601</v>
      </c>
      <c r="O130" s="534">
        <v>23.708200000000001</v>
      </c>
      <c r="P130" s="534">
        <v>53.247746999999997</v>
      </c>
      <c r="Q130" s="506">
        <v>1024.6137000000001</v>
      </c>
      <c r="R130" s="534">
        <v>6.9270399999999999</v>
      </c>
      <c r="S130" s="535">
        <v>100.73099999999999</v>
      </c>
      <c r="T130" s="534">
        <v>8.17</v>
      </c>
      <c r="U130" s="534">
        <v>0.39079999999999998</v>
      </c>
      <c r="V130" s="534">
        <v>0.26979999999999998</v>
      </c>
      <c r="W130" s="534">
        <v>36.134799999999998</v>
      </c>
      <c r="X130" s="534">
        <v>23.329699999999999</v>
      </c>
      <c r="Y130" s="534">
        <v>52.818348999999998</v>
      </c>
      <c r="Z130" s="506">
        <v>1024.7746</v>
      </c>
      <c r="AA130" s="534">
        <v>6.6142899999999978</v>
      </c>
      <c r="AB130" s="535">
        <v>95.540570000000002</v>
      </c>
      <c r="AC130" s="534">
        <v>8.17</v>
      </c>
      <c r="AD130" s="534">
        <v>0.64019999999999999</v>
      </c>
      <c r="AE130" s="534">
        <v>2.1179000000000001</v>
      </c>
      <c r="AF130" s="10">
        <v>8</v>
      </c>
      <c r="AG130" s="503">
        <v>0.71774649122807044</v>
      </c>
      <c r="AH130" s="116"/>
      <c r="AI130" s="116"/>
      <c r="AJ130" s="116"/>
      <c r="AK130" s="116"/>
      <c r="AL130" s="116"/>
      <c r="AM130" s="116"/>
    </row>
    <row r="131" spans="1:39" ht="15">
      <c r="A131" s="29" t="s">
        <v>20</v>
      </c>
      <c r="B131" s="33">
        <v>41304</v>
      </c>
      <c r="C131" s="31">
        <v>2</v>
      </c>
      <c r="D131" s="31" t="s">
        <v>191</v>
      </c>
      <c r="E131" s="31">
        <v>1</v>
      </c>
      <c r="F131" s="31" t="s">
        <v>119</v>
      </c>
      <c r="G131" s="31" t="s">
        <v>207</v>
      </c>
      <c r="H131" s="32" t="s">
        <v>245</v>
      </c>
      <c r="I131" s="32" t="s">
        <v>326</v>
      </c>
      <c r="J131" s="32" t="s">
        <v>240</v>
      </c>
      <c r="K131" s="116"/>
      <c r="L131" s="116"/>
      <c r="M131" s="503" t="s">
        <v>328</v>
      </c>
      <c r="N131" s="534">
        <v>36.314999999999998</v>
      </c>
      <c r="O131" s="534">
        <v>23.2089</v>
      </c>
      <c r="P131" s="534">
        <v>52.915711000000002</v>
      </c>
      <c r="Q131" s="506">
        <v>1024.8749</v>
      </c>
      <c r="R131" s="534">
        <v>7.1609100000000003</v>
      </c>
      <c r="S131" s="535">
        <v>103.32687</v>
      </c>
      <c r="T131" s="534">
        <v>8.4460000000000015</v>
      </c>
      <c r="U131" s="534">
        <v>0.44669999999999999</v>
      </c>
      <c r="V131" s="534">
        <v>0.9284</v>
      </c>
      <c r="W131" s="534">
        <v>36.476300000000002</v>
      </c>
      <c r="X131" s="534">
        <v>23.184100000000001</v>
      </c>
      <c r="Y131" s="534">
        <v>53.105021999999998</v>
      </c>
      <c r="Z131" s="506">
        <v>1025.0758000000001</v>
      </c>
      <c r="AA131" s="534">
        <v>6.5367600000000001</v>
      </c>
      <c r="AB131" s="535">
        <v>94.368049999999997</v>
      </c>
      <c r="AC131" s="534">
        <v>8.453000000000003</v>
      </c>
      <c r="AD131" s="534">
        <v>0.71</v>
      </c>
      <c r="AE131" s="534">
        <v>0.58130000000000004</v>
      </c>
      <c r="AF131" s="10">
        <v>6.3</v>
      </c>
      <c r="AG131" s="503">
        <v>0.87829525862068958</v>
      </c>
      <c r="AH131" s="116"/>
      <c r="AI131" s="116"/>
      <c r="AJ131" s="116"/>
      <c r="AK131" s="116"/>
      <c r="AL131" s="116"/>
      <c r="AM131" s="116"/>
    </row>
    <row r="132" spans="1:39" ht="15">
      <c r="A132" s="29" t="s">
        <v>20</v>
      </c>
      <c r="B132" s="33">
        <v>41309</v>
      </c>
      <c r="C132" s="31">
        <v>2</v>
      </c>
      <c r="D132" s="31" t="s">
        <v>196</v>
      </c>
      <c r="E132" s="31">
        <v>1</v>
      </c>
      <c r="F132" s="31" t="s">
        <v>197</v>
      </c>
      <c r="G132" s="31" t="s">
        <v>193</v>
      </c>
      <c r="H132" s="32" t="s">
        <v>250</v>
      </c>
      <c r="I132" s="32" t="s">
        <v>326</v>
      </c>
      <c r="J132" s="32" t="s">
        <v>240</v>
      </c>
      <c r="K132" s="32" t="s">
        <v>259</v>
      </c>
      <c r="L132" s="31">
        <v>60.084033613445499</v>
      </c>
      <c r="M132" s="503">
        <v>7.9740491151525261E-2</v>
      </c>
      <c r="N132" s="534">
        <v>36.408499999999997</v>
      </c>
      <c r="O132" s="534">
        <v>24.202500000000001</v>
      </c>
      <c r="P132" s="534">
        <v>54.103420999999997</v>
      </c>
      <c r="Q132" s="506">
        <v>1024.6519000000001</v>
      </c>
      <c r="R132" s="534">
        <v>7.3219500000000002</v>
      </c>
      <c r="S132" s="535">
        <v>107.53664000000001</v>
      </c>
      <c r="T132" s="534">
        <v>8.213000000000001</v>
      </c>
      <c r="U132" s="534">
        <v>0.1293</v>
      </c>
      <c r="V132" s="534">
        <v>0.35499999999999998</v>
      </c>
      <c r="W132" s="534">
        <v>36.3857</v>
      </c>
      <c r="X132" s="534">
        <v>23.597300000000001</v>
      </c>
      <c r="Y132" s="534">
        <v>53.430804000000002</v>
      </c>
      <c r="Z132" s="506">
        <v>1024.8874000000001</v>
      </c>
      <c r="AA132" s="534">
        <v>6.4733099999999997</v>
      </c>
      <c r="AB132" s="535">
        <v>94.07499</v>
      </c>
      <c r="AC132" s="534">
        <v>8.1870000000000012</v>
      </c>
      <c r="AD132" s="534">
        <v>0.88280000000000003</v>
      </c>
      <c r="AE132" s="534">
        <v>2.6204000000000001</v>
      </c>
      <c r="AF132" s="10">
        <v>7.2</v>
      </c>
      <c r="AG132" s="503">
        <v>1.1352445054945055</v>
      </c>
      <c r="AH132" s="116"/>
      <c r="AI132" s="116"/>
      <c r="AJ132" s="116"/>
      <c r="AK132" s="116"/>
      <c r="AL132" s="116"/>
      <c r="AM132" s="116"/>
    </row>
    <row r="133" spans="1:39" s="116" customFormat="1" ht="15">
      <c r="A133" s="29" t="s">
        <v>20</v>
      </c>
      <c r="B133" s="33">
        <v>41316</v>
      </c>
      <c r="C133" s="31">
        <v>2</v>
      </c>
      <c r="D133" s="31" t="s">
        <v>191</v>
      </c>
      <c r="E133" s="31">
        <v>1</v>
      </c>
      <c r="F133" s="31" t="s">
        <v>119</v>
      </c>
      <c r="G133" s="31" t="s">
        <v>189</v>
      </c>
      <c r="H133" s="32" t="s">
        <v>111</v>
      </c>
      <c r="I133" s="32" t="s">
        <v>326</v>
      </c>
      <c r="J133" s="32" t="s">
        <v>240</v>
      </c>
      <c r="K133" s="32" t="s">
        <v>248</v>
      </c>
      <c r="L133" s="31">
        <v>50.302114803625408</v>
      </c>
      <c r="M133" s="511">
        <v>0.12655269682904852</v>
      </c>
      <c r="N133" s="534">
        <v>36.514099999999999</v>
      </c>
      <c r="O133" s="534">
        <v>23.727499999999999</v>
      </c>
      <c r="P133" s="534">
        <v>53.730682999999999</v>
      </c>
      <c r="Q133" s="506">
        <v>1024.8733999999999</v>
      </c>
      <c r="R133" s="534">
        <v>7.1868600000000002</v>
      </c>
      <c r="S133" s="535">
        <v>104.75745999999999</v>
      </c>
      <c r="T133" s="534">
        <v>8.2189999999999994</v>
      </c>
      <c r="U133" s="534">
        <v>0.13250000000000001</v>
      </c>
      <c r="V133" s="534">
        <v>0.61339999999999995</v>
      </c>
      <c r="W133" s="534">
        <v>36.508200000000002</v>
      </c>
      <c r="X133" s="534">
        <v>23.6311</v>
      </c>
      <c r="Y133" s="534">
        <v>53.626688000000001</v>
      </c>
      <c r="Z133" s="506">
        <v>1024.9698000000001</v>
      </c>
      <c r="AA133" s="534">
        <v>6.6230200000000004</v>
      </c>
      <c r="AB133" s="535">
        <v>96.375020000000006</v>
      </c>
      <c r="AC133" s="534">
        <v>8.1989999999999998</v>
      </c>
      <c r="AD133" s="534">
        <v>0.42349999999999999</v>
      </c>
      <c r="AE133" s="534">
        <v>1.6682999999999999</v>
      </c>
      <c r="AF133" s="10">
        <v>7</v>
      </c>
      <c r="AG133" s="503">
        <v>1.1368120000000004</v>
      </c>
    </row>
    <row r="134" spans="1:39" s="116" customFormat="1" ht="15">
      <c r="A134" s="29" t="s">
        <v>20</v>
      </c>
      <c r="B134" s="33">
        <v>41323</v>
      </c>
      <c r="C134" s="31">
        <v>2</v>
      </c>
      <c r="D134" s="31" t="s">
        <v>97</v>
      </c>
      <c r="E134" s="31" t="s">
        <v>108</v>
      </c>
      <c r="F134" s="31" t="s">
        <v>102</v>
      </c>
      <c r="G134" s="31" t="s">
        <v>187</v>
      </c>
      <c r="H134" s="32" t="s">
        <v>262</v>
      </c>
      <c r="I134" s="32" t="s">
        <v>326</v>
      </c>
      <c r="J134" s="32" t="s">
        <v>244</v>
      </c>
      <c r="K134" s="32" t="s">
        <v>253</v>
      </c>
      <c r="L134" s="31">
        <v>44.823232323232361</v>
      </c>
      <c r="M134" s="511">
        <v>0.1268766093992382</v>
      </c>
      <c r="N134" s="534">
        <v>36.5702</v>
      </c>
      <c r="O134" s="534">
        <v>23.804500000000001</v>
      </c>
      <c r="P134" s="534">
        <v>53.886902999999997</v>
      </c>
      <c r="Q134" s="506">
        <v>1024.8929000000001</v>
      </c>
      <c r="R134" s="534">
        <v>6.7306699999999999</v>
      </c>
      <c r="S134" s="535">
        <v>98.27</v>
      </c>
      <c r="T134" s="534">
        <v>8.2360000000000007</v>
      </c>
      <c r="U134" s="534">
        <v>0.27950000000000003</v>
      </c>
      <c r="V134" s="534">
        <v>0.89139999999999997</v>
      </c>
      <c r="W134" s="534">
        <v>36.7179</v>
      </c>
      <c r="X134" s="534">
        <v>23.2837</v>
      </c>
      <c r="Y134" s="534">
        <v>53.524237999999997</v>
      </c>
      <c r="Z134" s="506">
        <v>1025.2262000000001</v>
      </c>
      <c r="AA134" s="534">
        <v>6.1798500000000001</v>
      </c>
      <c r="AB134" s="535">
        <v>89.495009999999994</v>
      </c>
      <c r="AC134" s="534">
        <v>8.2210000000000001</v>
      </c>
      <c r="AD134" s="534">
        <v>0.64190000000000003</v>
      </c>
      <c r="AE134" s="534">
        <v>0.56659999999999999</v>
      </c>
      <c r="AF134" s="10">
        <v>5.3</v>
      </c>
      <c r="AG134" s="503">
        <v>1.2328695238095235</v>
      </c>
    </row>
    <row r="135" spans="1:39" s="116" customFormat="1" ht="15">
      <c r="A135" s="29" t="s">
        <v>20</v>
      </c>
      <c r="B135" s="33">
        <v>41330</v>
      </c>
      <c r="C135" s="31">
        <v>2</v>
      </c>
      <c r="D135" s="31" t="s">
        <v>196</v>
      </c>
      <c r="E135" s="31" t="s">
        <v>196</v>
      </c>
      <c r="F135" s="31" t="s">
        <v>188</v>
      </c>
      <c r="G135" s="31" t="s">
        <v>187</v>
      </c>
      <c r="H135" s="32" t="s">
        <v>255</v>
      </c>
      <c r="I135" s="32" t="s">
        <v>326</v>
      </c>
      <c r="J135" s="32" t="s">
        <v>240</v>
      </c>
      <c r="K135" s="32" t="s">
        <v>259</v>
      </c>
      <c r="M135" s="503">
        <v>0.10227113131916328</v>
      </c>
      <c r="N135" s="534">
        <v>36.499699999999997</v>
      </c>
      <c r="O135" s="534">
        <v>23.2134</v>
      </c>
      <c r="P135" s="534">
        <v>53.159457000000003</v>
      </c>
      <c r="Q135" s="506">
        <v>1025.0136</v>
      </c>
      <c r="R135" s="534">
        <v>6.6845299999999996</v>
      </c>
      <c r="S135" s="535">
        <v>96.563720000000004</v>
      </c>
      <c r="T135" s="534">
        <v>8.2620000000000005</v>
      </c>
      <c r="U135" s="534">
        <v>0.48139999999999999</v>
      </c>
      <c r="V135" s="534">
        <v>0.55669999999999997</v>
      </c>
      <c r="W135" s="534">
        <v>36.550899999999999</v>
      </c>
      <c r="X135" s="534">
        <v>22.925599999999999</v>
      </c>
      <c r="Y135" s="534">
        <v>52.924090999999997</v>
      </c>
      <c r="Z135" s="506">
        <v>1025.2082</v>
      </c>
      <c r="AA135" s="534">
        <v>6.2149299999999998</v>
      </c>
      <c r="AB135" s="535">
        <v>89.357479999999995</v>
      </c>
      <c r="AC135" s="534">
        <v>8.2390000000000008</v>
      </c>
      <c r="AD135" s="534">
        <v>0.60460000000000003</v>
      </c>
      <c r="AE135" s="534">
        <v>1.2339</v>
      </c>
      <c r="AF135" s="10">
        <v>6.2</v>
      </c>
      <c r="AG135" s="503">
        <v>0.74231931034482801</v>
      </c>
    </row>
    <row r="136" spans="1:39" s="116" customFormat="1" ht="15">
      <c r="A136" s="29" t="s">
        <v>20</v>
      </c>
      <c r="B136" s="33">
        <v>41337</v>
      </c>
      <c r="C136" s="31">
        <v>2</v>
      </c>
      <c r="D136" s="21">
        <v>1</v>
      </c>
      <c r="E136" s="31">
        <v>1</v>
      </c>
      <c r="F136" s="31" t="s">
        <v>102</v>
      </c>
      <c r="G136" s="31" t="s">
        <v>189</v>
      </c>
      <c r="H136" s="32" t="s">
        <v>259</v>
      </c>
      <c r="I136" s="32" t="s">
        <v>326</v>
      </c>
      <c r="J136" s="32" t="s">
        <v>244</v>
      </c>
      <c r="K136" s="32" t="s">
        <v>300</v>
      </c>
      <c r="M136" s="503">
        <v>9.7352354615527437E-2</v>
      </c>
      <c r="N136" s="534">
        <v>36.655799999999999</v>
      </c>
      <c r="O136" s="534">
        <v>23.806899999999999</v>
      </c>
      <c r="P136" s="534">
        <v>54.001427</v>
      </c>
      <c r="Q136" s="506">
        <v>1024.9574</v>
      </c>
      <c r="R136" s="534">
        <v>7.0999499999999998</v>
      </c>
      <c r="S136" s="535">
        <v>103.71697</v>
      </c>
      <c r="T136" s="534">
        <v>8.33</v>
      </c>
      <c r="U136" s="534">
        <v>0.2258</v>
      </c>
      <c r="V136" s="534">
        <v>1.0748</v>
      </c>
      <c r="W136" s="11">
        <v>36.665399999999998</v>
      </c>
      <c r="X136" s="11">
        <v>23.6066</v>
      </c>
      <c r="Y136" s="11">
        <v>53.805222000000001</v>
      </c>
      <c r="Z136" s="10">
        <v>1025.0969</v>
      </c>
      <c r="AA136" s="11">
        <v>6.0684399999999998</v>
      </c>
      <c r="AB136" s="21">
        <v>88.347710000000006</v>
      </c>
      <c r="AC136" s="11">
        <v>8.3030000000000008</v>
      </c>
      <c r="AD136" s="11">
        <v>0.3488</v>
      </c>
      <c r="AE136" s="11">
        <v>3.1322999999999999</v>
      </c>
      <c r="AF136" s="10">
        <v>4.8</v>
      </c>
      <c r="AG136" s="503">
        <v>1.8134520270270265</v>
      </c>
    </row>
    <row r="137" spans="1:39" s="116" customFormat="1" ht="15">
      <c r="A137" s="29" t="s">
        <v>20</v>
      </c>
      <c r="B137" s="33">
        <v>41344</v>
      </c>
      <c r="C137" s="31">
        <v>2</v>
      </c>
      <c r="D137" s="31" t="s">
        <v>191</v>
      </c>
      <c r="E137" s="31">
        <v>1</v>
      </c>
      <c r="F137" s="31" t="s">
        <v>197</v>
      </c>
      <c r="G137" s="31" t="s">
        <v>187</v>
      </c>
      <c r="H137" s="32" t="s">
        <v>245</v>
      </c>
      <c r="I137" s="32" t="s">
        <v>326</v>
      </c>
      <c r="J137" s="32" t="s">
        <v>240</v>
      </c>
      <c r="K137" s="32" t="s">
        <v>254</v>
      </c>
      <c r="M137" s="503">
        <v>0.10111715559984888</v>
      </c>
      <c r="N137" s="534">
        <v>36.634599999999999</v>
      </c>
      <c r="O137" s="534">
        <v>23.899000000000001</v>
      </c>
      <c r="P137" s="534">
        <v>54.073278000000002</v>
      </c>
      <c r="Q137" s="506">
        <v>1024.9138</v>
      </c>
      <c r="R137" s="534">
        <v>7.0758099999999997</v>
      </c>
      <c r="S137" s="535">
        <v>103.51591000000001</v>
      </c>
      <c r="T137" s="534">
        <v>8.2940000000000005</v>
      </c>
      <c r="U137" s="534">
        <v>0.25369999999999998</v>
      </c>
      <c r="V137" s="534">
        <v>1.2135</v>
      </c>
      <c r="W137" s="534">
        <v>36.649099999999997</v>
      </c>
      <c r="X137" s="534">
        <v>23.771100000000001</v>
      </c>
      <c r="Y137" s="534">
        <v>53.961443000000003</v>
      </c>
      <c r="Z137" s="506">
        <v>1025.0351000000001</v>
      </c>
      <c r="AA137" s="534">
        <v>6.2541900000000004</v>
      </c>
      <c r="AB137" s="535">
        <v>91.302070000000001</v>
      </c>
      <c r="AC137" s="534">
        <v>8.2590000000000003</v>
      </c>
      <c r="AD137" s="534">
        <v>0.71189999999999998</v>
      </c>
      <c r="AE137" s="534">
        <v>1.9675</v>
      </c>
      <c r="AF137" s="10">
        <v>5.9</v>
      </c>
      <c r="AG137" s="503">
        <v>1.2934142857142852</v>
      </c>
    </row>
    <row r="138" spans="1:39" s="116" customFormat="1" ht="15">
      <c r="A138" s="29" t="s">
        <v>20</v>
      </c>
      <c r="B138" s="33">
        <v>41351</v>
      </c>
      <c r="C138" s="31">
        <v>2</v>
      </c>
      <c r="D138" s="31" t="s">
        <v>97</v>
      </c>
      <c r="E138" s="31">
        <v>1</v>
      </c>
      <c r="F138" s="31" t="s">
        <v>102</v>
      </c>
      <c r="G138" s="31" t="s">
        <v>193</v>
      </c>
      <c r="H138" s="32" t="s">
        <v>242</v>
      </c>
      <c r="I138" s="32" t="s">
        <v>326</v>
      </c>
      <c r="J138" s="32" t="s">
        <v>244</v>
      </c>
      <c r="K138" s="32" t="s">
        <v>111</v>
      </c>
      <c r="M138" s="503">
        <v>0.10626971601203368</v>
      </c>
      <c r="N138" s="534">
        <v>36.599400000000003</v>
      </c>
      <c r="O138" s="534">
        <v>22.993600000000001</v>
      </c>
      <c r="P138" s="534">
        <v>53.052045999999997</v>
      </c>
      <c r="Q138" s="506">
        <v>1025.1534999999999</v>
      </c>
      <c r="R138" s="534">
        <v>7.1964300000000003</v>
      </c>
      <c r="S138" s="535">
        <v>103.62126000000001</v>
      </c>
      <c r="T138" s="534">
        <v>8.3430000000000017</v>
      </c>
      <c r="U138" s="534">
        <v>0.48980000000000001</v>
      </c>
      <c r="V138" s="534">
        <v>0.64990000000000003</v>
      </c>
      <c r="W138" s="534">
        <v>36.617699999999999</v>
      </c>
      <c r="X138" s="534">
        <v>22.735299999999999</v>
      </c>
      <c r="Y138" s="534">
        <v>52.805717999999999</v>
      </c>
      <c r="Z138" s="506">
        <v>1025.3151</v>
      </c>
      <c r="AA138" s="534">
        <v>6.51938</v>
      </c>
      <c r="AB138" s="535">
        <v>93.459680000000006</v>
      </c>
      <c r="AC138" s="534">
        <v>8.3150000000000013</v>
      </c>
      <c r="AD138" s="534">
        <v>0.4284</v>
      </c>
      <c r="AE138" s="534">
        <v>2.0545</v>
      </c>
      <c r="AF138" s="10">
        <v>6.6</v>
      </c>
      <c r="AG138" s="503">
        <v>1.5535935323383074</v>
      </c>
    </row>
    <row r="139" spans="1:39" s="116" customFormat="1" ht="15">
      <c r="A139" s="29" t="s">
        <v>20</v>
      </c>
      <c r="B139" s="33">
        <v>41358</v>
      </c>
      <c r="C139" s="31">
        <v>2</v>
      </c>
      <c r="D139" s="31" t="s">
        <v>97</v>
      </c>
      <c r="E139" s="31">
        <v>1</v>
      </c>
      <c r="F139" s="31" t="s">
        <v>119</v>
      </c>
      <c r="G139" s="31" t="s">
        <v>193</v>
      </c>
      <c r="H139" s="32" t="s">
        <v>259</v>
      </c>
      <c r="I139" s="32" t="s">
        <v>327</v>
      </c>
      <c r="J139" s="32" t="s">
        <v>244</v>
      </c>
      <c r="K139" s="32" t="s">
        <v>254</v>
      </c>
      <c r="M139" s="503">
        <v>0.11353155041461199</v>
      </c>
      <c r="N139" s="534">
        <v>36.656100000000002</v>
      </c>
      <c r="O139" s="534">
        <v>22.180700000000002</v>
      </c>
      <c r="P139" s="534">
        <v>52.252606</v>
      </c>
      <c r="Q139" s="506">
        <v>1025.432</v>
      </c>
      <c r="R139" s="534">
        <v>6.8656100000000002</v>
      </c>
      <c r="S139" s="535">
        <v>97.490579999999994</v>
      </c>
      <c r="T139" s="534">
        <v>8.3470000000000013</v>
      </c>
      <c r="U139" s="534">
        <v>0.32990000000000003</v>
      </c>
      <c r="V139" s="534">
        <v>0.95940000000000003</v>
      </c>
      <c r="W139" s="534">
        <v>36.635600000000004</v>
      </c>
      <c r="X139" s="534">
        <v>21.710599999999999</v>
      </c>
      <c r="Y139" s="534">
        <v>51.731383000000001</v>
      </c>
      <c r="Z139" s="506">
        <v>1025.6192000000001</v>
      </c>
      <c r="AA139" s="534">
        <v>6.3505399999999996</v>
      </c>
      <c r="AB139" s="535">
        <v>89.418630000000007</v>
      </c>
      <c r="AC139" s="534">
        <v>8.3270000000000017</v>
      </c>
      <c r="AD139" s="534">
        <v>0.75170000000000003</v>
      </c>
      <c r="AE139" s="534">
        <v>1.3298000000000001</v>
      </c>
      <c r="AF139" s="10">
        <v>5.7</v>
      </c>
      <c r="AG139" s="503">
        <v>1.3164467625899283</v>
      </c>
    </row>
    <row r="140" spans="1:39" s="116" customFormat="1">
      <c r="A140" s="29"/>
      <c r="B140" s="33"/>
      <c r="C140" s="31"/>
      <c r="D140" s="31"/>
      <c r="E140" s="31"/>
      <c r="F140" s="31"/>
      <c r="G140" s="31"/>
      <c r="H140" s="32"/>
      <c r="I140" s="32"/>
      <c r="J140" s="32"/>
      <c r="K140" s="32"/>
      <c r="M140" s="503"/>
      <c r="AF140" s="10"/>
      <c r="AG140" s="503"/>
    </row>
    <row r="141" spans="1:39" s="116" customFormat="1" ht="15">
      <c r="A141" s="29" t="s">
        <v>184</v>
      </c>
      <c r="B141" s="33">
        <v>41246</v>
      </c>
      <c r="C141" s="31">
        <v>2</v>
      </c>
      <c r="D141" s="31" t="s">
        <v>191</v>
      </c>
      <c r="E141" s="31">
        <v>1</v>
      </c>
      <c r="F141" s="31" t="s">
        <v>195</v>
      </c>
      <c r="G141" s="31" t="s">
        <v>207</v>
      </c>
      <c r="H141" s="32" t="s">
        <v>246</v>
      </c>
      <c r="I141" s="32" t="s">
        <v>326</v>
      </c>
      <c r="J141" s="32" t="s">
        <v>280</v>
      </c>
      <c r="M141" s="503">
        <v>0.10594965900519376</v>
      </c>
      <c r="N141" s="534">
        <v>35.804499999999997</v>
      </c>
      <c r="O141" s="534">
        <v>20.258099999999999</v>
      </c>
      <c r="P141" s="534">
        <v>49.165935000000005</v>
      </c>
      <c r="Q141" s="506">
        <v>1025.3126999999999</v>
      </c>
      <c r="R141" s="534">
        <v>7.7006199999999998</v>
      </c>
      <c r="S141" s="535">
        <v>105.11821999999999</v>
      </c>
      <c r="T141" s="534">
        <v>8.2330000000000005</v>
      </c>
      <c r="U141" s="534">
        <v>0.61199999999999999</v>
      </c>
      <c r="V141" s="534">
        <v>0.85260000000000002</v>
      </c>
      <c r="W141" s="534">
        <v>36.608400000000003</v>
      </c>
      <c r="X141" s="534">
        <v>20.630400000000002</v>
      </c>
      <c r="Y141" s="534">
        <v>50.544638999999997</v>
      </c>
      <c r="Z141" s="506">
        <v>1025.8612000000001</v>
      </c>
      <c r="AA141" s="534">
        <v>7.6882999999999999</v>
      </c>
      <c r="AB141" s="535">
        <v>106.16332</v>
      </c>
      <c r="AC141" s="534">
        <v>8.2030000000000012</v>
      </c>
      <c r="AD141" s="506">
        <v>0.79279999999999995</v>
      </c>
      <c r="AE141" s="506">
        <v>1.7297</v>
      </c>
      <c r="AF141" s="10">
        <v>5.3</v>
      </c>
      <c r="AG141" s="503">
        <v>1.2005284974093271</v>
      </c>
    </row>
    <row r="142" spans="1:39" s="116" customFormat="1" ht="15">
      <c r="A142" s="29" t="s">
        <v>184</v>
      </c>
      <c r="B142" s="33">
        <v>41253</v>
      </c>
      <c r="C142" s="31">
        <v>2</v>
      </c>
      <c r="D142" s="31" t="s">
        <v>97</v>
      </c>
      <c r="E142" s="31">
        <v>1</v>
      </c>
      <c r="F142" s="31" t="s">
        <v>102</v>
      </c>
      <c r="G142" s="31" t="s">
        <v>193</v>
      </c>
      <c r="H142" s="32" t="s">
        <v>241</v>
      </c>
      <c r="I142" s="32" t="s">
        <v>326</v>
      </c>
      <c r="J142" s="32" t="s">
        <v>280</v>
      </c>
      <c r="M142" s="503">
        <v>7.198241691062382E-2</v>
      </c>
      <c r="N142" s="534">
        <v>35.934600000000003</v>
      </c>
      <c r="O142" s="534">
        <v>22.4557</v>
      </c>
      <c r="P142" s="534">
        <v>51.627045000000003</v>
      </c>
      <c r="Q142" s="506">
        <v>1024.8004000000001</v>
      </c>
      <c r="R142" s="534">
        <v>7.7869799999999998</v>
      </c>
      <c r="S142" s="535">
        <v>110.64536</v>
      </c>
      <c r="T142" s="534">
        <v>8.3060000000000027</v>
      </c>
      <c r="U142" s="534">
        <v>0.56169999999999998</v>
      </c>
      <c r="V142" s="534">
        <v>0.26440000000000002</v>
      </c>
      <c r="W142" s="534">
        <v>36.670099999999998</v>
      </c>
      <c r="X142" s="534">
        <v>21.8902</v>
      </c>
      <c r="Y142" s="534">
        <v>51.963120000000004</v>
      </c>
      <c r="Z142" s="506">
        <v>1025.5612000000001</v>
      </c>
      <c r="AA142" s="534">
        <v>7.9534099999999999</v>
      </c>
      <c r="AB142" s="535">
        <v>112.36776999999999</v>
      </c>
      <c r="AC142" s="534">
        <v>8.2850000000000001</v>
      </c>
      <c r="AD142" s="534">
        <v>0.85880000000000001</v>
      </c>
      <c r="AE142" s="534">
        <v>0.85980000000000001</v>
      </c>
      <c r="AF142" s="10">
        <v>7.3</v>
      </c>
      <c r="AG142" s="503">
        <v>0.49797515527950303</v>
      </c>
    </row>
    <row r="143" spans="1:39" s="116" customFormat="1" ht="15">
      <c r="A143" s="29" t="s">
        <v>184</v>
      </c>
      <c r="B143" s="33">
        <v>41260</v>
      </c>
      <c r="C143" s="31">
        <v>2</v>
      </c>
      <c r="D143" s="31" t="s">
        <v>191</v>
      </c>
      <c r="E143" s="31">
        <v>1</v>
      </c>
      <c r="F143" s="31" t="s">
        <v>195</v>
      </c>
      <c r="G143" s="31" t="s">
        <v>207</v>
      </c>
      <c r="H143" s="32" t="s">
        <v>246</v>
      </c>
      <c r="I143" s="32" t="s">
        <v>326</v>
      </c>
      <c r="J143" s="32" t="s">
        <v>240</v>
      </c>
      <c r="M143" s="503">
        <v>6.7241480805266152E-2</v>
      </c>
      <c r="N143" s="534">
        <v>35.8568</v>
      </c>
      <c r="O143" s="534">
        <v>22.352699999999999</v>
      </c>
      <c r="P143" s="534">
        <v>51.419822000000003</v>
      </c>
      <c r="Q143" s="506">
        <v>1024.7752</v>
      </c>
      <c r="R143" s="534">
        <v>7.6837099999999987</v>
      </c>
      <c r="S143" s="535">
        <v>108.93089000000001</v>
      </c>
      <c r="T143" s="534">
        <v>8.4</v>
      </c>
      <c r="U143" s="534">
        <v>0.67379999999999995</v>
      </c>
      <c r="V143" s="534">
        <v>0.95730000000000004</v>
      </c>
      <c r="W143" s="534">
        <v>36.6265</v>
      </c>
      <c r="X143" s="534">
        <v>22.427199999999999</v>
      </c>
      <c r="Y143" s="534">
        <v>52.482863999999999</v>
      </c>
      <c r="Z143" s="506">
        <v>1025.3746000000001</v>
      </c>
      <c r="AA143" s="534">
        <v>7.6607200000000004</v>
      </c>
      <c r="AB143" s="535">
        <v>109.23536</v>
      </c>
      <c r="AC143" s="534">
        <v>8.3570000000000029</v>
      </c>
      <c r="AD143" s="534">
        <v>0.94269999999999998</v>
      </c>
      <c r="AE143" s="534">
        <v>1.4512</v>
      </c>
      <c r="AF143" s="10">
        <v>4.5999999999999996</v>
      </c>
      <c r="AG143" s="503">
        <v>1.1723365079365085</v>
      </c>
    </row>
    <row r="144" spans="1:39" s="116" customFormat="1" ht="15">
      <c r="A144" s="29" t="s">
        <v>184</v>
      </c>
      <c r="B144" s="33">
        <v>41267</v>
      </c>
      <c r="C144" s="31">
        <v>2</v>
      </c>
      <c r="D144" s="31" t="s">
        <v>191</v>
      </c>
      <c r="E144" s="31">
        <v>1</v>
      </c>
      <c r="F144" s="31" t="s">
        <v>102</v>
      </c>
      <c r="G144" s="31" t="s">
        <v>207</v>
      </c>
      <c r="H144" s="32" t="s">
        <v>254</v>
      </c>
      <c r="I144" s="32" t="s">
        <v>326</v>
      </c>
      <c r="J144" s="32" t="s">
        <v>244</v>
      </c>
      <c r="M144" s="503">
        <v>0.1162652610942129</v>
      </c>
      <c r="N144" s="534">
        <v>35.817100000000003</v>
      </c>
      <c r="O144" s="534">
        <v>22.3188</v>
      </c>
      <c r="P144" s="534">
        <v>51.333579</v>
      </c>
      <c r="Q144" s="506">
        <v>1024.7536</v>
      </c>
      <c r="R144" s="534">
        <v>7.5885800000000003</v>
      </c>
      <c r="S144" s="535">
        <v>107.49309</v>
      </c>
      <c r="T144" s="534">
        <v>8.4500000000000011</v>
      </c>
      <c r="U144" s="534">
        <v>0.4234</v>
      </c>
      <c r="V144" s="534">
        <v>1.0948</v>
      </c>
      <c r="W144" s="11">
        <v>36.154200000000003</v>
      </c>
      <c r="X144" s="11">
        <v>22.561800000000002</v>
      </c>
      <c r="Y144" s="11">
        <v>52.023871999999997</v>
      </c>
      <c r="Z144" s="10">
        <v>1024.9772</v>
      </c>
      <c r="AA144" s="11">
        <v>7.5397800000000004</v>
      </c>
      <c r="AB144" s="21">
        <v>107.47</v>
      </c>
      <c r="AC144" s="11">
        <v>8.4320000000000004</v>
      </c>
      <c r="AD144" s="11">
        <v>0.47049999999999997</v>
      </c>
      <c r="AE144" s="11">
        <v>1.8391999999999999</v>
      </c>
      <c r="AF144" s="10">
        <v>5.5</v>
      </c>
      <c r="AG144" s="503">
        <v>1.5197623595505614</v>
      </c>
    </row>
    <row r="145" spans="1:39" s="116" customFormat="1" ht="15">
      <c r="A145" s="29" t="s">
        <v>184</v>
      </c>
      <c r="B145" s="33">
        <v>41281</v>
      </c>
      <c r="C145" s="31">
        <v>2</v>
      </c>
      <c r="D145" s="21">
        <v>1</v>
      </c>
      <c r="E145" s="31">
        <v>1</v>
      </c>
      <c r="F145" s="31" t="s">
        <v>119</v>
      </c>
      <c r="G145" s="31" t="s">
        <v>187</v>
      </c>
      <c r="H145" s="32" t="s">
        <v>243</v>
      </c>
      <c r="I145" s="32" t="s">
        <v>326</v>
      </c>
      <c r="J145" s="32" t="s">
        <v>280</v>
      </c>
      <c r="M145" s="503">
        <v>9.2074521578140556E-2</v>
      </c>
      <c r="N145" s="534">
        <v>36.029800000000002</v>
      </c>
      <c r="O145" s="534">
        <v>25.6905</v>
      </c>
      <c r="P145" s="534">
        <v>55.196961999999999</v>
      </c>
      <c r="Q145" s="506">
        <v>1023.9118999999999</v>
      </c>
      <c r="R145" s="534">
        <v>7.1138000000000003</v>
      </c>
      <c r="S145" s="535">
        <v>106.92085</v>
      </c>
      <c r="T145" s="534">
        <v>8.3950000000000014</v>
      </c>
      <c r="U145" s="534">
        <v>0.48920000000000002</v>
      </c>
      <c r="V145" s="534">
        <v>0.49419999999999997</v>
      </c>
      <c r="W145" s="534">
        <v>36.566299999999998</v>
      </c>
      <c r="X145" s="534">
        <v>24.924600000000002</v>
      </c>
      <c r="Y145" s="534">
        <v>55.096944999999998</v>
      </c>
      <c r="Z145" s="506">
        <v>1024.5915</v>
      </c>
      <c r="AA145" s="534">
        <v>6.9125899999999998</v>
      </c>
      <c r="AB145" s="535">
        <v>102.87524999999999</v>
      </c>
      <c r="AC145" s="534">
        <v>8.3620000000000001</v>
      </c>
      <c r="AD145" s="534">
        <v>0.56620000000000004</v>
      </c>
      <c r="AE145" s="534">
        <v>0.84560000000000002</v>
      </c>
      <c r="AF145" s="10">
        <v>5.7</v>
      </c>
      <c r="AG145" s="503">
        <v>0.9298338797814204</v>
      </c>
    </row>
    <row r="146" spans="1:39" s="116" customFormat="1" ht="15">
      <c r="A146" s="29" t="s">
        <v>184</v>
      </c>
      <c r="B146" s="33">
        <v>41287</v>
      </c>
      <c r="C146" s="31">
        <v>2</v>
      </c>
      <c r="D146" s="31" t="s">
        <v>196</v>
      </c>
      <c r="E146" s="31">
        <v>1</v>
      </c>
      <c r="F146" s="31" t="s">
        <v>188</v>
      </c>
      <c r="G146" s="31" t="s">
        <v>207</v>
      </c>
      <c r="H146" s="32" t="s">
        <v>250</v>
      </c>
      <c r="I146" s="32" t="s">
        <v>326</v>
      </c>
      <c r="J146" s="32" t="s">
        <v>280</v>
      </c>
      <c r="M146" s="503">
        <v>0.10128718771084547</v>
      </c>
      <c r="N146" s="534">
        <v>35.9696</v>
      </c>
      <c r="O146" s="534">
        <v>24.002700000000001</v>
      </c>
      <c r="P146" s="534">
        <v>53.311380999999997</v>
      </c>
      <c r="Q146" s="506">
        <v>1024.3797999999999</v>
      </c>
      <c r="R146" s="534">
        <v>7.0083799999999998</v>
      </c>
      <c r="S146" s="535">
        <v>102.32033</v>
      </c>
      <c r="T146" s="534">
        <v>8.423</v>
      </c>
      <c r="U146" s="534">
        <v>0.63</v>
      </c>
      <c r="V146" s="534">
        <v>1.0223</v>
      </c>
      <c r="W146" s="534">
        <v>36.444800000000001</v>
      </c>
      <c r="X146" s="534">
        <v>24.174399999999999</v>
      </c>
      <c r="Y146" s="534">
        <v>54.124817</v>
      </c>
      <c r="Z146" s="506">
        <v>1024.7251000000001</v>
      </c>
      <c r="AA146" s="534">
        <v>6.9659599999999999</v>
      </c>
      <c r="AB146" s="535">
        <v>102.28028999999999</v>
      </c>
      <c r="AC146" s="534">
        <v>8.402000000000001</v>
      </c>
      <c r="AD146" s="534">
        <v>1.0677000000000001</v>
      </c>
      <c r="AE146" s="534">
        <v>1.7598</v>
      </c>
      <c r="AF146" s="10">
        <v>4.5999999999999996</v>
      </c>
      <c r="AG146" s="503">
        <v>1.1621509554140128</v>
      </c>
    </row>
    <row r="147" spans="1:39" s="116" customFormat="1" ht="15">
      <c r="A147" s="29" t="s">
        <v>184</v>
      </c>
      <c r="B147" s="33">
        <v>41295</v>
      </c>
      <c r="C147" s="31">
        <v>2</v>
      </c>
      <c r="D147" s="31" t="s">
        <v>196</v>
      </c>
      <c r="E147" s="31" t="s">
        <v>191</v>
      </c>
      <c r="F147" s="31" t="s">
        <v>195</v>
      </c>
      <c r="G147" s="31" t="s">
        <v>187</v>
      </c>
      <c r="H147" s="32" t="s">
        <v>250</v>
      </c>
      <c r="I147" s="32" t="s">
        <v>326</v>
      </c>
      <c r="J147" s="32" t="s">
        <v>280</v>
      </c>
      <c r="M147" s="503">
        <v>0.10051714575925945</v>
      </c>
      <c r="N147" s="534">
        <v>36.277700000000003</v>
      </c>
      <c r="O147" s="534">
        <v>24.411200000000001</v>
      </c>
      <c r="P147" s="534">
        <v>54.154938999999999</v>
      </c>
      <c r="Q147" s="506">
        <v>1024.4902999999999</v>
      </c>
      <c r="R147" s="534">
        <v>7.1729500000000002</v>
      </c>
      <c r="S147" s="535">
        <v>105.64609</v>
      </c>
      <c r="T147" s="11">
        <v>8.1910000000000007</v>
      </c>
      <c r="U147" s="534">
        <v>0.5917</v>
      </c>
      <c r="V147" s="534">
        <v>0.62709999999999999</v>
      </c>
      <c r="W147" s="11">
        <v>36.691600000000001</v>
      </c>
      <c r="X147" s="11">
        <v>24.187799999999999</v>
      </c>
      <c r="Y147" s="11">
        <v>54.464416999999997</v>
      </c>
      <c r="Z147" s="10">
        <v>1024.9081000000001</v>
      </c>
      <c r="AA147" s="11">
        <v>7.0658700000000003</v>
      </c>
      <c r="AB147" s="21">
        <v>103.91836000000001</v>
      </c>
      <c r="AC147" s="11">
        <v>8.1509999999999998</v>
      </c>
      <c r="AD147" s="11">
        <v>0.39729999999999999</v>
      </c>
      <c r="AE147" s="11">
        <v>1.3524</v>
      </c>
      <c r="AF147" s="10">
        <v>5.9</v>
      </c>
      <c r="AG147" s="503">
        <v>0.94338647058823544</v>
      </c>
    </row>
    <row r="148" spans="1:39" s="116" customFormat="1" ht="15">
      <c r="A148" s="29" t="s">
        <v>184</v>
      </c>
      <c r="B148" s="33">
        <v>41304</v>
      </c>
      <c r="C148" s="31">
        <v>2</v>
      </c>
      <c r="D148" s="31" t="s">
        <v>191</v>
      </c>
      <c r="E148" s="31">
        <v>1</v>
      </c>
      <c r="F148" s="31" t="s">
        <v>197</v>
      </c>
      <c r="G148" s="31" t="s">
        <v>207</v>
      </c>
      <c r="H148" s="32" t="s">
        <v>246</v>
      </c>
      <c r="I148" s="32" t="s">
        <v>326</v>
      </c>
      <c r="J148" s="32" t="s">
        <v>280</v>
      </c>
      <c r="M148" s="503" t="s">
        <v>328</v>
      </c>
      <c r="N148" s="534">
        <v>36.418300000000002</v>
      </c>
      <c r="O148" s="534">
        <v>24.128499999999999</v>
      </c>
      <c r="P148" s="534">
        <v>54.036999999999999</v>
      </c>
      <c r="Q148" s="506">
        <v>1024.6846</v>
      </c>
      <c r="R148" s="534">
        <v>7.3449900000000001</v>
      </c>
      <c r="S148" s="535">
        <v>107.74424</v>
      </c>
      <c r="T148" s="11">
        <v>8.1920000000000002</v>
      </c>
      <c r="U148" s="534">
        <v>0.49990000000000001</v>
      </c>
      <c r="V148" s="534">
        <v>0.64080000000000004</v>
      </c>
      <c r="W148" s="534">
        <v>37.025600000000004</v>
      </c>
      <c r="X148" s="534">
        <v>23.807200000000002</v>
      </c>
      <c r="Y148" s="534">
        <v>54.488548999999999</v>
      </c>
      <c r="Z148" s="506">
        <v>1025.2753</v>
      </c>
      <c r="AA148" s="534">
        <v>7.2194500000000001</v>
      </c>
      <c r="AB148" s="535">
        <v>105.688</v>
      </c>
      <c r="AC148" s="11">
        <v>8.1890000000000001</v>
      </c>
      <c r="AD148" s="534">
        <v>0.90069999999999995</v>
      </c>
      <c r="AE148" s="534">
        <v>1.1391</v>
      </c>
      <c r="AF148" s="10">
        <v>6.9</v>
      </c>
      <c r="AG148" s="503">
        <v>0.85614966442953022</v>
      </c>
    </row>
    <row r="149" spans="1:39" s="116" customFormat="1" ht="15">
      <c r="A149" s="29" t="s">
        <v>184</v>
      </c>
      <c r="B149" s="33">
        <v>41309</v>
      </c>
      <c r="C149" s="31">
        <v>2</v>
      </c>
      <c r="D149" s="31" t="s">
        <v>196</v>
      </c>
      <c r="E149" s="31">
        <v>1</v>
      </c>
      <c r="F149" s="31" t="s">
        <v>197</v>
      </c>
      <c r="G149" s="31" t="s">
        <v>207</v>
      </c>
      <c r="H149" s="32" t="s">
        <v>237</v>
      </c>
      <c r="I149" s="32" t="s">
        <v>326</v>
      </c>
      <c r="J149" s="32" t="s">
        <v>280</v>
      </c>
      <c r="K149" s="32"/>
      <c r="L149" s="32"/>
      <c r="M149" s="503">
        <v>7.8978972274142273E-2</v>
      </c>
      <c r="N149" s="534">
        <v>36.606900000000003</v>
      </c>
      <c r="O149" s="534">
        <v>25.4695</v>
      </c>
      <c r="P149" s="534">
        <v>55.739506000000006</v>
      </c>
      <c r="Q149" s="506">
        <v>1024.4159</v>
      </c>
      <c r="R149" s="534">
        <v>7.1891400000000001</v>
      </c>
      <c r="S149" s="535">
        <v>108.00587</v>
      </c>
      <c r="T149" s="534">
        <v>8.2309999999999999</v>
      </c>
      <c r="U149" s="534">
        <v>0.1467</v>
      </c>
      <c r="V149" s="534">
        <v>0.28050000000000003</v>
      </c>
      <c r="W149" s="534">
        <v>37.170999999999999</v>
      </c>
      <c r="X149" s="534">
        <v>24.793600000000001</v>
      </c>
      <c r="Y149" s="534">
        <v>55.759919000000004</v>
      </c>
      <c r="Z149" s="506">
        <v>1025.0895</v>
      </c>
      <c r="AA149" s="534">
        <v>6.8357200000000002</v>
      </c>
      <c r="AB149" s="535">
        <v>101.85687</v>
      </c>
      <c r="AC149" s="534">
        <v>8.1930000000000014</v>
      </c>
      <c r="AD149" s="534">
        <v>0.40660000000000002</v>
      </c>
      <c r="AE149" s="534">
        <v>0.63770000000000004</v>
      </c>
      <c r="AF149" s="10">
        <v>6.9</v>
      </c>
      <c r="AG149" s="503">
        <v>0.52950780141843978</v>
      </c>
    </row>
    <row r="150" spans="1:39" s="116" customFormat="1" ht="15">
      <c r="A150" s="29" t="s">
        <v>184</v>
      </c>
      <c r="B150" s="33">
        <v>41316</v>
      </c>
      <c r="C150" s="31">
        <v>2</v>
      </c>
      <c r="D150" s="31" t="s">
        <v>191</v>
      </c>
      <c r="E150" s="31">
        <v>1</v>
      </c>
      <c r="F150" s="31" t="s">
        <v>197</v>
      </c>
      <c r="G150" s="31" t="s">
        <v>193</v>
      </c>
      <c r="H150" s="32" t="s">
        <v>239</v>
      </c>
      <c r="I150" s="32" t="s">
        <v>326</v>
      </c>
      <c r="J150" s="32" t="s">
        <v>280</v>
      </c>
      <c r="K150" s="32"/>
      <c r="L150" s="32"/>
      <c r="M150" s="511">
        <v>8.8570717630713142E-2</v>
      </c>
      <c r="N150" s="534">
        <v>36.5518</v>
      </c>
      <c r="O150" s="534">
        <v>23.839700000000001</v>
      </c>
      <c r="P150" s="534">
        <v>53.900877000000001</v>
      </c>
      <c r="Q150" s="506">
        <v>1024.8689999999999</v>
      </c>
      <c r="R150" s="534">
        <v>7.2085100000000004</v>
      </c>
      <c r="S150" s="535">
        <v>105.29937</v>
      </c>
      <c r="T150" s="534">
        <v>8.2149999999999999</v>
      </c>
      <c r="U150" s="534">
        <v>0.19439999999999999</v>
      </c>
      <c r="V150" s="534">
        <v>0.65029999999999999</v>
      </c>
      <c r="W150" s="534">
        <v>37.233699999999999</v>
      </c>
      <c r="X150" s="534">
        <v>24.264099999999999</v>
      </c>
      <c r="Y150" s="534">
        <v>55.261105000000001</v>
      </c>
      <c r="Z150" s="506">
        <v>1025.2973999999999</v>
      </c>
      <c r="AA150" s="534">
        <v>6.77325</v>
      </c>
      <c r="AB150" s="535">
        <v>100.05569</v>
      </c>
      <c r="AC150" s="534">
        <v>8.1670000000000016</v>
      </c>
      <c r="AD150" s="534">
        <v>0.47610000000000002</v>
      </c>
      <c r="AE150" s="534">
        <v>1.2883</v>
      </c>
      <c r="AF150" s="10">
        <v>5.0999999999999996</v>
      </c>
      <c r="AG150" s="503">
        <v>0.77587333333333308</v>
      </c>
    </row>
    <row r="151" spans="1:39" s="116" customFormat="1" ht="15">
      <c r="A151" s="29" t="s">
        <v>184</v>
      </c>
      <c r="B151" s="33">
        <v>41323</v>
      </c>
      <c r="C151" s="31">
        <v>2</v>
      </c>
      <c r="D151" s="31" t="s">
        <v>196</v>
      </c>
      <c r="E151" s="31">
        <v>1</v>
      </c>
      <c r="F151" s="31" t="s">
        <v>188</v>
      </c>
      <c r="G151" s="31" t="s">
        <v>193</v>
      </c>
      <c r="H151" s="32" t="s">
        <v>254</v>
      </c>
      <c r="I151" s="32" t="s">
        <v>326</v>
      </c>
      <c r="J151" s="32" t="s">
        <v>240</v>
      </c>
      <c r="K151" s="536"/>
      <c r="L151" s="32"/>
      <c r="M151" s="511">
        <v>0.12846862223039351</v>
      </c>
      <c r="N151" s="534">
        <v>36.598700000000001</v>
      </c>
      <c r="O151" s="534">
        <v>24.011099999999999</v>
      </c>
      <c r="P151" s="534">
        <v>54.147056999999997</v>
      </c>
      <c r="Q151" s="506">
        <v>1024.8516</v>
      </c>
      <c r="R151" s="534">
        <v>6.8990799999999997</v>
      </c>
      <c r="S151" s="535">
        <v>101.10422</v>
      </c>
      <c r="T151" s="534">
        <v>8.2409999999999997</v>
      </c>
      <c r="U151" s="534">
        <v>0.60409999999999997</v>
      </c>
      <c r="V151" s="534">
        <v>0.96540000000000004</v>
      </c>
      <c r="W151" s="534">
        <v>37.299000000000007</v>
      </c>
      <c r="X151" s="534">
        <v>24.130099999999999</v>
      </c>
      <c r="Y151" s="534">
        <v>55.199654000000002</v>
      </c>
      <c r="Z151" s="506">
        <v>1025.386</v>
      </c>
      <c r="AA151" s="534">
        <v>6.7726199999999999</v>
      </c>
      <c r="AB151" s="535">
        <v>99.854799999999997</v>
      </c>
      <c r="AC151" s="534">
        <v>8.202</v>
      </c>
      <c r="AD151" s="534">
        <v>1.1173999999999999</v>
      </c>
      <c r="AE151" s="534">
        <v>1.4175</v>
      </c>
      <c r="AF151" s="10">
        <v>5.6</v>
      </c>
      <c r="AG151" s="503">
        <v>1.2290020689655166</v>
      </c>
    </row>
    <row r="152" spans="1:39" s="116" customFormat="1" ht="15">
      <c r="A152" s="29" t="s">
        <v>184</v>
      </c>
      <c r="B152" s="33">
        <v>41330</v>
      </c>
      <c r="C152" s="31">
        <v>2</v>
      </c>
      <c r="D152" s="31" t="s">
        <v>196</v>
      </c>
      <c r="E152" s="31">
        <v>1</v>
      </c>
      <c r="F152" s="31" t="s">
        <v>102</v>
      </c>
      <c r="G152" s="31" t="s">
        <v>187</v>
      </c>
      <c r="H152" s="32" t="s">
        <v>255</v>
      </c>
      <c r="I152" s="32" t="s">
        <v>326</v>
      </c>
      <c r="J152" s="32" t="s">
        <v>240</v>
      </c>
      <c r="K152" s="32"/>
      <c r="M152" s="503">
        <v>0.10721877457204182</v>
      </c>
      <c r="N152" s="534">
        <v>36.672699999999999</v>
      </c>
      <c r="O152" s="534">
        <v>23.662299999999998</v>
      </c>
      <c r="P152" s="534">
        <v>53.867209000000003</v>
      </c>
      <c r="Q152" s="506">
        <v>1025.0128999999999</v>
      </c>
      <c r="R152" s="534">
        <v>7.1248800000000001</v>
      </c>
      <c r="S152" s="535">
        <v>103.83198</v>
      </c>
      <c r="T152" s="534">
        <v>8.3080000000000016</v>
      </c>
      <c r="U152" s="534">
        <v>0.63749999999999996</v>
      </c>
      <c r="V152" s="534">
        <v>1.3222</v>
      </c>
      <c r="W152" s="534">
        <v>36.944899999999997</v>
      </c>
      <c r="X152" s="534">
        <v>23.798200000000001</v>
      </c>
      <c r="Y152" s="534">
        <v>54.373584000000001</v>
      </c>
      <c r="Z152" s="506">
        <v>1025.2171000000001</v>
      </c>
      <c r="AA152" s="534">
        <v>7.0999600000000003</v>
      </c>
      <c r="AB152" s="535">
        <v>103.87439000000001</v>
      </c>
      <c r="AC152" s="534">
        <v>8.2940000000000005</v>
      </c>
      <c r="AD152" s="534">
        <v>1.2562</v>
      </c>
      <c r="AE152" s="534">
        <v>1.9490000000000001</v>
      </c>
      <c r="AF152" s="10">
        <v>5.8</v>
      </c>
      <c r="AG152" s="503">
        <v>1.5126545454545457</v>
      </c>
    </row>
    <row r="153" spans="1:39" s="116" customFormat="1" ht="15">
      <c r="A153" s="29" t="s">
        <v>184</v>
      </c>
      <c r="B153" s="33">
        <v>41337</v>
      </c>
      <c r="C153" s="31">
        <v>2</v>
      </c>
      <c r="D153" s="21">
        <v>1</v>
      </c>
      <c r="E153" s="31">
        <v>1</v>
      </c>
      <c r="F153" s="31" t="s">
        <v>188</v>
      </c>
      <c r="G153" s="31" t="s">
        <v>187</v>
      </c>
      <c r="H153" s="32" t="s">
        <v>236</v>
      </c>
      <c r="I153" s="32" t="s">
        <v>326</v>
      </c>
      <c r="J153" s="32" t="s">
        <v>326</v>
      </c>
      <c r="K153" s="32"/>
      <c r="M153" s="503">
        <v>7.5520897867077066E-2</v>
      </c>
      <c r="N153" s="534">
        <v>36.757199999999997</v>
      </c>
      <c r="O153" s="534">
        <v>24.640599999999999</v>
      </c>
      <c r="P153" s="534">
        <v>55.038833000000004</v>
      </c>
      <c r="Q153" s="506">
        <v>1024.7843</v>
      </c>
      <c r="R153" s="534">
        <v>7.0277900000000004</v>
      </c>
      <c r="S153" s="535">
        <v>104.19983999999999</v>
      </c>
      <c r="T153" s="534">
        <v>8.3160000000000007</v>
      </c>
      <c r="U153" s="534">
        <v>0.28860000000000002</v>
      </c>
      <c r="V153" s="534">
        <v>0.6109</v>
      </c>
      <c r="W153" s="534">
        <v>37.330599999999997</v>
      </c>
      <c r="X153" s="534">
        <v>24.871600000000001</v>
      </c>
      <c r="Y153" s="534">
        <v>56.058075000000002</v>
      </c>
      <c r="Z153" s="506">
        <v>1025.1867999999999</v>
      </c>
      <c r="AA153" s="534">
        <v>6.6204900000000002</v>
      </c>
      <c r="AB153" s="535">
        <v>98.870429999999999</v>
      </c>
      <c r="AC153" s="534">
        <v>8.2910000000000004</v>
      </c>
      <c r="AD153" s="534">
        <v>1.3512</v>
      </c>
      <c r="AE153" s="534">
        <v>1.0557000000000001</v>
      </c>
      <c r="AF153" s="10">
        <v>5.2</v>
      </c>
      <c r="AG153" s="503">
        <v>0.69057469879518085</v>
      </c>
    </row>
    <row r="154" spans="1:39" s="116" customFormat="1" ht="15">
      <c r="A154" s="29" t="s">
        <v>184</v>
      </c>
      <c r="B154" s="33">
        <v>41344</v>
      </c>
      <c r="C154" s="31">
        <v>2</v>
      </c>
      <c r="D154" s="31" t="s">
        <v>191</v>
      </c>
      <c r="E154" s="31">
        <v>1</v>
      </c>
      <c r="F154" s="31" t="s">
        <v>188</v>
      </c>
      <c r="G154" s="31" t="s">
        <v>187</v>
      </c>
      <c r="H154" s="32" t="s">
        <v>239</v>
      </c>
      <c r="I154" s="32" t="s">
        <v>326</v>
      </c>
      <c r="J154" s="32" t="s">
        <v>280</v>
      </c>
      <c r="K154" s="32"/>
      <c r="M154" s="503">
        <v>8.2266932443783414E-2</v>
      </c>
      <c r="N154" s="534">
        <v>36.751600000000003</v>
      </c>
      <c r="O154" s="534">
        <v>25.203199999999999</v>
      </c>
      <c r="P154" s="534">
        <v>55.643982000000001</v>
      </c>
      <c r="Q154" s="506">
        <v>1024.6053999999999</v>
      </c>
      <c r="R154" s="534">
        <v>6.99146</v>
      </c>
      <c r="S154" s="535">
        <v>104.65166000000001</v>
      </c>
      <c r="T154" s="534">
        <v>8.2789999999999999</v>
      </c>
      <c r="U154" s="534">
        <v>0.161</v>
      </c>
      <c r="V154" s="534">
        <v>0.66969999999999996</v>
      </c>
      <c r="W154" s="534">
        <v>37.560200000000002</v>
      </c>
      <c r="X154" s="534">
        <v>24.476199999999999</v>
      </c>
      <c r="Y154" s="534">
        <v>55.925020000000004</v>
      </c>
      <c r="Z154" s="506">
        <v>1025.4798000000001</v>
      </c>
      <c r="AA154" s="534">
        <v>6.4038599999999999</v>
      </c>
      <c r="AB154" s="535">
        <v>95.119960000000006</v>
      </c>
      <c r="AC154" s="534">
        <v>8.2230000000000008</v>
      </c>
      <c r="AD154" s="534">
        <v>1.7528999999999999</v>
      </c>
      <c r="AE154" s="534">
        <v>1.508</v>
      </c>
      <c r="AF154" s="10">
        <v>7.4</v>
      </c>
      <c r="AG154" s="503">
        <v>1.1141528985507254</v>
      </c>
    </row>
    <row r="155" spans="1:39" s="116" customFormat="1" ht="15">
      <c r="A155" s="29" t="s">
        <v>184</v>
      </c>
      <c r="B155" s="33">
        <v>41351</v>
      </c>
      <c r="C155" s="31">
        <v>2</v>
      </c>
      <c r="D155" s="31" t="s">
        <v>97</v>
      </c>
      <c r="E155" s="31">
        <v>1</v>
      </c>
      <c r="F155" s="31" t="s">
        <v>195</v>
      </c>
      <c r="G155" s="31" t="s">
        <v>187</v>
      </c>
      <c r="H155" s="32" t="s">
        <v>253</v>
      </c>
      <c r="I155" s="32" t="s">
        <v>326</v>
      </c>
      <c r="J155" s="32" t="s">
        <v>244</v>
      </c>
      <c r="K155" s="32"/>
      <c r="M155" s="503">
        <v>7.7648919878085892E-2</v>
      </c>
      <c r="N155" s="534">
        <v>36.795300000000005</v>
      </c>
      <c r="O155" s="534">
        <v>23.943200000000001</v>
      </c>
      <c r="P155" s="534">
        <v>54.331498000000003</v>
      </c>
      <c r="Q155" s="506">
        <v>1025.0227</v>
      </c>
      <c r="R155" s="534">
        <v>7.1623700000000001</v>
      </c>
      <c r="S155" s="535">
        <v>104.95874000000001</v>
      </c>
      <c r="T155" s="534">
        <v>8.3120000000000012</v>
      </c>
      <c r="U155" s="534">
        <v>0.2051</v>
      </c>
      <c r="V155" s="534">
        <v>0.76929999999999998</v>
      </c>
      <c r="W155" s="11">
        <v>37.142299999999999</v>
      </c>
      <c r="X155" s="11">
        <v>23.258800000000001</v>
      </c>
      <c r="Y155" s="11">
        <v>54.042642999999998</v>
      </c>
      <c r="Z155" s="10">
        <v>1025.5275999999999</v>
      </c>
      <c r="AA155" s="11">
        <v>6.9263199999999996</v>
      </c>
      <c r="AB155" s="21">
        <v>100.50812000000001</v>
      </c>
      <c r="AC155" s="11">
        <v>8.2940000000000005</v>
      </c>
      <c r="AD155" s="11">
        <v>0.57689999999999997</v>
      </c>
      <c r="AE155" s="11">
        <v>2.0529999999999999</v>
      </c>
      <c r="AF155" s="10">
        <v>5.8</v>
      </c>
      <c r="AG155" s="503">
        <v>1.3889756521739138</v>
      </c>
    </row>
    <row r="156" spans="1:39" s="116" customFormat="1" ht="15">
      <c r="A156" s="29" t="s">
        <v>184</v>
      </c>
      <c r="B156" s="33">
        <v>41358</v>
      </c>
      <c r="C156" s="31">
        <v>2</v>
      </c>
      <c r="D156" s="31" t="s">
        <v>191</v>
      </c>
      <c r="E156" s="31">
        <v>1</v>
      </c>
      <c r="F156" s="31" t="s">
        <v>197</v>
      </c>
      <c r="G156" s="31" t="s">
        <v>207</v>
      </c>
      <c r="H156" s="32" t="s">
        <v>111</v>
      </c>
      <c r="I156" s="32" t="s">
        <v>326</v>
      </c>
      <c r="J156" s="32" t="s">
        <v>240</v>
      </c>
      <c r="K156" s="32"/>
      <c r="M156" s="503">
        <v>0.11623110331717146</v>
      </c>
      <c r="N156" s="534">
        <v>36.600999999999999</v>
      </c>
      <c r="O156" s="534">
        <v>22.306699999999999</v>
      </c>
      <c r="P156" s="534">
        <v>52.317473999999997</v>
      </c>
      <c r="Q156" s="506">
        <v>1025.3525</v>
      </c>
      <c r="R156" s="534">
        <v>7.1614000000000004</v>
      </c>
      <c r="S156" s="535">
        <v>101.88419</v>
      </c>
      <c r="T156" s="534">
        <v>8.3510000000000009</v>
      </c>
      <c r="U156" s="534">
        <v>0.47739999999999999</v>
      </c>
      <c r="V156" s="534">
        <v>1.0853999999999999</v>
      </c>
      <c r="W156" s="534">
        <v>37.174399999999999</v>
      </c>
      <c r="X156" s="534">
        <v>22.417000000000002</v>
      </c>
      <c r="Y156" s="534">
        <v>53.168054000000005</v>
      </c>
      <c r="Z156" s="506">
        <v>1025.7951</v>
      </c>
      <c r="AA156" s="534">
        <v>7.1003299999999996</v>
      </c>
      <c r="AB156" s="535">
        <v>101.5496</v>
      </c>
      <c r="AC156" s="534">
        <v>8.3370000000000015</v>
      </c>
      <c r="AD156" s="534">
        <v>0.62949999999999995</v>
      </c>
      <c r="AE156" s="534">
        <v>1.5289999999999999</v>
      </c>
      <c r="AF156" s="10">
        <v>7</v>
      </c>
      <c r="AG156" s="503">
        <v>1.1883199999999994</v>
      </c>
    </row>
    <row r="157" spans="1:39" s="116" customFormat="1">
      <c r="A157" s="29"/>
      <c r="B157" s="33"/>
      <c r="C157" s="31"/>
      <c r="D157" s="31"/>
      <c r="E157" s="31"/>
      <c r="F157" s="31"/>
      <c r="G157" s="31"/>
      <c r="H157" s="32"/>
      <c r="I157" s="32"/>
      <c r="J157" s="32"/>
      <c r="K157" s="32"/>
      <c r="M157" s="503"/>
      <c r="AF157" s="10"/>
      <c r="AG157" s="503"/>
    </row>
    <row r="158" spans="1:39" s="116" customFormat="1" ht="15">
      <c r="A158" s="29" t="s">
        <v>235</v>
      </c>
      <c r="B158" s="33">
        <v>41246</v>
      </c>
      <c r="C158" s="31">
        <v>2</v>
      </c>
      <c r="D158" s="31" t="s">
        <v>97</v>
      </c>
      <c r="E158" s="31">
        <v>1</v>
      </c>
      <c r="F158" s="31" t="s">
        <v>202</v>
      </c>
      <c r="G158" s="31" t="s">
        <v>189</v>
      </c>
      <c r="H158" s="32" t="s">
        <v>254</v>
      </c>
      <c r="I158" s="32" t="s">
        <v>327</v>
      </c>
      <c r="J158" s="32" t="s">
        <v>240</v>
      </c>
      <c r="M158" s="503">
        <v>0.1087327618651103</v>
      </c>
      <c r="N158" s="534">
        <v>35.7746</v>
      </c>
      <c r="O158" s="534">
        <v>20.099399999999999</v>
      </c>
      <c r="P158" s="534">
        <v>48.964562000000001</v>
      </c>
      <c r="Q158" s="506">
        <v>1025.3286000000001</v>
      </c>
      <c r="R158" s="534">
        <v>7.8050800000000002</v>
      </c>
      <c r="S158" s="535">
        <v>106.21772</v>
      </c>
      <c r="T158" s="534">
        <v>8.2270000000000003</v>
      </c>
      <c r="U158" s="534">
        <v>0.64439999999999997</v>
      </c>
      <c r="V158" s="534">
        <v>0.74050000000000005</v>
      </c>
      <c r="W158" s="534">
        <v>35.764099999999999</v>
      </c>
      <c r="X158" s="534">
        <v>19.702300000000001</v>
      </c>
      <c r="Y158" s="534">
        <v>48.549529999999997</v>
      </c>
      <c r="Z158" s="506">
        <v>1025.5096000000001</v>
      </c>
      <c r="AA158" s="534">
        <v>6.9836799999999997</v>
      </c>
      <c r="AB158" s="535">
        <v>94.345280000000002</v>
      </c>
      <c r="AC158" s="534">
        <v>8.1800000000000015</v>
      </c>
      <c r="AD158" s="534">
        <v>1.3774</v>
      </c>
      <c r="AE158" s="534">
        <v>2.1717</v>
      </c>
      <c r="AF158" s="10">
        <v>5.0999999999999996</v>
      </c>
      <c r="AG158" s="503">
        <v>1.5152057777777772</v>
      </c>
    </row>
    <row r="159" spans="1:39" ht="15">
      <c r="A159" s="29" t="s">
        <v>235</v>
      </c>
      <c r="B159" s="33">
        <v>41253</v>
      </c>
      <c r="C159" s="31">
        <v>2</v>
      </c>
      <c r="D159" s="31" t="s">
        <v>108</v>
      </c>
      <c r="E159" s="31">
        <v>1</v>
      </c>
      <c r="F159" s="31" t="s">
        <v>203</v>
      </c>
      <c r="G159" s="31" t="s">
        <v>204</v>
      </c>
      <c r="H159" s="32" t="s">
        <v>300</v>
      </c>
      <c r="I159" s="32" t="s">
        <v>326</v>
      </c>
      <c r="J159" s="32" t="s">
        <v>236</v>
      </c>
      <c r="K159" s="116"/>
      <c r="L159" s="116"/>
      <c r="M159" s="503">
        <v>8.1055014488070329E-2</v>
      </c>
      <c r="N159" s="534">
        <v>35.823599999999999</v>
      </c>
      <c r="O159" s="534">
        <v>21.624600000000001</v>
      </c>
      <c r="P159" s="534">
        <v>50.613560999999997</v>
      </c>
      <c r="Q159" s="506">
        <v>1024.9521</v>
      </c>
      <c r="R159" s="534">
        <v>7.8664699999999996</v>
      </c>
      <c r="S159" s="535">
        <v>110.07012</v>
      </c>
      <c r="T159" s="534">
        <v>8.3190000000000008</v>
      </c>
      <c r="U159" s="534">
        <v>0.34250000000000003</v>
      </c>
      <c r="V159" s="534">
        <v>0.38440000000000002</v>
      </c>
      <c r="W159" s="534">
        <v>35.8232</v>
      </c>
      <c r="X159" s="534">
        <v>20.644500000000001</v>
      </c>
      <c r="Y159" s="534">
        <v>49.598820000000003</v>
      </c>
      <c r="Z159" s="506">
        <v>1025.3050000000001</v>
      </c>
      <c r="AA159" s="534">
        <v>6.7694000000000001</v>
      </c>
      <c r="AB159" s="535">
        <v>93.067059999999998</v>
      </c>
      <c r="AC159" s="534">
        <v>8.2760000000000016</v>
      </c>
      <c r="AD159" s="534">
        <v>1.3168</v>
      </c>
      <c r="AE159" s="534">
        <v>2.2198000000000002</v>
      </c>
      <c r="AF159" s="10">
        <v>6.5</v>
      </c>
      <c r="AG159" s="503">
        <v>1.6785846153846149</v>
      </c>
      <c r="AH159" s="116"/>
      <c r="AI159" s="116"/>
      <c r="AJ159" s="116"/>
      <c r="AK159" s="116"/>
      <c r="AL159" s="116"/>
      <c r="AM159" s="116"/>
    </row>
    <row r="160" spans="1:39" s="116" customFormat="1" ht="15">
      <c r="A160" s="29" t="s">
        <v>235</v>
      </c>
      <c r="B160" s="33">
        <v>41260</v>
      </c>
      <c r="C160" s="31">
        <v>2</v>
      </c>
      <c r="D160" s="31" t="s">
        <v>108</v>
      </c>
      <c r="E160" s="31">
        <v>1</v>
      </c>
      <c r="F160" s="31" t="s">
        <v>304</v>
      </c>
      <c r="G160" s="31" t="s">
        <v>187</v>
      </c>
      <c r="H160" s="32" t="s">
        <v>254</v>
      </c>
      <c r="I160" s="32" t="s">
        <v>326</v>
      </c>
      <c r="J160" s="32" t="s">
        <v>244</v>
      </c>
      <c r="M160" s="503">
        <v>6.7003342435645249E-2</v>
      </c>
      <c r="N160" s="534">
        <v>35.754199999999997</v>
      </c>
      <c r="O160" s="534">
        <v>21.684100000000001</v>
      </c>
      <c r="P160" s="534">
        <v>50.588914000000003</v>
      </c>
      <c r="Q160" s="506">
        <v>1024.8859</v>
      </c>
      <c r="R160" s="534">
        <v>7.8400299999999996</v>
      </c>
      <c r="S160" s="535">
        <v>109.77212</v>
      </c>
      <c r="T160" s="534">
        <v>8.418000000000001</v>
      </c>
      <c r="U160" s="534">
        <v>0.33</v>
      </c>
      <c r="V160" s="534">
        <v>0.63729999999999998</v>
      </c>
      <c r="W160" s="534">
        <v>35.785499999999999</v>
      </c>
      <c r="X160" s="534">
        <v>21.234100000000002</v>
      </c>
      <c r="Y160" s="534">
        <v>50.166346000000004</v>
      </c>
      <c r="Z160" s="506">
        <v>1025.1143</v>
      </c>
      <c r="AA160" s="534">
        <v>6.43452</v>
      </c>
      <c r="AB160" s="535">
        <v>89.387640000000005</v>
      </c>
      <c r="AC160" s="534">
        <v>8.338000000000001</v>
      </c>
      <c r="AD160" s="534">
        <v>1.1412</v>
      </c>
      <c r="AE160" s="534">
        <v>4.8381999999999996</v>
      </c>
      <c r="AF160" s="10">
        <v>5.5</v>
      </c>
      <c r="AG160" s="503">
        <v>2.0592679054054059</v>
      </c>
    </row>
    <row r="161" spans="1:33" s="116" customFormat="1" ht="15">
      <c r="A161" s="29" t="s">
        <v>235</v>
      </c>
      <c r="B161" s="33">
        <v>41267</v>
      </c>
      <c r="C161" s="31">
        <v>2</v>
      </c>
      <c r="D161" s="31" t="s">
        <v>108</v>
      </c>
      <c r="E161" s="31">
        <v>1</v>
      </c>
      <c r="F161" s="31" t="s">
        <v>202</v>
      </c>
      <c r="G161" s="31" t="s">
        <v>193</v>
      </c>
      <c r="H161" s="32" t="s">
        <v>253</v>
      </c>
      <c r="I161" s="32" t="s">
        <v>326</v>
      </c>
      <c r="J161" s="32" t="s">
        <v>236</v>
      </c>
      <c r="M161" s="503">
        <v>0.10034323491879107</v>
      </c>
      <c r="N161" s="534">
        <v>35.775100000000002</v>
      </c>
      <c r="O161" s="534">
        <v>22.2317</v>
      </c>
      <c r="P161" s="534">
        <v>51.188556000000005</v>
      </c>
      <c r="Q161" s="506">
        <v>1024.7464</v>
      </c>
      <c r="R161" s="534">
        <v>7.5449099999999998</v>
      </c>
      <c r="S161" s="535">
        <v>106.68418</v>
      </c>
      <c r="T161" s="534">
        <v>8.4510000000000005</v>
      </c>
      <c r="U161" s="534">
        <v>0.66090000000000004</v>
      </c>
      <c r="V161" s="534">
        <v>0.75439999999999996</v>
      </c>
      <c r="W161" s="534">
        <v>35.768600000000006</v>
      </c>
      <c r="X161" s="534">
        <v>21.644600000000001</v>
      </c>
      <c r="Y161" s="534">
        <v>50.573934000000001</v>
      </c>
      <c r="Z161" s="506">
        <v>1024.9881</v>
      </c>
      <c r="AA161" s="534">
        <v>5.6311</v>
      </c>
      <c r="AB161" s="535">
        <v>78.794979999999995</v>
      </c>
      <c r="AC161" s="534">
        <v>8.3560000000000034</v>
      </c>
      <c r="AD161" s="534">
        <v>1.4345000000000001</v>
      </c>
      <c r="AE161" s="534">
        <v>6.3460000000000001</v>
      </c>
      <c r="AF161" s="10">
        <v>5.3</v>
      </c>
      <c r="AG161" s="503">
        <v>2.2590407801418428</v>
      </c>
    </row>
    <row r="162" spans="1:33" s="116" customFormat="1" ht="15">
      <c r="A162" s="29" t="s">
        <v>235</v>
      </c>
      <c r="B162" s="33">
        <v>41281</v>
      </c>
      <c r="C162" s="31">
        <v>2</v>
      </c>
      <c r="D162" s="21">
        <v>1</v>
      </c>
      <c r="E162" s="31">
        <v>1</v>
      </c>
      <c r="F162" s="31" t="s">
        <v>195</v>
      </c>
      <c r="G162" s="31" t="s">
        <v>207</v>
      </c>
      <c r="H162" s="32" t="s">
        <v>255</v>
      </c>
      <c r="I162" s="32" t="s">
        <v>326</v>
      </c>
      <c r="J162" s="32" t="s">
        <v>240</v>
      </c>
      <c r="M162" s="503">
        <v>9.5878816399638037E-2</v>
      </c>
      <c r="N162" s="534">
        <v>35.865699999999997</v>
      </c>
      <c r="O162" s="534">
        <v>24.519600000000001</v>
      </c>
      <c r="P162" s="534">
        <v>53.723904000000005</v>
      </c>
      <c r="Q162" s="506">
        <v>1024.1458</v>
      </c>
      <c r="R162" s="534">
        <v>7.2270300000000001</v>
      </c>
      <c r="S162" s="535">
        <v>106.38861</v>
      </c>
      <c r="T162" s="534">
        <v>8.3970000000000002</v>
      </c>
      <c r="U162" s="534">
        <v>0.37869999999999998</v>
      </c>
      <c r="V162" s="534">
        <v>0.59330000000000005</v>
      </c>
      <c r="W162" s="534">
        <v>35.890999999999998</v>
      </c>
      <c r="X162" s="534">
        <v>23.6648</v>
      </c>
      <c r="Y162" s="534">
        <v>52.857940999999997</v>
      </c>
      <c r="Z162" s="506">
        <v>1024.5036</v>
      </c>
      <c r="AA162" s="534">
        <v>6.2341600000000001</v>
      </c>
      <c r="AB162" s="535">
        <v>90.446979999999996</v>
      </c>
      <c r="AC162" s="534">
        <v>8.3560000000000034</v>
      </c>
      <c r="AD162" s="534">
        <v>1.9441999999999999</v>
      </c>
      <c r="AE162" s="534">
        <v>2.9590000000000001</v>
      </c>
      <c r="AF162" s="10">
        <v>6</v>
      </c>
      <c r="AG162" s="503">
        <v>1.750316935483871</v>
      </c>
    </row>
    <row r="163" spans="1:33" s="116" customFormat="1" ht="15">
      <c r="A163" s="29" t="s">
        <v>235</v>
      </c>
      <c r="B163" s="33">
        <v>41287</v>
      </c>
      <c r="C163" s="31">
        <v>2</v>
      </c>
      <c r="D163" s="31" t="s">
        <v>97</v>
      </c>
      <c r="E163" s="31">
        <v>1</v>
      </c>
      <c r="F163" s="31" t="s">
        <v>119</v>
      </c>
      <c r="G163" s="31" t="s">
        <v>193</v>
      </c>
      <c r="H163" s="32" t="s">
        <v>259</v>
      </c>
      <c r="I163" s="32" t="s">
        <v>326</v>
      </c>
      <c r="J163" s="32" t="s">
        <v>244</v>
      </c>
      <c r="M163" s="503">
        <v>0.10809623743394377</v>
      </c>
      <c r="N163" s="534">
        <v>35.997300000000003</v>
      </c>
      <c r="O163" s="534">
        <v>24.025300000000001</v>
      </c>
      <c r="P163" s="534">
        <v>53.371861000000003</v>
      </c>
      <c r="Q163" s="506">
        <v>1024.3934999999999</v>
      </c>
      <c r="R163" s="534">
        <v>7.2174199999999997</v>
      </c>
      <c r="S163" s="535">
        <v>105.4301</v>
      </c>
      <c r="T163" s="534">
        <v>8.4260000000000002</v>
      </c>
      <c r="U163" s="534">
        <v>0.27650000000000002</v>
      </c>
      <c r="V163" s="534">
        <v>1.1539999999999999</v>
      </c>
      <c r="W163" s="534">
        <v>36.011800000000001</v>
      </c>
      <c r="X163" s="534">
        <v>23.523900000000001</v>
      </c>
      <c r="Y163" s="534">
        <v>52.865906000000003</v>
      </c>
      <c r="Z163" s="506">
        <v>1024.6342999999999</v>
      </c>
      <c r="AA163" s="534">
        <v>6.0612000000000004</v>
      </c>
      <c r="AB163" s="535">
        <v>87.784509999999997</v>
      </c>
      <c r="AC163" s="534">
        <v>8.3780000000000001</v>
      </c>
      <c r="AD163" s="534">
        <v>1.698</v>
      </c>
      <c r="AE163" s="534">
        <v>2.0659999999999998</v>
      </c>
      <c r="AF163" s="10">
        <v>5</v>
      </c>
      <c r="AG163" s="503">
        <v>1.6977854368932028</v>
      </c>
    </row>
    <row r="164" spans="1:33" s="116" customFormat="1" ht="15">
      <c r="A164" s="29" t="s">
        <v>235</v>
      </c>
      <c r="B164" s="33">
        <v>41295</v>
      </c>
      <c r="C164" s="31">
        <v>2</v>
      </c>
      <c r="D164" s="21">
        <v>1</v>
      </c>
      <c r="E164" s="31">
        <v>1</v>
      </c>
      <c r="F164" s="31" t="s">
        <v>119</v>
      </c>
      <c r="G164" s="31" t="s">
        <v>187</v>
      </c>
      <c r="H164" s="32" t="s">
        <v>255</v>
      </c>
      <c r="I164" s="32" t="s">
        <v>326</v>
      </c>
      <c r="J164" s="32" t="s">
        <v>240</v>
      </c>
      <c r="M164" s="503">
        <v>8.0840322826809877E-2</v>
      </c>
      <c r="N164" s="11">
        <v>36.1068</v>
      </c>
      <c r="O164" s="11">
        <v>23.699300000000001</v>
      </c>
      <c r="P164" s="11">
        <v>53.168388999999998</v>
      </c>
      <c r="Q164" s="10">
        <v>1024.5739000000001</v>
      </c>
      <c r="R164" s="11">
        <v>7.29305</v>
      </c>
      <c r="S164" s="21">
        <v>106.00453</v>
      </c>
      <c r="T164" s="11">
        <v>8.1449999999999996</v>
      </c>
      <c r="U164" s="11">
        <v>0.24529999999999999</v>
      </c>
      <c r="V164" s="11">
        <v>0.61150000000000004</v>
      </c>
      <c r="W164" s="534">
        <v>36.114100000000001</v>
      </c>
      <c r="X164" s="534">
        <v>23.157</v>
      </c>
      <c r="Y164" s="534">
        <v>52.608890000000002</v>
      </c>
      <c r="Z164" s="506">
        <v>1024.82</v>
      </c>
      <c r="AA164" s="534">
        <v>5.7628500000000003</v>
      </c>
      <c r="AB164" s="535">
        <v>82.982320000000001</v>
      </c>
      <c r="AC164" s="11">
        <v>8.1449999999999996</v>
      </c>
      <c r="AD164" s="534">
        <v>1.5662</v>
      </c>
      <c r="AE164" s="534">
        <v>3.0327000000000002</v>
      </c>
      <c r="AF164" s="10">
        <v>8</v>
      </c>
      <c r="AG164" s="503">
        <v>1.3114913580246907</v>
      </c>
    </row>
    <row r="165" spans="1:33" s="116" customFormat="1" ht="15">
      <c r="A165" s="29" t="s">
        <v>235</v>
      </c>
      <c r="B165" s="33">
        <v>41304</v>
      </c>
      <c r="C165" s="31">
        <v>2</v>
      </c>
      <c r="D165" s="31" t="s">
        <v>97</v>
      </c>
      <c r="E165" s="31">
        <v>1</v>
      </c>
      <c r="F165" s="31" t="s">
        <v>188</v>
      </c>
      <c r="G165" s="31" t="s">
        <v>207</v>
      </c>
      <c r="H165" s="32" t="s">
        <v>245</v>
      </c>
      <c r="I165" s="32" t="s">
        <v>326</v>
      </c>
      <c r="J165" s="32" t="s">
        <v>240</v>
      </c>
      <c r="M165" s="503" t="s">
        <v>328</v>
      </c>
      <c r="N165" s="534">
        <v>36.302399999999999</v>
      </c>
      <c r="O165" s="534">
        <v>23.381699999999999</v>
      </c>
      <c r="P165" s="534">
        <v>53.084107000000003</v>
      </c>
      <c r="Q165" s="506">
        <v>1024.8152</v>
      </c>
      <c r="R165" s="534">
        <v>7.2823900000000004</v>
      </c>
      <c r="S165" s="535">
        <v>105.38793</v>
      </c>
      <c r="T165" s="11">
        <v>8.2070000000000007</v>
      </c>
      <c r="U165" s="534">
        <v>0.26069999999999999</v>
      </c>
      <c r="V165" s="534">
        <v>0.7823</v>
      </c>
      <c r="W165" s="534">
        <v>36.329799999999999</v>
      </c>
      <c r="X165" s="534">
        <v>23.372800000000002</v>
      </c>
      <c r="Y165" s="534">
        <v>53.118442999999999</v>
      </c>
      <c r="Z165" s="506">
        <v>1024.9203</v>
      </c>
      <c r="AA165" s="534">
        <v>7.3271199999999999</v>
      </c>
      <c r="AB165" s="535">
        <v>106.03552999999999</v>
      </c>
      <c r="AC165" s="11">
        <v>8.2170000000000005</v>
      </c>
      <c r="AD165" s="534">
        <v>0.31069999999999998</v>
      </c>
      <c r="AE165" s="534">
        <v>1.7387999999999999</v>
      </c>
      <c r="AF165" s="10">
        <v>6.5</v>
      </c>
      <c r="AG165" s="503">
        <v>1.308719672131148</v>
      </c>
    </row>
    <row r="166" spans="1:33" s="116" customFormat="1" ht="15">
      <c r="A166" s="29" t="s">
        <v>235</v>
      </c>
      <c r="B166" s="33">
        <v>41309</v>
      </c>
      <c r="C166" s="31">
        <v>2</v>
      </c>
      <c r="D166" s="31" t="s">
        <v>191</v>
      </c>
      <c r="E166" s="31">
        <v>1</v>
      </c>
      <c r="F166" s="31" t="s">
        <v>188</v>
      </c>
      <c r="G166" s="31" t="s">
        <v>187</v>
      </c>
      <c r="H166" s="32" t="s">
        <v>245</v>
      </c>
      <c r="I166" s="32" t="s">
        <v>326</v>
      </c>
      <c r="J166" s="32" t="s">
        <v>244</v>
      </c>
      <c r="K166" s="32"/>
      <c r="L166" s="32"/>
      <c r="M166" s="503">
        <v>8.1155911534249656E-2</v>
      </c>
      <c r="N166" s="534">
        <v>36.398200000000003</v>
      </c>
      <c r="O166" s="534">
        <v>24.370899999999999</v>
      </c>
      <c r="P166" s="534">
        <v>54.271079</v>
      </c>
      <c r="Q166" s="506">
        <v>1024.5940000000001</v>
      </c>
      <c r="R166" s="534">
        <v>7.4201899999999998</v>
      </c>
      <c r="S166" s="535">
        <v>109.28765</v>
      </c>
      <c r="T166" s="534">
        <v>8.2620000000000005</v>
      </c>
      <c r="U166" s="534">
        <v>0.1096</v>
      </c>
      <c r="V166" s="534">
        <v>0.31180000000000002</v>
      </c>
      <c r="W166" s="534">
        <v>36.382899999999999</v>
      </c>
      <c r="X166" s="534">
        <v>23.431000000000001</v>
      </c>
      <c r="Y166" s="534">
        <v>53.249994999999998</v>
      </c>
      <c r="Z166" s="506">
        <v>1024.9452000000001</v>
      </c>
      <c r="AA166" s="534">
        <v>6.1615200000000003</v>
      </c>
      <c r="AB166" s="535">
        <v>89.284850000000006</v>
      </c>
      <c r="AC166" s="534">
        <v>8.2089999999999996</v>
      </c>
      <c r="AD166" s="534">
        <v>1.0518000000000001</v>
      </c>
      <c r="AE166" s="534">
        <v>2.5354999999999999</v>
      </c>
      <c r="AF166" s="10">
        <v>7.8</v>
      </c>
      <c r="AG166" s="503">
        <v>1.321567027027027</v>
      </c>
    </row>
    <row r="167" spans="1:33" s="116" customFormat="1" ht="15">
      <c r="A167" s="29" t="s">
        <v>235</v>
      </c>
      <c r="B167" s="33">
        <v>41316</v>
      </c>
      <c r="C167" s="31">
        <v>2</v>
      </c>
      <c r="D167" s="31" t="s">
        <v>191</v>
      </c>
      <c r="E167" s="31">
        <v>1</v>
      </c>
      <c r="F167" s="31" t="s">
        <v>188</v>
      </c>
      <c r="G167" s="31" t="s">
        <v>187</v>
      </c>
      <c r="H167" s="32" t="s">
        <v>254</v>
      </c>
      <c r="I167" s="32" t="s">
        <v>326</v>
      </c>
      <c r="J167" s="32" t="s">
        <v>244</v>
      </c>
      <c r="K167" s="32"/>
      <c r="L167" s="32"/>
      <c r="M167" s="511">
        <v>0.1205790176254314</v>
      </c>
      <c r="N167" s="534">
        <v>36.453400000000002</v>
      </c>
      <c r="O167" s="534">
        <v>23.692299999999999</v>
      </c>
      <c r="P167" s="534">
        <v>53.613624000000002</v>
      </c>
      <c r="Q167" s="506">
        <v>1024.8382999999999</v>
      </c>
      <c r="R167" s="534">
        <v>7.1001700000000003</v>
      </c>
      <c r="S167" s="535">
        <v>103.39471</v>
      </c>
      <c r="T167" s="534">
        <v>8.2089999999999996</v>
      </c>
      <c r="U167" s="534">
        <v>0.1613</v>
      </c>
      <c r="V167" s="534">
        <v>0.45600000000000002</v>
      </c>
      <c r="W167" s="534">
        <v>36.506399999999999</v>
      </c>
      <c r="X167" s="534">
        <v>23.438700000000001</v>
      </c>
      <c r="Y167" s="534">
        <v>53.418573000000002</v>
      </c>
      <c r="Z167" s="506">
        <v>1025.0358000000001</v>
      </c>
      <c r="AA167" s="534">
        <v>6.4378599999999997</v>
      </c>
      <c r="AB167" s="535">
        <v>93.368350000000007</v>
      </c>
      <c r="AC167" s="534">
        <v>8.1750000000000007</v>
      </c>
      <c r="AD167" s="534">
        <v>0.45629999999999998</v>
      </c>
      <c r="AE167" s="534">
        <v>2.0594000000000001</v>
      </c>
      <c r="AF167" s="10">
        <v>7</v>
      </c>
      <c r="AG167" s="503">
        <v>1.1987568421052632</v>
      </c>
    </row>
    <row r="168" spans="1:33" s="116" customFormat="1" ht="15">
      <c r="A168" s="29" t="s">
        <v>235</v>
      </c>
      <c r="B168" s="33">
        <v>41323</v>
      </c>
      <c r="C168" s="31">
        <v>2</v>
      </c>
      <c r="D168" s="31" t="s">
        <v>191</v>
      </c>
      <c r="E168" s="31">
        <v>1</v>
      </c>
      <c r="F168" s="31" t="s">
        <v>102</v>
      </c>
      <c r="G168" s="31" t="s">
        <v>193</v>
      </c>
      <c r="H168" s="32" t="s">
        <v>300</v>
      </c>
      <c r="I168" s="32" t="s">
        <v>326</v>
      </c>
      <c r="J168" s="32" t="s">
        <v>244</v>
      </c>
      <c r="K168" s="536"/>
      <c r="L168" s="32"/>
      <c r="M168" s="511">
        <v>0.12720524831924512</v>
      </c>
      <c r="N168" s="534">
        <v>36.556800000000003</v>
      </c>
      <c r="O168" s="534">
        <v>24.0442</v>
      </c>
      <c r="P168" s="534">
        <v>54.127898999999999</v>
      </c>
      <c r="Q168" s="506">
        <v>1024.8115</v>
      </c>
      <c r="R168" s="534">
        <v>6.9559600000000001</v>
      </c>
      <c r="S168" s="535">
        <v>101.97107</v>
      </c>
      <c r="T168" s="534">
        <v>8.2379999999999995</v>
      </c>
      <c r="U168" s="534">
        <v>0.38290000000000002</v>
      </c>
      <c r="V168" s="534">
        <v>0.82950000000000002</v>
      </c>
      <c r="W168" s="534">
        <v>36.605600000000003</v>
      </c>
      <c r="X168" s="534">
        <v>23.903099999999998</v>
      </c>
      <c r="Y168" s="534">
        <v>54.048104000000002</v>
      </c>
      <c r="Z168" s="506">
        <v>1024.9729</v>
      </c>
      <c r="AA168" s="534">
        <v>6.4248500000000002</v>
      </c>
      <c r="AB168" s="535">
        <v>93.983429999999998</v>
      </c>
      <c r="AC168" s="534">
        <v>8.2210000000000001</v>
      </c>
      <c r="AD168" s="534">
        <v>0.83489999999999998</v>
      </c>
      <c r="AE168" s="534">
        <v>1.794</v>
      </c>
      <c r="AF168" s="10">
        <v>5.7</v>
      </c>
      <c r="AG168" s="503">
        <v>1.5011082987551858</v>
      </c>
    </row>
    <row r="169" spans="1:33" s="116" customFormat="1" ht="15">
      <c r="A169" s="29" t="s">
        <v>235</v>
      </c>
      <c r="B169" s="33">
        <v>41330</v>
      </c>
      <c r="C169" s="31">
        <v>2</v>
      </c>
      <c r="D169" s="31" t="s">
        <v>196</v>
      </c>
      <c r="E169" s="31">
        <v>1</v>
      </c>
      <c r="F169" s="31" t="s">
        <v>102</v>
      </c>
      <c r="G169" s="31" t="s">
        <v>189</v>
      </c>
      <c r="H169" s="32" t="s">
        <v>259</v>
      </c>
      <c r="I169" s="32" t="s">
        <v>326</v>
      </c>
      <c r="J169" s="32" t="s">
        <v>280</v>
      </c>
      <c r="K169" s="32"/>
      <c r="M169" s="503">
        <v>0.11300886793149355</v>
      </c>
      <c r="N169" s="534">
        <v>36.605400000000003</v>
      </c>
      <c r="O169" s="534">
        <v>23.661000000000001</v>
      </c>
      <c r="P169" s="534">
        <v>53.778171</v>
      </c>
      <c r="Q169" s="506">
        <v>1024.9621999999999</v>
      </c>
      <c r="R169" s="534">
        <v>6.9894499999999997</v>
      </c>
      <c r="S169" s="535">
        <v>101.81658</v>
      </c>
      <c r="T169" s="534">
        <v>8.2700000000000014</v>
      </c>
      <c r="U169" s="534">
        <v>0.32679999999999998</v>
      </c>
      <c r="V169" s="534">
        <v>1.0552999999999999</v>
      </c>
      <c r="W169" s="534">
        <v>36.571300000000001</v>
      </c>
      <c r="X169" s="534">
        <v>23.432400000000001</v>
      </c>
      <c r="Y169" s="534">
        <v>53.496056000000003</v>
      </c>
      <c r="Z169" s="506">
        <v>1025.0864999999999</v>
      </c>
      <c r="AA169" s="534">
        <v>6.8025399999999996</v>
      </c>
      <c r="AB169" s="535">
        <v>98.683340000000001</v>
      </c>
      <c r="AC169" s="534">
        <v>8.2650000000000006</v>
      </c>
      <c r="AD169" s="534">
        <v>0.45290000000000002</v>
      </c>
      <c r="AE169" s="534">
        <v>1.8993</v>
      </c>
      <c r="AF169" s="10">
        <v>5.3</v>
      </c>
      <c r="AG169" s="503">
        <v>1.6286598130841115</v>
      </c>
    </row>
    <row r="170" spans="1:33" s="116" customFormat="1" ht="15">
      <c r="A170" s="29" t="s">
        <v>235</v>
      </c>
      <c r="B170" s="33">
        <v>41337</v>
      </c>
      <c r="C170" s="31">
        <v>2</v>
      </c>
      <c r="D170" s="21">
        <v>1</v>
      </c>
      <c r="E170" s="31">
        <v>1</v>
      </c>
      <c r="F170" s="31" t="s">
        <v>102</v>
      </c>
      <c r="G170" s="31" t="s">
        <v>189</v>
      </c>
      <c r="H170" s="32" t="s">
        <v>255</v>
      </c>
      <c r="I170" s="32" t="s">
        <v>326</v>
      </c>
      <c r="J170" s="32" t="s">
        <v>240</v>
      </c>
      <c r="K170" s="32"/>
      <c r="M170" s="503">
        <v>9.1466941457697001E-2</v>
      </c>
      <c r="N170" s="11">
        <v>36.6464</v>
      </c>
      <c r="O170" s="11">
        <v>23.913799999999998</v>
      </c>
      <c r="P170" s="11">
        <v>54.104683000000001</v>
      </c>
      <c r="Q170" s="10">
        <v>1024.9184</v>
      </c>
      <c r="R170" s="11">
        <v>7.0797100000000004</v>
      </c>
      <c r="S170" s="21">
        <v>103.60630999999999</v>
      </c>
      <c r="T170" s="11">
        <v>8.3309999999999995</v>
      </c>
      <c r="U170" s="11">
        <v>0.16889999999999999</v>
      </c>
      <c r="V170" s="11">
        <v>1.0086999999999999</v>
      </c>
      <c r="W170" s="534">
        <v>36.657200000000003</v>
      </c>
      <c r="X170" s="534">
        <v>23.6129</v>
      </c>
      <c r="Y170" s="534">
        <v>53.802516000000004</v>
      </c>
      <c r="Z170" s="506">
        <v>1025.1002000000001</v>
      </c>
      <c r="AA170" s="534">
        <v>6.4939799999999996</v>
      </c>
      <c r="AB170" s="535">
        <v>94.548770000000005</v>
      </c>
      <c r="AC170" s="534">
        <v>8.3020000000000014</v>
      </c>
      <c r="AD170" s="534">
        <v>0.57840000000000003</v>
      </c>
      <c r="AE170" s="534">
        <v>2.8519000000000001</v>
      </c>
      <c r="AF170" s="10">
        <v>5.0999999999999996</v>
      </c>
      <c r="AG170" s="503">
        <v>1.8933218181818188</v>
      </c>
    </row>
    <row r="171" spans="1:33" s="116" customFormat="1" ht="15">
      <c r="A171" s="29" t="s">
        <v>235</v>
      </c>
      <c r="B171" s="33">
        <v>41344</v>
      </c>
      <c r="C171" s="31">
        <v>2</v>
      </c>
      <c r="D171" s="31" t="s">
        <v>97</v>
      </c>
      <c r="E171" s="31">
        <v>1</v>
      </c>
      <c r="F171" s="31" t="s">
        <v>188</v>
      </c>
      <c r="G171" s="31" t="s">
        <v>207</v>
      </c>
      <c r="H171" s="32" t="s">
        <v>111</v>
      </c>
      <c r="I171" s="32" t="s">
        <v>326</v>
      </c>
      <c r="J171" s="32" t="s">
        <v>240</v>
      </c>
      <c r="K171" s="32"/>
      <c r="M171" s="503">
        <v>8.1798131223846646E-2</v>
      </c>
      <c r="N171" s="534">
        <v>36.551600000000001</v>
      </c>
      <c r="O171" s="534">
        <v>23.815000000000001</v>
      </c>
      <c r="P171" s="534">
        <v>53.873905999999998</v>
      </c>
      <c r="Q171" s="506">
        <v>1024.876</v>
      </c>
      <c r="R171" s="534">
        <v>7.1264200000000004</v>
      </c>
      <c r="S171" s="535">
        <v>104.05573</v>
      </c>
      <c r="T171" s="534">
        <v>8.3040000000000003</v>
      </c>
      <c r="U171" s="534">
        <v>0.54920000000000002</v>
      </c>
      <c r="V171" s="534">
        <v>0.7429</v>
      </c>
      <c r="W171" s="534">
        <v>36.6509</v>
      </c>
      <c r="X171" s="534">
        <v>23.603300000000001</v>
      </c>
      <c r="Y171" s="534">
        <v>53.783716000000005</v>
      </c>
      <c r="Z171" s="506">
        <v>1025.097</v>
      </c>
      <c r="AA171" s="534">
        <v>5.9776899999999999</v>
      </c>
      <c r="AB171" s="535">
        <v>87.014189999999999</v>
      </c>
      <c r="AC171" s="534">
        <v>8.2510000000000012</v>
      </c>
      <c r="AD171" s="534">
        <v>0.74550000000000005</v>
      </c>
      <c r="AE171" s="534">
        <v>2.0714000000000001</v>
      </c>
      <c r="AF171" s="10">
        <v>7</v>
      </c>
      <c r="AG171" s="503">
        <v>1.4097357575757572</v>
      </c>
    </row>
    <row r="172" spans="1:33" s="116" customFormat="1" ht="15">
      <c r="A172" s="29" t="s">
        <v>235</v>
      </c>
      <c r="B172" s="33">
        <v>41351</v>
      </c>
      <c r="C172" s="31">
        <v>2</v>
      </c>
      <c r="D172" s="31" t="s">
        <v>108</v>
      </c>
      <c r="E172" s="31">
        <v>1</v>
      </c>
      <c r="F172" s="31" t="s">
        <v>102</v>
      </c>
      <c r="G172" s="31" t="s">
        <v>187</v>
      </c>
      <c r="H172" s="32" t="s">
        <v>254</v>
      </c>
      <c r="I172" s="32" t="s">
        <v>326</v>
      </c>
      <c r="J172" s="32" t="s">
        <v>240</v>
      </c>
      <c r="K172" s="32"/>
      <c r="M172" s="503">
        <v>9.4698749395678378E-2</v>
      </c>
      <c r="N172" s="534">
        <v>36.6584</v>
      </c>
      <c r="O172" s="534">
        <v>23.237300000000001</v>
      </c>
      <c r="P172" s="534">
        <v>53.390282999999997</v>
      </c>
      <c r="Q172" s="506">
        <v>1025.1268</v>
      </c>
      <c r="R172" s="534">
        <v>7.0676300000000003</v>
      </c>
      <c r="S172" s="535">
        <v>102.23408000000001</v>
      </c>
      <c r="T172" s="534">
        <v>8.3330000000000002</v>
      </c>
      <c r="U172" s="534">
        <v>1.3152999999999999</v>
      </c>
      <c r="V172" s="534">
        <v>1.2865</v>
      </c>
      <c r="W172" s="534">
        <v>36.666499999999999</v>
      </c>
      <c r="X172" s="534">
        <v>22.944500000000001</v>
      </c>
      <c r="Y172" s="534">
        <v>53.094116000000007</v>
      </c>
      <c r="Z172" s="506">
        <v>1025.3027</v>
      </c>
      <c r="AA172" s="534">
        <v>6.3473499999999996</v>
      </c>
      <c r="AB172" s="535">
        <v>91.352580000000003</v>
      </c>
      <c r="AC172" s="534">
        <v>8.2970000000000006</v>
      </c>
      <c r="AD172" s="534">
        <v>0.34820000000000001</v>
      </c>
      <c r="AE172" s="534">
        <v>1.6113999999999999</v>
      </c>
      <c r="AF172" s="10">
        <v>7</v>
      </c>
      <c r="AG172" s="503">
        <v>1.3388168269230769</v>
      </c>
    </row>
    <row r="173" spans="1:33" s="116" customFormat="1" ht="15">
      <c r="A173" s="29" t="s">
        <v>235</v>
      </c>
      <c r="B173" s="33">
        <v>41358</v>
      </c>
      <c r="C173" s="31">
        <v>2</v>
      </c>
      <c r="D173" s="31" t="s">
        <v>191</v>
      </c>
      <c r="E173" s="31">
        <v>1</v>
      </c>
      <c r="F173" s="31" t="s">
        <v>188</v>
      </c>
      <c r="G173" s="31" t="s">
        <v>193</v>
      </c>
      <c r="H173" s="32" t="s">
        <v>254</v>
      </c>
      <c r="I173" s="32" t="s">
        <v>326</v>
      </c>
      <c r="J173" s="32" t="s">
        <v>244</v>
      </c>
      <c r="K173" s="32"/>
      <c r="M173" s="503">
        <v>0.10849603148477006</v>
      </c>
      <c r="N173" s="534">
        <v>36.604199999999999</v>
      </c>
      <c r="O173" s="534">
        <v>22.1448</v>
      </c>
      <c r="P173" s="534">
        <v>52.148257999999998</v>
      </c>
      <c r="Q173" s="506">
        <v>1025.3998999999999</v>
      </c>
      <c r="R173" s="534">
        <v>7.1923899999999996</v>
      </c>
      <c r="S173" s="535">
        <v>102.03531</v>
      </c>
      <c r="T173" s="534">
        <v>8.3570000000000029</v>
      </c>
      <c r="U173" s="534">
        <v>0.54220000000000002</v>
      </c>
      <c r="V173" s="534">
        <v>0.91600000000000004</v>
      </c>
      <c r="W173" s="534">
        <v>36.595100000000002</v>
      </c>
      <c r="X173" s="534">
        <v>22.0489</v>
      </c>
      <c r="Y173" s="534">
        <v>52.042918</v>
      </c>
      <c r="Z173" s="506">
        <v>1025.5042000000001</v>
      </c>
      <c r="AA173" s="534">
        <v>7.16256</v>
      </c>
      <c r="AB173" s="535">
        <v>101.43472</v>
      </c>
      <c r="AC173" s="534">
        <v>8.3530000000000033</v>
      </c>
      <c r="AD173" s="534">
        <v>0.64690000000000003</v>
      </c>
      <c r="AE173" s="534">
        <v>1.7787999999999999</v>
      </c>
      <c r="AF173" s="10">
        <v>4.9000000000000004</v>
      </c>
      <c r="AG173" s="503">
        <v>1.4235329317269079</v>
      </c>
    </row>
    <row r="174" spans="1:33" s="116" customFormat="1">
      <c r="A174" s="29" t="s">
        <v>235</v>
      </c>
      <c r="B174" s="33">
        <v>41381</v>
      </c>
      <c r="C174" s="31"/>
      <c r="D174" s="31"/>
      <c r="E174" s="31"/>
      <c r="F174" s="31"/>
      <c r="G174" s="31"/>
      <c r="H174" s="32"/>
      <c r="I174" s="32"/>
      <c r="J174" s="32"/>
      <c r="K174" s="32"/>
      <c r="M174" s="503"/>
      <c r="N174" s="11">
        <v>36.278700000000001</v>
      </c>
      <c r="O174" s="11">
        <v>22.725000000000001</v>
      </c>
      <c r="P174" s="11">
        <v>52.352995999999997</v>
      </c>
      <c r="Q174" s="10">
        <v>1024.9879000000001</v>
      </c>
      <c r="R174" s="11">
        <v>7.3204799999999999</v>
      </c>
      <c r="S174" s="21">
        <v>104.71905</v>
      </c>
      <c r="T174" s="11">
        <v>8.2289999999999992</v>
      </c>
      <c r="U174" s="11">
        <v>0.34079999999999999</v>
      </c>
      <c r="V174" s="11">
        <v>0.88739999999999997</v>
      </c>
      <c r="W174" s="11">
        <v>36.584699999999998</v>
      </c>
      <c r="X174" s="11">
        <v>21.7607</v>
      </c>
      <c r="Y174" s="11">
        <v>51.722406999999997</v>
      </c>
      <c r="Z174" s="10">
        <v>1025.5806</v>
      </c>
      <c r="AA174" s="11">
        <v>4.0433199999999996</v>
      </c>
      <c r="AB174" s="21">
        <v>56.965510000000002</v>
      </c>
      <c r="AC174" s="11">
        <v>8.0779999999999994</v>
      </c>
      <c r="AD174" s="11">
        <v>0.69689999999999996</v>
      </c>
      <c r="AE174" s="11">
        <v>1.085</v>
      </c>
      <c r="AF174" s="10" t="s">
        <v>354</v>
      </c>
      <c r="AG174" s="503">
        <v>1.4034553191489356</v>
      </c>
    </row>
    <row r="175" spans="1:33" s="116" customFormat="1">
      <c r="A175" s="29"/>
      <c r="B175" s="33"/>
      <c r="C175" s="31"/>
      <c r="D175" s="31"/>
      <c r="E175" s="31"/>
      <c r="F175" s="31"/>
      <c r="G175" s="31"/>
      <c r="H175" s="32"/>
      <c r="I175" s="32"/>
      <c r="J175" s="32"/>
      <c r="K175" s="32"/>
      <c r="M175" s="503"/>
      <c r="AF175" s="10"/>
      <c r="AG175" s="503"/>
    </row>
    <row r="176" spans="1:33" s="116" customFormat="1">
      <c r="A176" s="29" t="s">
        <v>356</v>
      </c>
      <c r="B176" s="33">
        <v>41246</v>
      </c>
      <c r="C176" s="31" t="s">
        <v>215</v>
      </c>
      <c r="D176" s="31" t="s">
        <v>194</v>
      </c>
      <c r="E176" s="31" t="s">
        <v>191</v>
      </c>
      <c r="F176" s="31" t="s">
        <v>269</v>
      </c>
      <c r="G176" s="31" t="s">
        <v>205</v>
      </c>
      <c r="H176" s="32"/>
      <c r="I176" s="32"/>
      <c r="J176" s="32"/>
      <c r="M176" s="503"/>
      <c r="AF176" s="10"/>
      <c r="AG176" s="503"/>
    </row>
    <row r="177" spans="1:39" s="116" customFormat="1">
      <c r="A177" s="29" t="s">
        <v>356</v>
      </c>
      <c r="B177" s="33">
        <v>41253</v>
      </c>
      <c r="C177" s="31" t="s">
        <v>186</v>
      </c>
      <c r="D177" s="31" t="s">
        <v>194</v>
      </c>
      <c r="E177" s="31">
        <v>1</v>
      </c>
      <c r="F177" s="31" t="s">
        <v>201</v>
      </c>
      <c r="G177" s="31" t="s">
        <v>204</v>
      </c>
      <c r="H177" s="32"/>
      <c r="I177" s="32"/>
      <c r="J177" s="32"/>
      <c r="M177" s="503"/>
      <c r="AF177" s="10"/>
      <c r="AG177" s="503"/>
    </row>
    <row r="178" spans="1:39" s="116" customFormat="1">
      <c r="A178" s="29" t="s">
        <v>356</v>
      </c>
      <c r="B178" s="33">
        <v>41260</v>
      </c>
      <c r="C178" s="31">
        <v>2</v>
      </c>
      <c r="D178" s="31" t="s">
        <v>200</v>
      </c>
      <c r="E178" s="31">
        <v>1</v>
      </c>
      <c r="F178" s="31" t="s">
        <v>256</v>
      </c>
      <c r="G178" s="31" t="s">
        <v>204</v>
      </c>
      <c r="H178" s="32"/>
      <c r="I178" s="32"/>
      <c r="J178" s="32"/>
      <c r="M178" s="503"/>
      <c r="AF178" s="10"/>
      <c r="AG178" s="503"/>
    </row>
    <row r="179" spans="1:39" s="116" customFormat="1">
      <c r="A179" s="29" t="s">
        <v>356</v>
      </c>
      <c r="B179" s="33">
        <v>41267</v>
      </c>
      <c r="C179" s="31">
        <v>2</v>
      </c>
      <c r="D179" s="31" t="s">
        <v>208</v>
      </c>
      <c r="E179" s="31">
        <v>1</v>
      </c>
      <c r="F179" s="31" t="s">
        <v>201</v>
      </c>
      <c r="G179" s="31" t="s">
        <v>187</v>
      </c>
      <c r="H179" s="32"/>
      <c r="I179" s="32"/>
      <c r="J179" s="32"/>
      <c r="M179" s="503"/>
      <c r="AF179" s="10"/>
      <c r="AG179" s="503"/>
    </row>
    <row r="180" spans="1:39" s="116" customFormat="1">
      <c r="A180" s="29" t="s">
        <v>356</v>
      </c>
      <c r="B180" s="33">
        <v>41281</v>
      </c>
      <c r="C180" s="31">
        <v>2</v>
      </c>
      <c r="D180" s="31" t="s">
        <v>108</v>
      </c>
      <c r="E180" s="31">
        <v>1</v>
      </c>
      <c r="F180" s="31" t="s">
        <v>256</v>
      </c>
      <c r="G180" s="31" t="s">
        <v>198</v>
      </c>
      <c r="H180" s="32"/>
      <c r="I180" s="32"/>
      <c r="J180" s="32"/>
      <c r="M180" s="503"/>
      <c r="AF180" s="10"/>
      <c r="AG180" s="503"/>
    </row>
    <row r="181" spans="1:39" s="116" customFormat="1">
      <c r="A181" s="29" t="s">
        <v>356</v>
      </c>
      <c r="B181" s="33">
        <v>41287</v>
      </c>
      <c r="C181" s="31" t="s">
        <v>206</v>
      </c>
      <c r="D181" s="31" t="s">
        <v>190</v>
      </c>
      <c r="E181" s="31" t="s">
        <v>196</v>
      </c>
      <c r="F181" s="31" t="s">
        <v>304</v>
      </c>
      <c r="G181" s="31" t="s">
        <v>189</v>
      </c>
      <c r="H181" s="32"/>
      <c r="I181" s="32"/>
      <c r="J181" s="32"/>
      <c r="M181" s="503"/>
      <c r="AF181" s="10"/>
      <c r="AG181" s="503"/>
    </row>
    <row r="182" spans="1:39" s="116" customFormat="1">
      <c r="A182" s="29" t="s">
        <v>356</v>
      </c>
      <c r="B182" s="33">
        <v>41295</v>
      </c>
      <c r="C182" s="31" t="s">
        <v>269</v>
      </c>
      <c r="D182" s="31" t="s">
        <v>208</v>
      </c>
      <c r="E182" s="31" t="s">
        <v>97</v>
      </c>
      <c r="F182" s="31" t="s">
        <v>303</v>
      </c>
      <c r="G182" s="31" t="s">
        <v>192</v>
      </c>
      <c r="H182" s="32"/>
      <c r="I182" s="32"/>
      <c r="J182" s="32"/>
      <c r="M182" s="503"/>
      <c r="AF182" s="10"/>
      <c r="AG182" s="503"/>
    </row>
    <row r="183" spans="1:39" s="116" customFormat="1">
      <c r="A183" s="29" t="s">
        <v>356</v>
      </c>
      <c r="B183" s="33">
        <v>41304</v>
      </c>
      <c r="C183" s="31">
        <v>2</v>
      </c>
      <c r="D183" s="31" t="s">
        <v>191</v>
      </c>
      <c r="E183" s="31">
        <v>1</v>
      </c>
      <c r="F183" s="31" t="s">
        <v>119</v>
      </c>
      <c r="G183" s="31" t="s">
        <v>207</v>
      </c>
      <c r="H183" s="32"/>
      <c r="I183" s="32"/>
      <c r="J183" s="32"/>
      <c r="M183" s="503"/>
      <c r="AF183" s="10"/>
      <c r="AG183" s="503"/>
    </row>
    <row r="184" spans="1:39" s="116" customFormat="1">
      <c r="A184" s="29" t="s">
        <v>356</v>
      </c>
      <c r="B184" s="33">
        <v>41309</v>
      </c>
      <c r="C184" s="31">
        <v>2</v>
      </c>
      <c r="D184" s="31" t="s">
        <v>108</v>
      </c>
      <c r="E184" s="31">
        <v>1</v>
      </c>
      <c r="F184" s="31" t="s">
        <v>102</v>
      </c>
      <c r="G184" s="31" t="s">
        <v>189</v>
      </c>
      <c r="H184" s="32"/>
      <c r="I184" s="32"/>
      <c r="J184" s="32"/>
      <c r="K184" s="32"/>
      <c r="L184" s="32"/>
      <c r="M184" s="503"/>
      <c r="AF184" s="10"/>
      <c r="AG184" s="503"/>
    </row>
    <row r="185" spans="1:39">
      <c r="A185" s="29" t="s">
        <v>356</v>
      </c>
      <c r="B185" s="33">
        <v>41316</v>
      </c>
      <c r="C185" s="31">
        <v>2</v>
      </c>
      <c r="D185" s="31" t="s">
        <v>97</v>
      </c>
      <c r="E185" s="31">
        <v>1</v>
      </c>
      <c r="F185" s="31" t="s">
        <v>195</v>
      </c>
      <c r="G185" s="31" t="s">
        <v>204</v>
      </c>
      <c r="H185" s="32"/>
      <c r="I185" s="32"/>
      <c r="J185" s="32"/>
      <c r="K185" s="32"/>
      <c r="L185" s="32"/>
      <c r="M185" s="511"/>
      <c r="N185" s="532"/>
      <c r="O185" s="32"/>
      <c r="P185" s="32"/>
      <c r="Q185" s="116"/>
      <c r="R185" s="116"/>
      <c r="S185" s="116"/>
      <c r="T185" s="116"/>
      <c r="U185" s="116"/>
      <c r="V185" s="116"/>
      <c r="W185" s="116"/>
      <c r="X185" s="116"/>
      <c r="Y185" s="116"/>
      <c r="Z185" s="116"/>
      <c r="AA185" s="116"/>
      <c r="AB185" s="116"/>
      <c r="AC185" s="116"/>
      <c r="AD185" s="116"/>
      <c r="AE185" s="116"/>
      <c r="AF185" s="10"/>
      <c r="AG185" s="503"/>
      <c r="AH185" s="116"/>
      <c r="AI185" s="116"/>
      <c r="AJ185" s="116"/>
      <c r="AK185" s="116"/>
      <c r="AL185" s="116"/>
      <c r="AM185" s="116"/>
    </row>
    <row r="186" spans="1:39" s="116" customFormat="1">
      <c r="A186" s="29" t="s">
        <v>356</v>
      </c>
      <c r="B186" s="33">
        <v>41323</v>
      </c>
      <c r="C186" s="31">
        <v>2</v>
      </c>
      <c r="D186" s="31" t="s">
        <v>108</v>
      </c>
      <c r="E186" s="31" t="s">
        <v>108</v>
      </c>
      <c r="F186" s="31" t="s">
        <v>119</v>
      </c>
      <c r="G186" s="31" t="s">
        <v>187</v>
      </c>
      <c r="H186" s="32"/>
      <c r="I186" s="32"/>
      <c r="J186" s="32"/>
      <c r="K186" s="536"/>
      <c r="L186" s="32"/>
      <c r="M186" s="511"/>
      <c r="AF186" s="10"/>
      <c r="AG186" s="503"/>
    </row>
    <row r="187" spans="1:39" s="116" customFormat="1">
      <c r="A187" s="29" t="s">
        <v>356</v>
      </c>
      <c r="B187" s="33">
        <v>41330</v>
      </c>
      <c r="C187" s="31">
        <v>2</v>
      </c>
      <c r="D187" s="31" t="s">
        <v>191</v>
      </c>
      <c r="E187" s="31" t="s">
        <v>196</v>
      </c>
      <c r="F187" s="31" t="s">
        <v>102</v>
      </c>
      <c r="G187" s="31" t="s">
        <v>187</v>
      </c>
      <c r="H187" s="32"/>
      <c r="I187" s="32"/>
      <c r="J187" s="32"/>
      <c r="K187" s="32"/>
      <c r="M187" s="503"/>
      <c r="AF187" s="10"/>
      <c r="AG187" s="503"/>
    </row>
    <row r="188" spans="1:39" s="116" customFormat="1">
      <c r="A188" s="29" t="s">
        <v>356</v>
      </c>
      <c r="B188" s="33">
        <v>41337</v>
      </c>
      <c r="C188" s="31">
        <v>2</v>
      </c>
      <c r="D188" s="31" t="s">
        <v>191</v>
      </c>
      <c r="E188" s="31">
        <v>1</v>
      </c>
      <c r="F188" s="31" t="s">
        <v>203</v>
      </c>
      <c r="G188" s="31" t="s">
        <v>204</v>
      </c>
      <c r="H188" s="32"/>
      <c r="I188" s="32"/>
      <c r="J188" s="32"/>
      <c r="K188" s="32"/>
      <c r="M188" s="503"/>
      <c r="AF188" s="10"/>
      <c r="AG188" s="503"/>
    </row>
    <row r="189" spans="1:39" s="116" customFormat="1">
      <c r="A189" s="29" t="s">
        <v>356</v>
      </c>
      <c r="B189" s="33">
        <v>41344</v>
      </c>
      <c r="C189" s="31" t="s">
        <v>200</v>
      </c>
      <c r="D189" s="31" t="s">
        <v>186</v>
      </c>
      <c r="E189" s="31">
        <v>1</v>
      </c>
      <c r="F189" s="31" t="s">
        <v>203</v>
      </c>
      <c r="G189" s="31" t="s">
        <v>189</v>
      </c>
      <c r="H189" s="32"/>
      <c r="I189" s="32"/>
      <c r="J189" s="32"/>
      <c r="K189" s="32"/>
      <c r="M189" s="503"/>
      <c r="AF189" s="10"/>
      <c r="AG189" s="503"/>
    </row>
    <row r="190" spans="1:39" s="116" customFormat="1">
      <c r="A190" s="29" t="s">
        <v>356</v>
      </c>
      <c r="B190" s="33">
        <v>41351</v>
      </c>
      <c r="C190" s="31" t="s">
        <v>116</v>
      </c>
      <c r="D190" s="31" t="s">
        <v>215</v>
      </c>
      <c r="E190" s="31">
        <v>1</v>
      </c>
      <c r="F190" s="31" t="s">
        <v>201</v>
      </c>
      <c r="G190" s="31" t="s">
        <v>187</v>
      </c>
      <c r="H190" s="32"/>
      <c r="I190" s="32"/>
      <c r="J190" s="32"/>
      <c r="K190" s="32"/>
      <c r="M190" s="503"/>
      <c r="AF190" s="10"/>
      <c r="AG190" s="503"/>
    </row>
    <row r="191" spans="1:39" s="116" customFormat="1">
      <c r="A191" s="29" t="s">
        <v>356</v>
      </c>
      <c r="B191" s="33">
        <v>41358</v>
      </c>
      <c r="C191" s="31">
        <v>2</v>
      </c>
      <c r="D191" s="31" t="s">
        <v>97</v>
      </c>
      <c r="E191" s="31">
        <v>1</v>
      </c>
      <c r="F191" s="31" t="s">
        <v>102</v>
      </c>
      <c r="G191" s="31" t="s">
        <v>187</v>
      </c>
      <c r="H191" s="32"/>
      <c r="I191" s="32"/>
      <c r="J191" s="32"/>
      <c r="K191" s="32"/>
      <c r="M191" s="503"/>
      <c r="AF191" s="10"/>
      <c r="AG191" s="503"/>
    </row>
    <row r="192" spans="1:39" s="116" customFormat="1">
      <c r="A192" s="29" t="s">
        <v>356</v>
      </c>
      <c r="B192" s="33">
        <v>41381</v>
      </c>
      <c r="C192" s="31" t="s">
        <v>357</v>
      </c>
      <c r="D192" s="31" t="s">
        <v>269</v>
      </c>
      <c r="E192" s="31" t="s">
        <v>195</v>
      </c>
      <c r="M192" s="503"/>
      <c r="N192" s="11">
        <v>36.584699999999998</v>
      </c>
      <c r="O192" s="11">
        <v>21.7607</v>
      </c>
      <c r="P192" s="11">
        <v>51.722406999999997</v>
      </c>
      <c r="Q192" s="10">
        <v>1025.5806</v>
      </c>
      <c r="R192" s="11">
        <v>4.0433199999999996</v>
      </c>
      <c r="S192" s="21">
        <v>56.965510000000002</v>
      </c>
      <c r="T192" s="11">
        <v>8.0779999999999994</v>
      </c>
      <c r="U192" s="11">
        <v>0.69689999999999996</v>
      </c>
      <c r="V192" s="11">
        <v>1.085</v>
      </c>
      <c r="AF192" s="10"/>
      <c r="AG192" s="503"/>
    </row>
    <row r="193" spans="1:33" s="116" customFormat="1">
      <c r="A193" s="29"/>
      <c r="B193" s="33"/>
      <c r="C193" s="31"/>
      <c r="D193" s="31"/>
      <c r="E193" s="31"/>
      <c r="M193" s="503"/>
      <c r="AF193" s="10"/>
      <c r="AG193" s="503"/>
    </row>
    <row r="194" spans="1:33" s="116" customFormat="1">
      <c r="A194" s="29" t="s">
        <v>358</v>
      </c>
      <c r="B194" s="33">
        <v>41246</v>
      </c>
      <c r="C194" s="31">
        <v>2</v>
      </c>
      <c r="D194" s="31" t="s">
        <v>108</v>
      </c>
      <c r="E194" s="31">
        <v>1</v>
      </c>
      <c r="F194" s="31" t="s">
        <v>195</v>
      </c>
      <c r="G194" s="31" t="s">
        <v>193</v>
      </c>
      <c r="H194" s="32"/>
      <c r="I194" s="32"/>
      <c r="J194" s="32"/>
      <c r="M194" s="503"/>
      <c r="AF194" s="10"/>
      <c r="AG194" s="503"/>
    </row>
    <row r="195" spans="1:33" s="116" customFormat="1">
      <c r="A195" s="29" t="s">
        <v>358</v>
      </c>
      <c r="B195" s="33">
        <v>41253</v>
      </c>
      <c r="C195" s="31">
        <v>2</v>
      </c>
      <c r="D195" s="31" t="s">
        <v>108</v>
      </c>
      <c r="E195" s="31">
        <v>1</v>
      </c>
      <c r="F195" s="31" t="s">
        <v>202</v>
      </c>
      <c r="G195" s="31" t="s">
        <v>187</v>
      </c>
      <c r="H195" s="32"/>
      <c r="I195" s="32"/>
      <c r="J195" s="32"/>
      <c r="M195" s="503"/>
      <c r="AF195" s="10"/>
      <c r="AG195" s="503"/>
    </row>
    <row r="196" spans="1:33" s="116" customFormat="1">
      <c r="A196" s="29" t="s">
        <v>358</v>
      </c>
      <c r="B196" s="33">
        <v>41260</v>
      </c>
      <c r="C196" s="31">
        <v>2</v>
      </c>
      <c r="D196" s="31" t="s">
        <v>97</v>
      </c>
      <c r="E196" s="31">
        <v>1</v>
      </c>
      <c r="F196" s="31" t="s">
        <v>203</v>
      </c>
      <c r="G196" s="31" t="s">
        <v>187</v>
      </c>
      <c r="H196" s="32"/>
      <c r="I196" s="32"/>
      <c r="J196" s="32"/>
      <c r="M196" s="503"/>
      <c r="AF196" s="10"/>
      <c r="AG196" s="503"/>
    </row>
    <row r="197" spans="1:33" s="116" customFormat="1">
      <c r="A197" s="29" t="s">
        <v>358</v>
      </c>
      <c r="B197" s="33">
        <v>41267</v>
      </c>
      <c r="C197" s="31">
        <v>2</v>
      </c>
      <c r="D197" s="31" t="s">
        <v>97</v>
      </c>
      <c r="E197" s="31">
        <v>1</v>
      </c>
      <c r="F197" s="31" t="s">
        <v>195</v>
      </c>
      <c r="G197" s="31" t="s">
        <v>207</v>
      </c>
      <c r="H197" s="32"/>
      <c r="I197" s="32"/>
      <c r="J197" s="32"/>
      <c r="M197" s="503"/>
      <c r="AF197" s="10"/>
      <c r="AG197" s="503"/>
    </row>
    <row r="198" spans="1:33" s="116" customFormat="1">
      <c r="A198" s="29" t="s">
        <v>358</v>
      </c>
      <c r="B198" s="33">
        <v>41281</v>
      </c>
      <c r="C198" s="31">
        <v>2</v>
      </c>
      <c r="D198" s="31" t="s">
        <v>191</v>
      </c>
      <c r="E198" s="31">
        <v>1</v>
      </c>
      <c r="F198" s="31" t="s">
        <v>188</v>
      </c>
      <c r="G198" s="31" t="s">
        <v>207</v>
      </c>
      <c r="H198" s="32"/>
      <c r="I198" s="32"/>
      <c r="J198" s="32"/>
      <c r="M198" s="503"/>
      <c r="AF198" s="10"/>
      <c r="AG198" s="503"/>
    </row>
    <row r="199" spans="1:33" s="116" customFormat="1">
      <c r="A199" s="29" t="s">
        <v>358</v>
      </c>
      <c r="B199" s="33">
        <v>41287</v>
      </c>
      <c r="C199" s="31">
        <v>2</v>
      </c>
      <c r="D199" s="31" t="s">
        <v>191</v>
      </c>
      <c r="E199" s="31">
        <v>1</v>
      </c>
      <c r="F199" s="31" t="s">
        <v>102</v>
      </c>
      <c r="G199" s="31" t="s">
        <v>193</v>
      </c>
      <c r="H199" s="32"/>
      <c r="I199" s="32"/>
      <c r="J199" s="32"/>
      <c r="M199" s="503"/>
      <c r="AF199" s="10"/>
      <c r="AG199" s="503"/>
    </row>
    <row r="200" spans="1:33" s="116" customFormat="1">
      <c r="A200" s="29" t="s">
        <v>358</v>
      </c>
      <c r="B200" s="33">
        <v>41295</v>
      </c>
      <c r="C200" s="31">
        <v>2</v>
      </c>
      <c r="D200" s="21">
        <v>1</v>
      </c>
      <c r="E200" s="31">
        <v>1</v>
      </c>
      <c r="F200" s="31" t="s">
        <v>197</v>
      </c>
      <c r="G200" s="31" t="s">
        <v>207</v>
      </c>
      <c r="H200" s="32"/>
      <c r="I200" s="32"/>
      <c r="J200" s="32"/>
      <c r="M200" s="503"/>
      <c r="AF200" s="10"/>
      <c r="AG200" s="503"/>
    </row>
    <row r="201" spans="1:33" s="116" customFormat="1">
      <c r="A201" s="29" t="s">
        <v>358</v>
      </c>
      <c r="B201" s="33">
        <v>41304</v>
      </c>
      <c r="C201" s="31">
        <v>2</v>
      </c>
      <c r="D201" s="31" t="s">
        <v>191</v>
      </c>
      <c r="E201" s="31">
        <v>1</v>
      </c>
      <c r="F201" s="31" t="s">
        <v>188</v>
      </c>
      <c r="G201" s="31" t="s">
        <v>207</v>
      </c>
      <c r="H201" s="32"/>
      <c r="I201" s="32"/>
      <c r="J201" s="32"/>
      <c r="M201" s="503"/>
      <c r="AF201" s="10"/>
      <c r="AG201" s="503"/>
    </row>
    <row r="202" spans="1:33" s="116" customFormat="1">
      <c r="A202" s="29" t="s">
        <v>358</v>
      </c>
      <c r="B202" s="33">
        <v>41309</v>
      </c>
      <c r="C202" s="31">
        <v>2</v>
      </c>
      <c r="D202" s="31" t="s">
        <v>191</v>
      </c>
      <c r="E202" s="31">
        <v>1</v>
      </c>
      <c r="F202" s="31" t="s">
        <v>188</v>
      </c>
      <c r="G202" s="31" t="s">
        <v>193</v>
      </c>
      <c r="H202" s="32"/>
      <c r="I202" s="32"/>
      <c r="J202" s="32"/>
      <c r="K202" s="32"/>
      <c r="L202" s="32"/>
      <c r="M202" s="503"/>
      <c r="AF202" s="10"/>
      <c r="AG202" s="503"/>
    </row>
    <row r="203" spans="1:33" s="116" customFormat="1">
      <c r="A203" s="29" t="s">
        <v>358</v>
      </c>
      <c r="B203" s="33">
        <v>41316</v>
      </c>
      <c r="C203" s="31">
        <v>2</v>
      </c>
      <c r="D203" s="31" t="s">
        <v>191</v>
      </c>
      <c r="E203" s="31">
        <v>1</v>
      </c>
      <c r="F203" s="31" t="s">
        <v>206</v>
      </c>
      <c r="G203" s="31" t="s">
        <v>187</v>
      </c>
      <c r="H203" s="32"/>
      <c r="I203" s="32"/>
      <c r="J203" s="32"/>
      <c r="K203" s="32"/>
      <c r="L203" s="32"/>
      <c r="M203" s="511"/>
      <c r="N203" s="532"/>
      <c r="O203" s="32"/>
      <c r="P203" s="32"/>
      <c r="AF203" s="10"/>
      <c r="AG203" s="503"/>
    </row>
    <row r="204" spans="1:33" s="116" customFormat="1">
      <c r="A204" s="29" t="s">
        <v>358</v>
      </c>
      <c r="B204" s="33">
        <v>41323</v>
      </c>
      <c r="C204" s="31">
        <v>2</v>
      </c>
      <c r="D204" s="31" t="s">
        <v>196</v>
      </c>
      <c r="E204" s="31">
        <v>1</v>
      </c>
      <c r="F204" s="31" t="s">
        <v>195</v>
      </c>
      <c r="G204" s="31" t="s">
        <v>187</v>
      </c>
      <c r="H204" s="32"/>
      <c r="I204" s="32"/>
      <c r="J204" s="32"/>
      <c r="K204" s="536"/>
      <c r="L204" s="32"/>
      <c r="M204" s="511"/>
      <c r="AF204" s="10"/>
      <c r="AG204" s="503"/>
    </row>
    <row r="205" spans="1:33" s="116" customFormat="1">
      <c r="A205" s="29" t="s">
        <v>358</v>
      </c>
      <c r="B205" s="33">
        <v>41330</v>
      </c>
      <c r="C205" s="31">
        <v>2</v>
      </c>
      <c r="D205" s="31" t="s">
        <v>196</v>
      </c>
      <c r="E205" s="31">
        <v>1</v>
      </c>
      <c r="F205" s="31" t="s">
        <v>102</v>
      </c>
      <c r="G205" s="31" t="s">
        <v>187</v>
      </c>
      <c r="H205" s="32"/>
      <c r="I205" s="32"/>
      <c r="J205" s="32"/>
      <c r="K205" s="32"/>
      <c r="M205" s="503"/>
      <c r="AF205" s="10"/>
      <c r="AG205" s="503"/>
    </row>
    <row r="206" spans="1:33" s="116" customFormat="1">
      <c r="A206" s="29" t="s">
        <v>358</v>
      </c>
      <c r="B206" s="33">
        <v>41337</v>
      </c>
      <c r="C206" s="31">
        <v>2</v>
      </c>
      <c r="D206" s="31" t="s">
        <v>196</v>
      </c>
      <c r="E206" s="31">
        <v>1</v>
      </c>
      <c r="F206" s="31" t="s">
        <v>188</v>
      </c>
      <c r="G206" s="31" t="s">
        <v>189</v>
      </c>
      <c r="H206" s="32"/>
      <c r="I206" s="32"/>
      <c r="J206" s="32"/>
      <c r="K206" s="32"/>
      <c r="M206" s="503"/>
      <c r="AF206" s="10"/>
      <c r="AG206" s="503"/>
    </row>
    <row r="207" spans="1:33" s="116" customFormat="1">
      <c r="A207" s="29" t="s">
        <v>358</v>
      </c>
      <c r="B207" s="33">
        <v>41344</v>
      </c>
      <c r="C207" s="31">
        <v>2</v>
      </c>
      <c r="D207" s="31" t="s">
        <v>191</v>
      </c>
      <c r="E207" s="31">
        <v>1</v>
      </c>
      <c r="F207" s="31" t="s">
        <v>197</v>
      </c>
      <c r="G207" s="31" t="s">
        <v>207</v>
      </c>
      <c r="H207" s="32"/>
      <c r="I207" s="32"/>
      <c r="J207" s="32"/>
      <c r="K207" s="32"/>
      <c r="M207" s="503"/>
      <c r="AF207" s="10"/>
      <c r="AG207" s="503"/>
    </row>
    <row r="208" spans="1:33" s="116" customFormat="1">
      <c r="A208" s="29" t="s">
        <v>358</v>
      </c>
      <c r="B208" s="33">
        <v>41351</v>
      </c>
      <c r="C208" s="31">
        <v>2</v>
      </c>
      <c r="D208" s="31" t="s">
        <v>108</v>
      </c>
      <c r="E208" s="31">
        <v>1</v>
      </c>
      <c r="F208" s="31" t="s">
        <v>188</v>
      </c>
      <c r="G208" s="31" t="s">
        <v>193</v>
      </c>
      <c r="H208" s="32"/>
      <c r="I208" s="32"/>
      <c r="J208" s="32"/>
      <c r="K208" s="32"/>
      <c r="M208" s="503"/>
      <c r="AF208" s="10"/>
      <c r="AG208" s="503"/>
    </row>
    <row r="209" spans="1:39" s="116" customFormat="1">
      <c r="A209" s="29" t="s">
        <v>358</v>
      </c>
      <c r="B209" s="33">
        <v>41358</v>
      </c>
      <c r="C209" s="31">
        <v>2</v>
      </c>
      <c r="D209" s="31" t="s">
        <v>97</v>
      </c>
      <c r="E209" s="31">
        <v>1</v>
      </c>
      <c r="F209" s="31" t="s">
        <v>188</v>
      </c>
      <c r="G209" s="31" t="s">
        <v>207</v>
      </c>
      <c r="H209" s="32"/>
      <c r="I209" s="32"/>
      <c r="J209" s="32"/>
      <c r="K209" s="32"/>
      <c r="M209" s="503"/>
      <c r="AF209" s="10"/>
      <c r="AG209" s="503"/>
    </row>
    <row r="210" spans="1:39" s="116" customFormat="1">
      <c r="A210" s="29" t="s">
        <v>358</v>
      </c>
      <c r="B210" s="33">
        <v>41381</v>
      </c>
      <c r="C210" s="31">
        <v>2</v>
      </c>
      <c r="D210" s="31" t="s">
        <v>196</v>
      </c>
      <c r="E210" s="31">
        <v>1</v>
      </c>
      <c r="M210" s="503"/>
      <c r="N210" s="11">
        <v>36.278700000000001</v>
      </c>
      <c r="O210" s="11">
        <v>22.725000000000001</v>
      </c>
      <c r="P210" s="11">
        <v>52.352995999999997</v>
      </c>
      <c r="Q210" s="10">
        <v>1024.9879000000001</v>
      </c>
      <c r="R210" s="11">
        <v>7.3204799999999999</v>
      </c>
      <c r="S210" s="21">
        <v>104.71905</v>
      </c>
      <c r="T210" s="11">
        <v>8.2289999999999992</v>
      </c>
      <c r="U210" s="11">
        <v>0.34079999999999999</v>
      </c>
      <c r="V210" s="11">
        <v>0.88739999999999997</v>
      </c>
      <c r="AF210" s="10"/>
      <c r="AG210" s="503"/>
    </row>
    <row r="212" spans="1:39" s="116" customFormat="1" ht="15">
      <c r="A212" s="29" t="s">
        <v>359</v>
      </c>
      <c r="B212" s="33">
        <v>41246</v>
      </c>
      <c r="C212" s="31">
        <v>2</v>
      </c>
      <c r="D212" s="31" t="s">
        <v>186</v>
      </c>
      <c r="E212" s="31">
        <v>1</v>
      </c>
      <c r="F212" s="31" t="s">
        <v>203</v>
      </c>
      <c r="G212" s="31" t="s">
        <v>187</v>
      </c>
      <c r="H212" s="32" t="s">
        <v>255</v>
      </c>
      <c r="I212" s="32" t="s">
        <v>326</v>
      </c>
      <c r="J212" s="32" t="s">
        <v>240</v>
      </c>
      <c r="M212" s="503">
        <v>0.12743603633009673</v>
      </c>
      <c r="N212" s="534">
        <v>35.783000000000001</v>
      </c>
      <c r="O212" s="534">
        <v>20.375499999999999</v>
      </c>
      <c r="P212" s="534">
        <v>49.261213000000005</v>
      </c>
      <c r="Q212" s="506">
        <v>1025.2618</v>
      </c>
      <c r="R212" s="534">
        <v>7.6782300000000001</v>
      </c>
      <c r="S212" s="535">
        <v>105.0232</v>
      </c>
      <c r="T212" s="534">
        <v>8.234</v>
      </c>
      <c r="U212" s="534">
        <v>0.71889999999999998</v>
      </c>
      <c r="V212" s="534">
        <v>0.71819999999999995</v>
      </c>
      <c r="W212" s="534">
        <v>35.777700000000003</v>
      </c>
      <c r="X212" s="534">
        <v>20.268599999999999</v>
      </c>
      <c r="Y212" s="534">
        <v>49.150525000000002</v>
      </c>
      <c r="Z212" s="506">
        <v>1025.3525</v>
      </c>
      <c r="AA212" s="534">
        <v>7.6250900000000001</v>
      </c>
      <c r="AB212" s="535">
        <v>104.09054999999999</v>
      </c>
      <c r="AC212" s="534">
        <v>8.2319999999999993</v>
      </c>
      <c r="AD212" s="506">
        <v>1.321</v>
      </c>
      <c r="AE212" s="506">
        <v>2.0085999999999999</v>
      </c>
      <c r="AF212" s="10">
        <v>4.9000000000000004</v>
      </c>
      <c r="AG212" s="503">
        <v>1.4116159183673473</v>
      </c>
    </row>
    <row r="213" spans="1:39" s="116" customFormat="1" ht="15">
      <c r="A213" s="29" t="s">
        <v>359</v>
      </c>
      <c r="B213" s="33">
        <v>41253</v>
      </c>
      <c r="C213" s="31" t="s">
        <v>191</v>
      </c>
      <c r="D213" s="31" t="s">
        <v>186</v>
      </c>
      <c r="E213" s="31">
        <v>1</v>
      </c>
      <c r="F213" s="31" t="s">
        <v>304</v>
      </c>
      <c r="G213" s="31" t="s">
        <v>204</v>
      </c>
      <c r="H213" s="32" t="s">
        <v>254</v>
      </c>
      <c r="I213" s="32" t="s">
        <v>326</v>
      </c>
      <c r="J213" s="32" t="s">
        <v>244</v>
      </c>
      <c r="M213" s="503">
        <v>0.10041823201844292</v>
      </c>
      <c r="N213" s="534">
        <v>35.828000000000003</v>
      </c>
      <c r="O213" s="534">
        <v>21.7319</v>
      </c>
      <c r="P213" s="534">
        <v>50.731597999999998</v>
      </c>
      <c r="Q213" s="506">
        <v>1024.9276</v>
      </c>
      <c r="R213" s="534">
        <v>7.7079399999999998</v>
      </c>
      <c r="S213" s="535">
        <v>108.06106</v>
      </c>
      <c r="T213" s="534">
        <v>8.3040000000000003</v>
      </c>
      <c r="U213" s="534">
        <v>1.1746000000000001</v>
      </c>
      <c r="V213" s="534">
        <v>0.81359999999999999</v>
      </c>
      <c r="W213" s="534">
        <v>35.8108</v>
      </c>
      <c r="X213" s="534">
        <v>21.053799999999999</v>
      </c>
      <c r="Y213" s="534">
        <v>50.007796999999997</v>
      </c>
      <c r="Z213" s="506">
        <v>1025.1645000000001</v>
      </c>
      <c r="AA213" s="534">
        <v>7.5401800000000003</v>
      </c>
      <c r="AB213" s="535">
        <v>104.42417</v>
      </c>
      <c r="AC213" s="534">
        <v>8.3050000000000015</v>
      </c>
      <c r="AD213" s="534">
        <v>0.79720000000000002</v>
      </c>
      <c r="AE213" s="534">
        <v>2.3212000000000002</v>
      </c>
      <c r="AF213" s="10">
        <v>5.2</v>
      </c>
      <c r="AG213" s="503">
        <v>1.4902566775244299</v>
      </c>
    </row>
    <row r="214" spans="1:39" s="116" customFormat="1" ht="15">
      <c r="A214" s="29" t="s">
        <v>359</v>
      </c>
      <c r="B214" s="33">
        <v>41260</v>
      </c>
      <c r="C214" s="31">
        <v>2</v>
      </c>
      <c r="D214" s="31" t="s">
        <v>186</v>
      </c>
      <c r="E214" s="31" t="s">
        <v>196</v>
      </c>
      <c r="F214" s="31" t="s">
        <v>203</v>
      </c>
      <c r="G214" s="31" t="s">
        <v>187</v>
      </c>
      <c r="H214" s="32" t="s">
        <v>111</v>
      </c>
      <c r="I214" s="32" t="s">
        <v>326</v>
      </c>
      <c r="J214" s="32" t="s">
        <v>244</v>
      </c>
      <c r="M214" s="503">
        <v>8.618977308759132E-2</v>
      </c>
      <c r="N214" s="534">
        <v>35.730000000000004</v>
      </c>
      <c r="O214" s="534">
        <v>21.796700000000001</v>
      </c>
      <c r="P214" s="534">
        <v>50.676154000000004</v>
      </c>
      <c r="Q214" s="506">
        <v>1024.836</v>
      </c>
      <c r="R214" s="534">
        <v>7.6505400000000003</v>
      </c>
      <c r="S214" s="535">
        <v>107.31879000000001</v>
      </c>
      <c r="T214" s="534">
        <v>8.3870000000000005</v>
      </c>
      <c r="U214" s="534">
        <v>0.42620000000000002</v>
      </c>
      <c r="V214" s="534">
        <v>0.93120000000000003</v>
      </c>
      <c r="W214" s="534">
        <v>35.715699999999998</v>
      </c>
      <c r="X214" s="534">
        <v>21.568100000000001</v>
      </c>
      <c r="Y214" s="534">
        <v>50.425694</v>
      </c>
      <c r="Z214" s="506">
        <v>1024.9516000000001</v>
      </c>
      <c r="AA214" s="534">
        <v>6.61029</v>
      </c>
      <c r="AB214" s="535">
        <v>92.341840000000005</v>
      </c>
      <c r="AC214" s="534">
        <v>8.3530000000000033</v>
      </c>
      <c r="AD214" s="534">
        <v>1.6460999999999999</v>
      </c>
      <c r="AE214" s="534">
        <v>3.9802</v>
      </c>
      <c r="AF214" s="10">
        <v>5</v>
      </c>
      <c r="AG214" s="503">
        <v>1.4726699300699304</v>
      </c>
    </row>
    <row r="215" spans="1:39" ht="15">
      <c r="A215" s="29" t="s">
        <v>359</v>
      </c>
      <c r="B215" s="33">
        <v>41267</v>
      </c>
      <c r="C215" s="31">
        <v>2</v>
      </c>
      <c r="D215" s="31" t="s">
        <v>97</v>
      </c>
      <c r="E215" s="31">
        <v>1</v>
      </c>
      <c r="F215" s="31" t="s">
        <v>203</v>
      </c>
      <c r="G215" s="31" t="s">
        <v>193</v>
      </c>
      <c r="H215" s="32" t="s">
        <v>248</v>
      </c>
      <c r="I215" s="32" t="s">
        <v>326</v>
      </c>
      <c r="J215" s="32" t="s">
        <v>244</v>
      </c>
      <c r="K215" s="116"/>
      <c r="L215" s="116"/>
      <c r="M215" s="503">
        <v>0.11082766608352415</v>
      </c>
      <c r="N215" s="534">
        <v>35.781399999999998</v>
      </c>
      <c r="O215" s="534">
        <v>22.246600000000001</v>
      </c>
      <c r="P215" s="534">
        <v>51.212207999999997</v>
      </c>
      <c r="Q215" s="506">
        <v>1024.7460000000001</v>
      </c>
      <c r="R215" s="534">
        <v>7.5558899999999998</v>
      </c>
      <c r="S215" s="535">
        <v>106.87159</v>
      </c>
      <c r="T215" s="534">
        <v>8.4499999999999993</v>
      </c>
      <c r="U215" s="534">
        <v>0.50090000000000001</v>
      </c>
      <c r="V215" s="534">
        <v>1.0610999999999999</v>
      </c>
      <c r="W215" s="534">
        <v>35.781399999999998</v>
      </c>
      <c r="X215" s="534">
        <v>22.226099999999999</v>
      </c>
      <c r="Y215" s="534">
        <v>51.197203999999999</v>
      </c>
      <c r="Z215" s="506">
        <v>1024.8167000000001</v>
      </c>
      <c r="AA215" s="534">
        <v>7.4426100000000002</v>
      </c>
      <c r="AB215" s="535">
        <v>105.23108000000001</v>
      </c>
      <c r="AC215" s="534">
        <v>8.4480000000000004</v>
      </c>
      <c r="AD215" s="534">
        <v>0.61739999999999995</v>
      </c>
      <c r="AE215" s="534">
        <v>2.5672000000000001</v>
      </c>
      <c r="AF215" s="10">
        <v>4.8</v>
      </c>
      <c r="AG215" s="503">
        <v>1.7675942446043169</v>
      </c>
      <c r="AH215" s="116"/>
      <c r="AI215" s="116"/>
      <c r="AJ215" s="116"/>
      <c r="AK215" s="116"/>
      <c r="AL215" s="116"/>
      <c r="AM215" s="116"/>
    </row>
    <row r="216" spans="1:39" s="116" customFormat="1" ht="15">
      <c r="A216" s="29" t="s">
        <v>359</v>
      </c>
      <c r="B216" s="33">
        <v>41281</v>
      </c>
      <c r="C216" s="31">
        <v>2</v>
      </c>
      <c r="D216" s="31" t="s">
        <v>196</v>
      </c>
      <c r="E216" s="31">
        <v>1</v>
      </c>
      <c r="F216" s="31" t="s">
        <v>102</v>
      </c>
      <c r="G216" s="31" t="s">
        <v>207</v>
      </c>
      <c r="H216" s="32" t="s">
        <v>255</v>
      </c>
      <c r="I216" s="32" t="s">
        <v>326</v>
      </c>
      <c r="J216" s="32" t="s">
        <v>240</v>
      </c>
      <c r="M216" s="503">
        <v>0.10073820869788104</v>
      </c>
      <c r="N216" s="534">
        <v>35.838700000000003</v>
      </c>
      <c r="O216" s="534">
        <v>24.339099999999998</v>
      </c>
      <c r="P216" s="534">
        <v>53.496103000000005</v>
      </c>
      <c r="Q216" s="506">
        <v>1024.18</v>
      </c>
      <c r="R216" s="534">
        <v>7.0994000000000002</v>
      </c>
      <c r="S216" s="535">
        <v>104.17117</v>
      </c>
      <c r="T216" s="534">
        <v>8.4030000000000005</v>
      </c>
      <c r="U216" s="534">
        <v>0.28989999999999999</v>
      </c>
      <c r="V216" s="534">
        <v>0.66200000000000003</v>
      </c>
      <c r="W216" s="534">
        <v>35.880200000000002</v>
      </c>
      <c r="X216" s="534">
        <v>23.986899999999999</v>
      </c>
      <c r="Y216" s="534">
        <v>53.183591999999997</v>
      </c>
      <c r="Z216" s="506">
        <v>1024.3820000000001</v>
      </c>
      <c r="AA216" s="534">
        <v>5.9570499999999997</v>
      </c>
      <c r="AB216" s="535">
        <v>86.902910000000006</v>
      </c>
      <c r="AC216" s="534">
        <v>8.3410000000000011</v>
      </c>
      <c r="AD216" s="534">
        <v>2.0293000000000001</v>
      </c>
      <c r="AE216" s="534">
        <v>2.6204000000000001</v>
      </c>
      <c r="AF216" s="10">
        <v>5.6</v>
      </c>
      <c r="AG216" s="503">
        <v>1.1758184466019415</v>
      </c>
    </row>
    <row r="217" spans="1:39" s="116" customFormat="1" ht="15">
      <c r="A217" s="29" t="s">
        <v>359</v>
      </c>
      <c r="B217" s="33">
        <v>41287</v>
      </c>
      <c r="C217" s="31">
        <v>2</v>
      </c>
      <c r="D217" s="31" t="s">
        <v>97</v>
      </c>
      <c r="E217" s="31">
        <v>1</v>
      </c>
      <c r="F217" s="31" t="s">
        <v>195</v>
      </c>
      <c r="G217" s="31" t="s">
        <v>187</v>
      </c>
      <c r="H217" s="32" t="s">
        <v>300</v>
      </c>
      <c r="I217" s="32" t="s">
        <v>326</v>
      </c>
      <c r="J217" s="32" t="s">
        <v>244</v>
      </c>
      <c r="M217" s="503">
        <v>0.11358093089927641</v>
      </c>
      <c r="N217" s="534">
        <v>35.9681</v>
      </c>
      <c r="O217" s="534">
        <v>23.934000000000001</v>
      </c>
      <c r="P217" s="534">
        <v>53.236355000000003</v>
      </c>
      <c r="Q217" s="506">
        <v>1024.3992000000001</v>
      </c>
      <c r="R217" s="534">
        <v>7.0584100000000003</v>
      </c>
      <c r="S217" s="535">
        <v>102.92806</v>
      </c>
      <c r="T217" s="534">
        <v>8.4240000000000013</v>
      </c>
      <c r="U217" s="534">
        <v>0.62609999999999999</v>
      </c>
      <c r="V217" s="534">
        <v>1.3805000000000001</v>
      </c>
      <c r="W217" s="534">
        <v>35.992899999999999</v>
      </c>
      <c r="X217" s="534">
        <v>23.6568</v>
      </c>
      <c r="Y217" s="534">
        <v>52.980651000000002</v>
      </c>
      <c r="Z217" s="506">
        <v>1024.5636</v>
      </c>
      <c r="AA217" s="534">
        <v>5.4458799999999998</v>
      </c>
      <c r="AB217" s="535">
        <v>79.045829999999995</v>
      </c>
      <c r="AC217" s="534">
        <v>8.3480000000000008</v>
      </c>
      <c r="AD217" s="534">
        <v>1.4474</v>
      </c>
      <c r="AE217" s="534">
        <v>2.4270999999999998</v>
      </c>
      <c r="AF217" s="10">
        <v>4.8</v>
      </c>
      <c r="AG217" s="503">
        <v>1.8379800000000006</v>
      </c>
    </row>
    <row r="218" spans="1:39" s="116" customFormat="1" ht="15">
      <c r="A218" s="29" t="s">
        <v>359</v>
      </c>
      <c r="B218" s="33">
        <v>41295</v>
      </c>
      <c r="C218" s="31">
        <v>2</v>
      </c>
      <c r="D218" s="31" t="s">
        <v>191</v>
      </c>
      <c r="E218" s="31">
        <v>1</v>
      </c>
      <c r="F218" s="31" t="s">
        <v>102</v>
      </c>
      <c r="G218" s="31" t="s">
        <v>187</v>
      </c>
      <c r="H218" s="32" t="s">
        <v>111</v>
      </c>
      <c r="I218" s="32" t="s">
        <v>326</v>
      </c>
      <c r="J218" s="32" t="s">
        <v>240</v>
      </c>
      <c r="M218" s="503">
        <v>0.1043365628353688</v>
      </c>
      <c r="N218" s="534">
        <v>36.077599999999997</v>
      </c>
      <c r="O218" s="534">
        <v>23.8855</v>
      </c>
      <c r="P218" s="534">
        <v>53.328474999999997</v>
      </c>
      <c r="Q218" s="506">
        <v>1024.4958999999999</v>
      </c>
      <c r="R218" s="534">
        <v>7.1723400000000002</v>
      </c>
      <c r="S218" s="535">
        <v>104.56784</v>
      </c>
      <c r="T218" s="11">
        <v>8.1780000000000008</v>
      </c>
      <c r="U218" s="534">
        <v>0.5091</v>
      </c>
      <c r="V218" s="534">
        <v>0.86609999999999998</v>
      </c>
      <c r="W218" s="534">
        <v>36.055900000000001</v>
      </c>
      <c r="X218" s="534">
        <v>23.663399999999999</v>
      </c>
      <c r="Y218" s="534">
        <v>53.070095999999999</v>
      </c>
      <c r="Z218" s="506">
        <v>1024.6098999999999</v>
      </c>
      <c r="AA218" s="534">
        <v>6.9341499999999998</v>
      </c>
      <c r="AB218" s="535">
        <v>100.69586</v>
      </c>
      <c r="AC218" s="11">
        <v>8.1780000000000008</v>
      </c>
      <c r="AD218" s="534">
        <v>0.67759999999999998</v>
      </c>
      <c r="AE218" s="534">
        <v>2.4950999999999999</v>
      </c>
      <c r="AF218" s="10">
        <v>6.1</v>
      </c>
      <c r="AG218" s="503">
        <v>1.3225266666666662</v>
      </c>
    </row>
    <row r="219" spans="1:39" s="116" customFormat="1" ht="15">
      <c r="A219" s="29" t="s">
        <v>359</v>
      </c>
      <c r="B219" s="33">
        <v>41304</v>
      </c>
      <c r="C219" s="31">
        <v>2</v>
      </c>
      <c r="D219" s="31" t="s">
        <v>191</v>
      </c>
      <c r="E219" s="31">
        <v>1</v>
      </c>
      <c r="F219" s="31" t="s">
        <v>119</v>
      </c>
      <c r="G219" s="31" t="s">
        <v>193</v>
      </c>
      <c r="H219" s="32" t="s">
        <v>242</v>
      </c>
      <c r="I219" s="32" t="s">
        <v>326</v>
      </c>
      <c r="J219" s="32" t="s">
        <v>244</v>
      </c>
      <c r="M219" s="503" t="s">
        <v>328</v>
      </c>
      <c r="N219" s="11">
        <v>36.275700000000001</v>
      </c>
      <c r="O219" s="11">
        <v>23.645900000000001</v>
      </c>
      <c r="P219" s="11">
        <v>53.331826</v>
      </c>
      <c r="Q219" s="10">
        <v>1024.7173</v>
      </c>
      <c r="R219" s="11">
        <v>7.2892099999999997</v>
      </c>
      <c r="S219" s="21">
        <v>105.95399999999999</v>
      </c>
      <c r="T219" s="11">
        <v>8.2070000000000007</v>
      </c>
      <c r="U219" s="11">
        <v>0.59219999999999995</v>
      </c>
      <c r="V219" s="11">
        <v>1.2619</v>
      </c>
      <c r="W219" s="534">
        <v>36.280999999999999</v>
      </c>
      <c r="X219" s="534">
        <v>23.564499999999999</v>
      </c>
      <c r="Y219" s="534">
        <v>53.258293999999999</v>
      </c>
      <c r="Z219" s="506">
        <v>1024.8098</v>
      </c>
      <c r="AA219" s="534">
        <v>6.9559899999999999</v>
      </c>
      <c r="AB219" s="535">
        <v>100.97123000000001</v>
      </c>
      <c r="AC219" s="11">
        <v>8.1969999999999992</v>
      </c>
      <c r="AD219" s="534">
        <v>0.7621</v>
      </c>
      <c r="AE219" s="534">
        <v>2.5341</v>
      </c>
      <c r="AF219" s="10">
        <v>5.4</v>
      </c>
      <c r="AG219" s="503">
        <v>1.7045810975609759</v>
      </c>
    </row>
    <row r="220" spans="1:39" s="116" customFormat="1" ht="15">
      <c r="A220" s="29" t="s">
        <v>359</v>
      </c>
      <c r="B220" s="33">
        <v>41309</v>
      </c>
      <c r="C220" s="31">
        <v>2</v>
      </c>
      <c r="D220" s="31" t="s">
        <v>191</v>
      </c>
      <c r="E220" s="31">
        <v>1</v>
      </c>
      <c r="F220" s="31" t="s">
        <v>188</v>
      </c>
      <c r="G220" s="31" t="s">
        <v>193</v>
      </c>
      <c r="H220" s="32" t="s">
        <v>243</v>
      </c>
      <c r="I220" s="32" t="s">
        <v>326</v>
      </c>
      <c r="J220" s="32" t="s">
        <v>240</v>
      </c>
      <c r="K220" s="32"/>
      <c r="L220" s="32"/>
      <c r="M220" s="503">
        <v>8.6023840519929839E-2</v>
      </c>
      <c r="N220" s="534">
        <v>36.361600000000003</v>
      </c>
      <c r="O220" s="534">
        <v>24.337399999999999</v>
      </c>
      <c r="P220" s="534">
        <v>54.186683000000002</v>
      </c>
      <c r="Q220" s="506">
        <v>1024.576</v>
      </c>
      <c r="R220" s="534">
        <v>7.3520200000000004</v>
      </c>
      <c r="S220" s="535">
        <v>108.199</v>
      </c>
      <c r="T220" s="534">
        <v>8.2520000000000007</v>
      </c>
      <c r="U220" s="534">
        <v>0.1731</v>
      </c>
      <c r="V220" s="534">
        <v>0.33810000000000001</v>
      </c>
      <c r="W220" s="534">
        <v>36.324399999999997</v>
      </c>
      <c r="X220" s="534">
        <v>23.676300000000001</v>
      </c>
      <c r="Y220" s="534">
        <v>53.434696000000002</v>
      </c>
      <c r="Z220" s="506">
        <v>1024.8105</v>
      </c>
      <c r="AA220" s="534">
        <v>7.06257</v>
      </c>
      <c r="AB220" s="535">
        <v>102.74236000000001</v>
      </c>
      <c r="AC220" s="534">
        <v>8.2309999999999999</v>
      </c>
      <c r="AD220" s="534">
        <v>0.4153</v>
      </c>
      <c r="AE220" s="534">
        <v>2.4794999999999998</v>
      </c>
      <c r="AF220" s="10">
        <v>7.5</v>
      </c>
      <c r="AG220" s="503">
        <v>1.1623854671280283</v>
      </c>
    </row>
    <row r="221" spans="1:39" s="116" customFormat="1" ht="15">
      <c r="A221" s="29" t="s">
        <v>359</v>
      </c>
      <c r="B221" s="33">
        <v>41316</v>
      </c>
      <c r="C221" s="31">
        <v>2</v>
      </c>
      <c r="D221" s="31" t="s">
        <v>97</v>
      </c>
      <c r="E221" s="31">
        <v>1</v>
      </c>
      <c r="F221" s="31" t="s">
        <v>119</v>
      </c>
      <c r="G221" s="31" t="s">
        <v>187</v>
      </c>
      <c r="H221" s="32" t="s">
        <v>259</v>
      </c>
      <c r="I221" s="32" t="s">
        <v>326</v>
      </c>
      <c r="J221" s="32" t="s">
        <v>244</v>
      </c>
      <c r="K221" s="32"/>
      <c r="L221" s="32"/>
      <c r="M221" s="511">
        <v>0.10487010903317881</v>
      </c>
      <c r="N221" s="534">
        <v>36.495699999999999</v>
      </c>
      <c r="O221" s="534">
        <v>23.939499999999999</v>
      </c>
      <c r="P221" s="534">
        <v>53.934868999999999</v>
      </c>
      <c r="Q221" s="506">
        <v>1024.7965999999999</v>
      </c>
      <c r="R221" s="534">
        <v>7.0862100000000003</v>
      </c>
      <c r="S221" s="535">
        <v>103.65736</v>
      </c>
      <c r="T221" s="534">
        <v>8.213000000000001</v>
      </c>
      <c r="U221" s="534">
        <v>0.2278</v>
      </c>
      <c r="V221" s="534">
        <v>0.93710000000000004</v>
      </c>
      <c r="W221" s="534">
        <v>36.499400000000001</v>
      </c>
      <c r="X221" s="534">
        <v>23.623999999999999</v>
      </c>
      <c r="Y221" s="534">
        <v>53.606777000000001</v>
      </c>
      <c r="Z221" s="506">
        <v>1024.9584</v>
      </c>
      <c r="AA221" s="534">
        <v>6.3033599999999996</v>
      </c>
      <c r="AB221" s="535">
        <v>91.707449999999994</v>
      </c>
      <c r="AC221" s="534">
        <v>8.1820000000000004</v>
      </c>
      <c r="AD221" s="534">
        <v>0.86880000000000002</v>
      </c>
      <c r="AE221" s="534">
        <v>2.0371999999999999</v>
      </c>
      <c r="AF221" s="10">
        <v>5.5</v>
      </c>
      <c r="AG221" s="503">
        <v>1.3808397515527955</v>
      </c>
    </row>
    <row r="222" spans="1:39" s="116" customFormat="1" ht="15">
      <c r="A222" s="29" t="s">
        <v>359</v>
      </c>
      <c r="B222" s="33">
        <v>41323</v>
      </c>
      <c r="C222" s="31">
        <v>2</v>
      </c>
      <c r="D222" s="21">
        <v>1</v>
      </c>
      <c r="E222" s="31">
        <v>1</v>
      </c>
      <c r="F222" s="31" t="s">
        <v>119</v>
      </c>
      <c r="G222" s="31" t="s">
        <v>187</v>
      </c>
      <c r="H222" s="32" t="s">
        <v>253</v>
      </c>
      <c r="I222" s="32" t="s">
        <v>326</v>
      </c>
      <c r="J222" s="32" t="s">
        <v>244</v>
      </c>
      <c r="K222" s="536"/>
      <c r="L222" s="32"/>
      <c r="M222" s="511">
        <v>0.12685830232482123</v>
      </c>
      <c r="N222" s="11">
        <v>36.5518</v>
      </c>
      <c r="O222" s="11">
        <v>24.092099999999999</v>
      </c>
      <c r="P222" s="11">
        <v>54.173017000000002</v>
      </c>
      <c r="Q222" s="10">
        <v>1024.7927</v>
      </c>
      <c r="R222" s="11">
        <v>6.9437800000000003</v>
      </c>
      <c r="S222" s="21">
        <v>101.87342</v>
      </c>
      <c r="T222" s="11">
        <v>8.2349999999999994</v>
      </c>
      <c r="U222" s="11">
        <v>0.24779999999999999</v>
      </c>
      <c r="V222" s="11">
        <v>0.84589999999999999</v>
      </c>
      <c r="W222" s="534">
        <v>36.5518</v>
      </c>
      <c r="X222" s="534">
        <v>24.092099999999999</v>
      </c>
      <c r="Y222" s="534">
        <v>54.173017000000002</v>
      </c>
      <c r="Z222" s="506">
        <v>1024.7927</v>
      </c>
      <c r="AA222" s="534">
        <v>6.9437800000000003</v>
      </c>
      <c r="AB222" s="535">
        <v>101.87342</v>
      </c>
      <c r="AC222" s="534">
        <v>8.2349999999999994</v>
      </c>
      <c r="AD222" s="534">
        <v>0.24779999999999999</v>
      </c>
      <c r="AE222" s="534">
        <v>0.84589999999999999</v>
      </c>
      <c r="AF222" s="10">
        <v>5.8</v>
      </c>
      <c r="AG222" s="503">
        <v>1.4466506912442398</v>
      </c>
    </row>
    <row r="223" spans="1:39" s="116" customFormat="1" ht="15">
      <c r="A223" s="29" t="s">
        <v>359</v>
      </c>
      <c r="B223" s="33">
        <v>41330</v>
      </c>
      <c r="C223" s="31">
        <v>2</v>
      </c>
      <c r="D223" s="31" t="s">
        <v>191</v>
      </c>
      <c r="E223" s="31">
        <v>1</v>
      </c>
      <c r="F223" s="31" t="s">
        <v>203</v>
      </c>
      <c r="G223" s="31" t="s">
        <v>187</v>
      </c>
      <c r="H223" s="32" t="s">
        <v>254</v>
      </c>
      <c r="I223" s="32" t="s">
        <v>326</v>
      </c>
      <c r="J223" s="32" t="s">
        <v>240</v>
      </c>
      <c r="K223" s="32"/>
      <c r="M223" s="503">
        <v>0.10560940754523795</v>
      </c>
      <c r="N223" s="534">
        <v>36.649799999999999</v>
      </c>
      <c r="O223" s="534">
        <v>23.811299999999999</v>
      </c>
      <c r="P223" s="534">
        <v>53.998401000000001</v>
      </c>
      <c r="Q223" s="506">
        <v>1024.9517000000001</v>
      </c>
      <c r="R223" s="534">
        <v>7.0972999999999997</v>
      </c>
      <c r="S223" s="535">
        <v>103.68257</v>
      </c>
      <c r="T223" s="534">
        <v>8.2560000000000002</v>
      </c>
      <c r="U223" s="534">
        <v>0.4536</v>
      </c>
      <c r="V223" s="534">
        <v>0.96750000000000003</v>
      </c>
      <c r="W223" s="534">
        <v>36.665600000000005</v>
      </c>
      <c r="X223" s="534">
        <v>23.537400000000002</v>
      </c>
      <c r="Y223" s="534">
        <v>53.729888000000003</v>
      </c>
      <c r="Z223" s="506">
        <v>1025.1096</v>
      </c>
      <c r="AA223" s="534">
        <v>6.6889500000000002</v>
      </c>
      <c r="AB223" s="535">
        <v>97.265029999999996</v>
      </c>
      <c r="AC223" s="534">
        <v>8.2510000000000012</v>
      </c>
      <c r="AD223" s="534">
        <v>0.6956</v>
      </c>
      <c r="AE223" s="534">
        <v>2.5118999999999998</v>
      </c>
      <c r="AF223" s="10">
        <v>5.9</v>
      </c>
      <c r="AG223" s="503">
        <v>1.5884791946308732</v>
      </c>
    </row>
    <row r="224" spans="1:39" s="116" customFormat="1" ht="15">
      <c r="A224" s="29" t="s">
        <v>359</v>
      </c>
      <c r="B224" s="33">
        <v>41337</v>
      </c>
      <c r="C224" s="31">
        <v>2</v>
      </c>
      <c r="D224" s="21">
        <v>1</v>
      </c>
      <c r="E224" s="31">
        <v>1</v>
      </c>
      <c r="F224" s="31" t="s">
        <v>197</v>
      </c>
      <c r="G224" s="31" t="s">
        <v>193</v>
      </c>
      <c r="H224" s="32" t="s">
        <v>243</v>
      </c>
      <c r="I224" s="32" t="s">
        <v>326</v>
      </c>
      <c r="J224" s="32" t="s">
        <v>280</v>
      </c>
      <c r="K224" s="32"/>
      <c r="M224" s="503">
        <v>8.5345977027093817E-2</v>
      </c>
      <c r="N224" s="534">
        <v>36.6586</v>
      </c>
      <c r="O224" s="534">
        <v>24.138300000000001</v>
      </c>
      <c r="P224" s="534">
        <v>54.363464999999998</v>
      </c>
      <c r="Q224" s="506">
        <v>1024.8601000000001</v>
      </c>
      <c r="R224" s="534">
        <v>7.1800899999999999</v>
      </c>
      <c r="S224" s="535">
        <v>105.48864</v>
      </c>
      <c r="T224" s="534">
        <v>8.3340000000000014</v>
      </c>
      <c r="U224" s="534">
        <v>0.23699999999999999</v>
      </c>
      <c r="V224" s="534">
        <v>0.96950000000000003</v>
      </c>
      <c r="W224" s="534">
        <v>36.652299999999997</v>
      </c>
      <c r="X224" s="534">
        <v>23.897600000000001</v>
      </c>
      <c r="Y224" s="534">
        <v>54.101737999999997</v>
      </c>
      <c r="Z224" s="506">
        <v>1024.9943000000001</v>
      </c>
      <c r="AA224" s="534">
        <v>6.5220900000000004</v>
      </c>
      <c r="AB224" s="535">
        <v>95.422600000000003</v>
      </c>
      <c r="AC224" s="534">
        <v>8.3040000000000003</v>
      </c>
      <c r="AD224" s="534">
        <v>0.64539999999999997</v>
      </c>
      <c r="AE224" s="534">
        <v>1.8082</v>
      </c>
      <c r="AF224" s="10">
        <v>4.9000000000000004</v>
      </c>
      <c r="AG224" s="503">
        <v>1.2922128571428568</v>
      </c>
    </row>
    <row r="225" spans="1:33" s="116" customFormat="1" ht="15">
      <c r="A225" s="29" t="s">
        <v>359</v>
      </c>
      <c r="B225" s="33">
        <v>41344</v>
      </c>
      <c r="C225" s="31">
        <v>2</v>
      </c>
      <c r="D225" s="31" t="s">
        <v>108</v>
      </c>
      <c r="E225" s="31">
        <v>1</v>
      </c>
      <c r="F225" s="31" t="s">
        <v>195</v>
      </c>
      <c r="G225" s="31" t="s">
        <v>189</v>
      </c>
      <c r="H225" s="32" t="s">
        <v>242</v>
      </c>
      <c r="I225" s="32" t="s">
        <v>326</v>
      </c>
      <c r="J225" s="32" t="s">
        <v>244</v>
      </c>
      <c r="K225" s="32"/>
      <c r="M225" s="503">
        <v>0.10580895416665741</v>
      </c>
      <c r="N225" s="11">
        <v>36.459299999999999</v>
      </c>
      <c r="O225" s="11">
        <v>24.146599999999999</v>
      </c>
      <c r="P225" s="11">
        <v>54.110092000000002</v>
      </c>
      <c r="Q225" s="10">
        <v>1024.7072000000001</v>
      </c>
      <c r="R225" s="11">
        <v>6.9307400000000001</v>
      </c>
      <c r="S225" s="21">
        <v>101.72307000000001</v>
      </c>
      <c r="T225" s="11">
        <v>8.2880000000000003</v>
      </c>
      <c r="U225" s="11">
        <v>0.20430000000000001</v>
      </c>
      <c r="V225" s="11">
        <v>0.97760000000000002</v>
      </c>
      <c r="W225" s="534">
        <v>36.652200000000001</v>
      </c>
      <c r="X225" s="534">
        <v>23.9725</v>
      </c>
      <c r="Y225" s="534">
        <v>54.182509000000003</v>
      </c>
      <c r="Z225" s="506">
        <v>1024.9708000000001</v>
      </c>
      <c r="AA225" s="534">
        <v>6.4949300000000001</v>
      </c>
      <c r="AB225" s="535">
        <v>95.14761</v>
      </c>
      <c r="AC225" s="534">
        <v>8.2660000000000018</v>
      </c>
      <c r="AD225" s="534">
        <v>0.61170000000000002</v>
      </c>
      <c r="AE225" s="534">
        <v>2.0042</v>
      </c>
      <c r="AF225" s="10">
        <v>5.7</v>
      </c>
      <c r="AG225" s="503">
        <v>1.5430255474452557</v>
      </c>
    </row>
    <row r="226" spans="1:33" s="116" customFormat="1" ht="15">
      <c r="A226" s="29" t="s">
        <v>359</v>
      </c>
      <c r="B226" s="33">
        <v>41351</v>
      </c>
      <c r="C226" s="31">
        <v>2</v>
      </c>
      <c r="D226" s="31" t="s">
        <v>108</v>
      </c>
      <c r="E226" s="31">
        <v>1</v>
      </c>
      <c r="F226" s="31" t="s">
        <v>102</v>
      </c>
      <c r="G226" s="31" t="s">
        <v>193</v>
      </c>
      <c r="H226" s="32" t="s">
        <v>242</v>
      </c>
      <c r="I226" s="32" t="s">
        <v>326</v>
      </c>
      <c r="J226" s="32" t="s">
        <v>244</v>
      </c>
      <c r="K226" s="32"/>
      <c r="M226" s="503">
        <v>0.11348120614923124</v>
      </c>
      <c r="N226" s="534">
        <v>36.586799999999997</v>
      </c>
      <c r="O226" s="534">
        <v>23.046399999999998</v>
      </c>
      <c r="P226" s="534">
        <v>53.092497999999999</v>
      </c>
      <c r="Q226" s="506">
        <v>1025.1287</v>
      </c>
      <c r="R226" s="534">
        <v>7.1124900000000002</v>
      </c>
      <c r="S226" s="535">
        <v>102.49934</v>
      </c>
      <c r="T226" s="534">
        <v>8.3280000000000012</v>
      </c>
      <c r="U226" s="534">
        <v>0.71360000000000001</v>
      </c>
      <c r="V226" s="534">
        <v>1.0876999999999999</v>
      </c>
      <c r="W226" s="534">
        <v>36.640500000000003</v>
      </c>
      <c r="X226" s="534">
        <v>22.943999999999999</v>
      </c>
      <c r="Y226" s="534">
        <v>53.058363</v>
      </c>
      <c r="Z226" s="506">
        <v>1025.2655999999999</v>
      </c>
      <c r="AA226" s="534">
        <v>6.8659699999999999</v>
      </c>
      <c r="AB226" s="535">
        <v>98.800910000000002</v>
      </c>
      <c r="AC226" s="534">
        <v>8.3160000000000007</v>
      </c>
      <c r="AD226" s="534">
        <v>0.45369999999999999</v>
      </c>
      <c r="AE226" s="534">
        <v>1.8733</v>
      </c>
      <c r="AF226" s="10">
        <v>6.3</v>
      </c>
      <c r="AG226" s="503">
        <v>1.4995198237885448</v>
      </c>
    </row>
    <row r="227" spans="1:33" s="116" customFormat="1" ht="15">
      <c r="A227" s="29" t="s">
        <v>359</v>
      </c>
      <c r="B227" s="33">
        <v>41358</v>
      </c>
      <c r="C227" s="31">
        <v>2</v>
      </c>
      <c r="D227" s="31" t="s">
        <v>97</v>
      </c>
      <c r="E227" s="31">
        <v>1</v>
      </c>
      <c r="F227" s="31" t="s">
        <v>119</v>
      </c>
      <c r="G227" s="31" t="s">
        <v>207</v>
      </c>
      <c r="H227" s="32" t="s">
        <v>245</v>
      </c>
      <c r="I227" s="32" t="s">
        <v>326</v>
      </c>
      <c r="J227" s="32" t="s">
        <v>240</v>
      </c>
      <c r="K227" s="32"/>
      <c r="M227" s="503">
        <v>0.11897731469359378</v>
      </c>
      <c r="N227" s="534">
        <v>36.618200000000002</v>
      </c>
      <c r="O227" s="534">
        <v>22.398</v>
      </c>
      <c r="P227" s="534">
        <v>52.437113000000004</v>
      </c>
      <c r="Q227" s="506">
        <v>1025.3390999999999</v>
      </c>
      <c r="R227" s="534">
        <v>7.0165100000000002</v>
      </c>
      <c r="S227" s="535">
        <v>99.993290000000002</v>
      </c>
      <c r="T227" s="534">
        <v>8.3360000000000003</v>
      </c>
      <c r="U227" s="534">
        <v>0.45989999999999998</v>
      </c>
      <c r="V227" s="534">
        <v>0.89729999999999999</v>
      </c>
      <c r="W227" s="534">
        <v>36.6158</v>
      </c>
      <c r="X227" s="534">
        <v>22.382000000000001</v>
      </c>
      <c r="Y227" s="534">
        <v>52.423675000000003</v>
      </c>
      <c r="Z227" s="506">
        <v>1025.4076</v>
      </c>
      <c r="AA227" s="534">
        <v>7.0129599999999996</v>
      </c>
      <c r="AB227" s="535">
        <v>99.913160000000005</v>
      </c>
      <c r="AC227" s="534">
        <v>8.3330000000000002</v>
      </c>
      <c r="AD227" s="534">
        <v>0.71360000000000001</v>
      </c>
      <c r="AE227" s="534">
        <v>1.7726</v>
      </c>
      <c r="AF227" s="10">
        <v>5.6</v>
      </c>
      <c r="AG227" s="503">
        <v>1.3815219780219774</v>
      </c>
    </row>
    <row r="228" spans="1:33" s="116" customFormat="1">
      <c r="A228" s="29"/>
      <c r="B228" s="33"/>
      <c r="C228" s="31"/>
      <c r="D228" s="31"/>
      <c r="E228" s="31"/>
      <c r="F228" s="31"/>
      <c r="G228" s="31"/>
      <c r="H228" s="32"/>
      <c r="I228" s="32"/>
      <c r="J228" s="32"/>
      <c r="K228" s="32"/>
      <c r="M228" s="503"/>
      <c r="AF228" s="10"/>
      <c r="AG228" s="503"/>
    </row>
    <row r="229" spans="1:33" s="116" customFormat="1" ht="15">
      <c r="A229" s="29" t="s">
        <v>360</v>
      </c>
      <c r="B229" s="33">
        <v>41246</v>
      </c>
      <c r="C229" s="31">
        <v>2</v>
      </c>
      <c r="D229" s="31" t="s">
        <v>97</v>
      </c>
      <c r="E229" s="31">
        <v>1</v>
      </c>
      <c r="F229" s="31" t="s">
        <v>102</v>
      </c>
      <c r="G229" s="31" t="s">
        <v>199</v>
      </c>
      <c r="H229" s="32" t="s">
        <v>238</v>
      </c>
      <c r="I229" s="32" t="s">
        <v>326</v>
      </c>
      <c r="J229" s="32" t="s">
        <v>280</v>
      </c>
      <c r="M229" s="503">
        <v>0.10104764453013841</v>
      </c>
      <c r="N229" s="534">
        <v>35.774700000000003</v>
      </c>
      <c r="O229" s="534">
        <v>20.1587</v>
      </c>
      <c r="P229" s="534">
        <v>49.026299999999999</v>
      </c>
      <c r="Q229" s="506">
        <v>1025.3139000000001</v>
      </c>
      <c r="R229" s="534">
        <v>7.4802299999999997</v>
      </c>
      <c r="S229" s="535">
        <v>101.90711</v>
      </c>
      <c r="T229" s="534">
        <v>8.2240000000000002</v>
      </c>
      <c r="U229" s="534">
        <v>0.49859999999999999</v>
      </c>
      <c r="V229" s="534">
        <v>0.49540000000000001</v>
      </c>
      <c r="W229" s="11">
        <v>35.774099999999997</v>
      </c>
      <c r="X229" s="11">
        <v>20.156300000000002</v>
      </c>
      <c r="Y229" s="11">
        <v>49.026921999999999</v>
      </c>
      <c r="Z229" s="10">
        <v>1025.3521000000001</v>
      </c>
      <c r="AA229" s="11">
        <v>7.4855099999999997</v>
      </c>
      <c r="AB229" s="21">
        <v>101.97414999999999</v>
      </c>
      <c r="AC229" s="11">
        <v>8.2279999999999998</v>
      </c>
      <c r="AD229" s="10">
        <v>0.98529999999999995</v>
      </c>
      <c r="AE229" s="10">
        <v>0.86639999999999995</v>
      </c>
      <c r="AF229" s="10">
        <v>5.5</v>
      </c>
      <c r="AG229" s="503">
        <v>0.68606446700507584</v>
      </c>
    </row>
    <row r="230" spans="1:33" s="116" customFormat="1" ht="15">
      <c r="A230" s="29" t="s">
        <v>360</v>
      </c>
      <c r="B230" s="33">
        <v>41253</v>
      </c>
      <c r="C230" s="31">
        <v>2</v>
      </c>
      <c r="D230" s="31" t="s">
        <v>191</v>
      </c>
      <c r="E230" s="31">
        <v>1</v>
      </c>
      <c r="F230" s="31" t="s">
        <v>102</v>
      </c>
      <c r="G230" s="31" t="s">
        <v>187</v>
      </c>
      <c r="H230" s="32" t="s">
        <v>238</v>
      </c>
      <c r="I230" s="32" t="s">
        <v>326</v>
      </c>
      <c r="J230" s="32" t="s">
        <v>327</v>
      </c>
      <c r="M230" s="503">
        <v>4.2054829699475528E-2</v>
      </c>
      <c r="N230" s="534">
        <v>35.895099999999999</v>
      </c>
      <c r="O230" s="534">
        <v>21.6982</v>
      </c>
      <c r="P230" s="534">
        <v>50.780951000000002</v>
      </c>
      <c r="Q230" s="506">
        <v>1024.9893</v>
      </c>
      <c r="R230" s="534">
        <v>7.8667299999999987</v>
      </c>
      <c r="S230" s="535">
        <v>110.26434</v>
      </c>
      <c r="T230" s="534">
        <v>8.3150000000000013</v>
      </c>
      <c r="U230" s="534">
        <v>0.28760000000000002</v>
      </c>
      <c r="V230" s="534">
        <v>0.28289999999999998</v>
      </c>
      <c r="W230" s="534">
        <v>35.836399999999998</v>
      </c>
      <c r="X230" s="534">
        <v>21.403600000000001</v>
      </c>
      <c r="Y230" s="534">
        <v>50.401966000000002</v>
      </c>
      <c r="Z230" s="506">
        <v>1025.0581</v>
      </c>
      <c r="AA230" s="534">
        <v>7.7675000000000001</v>
      </c>
      <c r="AB230" s="535">
        <v>108.26549</v>
      </c>
      <c r="AC230" s="534">
        <v>8.3190000000000008</v>
      </c>
      <c r="AD230" s="534">
        <v>0.45989999999999998</v>
      </c>
      <c r="AE230" s="534">
        <v>0.64319999999999999</v>
      </c>
      <c r="AF230" s="10">
        <v>7.5</v>
      </c>
      <c r="AG230" s="503">
        <v>0.40044411764705901</v>
      </c>
    </row>
    <row r="231" spans="1:33" s="116" customFormat="1" ht="15">
      <c r="A231" s="29" t="s">
        <v>360</v>
      </c>
      <c r="B231" s="33">
        <v>41260</v>
      </c>
      <c r="C231" s="31">
        <v>2</v>
      </c>
      <c r="D231" s="31" t="s">
        <v>97</v>
      </c>
      <c r="E231" s="31">
        <v>1</v>
      </c>
      <c r="F231" s="31" t="s">
        <v>102</v>
      </c>
      <c r="G231" s="31" t="s">
        <v>193</v>
      </c>
      <c r="H231" s="32" t="s">
        <v>243</v>
      </c>
      <c r="I231" s="32" t="s">
        <v>326</v>
      </c>
      <c r="J231" s="32" t="s">
        <v>280</v>
      </c>
      <c r="M231" s="503">
        <v>6.4815927829112649E-2</v>
      </c>
      <c r="N231" s="534">
        <v>35.725900000000003</v>
      </c>
      <c r="O231" s="534">
        <v>21.6998</v>
      </c>
      <c r="P231" s="534">
        <v>50.569271000000001</v>
      </c>
      <c r="Q231" s="506">
        <v>1024.8552</v>
      </c>
      <c r="R231" s="534">
        <v>7.55741</v>
      </c>
      <c r="S231" s="535">
        <v>105.82716000000001</v>
      </c>
      <c r="T231" s="534">
        <v>8.3980000000000015</v>
      </c>
      <c r="U231" s="534">
        <v>0.40660000000000002</v>
      </c>
      <c r="V231" s="534">
        <v>0.5867</v>
      </c>
      <c r="W231" s="534">
        <v>35.724000000000004</v>
      </c>
      <c r="X231" s="534">
        <v>21.6814</v>
      </c>
      <c r="Y231" s="534">
        <v>50.551746000000001</v>
      </c>
      <c r="Z231" s="506">
        <v>1024.8998999999999</v>
      </c>
      <c r="AA231" s="534">
        <v>7.53688</v>
      </c>
      <c r="AB231" s="535">
        <v>105.50395</v>
      </c>
      <c r="AC231" s="534">
        <v>8.3980000000000015</v>
      </c>
      <c r="AD231" s="534">
        <v>0.3609</v>
      </c>
      <c r="AE231" s="534">
        <v>0.92579999999999996</v>
      </c>
      <c r="AF231" s="10">
        <v>5</v>
      </c>
      <c r="AG231" s="503">
        <v>0.68993535911602211</v>
      </c>
    </row>
    <row r="232" spans="1:33" s="116" customFormat="1" ht="15">
      <c r="A232" s="29" t="s">
        <v>360</v>
      </c>
      <c r="B232" s="33">
        <v>41267</v>
      </c>
      <c r="C232" s="31">
        <v>2</v>
      </c>
      <c r="D232" s="31" t="s">
        <v>196</v>
      </c>
      <c r="E232" s="31">
        <v>1</v>
      </c>
      <c r="F232" s="31" t="s">
        <v>206</v>
      </c>
      <c r="G232" s="31" t="s">
        <v>199</v>
      </c>
      <c r="H232" s="32" t="s">
        <v>238</v>
      </c>
      <c r="I232" s="32" t="s">
        <v>326</v>
      </c>
      <c r="J232" s="32" t="s">
        <v>280</v>
      </c>
      <c r="M232" s="503">
        <v>9.9713778043294912E-2</v>
      </c>
      <c r="N232" s="534">
        <v>35.774799999999999</v>
      </c>
      <c r="O232" s="534">
        <v>22.237200000000001</v>
      </c>
      <c r="P232" s="534">
        <v>51.194025000000003</v>
      </c>
      <c r="Q232" s="506">
        <v>1024.7447</v>
      </c>
      <c r="R232" s="534">
        <v>7.5415599999999996</v>
      </c>
      <c r="S232" s="535">
        <v>106.64697</v>
      </c>
      <c r="T232" s="534">
        <v>8.4450000000000003</v>
      </c>
      <c r="U232" s="534">
        <v>0.57479999999999998</v>
      </c>
      <c r="V232" s="534">
        <v>0.46339999999999998</v>
      </c>
      <c r="W232" s="11">
        <v>35.7746</v>
      </c>
      <c r="X232" s="11">
        <v>22.241099999999999</v>
      </c>
      <c r="Y232" s="11">
        <v>51.201681000000001</v>
      </c>
      <c r="Z232" s="10">
        <v>1024.7815000000001</v>
      </c>
      <c r="AA232" s="11">
        <v>7.52658</v>
      </c>
      <c r="AB232" s="21">
        <v>106.44239</v>
      </c>
      <c r="AC232" s="11">
        <v>8.4459999999999997</v>
      </c>
      <c r="AD232" s="11">
        <v>0.56940000000000002</v>
      </c>
      <c r="AE232" s="11">
        <v>0.9093</v>
      </c>
      <c r="AF232" s="10">
        <v>6</v>
      </c>
      <c r="AG232" s="503">
        <v>0.67307122302158251</v>
      </c>
    </row>
    <row r="233" spans="1:33" s="116" customFormat="1" ht="15">
      <c r="A233" s="29" t="s">
        <v>360</v>
      </c>
      <c r="B233" s="33">
        <v>41281</v>
      </c>
      <c r="C233" s="31">
        <v>2</v>
      </c>
      <c r="D233" s="21">
        <v>1</v>
      </c>
      <c r="E233" s="31">
        <v>1</v>
      </c>
      <c r="F233" s="31" t="s">
        <v>188</v>
      </c>
      <c r="G233" s="31" t="s">
        <v>207</v>
      </c>
      <c r="H233" s="32" t="s">
        <v>241</v>
      </c>
      <c r="I233" s="32" t="s">
        <v>326</v>
      </c>
      <c r="J233" s="32" t="s">
        <v>327</v>
      </c>
      <c r="M233" s="503">
        <v>8.8822492321252694E-2</v>
      </c>
      <c r="N233" s="534">
        <v>35.849899999999998</v>
      </c>
      <c r="O233" s="534">
        <v>24.631699999999999</v>
      </c>
      <c r="P233" s="534">
        <v>53.822248999999999</v>
      </c>
      <c r="Q233" s="506">
        <v>1024.1004</v>
      </c>
      <c r="R233" s="534">
        <v>7.0586200000000003</v>
      </c>
      <c r="S233" s="535">
        <v>104.09912</v>
      </c>
      <c r="T233" s="534">
        <v>8.3990000000000009</v>
      </c>
      <c r="U233" s="534">
        <v>0.4259</v>
      </c>
      <c r="V233" s="534">
        <v>0.74439999999999995</v>
      </c>
      <c r="W233" s="534">
        <v>35.879300000000001</v>
      </c>
      <c r="X233" s="534">
        <v>24.4466</v>
      </c>
      <c r="Y233" s="534">
        <v>53.668133000000012</v>
      </c>
      <c r="Z233" s="506">
        <v>1024.2150999999999</v>
      </c>
      <c r="AA233" s="534">
        <v>6.9583899999999996</v>
      </c>
      <c r="AB233" s="535">
        <v>102.31416</v>
      </c>
      <c r="AC233" s="534">
        <v>8.3960000000000008</v>
      </c>
      <c r="AD233" s="534">
        <v>0.38159999999999999</v>
      </c>
      <c r="AE233" s="534">
        <v>1.1990000000000001</v>
      </c>
      <c r="AF233" s="10">
        <v>4.8</v>
      </c>
      <c r="AG233" s="503">
        <v>0.96064740740740695</v>
      </c>
    </row>
    <row r="234" spans="1:33" s="116" customFormat="1" ht="15">
      <c r="A234" s="29" t="s">
        <v>360</v>
      </c>
      <c r="B234" s="33">
        <v>41287</v>
      </c>
      <c r="C234" s="31">
        <v>2</v>
      </c>
      <c r="D234" s="31" t="s">
        <v>196</v>
      </c>
      <c r="E234" s="31">
        <v>1</v>
      </c>
      <c r="F234" s="31" t="s">
        <v>119</v>
      </c>
      <c r="G234" s="31" t="s">
        <v>207</v>
      </c>
      <c r="H234" s="32" t="s">
        <v>241</v>
      </c>
      <c r="I234" s="32" t="s">
        <v>326</v>
      </c>
      <c r="J234" s="32" t="s">
        <v>280</v>
      </c>
      <c r="M234" s="503">
        <v>9.333278096762132E-2</v>
      </c>
      <c r="N234" s="11">
        <v>35.975200000000001</v>
      </c>
      <c r="O234" s="11">
        <v>24.051500000000001</v>
      </c>
      <c r="P234" s="11">
        <v>53.370652</v>
      </c>
      <c r="Q234" s="10">
        <v>1024.3688999999999</v>
      </c>
      <c r="R234" s="11">
        <v>7.0195100000000004</v>
      </c>
      <c r="S234" s="21">
        <v>102.57218</v>
      </c>
      <c r="T234" s="11">
        <v>8.4250000000000007</v>
      </c>
      <c r="U234" s="11">
        <v>0.58630000000000004</v>
      </c>
      <c r="V234" s="11">
        <v>0.70709999999999995</v>
      </c>
      <c r="W234" s="534">
        <v>35.974800000000002</v>
      </c>
      <c r="X234" s="534">
        <v>24.0549</v>
      </c>
      <c r="Y234" s="534">
        <v>53.377315000000003</v>
      </c>
      <c r="Z234" s="506">
        <v>1024.403</v>
      </c>
      <c r="AA234" s="534">
        <v>7.0223100000000001</v>
      </c>
      <c r="AB234" s="535">
        <v>102.61887</v>
      </c>
      <c r="AC234" s="534">
        <v>8.423</v>
      </c>
      <c r="AD234" s="534">
        <v>0.49490000000000001</v>
      </c>
      <c r="AE234" s="534">
        <v>0.91839999999999999</v>
      </c>
      <c r="AF234" s="10">
        <v>5</v>
      </c>
      <c r="AG234" s="503">
        <v>0.78519852941176482</v>
      </c>
    </row>
    <row r="235" spans="1:33" s="116" customFormat="1" ht="15">
      <c r="A235" s="29" t="s">
        <v>360</v>
      </c>
      <c r="B235" s="33">
        <v>41295</v>
      </c>
      <c r="C235" s="31">
        <v>2</v>
      </c>
      <c r="D235" s="21">
        <v>1</v>
      </c>
      <c r="E235" s="31">
        <v>1</v>
      </c>
      <c r="F235" s="31" t="s">
        <v>119</v>
      </c>
      <c r="G235" s="31" t="s">
        <v>193</v>
      </c>
      <c r="H235" s="32" t="s">
        <v>243</v>
      </c>
      <c r="I235" s="32" t="s">
        <v>326</v>
      </c>
      <c r="J235" s="32" t="s">
        <v>280</v>
      </c>
      <c r="M235" s="503">
        <v>9.6139604140416043E-2</v>
      </c>
      <c r="N235" s="534">
        <v>36.036700000000003</v>
      </c>
      <c r="O235" s="534">
        <v>23.714400000000001</v>
      </c>
      <c r="P235" s="534">
        <v>53.092683000000001</v>
      </c>
      <c r="Q235" s="506">
        <v>1024.5155</v>
      </c>
      <c r="R235" s="534">
        <v>7.0786600000000002</v>
      </c>
      <c r="S235" s="535">
        <v>102.8736</v>
      </c>
      <c r="T235" s="11">
        <v>8.1630000000000003</v>
      </c>
      <c r="U235" s="534">
        <v>0.70840000000000003</v>
      </c>
      <c r="V235" s="534">
        <v>0.8246</v>
      </c>
      <c r="W235" s="534">
        <v>36.045299999999997</v>
      </c>
      <c r="X235" s="534">
        <v>23.690100000000001</v>
      </c>
      <c r="Y235" s="534">
        <v>53.081693000000001</v>
      </c>
      <c r="Z235" s="506">
        <v>1024.5650000000001</v>
      </c>
      <c r="AA235" s="534">
        <v>7.0684800000000001</v>
      </c>
      <c r="AB235" s="535">
        <v>102.68764</v>
      </c>
      <c r="AC235" s="11">
        <v>8.1630000000000003</v>
      </c>
      <c r="AD235" s="534">
        <v>0.54969999999999997</v>
      </c>
      <c r="AE235" s="534">
        <v>0.77600000000000002</v>
      </c>
      <c r="AF235" s="10">
        <v>7.1</v>
      </c>
      <c r="AG235" s="503">
        <v>0.62087554347826057</v>
      </c>
    </row>
    <row r="236" spans="1:33" s="116" customFormat="1" ht="15">
      <c r="A236" s="29" t="s">
        <v>360</v>
      </c>
      <c r="B236" s="33">
        <v>41304</v>
      </c>
      <c r="C236" s="31">
        <v>2</v>
      </c>
      <c r="D236" s="31" t="s">
        <v>97</v>
      </c>
      <c r="E236" s="31">
        <v>1</v>
      </c>
      <c r="F236" s="31" t="s">
        <v>206</v>
      </c>
      <c r="G236" s="31" t="s">
        <v>199</v>
      </c>
      <c r="H236" s="32" t="s">
        <v>243</v>
      </c>
      <c r="I236" s="32" t="s">
        <v>326</v>
      </c>
      <c r="J236" s="32" t="s">
        <v>280</v>
      </c>
      <c r="M236" s="503" t="s">
        <v>328</v>
      </c>
      <c r="N236" s="534">
        <v>36.219200000000001</v>
      </c>
      <c r="O236" s="534">
        <v>23.468900000000001</v>
      </c>
      <c r="P236" s="534">
        <v>53.069153</v>
      </c>
      <c r="Q236" s="506">
        <v>1024.7260000000001</v>
      </c>
      <c r="R236" s="534">
        <v>7.19435</v>
      </c>
      <c r="S236" s="535">
        <v>104.22145</v>
      </c>
      <c r="T236" s="11">
        <v>8.1829999999999998</v>
      </c>
      <c r="U236" s="534">
        <v>0.3332</v>
      </c>
      <c r="V236" s="534">
        <v>0.55630000000000002</v>
      </c>
      <c r="W236" s="534">
        <v>36.219700000000003</v>
      </c>
      <c r="X236" s="534">
        <v>23.477499999999999</v>
      </c>
      <c r="Y236" s="534">
        <v>53.082631999999997</v>
      </c>
      <c r="Z236" s="506">
        <v>1024.7607</v>
      </c>
      <c r="AA236" s="534">
        <v>7.1581599999999996</v>
      </c>
      <c r="AB236" s="535">
        <v>103.71283</v>
      </c>
      <c r="AC236" s="11">
        <v>8.1839999999999993</v>
      </c>
      <c r="AD236" s="534">
        <v>0.98299999999999998</v>
      </c>
      <c r="AE236" s="534">
        <v>0.9849</v>
      </c>
      <c r="AF236" s="10">
        <v>5.9</v>
      </c>
      <c r="AG236" s="503">
        <v>0.74609655172413825</v>
      </c>
    </row>
    <row r="237" spans="1:33" s="116" customFormat="1" ht="15">
      <c r="A237" s="29" t="s">
        <v>360</v>
      </c>
      <c r="B237" s="33">
        <v>41309</v>
      </c>
      <c r="C237" s="31">
        <v>2</v>
      </c>
      <c r="D237" s="31" t="s">
        <v>191</v>
      </c>
      <c r="E237" s="31">
        <v>1</v>
      </c>
      <c r="F237" s="31" t="s">
        <v>188</v>
      </c>
      <c r="G237" s="31" t="s">
        <v>207</v>
      </c>
      <c r="H237" s="32" t="s">
        <v>238</v>
      </c>
      <c r="I237" s="32" t="s">
        <v>326</v>
      </c>
      <c r="J237" s="32" t="s">
        <v>280</v>
      </c>
      <c r="K237" s="32"/>
      <c r="L237" s="32"/>
      <c r="M237" s="503">
        <v>8.3520547988332319E-2</v>
      </c>
      <c r="N237" s="534">
        <v>36.461799999999997</v>
      </c>
      <c r="O237" s="534">
        <v>24.599</v>
      </c>
      <c r="P237" s="534">
        <v>54.601382999999998</v>
      </c>
      <c r="Q237" s="506">
        <v>1024.5727999999999</v>
      </c>
      <c r="R237" s="534">
        <v>7.2398699999999998</v>
      </c>
      <c r="S237" s="535">
        <v>107.08712</v>
      </c>
      <c r="T237" s="534">
        <v>8.234</v>
      </c>
      <c r="U237" s="534">
        <v>0.25600000000000001</v>
      </c>
      <c r="V237" s="534">
        <v>0.32450000000000001</v>
      </c>
      <c r="W237" s="534">
        <v>36.360700000000001</v>
      </c>
      <c r="X237" s="534">
        <v>24.172899999999998</v>
      </c>
      <c r="Y237" s="534">
        <v>54.012374999999999</v>
      </c>
      <c r="Z237" s="506">
        <v>1024.6624999999999</v>
      </c>
      <c r="AA237" s="534">
        <v>6.9694900000000004</v>
      </c>
      <c r="AB237" s="535">
        <v>102.28001</v>
      </c>
      <c r="AC237" s="534">
        <v>8.2210000000000001</v>
      </c>
      <c r="AD237" s="534">
        <v>0.19070000000000001</v>
      </c>
      <c r="AE237" s="534">
        <v>0.56479999999999997</v>
      </c>
      <c r="AF237" s="10">
        <v>8</v>
      </c>
      <c r="AG237" s="503">
        <v>0.43908720930232581</v>
      </c>
    </row>
    <row r="238" spans="1:33" s="116" customFormat="1" ht="15">
      <c r="A238" s="29" t="s">
        <v>360</v>
      </c>
      <c r="B238" s="33">
        <v>41316</v>
      </c>
      <c r="C238" s="31">
        <v>2</v>
      </c>
      <c r="D238" s="31" t="s">
        <v>191</v>
      </c>
      <c r="E238" s="31">
        <v>1</v>
      </c>
      <c r="F238" s="31" t="s">
        <v>188</v>
      </c>
      <c r="G238" s="31" t="s">
        <v>187</v>
      </c>
      <c r="H238" s="32" t="s">
        <v>241</v>
      </c>
      <c r="I238" s="32" t="s">
        <v>326</v>
      </c>
      <c r="J238" s="32" t="s">
        <v>280</v>
      </c>
      <c r="K238" s="32"/>
      <c r="L238" s="32"/>
      <c r="M238" s="511">
        <v>9.0737499247352332E-2</v>
      </c>
      <c r="N238" s="534">
        <v>36.483699999999999</v>
      </c>
      <c r="O238" s="534">
        <v>23.810500000000001</v>
      </c>
      <c r="P238" s="534">
        <v>53.780259000000001</v>
      </c>
      <c r="Q238" s="506">
        <v>1024.8259</v>
      </c>
      <c r="R238" s="534">
        <v>7.0624399999999996</v>
      </c>
      <c r="S238" s="535">
        <v>103.07333</v>
      </c>
      <c r="T238" s="534">
        <v>8.1950000000000003</v>
      </c>
      <c r="U238" s="534">
        <v>0.54400000000000004</v>
      </c>
      <c r="V238" s="534">
        <v>0.67169999999999996</v>
      </c>
      <c r="W238" s="534">
        <v>36.4831</v>
      </c>
      <c r="X238" s="534">
        <v>23.8094</v>
      </c>
      <c r="Y238" s="534">
        <v>53.782116000000002</v>
      </c>
      <c r="Z238" s="506">
        <v>1024.8631</v>
      </c>
      <c r="AA238" s="534">
        <v>7.0392200000000003</v>
      </c>
      <c r="AB238" s="535">
        <v>102.73208</v>
      </c>
      <c r="AC238" s="534">
        <v>8.1940000000000008</v>
      </c>
      <c r="AD238" s="534">
        <v>0.56079999999999997</v>
      </c>
      <c r="AE238" s="534">
        <v>0.73839999999999995</v>
      </c>
      <c r="AF238" s="10">
        <v>6.1</v>
      </c>
      <c r="AG238" s="503">
        <v>0.6478336448598131</v>
      </c>
    </row>
    <row r="239" spans="1:33" s="116" customFormat="1" ht="15">
      <c r="A239" s="29" t="s">
        <v>360</v>
      </c>
      <c r="B239" s="33">
        <v>41323</v>
      </c>
      <c r="C239" s="31">
        <v>2</v>
      </c>
      <c r="D239" s="21">
        <v>1</v>
      </c>
      <c r="E239" s="31">
        <v>1</v>
      </c>
      <c r="F239" s="31" t="s">
        <v>197</v>
      </c>
      <c r="G239" s="31" t="s">
        <v>207</v>
      </c>
      <c r="H239" s="32" t="s">
        <v>239</v>
      </c>
      <c r="I239" s="32" t="s">
        <v>326</v>
      </c>
      <c r="J239" s="32" t="s">
        <v>280</v>
      </c>
      <c r="K239" s="536"/>
      <c r="L239" s="32"/>
      <c r="M239" s="511">
        <v>0.12344185595883304</v>
      </c>
      <c r="N239" s="11">
        <v>36.530099999999997</v>
      </c>
      <c r="O239" s="11">
        <v>24.068200000000001</v>
      </c>
      <c r="P239" s="11">
        <v>54.118656999999999</v>
      </c>
      <c r="Q239" s="10">
        <v>1024.7829999999999</v>
      </c>
      <c r="R239" s="11">
        <v>6.92286</v>
      </c>
      <c r="S239" s="21">
        <v>101.51215999999999</v>
      </c>
      <c r="T239" s="11">
        <v>8.24</v>
      </c>
      <c r="U239" s="11">
        <v>0.56320000000000003</v>
      </c>
      <c r="V239" s="11">
        <v>0.68559999999999999</v>
      </c>
      <c r="W239" s="534">
        <v>36.529499999999999</v>
      </c>
      <c r="X239" s="534">
        <v>24.0808</v>
      </c>
      <c r="Y239" s="534">
        <v>54.135203000000004</v>
      </c>
      <c r="Z239" s="506">
        <v>1024.8161</v>
      </c>
      <c r="AA239" s="534">
        <v>6.8965199999999998</v>
      </c>
      <c r="AB239" s="535">
        <v>101.14736000000001</v>
      </c>
      <c r="AC239" s="534">
        <v>8.2420000000000009</v>
      </c>
      <c r="AD239" s="534">
        <v>0.36359999999999998</v>
      </c>
      <c r="AE239" s="534">
        <v>0.91149999999999998</v>
      </c>
      <c r="AF239" s="10">
        <v>6.1</v>
      </c>
      <c r="AG239" s="503">
        <v>0.81275897435897437</v>
      </c>
    </row>
    <row r="240" spans="1:33" s="116" customFormat="1" ht="15">
      <c r="A240" s="29" t="s">
        <v>360</v>
      </c>
      <c r="B240" s="33">
        <v>41330</v>
      </c>
      <c r="C240" s="31">
        <v>2</v>
      </c>
      <c r="D240" s="31" t="s">
        <v>196</v>
      </c>
      <c r="E240" s="31">
        <v>1</v>
      </c>
      <c r="F240" s="31" t="s">
        <v>197</v>
      </c>
      <c r="G240" s="31" t="s">
        <v>207</v>
      </c>
      <c r="H240" s="32" t="s">
        <v>238</v>
      </c>
      <c r="I240" s="32" t="s">
        <v>326</v>
      </c>
      <c r="J240" s="32" t="s">
        <v>327</v>
      </c>
      <c r="K240" s="32"/>
      <c r="M240" s="503">
        <v>0.11473149748717626</v>
      </c>
      <c r="N240" s="534">
        <v>36.615299999999998</v>
      </c>
      <c r="O240" s="534">
        <v>23.475000000000001</v>
      </c>
      <c r="P240" s="534">
        <v>53.590442000000003</v>
      </c>
      <c r="Q240" s="506">
        <v>1025.0247999999999</v>
      </c>
      <c r="R240" s="534">
        <v>6.8693200000000001</v>
      </c>
      <c r="S240" s="535">
        <v>99.750950000000003</v>
      </c>
      <c r="T240" s="534">
        <v>8.3020000000000014</v>
      </c>
      <c r="U240" s="534">
        <v>0.26640000000000003</v>
      </c>
      <c r="V240" s="534">
        <v>0.43859999999999999</v>
      </c>
      <c r="W240" s="534">
        <v>36.612299999999998</v>
      </c>
      <c r="X240" s="534">
        <v>23.473400000000002</v>
      </c>
      <c r="Y240" s="534">
        <v>53.588676</v>
      </c>
      <c r="Z240" s="506">
        <v>1025.0594000000001</v>
      </c>
      <c r="AA240" s="534">
        <v>6.8482700000000003</v>
      </c>
      <c r="AB240" s="535">
        <v>99.440880000000007</v>
      </c>
      <c r="AC240" s="534">
        <v>8.3040000000000003</v>
      </c>
      <c r="AD240" s="534">
        <v>0.23400000000000001</v>
      </c>
      <c r="AE240" s="534">
        <v>0.6986</v>
      </c>
      <c r="AF240" s="10">
        <v>6.2</v>
      </c>
      <c r="AG240" s="503">
        <v>0.59824843749999979</v>
      </c>
    </row>
    <row r="241" spans="1:39" ht="15">
      <c r="A241" s="29" t="s">
        <v>360</v>
      </c>
      <c r="B241" s="33">
        <v>41337</v>
      </c>
      <c r="C241" s="31">
        <v>2</v>
      </c>
      <c r="D241" s="21">
        <v>1</v>
      </c>
      <c r="E241" s="31">
        <v>1</v>
      </c>
      <c r="F241" s="31" t="s">
        <v>206</v>
      </c>
      <c r="G241" s="31" t="s">
        <v>193</v>
      </c>
      <c r="H241" s="32" t="s">
        <v>237</v>
      </c>
      <c r="I241" s="32" t="s">
        <v>326</v>
      </c>
      <c r="J241" s="32" t="s">
        <v>327</v>
      </c>
      <c r="K241" s="32"/>
      <c r="L241" s="116"/>
      <c r="M241" s="503">
        <v>6.8812811703069895E-2</v>
      </c>
      <c r="N241" s="534">
        <v>36.687800000000003</v>
      </c>
      <c r="O241" s="534">
        <v>24.264199999999999</v>
      </c>
      <c r="P241" s="534">
        <v>54.538236000000005</v>
      </c>
      <c r="Q241" s="506">
        <v>1024.8445999999999</v>
      </c>
      <c r="R241" s="534">
        <v>6.89452</v>
      </c>
      <c r="S241" s="535">
        <v>101.52873</v>
      </c>
      <c r="T241" s="534">
        <v>8.3120000000000012</v>
      </c>
      <c r="U241" s="534">
        <v>0.11600000000000001</v>
      </c>
      <c r="V241" s="534">
        <v>0.57399999999999995</v>
      </c>
      <c r="W241" s="534">
        <v>36.712699999999998</v>
      </c>
      <c r="X241" s="534">
        <v>24.216100000000001</v>
      </c>
      <c r="Y241" s="534">
        <v>54.522567000000002</v>
      </c>
      <c r="Z241" s="506">
        <v>1024.9138</v>
      </c>
      <c r="AA241" s="534">
        <v>6.6583399999999999</v>
      </c>
      <c r="AB241" s="535">
        <v>97.984049999999996</v>
      </c>
      <c r="AC241" s="534">
        <v>8.3080000000000016</v>
      </c>
      <c r="AD241" s="534">
        <v>0.28100000000000003</v>
      </c>
      <c r="AE241" s="534">
        <v>0.74919999999999998</v>
      </c>
      <c r="AF241" s="10">
        <v>5.8</v>
      </c>
      <c r="AG241" s="503">
        <v>0.60388818897637808</v>
      </c>
      <c r="AH241" s="116"/>
      <c r="AI241" s="116"/>
      <c r="AJ241" s="116"/>
      <c r="AK241" s="116"/>
      <c r="AL241" s="116"/>
      <c r="AM241" s="116"/>
    </row>
    <row r="242" spans="1:39" s="116" customFormat="1" ht="15">
      <c r="A242" s="29" t="s">
        <v>360</v>
      </c>
      <c r="B242" s="33">
        <v>41344</v>
      </c>
      <c r="C242" s="31">
        <v>2</v>
      </c>
      <c r="D242" s="31" t="s">
        <v>97</v>
      </c>
      <c r="E242" s="31">
        <v>1</v>
      </c>
      <c r="F242" s="31" t="s">
        <v>119</v>
      </c>
      <c r="G242" s="31" t="s">
        <v>187</v>
      </c>
      <c r="H242" s="32" t="s">
        <v>243</v>
      </c>
      <c r="I242" s="32" t="s">
        <v>326</v>
      </c>
      <c r="J242" s="32" t="s">
        <v>280</v>
      </c>
      <c r="K242" s="32"/>
      <c r="M242" s="503">
        <v>7.8918970947992245E-2</v>
      </c>
      <c r="N242" s="534">
        <v>36.6462</v>
      </c>
      <c r="O242" s="534">
        <v>24.1599</v>
      </c>
      <c r="P242" s="534">
        <v>54.370438999999998</v>
      </c>
      <c r="Q242" s="506">
        <v>1024.8440000000001</v>
      </c>
      <c r="R242" s="534">
        <v>6.9211900000000002</v>
      </c>
      <c r="S242" s="535">
        <v>101.71523999999999</v>
      </c>
      <c r="T242" s="534">
        <v>8.2870000000000008</v>
      </c>
      <c r="U242" s="534">
        <v>0.11169999999999999</v>
      </c>
      <c r="V242" s="534">
        <v>0.68120000000000003</v>
      </c>
      <c r="W242" s="534">
        <v>36.832500000000003</v>
      </c>
      <c r="X242" s="534">
        <v>24.336200000000002</v>
      </c>
      <c r="Y242" s="534">
        <v>54.811148000000003</v>
      </c>
      <c r="Z242" s="506">
        <v>1024.9698000000001</v>
      </c>
      <c r="AA242" s="534">
        <v>6.1966200000000002</v>
      </c>
      <c r="AB242" s="535">
        <v>91.43974</v>
      </c>
      <c r="AC242" s="534">
        <v>8.2570000000000014</v>
      </c>
      <c r="AD242" s="534">
        <v>0.4375</v>
      </c>
      <c r="AE242" s="534">
        <v>1.3444</v>
      </c>
      <c r="AF242" s="10">
        <v>8.5</v>
      </c>
      <c r="AG242" s="503">
        <v>0.77919393939393922</v>
      </c>
    </row>
    <row r="243" spans="1:39" s="116" customFormat="1" ht="15">
      <c r="A243" s="29" t="s">
        <v>360</v>
      </c>
      <c r="B243" s="33">
        <v>41351</v>
      </c>
      <c r="C243" s="31">
        <v>2</v>
      </c>
      <c r="D243" s="31" t="s">
        <v>97</v>
      </c>
      <c r="E243" s="31">
        <v>1</v>
      </c>
      <c r="F243" s="31" t="s">
        <v>102</v>
      </c>
      <c r="G243" s="31" t="s">
        <v>193</v>
      </c>
      <c r="H243" s="32" t="s">
        <v>111</v>
      </c>
      <c r="I243" s="32" t="s">
        <v>326</v>
      </c>
      <c r="J243" s="32" t="s">
        <v>240</v>
      </c>
      <c r="K243" s="32"/>
      <c r="M243" s="503">
        <v>9.7282834222884154E-2</v>
      </c>
      <c r="N243" s="534">
        <v>36.7029</v>
      </c>
      <c r="O243" s="534">
        <v>23.128799999999998</v>
      </c>
      <c r="P243" s="534">
        <v>53.330711999999998</v>
      </c>
      <c r="Q243" s="506">
        <v>1025.1923999999999</v>
      </c>
      <c r="R243" s="534">
        <v>7.0737899999999998</v>
      </c>
      <c r="S243" s="535">
        <v>102.15658999999999</v>
      </c>
      <c r="T243" s="534">
        <v>8.3160000000000007</v>
      </c>
      <c r="U243" s="534">
        <v>6.4794999999999998</v>
      </c>
      <c r="V243" s="534">
        <v>3.1204999999999998</v>
      </c>
      <c r="W243" s="534">
        <v>36.707299999999996</v>
      </c>
      <c r="X243" s="534">
        <v>23.0932</v>
      </c>
      <c r="Y243" s="534">
        <v>53.302030999999999</v>
      </c>
      <c r="Z243" s="506">
        <v>1025.2445</v>
      </c>
      <c r="AA243" s="534">
        <v>7.0798899999999998</v>
      </c>
      <c r="AB243" s="535">
        <v>102.18389999999999</v>
      </c>
      <c r="AC243" s="534">
        <v>8.3180000000000014</v>
      </c>
      <c r="AD243" s="534">
        <v>0.22159999999999999</v>
      </c>
      <c r="AE243" s="534">
        <v>1.3099000000000001</v>
      </c>
      <c r="AF243" s="10">
        <v>6.3</v>
      </c>
      <c r="AG243" s="503">
        <v>1.236880588235294</v>
      </c>
    </row>
    <row r="244" spans="1:39" s="116" customFormat="1" ht="15">
      <c r="A244" s="29" t="s">
        <v>360</v>
      </c>
      <c r="B244" s="33">
        <v>41358</v>
      </c>
      <c r="C244" s="31">
        <v>2</v>
      </c>
      <c r="D244" s="31" t="s">
        <v>97</v>
      </c>
      <c r="E244" s="31">
        <v>1</v>
      </c>
      <c r="F244" s="31" t="s">
        <v>188</v>
      </c>
      <c r="G244" s="31" t="s">
        <v>207</v>
      </c>
      <c r="H244" s="32" t="s">
        <v>238</v>
      </c>
      <c r="I244" s="32" t="s">
        <v>326</v>
      </c>
      <c r="J244" s="32" t="s">
        <v>280</v>
      </c>
      <c r="K244" s="32"/>
      <c r="M244" s="503">
        <v>0.10443111141602338</v>
      </c>
      <c r="N244" s="534">
        <v>36.706899999999997</v>
      </c>
      <c r="O244" s="534">
        <v>22.518000000000001</v>
      </c>
      <c r="P244" s="534">
        <v>52.678697</v>
      </c>
      <c r="Q244" s="506">
        <v>1025.3723</v>
      </c>
      <c r="R244" s="534">
        <v>6.9681300000000004</v>
      </c>
      <c r="S244" s="535">
        <v>99.564729999999997</v>
      </c>
      <c r="T244" s="534">
        <v>8.3470000000000013</v>
      </c>
      <c r="U244" s="534">
        <v>0.35389999999999999</v>
      </c>
      <c r="V244" s="534">
        <v>0.50180000000000002</v>
      </c>
      <c r="W244" s="534">
        <v>36.706499999999998</v>
      </c>
      <c r="X244" s="534">
        <v>22.5108</v>
      </c>
      <c r="Y244" s="534">
        <v>52.674328000000003</v>
      </c>
      <c r="Z244" s="506">
        <v>1025.4119000000001</v>
      </c>
      <c r="AA244" s="534">
        <v>7.0455300000000003</v>
      </c>
      <c r="AB244" s="535">
        <v>100.65772</v>
      </c>
      <c r="AC244" s="534">
        <v>8.3480000000000008</v>
      </c>
      <c r="AD244" s="534">
        <v>0.4677</v>
      </c>
      <c r="AE244" s="534">
        <v>0.81389999999999996</v>
      </c>
      <c r="AF244" s="10">
        <v>6.3</v>
      </c>
      <c r="AG244" s="503">
        <v>0.64192781456953629</v>
      </c>
    </row>
    <row r="245" spans="1:39" s="116" customFormat="1">
      <c r="A245" s="29"/>
      <c r="B245" s="33"/>
      <c r="C245" s="31"/>
      <c r="D245" s="31"/>
      <c r="E245" s="31"/>
      <c r="F245" s="31"/>
      <c r="G245" s="31"/>
      <c r="H245" s="32"/>
      <c r="I245" s="32"/>
      <c r="J245" s="32"/>
      <c r="K245" s="32"/>
      <c r="M245" s="503"/>
      <c r="AF245" s="10"/>
      <c r="AG245" s="503"/>
    </row>
    <row r="246" spans="1:39" s="116" customFormat="1" ht="15">
      <c r="A246" s="29" t="s">
        <v>361</v>
      </c>
      <c r="B246" s="33">
        <v>41246</v>
      </c>
      <c r="C246" s="31">
        <v>2</v>
      </c>
      <c r="D246" s="31" t="s">
        <v>108</v>
      </c>
      <c r="E246" s="31">
        <v>1</v>
      </c>
      <c r="F246" s="31" t="s">
        <v>202</v>
      </c>
      <c r="G246" s="31" t="s">
        <v>193</v>
      </c>
      <c r="H246" s="32" t="s">
        <v>245</v>
      </c>
      <c r="I246" s="32" t="s">
        <v>327</v>
      </c>
      <c r="J246" s="32" t="s">
        <v>240</v>
      </c>
      <c r="M246" s="503">
        <v>0.10142736107164285</v>
      </c>
      <c r="N246" s="534">
        <v>35.799000000000007</v>
      </c>
      <c r="O246" s="534">
        <v>20.597200000000001</v>
      </c>
      <c r="P246" s="534">
        <v>49.511028000000003</v>
      </c>
      <c r="Q246" s="506">
        <v>1025.2128</v>
      </c>
      <c r="R246" s="534">
        <v>7.6739800000000002</v>
      </c>
      <c r="S246" s="535">
        <v>105.39798999999999</v>
      </c>
      <c r="T246" s="534">
        <v>8.2030000000000012</v>
      </c>
      <c r="U246" s="534">
        <v>0.5393</v>
      </c>
      <c r="V246" s="534">
        <v>0.57950000000000002</v>
      </c>
      <c r="W246" s="534">
        <v>35.755299999999998</v>
      </c>
      <c r="X246" s="534">
        <v>19.818000000000001</v>
      </c>
      <c r="Y246" s="534">
        <v>48.656294000000003</v>
      </c>
      <c r="Z246" s="506">
        <v>1025.4519</v>
      </c>
      <c r="AA246" s="534">
        <v>7.3697800000000004</v>
      </c>
      <c r="AB246" s="535">
        <v>99.767449999999997</v>
      </c>
      <c r="AC246" s="534">
        <v>8.1800000000000015</v>
      </c>
      <c r="AD246" s="506">
        <v>2.4899</v>
      </c>
      <c r="AE246" s="506">
        <v>2.2631000000000001</v>
      </c>
      <c r="AF246" s="10">
        <v>4.8</v>
      </c>
      <c r="AG246" s="503">
        <v>1.3206003968253974</v>
      </c>
    </row>
    <row r="247" spans="1:39" s="116" customFormat="1" ht="15">
      <c r="A247" s="29" t="s">
        <v>361</v>
      </c>
      <c r="B247" s="33">
        <v>41253</v>
      </c>
      <c r="C247" s="31">
        <v>2</v>
      </c>
      <c r="D247" s="31" t="s">
        <v>97</v>
      </c>
      <c r="E247" s="31">
        <v>1</v>
      </c>
      <c r="F247" s="31" t="s">
        <v>102</v>
      </c>
      <c r="G247" s="31" t="s">
        <v>187</v>
      </c>
      <c r="H247" s="32" t="s">
        <v>246</v>
      </c>
      <c r="I247" s="32" t="s">
        <v>326</v>
      </c>
      <c r="J247" s="32" t="s">
        <v>280</v>
      </c>
      <c r="M247" s="503">
        <v>8.0667213250400369E-2</v>
      </c>
      <c r="N247" s="534">
        <v>35.794800000000002</v>
      </c>
      <c r="O247" s="534">
        <v>22.1371</v>
      </c>
      <c r="P247" s="534">
        <v>51.114455999999997</v>
      </c>
      <c r="Q247" s="506">
        <v>1024.7882999999999</v>
      </c>
      <c r="R247" s="534">
        <v>8.0463900000000006</v>
      </c>
      <c r="S247" s="535">
        <v>113.598</v>
      </c>
      <c r="T247" s="534">
        <v>8.3080000000000016</v>
      </c>
      <c r="U247" s="534">
        <v>0.78510000000000002</v>
      </c>
      <c r="V247" s="534">
        <v>0.93930000000000002</v>
      </c>
      <c r="W247" s="534">
        <v>35.788200000000003</v>
      </c>
      <c r="X247" s="534">
        <v>21.001000000000001</v>
      </c>
      <c r="Y247" s="534">
        <v>49.924619</v>
      </c>
      <c r="Z247" s="506">
        <v>1025.1596</v>
      </c>
      <c r="AA247" s="534">
        <v>7.73604</v>
      </c>
      <c r="AB247" s="535">
        <v>107.02088999999999</v>
      </c>
      <c r="AC247" s="534">
        <v>8.2949999999999999</v>
      </c>
      <c r="AD247" s="534">
        <v>0.70499999999999996</v>
      </c>
      <c r="AE247" s="534">
        <v>2.2833000000000001</v>
      </c>
      <c r="AF247" s="10">
        <v>5.9</v>
      </c>
      <c r="AG247" s="503">
        <v>1.3628917808219174</v>
      </c>
    </row>
    <row r="248" spans="1:39" s="116" customFormat="1" ht="15">
      <c r="A248" s="29" t="s">
        <v>361</v>
      </c>
      <c r="B248" s="33">
        <v>41260</v>
      </c>
      <c r="C248" s="31">
        <v>2</v>
      </c>
      <c r="D248" s="31" t="s">
        <v>108</v>
      </c>
      <c r="E248" s="31">
        <v>1</v>
      </c>
      <c r="F248" s="31" t="s">
        <v>203</v>
      </c>
      <c r="G248" s="31" t="s">
        <v>193</v>
      </c>
      <c r="H248" s="32" t="s">
        <v>245</v>
      </c>
      <c r="I248" s="32" t="s">
        <v>326</v>
      </c>
      <c r="J248" s="32" t="s">
        <v>244</v>
      </c>
      <c r="M248" s="503">
        <v>5.1359922866541646E-2</v>
      </c>
      <c r="N248" s="11">
        <v>35.707099999999997</v>
      </c>
      <c r="O248" s="11">
        <v>22.009599999999999</v>
      </c>
      <c r="P248" s="11">
        <v>50.869698</v>
      </c>
      <c r="Q248" s="10">
        <v>1024.7583</v>
      </c>
      <c r="R248" s="11">
        <v>7.6716100000000003</v>
      </c>
      <c r="S248" s="21">
        <v>108.0073</v>
      </c>
      <c r="T248" s="11">
        <v>8.3919999999999995</v>
      </c>
      <c r="U248" s="11">
        <v>0.4103</v>
      </c>
      <c r="V248" s="11">
        <v>0.33119999999999999</v>
      </c>
      <c r="W248" s="534">
        <v>35.6783</v>
      </c>
      <c r="X248" s="534">
        <v>21.309000000000001</v>
      </c>
      <c r="Y248" s="534">
        <v>50.108502000000001</v>
      </c>
      <c r="Z248" s="506">
        <v>1024.991</v>
      </c>
      <c r="AA248" s="534">
        <v>7.0703800000000001</v>
      </c>
      <c r="AB248" s="535">
        <v>98.291060000000002</v>
      </c>
      <c r="AC248" s="534">
        <v>8.3630000000000031</v>
      </c>
      <c r="AD248" s="534">
        <v>1.5322</v>
      </c>
      <c r="AE248" s="534">
        <v>4.8574999999999999</v>
      </c>
      <c r="AF248" s="10">
        <v>5.7</v>
      </c>
      <c r="AG248" s="503">
        <v>1.1508444043321302</v>
      </c>
    </row>
    <row r="249" spans="1:39" s="116" customFormat="1" ht="15">
      <c r="A249" s="29" t="s">
        <v>361</v>
      </c>
      <c r="B249" s="33">
        <v>41267</v>
      </c>
      <c r="C249" s="31">
        <v>2</v>
      </c>
      <c r="D249" s="31" t="s">
        <v>191</v>
      </c>
      <c r="E249" s="31">
        <v>1</v>
      </c>
      <c r="F249" s="31" t="s">
        <v>188</v>
      </c>
      <c r="G249" s="31" t="s">
        <v>207</v>
      </c>
      <c r="H249" s="32" t="s">
        <v>239</v>
      </c>
      <c r="I249" s="32" t="s">
        <v>326</v>
      </c>
      <c r="J249" s="32" t="s">
        <v>280</v>
      </c>
      <c r="M249" s="503">
        <v>6.5097181741301788E-2</v>
      </c>
      <c r="N249" s="11">
        <v>35.821800000000003</v>
      </c>
      <c r="O249" s="11">
        <v>22.569800000000001</v>
      </c>
      <c r="P249" s="11">
        <v>51.603292000000003</v>
      </c>
      <c r="Q249" s="10">
        <v>1024.6853000000001</v>
      </c>
      <c r="R249" s="11">
        <v>7.5446400000000002</v>
      </c>
      <c r="S249" s="21">
        <v>107.34693</v>
      </c>
      <c r="T249" s="11">
        <v>8.4489999999999998</v>
      </c>
      <c r="U249" s="11">
        <v>0.35820000000000002</v>
      </c>
      <c r="V249" s="11">
        <v>0.30730000000000002</v>
      </c>
      <c r="W249" s="534">
        <v>35.739600000000003</v>
      </c>
      <c r="X249" s="534">
        <v>21.830400000000001</v>
      </c>
      <c r="Y249" s="534">
        <v>50.729663000000002</v>
      </c>
      <c r="Z249" s="506">
        <v>1024.8943999999999</v>
      </c>
      <c r="AA249" s="534">
        <v>7.0499799999999997</v>
      </c>
      <c r="AB249" s="535">
        <v>98.959119999999999</v>
      </c>
      <c r="AC249" s="534">
        <v>8.4380000000000006</v>
      </c>
      <c r="AD249" s="534">
        <v>0.99890000000000001</v>
      </c>
      <c r="AE249" s="534">
        <v>1.9098999999999999</v>
      </c>
      <c r="AF249" s="10">
        <v>5.7</v>
      </c>
      <c r="AG249" s="503">
        <v>1.1591384279475985</v>
      </c>
    </row>
    <row r="250" spans="1:39" s="116" customFormat="1" ht="15">
      <c r="A250" s="29" t="s">
        <v>361</v>
      </c>
      <c r="B250" s="33">
        <v>41281</v>
      </c>
      <c r="C250" s="31">
        <v>2</v>
      </c>
      <c r="D250" s="31" t="s">
        <v>191</v>
      </c>
      <c r="E250" s="31">
        <v>1</v>
      </c>
      <c r="F250" s="31" t="s">
        <v>102</v>
      </c>
      <c r="G250" s="31" t="s">
        <v>193</v>
      </c>
      <c r="H250" s="32" t="s">
        <v>111</v>
      </c>
      <c r="I250" s="32" t="s">
        <v>326</v>
      </c>
      <c r="J250" s="32" t="s">
        <v>240</v>
      </c>
      <c r="M250" s="503">
        <v>0.10028925047561718</v>
      </c>
      <c r="N250" s="534">
        <v>35.858899999999998</v>
      </c>
      <c r="O250" s="534">
        <v>24.458300000000001</v>
      </c>
      <c r="P250" s="534">
        <v>53.649684000000001</v>
      </c>
      <c r="Q250" s="506">
        <v>1024.1592000000001</v>
      </c>
      <c r="R250" s="534">
        <v>6.8247999999999998</v>
      </c>
      <c r="S250" s="535">
        <v>100.35824</v>
      </c>
      <c r="T250" s="534">
        <v>8.3660000000000032</v>
      </c>
      <c r="U250" s="534">
        <v>0.6825</v>
      </c>
      <c r="V250" s="534">
        <v>0.97199999999999998</v>
      </c>
      <c r="W250" s="534">
        <v>35.887900000000002</v>
      </c>
      <c r="X250" s="534">
        <v>23.8584</v>
      </c>
      <c r="Y250" s="534">
        <v>53.057000000000002</v>
      </c>
      <c r="Z250" s="506">
        <v>1024.423</v>
      </c>
      <c r="AA250" s="534">
        <v>6.2734199999999998</v>
      </c>
      <c r="AB250" s="535">
        <v>91.319739999999996</v>
      </c>
      <c r="AC250" s="534">
        <v>8.3440000000000012</v>
      </c>
      <c r="AD250" s="534">
        <v>1.0944</v>
      </c>
      <c r="AE250" s="534">
        <v>3.0653999999999999</v>
      </c>
      <c r="AF250" s="10">
        <v>6</v>
      </c>
      <c r="AG250" s="503">
        <v>1.6814370192307702</v>
      </c>
    </row>
    <row r="251" spans="1:39" s="116" customFormat="1" ht="15">
      <c r="A251" s="29" t="s">
        <v>361</v>
      </c>
      <c r="B251" s="33">
        <v>41287</v>
      </c>
      <c r="C251" s="31">
        <v>2</v>
      </c>
      <c r="D251" s="31" t="s">
        <v>196</v>
      </c>
      <c r="E251" s="31">
        <v>1</v>
      </c>
      <c r="F251" s="31" t="s">
        <v>197</v>
      </c>
      <c r="G251" s="31" t="s">
        <v>207</v>
      </c>
      <c r="H251" s="32" t="s">
        <v>111</v>
      </c>
      <c r="I251" s="32" t="s">
        <v>326</v>
      </c>
      <c r="J251" s="32" t="s">
        <v>240</v>
      </c>
      <c r="M251" s="503">
        <v>0.10371490844615029</v>
      </c>
      <c r="N251" s="534">
        <v>35.956600000000002</v>
      </c>
      <c r="O251" s="534">
        <v>24.0168</v>
      </c>
      <c r="P251" s="534">
        <v>53.309272</v>
      </c>
      <c r="Q251" s="506">
        <v>1024.3651</v>
      </c>
      <c r="R251" s="534">
        <v>7.1547599999999996</v>
      </c>
      <c r="S251" s="535">
        <v>104.47493</v>
      </c>
      <c r="T251" s="534">
        <v>8.4360000000000017</v>
      </c>
      <c r="U251" s="534">
        <v>0.41849999999999998</v>
      </c>
      <c r="V251" s="534">
        <v>0.84640000000000004</v>
      </c>
      <c r="W251" s="534">
        <v>35.933399999999999</v>
      </c>
      <c r="X251" s="534">
        <v>23.702300000000001</v>
      </c>
      <c r="Y251" s="534">
        <v>52.950865</v>
      </c>
      <c r="Z251" s="506">
        <v>1024.5025000000001</v>
      </c>
      <c r="AA251" s="534">
        <v>6.9574600000000002</v>
      </c>
      <c r="AB251" s="535">
        <v>101.03093</v>
      </c>
      <c r="AC251" s="534">
        <v>8.4250000000000007</v>
      </c>
      <c r="AD251" s="534">
        <v>1.0367</v>
      </c>
      <c r="AE251" s="534">
        <v>1.8507</v>
      </c>
      <c r="AF251" s="10">
        <v>5.3</v>
      </c>
      <c r="AG251" s="503">
        <v>1.3425281632653066</v>
      </c>
    </row>
    <row r="252" spans="1:39" s="116" customFormat="1" ht="15">
      <c r="A252" s="29" t="s">
        <v>361</v>
      </c>
      <c r="B252" s="33">
        <v>41295</v>
      </c>
      <c r="C252" s="31">
        <v>2</v>
      </c>
      <c r="D252" s="31" t="s">
        <v>196</v>
      </c>
      <c r="E252" s="31">
        <v>1</v>
      </c>
      <c r="F252" s="31" t="s">
        <v>206</v>
      </c>
      <c r="G252" s="31" t="s">
        <v>187</v>
      </c>
      <c r="H252" s="32" t="s">
        <v>239</v>
      </c>
      <c r="I252" s="32" t="s">
        <v>326</v>
      </c>
      <c r="J252" s="32" t="s">
        <v>280</v>
      </c>
      <c r="M252" s="503">
        <v>7.8195807271859916E-2</v>
      </c>
      <c r="N252" s="11">
        <v>36.091299999999997</v>
      </c>
      <c r="O252" s="11">
        <v>23.81</v>
      </c>
      <c r="P252" s="11">
        <v>53.265994999999997</v>
      </c>
      <c r="Q252" s="10">
        <v>1024.529</v>
      </c>
      <c r="R252" s="11">
        <v>7.2734100000000002</v>
      </c>
      <c r="S252" s="21">
        <v>105.9118</v>
      </c>
      <c r="T252" s="11">
        <v>8.19</v>
      </c>
      <c r="U252" s="11">
        <v>0.39989999999999998</v>
      </c>
      <c r="V252" s="11">
        <v>0.29499999999999998</v>
      </c>
      <c r="W252" s="534">
        <v>36.058900000000001</v>
      </c>
      <c r="X252" s="534">
        <v>23.539000000000001</v>
      </c>
      <c r="Y252" s="534">
        <v>52.940989999999999</v>
      </c>
      <c r="Z252" s="506">
        <v>1024.6424</v>
      </c>
      <c r="AA252" s="534">
        <v>7.1234299999999999</v>
      </c>
      <c r="AB252" s="535">
        <v>103.22395</v>
      </c>
      <c r="AC252" s="11">
        <v>8.19</v>
      </c>
      <c r="AD252" s="534">
        <v>0.64510000000000001</v>
      </c>
      <c r="AE252" s="534">
        <v>1.5702</v>
      </c>
      <c r="AF252" s="10">
        <v>7.2</v>
      </c>
      <c r="AG252" s="503">
        <v>0.7189677966101693</v>
      </c>
    </row>
    <row r="253" spans="1:39" s="116" customFormat="1" ht="15">
      <c r="A253" s="29" t="s">
        <v>361</v>
      </c>
      <c r="B253" s="33">
        <v>41304</v>
      </c>
      <c r="C253" s="31">
        <v>2</v>
      </c>
      <c r="D253" s="31" t="s">
        <v>196</v>
      </c>
      <c r="E253" s="31">
        <v>1</v>
      </c>
      <c r="F253" s="31" t="s">
        <v>206</v>
      </c>
      <c r="G253" s="31" t="s">
        <v>193</v>
      </c>
      <c r="H253" s="32" t="s">
        <v>250</v>
      </c>
      <c r="I253" s="32" t="s">
        <v>326</v>
      </c>
      <c r="J253" s="32" t="s">
        <v>280</v>
      </c>
      <c r="M253" s="503" t="s">
        <v>328</v>
      </c>
      <c r="N253" s="534">
        <v>36.316099999999999</v>
      </c>
      <c r="O253" s="534">
        <v>23.604700000000001</v>
      </c>
      <c r="P253" s="534">
        <v>53.340483999999996</v>
      </c>
      <c r="Q253" s="506">
        <v>1024.76</v>
      </c>
      <c r="R253" s="534">
        <v>7.3583999999999996</v>
      </c>
      <c r="S253" s="535">
        <v>106.90839</v>
      </c>
      <c r="T253" s="11">
        <v>8.2430000000000003</v>
      </c>
      <c r="U253" s="534">
        <v>0.4965</v>
      </c>
      <c r="V253" s="534">
        <v>0.46899999999999997</v>
      </c>
      <c r="W253" s="534">
        <v>36.340499999999999</v>
      </c>
      <c r="X253" s="534">
        <v>23.160499999999999</v>
      </c>
      <c r="Y253" s="534">
        <v>52.903270999999997</v>
      </c>
      <c r="Z253" s="506">
        <v>1024.9694999999999</v>
      </c>
      <c r="AA253" s="534">
        <v>6.9617399999999998</v>
      </c>
      <c r="AB253" s="535">
        <v>100.38333</v>
      </c>
      <c r="AC253" s="11">
        <v>8.2390000000000008</v>
      </c>
      <c r="AD253" s="534">
        <v>0.92869999999999997</v>
      </c>
      <c r="AE253" s="534">
        <v>1.4072</v>
      </c>
      <c r="AF253" s="10">
        <v>5.6</v>
      </c>
      <c r="AG253" s="503">
        <v>0.90439261363636314</v>
      </c>
    </row>
    <row r="254" spans="1:39" s="116" customFormat="1" ht="15">
      <c r="A254" s="29" t="s">
        <v>361</v>
      </c>
      <c r="B254" s="33">
        <v>41309</v>
      </c>
      <c r="C254" s="31">
        <v>2</v>
      </c>
      <c r="D254" s="31" t="s">
        <v>97</v>
      </c>
      <c r="E254" s="31">
        <v>1</v>
      </c>
      <c r="F254" s="31" t="s">
        <v>188</v>
      </c>
      <c r="G254" s="31" t="s">
        <v>193</v>
      </c>
      <c r="H254" s="32" t="s">
        <v>300</v>
      </c>
      <c r="I254" s="32" t="s">
        <v>326</v>
      </c>
      <c r="J254" s="32" t="s">
        <v>236</v>
      </c>
      <c r="K254" s="32"/>
      <c r="L254" s="32"/>
      <c r="M254" s="503">
        <v>9.809609095539748E-2</v>
      </c>
      <c r="N254" s="534">
        <v>36.3416</v>
      </c>
      <c r="O254" s="534">
        <v>24.3782</v>
      </c>
      <c r="P254" s="534">
        <v>54.204096999999997</v>
      </c>
      <c r="Q254" s="506">
        <v>1024.5487000000001</v>
      </c>
      <c r="R254" s="534">
        <v>7.29983</v>
      </c>
      <c r="S254" s="535">
        <v>107.49355</v>
      </c>
      <c r="T254" s="534">
        <v>8.2479999999999993</v>
      </c>
      <c r="U254" s="534">
        <v>0.14990000000000001</v>
      </c>
      <c r="V254" s="534">
        <v>0.21360000000000001</v>
      </c>
      <c r="W254" s="534">
        <v>36.386000000000003</v>
      </c>
      <c r="X254" s="534">
        <v>23.506799999999998</v>
      </c>
      <c r="Y254" s="534">
        <v>53.333126999999998</v>
      </c>
      <c r="Z254" s="506">
        <v>1024.9041</v>
      </c>
      <c r="AA254" s="534">
        <v>6.1475900000000001</v>
      </c>
      <c r="AB254" s="535">
        <v>89.201700000000002</v>
      </c>
      <c r="AC254" s="534">
        <v>8.1980000000000004</v>
      </c>
      <c r="AD254" s="534">
        <v>1.1604000000000001</v>
      </c>
      <c r="AE254" s="534">
        <v>3.4533999999999998</v>
      </c>
      <c r="AF254" s="10">
        <v>6.9</v>
      </c>
      <c r="AG254" s="503">
        <v>1.4455298561151078</v>
      </c>
    </row>
    <row r="255" spans="1:39" s="116" customFormat="1" ht="15">
      <c r="A255" s="29" t="s">
        <v>361</v>
      </c>
      <c r="B255" s="33">
        <v>41316</v>
      </c>
      <c r="C255" s="31">
        <v>2</v>
      </c>
      <c r="D255" s="31" t="s">
        <v>191</v>
      </c>
      <c r="E255" s="31">
        <v>1</v>
      </c>
      <c r="F255" s="31" t="s">
        <v>197</v>
      </c>
      <c r="G255" s="31" t="s">
        <v>187</v>
      </c>
      <c r="H255" s="32" t="s">
        <v>245</v>
      </c>
      <c r="I255" s="32" t="s">
        <v>326</v>
      </c>
      <c r="J255" s="32" t="s">
        <v>240</v>
      </c>
      <c r="K255" s="32"/>
      <c r="L255" s="32"/>
      <c r="M255" s="511">
        <v>9.5852631613945166E-2</v>
      </c>
      <c r="N255" s="534">
        <v>36.509700000000002</v>
      </c>
      <c r="O255" s="534">
        <v>24.047999999999998</v>
      </c>
      <c r="P255" s="534">
        <v>54.070225000000001</v>
      </c>
      <c r="Q255" s="506">
        <v>1024.7750000000001</v>
      </c>
      <c r="R255" s="534">
        <v>7.0789600000000004</v>
      </c>
      <c r="S255" s="535">
        <v>103.75295</v>
      </c>
      <c r="T255" s="534">
        <v>8.2210000000000001</v>
      </c>
      <c r="U255" s="534">
        <v>0.27229999999999999</v>
      </c>
      <c r="V255" s="534">
        <v>0.52359999999999995</v>
      </c>
      <c r="W255" s="534">
        <v>36.518700000000003</v>
      </c>
      <c r="X255" s="534">
        <v>23.651</v>
      </c>
      <c r="Y255" s="534">
        <v>53.660760000000003</v>
      </c>
      <c r="Z255" s="506">
        <v>1024.9622999999999</v>
      </c>
      <c r="AA255" s="534">
        <v>6.9170100000000003</v>
      </c>
      <c r="AB255" s="535">
        <v>100.6936</v>
      </c>
      <c r="AC255" s="534">
        <v>8.2089999999999996</v>
      </c>
      <c r="AD255" s="534">
        <v>0.81310000000000004</v>
      </c>
      <c r="AE255" s="534">
        <v>1.7356</v>
      </c>
      <c r="AF255" s="10">
        <v>7.4</v>
      </c>
      <c r="AG255" s="503">
        <v>0.97474671052631567</v>
      </c>
    </row>
    <row r="256" spans="1:39" s="116" customFormat="1" ht="15">
      <c r="A256" s="29" t="s">
        <v>361</v>
      </c>
      <c r="B256" s="33">
        <v>41323</v>
      </c>
      <c r="C256" s="31">
        <v>2</v>
      </c>
      <c r="D256" s="31" t="s">
        <v>191</v>
      </c>
      <c r="E256" s="31">
        <v>1</v>
      </c>
      <c r="F256" s="31" t="s">
        <v>197</v>
      </c>
      <c r="G256" s="31" t="s">
        <v>193</v>
      </c>
      <c r="H256" s="32" t="s">
        <v>248</v>
      </c>
      <c r="I256" s="32" t="s">
        <v>326</v>
      </c>
      <c r="J256" s="32" t="s">
        <v>240</v>
      </c>
      <c r="K256" s="32"/>
      <c r="L256" s="32"/>
      <c r="M256" s="511">
        <v>9.9549134760827038E-2</v>
      </c>
      <c r="N256" s="534">
        <v>36.5246</v>
      </c>
      <c r="O256" s="534">
        <v>24.152699999999999</v>
      </c>
      <c r="P256" s="534">
        <v>54.202621999999998</v>
      </c>
      <c r="Q256" s="506">
        <v>1024.7547999999999</v>
      </c>
      <c r="R256" s="534">
        <v>6.8753000000000002</v>
      </c>
      <c r="S256" s="535">
        <v>100.95784999999999</v>
      </c>
      <c r="T256" s="534">
        <v>8.2119999999999997</v>
      </c>
      <c r="U256" s="534">
        <v>0.30049999999999999</v>
      </c>
      <c r="V256" s="534">
        <v>0.47289999999999999</v>
      </c>
      <c r="W256" s="534">
        <v>36.5627</v>
      </c>
      <c r="X256" s="534">
        <v>23.5869</v>
      </c>
      <c r="Y256" s="534">
        <v>53.649005000000002</v>
      </c>
      <c r="Z256" s="506">
        <v>1025.0138999999999</v>
      </c>
      <c r="AA256" s="534">
        <v>6.8178299999999998</v>
      </c>
      <c r="AB256" s="535">
        <v>99.165049999999979</v>
      </c>
      <c r="AC256" s="534">
        <v>8.2040000000000006</v>
      </c>
      <c r="AD256" s="534">
        <v>0.62490000000000001</v>
      </c>
      <c r="AE256" s="534">
        <v>2.0015999999999998</v>
      </c>
      <c r="AF256" s="10">
        <v>6.1</v>
      </c>
      <c r="AG256" s="503">
        <v>1.2331044776119409</v>
      </c>
    </row>
    <row r="257" spans="1:39" s="116" customFormat="1" ht="15">
      <c r="A257" s="29" t="s">
        <v>361</v>
      </c>
      <c r="B257" s="33">
        <v>41330</v>
      </c>
      <c r="C257" s="31">
        <v>2</v>
      </c>
      <c r="D257" s="31">
        <v>1</v>
      </c>
      <c r="E257" s="31">
        <v>1</v>
      </c>
      <c r="F257" s="31" t="s">
        <v>197</v>
      </c>
      <c r="G257" s="31" t="s">
        <v>193</v>
      </c>
      <c r="H257" s="32" t="s">
        <v>243</v>
      </c>
      <c r="I257" s="32" t="s">
        <v>326</v>
      </c>
      <c r="J257" s="32" t="s">
        <v>280</v>
      </c>
      <c r="K257" s="32"/>
      <c r="M257" s="503">
        <v>9.1557349082077868E-2</v>
      </c>
      <c r="N257" s="11">
        <v>36.407699999999998</v>
      </c>
      <c r="O257" s="11">
        <v>23.719899999999999</v>
      </c>
      <c r="P257" s="11">
        <v>53.583463999999999</v>
      </c>
      <c r="Q257" s="10">
        <v>1024.7950000000001</v>
      </c>
      <c r="R257" s="11">
        <v>6.9769399999999999</v>
      </c>
      <c r="S257" s="21">
        <v>101.62181</v>
      </c>
      <c r="T257" s="11">
        <v>8.2919999999999998</v>
      </c>
      <c r="U257" s="11">
        <v>0.66739999999999999</v>
      </c>
      <c r="V257" s="11">
        <v>0.40849999999999997</v>
      </c>
      <c r="W257" s="534">
        <v>36.554200000000002</v>
      </c>
      <c r="X257" s="534">
        <v>23.3095</v>
      </c>
      <c r="Y257" s="534">
        <v>53.339402999999997</v>
      </c>
      <c r="Z257" s="506">
        <v>1025.0879</v>
      </c>
      <c r="AA257" s="534">
        <v>7.08005</v>
      </c>
      <c r="AB257" s="535">
        <v>102.48036</v>
      </c>
      <c r="AC257" s="534">
        <v>8.293000000000001</v>
      </c>
      <c r="AD257" s="534">
        <v>0.70109999999999995</v>
      </c>
      <c r="AE257" s="534">
        <v>1.87</v>
      </c>
      <c r="AF257" s="10">
        <v>4.8</v>
      </c>
      <c r="AG257" s="503">
        <v>1.1210517045454547</v>
      </c>
    </row>
    <row r="258" spans="1:39" s="116" customFormat="1" ht="15">
      <c r="A258" s="29" t="s">
        <v>361</v>
      </c>
      <c r="B258" s="33">
        <v>41337</v>
      </c>
      <c r="C258" s="31">
        <v>2</v>
      </c>
      <c r="D258" s="31">
        <v>1</v>
      </c>
      <c r="E258" s="31">
        <v>1</v>
      </c>
      <c r="F258" s="31" t="s">
        <v>188</v>
      </c>
      <c r="G258" s="31" t="s">
        <v>187</v>
      </c>
      <c r="H258" s="32" t="s">
        <v>246</v>
      </c>
      <c r="I258" s="32" t="s">
        <v>326</v>
      </c>
      <c r="J258" s="32" t="s">
        <v>280</v>
      </c>
      <c r="K258" s="32"/>
      <c r="M258" s="503">
        <v>8.7233721489084468E-2</v>
      </c>
      <c r="N258" s="534">
        <v>36.639299999999999</v>
      </c>
      <c r="O258" s="534">
        <v>23.976099999999999</v>
      </c>
      <c r="P258" s="534">
        <v>54.162663999999999</v>
      </c>
      <c r="Q258" s="506">
        <v>1024.8947000000001</v>
      </c>
      <c r="R258" s="534">
        <v>7.1943000000000001</v>
      </c>
      <c r="S258" s="535">
        <v>105.39169</v>
      </c>
      <c r="T258" s="534">
        <v>8.3480000000000008</v>
      </c>
      <c r="U258" s="534">
        <v>0.2427</v>
      </c>
      <c r="V258" s="534">
        <v>0.68520000000000003</v>
      </c>
      <c r="W258" s="534">
        <v>36.668500000000002</v>
      </c>
      <c r="X258" s="534">
        <v>23.807300000000001</v>
      </c>
      <c r="Y258" s="534">
        <v>54.024949999999997</v>
      </c>
      <c r="Z258" s="506">
        <v>1025.0307</v>
      </c>
      <c r="AA258" s="534">
        <v>6.5325699999999998</v>
      </c>
      <c r="AB258" s="535">
        <v>95.436230000000009</v>
      </c>
      <c r="AC258" s="534">
        <v>8.3150000000000013</v>
      </c>
      <c r="AD258" s="534">
        <v>0.51229999999999998</v>
      </c>
      <c r="AE258" s="534">
        <v>2.2658999999999998</v>
      </c>
      <c r="AF258" s="10">
        <v>7.1</v>
      </c>
      <c r="AG258" s="503">
        <v>1.1426202898550726</v>
      </c>
    </row>
    <row r="259" spans="1:39" s="116" customFormat="1" ht="15">
      <c r="A259" s="29" t="s">
        <v>361</v>
      </c>
      <c r="B259" s="33">
        <v>41344</v>
      </c>
      <c r="C259" s="31" t="s">
        <v>191</v>
      </c>
      <c r="D259" s="31" t="s">
        <v>97</v>
      </c>
      <c r="E259" s="31">
        <v>1</v>
      </c>
      <c r="F259" s="31" t="s">
        <v>188</v>
      </c>
      <c r="G259" s="31" t="s">
        <v>193</v>
      </c>
      <c r="H259" s="32" t="s">
        <v>255</v>
      </c>
      <c r="I259" s="32" t="s">
        <v>326</v>
      </c>
      <c r="J259" s="32" t="s">
        <v>240</v>
      </c>
      <c r="K259" s="32"/>
      <c r="M259" s="503">
        <v>8.4635645164574197E-2</v>
      </c>
      <c r="N259" s="11">
        <v>36.495399999999997</v>
      </c>
      <c r="O259" s="11">
        <v>23.758900000000001</v>
      </c>
      <c r="P259" s="11">
        <v>53.740036000000003</v>
      </c>
      <c r="Q259" s="10">
        <v>1024.8503000000001</v>
      </c>
      <c r="R259" s="11">
        <v>7.0792099999999998</v>
      </c>
      <c r="S259" s="21">
        <v>103.23299</v>
      </c>
      <c r="T259" s="11">
        <v>8.3089999999999993</v>
      </c>
      <c r="U259" s="11">
        <v>0.309</v>
      </c>
      <c r="V259" s="11">
        <v>0.64080000000000004</v>
      </c>
      <c r="W259" s="534">
        <v>36.635600000000004</v>
      </c>
      <c r="X259" s="534">
        <v>23.656099999999999</v>
      </c>
      <c r="Y259" s="534">
        <v>53.818641999999997</v>
      </c>
      <c r="Z259" s="506">
        <v>1025.0489</v>
      </c>
      <c r="AA259" s="534">
        <v>5.9808300000000001</v>
      </c>
      <c r="AB259" s="535">
        <v>87.131519999999995</v>
      </c>
      <c r="AC259" s="534">
        <v>8.2590000000000003</v>
      </c>
      <c r="AD259" s="534">
        <v>0.77400000000000002</v>
      </c>
      <c r="AE259" s="534">
        <v>1.9531000000000001</v>
      </c>
      <c r="AF259" s="10">
        <v>5.9</v>
      </c>
      <c r="AG259" s="503">
        <v>0.97909279999999954</v>
      </c>
    </row>
    <row r="260" spans="1:39" s="116" customFormat="1" ht="15">
      <c r="A260" s="29" t="s">
        <v>361</v>
      </c>
      <c r="B260" s="33">
        <v>41351</v>
      </c>
      <c r="C260" s="31">
        <v>2</v>
      </c>
      <c r="D260" s="31" t="s">
        <v>108</v>
      </c>
      <c r="E260" s="31">
        <v>1</v>
      </c>
      <c r="F260" s="31" t="s">
        <v>102</v>
      </c>
      <c r="G260" s="31" t="s">
        <v>207</v>
      </c>
      <c r="H260" s="32" t="s">
        <v>254</v>
      </c>
      <c r="I260" s="32" t="s">
        <v>326</v>
      </c>
      <c r="J260" s="32" t="s">
        <v>240</v>
      </c>
      <c r="K260" s="32"/>
      <c r="M260" s="503">
        <v>8.2670737873194219E-2</v>
      </c>
      <c r="N260" s="534">
        <v>36.588799999999999</v>
      </c>
      <c r="O260" s="534">
        <v>23.3809</v>
      </c>
      <c r="P260" s="534">
        <v>53.454773000000003</v>
      </c>
      <c r="Q260" s="506">
        <v>1025.0322000000001</v>
      </c>
      <c r="R260" s="534">
        <v>7.0878500000000004</v>
      </c>
      <c r="S260" s="535">
        <v>102.74101</v>
      </c>
      <c r="T260" s="534">
        <v>8.2940000000000005</v>
      </c>
      <c r="U260" s="534">
        <v>0.18990000000000001</v>
      </c>
      <c r="V260" s="534">
        <v>0.52639999999999998</v>
      </c>
      <c r="W260" s="534">
        <v>36.6676</v>
      </c>
      <c r="X260" s="534">
        <v>22.931999999999999</v>
      </c>
      <c r="Y260" s="534">
        <v>53.080053999999997</v>
      </c>
      <c r="Z260" s="506">
        <v>1025.2864</v>
      </c>
      <c r="AA260" s="534">
        <v>6.99709</v>
      </c>
      <c r="AB260" s="535">
        <v>100.68259999999999</v>
      </c>
      <c r="AC260" s="534">
        <v>8.2850000000000001</v>
      </c>
      <c r="AD260" s="534">
        <v>0.38369999999999999</v>
      </c>
      <c r="AE260" s="534">
        <v>1.913</v>
      </c>
      <c r="AF260" s="10">
        <v>6.9</v>
      </c>
      <c r="AG260" s="503">
        <v>1.1849297520661153</v>
      </c>
    </row>
    <row r="261" spans="1:39" s="116" customFormat="1" ht="15">
      <c r="A261" s="29" t="s">
        <v>361</v>
      </c>
      <c r="B261" s="33">
        <v>41358</v>
      </c>
      <c r="C261" s="31">
        <v>2</v>
      </c>
      <c r="D261" s="31" t="s">
        <v>191</v>
      </c>
      <c r="E261" s="31">
        <v>1</v>
      </c>
      <c r="F261" s="31" t="s">
        <v>116</v>
      </c>
      <c r="G261" s="31" t="s">
        <v>199</v>
      </c>
      <c r="H261" s="32" t="s">
        <v>239</v>
      </c>
      <c r="I261" s="32" t="s">
        <v>326</v>
      </c>
      <c r="J261" s="32" t="s">
        <v>280</v>
      </c>
      <c r="K261" s="32"/>
      <c r="M261" s="503" t="s">
        <v>328</v>
      </c>
      <c r="N261" s="534">
        <v>36.357199999999999</v>
      </c>
      <c r="O261" s="534">
        <v>21.979099999999999</v>
      </c>
      <c r="P261" s="534">
        <v>51.659477000000003</v>
      </c>
      <c r="Q261" s="506">
        <v>1025.2596000000001</v>
      </c>
      <c r="R261" s="534">
        <v>7.1368799999999997</v>
      </c>
      <c r="S261" s="535">
        <v>100.8062</v>
      </c>
      <c r="T261" s="534">
        <v>8.3490000000000002</v>
      </c>
      <c r="U261" s="534">
        <v>0.19889999999999999</v>
      </c>
      <c r="V261" s="534">
        <v>0.46129999999999999</v>
      </c>
      <c r="W261" s="534">
        <v>36.459699999999998</v>
      </c>
      <c r="X261" s="534">
        <v>22.094000000000001</v>
      </c>
      <c r="Y261" s="534">
        <v>51.917667999999999</v>
      </c>
      <c r="Z261" s="506">
        <v>1025.3671999999999</v>
      </c>
      <c r="AA261" s="534">
        <v>7.1914600000000002</v>
      </c>
      <c r="AB261" s="535">
        <v>101.84462000000001</v>
      </c>
      <c r="AC261" s="534">
        <v>8.3540000000000028</v>
      </c>
      <c r="AD261" s="534">
        <v>0.2918</v>
      </c>
      <c r="AE261" s="534">
        <v>1.3289</v>
      </c>
      <c r="AF261" s="10">
        <v>6.8</v>
      </c>
      <c r="AG261" s="503">
        <v>0.77800346320346403</v>
      </c>
    </row>
    <row r="262" spans="1:39" s="116" customFormat="1">
      <c r="A262" s="29"/>
      <c r="B262" s="33"/>
      <c r="C262" s="31"/>
      <c r="D262" s="31"/>
      <c r="E262" s="31"/>
      <c r="F262" s="31"/>
      <c r="G262" s="31"/>
      <c r="H262" s="32"/>
      <c r="I262" s="32"/>
      <c r="J262" s="32"/>
      <c r="K262" s="32"/>
      <c r="M262" s="503"/>
      <c r="AF262" s="10"/>
      <c r="AG262" s="503"/>
    </row>
    <row r="263" spans="1:39" s="116" customFormat="1" ht="15">
      <c r="A263" s="29" t="s">
        <v>362</v>
      </c>
      <c r="B263" s="33">
        <v>41246</v>
      </c>
      <c r="C263" s="31">
        <v>2</v>
      </c>
      <c r="D263" s="31" t="s">
        <v>191</v>
      </c>
      <c r="E263" s="31">
        <v>1</v>
      </c>
      <c r="F263" s="31" t="s">
        <v>119</v>
      </c>
      <c r="G263" s="31" t="s">
        <v>199</v>
      </c>
      <c r="H263" s="32" t="s">
        <v>237</v>
      </c>
      <c r="I263" s="32" t="s">
        <v>326</v>
      </c>
      <c r="J263" s="32" t="s">
        <v>327</v>
      </c>
      <c r="M263" s="503">
        <v>7.4854420101707203E-2</v>
      </c>
      <c r="N263" s="11">
        <v>35.748399999999997</v>
      </c>
      <c r="O263" s="11">
        <v>20.781600000000001</v>
      </c>
      <c r="P263" s="11">
        <v>49.640650999999998</v>
      </c>
      <c r="Q263" s="10">
        <v>1025.1274000000001</v>
      </c>
      <c r="R263" s="11">
        <v>7.5829599999999999</v>
      </c>
      <c r="S263" s="21">
        <v>104.46468</v>
      </c>
      <c r="T263" s="11">
        <v>8.202</v>
      </c>
      <c r="U263" s="11">
        <v>0.60629999999999995</v>
      </c>
      <c r="V263" s="11">
        <v>0.35110000000000002</v>
      </c>
      <c r="W263" s="534">
        <v>35.761400000000002</v>
      </c>
      <c r="X263" s="534">
        <v>20.674700000000001</v>
      </c>
      <c r="Y263" s="534">
        <v>49.549768</v>
      </c>
      <c r="Z263" s="506">
        <v>1025.2066</v>
      </c>
      <c r="AA263" s="534">
        <v>7.9182699999999997</v>
      </c>
      <c r="AB263" s="535">
        <v>108.88185</v>
      </c>
      <c r="AC263" s="534">
        <v>8.2240000000000002</v>
      </c>
      <c r="AD263" s="506">
        <v>0.64139999999999997</v>
      </c>
      <c r="AE263" s="506">
        <v>0.55189999999999995</v>
      </c>
      <c r="AF263" s="10">
        <v>4.8</v>
      </c>
      <c r="AG263" s="503">
        <v>0.4718315068493148</v>
      </c>
    </row>
    <row r="264" spans="1:39" s="116" customFormat="1" ht="15">
      <c r="A264" s="29" t="s">
        <v>362</v>
      </c>
      <c r="B264" s="33">
        <v>41253</v>
      </c>
      <c r="C264" s="31">
        <v>2</v>
      </c>
      <c r="D264" s="31" t="s">
        <v>108</v>
      </c>
      <c r="E264" s="31">
        <v>1</v>
      </c>
      <c r="F264" s="31" t="s">
        <v>195</v>
      </c>
      <c r="G264" s="31" t="s">
        <v>193</v>
      </c>
      <c r="H264" s="32" t="s">
        <v>238</v>
      </c>
      <c r="I264" s="32" t="s">
        <v>326</v>
      </c>
      <c r="J264" s="32" t="s">
        <v>280</v>
      </c>
      <c r="M264" s="503">
        <v>7.9013463141561366E-2</v>
      </c>
      <c r="N264" s="534">
        <v>35.806600000000003</v>
      </c>
      <c r="O264" s="534">
        <v>21.340399999999999</v>
      </c>
      <c r="P264" s="534">
        <v>50.295735000000001</v>
      </c>
      <c r="Q264" s="506">
        <v>1025.0234</v>
      </c>
      <c r="R264" s="534">
        <v>7.9318999999999997</v>
      </c>
      <c r="S264" s="535">
        <v>110.41275</v>
      </c>
      <c r="T264" s="534">
        <v>8.3120000000000012</v>
      </c>
      <c r="U264" s="534">
        <v>0.31159999999999999</v>
      </c>
      <c r="V264" s="534">
        <v>0.34699999999999998</v>
      </c>
      <c r="W264" s="534">
        <v>35.801499999999997</v>
      </c>
      <c r="X264" s="534">
        <v>21.133800000000001</v>
      </c>
      <c r="Y264" s="534">
        <v>50.076417999999997</v>
      </c>
      <c r="Z264" s="506">
        <v>1025.1027999999999</v>
      </c>
      <c r="AA264" s="534">
        <v>7.8814599999999997</v>
      </c>
      <c r="AB264" s="535">
        <v>109.3017</v>
      </c>
      <c r="AC264" s="534">
        <v>8.3150000000000013</v>
      </c>
      <c r="AD264" s="534">
        <v>1.0027999999999999</v>
      </c>
      <c r="AE264" s="534">
        <v>1.3517999999999999</v>
      </c>
      <c r="AF264" s="10">
        <v>5.8</v>
      </c>
      <c r="AG264" s="503">
        <v>0.71638516949152542</v>
      </c>
    </row>
    <row r="265" spans="1:39" s="116" customFormat="1" ht="15">
      <c r="A265" s="29" t="s">
        <v>362</v>
      </c>
      <c r="B265" s="33">
        <v>41260</v>
      </c>
      <c r="C265" s="31">
        <v>2</v>
      </c>
      <c r="D265" s="31" t="s">
        <v>191</v>
      </c>
      <c r="E265" s="31">
        <v>1</v>
      </c>
      <c r="F265" s="31" t="s">
        <v>119</v>
      </c>
      <c r="G265" s="31" t="s">
        <v>193</v>
      </c>
      <c r="H265" s="32" t="s">
        <v>238</v>
      </c>
      <c r="I265" s="32" t="s">
        <v>326</v>
      </c>
      <c r="J265" s="32" t="s">
        <v>280</v>
      </c>
      <c r="M265" s="503">
        <v>4.1347882270120123E-2</v>
      </c>
      <c r="N265" s="534">
        <v>35.765000000000001</v>
      </c>
      <c r="O265" s="534">
        <v>22.2758</v>
      </c>
      <c r="P265" s="534">
        <v>51.222112000000003</v>
      </c>
      <c r="Q265" s="506">
        <v>1024.7270000000001</v>
      </c>
      <c r="R265" s="534">
        <v>8.2038000000000011</v>
      </c>
      <c r="S265" s="535">
        <v>116.08439</v>
      </c>
      <c r="T265" s="534">
        <v>8.423</v>
      </c>
      <c r="U265" s="534">
        <v>0.24740000000000001</v>
      </c>
      <c r="V265" s="534">
        <v>0.26</v>
      </c>
      <c r="W265" s="534">
        <v>35.737699999999997</v>
      </c>
      <c r="X265" s="534">
        <v>21.819900000000001</v>
      </c>
      <c r="Y265" s="534">
        <v>50.713733000000005</v>
      </c>
      <c r="Z265" s="506">
        <v>1024.8714</v>
      </c>
      <c r="AA265" s="534">
        <v>7.68161</v>
      </c>
      <c r="AB265" s="535">
        <v>107.80372</v>
      </c>
      <c r="AC265" s="534">
        <v>8.39</v>
      </c>
      <c r="AD265" s="534">
        <v>0.8165</v>
      </c>
      <c r="AE265" s="534">
        <v>0.80169999999999997</v>
      </c>
      <c r="AF265" s="10">
        <v>6</v>
      </c>
      <c r="AG265" s="503">
        <v>0.55374374999999998</v>
      </c>
    </row>
    <row r="266" spans="1:39" s="116" customFormat="1" ht="15">
      <c r="A266" s="29" t="s">
        <v>362</v>
      </c>
      <c r="B266" s="33">
        <v>41267</v>
      </c>
      <c r="C266" s="31">
        <v>2</v>
      </c>
      <c r="D266" s="31" t="s">
        <v>191</v>
      </c>
      <c r="E266" s="31">
        <v>1</v>
      </c>
      <c r="F266" s="31" t="s">
        <v>197</v>
      </c>
      <c r="G266" s="31" t="s">
        <v>207</v>
      </c>
      <c r="H266" s="32" t="s">
        <v>236</v>
      </c>
      <c r="I266" s="32" t="s">
        <v>326</v>
      </c>
      <c r="J266" s="32" t="s">
        <v>327</v>
      </c>
      <c r="M266" s="503">
        <v>6.5411626171848439E-2</v>
      </c>
      <c r="N266" s="11">
        <v>35.788800000000002</v>
      </c>
      <c r="O266" s="11">
        <v>22.858699999999999</v>
      </c>
      <c r="P266" s="11">
        <v>51.865054000000001</v>
      </c>
      <c r="Q266" s="10">
        <v>1024.578</v>
      </c>
      <c r="R266" s="11">
        <v>7.56128</v>
      </c>
      <c r="S266" s="21">
        <v>108.10944000000001</v>
      </c>
      <c r="T266" s="11">
        <v>8.4160000000000004</v>
      </c>
      <c r="U266" s="11">
        <v>0.3962</v>
      </c>
      <c r="V266" s="11">
        <v>0.25690000000000002</v>
      </c>
      <c r="W266" s="534">
        <v>35.827800000000003</v>
      </c>
      <c r="X266" s="534">
        <v>22.616</v>
      </c>
      <c r="Y266" s="534">
        <v>51.662444000000001</v>
      </c>
      <c r="Z266" s="506">
        <v>1024.7036000000001</v>
      </c>
      <c r="AA266" s="534">
        <v>8.2851600000000012</v>
      </c>
      <c r="AB266" s="535">
        <v>117.98305999999999</v>
      </c>
      <c r="AC266" s="534">
        <v>8.4499999999999993</v>
      </c>
      <c r="AD266" s="534">
        <v>0.32729999999999998</v>
      </c>
      <c r="AE266" s="534">
        <v>0.35120000000000001</v>
      </c>
      <c r="AF266" s="10">
        <v>5.3</v>
      </c>
      <c r="AG266" s="503">
        <v>0.29121555555555539</v>
      </c>
    </row>
    <row r="267" spans="1:39" s="116" customFormat="1" ht="15">
      <c r="A267" s="29" t="s">
        <v>362</v>
      </c>
      <c r="B267" s="33">
        <v>41281</v>
      </c>
      <c r="C267" s="31">
        <v>2</v>
      </c>
      <c r="D267" s="21">
        <v>1</v>
      </c>
      <c r="E267" s="31">
        <v>1</v>
      </c>
      <c r="F267" s="31" t="s">
        <v>188</v>
      </c>
      <c r="G267" s="31" t="s">
        <v>207</v>
      </c>
      <c r="H267" s="32" t="s">
        <v>243</v>
      </c>
      <c r="I267" s="32" t="s">
        <v>326</v>
      </c>
      <c r="J267" s="32" t="s">
        <v>280</v>
      </c>
      <c r="M267" s="503">
        <v>0.10049022380195323</v>
      </c>
      <c r="N267" s="534">
        <v>35.838299999999997</v>
      </c>
      <c r="O267" s="534">
        <v>24.8218</v>
      </c>
      <c r="P267" s="534">
        <v>54.009191000000001</v>
      </c>
      <c r="Q267" s="506">
        <v>1024.0343</v>
      </c>
      <c r="R267" s="534">
        <v>6.8108399999999998</v>
      </c>
      <c r="S267" s="535">
        <v>100.76408000000001</v>
      </c>
      <c r="T267" s="534">
        <v>8.3940000000000001</v>
      </c>
      <c r="U267" s="534">
        <v>0.41920000000000002</v>
      </c>
      <c r="V267" s="534">
        <v>0.42230000000000001</v>
      </c>
      <c r="W267" s="534">
        <v>35.878</v>
      </c>
      <c r="X267" s="534">
        <v>24.028300000000002</v>
      </c>
      <c r="Y267" s="534">
        <v>53.221420999999999</v>
      </c>
      <c r="Z267" s="506">
        <v>1024.3364999999999</v>
      </c>
      <c r="AA267" s="534">
        <v>6.5399500000000002</v>
      </c>
      <c r="AB267" s="535">
        <v>95.473190000000002</v>
      </c>
      <c r="AC267" s="534">
        <v>8.3740000000000006</v>
      </c>
      <c r="AD267" s="534">
        <v>0.97340000000000004</v>
      </c>
      <c r="AE267" s="534">
        <v>2.5587</v>
      </c>
      <c r="AF267" s="10">
        <v>6</v>
      </c>
      <c r="AG267" s="503">
        <v>1.2577025477707005</v>
      </c>
    </row>
    <row r="268" spans="1:39" ht="15">
      <c r="A268" s="29" t="s">
        <v>362</v>
      </c>
      <c r="B268" s="33">
        <v>41287</v>
      </c>
      <c r="C268" s="31">
        <v>2</v>
      </c>
      <c r="D268" s="31" t="s">
        <v>196</v>
      </c>
      <c r="E268" s="31">
        <v>1</v>
      </c>
      <c r="F268" s="31" t="s">
        <v>188</v>
      </c>
      <c r="G268" s="31" t="s">
        <v>199</v>
      </c>
      <c r="H268" s="32" t="s">
        <v>241</v>
      </c>
      <c r="I268" s="32" t="s">
        <v>326</v>
      </c>
      <c r="J268" s="32" t="s">
        <v>280</v>
      </c>
      <c r="K268" s="116"/>
      <c r="L268" s="116"/>
      <c r="M268" s="503">
        <v>9.0142624155254605E-2</v>
      </c>
      <c r="N268" s="534">
        <v>35.947299999999998</v>
      </c>
      <c r="O268" s="534">
        <v>24.180399999999999</v>
      </c>
      <c r="P268" s="534">
        <v>53.471201000000001</v>
      </c>
      <c r="Q268" s="506">
        <v>1024.3097</v>
      </c>
      <c r="R268" s="534">
        <v>7.1942399999999997</v>
      </c>
      <c r="S268" s="535">
        <v>105.34171000000001</v>
      </c>
      <c r="T268" s="534">
        <v>8.4290000000000003</v>
      </c>
      <c r="U268" s="534">
        <v>0.32050000000000001</v>
      </c>
      <c r="V268" s="534">
        <v>0.64890000000000003</v>
      </c>
      <c r="W268" s="534">
        <v>35.953299999999999</v>
      </c>
      <c r="X268" s="534">
        <v>24.186499999999999</v>
      </c>
      <c r="Y268" s="534">
        <v>53.489243000000002</v>
      </c>
      <c r="Z268" s="506">
        <v>1024.3485000000001</v>
      </c>
      <c r="AA268" s="534">
        <v>7.2313200000000002</v>
      </c>
      <c r="AB268" s="535">
        <v>105.89937</v>
      </c>
      <c r="AC268" s="534">
        <v>8.4330000000000016</v>
      </c>
      <c r="AD268" s="534">
        <v>0.30170000000000002</v>
      </c>
      <c r="AE268" s="534">
        <v>0.7389</v>
      </c>
      <c r="AF268" s="10">
        <v>6.1</v>
      </c>
      <c r="AG268" s="503">
        <v>0.69904765100671129</v>
      </c>
      <c r="AH268" s="116"/>
      <c r="AI268" s="116"/>
      <c r="AJ268" s="116"/>
      <c r="AK268" s="116"/>
      <c r="AL268" s="116"/>
      <c r="AM268" s="116"/>
    </row>
    <row r="269" spans="1:39" s="116" customFormat="1" ht="15">
      <c r="A269" s="29" t="s">
        <v>362</v>
      </c>
      <c r="B269" s="33">
        <v>41295</v>
      </c>
      <c r="C269" s="31">
        <v>2</v>
      </c>
      <c r="D269" s="31" t="s">
        <v>196</v>
      </c>
      <c r="E269" s="31">
        <v>1</v>
      </c>
      <c r="F269" s="31" t="s">
        <v>197</v>
      </c>
      <c r="G269" s="31" t="s">
        <v>207</v>
      </c>
      <c r="H269" s="32" t="s">
        <v>238</v>
      </c>
      <c r="I269" s="32" t="s">
        <v>326</v>
      </c>
      <c r="J269" s="32" t="s">
        <v>280</v>
      </c>
      <c r="M269" s="503">
        <v>7.3099943949039001E-2</v>
      </c>
      <c r="N269" s="534">
        <v>36.048400000000001</v>
      </c>
      <c r="O269" s="534">
        <v>23.8232</v>
      </c>
      <c r="P269" s="534">
        <v>53.223821000000001</v>
      </c>
      <c r="Q269" s="506">
        <v>1024.4922999999999</v>
      </c>
      <c r="R269" s="534">
        <v>7.7831599999999996</v>
      </c>
      <c r="S269" s="535">
        <v>113.33237</v>
      </c>
      <c r="T269" s="11">
        <v>8.2159999999999993</v>
      </c>
      <c r="U269" s="534">
        <v>0.4234</v>
      </c>
      <c r="V269" s="534">
        <v>0.33889999999999998</v>
      </c>
      <c r="W269" s="534">
        <v>36.042200000000001</v>
      </c>
      <c r="X269" s="534">
        <v>23.653300000000002</v>
      </c>
      <c r="Y269" s="534">
        <v>53.038542</v>
      </c>
      <c r="Z269" s="506">
        <v>1024.5749000000001</v>
      </c>
      <c r="AA269" s="534">
        <v>7.2462499999999999</v>
      </c>
      <c r="AB269" s="535">
        <v>105.20128</v>
      </c>
      <c r="AC269" s="11">
        <v>8.2159999999999993</v>
      </c>
      <c r="AD269" s="534">
        <v>0.2422</v>
      </c>
      <c r="AE269" s="534">
        <v>0.48959999999999998</v>
      </c>
      <c r="AF269" s="10">
        <v>5.3</v>
      </c>
      <c r="AG269" s="503">
        <v>0.36433303571428582</v>
      </c>
    </row>
    <row r="270" spans="1:39" s="116" customFormat="1" ht="15">
      <c r="A270" s="29" t="s">
        <v>362</v>
      </c>
      <c r="B270" s="33">
        <v>41304</v>
      </c>
      <c r="C270" s="31">
        <v>2</v>
      </c>
      <c r="D270" s="31" t="s">
        <v>191</v>
      </c>
      <c r="E270" s="31">
        <v>1</v>
      </c>
      <c r="F270" s="31" t="s">
        <v>206</v>
      </c>
      <c r="G270" s="31" t="s">
        <v>207</v>
      </c>
      <c r="H270" s="32" t="s">
        <v>241</v>
      </c>
      <c r="I270" s="32" t="s">
        <v>326</v>
      </c>
      <c r="J270" s="32" t="s">
        <v>280</v>
      </c>
      <c r="M270" s="503" t="s">
        <v>328</v>
      </c>
      <c r="N270" s="534">
        <v>36.239400000000003</v>
      </c>
      <c r="O270" s="534">
        <v>23.738099999999999</v>
      </c>
      <c r="P270" s="534">
        <v>53.383048000000002</v>
      </c>
      <c r="Q270" s="506">
        <v>1024.6622</v>
      </c>
      <c r="R270" s="534">
        <v>7.2728900000000003</v>
      </c>
      <c r="S270" s="535">
        <v>105.86309</v>
      </c>
      <c r="T270" s="11">
        <v>8.2100000000000009</v>
      </c>
      <c r="U270" s="534">
        <v>0.47889999999999999</v>
      </c>
      <c r="V270" s="534">
        <v>0.27339999999999998</v>
      </c>
      <c r="W270" s="534">
        <v>36.241500000000002</v>
      </c>
      <c r="X270" s="534">
        <v>23.569600000000001</v>
      </c>
      <c r="Y270" s="534">
        <v>53.210163000000001</v>
      </c>
      <c r="Z270" s="506">
        <v>1024.7573</v>
      </c>
      <c r="AA270" s="534">
        <v>7.4566600000000003</v>
      </c>
      <c r="AB270" s="535">
        <v>108.22373</v>
      </c>
      <c r="AC270" s="11">
        <v>8.2189999999999994</v>
      </c>
      <c r="AD270" s="534">
        <v>0.3725</v>
      </c>
      <c r="AE270" s="534">
        <v>0.70479999999999998</v>
      </c>
      <c r="AF270" s="10">
        <v>5.9</v>
      </c>
      <c r="AG270" s="503">
        <v>0.51716960000000001</v>
      </c>
    </row>
    <row r="271" spans="1:39" s="116" customFormat="1" ht="15">
      <c r="A271" s="29" t="s">
        <v>362</v>
      </c>
      <c r="B271" s="33">
        <v>41309</v>
      </c>
      <c r="C271" s="31">
        <v>2</v>
      </c>
      <c r="D271" s="31" t="s">
        <v>191</v>
      </c>
      <c r="E271" s="31">
        <v>1</v>
      </c>
      <c r="F271" s="31" t="s">
        <v>206</v>
      </c>
      <c r="G271" s="31" t="s">
        <v>193</v>
      </c>
      <c r="H271" s="32" t="s">
        <v>238</v>
      </c>
      <c r="I271" s="32" t="s">
        <v>326</v>
      </c>
      <c r="J271" s="32" t="s">
        <v>280</v>
      </c>
      <c r="K271" s="32"/>
      <c r="L271" s="32"/>
      <c r="M271" s="503">
        <v>9.1409035258835647E-2</v>
      </c>
      <c r="N271" s="534">
        <v>36.360199999999999</v>
      </c>
      <c r="O271" s="534">
        <v>24.3034</v>
      </c>
      <c r="P271" s="534">
        <v>54.148219000000005</v>
      </c>
      <c r="Q271" s="506">
        <v>1024.5849000000001</v>
      </c>
      <c r="R271" s="534">
        <v>7.4072100000000001</v>
      </c>
      <c r="S271" s="535">
        <v>108.94689</v>
      </c>
      <c r="T271" s="534">
        <v>8.25</v>
      </c>
      <c r="U271" s="534">
        <v>0.1706</v>
      </c>
      <c r="V271" s="534">
        <v>0.22270000000000001</v>
      </c>
      <c r="W271" s="534">
        <v>36.294699999999999</v>
      </c>
      <c r="X271" s="534">
        <v>23.8247</v>
      </c>
      <c r="Y271" s="534">
        <v>53.551834999999997</v>
      </c>
      <c r="Z271" s="506">
        <v>1024.7145</v>
      </c>
      <c r="AA271" s="534">
        <v>7.0197200000000004</v>
      </c>
      <c r="AB271" s="535">
        <v>102.36349</v>
      </c>
      <c r="AC271" s="534">
        <v>8.2330000000000005</v>
      </c>
      <c r="AD271" s="534">
        <v>0.46460000000000001</v>
      </c>
      <c r="AE271" s="534">
        <v>0.77839999999999998</v>
      </c>
      <c r="AF271" s="10">
        <v>6.6</v>
      </c>
      <c r="AG271" s="503">
        <v>0.53074714285714308</v>
      </c>
    </row>
    <row r="272" spans="1:39" s="116" customFormat="1" ht="15">
      <c r="A272" s="29" t="s">
        <v>362</v>
      </c>
      <c r="B272" s="33">
        <v>41316</v>
      </c>
      <c r="C272" s="31">
        <v>2</v>
      </c>
      <c r="D272" s="31" t="s">
        <v>191</v>
      </c>
      <c r="E272" s="31">
        <v>1</v>
      </c>
      <c r="F272" s="31" t="s">
        <v>206</v>
      </c>
      <c r="G272" s="31" t="s">
        <v>207</v>
      </c>
      <c r="H272" s="32" t="s">
        <v>241</v>
      </c>
      <c r="I272" s="32" t="s">
        <v>326</v>
      </c>
      <c r="J272" s="32" t="s">
        <v>280</v>
      </c>
      <c r="K272" s="32"/>
      <c r="L272" s="32"/>
      <c r="M272" s="511">
        <v>8.4721002368742124E-2</v>
      </c>
      <c r="N272" s="534">
        <v>36.447499999999998</v>
      </c>
      <c r="O272" s="534">
        <v>24.259599999999999</v>
      </c>
      <c r="P272" s="534">
        <v>54.216388999999999</v>
      </c>
      <c r="Q272" s="506">
        <v>1024.6641</v>
      </c>
      <c r="R272" s="534">
        <v>7.1317000000000004</v>
      </c>
      <c r="S272" s="535">
        <v>104.86862000000001</v>
      </c>
      <c r="T272" s="534">
        <v>8.2260000000000009</v>
      </c>
      <c r="U272" s="534">
        <v>0.21390000000000001</v>
      </c>
      <c r="V272" s="534">
        <v>0.33110000000000001</v>
      </c>
      <c r="W272" s="534">
        <v>36.439500000000002</v>
      </c>
      <c r="X272" s="534">
        <v>24.0002</v>
      </c>
      <c r="Y272" s="534">
        <v>53.930675000000001</v>
      </c>
      <c r="Z272" s="506">
        <v>1024.7771</v>
      </c>
      <c r="AA272" s="534">
        <v>7.1017999999999999</v>
      </c>
      <c r="AB272" s="535">
        <v>103.96023</v>
      </c>
      <c r="AC272" s="534">
        <v>8.2210000000000001</v>
      </c>
      <c r="AD272" s="534">
        <v>0.34820000000000001</v>
      </c>
      <c r="AE272" s="534">
        <v>0.82550000000000001</v>
      </c>
      <c r="AF272" s="10">
        <v>8.5</v>
      </c>
      <c r="AG272" s="503">
        <v>0.65390148148148175</v>
      </c>
    </row>
    <row r="273" spans="1:33" s="116" customFormat="1" ht="15">
      <c r="A273" s="29" t="s">
        <v>362</v>
      </c>
      <c r="B273" s="33">
        <v>41323</v>
      </c>
      <c r="C273" s="31">
        <v>2</v>
      </c>
      <c r="D273" s="31">
        <v>1</v>
      </c>
      <c r="E273" s="31">
        <v>1</v>
      </c>
      <c r="F273" s="31" t="s">
        <v>206</v>
      </c>
      <c r="G273" s="31" t="s">
        <v>193</v>
      </c>
      <c r="H273" s="32" t="s">
        <v>239</v>
      </c>
      <c r="I273" s="32" t="s">
        <v>326</v>
      </c>
      <c r="J273" s="32" t="s">
        <v>280</v>
      </c>
      <c r="K273" s="536"/>
      <c r="L273" s="32"/>
      <c r="M273" s="511">
        <v>8.6091216912701024E-2</v>
      </c>
      <c r="N273" s="534">
        <v>36.550400000000003</v>
      </c>
      <c r="O273" s="534">
        <v>24.535599999999999</v>
      </c>
      <c r="P273" s="534">
        <v>54.650492</v>
      </c>
      <c r="Q273" s="506">
        <v>1024.6587999999999</v>
      </c>
      <c r="R273" s="534">
        <v>7.10351</v>
      </c>
      <c r="S273" s="535">
        <v>105.00988</v>
      </c>
      <c r="T273" s="534">
        <v>8.2439999999999998</v>
      </c>
      <c r="U273" s="534">
        <v>0.22409999999999999</v>
      </c>
      <c r="V273" s="534">
        <v>0.51939999999999997</v>
      </c>
      <c r="W273" s="534">
        <v>36.569099999999999</v>
      </c>
      <c r="X273" s="534">
        <v>23.8155</v>
      </c>
      <c r="Y273" s="534">
        <v>53.902450999999999</v>
      </c>
      <c r="Z273" s="506">
        <v>1024.9380000000001</v>
      </c>
      <c r="AA273" s="534">
        <v>7.7633000000000001</v>
      </c>
      <c r="AB273" s="535">
        <v>113.36758</v>
      </c>
      <c r="AC273" s="534">
        <v>8.2670000000000012</v>
      </c>
      <c r="AD273" s="534">
        <v>0.27500000000000002</v>
      </c>
      <c r="AE273" s="534">
        <v>0.55249999999999999</v>
      </c>
      <c r="AF273" s="10">
        <v>6.5</v>
      </c>
      <c r="AG273" s="503">
        <v>0.6553820833333337</v>
      </c>
    </row>
    <row r="274" spans="1:33" s="116" customFormat="1" ht="15">
      <c r="A274" s="29" t="s">
        <v>362</v>
      </c>
      <c r="B274" s="33">
        <v>41330</v>
      </c>
      <c r="C274" s="31">
        <v>2</v>
      </c>
      <c r="D274" s="31">
        <v>1</v>
      </c>
      <c r="E274" s="31">
        <v>1</v>
      </c>
      <c r="F274" s="31" t="s">
        <v>116</v>
      </c>
      <c r="G274" s="31" t="s">
        <v>207</v>
      </c>
      <c r="H274" s="32" t="s">
        <v>241</v>
      </c>
      <c r="I274" s="32" t="s">
        <v>326</v>
      </c>
      <c r="J274" s="32" t="s">
        <v>327</v>
      </c>
      <c r="K274" s="32"/>
      <c r="M274" s="503">
        <v>8.9299643266193815E-2</v>
      </c>
      <c r="N274" s="534">
        <v>36.549700000000001</v>
      </c>
      <c r="O274" s="534">
        <v>24.3569</v>
      </c>
      <c r="P274" s="534">
        <v>54.456372000000002</v>
      </c>
      <c r="Q274" s="506">
        <v>1024.7128</v>
      </c>
      <c r="R274" s="534">
        <v>7.2172299999999998</v>
      </c>
      <c r="S274" s="535">
        <v>106.36535000000001</v>
      </c>
      <c r="T274" s="534">
        <v>8.2870000000000008</v>
      </c>
      <c r="U274" s="534">
        <v>0.4289</v>
      </c>
      <c r="V274" s="534">
        <v>0.39879999999999999</v>
      </c>
      <c r="W274" s="534">
        <v>36.5593</v>
      </c>
      <c r="X274" s="534">
        <v>23.956299999999999</v>
      </c>
      <c r="Y274" s="534">
        <v>54.040709</v>
      </c>
      <c r="Z274" s="506">
        <v>1024.8827000000001</v>
      </c>
      <c r="AA274" s="534">
        <v>7.2139899999999999</v>
      </c>
      <c r="AB274" s="535">
        <v>105.59546</v>
      </c>
      <c r="AC274" s="534">
        <v>8.3040000000000003</v>
      </c>
      <c r="AD274" s="534">
        <v>0.37519999999999998</v>
      </c>
      <c r="AE274" s="534">
        <v>1.0680000000000001</v>
      </c>
      <c r="AF274" s="10">
        <v>6</v>
      </c>
      <c r="AG274" s="503">
        <v>0.71910909090909103</v>
      </c>
    </row>
    <row r="275" spans="1:33" s="116" customFormat="1" ht="15">
      <c r="A275" s="29" t="s">
        <v>362</v>
      </c>
      <c r="B275" s="33">
        <v>41337</v>
      </c>
      <c r="C275" s="31">
        <v>2</v>
      </c>
      <c r="D275" s="31">
        <v>1</v>
      </c>
      <c r="E275" s="31">
        <v>1</v>
      </c>
      <c r="F275" s="31" t="s">
        <v>188</v>
      </c>
      <c r="G275" s="31" t="s">
        <v>193</v>
      </c>
      <c r="H275" s="32" t="s">
        <v>241</v>
      </c>
      <c r="I275" s="32" t="s">
        <v>326</v>
      </c>
      <c r="J275" s="32" t="s">
        <v>280</v>
      </c>
      <c r="K275" s="32"/>
      <c r="M275" s="503">
        <v>0.10061545833449378</v>
      </c>
      <c r="N275" s="534">
        <v>36.697899999999997</v>
      </c>
      <c r="O275" s="534">
        <v>23.979900000000001</v>
      </c>
      <c r="P275" s="534">
        <v>54.243639000000002</v>
      </c>
      <c r="Q275" s="506">
        <v>1024.9380000000001</v>
      </c>
      <c r="R275" s="534">
        <v>7.0077299999999996</v>
      </c>
      <c r="S275" s="535">
        <v>102.69986</v>
      </c>
      <c r="T275" s="534">
        <v>8.3360000000000003</v>
      </c>
      <c r="U275" s="534">
        <v>0.25380000000000003</v>
      </c>
      <c r="V275" s="534">
        <v>0.51600000000000001</v>
      </c>
      <c r="W275" s="534">
        <v>36.689700000000002</v>
      </c>
      <c r="X275" s="534">
        <v>23.924299999999999</v>
      </c>
      <c r="Y275" s="534">
        <v>54.176344999999998</v>
      </c>
      <c r="Z275" s="506">
        <v>1024.9826</v>
      </c>
      <c r="AA275" s="534">
        <v>6.9084000000000003</v>
      </c>
      <c r="AB275" s="535">
        <v>101.14273</v>
      </c>
      <c r="AC275" s="534">
        <v>8.3340000000000014</v>
      </c>
      <c r="AD275" s="534">
        <v>0.28689999999999999</v>
      </c>
      <c r="AE275" s="534">
        <v>1.0996999999999999</v>
      </c>
      <c r="AF275" s="10">
        <v>4.8</v>
      </c>
      <c r="AG275" s="503">
        <v>0.80328151260504188</v>
      </c>
    </row>
    <row r="276" spans="1:33" s="116" customFormat="1" ht="15">
      <c r="A276" s="29" t="s">
        <v>362</v>
      </c>
      <c r="B276" s="33">
        <v>41344</v>
      </c>
      <c r="C276" s="31">
        <v>2</v>
      </c>
      <c r="D276" s="31" t="s">
        <v>191</v>
      </c>
      <c r="E276" s="31">
        <v>1</v>
      </c>
      <c r="F276" s="31" t="s">
        <v>197</v>
      </c>
      <c r="G276" s="31" t="s">
        <v>193</v>
      </c>
      <c r="H276" s="32" t="s">
        <v>243</v>
      </c>
      <c r="I276" s="32" t="s">
        <v>326</v>
      </c>
      <c r="J276" s="32" t="s">
        <v>280</v>
      </c>
      <c r="K276" s="32"/>
      <c r="M276" s="503">
        <v>9.1616408420812354E-2</v>
      </c>
      <c r="N276" s="534">
        <v>36.527700000000003</v>
      </c>
      <c r="O276" s="534">
        <v>23.9407</v>
      </c>
      <c r="P276" s="534">
        <v>53.978037</v>
      </c>
      <c r="Q276" s="506">
        <v>1024.8205</v>
      </c>
      <c r="R276" s="534">
        <v>7.0546699999999998</v>
      </c>
      <c r="S276" s="535">
        <v>103.21702999999999</v>
      </c>
      <c r="T276" s="534">
        <v>8.298</v>
      </c>
      <c r="U276" s="534">
        <v>0.1467</v>
      </c>
      <c r="V276" s="534">
        <v>0.49380000000000002</v>
      </c>
      <c r="W276" s="534">
        <v>36.610799999999998</v>
      </c>
      <c r="X276" s="534">
        <v>23.826499999999999</v>
      </c>
      <c r="Y276" s="534">
        <v>53.968967999999997</v>
      </c>
      <c r="Z276" s="506">
        <v>1024.9675</v>
      </c>
      <c r="AA276" s="534">
        <v>6.2614799999999997</v>
      </c>
      <c r="AB276" s="535">
        <v>91.475769999999997</v>
      </c>
      <c r="AC276" s="534">
        <v>8.2710000000000008</v>
      </c>
      <c r="AD276" s="534">
        <v>0.69020000000000004</v>
      </c>
      <c r="AE276" s="534">
        <v>1.248</v>
      </c>
      <c r="AF276" s="10">
        <v>5.5</v>
      </c>
      <c r="AG276" s="503">
        <v>0.70666836734693883</v>
      </c>
    </row>
    <row r="277" spans="1:33" s="116" customFormat="1" ht="15">
      <c r="A277" s="29" t="s">
        <v>362</v>
      </c>
      <c r="B277" s="33">
        <v>41351</v>
      </c>
      <c r="C277" s="31">
        <v>2</v>
      </c>
      <c r="D277" s="31" t="s">
        <v>97</v>
      </c>
      <c r="E277" s="31">
        <v>1</v>
      </c>
      <c r="F277" s="31" t="s">
        <v>188</v>
      </c>
      <c r="G277" s="31" t="s">
        <v>207</v>
      </c>
      <c r="H277" s="32" t="s">
        <v>238</v>
      </c>
      <c r="I277" s="32" t="s">
        <v>326</v>
      </c>
      <c r="J277" s="32" t="s">
        <v>327</v>
      </c>
      <c r="K277" s="32"/>
      <c r="M277" s="503">
        <v>7.0287009109360546E-2</v>
      </c>
      <c r="N277" s="534">
        <v>36.680500000000002</v>
      </c>
      <c r="O277" s="534">
        <v>23.71</v>
      </c>
      <c r="P277" s="534">
        <v>53.928860999999998</v>
      </c>
      <c r="Q277" s="506">
        <v>1025.0036</v>
      </c>
      <c r="R277" s="534">
        <v>7.1217899999999998</v>
      </c>
      <c r="S277" s="535">
        <v>103.87712000000001</v>
      </c>
      <c r="T277" s="534">
        <v>8.32</v>
      </c>
      <c r="U277" s="534">
        <v>0.20699999999999999</v>
      </c>
      <c r="V277" s="534">
        <v>0.19400000000000001</v>
      </c>
      <c r="W277" s="534">
        <v>36.6736</v>
      </c>
      <c r="X277" s="534">
        <v>23.138200000000001</v>
      </c>
      <c r="Y277" s="534">
        <v>53.307746999999999</v>
      </c>
      <c r="Z277" s="506">
        <v>1025.2121</v>
      </c>
      <c r="AA277" s="534">
        <v>6.9969299999999999</v>
      </c>
      <c r="AB277" s="535">
        <v>101.04601</v>
      </c>
      <c r="AC277" s="534">
        <v>8.3230000000000004</v>
      </c>
      <c r="AD277" s="534">
        <v>0.35549999999999998</v>
      </c>
      <c r="AE277" s="534">
        <v>0.82569999999999999</v>
      </c>
      <c r="AF277" s="10">
        <v>7.9</v>
      </c>
      <c r="AG277" s="503">
        <v>0.61779090909090928</v>
      </c>
    </row>
    <row r="278" spans="1:33" s="116" customFormat="1" ht="15">
      <c r="A278" s="29" t="s">
        <v>362</v>
      </c>
      <c r="B278" s="33">
        <v>41358</v>
      </c>
      <c r="C278" s="31">
        <v>2</v>
      </c>
      <c r="D278" s="31" t="s">
        <v>97</v>
      </c>
      <c r="E278" s="31">
        <v>1</v>
      </c>
      <c r="F278" s="31" t="s">
        <v>197</v>
      </c>
      <c r="G278" s="31" t="s">
        <v>193</v>
      </c>
      <c r="H278" s="32" t="s">
        <v>238</v>
      </c>
      <c r="I278" s="32" t="s">
        <v>326</v>
      </c>
      <c r="J278" s="32" t="s">
        <v>280</v>
      </c>
      <c r="K278" s="32"/>
      <c r="M278" s="503" t="s">
        <v>328</v>
      </c>
      <c r="N278" s="534">
        <v>36.639200000000002</v>
      </c>
      <c r="O278" s="534">
        <v>22.4879</v>
      </c>
      <c r="P278" s="534">
        <v>52.560233000000004</v>
      </c>
      <c r="Q278" s="506">
        <v>1025.3298</v>
      </c>
      <c r="R278" s="534">
        <v>7.6170200000000001</v>
      </c>
      <c r="S278" s="535">
        <v>108.73622</v>
      </c>
      <c r="T278" s="534">
        <v>8.3880000000000017</v>
      </c>
      <c r="U278" s="534">
        <v>0.63900000000000001</v>
      </c>
      <c r="V278" s="534">
        <v>0.85009999999999997</v>
      </c>
      <c r="W278" s="534">
        <v>36.657400000000003</v>
      </c>
      <c r="X278" s="534">
        <v>22.381900000000002</v>
      </c>
      <c r="Y278" s="534">
        <v>52.473534000000001</v>
      </c>
      <c r="Z278" s="506">
        <v>1025.4112</v>
      </c>
      <c r="AA278" s="534">
        <v>7.1569799999999999</v>
      </c>
      <c r="AB278" s="535">
        <v>101.98954000000001</v>
      </c>
      <c r="AC278" s="534">
        <v>8.3640000000000008</v>
      </c>
      <c r="AD278" s="534">
        <v>0.25619999999999998</v>
      </c>
      <c r="AE278" s="534">
        <v>0.96040000000000003</v>
      </c>
      <c r="AF278" s="10">
        <v>6.1</v>
      </c>
      <c r="AG278" s="503">
        <v>0.68358278688524565</v>
      </c>
    </row>
    <row r="279" spans="1:33" s="116" customFormat="1">
      <c r="A279" s="29"/>
      <c r="B279" s="33"/>
      <c r="C279" s="31"/>
      <c r="D279" s="31"/>
      <c r="E279" s="31"/>
      <c r="F279" s="31"/>
      <c r="G279" s="31"/>
      <c r="H279" s="32"/>
      <c r="I279" s="32"/>
      <c r="J279" s="32"/>
      <c r="K279" s="32"/>
      <c r="M279" s="503"/>
      <c r="AF279" s="10"/>
      <c r="AG279" s="503"/>
    </row>
    <row r="280" spans="1:33" s="116" customFormat="1" ht="15">
      <c r="A280" s="29" t="s">
        <v>363</v>
      </c>
      <c r="B280" s="33">
        <v>41246</v>
      </c>
      <c r="C280" s="31">
        <v>2</v>
      </c>
      <c r="D280" s="31" t="s">
        <v>97</v>
      </c>
      <c r="E280" s="31">
        <v>1</v>
      </c>
      <c r="F280" s="31" t="s">
        <v>119</v>
      </c>
      <c r="G280" s="31" t="s">
        <v>207</v>
      </c>
      <c r="H280" s="32" t="s">
        <v>238</v>
      </c>
      <c r="I280" s="32" t="s">
        <v>326</v>
      </c>
      <c r="J280" s="32" t="s">
        <v>327</v>
      </c>
      <c r="M280" s="503">
        <v>8.118227511253806E-2</v>
      </c>
      <c r="N280" s="534">
        <v>35.756700000000002</v>
      </c>
      <c r="O280" s="534">
        <v>20.8339</v>
      </c>
      <c r="P280" s="534">
        <v>49.704934000000002</v>
      </c>
      <c r="Q280" s="506">
        <v>1025.116</v>
      </c>
      <c r="R280" s="534">
        <v>7.8860299999999999</v>
      </c>
      <c r="S280" s="535">
        <v>108.74764</v>
      </c>
      <c r="T280" s="534">
        <v>8.2089999999999996</v>
      </c>
      <c r="U280" s="534">
        <v>0.45960000000000001</v>
      </c>
      <c r="V280" s="534">
        <v>0.39019999999999999</v>
      </c>
      <c r="W280" s="534">
        <v>35.760600000000004</v>
      </c>
      <c r="X280" s="534">
        <v>20.661999999999999</v>
      </c>
      <c r="Y280" s="534">
        <v>49.535556000000007</v>
      </c>
      <c r="Z280" s="506">
        <v>1025.2106000000001</v>
      </c>
      <c r="AA280" s="534">
        <v>8.5665800000000001</v>
      </c>
      <c r="AB280" s="535">
        <v>117.76871</v>
      </c>
      <c r="AC280" s="534">
        <v>8.2439999999999998</v>
      </c>
      <c r="AD280" s="506">
        <v>0.35920000000000002</v>
      </c>
      <c r="AE280" s="506">
        <v>0.4304</v>
      </c>
      <c r="AF280" s="10">
        <v>5.5</v>
      </c>
      <c r="AG280" s="503">
        <v>0.5130572413793103</v>
      </c>
    </row>
    <row r="281" spans="1:33" s="116" customFormat="1" ht="15">
      <c r="A281" s="29" t="s">
        <v>363</v>
      </c>
      <c r="B281" s="33">
        <v>41253</v>
      </c>
      <c r="C281" s="31">
        <v>2</v>
      </c>
      <c r="D281" s="31" t="s">
        <v>97</v>
      </c>
      <c r="E281" s="31">
        <v>1</v>
      </c>
      <c r="F281" s="31" t="s">
        <v>102</v>
      </c>
      <c r="G281" s="31" t="s">
        <v>193</v>
      </c>
      <c r="H281" s="32" t="s">
        <v>241</v>
      </c>
      <c r="I281" s="32" t="s">
        <v>326</v>
      </c>
      <c r="J281" s="32" t="s">
        <v>280</v>
      </c>
      <c r="M281" s="503">
        <v>7.0612308631327392E-2</v>
      </c>
      <c r="N281" s="534">
        <v>35.787599999999998</v>
      </c>
      <c r="O281" s="534">
        <v>21.6355</v>
      </c>
      <c r="P281" s="534">
        <v>50.580244999999998</v>
      </c>
      <c r="Q281" s="506">
        <v>1024.9259</v>
      </c>
      <c r="R281" s="534">
        <v>7.7079399999999998</v>
      </c>
      <c r="S281" s="535">
        <v>107.85035000000001</v>
      </c>
      <c r="T281" s="534">
        <v>8.3050000000000015</v>
      </c>
      <c r="U281" s="534">
        <v>0.28820000000000001</v>
      </c>
      <c r="V281" s="534">
        <v>0.27929999999999999</v>
      </c>
      <c r="W281" s="534">
        <v>35.798200000000001</v>
      </c>
      <c r="X281" s="534">
        <v>20.928899999999999</v>
      </c>
      <c r="Y281" s="534">
        <v>49.863153000000004</v>
      </c>
      <c r="Z281" s="506">
        <v>1025.1995999999999</v>
      </c>
      <c r="AA281" s="534">
        <v>7.6924200000000003</v>
      </c>
      <c r="AB281" s="535">
        <v>106.2855</v>
      </c>
      <c r="AC281" s="534">
        <v>8.3080000000000016</v>
      </c>
      <c r="AD281" s="534">
        <v>0.78569999999999995</v>
      </c>
      <c r="AE281" s="534">
        <v>1.9961</v>
      </c>
      <c r="AF281" s="10">
        <v>7</v>
      </c>
      <c r="AG281" s="503">
        <v>0.7391723472668813</v>
      </c>
    </row>
    <row r="282" spans="1:33" s="116" customFormat="1" ht="15">
      <c r="A282" s="29" t="s">
        <v>363</v>
      </c>
      <c r="B282" s="33">
        <v>41260</v>
      </c>
      <c r="C282" s="31">
        <v>2</v>
      </c>
      <c r="D282" s="31" t="s">
        <v>191</v>
      </c>
      <c r="E282" s="31" t="s">
        <v>196</v>
      </c>
      <c r="F282" s="31" t="s">
        <v>188</v>
      </c>
      <c r="G282" s="31" t="s">
        <v>199</v>
      </c>
      <c r="H282" s="32" t="s">
        <v>236</v>
      </c>
      <c r="I282" s="32" t="s">
        <v>326</v>
      </c>
      <c r="J282" s="32" t="s">
        <v>327</v>
      </c>
      <c r="M282" s="503">
        <v>4.3274501509954905E-2</v>
      </c>
      <c r="N282" s="534">
        <v>35.729000000000006</v>
      </c>
      <c r="O282" s="534">
        <v>22.207699999999999</v>
      </c>
      <c r="P282" s="534">
        <v>51.104992000000003</v>
      </c>
      <c r="Q282" s="506">
        <v>1024.7201</v>
      </c>
      <c r="R282" s="534">
        <v>7.6714799999999999</v>
      </c>
      <c r="S282" s="535">
        <v>108.39874</v>
      </c>
      <c r="T282" s="534">
        <v>8.3800000000000008</v>
      </c>
      <c r="U282" s="534">
        <v>0.23469999999999999</v>
      </c>
      <c r="V282" s="534">
        <v>0.29630000000000001</v>
      </c>
      <c r="W282" s="534">
        <v>35.727600000000002</v>
      </c>
      <c r="X282" s="534">
        <v>21.867999999999999</v>
      </c>
      <c r="Y282" s="534">
        <v>50.753363999999998</v>
      </c>
      <c r="Z282" s="506">
        <v>1024.8704</v>
      </c>
      <c r="AA282" s="534">
        <v>7.4492500000000001</v>
      </c>
      <c r="AB282" s="535">
        <v>104.62622</v>
      </c>
      <c r="AC282" s="534">
        <v>8.3740000000000006</v>
      </c>
      <c r="AD282" s="534">
        <v>0.4965</v>
      </c>
      <c r="AE282" s="534">
        <v>1.1398999999999999</v>
      </c>
      <c r="AF282" s="10">
        <v>6.1</v>
      </c>
      <c r="AG282" s="503">
        <v>0.69974976303317549</v>
      </c>
    </row>
    <row r="283" spans="1:33" s="116" customFormat="1" ht="15">
      <c r="A283" s="29" t="s">
        <v>363</v>
      </c>
      <c r="B283" s="33">
        <v>41267</v>
      </c>
      <c r="C283" s="31">
        <v>2</v>
      </c>
      <c r="D283" s="31" t="s">
        <v>196</v>
      </c>
      <c r="E283" s="31">
        <v>1</v>
      </c>
      <c r="F283" s="31" t="s">
        <v>116</v>
      </c>
      <c r="G283" s="31" t="s">
        <v>199</v>
      </c>
      <c r="H283" s="32" t="s">
        <v>236</v>
      </c>
      <c r="I283" s="32" t="s">
        <v>326</v>
      </c>
      <c r="J283" s="32" t="s">
        <v>327</v>
      </c>
      <c r="M283" s="503">
        <v>5.7302823569477288E-2</v>
      </c>
      <c r="N283" s="534">
        <v>35.783200000000001</v>
      </c>
      <c r="O283" s="534">
        <v>23.248200000000001</v>
      </c>
      <c r="P283" s="534">
        <v>52.268457000000005</v>
      </c>
      <c r="Q283" s="506">
        <v>1024.4614999999999</v>
      </c>
      <c r="R283" s="534">
        <v>7.55246</v>
      </c>
      <c r="S283" s="535">
        <v>108.71634</v>
      </c>
      <c r="T283" s="534">
        <v>8.4250000000000007</v>
      </c>
      <c r="U283" s="534">
        <v>0.28470000000000001</v>
      </c>
      <c r="V283" s="534">
        <v>0.35049999999999998</v>
      </c>
      <c r="W283" s="534">
        <v>35.816699999999997</v>
      </c>
      <c r="X283" s="534">
        <v>22.429300000000001</v>
      </c>
      <c r="Y283" s="534">
        <v>51.454084000000002</v>
      </c>
      <c r="Z283" s="506">
        <v>1024.7716</v>
      </c>
      <c r="AA283" s="534">
        <v>8.1732200000000006</v>
      </c>
      <c r="AB283" s="535">
        <v>115.99981</v>
      </c>
      <c r="AC283" s="534">
        <v>8.4499999999999993</v>
      </c>
      <c r="AD283" s="534">
        <v>0.25850000000000001</v>
      </c>
      <c r="AE283" s="534">
        <v>0.2379</v>
      </c>
      <c r="AF283" s="10">
        <v>6</v>
      </c>
      <c r="AG283" s="503">
        <v>0.30741581395348838</v>
      </c>
    </row>
    <row r="284" spans="1:33" s="116" customFormat="1" ht="15">
      <c r="A284" s="29" t="s">
        <v>363</v>
      </c>
      <c r="B284" s="33">
        <v>41281</v>
      </c>
      <c r="C284" s="31">
        <v>2</v>
      </c>
      <c r="D284" s="31">
        <v>1</v>
      </c>
      <c r="E284" s="31">
        <v>1</v>
      </c>
      <c r="F284" s="31" t="s">
        <v>206</v>
      </c>
      <c r="G284" s="31" t="s">
        <v>199</v>
      </c>
      <c r="H284" s="32" t="s">
        <v>243</v>
      </c>
      <c r="I284" s="32" t="s">
        <v>326</v>
      </c>
      <c r="J284" s="32" t="s">
        <v>280</v>
      </c>
      <c r="M284" s="503">
        <v>8.831437593272147E-2</v>
      </c>
      <c r="N284" s="534">
        <v>35.883000000000003</v>
      </c>
      <c r="O284" s="534">
        <v>24.796500000000002</v>
      </c>
      <c r="P284" s="534">
        <v>54.042023999999998</v>
      </c>
      <c r="Q284" s="506">
        <v>1024.0755999999999</v>
      </c>
      <c r="R284" s="534">
        <v>7.2149400000000004</v>
      </c>
      <c r="S284" s="535">
        <v>106.72399</v>
      </c>
      <c r="T284" s="534">
        <v>8.407</v>
      </c>
      <c r="U284" s="534">
        <v>0.32479999999999998</v>
      </c>
      <c r="V284" s="534">
        <v>0.60350000000000004</v>
      </c>
      <c r="W284" s="534">
        <v>35.885599999999997</v>
      </c>
      <c r="X284" s="534">
        <v>24.356100000000001</v>
      </c>
      <c r="Y284" s="534">
        <v>53.582216000000003</v>
      </c>
      <c r="Z284" s="506">
        <v>1024.2678000000001</v>
      </c>
      <c r="AA284" s="534">
        <v>7.1407699999999998</v>
      </c>
      <c r="AB284" s="535">
        <v>104.83708</v>
      </c>
      <c r="AC284" s="534">
        <v>8.4040000000000017</v>
      </c>
      <c r="AD284" s="534">
        <v>0.52710000000000001</v>
      </c>
      <c r="AE284" s="534">
        <v>2.0049000000000001</v>
      </c>
      <c r="AF284" s="10">
        <v>5.8</v>
      </c>
      <c r="AG284" s="503">
        <v>1.0086131687242796</v>
      </c>
    </row>
    <row r="285" spans="1:33" s="116" customFormat="1" ht="15">
      <c r="A285" s="29" t="s">
        <v>363</v>
      </c>
      <c r="B285" s="33">
        <v>41287</v>
      </c>
      <c r="C285" s="31">
        <v>2</v>
      </c>
      <c r="D285" s="31" t="s">
        <v>196</v>
      </c>
      <c r="E285" s="31">
        <v>1</v>
      </c>
      <c r="F285" s="31" t="s">
        <v>197</v>
      </c>
      <c r="G285" s="31" t="s">
        <v>199</v>
      </c>
      <c r="H285" s="32" t="s">
        <v>241</v>
      </c>
      <c r="I285" s="32" t="s">
        <v>326</v>
      </c>
      <c r="J285" s="32" t="s">
        <v>280</v>
      </c>
      <c r="M285" s="503">
        <v>9.2161597342543061E-2</v>
      </c>
      <c r="N285" s="534">
        <v>35.924700000000001</v>
      </c>
      <c r="O285" s="534">
        <v>24.114000000000001</v>
      </c>
      <c r="P285" s="534">
        <v>53.370640999999999</v>
      </c>
      <c r="Q285" s="506">
        <v>1024.3122000000001</v>
      </c>
      <c r="R285" s="534">
        <v>7.2195099999999996</v>
      </c>
      <c r="S285" s="535">
        <v>105.57746</v>
      </c>
      <c r="T285" s="534">
        <v>8.4360000000000017</v>
      </c>
      <c r="U285" s="534">
        <v>0.36959999999999998</v>
      </c>
      <c r="V285" s="534">
        <v>0.82769999999999999</v>
      </c>
      <c r="W285" s="534">
        <v>35.926000000000002</v>
      </c>
      <c r="X285" s="534">
        <v>24.114599999999999</v>
      </c>
      <c r="Y285" s="534">
        <v>53.378227000000003</v>
      </c>
      <c r="Z285" s="506">
        <v>1024.3646000000001</v>
      </c>
      <c r="AA285" s="534">
        <v>7.1975600000000002</v>
      </c>
      <c r="AB285" s="535">
        <v>105.25845</v>
      </c>
      <c r="AC285" s="534">
        <v>8.4350000000000005</v>
      </c>
      <c r="AD285" s="534">
        <v>0.25319999999999998</v>
      </c>
      <c r="AE285" s="534">
        <v>1.0374000000000001</v>
      </c>
      <c r="AF285" s="10">
        <v>6.1</v>
      </c>
      <c r="AG285" s="503">
        <v>0.86738470588235261</v>
      </c>
    </row>
    <row r="286" spans="1:33" s="116" customFormat="1" ht="15">
      <c r="A286" s="29" t="s">
        <v>363</v>
      </c>
      <c r="B286" s="33">
        <v>41295</v>
      </c>
      <c r="C286" s="31">
        <v>2</v>
      </c>
      <c r="D286" s="31">
        <v>1</v>
      </c>
      <c r="E286" s="31">
        <v>1</v>
      </c>
      <c r="F286" s="31" t="s">
        <v>116</v>
      </c>
      <c r="G286" s="31" t="s">
        <v>199</v>
      </c>
      <c r="H286" s="32" t="s">
        <v>237</v>
      </c>
      <c r="I286" s="32" t="s">
        <v>326</v>
      </c>
      <c r="J286" s="32" t="s">
        <v>327</v>
      </c>
      <c r="M286" s="503">
        <v>9.2410691192988906E-2</v>
      </c>
      <c r="N286" s="534">
        <v>36.040100000000002</v>
      </c>
      <c r="O286" s="534">
        <v>23.971900000000002</v>
      </c>
      <c r="P286" s="534">
        <v>53.371268000000001</v>
      </c>
      <c r="Q286" s="506">
        <v>1024.4416000000001</v>
      </c>
      <c r="R286" s="534">
        <v>7.1652699999999996</v>
      </c>
      <c r="S286" s="535">
        <v>104.59781</v>
      </c>
      <c r="T286" s="11">
        <v>8.1630000000000003</v>
      </c>
      <c r="U286" s="534">
        <v>0.14410000000000001</v>
      </c>
      <c r="V286" s="534">
        <v>0.16569999999999999</v>
      </c>
      <c r="W286" s="534">
        <v>36.046199999999999</v>
      </c>
      <c r="X286" s="534">
        <v>23.765699999999999</v>
      </c>
      <c r="Y286" s="534">
        <v>53.166654999999999</v>
      </c>
      <c r="Z286" s="506">
        <v>1024.5768</v>
      </c>
      <c r="AA286" s="534">
        <v>6.9537000000000004</v>
      </c>
      <c r="AB286" s="535">
        <v>101.15266</v>
      </c>
      <c r="AC286" s="11">
        <v>8.1630000000000003</v>
      </c>
      <c r="AD286" s="534">
        <v>0.27929999999999999</v>
      </c>
      <c r="AE286" s="534">
        <v>0.61699999999999999</v>
      </c>
      <c r="AF286" s="10">
        <v>5.8</v>
      </c>
      <c r="AG286" s="503">
        <v>0.33605027027027046</v>
      </c>
    </row>
    <row r="287" spans="1:33" s="116" customFormat="1" ht="15">
      <c r="A287" s="29" t="s">
        <v>363</v>
      </c>
      <c r="B287" s="33">
        <v>41304</v>
      </c>
      <c r="C287" s="31">
        <v>2</v>
      </c>
      <c r="D287" s="31" t="s">
        <v>196</v>
      </c>
      <c r="E287" s="31">
        <v>1</v>
      </c>
      <c r="F287" s="31" t="s">
        <v>206</v>
      </c>
      <c r="G287" s="31" t="s">
        <v>199</v>
      </c>
      <c r="H287" s="32" t="s">
        <v>237</v>
      </c>
      <c r="I287" s="32" t="s">
        <v>326</v>
      </c>
      <c r="J287" s="32" t="s">
        <v>280</v>
      </c>
      <c r="M287" s="503" t="s">
        <v>328</v>
      </c>
      <c r="N287" s="534">
        <v>36.237200000000001</v>
      </c>
      <c r="O287" s="534">
        <v>23.7974</v>
      </c>
      <c r="P287" s="534">
        <v>53.443632000000001</v>
      </c>
      <c r="Q287" s="506">
        <v>1024.6431</v>
      </c>
      <c r="R287" s="534">
        <v>7.2874800000000004</v>
      </c>
      <c r="S287" s="535">
        <v>106.18283</v>
      </c>
      <c r="T287" s="11">
        <v>8.1940000000000008</v>
      </c>
      <c r="U287" s="534">
        <v>0.23200000000000001</v>
      </c>
      <c r="V287" s="534">
        <v>0.25750000000000001</v>
      </c>
      <c r="W287" s="534">
        <v>36.229800000000004</v>
      </c>
      <c r="X287" s="534">
        <v>23.564499999999999</v>
      </c>
      <c r="Y287" s="534">
        <v>53.190793000000006</v>
      </c>
      <c r="Z287" s="506">
        <v>1024.7630999999999</v>
      </c>
      <c r="AA287" s="534">
        <v>7.3602800000000004</v>
      </c>
      <c r="AB287" s="535">
        <v>106.80826</v>
      </c>
      <c r="AC287" s="11">
        <v>8.2040000000000006</v>
      </c>
      <c r="AD287" s="534">
        <v>0.2283</v>
      </c>
      <c r="AE287" s="534">
        <v>0.59450000000000003</v>
      </c>
      <c r="AF287" s="10">
        <v>7</v>
      </c>
      <c r="AG287" s="503">
        <v>0.38532722772277223</v>
      </c>
    </row>
    <row r="288" spans="1:33" s="116" customFormat="1" ht="15">
      <c r="A288" s="29" t="s">
        <v>363</v>
      </c>
      <c r="B288" s="33">
        <v>41309</v>
      </c>
      <c r="C288" s="31">
        <v>2</v>
      </c>
      <c r="D288" s="31" t="s">
        <v>191</v>
      </c>
      <c r="E288" s="31">
        <v>1</v>
      </c>
      <c r="F288" s="31" t="s">
        <v>197</v>
      </c>
      <c r="G288" s="31" t="s">
        <v>199</v>
      </c>
      <c r="H288" s="32" t="s">
        <v>238</v>
      </c>
      <c r="I288" s="32" t="s">
        <v>326</v>
      </c>
      <c r="J288" s="32" t="s">
        <v>327</v>
      </c>
      <c r="K288" s="32"/>
      <c r="L288" s="32"/>
      <c r="M288" s="503">
        <v>9.0241980656999274E-2</v>
      </c>
      <c r="N288" s="534">
        <v>36.189100000000003</v>
      </c>
      <c r="O288" s="534">
        <v>24.390499999999999</v>
      </c>
      <c r="P288" s="534">
        <v>54.015317000000003</v>
      </c>
      <c r="Q288" s="506">
        <v>1024.4295</v>
      </c>
      <c r="R288" s="534">
        <v>7.7642100000000003</v>
      </c>
      <c r="S288" s="535">
        <v>114.25581</v>
      </c>
      <c r="T288" s="534">
        <v>8.2910000000000004</v>
      </c>
      <c r="U288" s="534">
        <v>0.16450000000000001</v>
      </c>
      <c r="V288" s="534">
        <v>0.15160000000000001</v>
      </c>
      <c r="W288" s="534">
        <v>36.2851</v>
      </c>
      <c r="X288" s="534">
        <v>23.724900000000002</v>
      </c>
      <c r="Y288" s="534">
        <v>53.435593000000004</v>
      </c>
      <c r="Z288" s="506">
        <v>1024.7674999999999</v>
      </c>
      <c r="AA288" s="534">
        <v>6.6223000000000001</v>
      </c>
      <c r="AB288" s="535">
        <v>96.396749999999997</v>
      </c>
      <c r="AC288" s="534">
        <v>8.2240000000000002</v>
      </c>
      <c r="AD288" s="534">
        <v>0.70420000000000005</v>
      </c>
      <c r="AE288" s="534">
        <v>2.5318999999999998</v>
      </c>
      <c r="AF288" s="10">
        <v>5.8</v>
      </c>
      <c r="AG288" s="503">
        <v>0.96411666666666651</v>
      </c>
    </row>
    <row r="289" spans="1:39" s="116" customFormat="1" ht="15">
      <c r="A289" s="29" t="s">
        <v>363</v>
      </c>
      <c r="B289" s="33">
        <v>41316</v>
      </c>
      <c r="C289" s="31">
        <v>2</v>
      </c>
      <c r="D289" s="31" t="s">
        <v>191</v>
      </c>
      <c r="E289" s="31">
        <v>1</v>
      </c>
      <c r="F289" s="31" t="s">
        <v>206</v>
      </c>
      <c r="G289" s="31" t="s">
        <v>193</v>
      </c>
      <c r="H289" s="32" t="s">
        <v>239</v>
      </c>
      <c r="I289" s="32" t="s">
        <v>326</v>
      </c>
      <c r="J289" s="32" t="s">
        <v>280</v>
      </c>
      <c r="K289" s="32"/>
      <c r="L289" s="32"/>
      <c r="M289" s="511">
        <v>9.6027123270955889E-2</v>
      </c>
      <c r="N289" s="534">
        <v>36.452199999999998</v>
      </c>
      <c r="O289" s="534">
        <v>24.227499999999999</v>
      </c>
      <c r="P289" s="534">
        <v>54.187913999999999</v>
      </c>
      <c r="Q289" s="506">
        <v>1024.6776</v>
      </c>
      <c r="R289" s="534">
        <v>7.2491599999999998</v>
      </c>
      <c r="S289" s="535">
        <v>106.53993</v>
      </c>
      <c r="T289" s="534">
        <v>8.2040000000000006</v>
      </c>
      <c r="U289" s="534">
        <v>0.16769999999999999</v>
      </c>
      <c r="V289" s="534">
        <v>0.38850000000000001</v>
      </c>
      <c r="W289" s="534">
        <v>36.454900000000002</v>
      </c>
      <c r="X289" s="534">
        <v>24.048999999999999</v>
      </c>
      <c r="Y289" s="534">
        <v>54.003936000000003</v>
      </c>
      <c r="Z289" s="506">
        <v>1024.7791999999999</v>
      </c>
      <c r="AA289" s="534">
        <v>6.9182300000000003</v>
      </c>
      <c r="AB289" s="535">
        <v>101.36693</v>
      </c>
      <c r="AC289" s="534">
        <v>8.1950000000000003</v>
      </c>
      <c r="AD289" s="534">
        <v>0.45540000000000003</v>
      </c>
      <c r="AE289" s="534">
        <v>0.99319999999999997</v>
      </c>
      <c r="AF289" s="10">
        <v>7.5</v>
      </c>
      <c r="AG289" s="503">
        <v>0.7425799999999998</v>
      </c>
    </row>
    <row r="290" spans="1:39" s="116" customFormat="1" ht="15">
      <c r="A290" s="29" t="s">
        <v>363</v>
      </c>
      <c r="B290" s="33">
        <v>41323</v>
      </c>
      <c r="C290" s="31">
        <v>2</v>
      </c>
      <c r="D290" s="31">
        <v>1</v>
      </c>
      <c r="E290" s="31">
        <v>1</v>
      </c>
      <c r="F290" s="31" t="s">
        <v>206</v>
      </c>
      <c r="G290" s="31" t="s">
        <v>207</v>
      </c>
      <c r="H290" s="32" t="s">
        <v>255</v>
      </c>
      <c r="I290" s="32" t="s">
        <v>326</v>
      </c>
      <c r="J290" s="32" t="s">
        <v>280</v>
      </c>
      <c r="K290" s="536"/>
      <c r="L290" s="32"/>
      <c r="M290" s="511">
        <v>0.10235637949421585</v>
      </c>
      <c r="N290" s="534">
        <v>36.462600000000002</v>
      </c>
      <c r="O290" s="534">
        <v>24.340499999999999</v>
      </c>
      <c r="P290" s="534">
        <v>54.323464999999999</v>
      </c>
      <c r="Q290" s="506">
        <v>1024.6513</v>
      </c>
      <c r="R290" s="534">
        <v>7.0273599999999998</v>
      </c>
      <c r="S290" s="535">
        <v>103.48635</v>
      </c>
      <c r="T290" s="534">
        <v>8.2030000000000012</v>
      </c>
      <c r="U290" s="534">
        <v>0.63690000000000002</v>
      </c>
      <c r="V290" s="534">
        <v>0.52149999999999996</v>
      </c>
      <c r="W290" s="534">
        <v>36.519300000000001</v>
      </c>
      <c r="X290" s="534">
        <v>23.696400000000001</v>
      </c>
      <c r="Y290" s="534">
        <v>53.710847000000001</v>
      </c>
      <c r="Z290" s="506">
        <v>1024.9532999999999</v>
      </c>
      <c r="AA290" s="534">
        <v>7.6576000000000004</v>
      </c>
      <c r="AB290" s="535">
        <v>111.56251</v>
      </c>
      <c r="AC290" s="534">
        <v>8.2309999999999999</v>
      </c>
      <c r="AD290" s="534">
        <v>0.60040000000000004</v>
      </c>
      <c r="AE290" s="534">
        <v>0.75339999999999996</v>
      </c>
      <c r="AF290" s="10">
        <v>6.2</v>
      </c>
      <c r="AG290" s="503">
        <v>0.93925806451612903</v>
      </c>
    </row>
    <row r="291" spans="1:39" s="116" customFormat="1" ht="15">
      <c r="A291" s="29" t="s">
        <v>363</v>
      </c>
      <c r="B291" s="33">
        <v>41330</v>
      </c>
      <c r="C291" s="31">
        <v>2</v>
      </c>
      <c r="D291" s="31">
        <v>1</v>
      </c>
      <c r="E291" s="31">
        <v>1</v>
      </c>
      <c r="F291" s="31" t="s">
        <v>119</v>
      </c>
      <c r="G291" s="31" t="s">
        <v>187</v>
      </c>
      <c r="H291" s="32" t="s">
        <v>241</v>
      </c>
      <c r="I291" s="32" t="s">
        <v>326</v>
      </c>
      <c r="J291" s="32" t="s">
        <v>280</v>
      </c>
      <c r="K291" s="32"/>
      <c r="M291" s="503">
        <v>9.3259729779038625E-2</v>
      </c>
      <c r="N291" s="534">
        <v>36.514899999999997</v>
      </c>
      <c r="O291" s="534">
        <v>24.213699999999999</v>
      </c>
      <c r="P291" s="534">
        <v>54.255797999999999</v>
      </c>
      <c r="Q291" s="506">
        <v>1024.7293999999999</v>
      </c>
      <c r="R291" s="534">
        <v>7.2482499999999996</v>
      </c>
      <c r="S291" s="535">
        <v>106.53982000000001</v>
      </c>
      <c r="T291" s="534">
        <v>8.2830000000000013</v>
      </c>
      <c r="U291" s="534">
        <v>0.43780000000000002</v>
      </c>
      <c r="V291" s="534">
        <v>0.46800000000000003</v>
      </c>
      <c r="W291" s="534">
        <v>36.555900000000001</v>
      </c>
      <c r="X291" s="534">
        <v>23.797000000000001</v>
      </c>
      <c r="Y291" s="534">
        <v>53.865434</v>
      </c>
      <c r="Z291" s="506">
        <v>1024.9358</v>
      </c>
      <c r="AA291" s="534">
        <v>8.3732000000000006</v>
      </c>
      <c r="AB291" s="535">
        <v>122.22565</v>
      </c>
      <c r="AC291" s="534">
        <v>8.3400000000000016</v>
      </c>
      <c r="AD291" s="534">
        <v>0.3972</v>
      </c>
      <c r="AE291" s="534">
        <v>0.73450000000000004</v>
      </c>
      <c r="AF291" s="10">
        <v>4.8</v>
      </c>
      <c r="AG291" s="503">
        <v>0.72697467532467552</v>
      </c>
    </row>
    <row r="292" spans="1:39" s="116" customFormat="1" ht="15">
      <c r="A292" s="29" t="s">
        <v>363</v>
      </c>
      <c r="B292" s="33">
        <v>41337</v>
      </c>
      <c r="C292" s="31">
        <v>2</v>
      </c>
      <c r="D292" s="31">
        <v>1</v>
      </c>
      <c r="E292" s="31">
        <v>1</v>
      </c>
      <c r="F292" s="31" t="s">
        <v>116</v>
      </c>
      <c r="G292" s="31" t="s">
        <v>193</v>
      </c>
      <c r="H292" s="32" t="s">
        <v>239</v>
      </c>
      <c r="I292" s="32" t="s">
        <v>326</v>
      </c>
      <c r="J292" s="32" t="s">
        <v>280</v>
      </c>
      <c r="K292" s="32"/>
      <c r="M292" s="503">
        <v>9.5026668207553969E-2</v>
      </c>
      <c r="N292" s="534">
        <v>36.571100000000001</v>
      </c>
      <c r="O292" s="534">
        <v>24.029199999999999</v>
      </c>
      <c r="P292" s="534">
        <v>54.130551000000004</v>
      </c>
      <c r="Q292" s="506">
        <v>1024.827</v>
      </c>
      <c r="R292" s="534">
        <v>7.0124399999999998</v>
      </c>
      <c r="S292" s="535">
        <v>102.78104</v>
      </c>
      <c r="T292" s="534">
        <v>8.3280000000000012</v>
      </c>
      <c r="U292" s="534">
        <v>0.2102</v>
      </c>
      <c r="V292" s="534">
        <v>0.31390000000000001</v>
      </c>
      <c r="W292" s="534">
        <v>36.666899999999998</v>
      </c>
      <c r="X292" s="534">
        <v>24.010999999999999</v>
      </c>
      <c r="Y292" s="534">
        <v>54.239960000000004</v>
      </c>
      <c r="Z292" s="506">
        <v>1024.9376999999999</v>
      </c>
      <c r="AA292" s="534">
        <v>6.9105800000000004</v>
      </c>
      <c r="AB292" s="535">
        <v>101.31218</v>
      </c>
      <c r="AC292" s="534">
        <v>8.3210000000000015</v>
      </c>
      <c r="AD292" s="534">
        <v>0.3629</v>
      </c>
      <c r="AE292" s="534">
        <v>0.80420000000000003</v>
      </c>
      <c r="AF292" s="10">
        <v>7.9</v>
      </c>
      <c r="AG292" s="503">
        <v>0.60792872340425519</v>
      </c>
    </row>
    <row r="293" spans="1:39" s="116" customFormat="1" ht="15">
      <c r="A293" s="29" t="s">
        <v>363</v>
      </c>
      <c r="B293" s="33">
        <v>41344</v>
      </c>
      <c r="C293" s="31">
        <v>2</v>
      </c>
      <c r="D293" s="31" t="s">
        <v>191</v>
      </c>
      <c r="E293" s="31">
        <v>1</v>
      </c>
      <c r="F293" s="31" t="s">
        <v>116</v>
      </c>
      <c r="G293" s="31" t="s">
        <v>199</v>
      </c>
      <c r="H293" s="32" t="s">
        <v>237</v>
      </c>
      <c r="I293" s="32" t="s">
        <v>326</v>
      </c>
      <c r="J293" s="32" t="s">
        <v>327</v>
      </c>
      <c r="K293" s="32"/>
      <c r="M293" s="503">
        <v>7.0438526620642927E-2</v>
      </c>
      <c r="N293" s="534">
        <v>36.5214</v>
      </c>
      <c r="O293" s="534">
        <v>24.029</v>
      </c>
      <c r="P293" s="534">
        <v>54.065007000000001</v>
      </c>
      <c r="Q293" s="506">
        <v>1024.7892999999999</v>
      </c>
      <c r="R293" s="534">
        <v>6.8145899999999999</v>
      </c>
      <c r="S293" s="535">
        <v>99.852329999999981</v>
      </c>
      <c r="T293" s="534">
        <v>8.2889999999999997</v>
      </c>
      <c r="U293" s="534">
        <v>0.32679999999999998</v>
      </c>
      <c r="V293" s="534">
        <v>0.34549999999999997</v>
      </c>
      <c r="W293" s="534">
        <v>36.655999999999999</v>
      </c>
      <c r="X293" s="534">
        <v>23.917100000000001</v>
      </c>
      <c r="Y293" s="534">
        <v>54.126091000000002</v>
      </c>
      <c r="Z293" s="506">
        <v>1024.9764</v>
      </c>
      <c r="AA293" s="534">
        <v>6.08087</v>
      </c>
      <c r="AB293" s="535">
        <v>88.998869999999997</v>
      </c>
      <c r="AC293" s="534">
        <v>8.2650000000000006</v>
      </c>
      <c r="AD293" s="534">
        <v>0.27229999999999999</v>
      </c>
      <c r="AE293" s="534">
        <v>0.92400000000000004</v>
      </c>
      <c r="AF293" s="10">
        <v>5.2</v>
      </c>
      <c r="AG293" s="503">
        <v>0.69293611111111086</v>
      </c>
    </row>
    <row r="294" spans="1:39" ht="15">
      <c r="A294" s="29" t="s">
        <v>363</v>
      </c>
      <c r="B294" s="33">
        <v>41351</v>
      </c>
      <c r="C294" s="31">
        <v>2</v>
      </c>
      <c r="D294" s="31" t="s">
        <v>191</v>
      </c>
      <c r="E294" s="31">
        <v>1</v>
      </c>
      <c r="F294" s="31" t="s">
        <v>197</v>
      </c>
      <c r="G294" s="31" t="s">
        <v>193</v>
      </c>
      <c r="H294" s="32" t="s">
        <v>238</v>
      </c>
      <c r="I294" s="32" t="s">
        <v>326</v>
      </c>
      <c r="J294" s="32" t="s">
        <v>327</v>
      </c>
      <c r="K294" s="32"/>
      <c r="L294" s="116"/>
      <c r="M294" s="503">
        <v>8.8253552391288043E-2</v>
      </c>
      <c r="N294" s="534">
        <v>36.3887</v>
      </c>
      <c r="O294" s="534">
        <v>22.932700000000001</v>
      </c>
      <c r="P294" s="534">
        <v>52.715521000000003</v>
      </c>
      <c r="Q294" s="506">
        <v>1025.0105000000001</v>
      </c>
      <c r="R294" s="534">
        <v>7.1054899999999996</v>
      </c>
      <c r="S294" s="535">
        <v>102.07835</v>
      </c>
      <c r="T294" s="534">
        <v>8.322000000000001</v>
      </c>
      <c r="U294" s="534">
        <v>0.16500000000000001</v>
      </c>
      <c r="V294" s="534">
        <v>0.57579999999999998</v>
      </c>
      <c r="W294" s="534">
        <v>36.440899999999999</v>
      </c>
      <c r="X294" s="534">
        <v>22.9129</v>
      </c>
      <c r="Y294" s="534">
        <v>52.766034000000005</v>
      </c>
      <c r="Z294" s="506">
        <v>1025.0989999999999</v>
      </c>
      <c r="AA294" s="534">
        <v>6.4513800000000003</v>
      </c>
      <c r="AB294" s="535">
        <v>92.677449999999979</v>
      </c>
      <c r="AC294" s="534">
        <v>8.2889999999999997</v>
      </c>
      <c r="AD294" s="534">
        <v>0.19339999999999999</v>
      </c>
      <c r="AE294" s="534">
        <v>0.60029999999999994</v>
      </c>
      <c r="AF294" s="10">
        <v>7.5</v>
      </c>
      <c r="AG294" s="503">
        <v>0.55672750000000015</v>
      </c>
      <c r="AH294" s="116"/>
      <c r="AI294" s="116"/>
      <c r="AJ294" s="116"/>
      <c r="AK294" s="116"/>
      <c r="AL294" s="116"/>
      <c r="AM294" s="116"/>
    </row>
    <row r="295" spans="1:39" s="116" customFormat="1" ht="15">
      <c r="A295" s="29" t="s">
        <v>363</v>
      </c>
      <c r="B295" s="33">
        <v>41358</v>
      </c>
      <c r="C295" s="31">
        <v>2</v>
      </c>
      <c r="D295" s="31" t="s">
        <v>191</v>
      </c>
      <c r="E295" s="31">
        <v>1</v>
      </c>
      <c r="F295" s="31" t="s">
        <v>116</v>
      </c>
      <c r="G295" s="31" t="s">
        <v>199</v>
      </c>
      <c r="H295" s="32" t="s">
        <v>238</v>
      </c>
      <c r="I295" s="32" t="s">
        <v>326</v>
      </c>
      <c r="J295" s="32" t="s">
        <v>280</v>
      </c>
      <c r="K295" s="32"/>
      <c r="M295" s="503" t="s">
        <v>328</v>
      </c>
      <c r="N295" s="534">
        <v>36.222900000000003</v>
      </c>
      <c r="O295" s="534">
        <v>22.049399999999999</v>
      </c>
      <c r="P295" s="534">
        <v>51.564444999999999</v>
      </c>
      <c r="Q295" s="506">
        <v>1025.1378</v>
      </c>
      <c r="R295" s="534">
        <v>6.6802099999999998</v>
      </c>
      <c r="S295" s="535">
        <v>94.39949</v>
      </c>
      <c r="T295" s="534">
        <v>8.3210000000000015</v>
      </c>
      <c r="U295" s="534">
        <v>0.4299</v>
      </c>
      <c r="V295" s="534">
        <v>0.20699999999999999</v>
      </c>
      <c r="W295" s="534">
        <v>36.591500000000003</v>
      </c>
      <c r="X295" s="534">
        <v>22.248999999999999</v>
      </c>
      <c r="Y295" s="534">
        <v>52.249752000000001</v>
      </c>
      <c r="Z295" s="506">
        <v>1025.4208000000001</v>
      </c>
      <c r="AA295" s="534">
        <v>6.7121700000000004</v>
      </c>
      <c r="AB295" s="535">
        <v>95.390680000000003</v>
      </c>
      <c r="AC295" s="534">
        <v>8.3430000000000017</v>
      </c>
      <c r="AD295" s="534">
        <v>0.21510000000000001</v>
      </c>
      <c r="AE295" s="534">
        <v>1.0463</v>
      </c>
      <c r="AF295" s="10">
        <v>7</v>
      </c>
      <c r="AG295" s="503">
        <v>0.59155357142857168</v>
      </c>
    </row>
    <row r="296" spans="1:39" s="116" customFormat="1">
      <c r="A296" s="29"/>
      <c r="B296" s="33"/>
      <c r="C296" s="31"/>
      <c r="D296" s="31"/>
      <c r="E296" s="31"/>
      <c r="F296" s="31"/>
      <c r="G296" s="31"/>
      <c r="H296" s="32"/>
      <c r="I296" s="32"/>
      <c r="J296" s="32"/>
      <c r="K296" s="32"/>
      <c r="AF296" s="10"/>
      <c r="AG296" s="503"/>
    </row>
    <row r="297" spans="1:39" s="116" customFormat="1" ht="15">
      <c r="A297" s="29" t="s">
        <v>364</v>
      </c>
      <c r="B297" s="33">
        <v>41246</v>
      </c>
      <c r="C297" s="31">
        <v>2</v>
      </c>
      <c r="D297" s="31" t="s">
        <v>191</v>
      </c>
      <c r="E297" s="31" t="s">
        <v>97</v>
      </c>
      <c r="F297" s="31" t="s">
        <v>206</v>
      </c>
      <c r="G297" s="31" t="s">
        <v>199</v>
      </c>
      <c r="H297" s="32" t="s">
        <v>237</v>
      </c>
      <c r="I297" s="32" t="s">
        <v>326</v>
      </c>
      <c r="J297" s="32" t="s">
        <v>326</v>
      </c>
      <c r="M297" s="32" t="s">
        <v>151</v>
      </c>
      <c r="N297" s="534">
        <v>35.704999999999998</v>
      </c>
      <c r="O297" s="534">
        <v>19.895600000000002</v>
      </c>
      <c r="P297" s="534">
        <v>48.669237000000003</v>
      </c>
      <c r="Q297" s="506">
        <v>1025.3302000000001</v>
      </c>
      <c r="R297" s="534">
        <v>8.3986300000000007</v>
      </c>
      <c r="S297" s="535">
        <v>113.82333</v>
      </c>
      <c r="T297" s="534">
        <v>8.2520000000000007</v>
      </c>
      <c r="U297" s="534">
        <v>0.79379999999999995</v>
      </c>
      <c r="V297" s="534">
        <v>0.45669999999999999</v>
      </c>
      <c r="W297" s="534">
        <v>35.697800000000001</v>
      </c>
      <c r="X297" s="534">
        <v>19.895299999999999</v>
      </c>
      <c r="Y297" s="534">
        <v>48.661217999999998</v>
      </c>
      <c r="Z297" s="506">
        <v>1025.3354999999999</v>
      </c>
      <c r="AA297" s="534">
        <v>8.4657600000000031</v>
      </c>
      <c r="AB297" s="535">
        <v>114.72745</v>
      </c>
      <c r="AC297" s="534">
        <v>8.2630000000000017</v>
      </c>
      <c r="AD297" s="506">
        <v>0.67010000000000003</v>
      </c>
      <c r="AE297" s="506">
        <v>0.39929999999999999</v>
      </c>
      <c r="AF297" s="10" t="s">
        <v>154</v>
      </c>
      <c r="AG297" s="503">
        <v>0.40472258064516115</v>
      </c>
    </row>
    <row r="298" spans="1:39" s="116" customFormat="1" ht="15">
      <c r="A298" s="29" t="s">
        <v>364</v>
      </c>
      <c r="B298" s="33">
        <v>41253</v>
      </c>
      <c r="C298" s="31">
        <v>2</v>
      </c>
      <c r="D298" s="31" t="s">
        <v>97</v>
      </c>
      <c r="E298" s="31">
        <v>1</v>
      </c>
      <c r="F298" s="31" t="s">
        <v>195</v>
      </c>
      <c r="G298" s="31" t="s">
        <v>204</v>
      </c>
      <c r="H298" s="32" t="s">
        <v>238</v>
      </c>
      <c r="I298" s="32" t="s">
        <v>326</v>
      </c>
      <c r="J298" s="32" t="s">
        <v>327</v>
      </c>
      <c r="M298" s="32" t="s">
        <v>151</v>
      </c>
      <c r="N298" s="534">
        <v>35.819200000000002</v>
      </c>
      <c r="O298" s="534">
        <v>22.288399999999999</v>
      </c>
      <c r="P298" s="534">
        <v>51.304133</v>
      </c>
      <c r="Q298" s="506">
        <v>1024.7635</v>
      </c>
      <c r="R298" s="534">
        <v>8.0655200000000029</v>
      </c>
      <c r="S298" s="535">
        <v>114.18907</v>
      </c>
      <c r="T298" s="534">
        <v>8.3390000000000004</v>
      </c>
      <c r="U298" s="534">
        <v>0.5887</v>
      </c>
      <c r="V298" s="534">
        <v>0.2301</v>
      </c>
      <c r="W298" s="534">
        <v>35.815199999999997</v>
      </c>
      <c r="X298" s="534">
        <v>22.0044</v>
      </c>
      <c r="Y298" s="534">
        <v>51.001963000000003</v>
      </c>
      <c r="Z298" s="506">
        <v>1024.8506</v>
      </c>
      <c r="AA298" s="534">
        <v>9.1627000000000027</v>
      </c>
      <c r="AB298" s="535">
        <v>129.06953999999999</v>
      </c>
      <c r="AC298" s="534">
        <v>8.376000000000003</v>
      </c>
      <c r="AD298" s="534">
        <v>0.52200000000000002</v>
      </c>
      <c r="AE298" s="534">
        <v>0.35589999999999999</v>
      </c>
      <c r="AF298" s="10" t="s">
        <v>127</v>
      </c>
      <c r="AG298" s="503">
        <v>0.33291512605042017</v>
      </c>
    </row>
    <row r="299" spans="1:39" s="116" customFormat="1" ht="15">
      <c r="A299" s="29" t="s">
        <v>364</v>
      </c>
      <c r="B299" s="33">
        <v>41260</v>
      </c>
      <c r="C299" s="31">
        <v>2</v>
      </c>
      <c r="D299" s="31" t="s">
        <v>191</v>
      </c>
      <c r="E299" s="31" t="s">
        <v>97</v>
      </c>
      <c r="F299" s="31" t="s">
        <v>208</v>
      </c>
      <c r="G299" s="31" t="s">
        <v>199</v>
      </c>
      <c r="H299" s="32" t="s">
        <v>236</v>
      </c>
      <c r="I299" s="32" t="s">
        <v>326</v>
      </c>
      <c r="J299" s="32" t="s">
        <v>326</v>
      </c>
      <c r="M299" s="32" t="s">
        <v>151</v>
      </c>
      <c r="N299" s="534">
        <v>35.679099999999998</v>
      </c>
      <c r="O299" s="534">
        <v>21.864799999999999</v>
      </c>
      <c r="P299" s="534">
        <v>50.682914000000004</v>
      </c>
      <c r="Q299" s="506">
        <v>1024.7777000000001</v>
      </c>
      <c r="R299" s="534">
        <v>7.9190699999999996</v>
      </c>
      <c r="S299" s="535">
        <v>111.18696</v>
      </c>
      <c r="T299" s="534">
        <v>8.407</v>
      </c>
      <c r="U299" s="534">
        <v>0.33019999999999999</v>
      </c>
      <c r="V299" s="534">
        <v>0.25419999999999998</v>
      </c>
      <c r="W299" s="534">
        <v>35.673900000000003</v>
      </c>
      <c r="X299" s="534">
        <v>21.8827</v>
      </c>
      <c r="Y299" s="534">
        <v>50.695206000000006</v>
      </c>
      <c r="Z299" s="506">
        <v>1024.7707</v>
      </c>
      <c r="AA299" s="534">
        <v>7.9438700000000004</v>
      </c>
      <c r="AB299" s="535">
        <v>111.56717999999999</v>
      </c>
      <c r="AC299" s="534">
        <v>8.41</v>
      </c>
      <c r="AD299" s="534">
        <v>0.28889999999999999</v>
      </c>
      <c r="AE299" s="534">
        <v>0.20630000000000001</v>
      </c>
      <c r="AF299" s="10" t="s">
        <v>154</v>
      </c>
      <c r="AG299" s="503">
        <v>0.24541748251748244</v>
      </c>
    </row>
    <row r="300" spans="1:39" s="116" customFormat="1" ht="15">
      <c r="A300" s="29" t="s">
        <v>364</v>
      </c>
      <c r="B300" s="33">
        <v>41267</v>
      </c>
      <c r="C300" s="31">
        <v>2</v>
      </c>
      <c r="D300" s="31">
        <v>1</v>
      </c>
      <c r="E300" s="31">
        <v>1</v>
      </c>
      <c r="F300" s="31" t="s">
        <v>116</v>
      </c>
      <c r="G300" s="31" t="s">
        <v>199</v>
      </c>
      <c r="H300" s="32" t="s">
        <v>244</v>
      </c>
      <c r="I300" s="32" t="s">
        <v>326</v>
      </c>
      <c r="J300" s="32" t="s">
        <v>326</v>
      </c>
      <c r="M300" s="32" t="s">
        <v>151</v>
      </c>
      <c r="N300" s="534">
        <v>35.726600000000005</v>
      </c>
      <c r="O300" s="534">
        <v>22.3049</v>
      </c>
      <c r="P300" s="534">
        <v>51.203400999999999</v>
      </c>
      <c r="Q300" s="506">
        <v>1024.6880000000001</v>
      </c>
      <c r="R300" s="534">
        <v>8.2800400000000014</v>
      </c>
      <c r="S300" s="535">
        <v>117.19699</v>
      </c>
      <c r="T300" s="534">
        <v>8.4499999999999993</v>
      </c>
      <c r="U300" s="534">
        <v>0.80389999999999995</v>
      </c>
      <c r="V300" s="534">
        <v>0.22839999999999999</v>
      </c>
      <c r="W300" s="534">
        <v>35.724000000000004</v>
      </c>
      <c r="X300" s="534">
        <v>22.279299999999999</v>
      </c>
      <c r="Y300" s="534">
        <v>51.174292999999999</v>
      </c>
      <c r="Z300" s="506">
        <v>1024.7027</v>
      </c>
      <c r="AA300" s="534">
        <v>8.360380000000001</v>
      </c>
      <c r="AB300" s="535">
        <v>118.27907</v>
      </c>
      <c r="AC300" s="534">
        <v>8.4499999999999993</v>
      </c>
      <c r="AD300" s="534">
        <v>0.52780000000000005</v>
      </c>
      <c r="AE300" s="534">
        <v>0.22939999999999999</v>
      </c>
      <c r="AF300" s="10" t="s">
        <v>126</v>
      </c>
      <c r="AG300" s="503">
        <v>0.23117159090909087</v>
      </c>
    </row>
    <row r="301" spans="1:39" s="116" customFormat="1" ht="15">
      <c r="A301" s="29" t="s">
        <v>364</v>
      </c>
      <c r="B301" s="33">
        <v>41281</v>
      </c>
      <c r="C301" s="31">
        <v>2</v>
      </c>
      <c r="D301" s="31" t="s">
        <v>97</v>
      </c>
      <c r="E301" s="31">
        <v>1</v>
      </c>
      <c r="F301" s="31" t="s">
        <v>202</v>
      </c>
      <c r="G301" s="31" t="s">
        <v>187</v>
      </c>
      <c r="H301" s="32" t="s">
        <v>239</v>
      </c>
      <c r="I301" s="32" t="s">
        <v>326</v>
      </c>
      <c r="J301" s="32" t="s">
        <v>280</v>
      </c>
      <c r="M301" s="32" t="s">
        <v>151</v>
      </c>
      <c r="N301" s="534">
        <v>35.840600000000002</v>
      </c>
      <c r="O301" s="534">
        <v>24.607900000000001</v>
      </c>
      <c r="P301" s="534">
        <v>53.784652000000001</v>
      </c>
      <c r="Q301" s="506">
        <v>1024.1023</v>
      </c>
      <c r="R301" s="534">
        <v>7.1575800000000003</v>
      </c>
      <c r="S301" s="535">
        <v>105.51000999999999</v>
      </c>
      <c r="T301" s="534">
        <v>8.3910000000000018</v>
      </c>
      <c r="U301" s="534">
        <v>0.61539999999999995</v>
      </c>
      <c r="V301" s="534">
        <v>0.61839999999999995</v>
      </c>
      <c r="W301" s="534">
        <v>35.841200000000001</v>
      </c>
      <c r="X301" s="534">
        <v>24.604299999999999</v>
      </c>
      <c r="Y301" s="534">
        <v>53.782549000000003</v>
      </c>
      <c r="Z301" s="506">
        <v>1024.1121000000001</v>
      </c>
      <c r="AA301" s="534">
        <v>7.1380100000000004</v>
      </c>
      <c r="AB301" s="535">
        <v>105.21545</v>
      </c>
      <c r="AC301" s="534">
        <v>8.3960000000000008</v>
      </c>
      <c r="AD301" s="534">
        <v>0.61450000000000005</v>
      </c>
      <c r="AE301" s="534">
        <v>0.63480000000000003</v>
      </c>
      <c r="AF301" s="10" t="s">
        <v>178</v>
      </c>
      <c r="AG301" s="503">
        <v>0.6171578124999999</v>
      </c>
    </row>
    <row r="302" spans="1:39" s="116" customFormat="1" ht="15">
      <c r="A302" s="29" t="s">
        <v>364</v>
      </c>
      <c r="B302" s="33">
        <v>41287</v>
      </c>
      <c r="C302" s="31">
        <v>2</v>
      </c>
      <c r="D302" s="31" t="s">
        <v>191</v>
      </c>
      <c r="E302" s="31">
        <v>1</v>
      </c>
      <c r="F302" s="31" t="s">
        <v>202</v>
      </c>
      <c r="G302" s="31" t="s">
        <v>193</v>
      </c>
      <c r="H302" s="32" t="s">
        <v>255</v>
      </c>
      <c r="I302" s="32" t="s">
        <v>326</v>
      </c>
      <c r="J302" s="32" t="s">
        <v>280</v>
      </c>
      <c r="M302" s="32" t="s">
        <v>151</v>
      </c>
      <c r="N302" s="534">
        <v>36.015300000000003</v>
      </c>
      <c r="O302" s="534">
        <v>23.759899999999998</v>
      </c>
      <c r="P302" s="534">
        <v>53.113024000000003</v>
      </c>
      <c r="Q302" s="506">
        <v>1024.4863</v>
      </c>
      <c r="R302" s="534">
        <v>6.4384899999999998</v>
      </c>
      <c r="S302" s="535">
        <v>93.632109999999997</v>
      </c>
      <c r="T302" s="534">
        <v>8.3820000000000014</v>
      </c>
      <c r="U302" s="534">
        <v>0.30599999999999999</v>
      </c>
      <c r="V302" s="534">
        <v>1.0113000000000001</v>
      </c>
      <c r="W302" s="534">
        <v>36.0197</v>
      </c>
      <c r="X302" s="534">
        <v>23.7502</v>
      </c>
      <c r="Y302" s="534">
        <v>53.109355000000001</v>
      </c>
      <c r="Z302" s="506">
        <v>1024.5007000000001</v>
      </c>
      <c r="AA302" s="534">
        <v>6.4146999999999998</v>
      </c>
      <c r="AB302" s="535">
        <v>93.272800000000004</v>
      </c>
      <c r="AC302" s="534">
        <v>8.3800000000000008</v>
      </c>
      <c r="AD302" s="534">
        <v>0.29430000000000001</v>
      </c>
      <c r="AE302" s="534">
        <v>0.77880000000000005</v>
      </c>
      <c r="AF302" s="10" t="s">
        <v>154</v>
      </c>
      <c r="AG302" s="503">
        <v>0.86574492753623167</v>
      </c>
    </row>
    <row r="303" spans="1:39" s="116" customFormat="1" ht="15">
      <c r="A303" s="29" t="s">
        <v>364</v>
      </c>
      <c r="B303" s="33">
        <v>41295</v>
      </c>
      <c r="C303" s="31">
        <v>2</v>
      </c>
      <c r="D303" s="31" t="s">
        <v>191</v>
      </c>
      <c r="E303" s="31" t="s">
        <v>190</v>
      </c>
      <c r="F303" s="31" t="s">
        <v>116</v>
      </c>
      <c r="G303" s="31" t="s">
        <v>193</v>
      </c>
      <c r="H303" s="32" t="s">
        <v>236</v>
      </c>
      <c r="I303" s="32" t="s">
        <v>326</v>
      </c>
      <c r="J303" s="32" t="s">
        <v>326</v>
      </c>
      <c r="M303" s="32" t="s">
        <v>151</v>
      </c>
      <c r="N303" s="534">
        <v>36.1235</v>
      </c>
      <c r="O303" s="534">
        <v>24.005099999999999</v>
      </c>
      <c r="P303" s="534">
        <v>53.517490000000002</v>
      </c>
      <c r="Q303" s="506">
        <v>1024.5050000000001</v>
      </c>
      <c r="R303" s="534">
        <v>7.4195200000000003</v>
      </c>
      <c r="S303" s="535">
        <v>108.42323</v>
      </c>
      <c r="T303" s="11">
        <v>8.1869999999999994</v>
      </c>
      <c r="U303" s="534">
        <v>0.40889999999999999</v>
      </c>
      <c r="V303" s="534">
        <v>0.17499999999999999</v>
      </c>
      <c r="W303" s="534">
        <v>36.129899999999999</v>
      </c>
      <c r="X303" s="534">
        <v>24.0046</v>
      </c>
      <c r="Y303" s="534">
        <v>53.524411999999998</v>
      </c>
      <c r="Z303" s="506">
        <v>1024.5018</v>
      </c>
      <c r="AA303" s="534">
        <v>7.3460900000000002</v>
      </c>
      <c r="AB303" s="535">
        <v>107.35316</v>
      </c>
      <c r="AC303" s="11">
        <v>8.1869999999999994</v>
      </c>
      <c r="AD303" s="534">
        <v>0.47049999999999997</v>
      </c>
      <c r="AE303" s="534">
        <v>0.15509999999999999</v>
      </c>
      <c r="AF303" s="10" t="s">
        <v>92</v>
      </c>
      <c r="AG303" s="503">
        <v>0.17752456140350872</v>
      </c>
    </row>
    <row r="304" spans="1:39" s="116" customFormat="1" ht="15">
      <c r="A304" s="29" t="s">
        <v>364</v>
      </c>
      <c r="B304" s="33">
        <v>41304</v>
      </c>
      <c r="C304" s="31">
        <v>2</v>
      </c>
      <c r="D304" s="31" t="s">
        <v>191</v>
      </c>
      <c r="E304" s="31" t="s">
        <v>108</v>
      </c>
      <c r="F304" s="31" t="s">
        <v>116</v>
      </c>
      <c r="G304" s="31" t="s">
        <v>113</v>
      </c>
      <c r="H304" s="32" t="s">
        <v>244</v>
      </c>
      <c r="I304" s="32" t="s">
        <v>326</v>
      </c>
      <c r="J304" s="32" t="s">
        <v>326</v>
      </c>
      <c r="M304" s="32" t="s">
        <v>151</v>
      </c>
      <c r="N304" s="534">
        <v>36.3825</v>
      </c>
      <c r="O304" s="534">
        <v>23.5123</v>
      </c>
      <c r="P304" s="534">
        <v>53.327936999999999</v>
      </c>
      <c r="Q304" s="506">
        <v>1024.8371</v>
      </c>
      <c r="R304" s="534">
        <v>7.4885599999999997</v>
      </c>
      <c r="S304" s="535">
        <v>108.66736</v>
      </c>
      <c r="T304" s="11">
        <v>8.2309999999999999</v>
      </c>
      <c r="U304" s="534">
        <v>0.37769999999999998</v>
      </c>
      <c r="V304" s="534">
        <v>0.16109999999999999</v>
      </c>
      <c r="W304" s="534">
        <v>36.381</v>
      </c>
      <c r="X304" s="534">
        <v>23.514099999999999</v>
      </c>
      <c r="Y304" s="534">
        <v>53.328851</v>
      </c>
      <c r="Z304" s="506">
        <v>1024.8453999999999</v>
      </c>
      <c r="AA304" s="534">
        <v>7.6520799999999998</v>
      </c>
      <c r="AB304" s="535">
        <v>111.04261</v>
      </c>
      <c r="AC304" s="11">
        <v>8.2330000000000005</v>
      </c>
      <c r="AD304" s="534">
        <v>0.35520000000000002</v>
      </c>
      <c r="AE304" s="534">
        <v>0.1512</v>
      </c>
      <c r="AF304" s="10" t="s">
        <v>179</v>
      </c>
      <c r="AG304" s="503">
        <v>0.15414399999999995</v>
      </c>
    </row>
    <row r="305" spans="1:33" s="116" customFormat="1" ht="15">
      <c r="A305" s="29" t="s">
        <v>364</v>
      </c>
      <c r="B305" s="33">
        <v>41309</v>
      </c>
      <c r="C305" s="31">
        <v>2</v>
      </c>
      <c r="D305" s="31" t="s">
        <v>191</v>
      </c>
      <c r="E305" s="31">
        <v>1</v>
      </c>
      <c r="F305" s="31" t="s">
        <v>188</v>
      </c>
      <c r="G305" s="31" t="s">
        <v>193</v>
      </c>
      <c r="H305" s="32" t="s">
        <v>239</v>
      </c>
      <c r="I305" s="32" t="s">
        <v>326</v>
      </c>
      <c r="J305" s="32" t="s">
        <v>280</v>
      </c>
      <c r="K305" s="32"/>
      <c r="L305" s="32"/>
      <c r="M305" s="32" t="s">
        <v>151</v>
      </c>
      <c r="N305" s="534">
        <v>36.4056</v>
      </c>
      <c r="O305" s="534">
        <v>24.400700000000001</v>
      </c>
      <c r="P305" s="534">
        <v>54.313068000000001</v>
      </c>
      <c r="Q305" s="506">
        <v>1024.5902000000001</v>
      </c>
      <c r="R305" s="534">
        <v>7.8127500000000003</v>
      </c>
      <c r="S305" s="535">
        <v>115.13314</v>
      </c>
      <c r="T305" s="534">
        <v>8.2680000000000007</v>
      </c>
      <c r="U305" s="534">
        <v>0.19389999999999999</v>
      </c>
      <c r="V305" s="534">
        <v>0.36149999999999999</v>
      </c>
      <c r="W305" s="534">
        <v>36.400700000000001</v>
      </c>
      <c r="X305" s="534">
        <v>24.3429</v>
      </c>
      <c r="Y305" s="534">
        <v>54.245482000000003</v>
      </c>
      <c r="Z305" s="506">
        <v>1024.615</v>
      </c>
      <c r="AA305" s="534">
        <v>7.9064399999999999</v>
      </c>
      <c r="AB305" s="535">
        <v>116.39542</v>
      </c>
      <c r="AC305" s="534">
        <v>8.2760000000000016</v>
      </c>
      <c r="AD305" s="534">
        <v>0.185</v>
      </c>
      <c r="AE305" s="534">
        <v>0.4662</v>
      </c>
      <c r="AF305" s="10" t="s">
        <v>180</v>
      </c>
      <c r="AG305" s="503">
        <v>0.39206483516483509</v>
      </c>
    </row>
    <row r="306" spans="1:33" s="116" customFormat="1" ht="15">
      <c r="A306" s="29" t="s">
        <v>364</v>
      </c>
      <c r="B306" s="33">
        <v>41316</v>
      </c>
      <c r="C306" s="31">
        <v>2</v>
      </c>
      <c r="D306" s="31" t="s">
        <v>97</v>
      </c>
      <c r="E306" s="31">
        <v>1</v>
      </c>
      <c r="F306" s="31" t="s">
        <v>197</v>
      </c>
      <c r="G306" s="31" t="s">
        <v>189</v>
      </c>
      <c r="H306" s="32" t="s">
        <v>239</v>
      </c>
      <c r="I306" s="32" t="s">
        <v>326</v>
      </c>
      <c r="J306" s="32" t="s">
        <v>280</v>
      </c>
      <c r="K306" s="32"/>
      <c r="L306" s="32"/>
      <c r="M306" s="32" t="s">
        <v>151</v>
      </c>
      <c r="N306" s="534">
        <v>36.489199999999997</v>
      </c>
      <c r="O306" s="534">
        <v>23.857299999999999</v>
      </c>
      <c r="P306" s="534">
        <v>53.837791000000003</v>
      </c>
      <c r="Q306" s="506">
        <v>1024.816</v>
      </c>
      <c r="R306" s="534">
        <v>7.5419600000000004</v>
      </c>
      <c r="S306" s="535">
        <v>110.16382</v>
      </c>
      <c r="T306" s="534">
        <v>8.234</v>
      </c>
      <c r="U306" s="534">
        <v>0.53779999999999994</v>
      </c>
      <c r="V306" s="534">
        <v>0.39200000000000002</v>
      </c>
      <c r="W306" s="534">
        <v>36.488799999999998</v>
      </c>
      <c r="X306" s="534">
        <v>23.852799999999998</v>
      </c>
      <c r="Y306" s="534">
        <v>53.833573999999999</v>
      </c>
      <c r="Z306" s="506">
        <v>1024.8276000000001</v>
      </c>
      <c r="AA306" s="534">
        <v>7.5405899999999999</v>
      </c>
      <c r="AB306" s="535">
        <v>110.13508</v>
      </c>
      <c r="AC306" s="534">
        <v>8.2370000000000001</v>
      </c>
      <c r="AD306" s="534">
        <v>0.40339999999999998</v>
      </c>
      <c r="AE306" s="534">
        <v>0.37090000000000001</v>
      </c>
      <c r="AF306" s="10" t="s">
        <v>166</v>
      </c>
      <c r="AG306" s="503">
        <v>0.35129883720930227</v>
      </c>
    </row>
    <row r="307" spans="1:33" s="116" customFormat="1" ht="15">
      <c r="A307" s="29" t="s">
        <v>364</v>
      </c>
      <c r="B307" s="33">
        <v>41323</v>
      </c>
      <c r="C307" s="31">
        <v>2</v>
      </c>
      <c r="D307" s="31" t="s">
        <v>191</v>
      </c>
      <c r="E307" s="31" t="s">
        <v>190</v>
      </c>
      <c r="F307" s="31" t="s">
        <v>206</v>
      </c>
      <c r="G307" s="31" t="s">
        <v>193</v>
      </c>
      <c r="H307" s="32" t="s">
        <v>243</v>
      </c>
      <c r="I307" s="32" t="s">
        <v>326</v>
      </c>
      <c r="J307" s="32" t="s">
        <v>280</v>
      </c>
      <c r="K307" s="536"/>
      <c r="L307" s="32"/>
      <c r="M307" s="32" t="s">
        <v>151</v>
      </c>
      <c r="N307" s="11">
        <v>36.603499999999997</v>
      </c>
      <c r="O307" s="11">
        <v>23.961400000000001</v>
      </c>
      <c r="P307" s="11">
        <v>54.100059000000002</v>
      </c>
      <c r="Q307" s="10">
        <v>1024.8733999999999</v>
      </c>
      <c r="R307" s="11">
        <v>6.7906500000000003</v>
      </c>
      <c r="S307" s="21">
        <v>99.433009999999996</v>
      </c>
      <c r="T307" s="11">
        <v>8.26</v>
      </c>
      <c r="U307" s="11">
        <v>0.68030000000000002</v>
      </c>
      <c r="V307" s="11">
        <v>0.30430000000000001</v>
      </c>
      <c r="W307" s="534">
        <v>36.600999999999999</v>
      </c>
      <c r="X307" s="534">
        <v>23.968399999999999</v>
      </c>
      <c r="Y307" s="534">
        <v>54.104067000000001</v>
      </c>
      <c r="Z307" s="506">
        <v>1024.867</v>
      </c>
      <c r="AA307" s="534">
        <v>6.7779199999999999</v>
      </c>
      <c r="AB307" s="535">
        <v>99.256979999999999</v>
      </c>
      <c r="AC307" s="534">
        <v>8.2740000000000009</v>
      </c>
      <c r="AD307" s="534">
        <v>0.75080000000000002</v>
      </c>
      <c r="AE307" s="534">
        <v>0.35470000000000002</v>
      </c>
      <c r="AF307" s="10" t="s">
        <v>178</v>
      </c>
      <c r="AG307" s="503">
        <v>0.3219617142857143</v>
      </c>
    </row>
    <row r="308" spans="1:33" s="116" customFormat="1" ht="15">
      <c r="A308" s="29" t="s">
        <v>364</v>
      </c>
      <c r="B308" s="33">
        <v>41330</v>
      </c>
      <c r="C308" s="31">
        <v>2</v>
      </c>
      <c r="D308" s="31" t="s">
        <v>196</v>
      </c>
      <c r="E308" s="31" t="s">
        <v>196</v>
      </c>
      <c r="F308" s="31" t="s">
        <v>197</v>
      </c>
      <c r="G308" s="31" t="s">
        <v>193</v>
      </c>
      <c r="H308" s="32" t="s">
        <v>241</v>
      </c>
      <c r="I308" s="32" t="s">
        <v>326</v>
      </c>
      <c r="J308" s="32" t="s">
        <v>280</v>
      </c>
      <c r="K308" s="32"/>
      <c r="M308" s="32" t="s">
        <v>151</v>
      </c>
      <c r="N308" s="534">
        <v>36.469700000000003</v>
      </c>
      <c r="O308" s="534">
        <v>23.426500000000001</v>
      </c>
      <c r="P308" s="534">
        <v>53.349241999999997</v>
      </c>
      <c r="Q308" s="506">
        <v>1024.9286</v>
      </c>
      <c r="R308" s="534">
        <v>7.2674599999999998</v>
      </c>
      <c r="S308" s="535">
        <v>105.35531</v>
      </c>
      <c r="T308" s="534">
        <v>8.3040000000000003</v>
      </c>
      <c r="U308" s="534">
        <v>0.64659999999999995</v>
      </c>
      <c r="V308" s="534">
        <v>0.39650000000000002</v>
      </c>
      <c r="W308" s="534">
        <v>36.463099999999997</v>
      </c>
      <c r="X308" s="534">
        <v>23.4254</v>
      </c>
      <c r="Y308" s="534">
        <v>53.340527000000002</v>
      </c>
      <c r="Z308" s="506">
        <v>1024.9341999999999</v>
      </c>
      <c r="AA308" s="534">
        <v>7.3259499999999997</v>
      </c>
      <c r="AB308" s="535">
        <v>106.19701000000001</v>
      </c>
      <c r="AC308" s="534">
        <v>8.31</v>
      </c>
      <c r="AD308" s="534">
        <v>0.59560000000000002</v>
      </c>
      <c r="AE308" s="534">
        <v>0.39300000000000002</v>
      </c>
      <c r="AF308" s="10" t="s">
        <v>178</v>
      </c>
      <c r="AG308" s="503">
        <v>0.44909329983249563</v>
      </c>
    </row>
    <row r="309" spans="1:33" s="116" customFormat="1" ht="15">
      <c r="A309" s="29" t="s">
        <v>364</v>
      </c>
      <c r="B309" s="33">
        <v>41337</v>
      </c>
      <c r="C309" s="31">
        <v>2</v>
      </c>
      <c r="D309" s="31">
        <v>1</v>
      </c>
      <c r="E309" s="31">
        <v>1</v>
      </c>
      <c r="F309" s="31" t="s">
        <v>197</v>
      </c>
      <c r="G309" s="31" t="s">
        <v>187</v>
      </c>
      <c r="H309" s="32" t="s">
        <v>238</v>
      </c>
      <c r="I309" s="32" t="s">
        <v>326</v>
      </c>
      <c r="J309" s="32" t="s">
        <v>327</v>
      </c>
      <c r="K309" s="32"/>
      <c r="M309" s="32" t="s">
        <v>151</v>
      </c>
      <c r="N309" s="534">
        <v>36.638200000000005</v>
      </c>
      <c r="O309" s="534">
        <v>23.91</v>
      </c>
      <c r="P309" s="534">
        <v>54.089773000000001</v>
      </c>
      <c r="Q309" s="506">
        <v>1024.9132</v>
      </c>
      <c r="R309" s="534">
        <v>6.9088900000000004</v>
      </c>
      <c r="S309" s="535">
        <v>101.0951</v>
      </c>
      <c r="T309" s="534">
        <v>8.3210000000000015</v>
      </c>
      <c r="U309" s="534">
        <v>0.5393</v>
      </c>
      <c r="V309" s="534">
        <v>0.58040000000000003</v>
      </c>
      <c r="W309" s="534">
        <v>36.637700000000002</v>
      </c>
      <c r="X309" s="534">
        <v>23.9086</v>
      </c>
      <c r="Y309" s="534">
        <v>54.088804000000003</v>
      </c>
      <c r="Z309" s="506">
        <v>1024.925</v>
      </c>
      <c r="AA309" s="534">
        <v>6.92598</v>
      </c>
      <c r="AB309" s="535">
        <v>101.3424</v>
      </c>
      <c r="AC309" s="534">
        <v>8.3180000000000014</v>
      </c>
      <c r="AD309" s="534">
        <v>0.56620000000000004</v>
      </c>
      <c r="AE309" s="534">
        <v>0.62360000000000004</v>
      </c>
      <c r="AF309" s="10" t="s">
        <v>176</v>
      </c>
      <c r="AG309" s="503">
        <v>0.65592762430939222</v>
      </c>
    </row>
    <row r="310" spans="1:33" s="116" customFormat="1" ht="15">
      <c r="A310" s="29" t="s">
        <v>364</v>
      </c>
      <c r="B310" s="33">
        <v>41344</v>
      </c>
      <c r="C310" s="31">
        <v>2</v>
      </c>
      <c r="D310" s="31" t="s">
        <v>191</v>
      </c>
      <c r="E310" s="31">
        <v>1</v>
      </c>
      <c r="F310" s="31" t="s">
        <v>197</v>
      </c>
      <c r="G310" s="31" t="s">
        <v>207</v>
      </c>
      <c r="H310" s="32" t="s">
        <v>246</v>
      </c>
      <c r="I310" s="32" t="s">
        <v>326</v>
      </c>
      <c r="J310" s="32" t="s">
        <v>280</v>
      </c>
      <c r="K310" s="32"/>
      <c r="M310" s="32" t="s">
        <v>151</v>
      </c>
      <c r="N310" s="534">
        <v>36.510300000000001</v>
      </c>
      <c r="O310" s="534">
        <v>23.855599999999999</v>
      </c>
      <c r="P310" s="534">
        <v>53.863548000000002</v>
      </c>
      <c r="Q310" s="506">
        <v>1024.8320000000001</v>
      </c>
      <c r="R310" s="534">
        <v>6.8869899999999999</v>
      </c>
      <c r="S310" s="535">
        <v>100.60616</v>
      </c>
      <c r="T310" s="534">
        <v>8.2860000000000014</v>
      </c>
      <c r="U310" s="534">
        <v>0.17879999999999999</v>
      </c>
      <c r="V310" s="534">
        <v>0.67359999999999998</v>
      </c>
      <c r="W310" s="534">
        <v>36.510899999999999</v>
      </c>
      <c r="X310" s="534">
        <v>23.861499999999999</v>
      </c>
      <c r="Y310" s="534">
        <v>53.871796000000003</v>
      </c>
      <c r="Z310" s="506">
        <v>1024.8421000000001</v>
      </c>
      <c r="AA310" s="534">
        <v>6.8689299999999998</v>
      </c>
      <c r="AB310" s="535">
        <v>100.35276</v>
      </c>
      <c r="AC310" s="534">
        <v>8.2870000000000008</v>
      </c>
      <c r="AD310" s="534">
        <v>0.17069999999999999</v>
      </c>
      <c r="AE310" s="534">
        <v>0.77780000000000005</v>
      </c>
      <c r="AF310" s="10" t="s">
        <v>220</v>
      </c>
      <c r="AG310" s="503">
        <v>0.70073658536585337</v>
      </c>
    </row>
    <row r="311" spans="1:33" s="116" customFormat="1" ht="15">
      <c r="A311" s="29" t="s">
        <v>364</v>
      </c>
      <c r="B311" s="33">
        <v>41351</v>
      </c>
      <c r="C311" s="31">
        <v>2</v>
      </c>
      <c r="D311" s="31" t="s">
        <v>191</v>
      </c>
      <c r="E311" s="31">
        <v>1</v>
      </c>
      <c r="F311" s="31" t="s">
        <v>119</v>
      </c>
      <c r="G311" s="31" t="s">
        <v>187</v>
      </c>
      <c r="H311" s="32" t="s">
        <v>255</v>
      </c>
      <c r="I311" s="32" t="s">
        <v>326</v>
      </c>
      <c r="J311" s="32" t="s">
        <v>280</v>
      </c>
      <c r="K311" s="32"/>
      <c r="M311" s="32" t="s">
        <v>151</v>
      </c>
      <c r="N311" s="534">
        <v>36.623200000000004</v>
      </c>
      <c r="O311" s="534">
        <v>23.160799999999998</v>
      </c>
      <c r="P311" s="534">
        <v>53.262802000000001</v>
      </c>
      <c r="Q311" s="506">
        <v>1025.1257000000001</v>
      </c>
      <c r="R311" s="534">
        <v>6.4895300000000002</v>
      </c>
      <c r="S311" s="535">
        <v>93.727999999999994</v>
      </c>
      <c r="T311" s="534">
        <v>8.2940000000000005</v>
      </c>
      <c r="U311" s="534">
        <v>0.41599999999999998</v>
      </c>
      <c r="V311" s="534">
        <v>0.57640000000000002</v>
      </c>
      <c r="W311" s="534">
        <v>36.628300000000003</v>
      </c>
      <c r="X311" s="534">
        <v>22.884</v>
      </c>
      <c r="Y311" s="534">
        <v>52.972696999999997</v>
      </c>
      <c r="Z311" s="506">
        <v>1025.2189000000001</v>
      </c>
      <c r="AA311" s="534">
        <v>6.6738999999999997</v>
      </c>
      <c r="AB311" s="535">
        <v>95.929929999999999</v>
      </c>
      <c r="AC311" s="534">
        <v>8.31</v>
      </c>
      <c r="AD311" s="534">
        <v>0.47689999999999999</v>
      </c>
      <c r="AE311" s="534">
        <v>0.8962</v>
      </c>
      <c r="AF311" s="10" t="s">
        <v>125</v>
      </c>
      <c r="AG311" s="503">
        <v>0.75989999999999991</v>
      </c>
    </row>
    <row r="312" spans="1:33" s="116" customFormat="1" ht="15">
      <c r="A312" s="29" t="s">
        <v>364</v>
      </c>
      <c r="B312" s="33">
        <v>41358</v>
      </c>
      <c r="C312" s="31">
        <v>2</v>
      </c>
      <c r="D312" s="31" t="s">
        <v>191</v>
      </c>
      <c r="E312" s="31" t="s">
        <v>97</v>
      </c>
      <c r="F312" s="31" t="s">
        <v>200</v>
      </c>
      <c r="G312" s="31" t="s">
        <v>199</v>
      </c>
      <c r="H312" s="32" t="s">
        <v>244</v>
      </c>
      <c r="I312" s="32" t="s">
        <v>326</v>
      </c>
      <c r="J312" s="32" t="s">
        <v>326</v>
      </c>
      <c r="K312" s="32"/>
      <c r="M312" s="32" t="s">
        <v>151</v>
      </c>
      <c r="N312" s="534">
        <v>36.371600000000001</v>
      </c>
      <c r="O312" s="534">
        <v>21.938600000000001</v>
      </c>
      <c r="P312" s="534">
        <v>51.634627000000002</v>
      </c>
      <c r="Q312" s="506">
        <v>1025.2814000000001</v>
      </c>
      <c r="R312" s="534">
        <v>7.2840100000000003</v>
      </c>
      <c r="S312" s="535">
        <v>102.81932999999999</v>
      </c>
      <c r="T312" s="534">
        <v>8.3640000000000008</v>
      </c>
      <c r="U312" s="534">
        <v>0.4249</v>
      </c>
      <c r="V312" s="534">
        <v>0.57930000000000004</v>
      </c>
      <c r="W312" s="534">
        <v>36.3735</v>
      </c>
      <c r="X312" s="534">
        <v>21.935500000000001</v>
      </c>
      <c r="Y312" s="534">
        <v>51.634937000000001</v>
      </c>
      <c r="Z312" s="506">
        <v>1025.2952</v>
      </c>
      <c r="AA312" s="534">
        <v>7.3152200000000001</v>
      </c>
      <c r="AB312" s="535">
        <v>103.25528</v>
      </c>
      <c r="AC312" s="534">
        <v>8.3640000000000008</v>
      </c>
      <c r="AD312" s="534">
        <v>0.25280000000000002</v>
      </c>
      <c r="AE312" s="534">
        <v>0.20019999999999999</v>
      </c>
      <c r="AF312" s="10" t="s">
        <v>179</v>
      </c>
      <c r="AG312" s="503">
        <v>0.43517597765363164</v>
      </c>
    </row>
    <row r="313" spans="1:33" s="116" customFormat="1">
      <c r="A313" s="29"/>
      <c r="B313" s="33"/>
      <c r="C313" s="31"/>
      <c r="D313" s="31"/>
      <c r="E313" s="31"/>
      <c r="F313" s="31"/>
      <c r="G313" s="31"/>
      <c r="H313" s="32"/>
      <c r="I313" s="32"/>
      <c r="J313" s="32"/>
      <c r="K313" s="32"/>
      <c r="AF313" s="10"/>
      <c r="AG313" s="503"/>
    </row>
    <row r="314" spans="1:33" s="116" customFormat="1" ht="15">
      <c r="A314" s="29" t="s">
        <v>292</v>
      </c>
      <c r="B314" s="33">
        <v>41246</v>
      </c>
      <c r="C314" s="31" t="s">
        <v>108</v>
      </c>
      <c r="D314" s="31" t="s">
        <v>186</v>
      </c>
      <c r="E314" s="31">
        <v>1</v>
      </c>
      <c r="F314" s="31" t="s">
        <v>268</v>
      </c>
      <c r="G314" s="31" t="s">
        <v>192</v>
      </c>
      <c r="H314" s="32" t="s">
        <v>238</v>
      </c>
      <c r="I314" s="32" t="s">
        <v>327</v>
      </c>
      <c r="J314" s="32" t="s">
        <v>326</v>
      </c>
      <c r="M314" s="32" t="s">
        <v>151</v>
      </c>
      <c r="N314" s="534">
        <v>35.913699999999999</v>
      </c>
      <c r="O314" s="534">
        <v>20.835899999999999</v>
      </c>
      <c r="P314" s="534">
        <v>49.901617000000002</v>
      </c>
      <c r="Q314" s="506">
        <v>1025.2397000000001</v>
      </c>
      <c r="R314" s="534">
        <v>8.649890000000001</v>
      </c>
      <c r="S314" s="535">
        <v>119.39568</v>
      </c>
      <c r="T314" s="534">
        <v>8.3630000000000031</v>
      </c>
      <c r="U314" s="534">
        <v>1.0387</v>
      </c>
      <c r="V314" s="534">
        <v>0.61629999999999996</v>
      </c>
      <c r="W314" s="534">
        <v>35.912700000000001</v>
      </c>
      <c r="X314" s="534">
        <v>20.8184</v>
      </c>
      <c r="Y314" s="534">
        <v>49.882097999999999</v>
      </c>
      <c r="Z314" s="506">
        <v>1025.2436</v>
      </c>
      <c r="AA314" s="534">
        <v>8.578520000000001</v>
      </c>
      <c r="AB314" s="535">
        <v>118.37263</v>
      </c>
      <c r="AC314" s="534">
        <v>8.3590000000000018</v>
      </c>
      <c r="AD314" s="506">
        <v>0.64359999999999995</v>
      </c>
      <c r="AE314" s="506">
        <v>0.4138</v>
      </c>
      <c r="AF314" s="10" t="s">
        <v>314</v>
      </c>
      <c r="AG314" s="503">
        <v>0.50312861538461517</v>
      </c>
    </row>
    <row r="315" spans="1:33" s="116" customFormat="1" ht="15">
      <c r="A315" s="29" t="s">
        <v>292</v>
      </c>
      <c r="B315" s="33">
        <v>41253</v>
      </c>
      <c r="C315" s="31">
        <v>2</v>
      </c>
      <c r="D315" s="31" t="s">
        <v>108</v>
      </c>
      <c r="E315" s="31">
        <v>1</v>
      </c>
      <c r="F315" s="31" t="s">
        <v>202</v>
      </c>
      <c r="G315" s="31" t="s">
        <v>204</v>
      </c>
      <c r="H315" s="32" t="s">
        <v>241</v>
      </c>
      <c r="I315" s="32" t="s">
        <v>280</v>
      </c>
      <c r="J315" s="32" t="s">
        <v>326</v>
      </c>
      <c r="M315" s="32" t="s">
        <v>151</v>
      </c>
      <c r="N315" s="534">
        <v>35.869500000000002</v>
      </c>
      <c r="O315" s="534">
        <v>23.071100000000001</v>
      </c>
      <c r="P315" s="534">
        <v>52.193261999999997</v>
      </c>
      <c r="Q315" s="506">
        <v>1024.5785000000001</v>
      </c>
      <c r="R315" s="534">
        <v>9.6225000000000005</v>
      </c>
      <c r="S315" s="535">
        <v>138.15648999999999</v>
      </c>
      <c r="T315" s="534">
        <v>8.4010000000000016</v>
      </c>
      <c r="U315" s="534">
        <v>0.92049999999999998</v>
      </c>
      <c r="V315" s="534">
        <v>0.74919999999999998</v>
      </c>
      <c r="W315" s="534">
        <v>35.856900000000003</v>
      </c>
      <c r="X315" s="534">
        <v>23.099499999999999</v>
      </c>
      <c r="Y315" s="534">
        <v>52.206972</v>
      </c>
      <c r="Z315" s="506">
        <v>1024.5607</v>
      </c>
      <c r="AA315" s="534">
        <v>9.6096000000000004</v>
      </c>
      <c r="AB315" s="535">
        <v>138.02950999999999</v>
      </c>
      <c r="AC315" s="534">
        <v>8.4010000000000016</v>
      </c>
      <c r="AD315" s="534">
        <v>1.2030000000000001</v>
      </c>
      <c r="AE315" s="534">
        <v>0.82830000000000004</v>
      </c>
      <c r="AF315" s="10" t="s">
        <v>294</v>
      </c>
      <c r="AG315" s="503">
        <v>0.76280169491525429</v>
      </c>
    </row>
    <row r="316" spans="1:33" s="116" customFormat="1" ht="15">
      <c r="A316" s="29" t="s">
        <v>292</v>
      </c>
      <c r="B316" s="33">
        <v>41260</v>
      </c>
      <c r="C316" s="31" t="s">
        <v>97</v>
      </c>
      <c r="D316" s="31" t="s">
        <v>186</v>
      </c>
      <c r="E316" s="31">
        <v>1</v>
      </c>
      <c r="F316" s="31" t="s">
        <v>102</v>
      </c>
      <c r="G316" s="31" t="s">
        <v>187</v>
      </c>
      <c r="H316" s="32" t="s">
        <v>238</v>
      </c>
      <c r="I316" s="32" t="s">
        <v>326</v>
      </c>
      <c r="J316" s="32" t="s">
        <v>327</v>
      </c>
      <c r="M316" s="32" t="s">
        <v>151</v>
      </c>
      <c r="N316" s="534">
        <v>35.646599999999999</v>
      </c>
      <c r="O316" s="534">
        <v>22.833100000000002</v>
      </c>
      <c r="P316" s="534">
        <v>51.655106000000004</v>
      </c>
      <c r="Q316" s="506">
        <v>1024.4784999999999</v>
      </c>
      <c r="R316" s="534">
        <v>7.9948399999999999</v>
      </c>
      <c r="S316" s="535">
        <v>114.16303000000001</v>
      </c>
      <c r="T316" s="534">
        <v>8.4330000000000016</v>
      </c>
      <c r="U316" s="534">
        <v>0.48949999999999999</v>
      </c>
      <c r="V316" s="534">
        <v>0.37969999999999998</v>
      </c>
      <c r="W316" s="534">
        <v>35.648000000000003</v>
      </c>
      <c r="X316" s="534">
        <v>22.8292</v>
      </c>
      <c r="Y316" s="534">
        <v>51.652881000000001</v>
      </c>
      <c r="Z316" s="506">
        <v>1024.4807000000001</v>
      </c>
      <c r="AA316" s="534">
        <v>7.9036099999999996</v>
      </c>
      <c r="AB316" s="535">
        <v>112.85364</v>
      </c>
      <c r="AC316" s="534">
        <v>8.4330000000000016</v>
      </c>
      <c r="AD316" s="534">
        <v>0.48309999999999997</v>
      </c>
      <c r="AE316" s="534">
        <v>0.32840000000000003</v>
      </c>
      <c r="AF316" s="10" t="s">
        <v>87</v>
      </c>
      <c r="AG316" s="503">
        <v>0.33702905027932967</v>
      </c>
    </row>
    <row r="317" spans="1:33" s="116" customFormat="1" ht="15">
      <c r="A317" s="29" t="s">
        <v>292</v>
      </c>
      <c r="B317" s="33">
        <v>41267</v>
      </c>
      <c r="C317" s="31" t="s">
        <v>191</v>
      </c>
      <c r="D317" s="31" t="s">
        <v>108</v>
      </c>
      <c r="E317" s="31">
        <v>1</v>
      </c>
      <c r="F317" s="31" t="s">
        <v>102</v>
      </c>
      <c r="G317" s="31" t="s">
        <v>187</v>
      </c>
      <c r="H317" s="32" t="s">
        <v>236</v>
      </c>
      <c r="I317" s="32" t="s">
        <v>326</v>
      </c>
      <c r="J317" s="32" t="s">
        <v>326</v>
      </c>
      <c r="M317" s="32" t="s">
        <v>151</v>
      </c>
      <c r="N317" s="11">
        <v>35.844799999999999</v>
      </c>
      <c r="O317" s="11">
        <v>23.703700000000001</v>
      </c>
      <c r="P317" s="11">
        <v>52.830264999999997</v>
      </c>
      <c r="Q317" s="10">
        <v>1024.3755000000001</v>
      </c>
      <c r="R317" s="11">
        <v>8.1468399999999992</v>
      </c>
      <c r="S317" s="21">
        <v>118.24460999999999</v>
      </c>
      <c r="T317" s="11">
        <v>8.4499999999999993</v>
      </c>
      <c r="U317" s="11">
        <v>0.45419999999999999</v>
      </c>
      <c r="V317" s="11">
        <v>0.29249999999999998</v>
      </c>
      <c r="W317" s="534">
        <v>35.851100000000002</v>
      </c>
      <c r="X317" s="534">
        <v>23.711600000000001</v>
      </c>
      <c r="Y317" s="534">
        <v>52.846896999999998</v>
      </c>
      <c r="Z317" s="506">
        <v>1024.3779999999999</v>
      </c>
      <c r="AA317" s="534">
        <v>7.9499700000000004</v>
      </c>
      <c r="AB317" s="535">
        <v>115.40714</v>
      </c>
      <c r="AC317" s="534">
        <v>8.4499999999999993</v>
      </c>
      <c r="AD317" s="534">
        <v>0.45910000000000001</v>
      </c>
      <c r="AE317" s="534">
        <v>0.30009999999999998</v>
      </c>
      <c r="AF317" s="10" t="s">
        <v>87</v>
      </c>
      <c r="AG317" s="503">
        <v>0.30632698412698406</v>
      </c>
    </row>
    <row r="318" spans="1:33" s="116" customFormat="1" ht="15">
      <c r="A318" s="29" t="s">
        <v>292</v>
      </c>
      <c r="B318" s="33">
        <v>41281</v>
      </c>
      <c r="C318" s="31">
        <v>2</v>
      </c>
      <c r="D318" s="31">
        <v>1</v>
      </c>
      <c r="E318" s="31">
        <v>1</v>
      </c>
      <c r="F318" s="31" t="s">
        <v>268</v>
      </c>
      <c r="G318" s="31" t="s">
        <v>218</v>
      </c>
      <c r="H318" s="32" t="s">
        <v>312</v>
      </c>
      <c r="I318" s="32" t="s">
        <v>326</v>
      </c>
      <c r="J318" s="32" t="s">
        <v>245</v>
      </c>
      <c r="M318" s="32" t="s">
        <v>151</v>
      </c>
      <c r="N318" s="11">
        <v>35.920999999999999</v>
      </c>
      <c r="O318" s="11">
        <v>25.398900000000001</v>
      </c>
      <c r="P318" s="11">
        <v>54.736879000000002</v>
      </c>
      <c r="Q318" s="10">
        <v>1023.9216</v>
      </c>
      <c r="R318" s="11">
        <v>5.7337199999999999</v>
      </c>
      <c r="S318" s="21">
        <v>85.702709999999996</v>
      </c>
      <c r="T318" s="11">
        <v>8.2650000000000006</v>
      </c>
      <c r="U318" s="11">
        <v>1.1026</v>
      </c>
      <c r="V318" s="11">
        <v>3.2633000000000001</v>
      </c>
      <c r="W318" s="534">
        <v>35.905700000000003</v>
      </c>
      <c r="X318" s="534">
        <v>25.393899999999999</v>
      </c>
      <c r="Y318" s="534">
        <v>54.710867</v>
      </c>
      <c r="Z318" s="506">
        <v>1023.9115</v>
      </c>
      <c r="AA318" s="534">
        <v>5.5684300000000002</v>
      </c>
      <c r="AB318" s="535">
        <v>83.217970000000008</v>
      </c>
      <c r="AC318" s="534">
        <v>8.2630000000000017</v>
      </c>
      <c r="AD318" s="534">
        <v>0.99639999999999995</v>
      </c>
      <c r="AE318" s="534">
        <v>3.117</v>
      </c>
      <c r="AF318" s="10" t="s">
        <v>86</v>
      </c>
      <c r="AG318" s="503">
        <v>3.4481787500000003</v>
      </c>
    </row>
    <row r="319" spans="1:33" s="116" customFormat="1" ht="15">
      <c r="A319" s="29" t="s">
        <v>292</v>
      </c>
      <c r="B319" s="33">
        <v>41287</v>
      </c>
      <c r="C319" s="31">
        <v>2</v>
      </c>
      <c r="D319" s="31" t="s">
        <v>191</v>
      </c>
      <c r="E319" s="31">
        <v>1</v>
      </c>
      <c r="F319" s="31" t="s">
        <v>268</v>
      </c>
      <c r="G319" s="31" t="s">
        <v>192</v>
      </c>
      <c r="H319" s="32" t="s">
        <v>288</v>
      </c>
      <c r="I319" s="32" t="s">
        <v>327</v>
      </c>
      <c r="J319" s="32" t="s">
        <v>241</v>
      </c>
      <c r="M319" s="32" t="s">
        <v>151</v>
      </c>
      <c r="N319" s="534">
        <v>36.065600000000003</v>
      </c>
      <c r="O319" s="534">
        <v>24.078600000000002</v>
      </c>
      <c r="P319" s="534">
        <v>53.518672000000002</v>
      </c>
      <c r="Q319" s="506">
        <v>1024.4299000000001</v>
      </c>
      <c r="R319" s="534">
        <v>6.9653</v>
      </c>
      <c r="S319" s="535">
        <v>101.88048000000001</v>
      </c>
      <c r="T319" s="534">
        <v>8.4480000000000004</v>
      </c>
      <c r="U319" s="534">
        <v>1.0979000000000001</v>
      </c>
      <c r="V319" s="534">
        <v>2.2652999999999999</v>
      </c>
      <c r="W319" s="534">
        <v>36.066299999999998</v>
      </c>
      <c r="X319" s="534">
        <v>24.080200000000001</v>
      </c>
      <c r="Y319" s="534">
        <v>53.521383999999998</v>
      </c>
      <c r="Z319" s="506">
        <v>1024.4302</v>
      </c>
      <c r="AA319" s="534">
        <v>6.9794</v>
      </c>
      <c r="AB319" s="535">
        <v>102.08986</v>
      </c>
      <c r="AC319" s="534">
        <v>8.4480000000000004</v>
      </c>
      <c r="AD319" s="534">
        <v>1.7301</v>
      </c>
      <c r="AE319" s="534">
        <v>4.3083999999999998</v>
      </c>
      <c r="AF319" s="10" t="s">
        <v>88</v>
      </c>
      <c r="AG319" s="503">
        <v>3.4178964912280687</v>
      </c>
    </row>
    <row r="320" spans="1:33" s="116" customFormat="1" ht="15">
      <c r="A320" s="29" t="s">
        <v>292</v>
      </c>
      <c r="B320" s="33">
        <v>41295</v>
      </c>
      <c r="C320" s="31" t="s">
        <v>191</v>
      </c>
      <c r="D320" s="31" t="s">
        <v>186</v>
      </c>
      <c r="E320" s="31" t="s">
        <v>196</v>
      </c>
      <c r="F320" s="31" t="s">
        <v>304</v>
      </c>
      <c r="G320" s="31" t="s">
        <v>192</v>
      </c>
      <c r="H320" s="32" t="s">
        <v>246</v>
      </c>
      <c r="I320" s="32" t="s">
        <v>326</v>
      </c>
      <c r="J320" s="32" t="s">
        <v>327</v>
      </c>
      <c r="M320" s="32" t="s">
        <v>151</v>
      </c>
      <c r="N320" s="534">
        <v>36.278500000000001</v>
      </c>
      <c r="O320" s="534">
        <v>24.124099999999999</v>
      </c>
      <c r="P320" s="534">
        <v>53.847790000000003</v>
      </c>
      <c r="Q320" s="506">
        <v>1024.577</v>
      </c>
      <c r="R320" s="534">
        <v>6.9839900000000004</v>
      </c>
      <c r="S320" s="535">
        <v>102.35874</v>
      </c>
      <c r="T320" s="11">
        <v>8.1839999999999993</v>
      </c>
      <c r="U320" s="534">
        <v>0.49220000000000003</v>
      </c>
      <c r="V320" s="534">
        <v>0.58550000000000002</v>
      </c>
      <c r="W320" s="534">
        <v>36.282200000000003</v>
      </c>
      <c r="X320" s="534">
        <v>24.1221</v>
      </c>
      <c r="Y320" s="534">
        <v>53.850814999999997</v>
      </c>
      <c r="Z320" s="506">
        <v>1024.5829000000001</v>
      </c>
      <c r="AA320" s="534">
        <v>6.8601799999999997</v>
      </c>
      <c r="AB320" s="535">
        <v>100.54292</v>
      </c>
      <c r="AC320" s="11">
        <v>8.1839999999999993</v>
      </c>
      <c r="AD320" s="534">
        <v>0.74909999999999999</v>
      </c>
      <c r="AE320" s="534">
        <v>0.96040000000000003</v>
      </c>
      <c r="AF320" s="10" t="s">
        <v>89</v>
      </c>
      <c r="AG320" s="503">
        <v>1.019220164609054</v>
      </c>
    </row>
    <row r="321" spans="1:39" ht="15">
      <c r="A321" s="29" t="s">
        <v>292</v>
      </c>
      <c r="B321" s="33">
        <v>41304</v>
      </c>
      <c r="C321" s="31">
        <v>2</v>
      </c>
      <c r="D321" s="31" t="s">
        <v>108</v>
      </c>
      <c r="E321" s="31">
        <v>1</v>
      </c>
      <c r="F321" s="31" t="s">
        <v>195</v>
      </c>
      <c r="G321" s="31" t="s">
        <v>198</v>
      </c>
      <c r="H321" s="32" t="s">
        <v>246</v>
      </c>
      <c r="I321" s="32" t="s">
        <v>327</v>
      </c>
      <c r="J321" s="32" t="s">
        <v>327</v>
      </c>
      <c r="K321" s="116"/>
      <c r="L321" s="116"/>
      <c r="M321" s="32" t="s">
        <v>151</v>
      </c>
      <c r="N321" s="534">
        <v>36.556800000000003</v>
      </c>
      <c r="O321" s="534">
        <v>23.286000000000001</v>
      </c>
      <c r="P321" s="534">
        <v>53.310898999999999</v>
      </c>
      <c r="Q321" s="506">
        <v>1025.0325</v>
      </c>
      <c r="R321" s="534">
        <v>6.2941200000000004</v>
      </c>
      <c r="S321" s="535">
        <v>91.068629999999999</v>
      </c>
      <c r="T321" s="11">
        <v>8.2230000000000008</v>
      </c>
      <c r="U321" s="534">
        <v>0.98309999999999997</v>
      </c>
      <c r="V321" s="534">
        <v>1.4963</v>
      </c>
      <c r="W321" s="534">
        <v>36.554499999999997</v>
      </c>
      <c r="X321" s="534">
        <v>23.262599999999999</v>
      </c>
      <c r="Y321" s="534">
        <v>53.283383999999998</v>
      </c>
      <c r="Z321" s="506">
        <v>1025.0425</v>
      </c>
      <c r="AA321" s="534">
        <v>6.5220099999999999</v>
      </c>
      <c r="AB321" s="535">
        <v>94.326390000000004</v>
      </c>
      <c r="AC321" s="11">
        <v>8.2230000000000008</v>
      </c>
      <c r="AD321" s="534">
        <v>0.74809999999999999</v>
      </c>
      <c r="AE321" s="534">
        <v>0.99299999999999999</v>
      </c>
      <c r="AF321" s="10" t="s">
        <v>86</v>
      </c>
      <c r="AG321" s="503">
        <v>1.0410276515151524</v>
      </c>
      <c r="AH321" s="116"/>
      <c r="AI321" s="116"/>
      <c r="AJ321" s="116"/>
      <c r="AK321" s="116"/>
      <c r="AL321" s="116"/>
      <c r="AM321" s="116"/>
    </row>
    <row r="322" spans="1:39" s="116" customFormat="1" ht="15">
      <c r="A322" s="29" t="s">
        <v>292</v>
      </c>
      <c r="B322" s="33">
        <v>41309</v>
      </c>
      <c r="C322" s="31">
        <v>2</v>
      </c>
      <c r="D322" s="31" t="s">
        <v>97</v>
      </c>
      <c r="E322" s="31">
        <v>1</v>
      </c>
      <c r="F322" s="31" t="s">
        <v>102</v>
      </c>
      <c r="G322" s="31" t="s">
        <v>189</v>
      </c>
      <c r="H322" s="32" t="s">
        <v>246</v>
      </c>
      <c r="I322" s="32" t="s">
        <v>326</v>
      </c>
      <c r="J322" s="32" t="s">
        <v>280</v>
      </c>
      <c r="K322" s="32" t="s">
        <v>300</v>
      </c>
      <c r="L322" s="31">
        <v>51.691948658109631</v>
      </c>
      <c r="M322" s="32" t="s">
        <v>151</v>
      </c>
      <c r="N322" s="534">
        <v>36.414499999999997</v>
      </c>
      <c r="O322" s="534">
        <v>24.560300000000002</v>
      </c>
      <c r="P322" s="534">
        <v>54.496951000000003</v>
      </c>
      <c r="Q322" s="506">
        <v>1024.5496000000001</v>
      </c>
      <c r="R322" s="534">
        <v>6.7727700000000004</v>
      </c>
      <c r="S322" s="535">
        <v>100.08486000000001</v>
      </c>
      <c r="T322" s="534">
        <v>8.1950000000000003</v>
      </c>
      <c r="U322" s="534">
        <v>0.49959999999999999</v>
      </c>
      <c r="V322" s="534">
        <v>0.56689999999999996</v>
      </c>
      <c r="W322" s="534">
        <v>36.412799999999997</v>
      </c>
      <c r="X322" s="534">
        <v>24.589300000000001</v>
      </c>
      <c r="Y322" s="534">
        <v>54.525874999999999</v>
      </c>
      <c r="Z322" s="506">
        <v>1024.5382999999999</v>
      </c>
      <c r="AA322" s="534">
        <v>6.7135899999999999</v>
      </c>
      <c r="AB322" s="535">
        <v>99.258510000000001</v>
      </c>
      <c r="AC322" s="534">
        <v>8.1989999999999998</v>
      </c>
      <c r="AD322" s="534">
        <v>0.53720000000000001</v>
      </c>
      <c r="AE322" s="534">
        <v>0.5948</v>
      </c>
      <c r="AF322" s="10" t="s">
        <v>88</v>
      </c>
      <c r="AG322" s="503">
        <v>0.68519280000000005</v>
      </c>
    </row>
    <row r="323" spans="1:39" s="116" customFormat="1" ht="15">
      <c r="A323" s="29" t="s">
        <v>292</v>
      </c>
      <c r="B323" s="33">
        <v>41316</v>
      </c>
      <c r="C323" s="31">
        <v>2</v>
      </c>
      <c r="D323" s="31" t="s">
        <v>97</v>
      </c>
      <c r="E323" s="31">
        <v>1</v>
      </c>
      <c r="F323" s="31" t="s">
        <v>195</v>
      </c>
      <c r="G323" s="31" t="s">
        <v>198</v>
      </c>
      <c r="H323" s="32" t="s">
        <v>239</v>
      </c>
      <c r="I323" s="32" t="s">
        <v>326</v>
      </c>
      <c r="J323" s="32" t="s">
        <v>280</v>
      </c>
      <c r="K323" s="32" t="s">
        <v>245</v>
      </c>
      <c r="L323" s="31">
        <v>53.965517241379388</v>
      </c>
      <c r="M323" s="32" t="s">
        <v>151</v>
      </c>
      <c r="N323" s="534">
        <v>36.532600000000002</v>
      </c>
      <c r="O323" s="534">
        <v>23.7989</v>
      </c>
      <c r="P323" s="534">
        <v>53.832064000000003</v>
      </c>
      <c r="Q323" s="506">
        <v>1024.8687</v>
      </c>
      <c r="R323" s="534">
        <v>6.4821799999999996</v>
      </c>
      <c r="S323" s="535">
        <v>94.612459999999999</v>
      </c>
      <c r="T323" s="534">
        <v>8.1550000000000011</v>
      </c>
      <c r="U323" s="534">
        <v>0.60450000000000004</v>
      </c>
      <c r="V323" s="534">
        <v>0.5877</v>
      </c>
      <c r="W323" s="534">
        <v>36.532499999999999</v>
      </c>
      <c r="X323" s="534">
        <v>23.784800000000001</v>
      </c>
      <c r="Y323" s="534">
        <v>53.816583999999999</v>
      </c>
      <c r="Z323" s="506">
        <v>1024.8728000000001</v>
      </c>
      <c r="AA323" s="534">
        <v>6.5650500000000003</v>
      </c>
      <c r="AB323" s="535">
        <v>95.798400000000001</v>
      </c>
      <c r="AC323" s="534">
        <v>8.152000000000001</v>
      </c>
      <c r="AD323" s="534">
        <v>0.55279999999999996</v>
      </c>
      <c r="AE323" s="534">
        <v>0.5645</v>
      </c>
      <c r="AF323" s="10" t="s">
        <v>365</v>
      </c>
      <c r="AG323" s="503">
        <v>0.58286869565217392</v>
      </c>
    </row>
    <row r="324" spans="1:39" s="116" customFormat="1" ht="15">
      <c r="A324" s="29" t="s">
        <v>292</v>
      </c>
      <c r="B324" s="33">
        <v>41323</v>
      </c>
      <c r="C324" s="31">
        <v>2</v>
      </c>
      <c r="D324" s="31" t="s">
        <v>108</v>
      </c>
      <c r="E324" s="31">
        <v>1</v>
      </c>
      <c r="F324" s="31" t="s">
        <v>304</v>
      </c>
      <c r="G324" s="31" t="s">
        <v>192</v>
      </c>
      <c r="H324" s="32" t="s">
        <v>250</v>
      </c>
      <c r="I324" s="32" t="s">
        <v>327</v>
      </c>
      <c r="J324" s="32" t="s">
        <v>280</v>
      </c>
      <c r="K324" s="32" t="s">
        <v>260</v>
      </c>
      <c r="L324" s="31">
        <v>42.904656319290396</v>
      </c>
      <c r="M324" s="32" t="s">
        <v>151</v>
      </c>
      <c r="N324" s="534">
        <v>36.793400000000005</v>
      </c>
      <c r="O324" s="534">
        <v>22.248000000000001</v>
      </c>
      <c r="P324" s="534">
        <v>52.498693000000003</v>
      </c>
      <c r="Q324" s="506">
        <v>1025.5174</v>
      </c>
      <c r="R324" s="534">
        <v>6.4155100000000003</v>
      </c>
      <c r="S324" s="535">
        <v>91.280270000000002</v>
      </c>
      <c r="T324" s="534">
        <v>8.2040000000000006</v>
      </c>
      <c r="U324" s="534">
        <v>3.1181999999999999</v>
      </c>
      <c r="V324" s="534">
        <v>4.3918999999999997</v>
      </c>
      <c r="W324" s="534">
        <v>36.807400000000001</v>
      </c>
      <c r="X324" s="534">
        <v>22.2318</v>
      </c>
      <c r="Y324" s="534">
        <v>52.498995000000001</v>
      </c>
      <c r="Z324" s="506">
        <v>1025.5328</v>
      </c>
      <c r="AA324" s="534">
        <v>6.4216199999999999</v>
      </c>
      <c r="AB324" s="535">
        <v>91.348560000000006</v>
      </c>
      <c r="AC324" s="534">
        <v>8.2170000000000005</v>
      </c>
      <c r="AD324" s="534">
        <v>2.5419</v>
      </c>
      <c r="AE324" s="534">
        <v>3.7913999999999999</v>
      </c>
      <c r="AF324" s="10" t="s">
        <v>87</v>
      </c>
      <c r="AG324" s="503">
        <v>3.9986255627009699</v>
      </c>
    </row>
    <row r="325" spans="1:39" s="116" customFormat="1" ht="15">
      <c r="A325" s="29" t="s">
        <v>292</v>
      </c>
      <c r="B325" s="33">
        <v>41330</v>
      </c>
      <c r="C325" s="31">
        <v>2</v>
      </c>
      <c r="D325" s="31" t="s">
        <v>97</v>
      </c>
      <c r="E325" s="31">
        <v>1</v>
      </c>
      <c r="F325" s="31" t="s">
        <v>202</v>
      </c>
      <c r="G325" s="31" t="s">
        <v>204</v>
      </c>
      <c r="H325" s="32" t="s">
        <v>236</v>
      </c>
      <c r="I325" s="32" t="s">
        <v>326</v>
      </c>
      <c r="J325" s="32" t="s">
        <v>326</v>
      </c>
      <c r="K325" s="32" t="s">
        <v>262</v>
      </c>
      <c r="M325" s="32" t="s">
        <v>151</v>
      </c>
      <c r="N325" s="534">
        <v>36.756300000000003</v>
      </c>
      <c r="O325" s="534">
        <v>23.091100000000001</v>
      </c>
      <c r="P325" s="534">
        <v>53.359158000000001</v>
      </c>
      <c r="Q325" s="506">
        <v>1025.2463</v>
      </c>
      <c r="R325" s="534">
        <v>7.1328800000000001</v>
      </c>
      <c r="S325" s="535">
        <v>102.97416</v>
      </c>
      <c r="T325" s="534">
        <v>8.2670000000000012</v>
      </c>
      <c r="U325" s="534">
        <v>2.6457999999999999</v>
      </c>
      <c r="V325" s="534">
        <v>1.9379</v>
      </c>
      <c r="W325" s="11">
        <v>36.756399999999999</v>
      </c>
      <c r="X325" s="11">
        <v>23.096399999999999</v>
      </c>
      <c r="Y325" s="11">
        <v>53.364874</v>
      </c>
      <c r="Z325" s="10">
        <v>1025.2429</v>
      </c>
      <c r="AA325" s="11">
        <v>6.8133299999999997</v>
      </c>
      <c r="AB325" s="21">
        <v>98.370180000000005</v>
      </c>
      <c r="AC325" s="11">
        <v>8.2520000000000007</v>
      </c>
      <c r="AD325" s="11">
        <v>0.5927</v>
      </c>
      <c r="AE325" s="11">
        <v>0.43990000000000001</v>
      </c>
      <c r="AF325" s="10" t="s">
        <v>94</v>
      </c>
      <c r="AG325" s="503">
        <v>1.4453671782762705</v>
      </c>
    </row>
    <row r="326" spans="1:39" s="116" customFormat="1" ht="15">
      <c r="A326" s="29" t="s">
        <v>292</v>
      </c>
      <c r="B326" s="33">
        <v>41337</v>
      </c>
      <c r="C326" s="31">
        <v>2</v>
      </c>
      <c r="D326" s="31" t="s">
        <v>97</v>
      </c>
      <c r="E326" s="31">
        <v>1</v>
      </c>
      <c r="F326" s="31" t="s">
        <v>195</v>
      </c>
      <c r="G326" s="31" t="s">
        <v>204</v>
      </c>
      <c r="H326" s="32" t="s">
        <v>246</v>
      </c>
      <c r="I326" s="32" t="s">
        <v>326</v>
      </c>
      <c r="J326" s="32" t="s">
        <v>280</v>
      </c>
      <c r="K326" s="32" t="s">
        <v>242</v>
      </c>
      <c r="M326" s="32" t="s">
        <v>151</v>
      </c>
      <c r="N326" s="534">
        <v>36.6892</v>
      </c>
      <c r="O326" s="534">
        <v>24.160599999999999</v>
      </c>
      <c r="P326" s="534">
        <v>54.427639999999997</v>
      </c>
      <c r="Q326" s="506">
        <v>1024.8741</v>
      </c>
      <c r="R326" s="534">
        <v>5.4671099999999999</v>
      </c>
      <c r="S326" s="535">
        <v>80.366590000000002</v>
      </c>
      <c r="T326" s="534">
        <v>8.2349999999999994</v>
      </c>
      <c r="U326" s="534">
        <v>0.54820000000000002</v>
      </c>
      <c r="V326" s="534">
        <v>0.83040000000000003</v>
      </c>
      <c r="W326" s="534">
        <v>36.691699999999997</v>
      </c>
      <c r="X326" s="534">
        <v>24.170500000000001</v>
      </c>
      <c r="Y326" s="534">
        <v>54.441986</v>
      </c>
      <c r="Z326" s="506">
        <v>1024.8774000000001</v>
      </c>
      <c r="AA326" s="534">
        <v>5.4973999999999998</v>
      </c>
      <c r="AB326" s="535">
        <v>80.826779999999999</v>
      </c>
      <c r="AC326" s="534">
        <v>8.2449999999999992</v>
      </c>
      <c r="AD326" s="534">
        <v>0.46850000000000003</v>
      </c>
      <c r="AE326" s="534">
        <v>1.054</v>
      </c>
      <c r="AF326" s="10" t="s">
        <v>89</v>
      </c>
      <c r="AG326" s="503">
        <v>1.6009443564356418</v>
      </c>
    </row>
    <row r="327" spans="1:39" s="116" customFormat="1" ht="15">
      <c r="A327" s="29" t="s">
        <v>292</v>
      </c>
      <c r="B327" s="33">
        <v>41344</v>
      </c>
      <c r="C327" s="31" t="s">
        <v>97</v>
      </c>
      <c r="D327" s="31" t="s">
        <v>186</v>
      </c>
      <c r="E327" s="31">
        <v>1</v>
      </c>
      <c r="F327" s="31" t="s">
        <v>304</v>
      </c>
      <c r="G327" s="31" t="s">
        <v>205</v>
      </c>
      <c r="H327" s="32" t="s">
        <v>254</v>
      </c>
      <c r="I327" s="32" t="s">
        <v>327</v>
      </c>
      <c r="J327" s="32" t="s">
        <v>280</v>
      </c>
      <c r="K327" s="32" t="s">
        <v>242</v>
      </c>
      <c r="M327" s="32" t="s">
        <v>151</v>
      </c>
      <c r="N327" s="534">
        <v>36.674900000000001</v>
      </c>
      <c r="O327" s="534">
        <v>24.134399999999999</v>
      </c>
      <c r="P327" s="534">
        <v>54.380530999999998</v>
      </c>
      <c r="Q327" s="506">
        <v>1024.8725999999999</v>
      </c>
      <c r="R327" s="534">
        <v>5.73855</v>
      </c>
      <c r="S327" s="535">
        <v>84.311940000000007</v>
      </c>
      <c r="T327" s="534">
        <v>8.2270000000000003</v>
      </c>
      <c r="U327" s="534">
        <v>0.50790000000000002</v>
      </c>
      <c r="V327" s="534">
        <v>1.0033000000000001</v>
      </c>
      <c r="W327" s="534">
        <v>36.675899999999999</v>
      </c>
      <c r="X327" s="534">
        <v>24.129799999999999</v>
      </c>
      <c r="Y327" s="534">
        <v>54.377504000000002</v>
      </c>
      <c r="Z327" s="506">
        <v>1024.8806</v>
      </c>
      <c r="AA327" s="534">
        <v>5.7213399999999996</v>
      </c>
      <c r="AB327" s="535">
        <v>84.05307999999998</v>
      </c>
      <c r="AC327" s="534">
        <v>8.2219999999999995</v>
      </c>
      <c r="AD327" s="534">
        <v>0.59889999999999999</v>
      </c>
      <c r="AE327" s="534">
        <v>1.2937000000000001</v>
      </c>
      <c r="AF327" s="10" t="s">
        <v>93</v>
      </c>
      <c r="AG327" s="503">
        <v>1.3153425720620828</v>
      </c>
    </row>
    <row r="328" spans="1:39" s="116" customFormat="1" ht="15">
      <c r="A328" s="29" t="s">
        <v>292</v>
      </c>
      <c r="B328" s="33">
        <v>41351</v>
      </c>
      <c r="C328" s="31">
        <v>2</v>
      </c>
      <c r="D328" s="31" t="s">
        <v>97</v>
      </c>
      <c r="E328" s="31">
        <v>1</v>
      </c>
      <c r="F328" s="31" t="s">
        <v>202</v>
      </c>
      <c r="G328" s="31" t="s">
        <v>189</v>
      </c>
      <c r="H328" s="32" t="s">
        <v>248</v>
      </c>
      <c r="I328" s="32" t="s">
        <v>326</v>
      </c>
      <c r="J328" s="32" t="s">
        <v>240</v>
      </c>
      <c r="K328" s="32" t="s">
        <v>242</v>
      </c>
      <c r="M328" s="32" t="s">
        <v>151</v>
      </c>
      <c r="N328" s="534">
        <v>36.6419</v>
      </c>
      <c r="O328" s="534">
        <v>23.7485</v>
      </c>
      <c r="P328" s="534">
        <v>53.920317000000004</v>
      </c>
      <c r="Q328" s="506">
        <v>1024.9661000000001</v>
      </c>
      <c r="R328" s="534">
        <v>6.6300499999999998</v>
      </c>
      <c r="S328" s="535">
        <v>96.747439999999997</v>
      </c>
      <c r="T328" s="534">
        <v>8.3440000000000012</v>
      </c>
      <c r="U328" s="534">
        <v>2.1764000000000001</v>
      </c>
      <c r="V328" s="534">
        <v>2.5695999999999999</v>
      </c>
      <c r="W328" s="534">
        <v>36.643700000000003</v>
      </c>
      <c r="X328" s="534">
        <v>23.731100000000001</v>
      </c>
      <c r="Y328" s="534">
        <v>53.903920999999997</v>
      </c>
      <c r="Z328" s="506">
        <v>1024.9726000000001</v>
      </c>
      <c r="AA328" s="534">
        <v>7.2103799999999998</v>
      </c>
      <c r="AB328" s="535">
        <v>105.18519999999999</v>
      </c>
      <c r="AC328" s="534">
        <v>8.3520000000000003</v>
      </c>
      <c r="AD328" s="534">
        <v>2.6193</v>
      </c>
      <c r="AE328" s="534">
        <v>3.2627000000000002</v>
      </c>
      <c r="AF328" s="10" t="s">
        <v>293</v>
      </c>
      <c r="AG328" s="503">
        <v>2.7908935802469141</v>
      </c>
    </row>
    <row r="329" spans="1:39" s="116" customFormat="1" ht="15">
      <c r="A329" s="29" t="s">
        <v>292</v>
      </c>
      <c r="B329" s="33">
        <v>41358</v>
      </c>
      <c r="C329" s="31">
        <v>2</v>
      </c>
      <c r="D329" s="31" t="s">
        <v>191</v>
      </c>
      <c r="E329" s="31">
        <v>1</v>
      </c>
      <c r="F329" s="31" t="s">
        <v>202</v>
      </c>
      <c r="G329" s="31" t="s">
        <v>198</v>
      </c>
      <c r="H329" s="32" t="s">
        <v>246</v>
      </c>
      <c r="I329" s="32" t="s">
        <v>280</v>
      </c>
      <c r="J329" s="32" t="s">
        <v>327</v>
      </c>
      <c r="K329" s="32" t="s">
        <v>249</v>
      </c>
      <c r="M329" s="32" t="s">
        <v>151</v>
      </c>
      <c r="N329" s="534">
        <v>36.732900000000001</v>
      </c>
      <c r="O329" s="534">
        <v>21.236899999999999</v>
      </c>
      <c r="P329" s="534">
        <v>51.339753999999999</v>
      </c>
      <c r="Q329" s="506">
        <v>1025.7534000000001</v>
      </c>
      <c r="R329" s="534">
        <v>5.9883699999999997</v>
      </c>
      <c r="S329" s="535">
        <v>83.657719999999998</v>
      </c>
      <c r="T329" s="534">
        <v>8.3370000000000015</v>
      </c>
      <c r="U329" s="534">
        <v>0.84399999999999997</v>
      </c>
      <c r="V329" s="534">
        <v>0.95620000000000005</v>
      </c>
      <c r="W329" s="534">
        <v>36.735600000000005</v>
      </c>
      <c r="X329" s="534">
        <v>21.2653</v>
      </c>
      <c r="Y329" s="534">
        <v>51.373353999999999</v>
      </c>
      <c r="Z329" s="506">
        <v>1025.7475999999999</v>
      </c>
      <c r="AA329" s="534">
        <v>6.01586</v>
      </c>
      <c r="AB329" s="535">
        <v>84.085719999999981</v>
      </c>
      <c r="AC329" s="534">
        <v>8.3400000000000016</v>
      </c>
      <c r="AD329" s="534">
        <v>0.89500000000000002</v>
      </c>
      <c r="AE329" s="534">
        <v>0.95309999999999995</v>
      </c>
      <c r="AF329" s="10" t="s">
        <v>338</v>
      </c>
      <c r="AG329" s="503">
        <v>0.95534479166666664</v>
      </c>
    </row>
    <row r="330" spans="1:39" s="116" customFormat="1">
      <c r="A330" s="29"/>
      <c r="B330" s="33"/>
      <c r="C330" s="31"/>
      <c r="D330" s="31"/>
      <c r="E330" s="31"/>
      <c r="F330" s="31"/>
      <c r="G330" s="31"/>
      <c r="H330" s="32"/>
      <c r="I330" s="32"/>
      <c r="J330" s="32"/>
      <c r="K330" s="32"/>
      <c r="AF330" s="10"/>
      <c r="AG330" s="503"/>
    </row>
    <row r="331" spans="1:39" s="116" customFormat="1" ht="15">
      <c r="A331" s="29" t="s">
        <v>95</v>
      </c>
      <c r="B331" s="33">
        <v>41246</v>
      </c>
      <c r="C331" s="31">
        <v>2</v>
      </c>
      <c r="D331" s="31">
        <v>1</v>
      </c>
      <c r="E331" s="31">
        <v>1</v>
      </c>
      <c r="F331" s="31" t="s">
        <v>203</v>
      </c>
      <c r="G331" s="31" t="s">
        <v>204</v>
      </c>
      <c r="H331" s="32" t="s">
        <v>281</v>
      </c>
      <c r="I331" s="32" t="s">
        <v>326</v>
      </c>
      <c r="J331" s="32" t="s">
        <v>238</v>
      </c>
      <c r="M331" s="503">
        <v>0.14401206808640349</v>
      </c>
      <c r="N331" s="534">
        <v>35.731200000000001</v>
      </c>
      <c r="O331" s="534">
        <v>21.591699999999999</v>
      </c>
      <c r="P331" s="534">
        <v>50.463079999999998</v>
      </c>
      <c r="Q331" s="506">
        <v>1024.8910000000001</v>
      </c>
      <c r="R331" s="534">
        <v>8.0516400000000008</v>
      </c>
      <c r="S331" s="535">
        <v>112.53421</v>
      </c>
      <c r="T331" s="534">
        <v>8.24</v>
      </c>
      <c r="U331" s="534">
        <v>0.61939999999999995</v>
      </c>
      <c r="V331" s="534">
        <v>1.2617</v>
      </c>
      <c r="W331" s="534">
        <v>35.6997</v>
      </c>
      <c r="X331" s="534">
        <v>20.520299999999999</v>
      </c>
      <c r="Y331" s="534">
        <v>49.313167999999997</v>
      </c>
      <c r="Z331" s="506">
        <v>1025.1984</v>
      </c>
      <c r="AA331" s="534">
        <v>7.4466999999999999</v>
      </c>
      <c r="AB331" s="535">
        <v>102.07423</v>
      </c>
      <c r="AC331" s="534">
        <v>8.2219999999999995</v>
      </c>
      <c r="AD331" s="506">
        <v>0.82840000000000003</v>
      </c>
      <c r="AE331" s="506">
        <v>3.8106</v>
      </c>
      <c r="AF331" s="10">
        <v>3.4</v>
      </c>
      <c r="AG331" s="503">
        <v>2.805636444444445</v>
      </c>
    </row>
    <row r="332" spans="1:39" s="116" customFormat="1" ht="15">
      <c r="A332" s="29" t="s">
        <v>95</v>
      </c>
      <c r="B332" s="33">
        <v>41253</v>
      </c>
      <c r="C332" s="31">
        <v>2</v>
      </c>
      <c r="D332" s="31">
        <v>1</v>
      </c>
      <c r="E332" s="31">
        <v>1</v>
      </c>
      <c r="F332" s="31" t="s">
        <v>203</v>
      </c>
      <c r="G332" s="31" t="s">
        <v>205</v>
      </c>
      <c r="H332" s="32" t="s">
        <v>258</v>
      </c>
      <c r="I332" s="32" t="s">
        <v>326</v>
      </c>
      <c r="J332" s="32" t="s">
        <v>238</v>
      </c>
      <c r="M332" s="503">
        <v>0.10989559076398857</v>
      </c>
      <c r="N332" s="534">
        <v>35.643900000000002</v>
      </c>
      <c r="O332" s="534">
        <v>23.830300000000001</v>
      </c>
      <c r="P332" s="534">
        <v>52.700626</v>
      </c>
      <c r="Q332" s="506">
        <v>1024.1851999999999</v>
      </c>
      <c r="R332" s="534">
        <v>8.3475800000000007</v>
      </c>
      <c r="S332" s="535">
        <v>121.28323</v>
      </c>
      <c r="T332" s="534">
        <v>8.3560000000000034</v>
      </c>
      <c r="U332" s="534">
        <v>0.65480000000000005</v>
      </c>
      <c r="V332" s="534">
        <v>1.2975000000000001</v>
      </c>
      <c r="W332" s="534">
        <v>35.728500000000004</v>
      </c>
      <c r="X332" s="534">
        <v>21.5626</v>
      </c>
      <c r="Y332" s="534">
        <v>50.433228999999997</v>
      </c>
      <c r="Z332" s="506">
        <v>1024.9350999999999</v>
      </c>
      <c r="AA332" s="534">
        <v>7.6169200000000004</v>
      </c>
      <c r="AB332" s="535">
        <v>106.40152999999999</v>
      </c>
      <c r="AC332" s="534">
        <v>8.3500000000000014</v>
      </c>
      <c r="AD332" s="534">
        <v>0.68810000000000004</v>
      </c>
      <c r="AE332" s="534">
        <v>7.5136000000000003</v>
      </c>
      <c r="AF332" s="10">
        <v>3.7</v>
      </c>
      <c r="AG332" s="503">
        <v>3.371757926829269</v>
      </c>
    </row>
    <row r="333" spans="1:39" s="116" customFormat="1" ht="15">
      <c r="A333" s="29" t="s">
        <v>95</v>
      </c>
      <c r="B333" s="33">
        <v>41260</v>
      </c>
      <c r="C333" s="31">
        <v>2</v>
      </c>
      <c r="D333" s="31">
        <v>1</v>
      </c>
      <c r="E333" s="31" t="s">
        <v>196</v>
      </c>
      <c r="F333" s="31" t="s">
        <v>201</v>
      </c>
      <c r="G333" s="31" t="s">
        <v>204</v>
      </c>
      <c r="H333" s="32" t="s">
        <v>101</v>
      </c>
      <c r="I333" s="32" t="s">
        <v>326</v>
      </c>
      <c r="J333" s="32" t="s">
        <v>239</v>
      </c>
      <c r="M333" s="503">
        <v>9.0616382373676821E-2</v>
      </c>
      <c r="N333" s="534">
        <v>35.706800000000001</v>
      </c>
      <c r="O333" s="534">
        <v>23.540500000000002</v>
      </c>
      <c r="P333" s="534">
        <v>52.477328999999997</v>
      </c>
      <c r="Q333" s="506">
        <v>1024.3188</v>
      </c>
      <c r="R333" s="534">
        <v>7.9107799999999999</v>
      </c>
      <c r="S333" s="535">
        <v>114.40339</v>
      </c>
      <c r="T333" s="534">
        <v>8.418000000000001</v>
      </c>
      <c r="U333" s="534">
        <v>0.63619999999999999</v>
      </c>
      <c r="V333" s="534">
        <v>1.8225</v>
      </c>
      <c r="W333" s="534">
        <v>35.7395</v>
      </c>
      <c r="X333" s="534">
        <v>22.671199999999999</v>
      </c>
      <c r="Y333" s="534">
        <v>51.607837000000004</v>
      </c>
      <c r="Z333" s="506">
        <v>1024.6262999999999</v>
      </c>
      <c r="AA333" s="534">
        <v>7.1190800000000003</v>
      </c>
      <c r="AB333" s="535">
        <v>101.42416</v>
      </c>
      <c r="AC333" s="534">
        <v>8.4040000000000017</v>
      </c>
      <c r="AD333" s="534">
        <v>1.2139</v>
      </c>
      <c r="AE333" s="534">
        <v>8.9322000000000017</v>
      </c>
      <c r="AF333" s="10">
        <v>3.5</v>
      </c>
      <c r="AG333" s="503">
        <v>3.5620266055045864</v>
      </c>
    </row>
    <row r="334" spans="1:39" s="116" customFormat="1" ht="15">
      <c r="A334" s="29" t="s">
        <v>95</v>
      </c>
      <c r="B334" s="33">
        <v>41267</v>
      </c>
      <c r="C334" s="31">
        <v>2</v>
      </c>
      <c r="D334" s="31">
        <v>1</v>
      </c>
      <c r="E334" s="31">
        <v>1</v>
      </c>
      <c r="F334" s="31" t="s">
        <v>203</v>
      </c>
      <c r="G334" s="31" t="s">
        <v>204</v>
      </c>
      <c r="H334" s="32" t="s">
        <v>284</v>
      </c>
      <c r="I334" s="32" t="s">
        <v>326</v>
      </c>
      <c r="J334" s="32" t="s">
        <v>239</v>
      </c>
      <c r="M334" s="503">
        <v>0.12317662882831305</v>
      </c>
      <c r="N334" s="534">
        <v>35.810400000000001</v>
      </c>
      <c r="O334" s="534">
        <v>23.8203</v>
      </c>
      <c r="P334" s="534">
        <v>52.908711000000004</v>
      </c>
      <c r="Q334" s="506">
        <v>1024.3145999999999</v>
      </c>
      <c r="R334" s="534">
        <v>7.8047599999999999</v>
      </c>
      <c r="S334" s="535">
        <v>113.48569000000001</v>
      </c>
      <c r="T334" s="534">
        <v>8.4300000000000015</v>
      </c>
      <c r="U334" s="534">
        <v>0.62829999999999997</v>
      </c>
      <c r="V334" s="534">
        <v>1.9946999999999999</v>
      </c>
      <c r="W334" s="534">
        <v>35.847700000000003</v>
      </c>
      <c r="X334" s="534">
        <v>23.212499999999999</v>
      </c>
      <c r="Y334" s="534">
        <v>52.317883000000002</v>
      </c>
      <c r="Z334" s="506">
        <v>1024.5546999999999</v>
      </c>
      <c r="AA334" s="534">
        <v>7.9473399999999996</v>
      </c>
      <c r="AB334" s="535">
        <v>114.37228</v>
      </c>
      <c r="AC334" s="534">
        <v>8.4369999999999994</v>
      </c>
      <c r="AD334" s="534">
        <v>1.3073999999999999</v>
      </c>
      <c r="AE334" s="534">
        <v>3.9266000000000001</v>
      </c>
      <c r="AF334" s="10">
        <v>3.8</v>
      </c>
      <c r="AG334" s="503">
        <v>3.177040707964601</v>
      </c>
    </row>
    <row r="335" spans="1:39" s="116" customFormat="1" ht="15">
      <c r="A335" s="29" t="s">
        <v>95</v>
      </c>
      <c r="B335" s="33">
        <v>41281</v>
      </c>
      <c r="C335" s="31">
        <v>2</v>
      </c>
      <c r="D335" s="31">
        <v>1</v>
      </c>
      <c r="E335" s="31" t="s">
        <v>97</v>
      </c>
      <c r="F335" s="31" t="s">
        <v>269</v>
      </c>
      <c r="G335" s="31" t="s">
        <v>192</v>
      </c>
      <c r="H335" s="32" t="s">
        <v>366</v>
      </c>
      <c r="I335" s="32" t="s">
        <v>326</v>
      </c>
      <c r="J335" s="32" t="s">
        <v>250</v>
      </c>
      <c r="M335" s="503">
        <v>0.19327625981631755</v>
      </c>
      <c r="N335" s="11">
        <v>35.9039</v>
      </c>
      <c r="O335" s="11">
        <v>25.487500000000001</v>
      </c>
      <c r="P335" s="11">
        <v>54.808387000000003</v>
      </c>
      <c r="Q335" s="10">
        <v>1023.8796</v>
      </c>
      <c r="R335" s="11">
        <v>6.5466800000000003</v>
      </c>
      <c r="S335" s="21">
        <v>97.991020000000006</v>
      </c>
      <c r="T335" s="11">
        <v>8.3480000000000008</v>
      </c>
      <c r="U335" s="11">
        <v>1.7625999999999999</v>
      </c>
      <c r="V335" s="11">
        <v>4.3997000000000002</v>
      </c>
      <c r="W335" s="534">
        <v>36.049999999999997</v>
      </c>
      <c r="X335" s="534">
        <v>24.989100000000001</v>
      </c>
      <c r="Y335" s="534">
        <v>54.475053000000003</v>
      </c>
      <c r="Z335" s="506">
        <v>1024.1791000000001</v>
      </c>
      <c r="AA335" s="534">
        <v>6.0033899999999996</v>
      </c>
      <c r="AB335" s="535">
        <v>89.178849999999997</v>
      </c>
      <c r="AC335" s="534">
        <v>8.3410000000000011</v>
      </c>
      <c r="AD335" s="534">
        <v>0.83740000000000003</v>
      </c>
      <c r="AE335" s="534">
        <v>3.7450999999999999</v>
      </c>
      <c r="AF335" s="10">
        <v>2.8</v>
      </c>
      <c r="AG335" s="503">
        <v>4.1779315384615394</v>
      </c>
    </row>
    <row r="336" spans="1:39" s="116" customFormat="1" ht="15">
      <c r="A336" s="29" t="s">
        <v>95</v>
      </c>
      <c r="B336" s="33">
        <v>41287</v>
      </c>
      <c r="C336" s="31">
        <v>2</v>
      </c>
      <c r="D336" s="31">
        <v>1</v>
      </c>
      <c r="E336" s="31">
        <v>1</v>
      </c>
      <c r="F336" s="31" t="s">
        <v>203</v>
      </c>
      <c r="G336" s="31" t="s">
        <v>192</v>
      </c>
      <c r="H336" s="32" t="s">
        <v>367</v>
      </c>
      <c r="I336" s="32" t="s">
        <v>326</v>
      </c>
      <c r="J336" s="32" t="s">
        <v>246</v>
      </c>
      <c r="M336" s="503">
        <v>0.17452916074956201</v>
      </c>
      <c r="N336" s="534">
        <v>36.055</v>
      </c>
      <c r="O336" s="534">
        <v>24.802600000000002</v>
      </c>
      <c r="P336" s="534">
        <v>54.278354</v>
      </c>
      <c r="Q336" s="506">
        <v>1024.2031999999999</v>
      </c>
      <c r="R336" s="534">
        <v>7.1462199999999996</v>
      </c>
      <c r="S336" s="535">
        <v>105.82244</v>
      </c>
      <c r="T336" s="534">
        <v>8.4370000000000012</v>
      </c>
      <c r="U336" s="534">
        <v>0.69510000000000005</v>
      </c>
      <c r="V336" s="534">
        <v>3.6627999999999998</v>
      </c>
      <c r="W336" s="534">
        <v>36.0715</v>
      </c>
      <c r="X336" s="534">
        <v>24.7057</v>
      </c>
      <c r="Y336" s="534">
        <v>54.200141000000002</v>
      </c>
      <c r="Z336" s="506">
        <v>1024.2795000000001</v>
      </c>
      <c r="AA336" s="534">
        <v>6.3407799999999996</v>
      </c>
      <c r="AB336" s="535">
        <v>93.749430000000004</v>
      </c>
      <c r="AC336" s="534">
        <v>8.4080000000000013</v>
      </c>
      <c r="AD336" s="534">
        <v>0.55700000000000005</v>
      </c>
      <c r="AE336" s="534">
        <v>5.2294999999999998</v>
      </c>
      <c r="AF336" s="10">
        <v>3.3</v>
      </c>
      <c r="AG336" s="503">
        <v>4.5733423728813554</v>
      </c>
    </row>
    <row r="337" spans="1:33" s="116" customFormat="1" ht="15">
      <c r="A337" s="29" t="s">
        <v>95</v>
      </c>
      <c r="B337" s="33">
        <v>41295</v>
      </c>
      <c r="C337" s="31">
        <v>2</v>
      </c>
      <c r="D337" s="31">
        <v>1</v>
      </c>
      <c r="E337" s="31">
        <v>1</v>
      </c>
      <c r="F337" s="31" t="s">
        <v>202</v>
      </c>
      <c r="G337" s="31" t="s">
        <v>205</v>
      </c>
      <c r="H337" s="32" t="s">
        <v>289</v>
      </c>
      <c r="I337" s="32" t="s">
        <v>326</v>
      </c>
      <c r="J337" s="32" t="s">
        <v>241</v>
      </c>
      <c r="M337" s="503">
        <v>0.1372464663995448</v>
      </c>
      <c r="N337" s="534">
        <v>36.162100000000002</v>
      </c>
      <c r="O337" s="534">
        <v>24.828399999999998</v>
      </c>
      <c r="P337" s="534">
        <v>54.44923</v>
      </c>
      <c r="Q337" s="506">
        <v>1024.2769000000001</v>
      </c>
      <c r="R337" s="534">
        <v>7.14175</v>
      </c>
      <c r="S337" s="535">
        <v>105.86739</v>
      </c>
      <c r="T337" s="11">
        <v>8.1839999999999993</v>
      </c>
      <c r="U337" s="534">
        <v>0.45340000000000003</v>
      </c>
      <c r="V337" s="534">
        <v>1.5580000000000001</v>
      </c>
      <c r="W337" s="534">
        <v>36.101199999999999</v>
      </c>
      <c r="X337" s="534">
        <v>24.127400000000002</v>
      </c>
      <c r="Y337" s="534">
        <v>53.621129000000003</v>
      </c>
      <c r="Z337" s="506">
        <v>1024.4766</v>
      </c>
      <c r="AA337" s="534">
        <v>6.67326</v>
      </c>
      <c r="AB337" s="535">
        <v>97.710509999999999</v>
      </c>
      <c r="AC337" s="11">
        <v>8.1839999999999993</v>
      </c>
      <c r="AD337" s="534">
        <v>0.97150000000000003</v>
      </c>
      <c r="AE337" s="534">
        <v>8.4984000000000002</v>
      </c>
      <c r="AF337" s="10">
        <v>2.5</v>
      </c>
      <c r="AG337" s="503">
        <v>3.7681237704918038</v>
      </c>
    </row>
    <row r="338" spans="1:33" s="116" customFormat="1" ht="15">
      <c r="A338" s="29" t="s">
        <v>95</v>
      </c>
      <c r="B338" s="33">
        <v>41304</v>
      </c>
      <c r="C338" s="31">
        <v>2</v>
      </c>
      <c r="D338" s="31">
        <v>1</v>
      </c>
      <c r="E338" s="31">
        <v>1</v>
      </c>
      <c r="F338" s="31" t="s">
        <v>195</v>
      </c>
      <c r="G338" s="31" t="s">
        <v>205</v>
      </c>
      <c r="H338" s="32" t="s">
        <v>307</v>
      </c>
      <c r="I338" s="32" t="s">
        <v>326</v>
      </c>
      <c r="J338" s="32" t="s">
        <v>241</v>
      </c>
      <c r="M338" s="503" t="s">
        <v>328</v>
      </c>
      <c r="N338" s="534">
        <v>36.315199999999997</v>
      </c>
      <c r="O338" s="534">
        <v>24.724699999999999</v>
      </c>
      <c r="P338" s="534">
        <v>54.541876000000002</v>
      </c>
      <c r="Q338" s="506">
        <v>1024.4237000000001</v>
      </c>
      <c r="R338" s="534">
        <v>7.5910000000000002</v>
      </c>
      <c r="S338" s="535">
        <v>112.42698</v>
      </c>
      <c r="T338" s="11">
        <v>8.2469999999999999</v>
      </c>
      <c r="U338" s="534">
        <v>0.72150000000000003</v>
      </c>
      <c r="V338" s="534">
        <v>1.5245</v>
      </c>
      <c r="W338" s="534">
        <v>36.284799999999997</v>
      </c>
      <c r="X338" s="534">
        <v>23.9483</v>
      </c>
      <c r="Y338" s="534">
        <v>53.671235000000003</v>
      </c>
      <c r="Z338" s="506">
        <v>1024.6694</v>
      </c>
      <c r="AA338" s="534">
        <v>7.0805600000000002</v>
      </c>
      <c r="AB338" s="535">
        <v>103.46472</v>
      </c>
      <c r="AC338" s="11">
        <v>8.2240000000000002</v>
      </c>
      <c r="AD338" s="534">
        <v>0.97889999999999999</v>
      </c>
      <c r="AE338" s="534">
        <v>7.3952</v>
      </c>
      <c r="AF338" s="10">
        <v>2.7</v>
      </c>
      <c r="AG338" s="503">
        <v>4.2940482269503546</v>
      </c>
    </row>
    <row r="339" spans="1:33" s="116" customFormat="1" ht="15">
      <c r="A339" s="29" t="s">
        <v>95</v>
      </c>
      <c r="B339" s="33">
        <v>41309</v>
      </c>
      <c r="C339" s="31">
        <v>2</v>
      </c>
      <c r="D339" s="31">
        <v>1</v>
      </c>
      <c r="E339" s="31" t="s">
        <v>196</v>
      </c>
      <c r="F339" s="31" t="s">
        <v>202</v>
      </c>
      <c r="G339" s="31" t="s">
        <v>198</v>
      </c>
      <c r="H339" s="32" t="s">
        <v>284</v>
      </c>
      <c r="I339" s="32" t="s">
        <v>326</v>
      </c>
      <c r="J339" s="32" t="s">
        <v>239</v>
      </c>
      <c r="K339" s="32"/>
      <c r="L339" s="32"/>
      <c r="M339" s="503">
        <v>0.15357720442036882</v>
      </c>
      <c r="N339" s="534">
        <v>36.382800000000003</v>
      </c>
      <c r="O339" s="534">
        <v>25.8216</v>
      </c>
      <c r="P339" s="534">
        <v>55.818356000000001</v>
      </c>
      <c r="Q339" s="506">
        <v>1024.1358</v>
      </c>
      <c r="R339" s="534">
        <v>7.7820299999999998</v>
      </c>
      <c r="S339" s="535">
        <v>117.45721</v>
      </c>
      <c r="T339" s="534">
        <v>8.2370000000000001</v>
      </c>
      <c r="U339" s="534">
        <v>0.57479999999999998</v>
      </c>
      <c r="V339" s="534">
        <v>1.492</v>
      </c>
      <c r="W339" s="534">
        <v>36.365000000000002</v>
      </c>
      <c r="X339" s="534">
        <v>24.359100000000002</v>
      </c>
      <c r="Y339" s="534">
        <v>54.218235</v>
      </c>
      <c r="Z339" s="506">
        <v>1024.6088999999999</v>
      </c>
      <c r="AA339" s="534">
        <v>6.7627199999999998</v>
      </c>
      <c r="AB339" s="535">
        <v>99.565110000000004</v>
      </c>
      <c r="AC339" s="534">
        <v>8.2110000000000003</v>
      </c>
      <c r="AD339" s="534">
        <v>1.0016</v>
      </c>
      <c r="AE339" s="534">
        <v>9.1550000000000011</v>
      </c>
      <c r="AF339" s="10">
        <v>3.4</v>
      </c>
      <c r="AG339" s="503">
        <v>4.0847748299319706</v>
      </c>
    </row>
    <row r="340" spans="1:33" s="116" customFormat="1" ht="15">
      <c r="A340" s="29" t="s">
        <v>95</v>
      </c>
      <c r="B340" s="33">
        <v>41316</v>
      </c>
      <c r="C340" s="31">
        <v>2</v>
      </c>
      <c r="D340" s="31">
        <v>1</v>
      </c>
      <c r="E340" s="31">
        <v>1</v>
      </c>
      <c r="F340" s="31" t="s">
        <v>202</v>
      </c>
      <c r="G340" s="31" t="s">
        <v>205</v>
      </c>
      <c r="H340" s="32" t="s">
        <v>267</v>
      </c>
      <c r="I340" s="32" t="s">
        <v>326</v>
      </c>
      <c r="J340" s="32" t="s">
        <v>238</v>
      </c>
      <c r="K340" s="32"/>
      <c r="L340" s="32"/>
      <c r="M340" s="511">
        <v>0.17430894196666949</v>
      </c>
      <c r="N340" s="534">
        <v>36.552399999999999</v>
      </c>
      <c r="O340" s="534">
        <v>24.748000000000001</v>
      </c>
      <c r="P340" s="534">
        <v>54.883282999999999</v>
      </c>
      <c r="Q340" s="506">
        <v>1024.5972999999999</v>
      </c>
      <c r="R340" s="534">
        <v>7.4284999999999997</v>
      </c>
      <c r="S340" s="535">
        <v>110.21342</v>
      </c>
      <c r="T340" s="534">
        <v>8.1489999999999991</v>
      </c>
      <c r="U340" s="534">
        <v>1.0498000000000001</v>
      </c>
      <c r="V340" s="534">
        <v>1.7262</v>
      </c>
      <c r="W340" s="534">
        <v>36.563600000000001</v>
      </c>
      <c r="X340" s="534">
        <v>24.313099999999999</v>
      </c>
      <c r="Y340" s="534">
        <v>54.431227999999997</v>
      </c>
      <c r="Z340" s="506">
        <v>1024.7734</v>
      </c>
      <c r="AA340" s="534">
        <v>6.8924700000000003</v>
      </c>
      <c r="AB340" s="535">
        <v>101.51117000000001</v>
      </c>
      <c r="AC340" s="534">
        <v>8.1330000000000009</v>
      </c>
      <c r="AD340" s="534">
        <v>0.57809999999999995</v>
      </c>
      <c r="AE340" s="534">
        <v>5.3834999999999997</v>
      </c>
      <c r="AF340" s="10">
        <v>2.8</v>
      </c>
      <c r="AG340" s="503">
        <v>3.5012602040816341</v>
      </c>
    </row>
    <row r="341" spans="1:33" s="116" customFormat="1" ht="15">
      <c r="A341" s="29" t="s">
        <v>95</v>
      </c>
      <c r="B341" s="33">
        <v>41323</v>
      </c>
      <c r="C341" s="31">
        <v>2</v>
      </c>
      <c r="D341" s="31">
        <v>1</v>
      </c>
      <c r="E341" s="31">
        <v>1</v>
      </c>
      <c r="F341" s="31" t="s">
        <v>102</v>
      </c>
      <c r="G341" s="31" t="s">
        <v>204</v>
      </c>
      <c r="H341" s="32" t="s">
        <v>289</v>
      </c>
      <c r="I341" s="32" t="s">
        <v>326</v>
      </c>
      <c r="J341" s="32" t="s">
        <v>238</v>
      </c>
      <c r="K341" s="536"/>
      <c r="L341" s="32"/>
      <c r="M341" s="511">
        <v>0.12922575798739264</v>
      </c>
      <c r="N341" s="534">
        <v>36.570599999999999</v>
      </c>
      <c r="O341" s="534">
        <v>24.942599999999999</v>
      </c>
      <c r="P341" s="534">
        <v>55.118333000000007</v>
      </c>
      <c r="Q341" s="506">
        <v>1024.5509</v>
      </c>
      <c r="R341" s="534">
        <v>7.3380099999999997</v>
      </c>
      <c r="S341" s="535">
        <v>109.2427</v>
      </c>
      <c r="T341" s="534">
        <v>8.2240000000000002</v>
      </c>
      <c r="U341" s="534">
        <v>0.45540000000000003</v>
      </c>
      <c r="V341" s="534">
        <v>1.6180000000000001</v>
      </c>
      <c r="W341" s="11">
        <v>36.585000000000001</v>
      </c>
      <c r="X341" s="11">
        <v>24.354700000000001</v>
      </c>
      <c r="Y341" s="11">
        <v>54.504396</v>
      </c>
      <c r="Z341" s="10">
        <v>1024.7768000000001</v>
      </c>
      <c r="AA341" s="11">
        <v>6.9144399999999999</v>
      </c>
      <c r="AB341" s="21">
        <v>101.91976</v>
      </c>
      <c r="AC341" s="11">
        <v>8.2080000000000002</v>
      </c>
      <c r="AD341" s="11">
        <v>0.52990000000000004</v>
      </c>
      <c r="AE341" s="11">
        <v>5.2217000000000002</v>
      </c>
      <c r="AF341" s="10">
        <v>3.9</v>
      </c>
      <c r="AG341" s="503">
        <v>3.0737725925925918</v>
      </c>
    </row>
    <row r="342" spans="1:33" s="116" customFormat="1" ht="15">
      <c r="A342" s="29" t="s">
        <v>95</v>
      </c>
      <c r="B342" s="33">
        <v>41330</v>
      </c>
      <c r="C342" s="31">
        <v>2</v>
      </c>
      <c r="D342" s="31">
        <v>1</v>
      </c>
      <c r="E342" s="31">
        <v>1</v>
      </c>
      <c r="F342" s="31" t="s">
        <v>195</v>
      </c>
      <c r="G342" s="31" t="s">
        <v>198</v>
      </c>
      <c r="H342" s="32" t="s">
        <v>259</v>
      </c>
      <c r="I342" s="32" t="s">
        <v>326</v>
      </c>
      <c r="J342" s="32" t="s">
        <v>244</v>
      </c>
      <c r="K342" s="32"/>
      <c r="M342" s="503">
        <v>0.14809652127682091</v>
      </c>
      <c r="N342" s="534">
        <v>36.697699999999998</v>
      </c>
      <c r="O342" s="534">
        <v>24.579000000000001</v>
      </c>
      <c r="P342" s="534">
        <v>54.892983999999998</v>
      </c>
      <c r="Q342" s="506">
        <v>1024.7574</v>
      </c>
      <c r="R342" s="534">
        <v>7.6816000000000004</v>
      </c>
      <c r="S342" s="535">
        <v>113.73565000000001</v>
      </c>
      <c r="T342" s="534">
        <v>8.3030000000000008</v>
      </c>
      <c r="U342" s="534">
        <v>0.5393</v>
      </c>
      <c r="V342" s="534">
        <v>1.5357000000000001</v>
      </c>
      <c r="W342" s="534">
        <v>36.708400000000005</v>
      </c>
      <c r="X342" s="534">
        <v>23.911100000000001</v>
      </c>
      <c r="Y342" s="534">
        <v>54.186497000000003</v>
      </c>
      <c r="Z342" s="506">
        <v>1025.0014000000001</v>
      </c>
      <c r="AA342" s="534">
        <v>7.17218</v>
      </c>
      <c r="AB342" s="535">
        <v>104.99200999999999</v>
      </c>
      <c r="AC342" s="534">
        <v>8.2910000000000004</v>
      </c>
      <c r="AD342" s="534">
        <v>0.50609999999999999</v>
      </c>
      <c r="AE342" s="534">
        <v>5.2831999999999999</v>
      </c>
      <c r="AF342" s="10">
        <v>2.8</v>
      </c>
      <c r="AG342" s="503">
        <v>2.9538205607476637</v>
      </c>
    </row>
    <row r="343" spans="1:33" s="116" customFormat="1" ht="15">
      <c r="A343" s="29" t="s">
        <v>95</v>
      </c>
      <c r="B343" s="33">
        <v>41337</v>
      </c>
      <c r="C343" s="31">
        <v>2</v>
      </c>
      <c r="D343" s="31">
        <v>1</v>
      </c>
      <c r="E343" s="31" t="s">
        <v>191</v>
      </c>
      <c r="F343" s="31" t="s">
        <v>203</v>
      </c>
      <c r="G343" s="31" t="s">
        <v>192</v>
      </c>
      <c r="H343" s="32" t="s">
        <v>334</v>
      </c>
      <c r="I343" s="32" t="s">
        <v>326</v>
      </c>
      <c r="J343" s="32" t="s">
        <v>238</v>
      </c>
      <c r="K343" s="32"/>
      <c r="M343" s="503">
        <v>0.15157994901423386</v>
      </c>
      <c r="N343" s="11">
        <v>36.757800000000003</v>
      </c>
      <c r="O343" s="11">
        <v>24.847899999999999</v>
      </c>
      <c r="P343" s="11">
        <v>55.265307</v>
      </c>
      <c r="Q343" s="10">
        <v>1024.7212</v>
      </c>
      <c r="R343" s="11">
        <v>7.0060399999999996</v>
      </c>
      <c r="S343" s="21">
        <v>104.24444</v>
      </c>
      <c r="T343" s="11">
        <v>8.2609999999999992</v>
      </c>
      <c r="U343" s="11">
        <v>0.71389999999999998</v>
      </c>
      <c r="V343" s="11">
        <v>1.5711999999999999</v>
      </c>
      <c r="W343" s="534">
        <v>36.755600000000001</v>
      </c>
      <c r="X343" s="534">
        <v>24.247199999999999</v>
      </c>
      <c r="Y343" s="534">
        <v>54.613194999999997</v>
      </c>
      <c r="Z343" s="506">
        <v>1024.9395999999999</v>
      </c>
      <c r="AA343" s="534">
        <v>5.3641800000000002</v>
      </c>
      <c r="AB343" s="535">
        <v>79.000739999999979</v>
      </c>
      <c r="AC343" s="534">
        <v>8.202</v>
      </c>
      <c r="AD343" s="534">
        <v>1.2421</v>
      </c>
      <c r="AE343" s="534">
        <v>9.1550000000000011</v>
      </c>
      <c r="AF343" s="10">
        <v>3.6</v>
      </c>
      <c r="AG343" s="503">
        <v>3.8977767241379295</v>
      </c>
    </row>
    <row r="344" spans="1:33" s="116" customFormat="1" ht="15">
      <c r="A344" s="29" t="s">
        <v>95</v>
      </c>
      <c r="B344" s="33">
        <v>41344</v>
      </c>
      <c r="C344" s="31">
        <v>2</v>
      </c>
      <c r="D344" s="31" t="s">
        <v>196</v>
      </c>
      <c r="E344" s="31" t="s">
        <v>191</v>
      </c>
      <c r="F344" s="31" t="s">
        <v>203</v>
      </c>
      <c r="G344" s="31" t="s">
        <v>192</v>
      </c>
      <c r="H344" s="32" t="s">
        <v>368</v>
      </c>
      <c r="I344" s="32" t="s">
        <v>326</v>
      </c>
      <c r="J344" s="32" t="s">
        <v>246</v>
      </c>
      <c r="K344" s="32"/>
      <c r="M344" s="503">
        <v>0.15366034423294631</v>
      </c>
      <c r="N344" s="534">
        <v>36.568100000000001</v>
      </c>
      <c r="O344" s="534">
        <v>24.477900000000002</v>
      </c>
      <c r="P344" s="534">
        <v>54.611587999999998</v>
      </c>
      <c r="Q344" s="506">
        <v>1024.6904</v>
      </c>
      <c r="R344" s="534">
        <v>6.93642</v>
      </c>
      <c r="S344" s="535">
        <v>102.44927</v>
      </c>
      <c r="T344" s="534">
        <v>8.2840000000000007</v>
      </c>
      <c r="U344" s="534">
        <v>0.44719999999999999</v>
      </c>
      <c r="V344" s="534">
        <v>2.3353999999999999</v>
      </c>
      <c r="W344" s="534">
        <v>36.747399999999999</v>
      </c>
      <c r="X344" s="534">
        <v>24.391300000000001</v>
      </c>
      <c r="Y344" s="534">
        <v>54.758476000000002</v>
      </c>
      <c r="Z344" s="506">
        <v>1024.8871999999999</v>
      </c>
      <c r="AA344" s="534">
        <v>5.6187100000000001</v>
      </c>
      <c r="AB344" s="535">
        <v>82.949470000000005</v>
      </c>
      <c r="AC344" s="534">
        <v>8.234</v>
      </c>
      <c r="AD344" s="534">
        <v>0.83689999999999998</v>
      </c>
      <c r="AE344" s="534">
        <v>4.1264000000000003</v>
      </c>
      <c r="AF344" s="10">
        <v>3.6</v>
      </c>
      <c r="AG344" s="503">
        <v>3.2429861386138623</v>
      </c>
    </row>
    <row r="345" spans="1:33" s="116" customFormat="1" ht="15">
      <c r="A345" s="29" t="s">
        <v>95</v>
      </c>
      <c r="B345" s="33">
        <v>41351</v>
      </c>
      <c r="C345" s="31">
        <v>2</v>
      </c>
      <c r="D345" s="31" t="s">
        <v>191</v>
      </c>
      <c r="E345" s="31">
        <v>1</v>
      </c>
      <c r="F345" s="31" t="s">
        <v>195</v>
      </c>
      <c r="G345" s="31" t="s">
        <v>198</v>
      </c>
      <c r="H345" s="32" t="s">
        <v>284</v>
      </c>
      <c r="I345" s="32" t="s">
        <v>326</v>
      </c>
      <c r="J345" s="32" t="s">
        <v>239</v>
      </c>
      <c r="K345" s="32"/>
      <c r="M345" s="503">
        <v>0.13546860323781276</v>
      </c>
      <c r="N345" s="534">
        <v>36.538899999999998</v>
      </c>
      <c r="O345" s="534">
        <v>23.8658</v>
      </c>
      <c r="P345" s="534">
        <v>53.912133000000004</v>
      </c>
      <c r="Q345" s="506">
        <v>1024.8516999999999</v>
      </c>
      <c r="R345" s="534">
        <v>7.5229799999999996</v>
      </c>
      <c r="S345" s="535">
        <v>109.93420999999999</v>
      </c>
      <c r="T345" s="534">
        <v>8.3140000000000001</v>
      </c>
      <c r="U345" s="534">
        <v>0.75690000000000002</v>
      </c>
      <c r="V345" s="534">
        <v>1.9398</v>
      </c>
      <c r="W345" s="534">
        <v>36.633200000000002</v>
      </c>
      <c r="X345" s="534">
        <v>23.0959</v>
      </c>
      <c r="Y345" s="534">
        <v>53.209411000000003</v>
      </c>
      <c r="Z345" s="506">
        <v>1025.1865</v>
      </c>
      <c r="AA345" s="534">
        <v>6.45709</v>
      </c>
      <c r="AB345" s="535">
        <v>93.159570000000002</v>
      </c>
      <c r="AC345" s="534">
        <v>8.2889999999999997</v>
      </c>
      <c r="AD345" s="534">
        <v>0.89500000000000002</v>
      </c>
      <c r="AE345" s="534">
        <v>7.4714</v>
      </c>
      <c r="AF345" s="10">
        <v>4</v>
      </c>
      <c r="AG345" s="503">
        <v>3.7743237623762371</v>
      </c>
    </row>
    <row r="346" spans="1:33" s="116" customFormat="1" ht="15">
      <c r="A346" s="29" t="s">
        <v>95</v>
      </c>
      <c r="B346" s="33">
        <v>41358</v>
      </c>
      <c r="C346" s="31">
        <v>2</v>
      </c>
      <c r="D346" s="31">
        <v>1</v>
      </c>
      <c r="E346" s="31" t="s">
        <v>191</v>
      </c>
      <c r="F346" s="31" t="s">
        <v>195</v>
      </c>
      <c r="G346" s="31" t="s">
        <v>198</v>
      </c>
      <c r="H346" s="32" t="s">
        <v>312</v>
      </c>
      <c r="I346" s="32" t="s">
        <v>326</v>
      </c>
      <c r="J346" s="32" t="s">
        <v>246</v>
      </c>
      <c r="K346" s="32"/>
      <c r="M346" s="503" t="s">
        <v>328</v>
      </c>
      <c r="N346" s="534">
        <v>36.574300000000001</v>
      </c>
      <c r="O346" s="534">
        <v>22.645499999999998</v>
      </c>
      <c r="P346" s="534">
        <v>52.646279999999997</v>
      </c>
      <c r="Q346" s="506">
        <v>1025.2354</v>
      </c>
      <c r="R346" s="534">
        <v>7.1146000000000003</v>
      </c>
      <c r="S346" s="535">
        <v>101.80663</v>
      </c>
      <c r="T346" s="534">
        <v>8.3510000000000009</v>
      </c>
      <c r="U346" s="534">
        <v>0.75119999999999998</v>
      </c>
      <c r="V346" s="534">
        <v>3.5289000000000001</v>
      </c>
      <c r="W346" s="534">
        <v>36.5291</v>
      </c>
      <c r="X346" s="534">
        <v>22.232800000000001</v>
      </c>
      <c r="Y346" s="534">
        <v>52.150967999999999</v>
      </c>
      <c r="Z346" s="506">
        <v>1025.3543999999999</v>
      </c>
      <c r="AA346" s="534">
        <v>6.8261099999999999</v>
      </c>
      <c r="AB346" s="535">
        <v>96.947120000000012</v>
      </c>
      <c r="AC346" s="534">
        <v>8.3400000000000016</v>
      </c>
      <c r="AD346" s="534">
        <v>0.65900000000000003</v>
      </c>
      <c r="AE346" s="534">
        <v>6.0815000000000001</v>
      </c>
      <c r="AF346" s="10">
        <v>3.8</v>
      </c>
      <c r="AG346" s="503">
        <v>4.1049708333333337</v>
      </c>
    </row>
    <row r="347" spans="1:33" s="116" customFormat="1">
      <c r="A347" s="29"/>
      <c r="B347" s="33"/>
      <c r="C347" s="31"/>
      <c r="D347" s="31"/>
      <c r="E347" s="31"/>
      <c r="F347" s="31"/>
      <c r="G347" s="31"/>
      <c r="H347" s="32"/>
      <c r="I347" s="32"/>
      <c r="J347" s="32"/>
      <c r="K347" s="32"/>
      <c r="M347" s="503"/>
      <c r="AF347" s="10"/>
      <c r="AG347" s="503"/>
    </row>
    <row r="348" spans="1:33" ht="15">
      <c r="A348" s="29" t="s">
        <v>369</v>
      </c>
      <c r="B348" s="33">
        <v>41246</v>
      </c>
      <c r="C348" s="31">
        <v>2</v>
      </c>
      <c r="D348" s="31" t="s">
        <v>191</v>
      </c>
      <c r="E348" s="31">
        <v>1</v>
      </c>
      <c r="F348" s="31" t="s">
        <v>197</v>
      </c>
      <c r="G348" s="31" t="s">
        <v>193</v>
      </c>
      <c r="H348" s="32" t="s">
        <v>238</v>
      </c>
      <c r="I348" s="32" t="s">
        <v>326</v>
      </c>
      <c r="J348" s="32" t="s">
        <v>327</v>
      </c>
      <c r="M348" s="503">
        <v>9.7368259851752126E-2</v>
      </c>
      <c r="N348" s="534">
        <v>35.695600000000006</v>
      </c>
      <c r="O348" s="534">
        <v>20.269500000000001</v>
      </c>
      <c r="P348" s="534">
        <v>49.044280999999998</v>
      </c>
      <c r="Q348" s="506">
        <v>1025.2227</v>
      </c>
      <c r="R348" s="534">
        <v>7.7739000000000003</v>
      </c>
      <c r="S348" s="535">
        <v>106.07229</v>
      </c>
      <c r="T348" s="534">
        <v>8.2270000000000003</v>
      </c>
      <c r="U348" s="534">
        <v>0.90880000000000005</v>
      </c>
      <c r="V348" s="534">
        <v>0.40579999999999999</v>
      </c>
      <c r="W348" s="534">
        <v>35.684199999999997</v>
      </c>
      <c r="X348" s="534">
        <v>19.779900000000001</v>
      </c>
      <c r="Y348" s="534">
        <v>48.531725000000002</v>
      </c>
      <c r="Z348" s="506">
        <v>1025.415</v>
      </c>
      <c r="AA348" s="534">
        <v>7.6531200000000004</v>
      </c>
      <c r="AB348" s="535">
        <v>103.48739999999999</v>
      </c>
      <c r="AC348" s="534">
        <v>8.2200000000000006</v>
      </c>
      <c r="AD348" s="506">
        <v>2.1713</v>
      </c>
      <c r="AE348" s="506">
        <v>1.42</v>
      </c>
      <c r="AF348" s="10">
        <v>4.9000000000000004</v>
      </c>
      <c r="AG348" s="503">
        <v>0.9325788617886176</v>
      </c>
    </row>
    <row r="349" spans="1:33" s="116" customFormat="1" ht="15">
      <c r="A349" s="29" t="s">
        <v>369</v>
      </c>
      <c r="B349" s="33">
        <v>41253</v>
      </c>
      <c r="C349" s="31">
        <v>2</v>
      </c>
      <c r="D349" s="31" t="s">
        <v>97</v>
      </c>
      <c r="E349" s="31">
        <v>1</v>
      </c>
      <c r="F349" s="31" t="s">
        <v>188</v>
      </c>
      <c r="G349" s="31" t="s">
        <v>187</v>
      </c>
      <c r="H349" s="32" t="s">
        <v>238</v>
      </c>
      <c r="I349" s="32" t="s">
        <v>326</v>
      </c>
      <c r="J349" s="32" t="s">
        <v>280</v>
      </c>
      <c r="M349" s="503">
        <v>5.9656437469695733E-2</v>
      </c>
      <c r="N349" s="534">
        <v>35.812800000000003</v>
      </c>
      <c r="O349" s="534">
        <v>22.274000000000001</v>
      </c>
      <c r="P349" s="534">
        <v>51.280531000000003</v>
      </c>
      <c r="Q349" s="506">
        <v>1024.759</v>
      </c>
      <c r="R349" s="534">
        <v>7.8101700000000003</v>
      </c>
      <c r="S349" s="535">
        <v>110.54168</v>
      </c>
      <c r="T349" s="534">
        <v>8.3040000000000003</v>
      </c>
      <c r="U349" s="534">
        <v>0.21790000000000001</v>
      </c>
      <c r="V349" s="534">
        <v>0.15790000000000001</v>
      </c>
      <c r="W349" s="534">
        <v>35.758299999999998</v>
      </c>
      <c r="X349" s="534">
        <v>20.7317</v>
      </c>
      <c r="Y349" s="534">
        <v>49.608200000000004</v>
      </c>
      <c r="Z349" s="506">
        <v>1025.2183</v>
      </c>
      <c r="AA349" s="534">
        <v>7.1465199999999998</v>
      </c>
      <c r="AB349" s="535">
        <v>98.369259999999997</v>
      </c>
      <c r="AC349" s="534">
        <v>8.2949999999999999</v>
      </c>
      <c r="AD349" s="534">
        <v>3.6499000000000001</v>
      </c>
      <c r="AE349" s="534">
        <v>2.8307000000000002</v>
      </c>
      <c r="AF349" s="10">
        <v>7</v>
      </c>
      <c r="AG349" s="503">
        <v>0.70882816901408452</v>
      </c>
    </row>
    <row r="350" spans="1:33" s="116" customFormat="1" ht="15">
      <c r="A350" s="29" t="s">
        <v>369</v>
      </c>
      <c r="B350" s="33">
        <v>41260</v>
      </c>
      <c r="C350" s="31">
        <v>2</v>
      </c>
      <c r="D350" s="31">
        <v>1</v>
      </c>
      <c r="E350" s="31">
        <v>1</v>
      </c>
      <c r="F350" s="31" t="s">
        <v>116</v>
      </c>
      <c r="G350" s="31" t="s">
        <v>207</v>
      </c>
      <c r="H350" s="32" t="s">
        <v>244</v>
      </c>
      <c r="I350" s="32" t="s">
        <v>326</v>
      </c>
      <c r="J350" s="32" t="s">
        <v>327</v>
      </c>
      <c r="M350" s="503">
        <v>3.8884546202632667E-2</v>
      </c>
      <c r="N350" s="534">
        <v>35.6235</v>
      </c>
      <c r="O350" s="534">
        <v>22.242999999999999</v>
      </c>
      <c r="P350" s="534">
        <v>51.007671000000002</v>
      </c>
      <c r="Q350" s="506">
        <v>1024.6297999999999</v>
      </c>
      <c r="R350" s="534">
        <v>7.5325100000000003</v>
      </c>
      <c r="S350" s="535">
        <v>106.43617</v>
      </c>
      <c r="T350" s="534">
        <v>8.3930000000000007</v>
      </c>
      <c r="U350" s="534">
        <v>0.18149999999999999</v>
      </c>
      <c r="V350" s="534">
        <v>0.26190000000000002</v>
      </c>
      <c r="W350" s="534">
        <v>35.615099999999998</v>
      </c>
      <c r="X350" s="534">
        <v>21.943200000000001</v>
      </c>
      <c r="Y350" s="534">
        <v>50.690631000000003</v>
      </c>
      <c r="Z350" s="506">
        <v>1024.7739999999999</v>
      </c>
      <c r="AA350" s="534">
        <v>7.4344099999999997</v>
      </c>
      <c r="AB350" s="535">
        <v>104.4885</v>
      </c>
      <c r="AC350" s="534">
        <v>8.3860000000000028</v>
      </c>
      <c r="AD350" s="534">
        <v>1.2363999999999999</v>
      </c>
      <c r="AE350" s="534">
        <v>1.458</v>
      </c>
      <c r="AF350" s="10">
        <v>6.1</v>
      </c>
      <c r="AG350" s="503">
        <v>0.62966494252873584</v>
      </c>
    </row>
    <row r="351" spans="1:33" s="116" customFormat="1" ht="15">
      <c r="A351" s="29" t="s">
        <v>369</v>
      </c>
      <c r="B351" s="33">
        <v>41267</v>
      </c>
      <c r="C351" s="31">
        <v>2</v>
      </c>
      <c r="D351" s="31">
        <v>1</v>
      </c>
      <c r="E351" s="31">
        <v>1</v>
      </c>
      <c r="F351" s="31" t="s">
        <v>116</v>
      </c>
      <c r="G351" s="31" t="s">
        <v>207</v>
      </c>
      <c r="H351" s="32" t="s">
        <v>241</v>
      </c>
      <c r="I351" s="32" t="s">
        <v>326</v>
      </c>
      <c r="J351" s="32" t="s">
        <v>280</v>
      </c>
      <c r="M351" s="503">
        <v>7.5855243159687682E-2</v>
      </c>
      <c r="N351" s="534">
        <v>35.726200000000006</v>
      </c>
      <c r="O351" s="534">
        <v>23.060199999999998</v>
      </c>
      <c r="P351" s="534">
        <v>51.996510000000001</v>
      </c>
      <c r="Q351" s="506">
        <v>1024.4738</v>
      </c>
      <c r="R351" s="534">
        <v>7.48325</v>
      </c>
      <c r="S351" s="535">
        <v>107.33239</v>
      </c>
      <c r="T351" s="534">
        <v>8.4270000000000014</v>
      </c>
      <c r="U351" s="534">
        <v>0.49199999999999999</v>
      </c>
      <c r="V351" s="534">
        <v>0.3029</v>
      </c>
      <c r="W351" s="534">
        <v>35.709000000000003</v>
      </c>
      <c r="X351" s="534">
        <v>22.720099999999999</v>
      </c>
      <c r="Y351" s="534">
        <v>51.623669999999997</v>
      </c>
      <c r="Z351" s="506">
        <v>1024.6252999999999</v>
      </c>
      <c r="AA351" s="534">
        <v>7.1865800000000002</v>
      </c>
      <c r="AB351" s="535">
        <v>102.45549</v>
      </c>
      <c r="AC351" s="534">
        <v>8.4</v>
      </c>
      <c r="AD351" s="534">
        <v>1.2667999999999999</v>
      </c>
      <c r="AE351" s="534">
        <v>1.3560000000000001</v>
      </c>
      <c r="AF351" s="10">
        <v>8.1</v>
      </c>
      <c r="AG351" s="503">
        <v>0.77849818181818198</v>
      </c>
    </row>
    <row r="352" spans="1:33" s="116" customFormat="1" ht="15">
      <c r="A352" s="29" t="s">
        <v>369</v>
      </c>
      <c r="B352" s="33">
        <v>41281</v>
      </c>
      <c r="C352" s="31" t="s">
        <v>108</v>
      </c>
      <c r="D352" s="31" t="s">
        <v>196</v>
      </c>
      <c r="E352" s="31">
        <v>1</v>
      </c>
      <c r="F352" s="31" t="s">
        <v>119</v>
      </c>
      <c r="G352" s="31" t="s">
        <v>187</v>
      </c>
      <c r="H352" s="32" t="s">
        <v>111</v>
      </c>
      <c r="I352" s="32" t="s">
        <v>326</v>
      </c>
      <c r="J352" s="32" t="s">
        <v>244</v>
      </c>
      <c r="M352" s="503">
        <v>7.067161498448804E-2</v>
      </c>
      <c r="N352" s="534">
        <v>35.882800000000003</v>
      </c>
      <c r="O352" s="534">
        <v>25.038799999999998</v>
      </c>
      <c r="P352" s="534">
        <v>54.300372000000003</v>
      </c>
      <c r="Q352" s="506">
        <v>1024.0019</v>
      </c>
      <c r="R352" s="534">
        <v>7.1280999999999999</v>
      </c>
      <c r="S352" s="535">
        <v>105.87452</v>
      </c>
      <c r="T352" s="534">
        <v>8.4150000000000009</v>
      </c>
      <c r="U352" s="534">
        <v>0.27029999999999998</v>
      </c>
      <c r="V352" s="534">
        <v>0.26919999999999999</v>
      </c>
      <c r="W352" s="534">
        <v>35.858499999999999</v>
      </c>
      <c r="X352" s="534">
        <v>24.071400000000001</v>
      </c>
      <c r="Y352" s="534">
        <v>53.245056000000005</v>
      </c>
      <c r="Z352" s="506">
        <v>1024.3436999999999</v>
      </c>
      <c r="AA352" s="534">
        <v>4.4130799999999999</v>
      </c>
      <c r="AB352" s="535">
        <v>64.464759999999998</v>
      </c>
      <c r="AC352" s="534">
        <v>8.2870000000000008</v>
      </c>
      <c r="AD352" s="534">
        <v>4.5587</v>
      </c>
      <c r="AE352" s="534">
        <v>2.8736000000000002</v>
      </c>
      <c r="AF352" s="10">
        <v>13</v>
      </c>
      <c r="AG352" s="503">
        <v>0.96617210526315789</v>
      </c>
    </row>
    <row r="353" spans="1:33" s="116" customFormat="1" ht="15">
      <c r="A353" s="29" t="s">
        <v>369</v>
      </c>
      <c r="B353" s="33">
        <v>41287</v>
      </c>
      <c r="C353" s="31">
        <v>2</v>
      </c>
      <c r="D353" s="31">
        <v>1</v>
      </c>
      <c r="E353" s="31">
        <v>1</v>
      </c>
      <c r="F353" s="31" t="s">
        <v>206</v>
      </c>
      <c r="G353" s="31" t="s">
        <v>207</v>
      </c>
      <c r="H353" s="32" t="s">
        <v>238</v>
      </c>
      <c r="I353" s="32" t="s">
        <v>326</v>
      </c>
      <c r="J353" s="32" t="s">
        <v>327</v>
      </c>
      <c r="M353" s="503">
        <v>8.4016604938867381E-2</v>
      </c>
      <c r="N353" s="534">
        <v>35.974600000000002</v>
      </c>
      <c r="O353" s="534">
        <v>24.3185</v>
      </c>
      <c r="P353" s="534">
        <v>53.654232999999998</v>
      </c>
      <c r="Q353" s="506">
        <v>1024.2883999999999</v>
      </c>
      <c r="R353" s="534">
        <v>7.0225799999999996</v>
      </c>
      <c r="S353" s="535">
        <v>103.08808999999999</v>
      </c>
      <c r="T353" s="534">
        <v>8.4200000000000017</v>
      </c>
      <c r="U353" s="534">
        <v>0.22209999999999999</v>
      </c>
      <c r="V353" s="534">
        <v>0.31209999999999999</v>
      </c>
      <c r="W353" s="534">
        <v>35.9711</v>
      </c>
      <c r="X353" s="534">
        <v>24.248699999999999</v>
      </c>
      <c r="Y353" s="534">
        <v>53.582248</v>
      </c>
      <c r="Z353" s="506">
        <v>1024.3752999999999</v>
      </c>
      <c r="AA353" s="534">
        <v>6.9096200000000003</v>
      </c>
      <c r="AB353" s="535">
        <v>101.30665999999999</v>
      </c>
      <c r="AC353" s="534">
        <v>8.4140000000000015</v>
      </c>
      <c r="AD353" s="534">
        <v>1.0316000000000001</v>
      </c>
      <c r="AE353" s="534">
        <v>0.76580000000000004</v>
      </c>
      <c r="AF353" s="10">
        <v>6.9</v>
      </c>
      <c r="AG353" s="503">
        <v>0.54733175182481764</v>
      </c>
    </row>
    <row r="354" spans="1:33" s="116" customFormat="1" ht="15">
      <c r="A354" s="29" t="s">
        <v>369</v>
      </c>
      <c r="B354" s="33">
        <v>41296</v>
      </c>
      <c r="C354" s="31" t="s">
        <v>191</v>
      </c>
      <c r="D354" s="31">
        <v>1</v>
      </c>
      <c r="E354" s="31">
        <v>1</v>
      </c>
      <c r="F354" s="31" t="s">
        <v>206</v>
      </c>
      <c r="G354" s="31" t="s">
        <v>187</v>
      </c>
      <c r="H354" s="32" t="s">
        <v>238</v>
      </c>
      <c r="I354" s="32" t="s">
        <v>326</v>
      </c>
      <c r="J354" s="32" t="s">
        <v>327</v>
      </c>
      <c r="M354" s="503">
        <v>6.8354627079001418E-2</v>
      </c>
      <c r="N354" s="534">
        <v>36.109499999999997</v>
      </c>
      <c r="O354" s="534">
        <v>24.041699999999999</v>
      </c>
      <c r="P354" s="534">
        <v>53.537061999999999</v>
      </c>
      <c r="Q354" s="506">
        <v>1024.4739999999999</v>
      </c>
      <c r="R354" s="534">
        <v>7.1447399999999996</v>
      </c>
      <c r="S354" s="535">
        <v>104.46505000000001</v>
      </c>
      <c r="T354" s="11">
        <v>8.2149999999999999</v>
      </c>
      <c r="U354" s="534">
        <v>0.14940000000000001</v>
      </c>
      <c r="V354" s="534">
        <v>0.1676</v>
      </c>
      <c r="W354" s="534">
        <v>36.099299999999999</v>
      </c>
      <c r="X354" s="534">
        <v>23.901</v>
      </c>
      <c r="Y354" s="534">
        <v>53.380391000000003</v>
      </c>
      <c r="Z354" s="506">
        <v>1024.5759</v>
      </c>
      <c r="AA354" s="534">
        <v>6.9489000000000001</v>
      </c>
      <c r="AB354" s="535">
        <v>101.34999000000001</v>
      </c>
      <c r="AC354" s="11">
        <v>8.2149999999999999</v>
      </c>
      <c r="AD354" s="534">
        <v>1.1871</v>
      </c>
      <c r="AE354" s="534">
        <v>0.94040000000000001</v>
      </c>
      <c r="AF354" s="10">
        <v>10</v>
      </c>
      <c r="AG354" s="503">
        <v>0.50882571428571421</v>
      </c>
    </row>
    <row r="355" spans="1:33" s="116" customFormat="1" ht="15">
      <c r="A355" s="29" t="s">
        <v>369</v>
      </c>
      <c r="B355" s="33">
        <v>41304</v>
      </c>
      <c r="C355" s="31">
        <v>2</v>
      </c>
      <c r="D355" s="31">
        <v>1</v>
      </c>
      <c r="E355" s="31">
        <v>1</v>
      </c>
      <c r="F355" s="31" t="s">
        <v>197</v>
      </c>
      <c r="G355" s="31" t="s">
        <v>207</v>
      </c>
      <c r="H355" s="32" t="s">
        <v>254</v>
      </c>
      <c r="I355" s="32" t="s">
        <v>326</v>
      </c>
      <c r="J355" s="32" t="s">
        <v>240</v>
      </c>
      <c r="M355" s="503" t="s">
        <v>328</v>
      </c>
      <c r="N355" s="534">
        <v>36.3063</v>
      </c>
      <c r="O355" s="534">
        <v>23.764900000000001</v>
      </c>
      <c r="P355" s="534">
        <v>53.499215</v>
      </c>
      <c r="Q355" s="506">
        <v>1024.7050999999999</v>
      </c>
      <c r="R355" s="534">
        <v>7.2773899999999996</v>
      </c>
      <c r="S355" s="535">
        <v>106.01852</v>
      </c>
      <c r="T355" s="11">
        <v>8.2200000000000006</v>
      </c>
      <c r="U355" s="534">
        <v>0.4123</v>
      </c>
      <c r="V355" s="534">
        <v>0.57530000000000003</v>
      </c>
      <c r="W355" s="534">
        <v>36.305100000000003</v>
      </c>
      <c r="X355" s="534">
        <v>23.674099999999999</v>
      </c>
      <c r="Y355" s="534">
        <v>53.407449999999997</v>
      </c>
      <c r="Z355" s="506">
        <v>1024.7998</v>
      </c>
      <c r="AA355" s="534">
        <v>7.0288899999999996</v>
      </c>
      <c r="AB355" s="535">
        <v>102.23726000000001</v>
      </c>
      <c r="AC355" s="11">
        <v>8.2089999999999996</v>
      </c>
      <c r="AD355" s="534">
        <v>1.0812999999999999</v>
      </c>
      <c r="AE355" s="534">
        <v>1.9312</v>
      </c>
      <c r="AF355" s="10">
        <v>7.2</v>
      </c>
      <c r="AG355" s="503">
        <v>1.3820951923076921</v>
      </c>
    </row>
    <row r="356" spans="1:33" s="116" customFormat="1" ht="15">
      <c r="A356" s="29" t="s">
        <v>369</v>
      </c>
      <c r="B356" s="33">
        <v>41309</v>
      </c>
      <c r="C356" s="31">
        <v>2</v>
      </c>
      <c r="D356" s="31">
        <v>1</v>
      </c>
      <c r="E356" s="31">
        <v>1</v>
      </c>
      <c r="F356" s="31" t="s">
        <v>188</v>
      </c>
      <c r="G356" s="31" t="s">
        <v>189</v>
      </c>
      <c r="H356" s="32" t="s">
        <v>239</v>
      </c>
      <c r="I356" s="32" t="s">
        <v>326</v>
      </c>
      <c r="J356" s="32" t="s">
        <v>240</v>
      </c>
      <c r="K356" s="32" t="s">
        <v>285</v>
      </c>
      <c r="L356" s="31">
        <v>46.244131455399071</v>
      </c>
      <c r="M356" s="503">
        <v>7.2401131347033743E-2</v>
      </c>
      <c r="N356" s="534">
        <v>36.447899999999997</v>
      </c>
      <c r="O356" s="534">
        <v>24.897300000000001</v>
      </c>
      <c r="P356" s="534">
        <v>54.905343000000002</v>
      </c>
      <c r="Q356" s="506">
        <v>1024.4721</v>
      </c>
      <c r="R356" s="534">
        <v>7.5420699999999998</v>
      </c>
      <c r="S356" s="535">
        <v>112.11557000000001</v>
      </c>
      <c r="T356" s="534">
        <v>8.293000000000001</v>
      </c>
      <c r="U356" s="534">
        <v>7.4200000000000002E-2</v>
      </c>
      <c r="V356" s="534">
        <v>0.19450000000000001</v>
      </c>
      <c r="W356" s="534">
        <v>36.391399999999997</v>
      </c>
      <c r="X356" s="534">
        <v>23.712900000000001</v>
      </c>
      <c r="Y356" s="534">
        <v>53.561841999999999</v>
      </c>
      <c r="Z356" s="506">
        <v>1024.8547000000001</v>
      </c>
      <c r="AA356" s="534">
        <v>6.55063</v>
      </c>
      <c r="AB356" s="535">
        <v>95.392099999999999</v>
      </c>
      <c r="AC356" s="534">
        <v>8.2390000000000008</v>
      </c>
      <c r="AD356" s="534">
        <v>1.9238999999999999</v>
      </c>
      <c r="AE356" s="534">
        <v>5.7055999999999987</v>
      </c>
      <c r="AF356" s="10">
        <v>7.9</v>
      </c>
      <c r="AG356" s="503">
        <v>1.667762251655629</v>
      </c>
    </row>
    <row r="357" spans="1:33" s="116" customFormat="1" ht="15">
      <c r="A357" s="29" t="s">
        <v>369</v>
      </c>
      <c r="B357" s="33">
        <v>41316</v>
      </c>
      <c r="C357" s="31">
        <v>2</v>
      </c>
      <c r="D357" s="31">
        <v>1</v>
      </c>
      <c r="E357" s="31">
        <v>1</v>
      </c>
      <c r="F357" s="31" t="s">
        <v>206</v>
      </c>
      <c r="G357" s="31" t="s">
        <v>187</v>
      </c>
      <c r="H357" s="32" t="s">
        <v>241</v>
      </c>
      <c r="I357" s="32" t="s">
        <v>326</v>
      </c>
      <c r="J357" s="32" t="s">
        <v>280</v>
      </c>
      <c r="K357" s="32" t="s">
        <v>253</v>
      </c>
      <c r="L357" s="31">
        <v>42.606516290726766</v>
      </c>
      <c r="M357" s="511">
        <v>9.4563106913059566E-2</v>
      </c>
      <c r="N357" s="534">
        <v>36.581400000000002</v>
      </c>
      <c r="O357" s="534">
        <v>24.526199999999999</v>
      </c>
      <c r="P357" s="534">
        <v>54.681052999999999</v>
      </c>
      <c r="Q357" s="506">
        <v>1024.6819</v>
      </c>
      <c r="R357" s="534">
        <v>7.0960599999999996</v>
      </c>
      <c r="S357" s="535">
        <v>104.90152</v>
      </c>
      <c r="T357" s="534">
        <v>8.2319999999999993</v>
      </c>
      <c r="U357" s="534">
        <v>0.18890000000000001</v>
      </c>
      <c r="V357" s="534">
        <v>0.20830000000000001</v>
      </c>
      <c r="W357" s="534">
        <v>36.566400000000002</v>
      </c>
      <c r="X357" s="534">
        <v>24.199100000000001</v>
      </c>
      <c r="Y357" s="534">
        <v>54.315007999999999</v>
      </c>
      <c r="Z357" s="506">
        <v>1024.8426999999999</v>
      </c>
      <c r="AA357" s="534">
        <v>6.7541799999999999</v>
      </c>
      <c r="AB357" s="535">
        <v>99.282020000000003</v>
      </c>
      <c r="AC357" s="534">
        <v>8.2070000000000007</v>
      </c>
      <c r="AD357" s="534">
        <v>1.3171999999999999</v>
      </c>
      <c r="AE357" s="534">
        <v>1.3805000000000001</v>
      </c>
      <c r="AF357" s="10">
        <v>9</v>
      </c>
      <c r="AG357" s="503">
        <v>0.57811743119266068</v>
      </c>
    </row>
    <row r="358" spans="1:33" s="116" customFormat="1" ht="15">
      <c r="A358" s="29" t="s">
        <v>369</v>
      </c>
      <c r="B358" s="33">
        <v>41323</v>
      </c>
      <c r="C358" s="31">
        <v>2</v>
      </c>
      <c r="D358" s="31">
        <v>1</v>
      </c>
      <c r="E358" s="31">
        <v>1</v>
      </c>
      <c r="F358" s="31" t="s">
        <v>195</v>
      </c>
      <c r="G358" s="31" t="s">
        <v>198</v>
      </c>
      <c r="H358" s="32" t="s">
        <v>259</v>
      </c>
      <c r="I358" s="32" t="s">
        <v>326</v>
      </c>
      <c r="J358" s="32" t="s">
        <v>244</v>
      </c>
      <c r="K358" s="32" t="s">
        <v>300</v>
      </c>
      <c r="L358" s="31">
        <v>37.77777777777785</v>
      </c>
      <c r="M358" s="511">
        <v>0.11525433051866323</v>
      </c>
      <c r="N358" s="534">
        <v>36.607999999999997</v>
      </c>
      <c r="O358" s="534">
        <v>24.516200000000001</v>
      </c>
      <c r="P358" s="534">
        <v>54.705773000000001</v>
      </c>
      <c r="Q358" s="506">
        <v>1024.7082</v>
      </c>
      <c r="R358" s="534">
        <v>7.01973</v>
      </c>
      <c r="S358" s="535">
        <v>103.77118</v>
      </c>
      <c r="T358" s="534">
        <v>8.2710000000000008</v>
      </c>
      <c r="U358" s="534">
        <v>0.36649999999999999</v>
      </c>
      <c r="V358" s="534">
        <v>0.76959999999999995</v>
      </c>
      <c r="W358" s="534">
        <v>36.633400000000002</v>
      </c>
      <c r="X358" s="534">
        <v>23.979600000000001</v>
      </c>
      <c r="Y358" s="534">
        <v>54.165774000000006</v>
      </c>
      <c r="Z358" s="506">
        <v>1024.9576</v>
      </c>
      <c r="AA358" s="534">
        <v>6.1055900000000003</v>
      </c>
      <c r="AB358" s="535">
        <v>89.445210000000003</v>
      </c>
      <c r="AC358" s="534">
        <v>8.2420000000000009</v>
      </c>
      <c r="AD358" s="534">
        <v>2.5057</v>
      </c>
      <c r="AE358" s="534">
        <v>4.0042999999999997</v>
      </c>
      <c r="AF358" s="10">
        <v>7.1</v>
      </c>
      <c r="AG358" s="503">
        <v>1.7918898203592817</v>
      </c>
    </row>
    <row r="359" spans="1:33" s="116" customFormat="1" ht="15">
      <c r="A359" s="29" t="s">
        <v>369</v>
      </c>
      <c r="B359" s="33">
        <v>41330</v>
      </c>
      <c r="C359" s="31">
        <v>2</v>
      </c>
      <c r="D359" s="31">
        <v>1</v>
      </c>
      <c r="E359" s="31">
        <v>1</v>
      </c>
      <c r="F359" s="31" t="s">
        <v>206</v>
      </c>
      <c r="G359" s="31" t="s">
        <v>193</v>
      </c>
      <c r="H359" s="32" t="s">
        <v>240</v>
      </c>
      <c r="I359" s="32" t="s">
        <v>326</v>
      </c>
      <c r="J359" s="32" t="s">
        <v>326</v>
      </c>
      <c r="K359" s="32" t="s">
        <v>300</v>
      </c>
      <c r="M359" s="503">
        <v>7.0645292927126555E-2</v>
      </c>
      <c r="N359" s="534">
        <v>36.645800000000001</v>
      </c>
      <c r="O359" s="534">
        <v>24.277699999999999</v>
      </c>
      <c r="P359" s="534">
        <v>54.497607000000002</v>
      </c>
      <c r="Q359" s="506">
        <v>1024.8094000000001</v>
      </c>
      <c r="R359" s="534">
        <v>7.2287999999999997</v>
      </c>
      <c r="S359" s="535">
        <v>106.45036</v>
      </c>
      <c r="T359" s="534">
        <v>8.3410000000000011</v>
      </c>
      <c r="U359" s="534">
        <v>0.29330000000000001</v>
      </c>
      <c r="V359" s="534">
        <v>0.49790000000000001</v>
      </c>
      <c r="W359" s="534">
        <v>36.547899999999998</v>
      </c>
      <c r="X359" s="534">
        <v>23.6738</v>
      </c>
      <c r="Y359" s="534">
        <v>53.724135000000004</v>
      </c>
      <c r="Z359" s="506">
        <v>1024.9844000000001</v>
      </c>
      <c r="AA359" s="534">
        <v>6.86557</v>
      </c>
      <c r="AB359" s="535">
        <v>100.00103</v>
      </c>
      <c r="AC359" s="534">
        <v>8.3180000000000014</v>
      </c>
      <c r="AD359" s="534">
        <v>0.83260000000000001</v>
      </c>
      <c r="AE359" s="534">
        <v>0.74709999999999999</v>
      </c>
      <c r="AF359" s="10">
        <v>11.2</v>
      </c>
      <c r="AG359" s="503">
        <v>0.50481467889908271</v>
      </c>
    </row>
    <row r="360" spans="1:33" s="116" customFormat="1" ht="15">
      <c r="A360" s="29" t="s">
        <v>369</v>
      </c>
      <c r="B360" s="33">
        <v>41337</v>
      </c>
      <c r="C360" s="31">
        <v>2</v>
      </c>
      <c r="D360" s="31">
        <v>1</v>
      </c>
      <c r="E360" s="31">
        <v>1</v>
      </c>
      <c r="F360" s="31" t="s">
        <v>116</v>
      </c>
      <c r="G360" s="31" t="s">
        <v>187</v>
      </c>
      <c r="H360" s="32" t="s">
        <v>237</v>
      </c>
      <c r="I360" s="32" t="s">
        <v>326</v>
      </c>
      <c r="J360" s="32" t="s">
        <v>327</v>
      </c>
      <c r="K360" s="32" t="s">
        <v>259</v>
      </c>
      <c r="M360" s="503">
        <v>6.9000502413378906E-2</v>
      </c>
      <c r="N360" s="534">
        <v>36.6325</v>
      </c>
      <c r="O360" s="534">
        <v>24.179200000000002</v>
      </c>
      <c r="P360" s="534">
        <v>54.373471000000002</v>
      </c>
      <c r="Q360" s="506">
        <v>1024.8287</v>
      </c>
      <c r="R360" s="534">
        <v>7.1116400000000004</v>
      </c>
      <c r="S360" s="535">
        <v>104.54055</v>
      </c>
      <c r="T360" s="534">
        <v>8.3730000000000029</v>
      </c>
      <c r="U360" s="534">
        <v>0.1244</v>
      </c>
      <c r="V360" s="534">
        <v>0.24490000000000001</v>
      </c>
      <c r="W360" s="534">
        <v>36.654299999999999</v>
      </c>
      <c r="X360" s="534">
        <v>23.973800000000001</v>
      </c>
      <c r="Y360" s="534">
        <v>54.187134</v>
      </c>
      <c r="Z360" s="506">
        <v>1024.9766999999999</v>
      </c>
      <c r="AA360" s="534">
        <v>6.48386</v>
      </c>
      <c r="AB360" s="535">
        <v>94.988619999999997</v>
      </c>
      <c r="AC360" s="534">
        <v>8.3580000000000005</v>
      </c>
      <c r="AD360" s="534">
        <v>2.7454000000000001</v>
      </c>
      <c r="AE360" s="534">
        <v>4.4348000000000001</v>
      </c>
      <c r="AF360" s="10">
        <v>10.5</v>
      </c>
      <c r="AG360" s="503">
        <v>0.68776258064516138</v>
      </c>
    </row>
    <row r="361" spans="1:33" s="116" customFormat="1" ht="15">
      <c r="A361" s="29" t="s">
        <v>369</v>
      </c>
      <c r="B361" s="33">
        <v>41344</v>
      </c>
      <c r="C361" s="31">
        <v>2</v>
      </c>
      <c r="D361" s="31">
        <v>1</v>
      </c>
      <c r="E361" s="31">
        <v>1</v>
      </c>
      <c r="F361" s="31" t="s">
        <v>206</v>
      </c>
      <c r="G361" s="31" t="s">
        <v>187</v>
      </c>
      <c r="H361" s="32" t="s">
        <v>262</v>
      </c>
      <c r="I361" s="32" t="s">
        <v>326</v>
      </c>
      <c r="J361" s="32" t="s">
        <v>236</v>
      </c>
      <c r="K361" s="32" t="s">
        <v>254</v>
      </c>
      <c r="M361" s="503">
        <v>7.2610408041768562E-2</v>
      </c>
      <c r="N361" s="534">
        <v>36.566600000000001</v>
      </c>
      <c r="O361" s="534">
        <v>24.107700000000001</v>
      </c>
      <c r="P361" s="534">
        <v>54.209371000000004</v>
      </c>
      <c r="Q361" s="506">
        <v>1024.8</v>
      </c>
      <c r="R361" s="534">
        <v>7.3394899999999996</v>
      </c>
      <c r="S361" s="535">
        <v>107.71692</v>
      </c>
      <c r="T361" s="534">
        <v>8.3580000000000005</v>
      </c>
      <c r="U361" s="534">
        <v>0.1835</v>
      </c>
      <c r="V361" s="534">
        <v>0.93830000000000002</v>
      </c>
      <c r="W361" s="534">
        <v>36.660299999999999</v>
      </c>
      <c r="X361" s="534">
        <v>23.835699999999999</v>
      </c>
      <c r="Y361" s="534">
        <v>54.045679999999997</v>
      </c>
      <c r="Z361" s="506">
        <v>1025.0219</v>
      </c>
      <c r="AA361" s="534">
        <v>5.3536299999999999</v>
      </c>
      <c r="AB361" s="535">
        <v>78.247470000000007</v>
      </c>
      <c r="AC361" s="534">
        <v>8.261000000000001</v>
      </c>
      <c r="AD361" s="534">
        <v>2.3449</v>
      </c>
      <c r="AE361" s="534">
        <v>8.2262000000000004</v>
      </c>
      <c r="AF361" s="10">
        <v>6.8</v>
      </c>
      <c r="AG361" s="503">
        <v>3.2875942028985494</v>
      </c>
    </row>
    <row r="362" spans="1:33" s="116" customFormat="1" ht="15">
      <c r="A362" s="29" t="s">
        <v>369</v>
      </c>
      <c r="B362" s="33">
        <v>41351</v>
      </c>
      <c r="C362" s="31">
        <v>2</v>
      </c>
      <c r="D362" s="31">
        <v>1</v>
      </c>
      <c r="E362" s="31">
        <v>1</v>
      </c>
      <c r="F362" s="31" t="s">
        <v>116</v>
      </c>
      <c r="G362" s="31" t="s">
        <v>207</v>
      </c>
      <c r="H362" s="32" t="s">
        <v>236</v>
      </c>
      <c r="I362" s="32" t="s">
        <v>326</v>
      </c>
      <c r="J362" s="32" t="s">
        <v>326</v>
      </c>
      <c r="K362" s="32" t="s">
        <v>248</v>
      </c>
      <c r="M362" s="503">
        <v>8.9395009675679399E-2</v>
      </c>
      <c r="N362" s="534">
        <v>36.493699999999997</v>
      </c>
      <c r="O362" s="534">
        <v>23.324100000000001</v>
      </c>
      <c r="P362" s="534">
        <v>53.270515000000003</v>
      </c>
      <c r="Q362" s="506">
        <v>1024.9773</v>
      </c>
      <c r="R362" s="534">
        <v>7.24946</v>
      </c>
      <c r="S362" s="535">
        <v>104.92247</v>
      </c>
      <c r="T362" s="534">
        <v>8.3670000000000009</v>
      </c>
      <c r="U362" s="534">
        <v>0.41599999999999998</v>
      </c>
      <c r="V362" s="534">
        <v>0.17499999999999999</v>
      </c>
      <c r="W362" s="534">
        <v>36.626100000000001</v>
      </c>
      <c r="X362" s="534">
        <v>22.8888</v>
      </c>
      <c r="Y362" s="534">
        <v>52.981090999999999</v>
      </c>
      <c r="Z362" s="506">
        <v>1025.2747999999999</v>
      </c>
      <c r="AA362" s="534">
        <v>5.7344999999999997</v>
      </c>
      <c r="AB362" s="535">
        <v>82.432820000000007</v>
      </c>
      <c r="AC362" s="534">
        <v>8.3160000000000007</v>
      </c>
      <c r="AD362" s="534">
        <v>2.851</v>
      </c>
      <c r="AE362" s="534">
        <v>2.9215</v>
      </c>
      <c r="AF362" s="10">
        <v>8.1</v>
      </c>
      <c r="AG362" s="503">
        <v>0.57967099236641217</v>
      </c>
    </row>
    <row r="363" spans="1:33" s="116" customFormat="1" ht="15">
      <c r="A363" s="29" t="s">
        <v>369</v>
      </c>
      <c r="B363" s="33">
        <v>41358</v>
      </c>
      <c r="C363" s="31">
        <v>2</v>
      </c>
      <c r="D363" s="31">
        <v>1</v>
      </c>
      <c r="E363" s="31">
        <v>1</v>
      </c>
      <c r="F363" s="31" t="s">
        <v>116</v>
      </c>
      <c r="G363" s="31" t="s">
        <v>193</v>
      </c>
      <c r="H363" s="32" t="s">
        <v>238</v>
      </c>
      <c r="I363" s="32" t="s">
        <v>326</v>
      </c>
      <c r="J363" s="32" t="s">
        <v>327</v>
      </c>
      <c r="K363" s="32" t="s">
        <v>111</v>
      </c>
      <c r="M363" s="503">
        <v>7.9708406423804751E-2</v>
      </c>
      <c r="N363" s="534">
        <v>36.558500000000002</v>
      </c>
      <c r="O363" s="534">
        <v>22.384799999999998</v>
      </c>
      <c r="P363" s="534">
        <v>52.346933</v>
      </c>
      <c r="Q363" s="506">
        <v>1025.2965999999999</v>
      </c>
      <c r="R363" s="534">
        <v>7.1426100000000003</v>
      </c>
      <c r="S363" s="535">
        <v>101.73146</v>
      </c>
      <c r="T363" s="534">
        <v>8.3770000000000007</v>
      </c>
      <c r="U363" s="534">
        <v>0.31580000000000003</v>
      </c>
      <c r="V363" s="534">
        <v>0.26029999999999998</v>
      </c>
      <c r="W363" s="534">
        <v>36.557600000000001</v>
      </c>
      <c r="X363" s="534">
        <v>22.163399999999999</v>
      </c>
      <c r="Y363" s="534">
        <v>52.116453</v>
      </c>
      <c r="Z363" s="506">
        <v>1025.4302</v>
      </c>
      <c r="AA363" s="534">
        <v>5.86144</v>
      </c>
      <c r="AB363" s="535">
        <v>83.158339999999995</v>
      </c>
      <c r="AC363" s="534">
        <v>8.3520000000000003</v>
      </c>
      <c r="AD363" s="534">
        <v>2.1570999999999998</v>
      </c>
      <c r="AE363" s="534">
        <v>1.5226999999999999</v>
      </c>
      <c r="AF363" s="10">
        <v>8.4</v>
      </c>
      <c r="AG363" s="503">
        <v>0.58570526315789462</v>
      </c>
    </row>
    <row r="364" spans="1:33" s="116" customFormat="1">
      <c r="A364" s="29"/>
      <c r="B364" s="33"/>
      <c r="C364" s="31"/>
      <c r="D364" s="31"/>
      <c r="E364" s="31"/>
      <c r="F364" s="31"/>
      <c r="G364" s="31"/>
      <c r="H364" s="32"/>
      <c r="I364" s="32"/>
      <c r="J364" s="32"/>
      <c r="K364" s="32"/>
      <c r="AF364" s="9"/>
      <c r="AG364" s="503"/>
    </row>
    <row r="365" spans="1:33" s="116" customFormat="1">
      <c r="A365" s="29" t="s">
        <v>370</v>
      </c>
      <c r="B365" s="33">
        <v>41246</v>
      </c>
      <c r="C365" s="31">
        <v>2</v>
      </c>
      <c r="D365" s="31" t="s">
        <v>191</v>
      </c>
      <c r="E365" s="31">
        <v>1</v>
      </c>
      <c r="F365" s="31" t="s">
        <v>102</v>
      </c>
      <c r="G365" s="31" t="s">
        <v>193</v>
      </c>
      <c r="H365" s="32"/>
      <c r="I365" s="32"/>
      <c r="J365" s="32"/>
      <c r="AF365" s="9"/>
      <c r="AG365" s="503"/>
    </row>
    <row r="366" spans="1:33" s="116" customFormat="1">
      <c r="A366" s="29" t="s">
        <v>370</v>
      </c>
      <c r="B366" s="33">
        <v>41253</v>
      </c>
      <c r="C366" s="31">
        <v>2</v>
      </c>
      <c r="D366" s="31" t="s">
        <v>97</v>
      </c>
      <c r="E366" s="31">
        <v>1</v>
      </c>
      <c r="F366" s="31" t="s">
        <v>202</v>
      </c>
      <c r="G366" s="31" t="s">
        <v>189</v>
      </c>
      <c r="H366" s="32"/>
      <c r="I366" s="32"/>
      <c r="J366" s="32"/>
      <c r="AF366" s="9"/>
      <c r="AG366" s="503"/>
    </row>
    <row r="367" spans="1:33" s="116" customFormat="1">
      <c r="A367" s="29" t="s">
        <v>370</v>
      </c>
      <c r="B367" s="33">
        <v>41260</v>
      </c>
      <c r="C367" s="31">
        <v>2</v>
      </c>
      <c r="D367" s="31" t="s">
        <v>196</v>
      </c>
      <c r="E367" s="31">
        <v>1</v>
      </c>
      <c r="F367" s="31" t="s">
        <v>195</v>
      </c>
      <c r="G367" s="31" t="s">
        <v>193</v>
      </c>
      <c r="H367" s="32"/>
      <c r="I367" s="32"/>
      <c r="J367" s="32"/>
      <c r="AF367" s="9"/>
      <c r="AG367" s="503"/>
    </row>
    <row r="368" spans="1:33" s="116" customFormat="1">
      <c r="A368" s="29" t="s">
        <v>370</v>
      </c>
      <c r="B368" s="33">
        <v>41267</v>
      </c>
      <c r="C368" s="31">
        <v>2</v>
      </c>
      <c r="D368" s="31">
        <v>1</v>
      </c>
      <c r="E368" s="31">
        <v>1</v>
      </c>
      <c r="F368" s="31" t="s">
        <v>188</v>
      </c>
      <c r="G368" s="31" t="s">
        <v>193</v>
      </c>
      <c r="H368" s="32"/>
      <c r="I368" s="32"/>
      <c r="J368" s="32"/>
      <c r="AF368" s="9"/>
      <c r="AG368" s="503"/>
    </row>
    <row r="369" spans="1:39" s="116" customFormat="1">
      <c r="A369" s="29" t="s">
        <v>370</v>
      </c>
      <c r="B369" s="33">
        <v>41281</v>
      </c>
      <c r="C369" s="31" t="s">
        <v>371</v>
      </c>
      <c r="D369" s="31" t="s">
        <v>190</v>
      </c>
      <c r="E369" s="31" t="s">
        <v>97</v>
      </c>
      <c r="F369" s="31" t="s">
        <v>270</v>
      </c>
      <c r="G369" s="31" t="s">
        <v>217</v>
      </c>
      <c r="H369" s="32"/>
      <c r="I369" s="32"/>
      <c r="J369" s="32"/>
      <c r="AF369" s="9"/>
      <c r="AG369" s="503"/>
    </row>
    <row r="370" spans="1:39" s="116" customFormat="1">
      <c r="A370" s="29" t="s">
        <v>370</v>
      </c>
      <c r="B370" s="33">
        <v>41287</v>
      </c>
      <c r="C370" s="31">
        <v>2</v>
      </c>
      <c r="D370" s="31">
        <v>1</v>
      </c>
      <c r="E370" s="31">
        <v>1</v>
      </c>
      <c r="F370" s="31" t="s">
        <v>197</v>
      </c>
      <c r="G370" s="31" t="s">
        <v>207</v>
      </c>
      <c r="H370" s="32"/>
      <c r="I370" s="32"/>
      <c r="J370" s="32"/>
      <c r="AF370" s="9"/>
      <c r="AG370" s="503"/>
    </row>
    <row r="371" spans="1:39" s="116" customFormat="1">
      <c r="A371" s="29" t="s">
        <v>370</v>
      </c>
      <c r="B371" s="33">
        <v>41296</v>
      </c>
      <c r="C371" s="31" t="s">
        <v>190</v>
      </c>
      <c r="D371" s="31" t="s">
        <v>196</v>
      </c>
      <c r="E371" s="31">
        <v>1</v>
      </c>
      <c r="F371" s="31" t="s">
        <v>188</v>
      </c>
      <c r="G371" s="31" t="s">
        <v>189</v>
      </c>
      <c r="H371" s="32"/>
      <c r="I371" s="32"/>
      <c r="J371" s="32"/>
      <c r="AF371" s="9"/>
      <c r="AG371" s="503"/>
    </row>
    <row r="372" spans="1:39" s="116" customFormat="1">
      <c r="A372" s="29" t="s">
        <v>370</v>
      </c>
      <c r="B372" s="33">
        <v>41304</v>
      </c>
      <c r="C372" s="31" t="s">
        <v>191</v>
      </c>
      <c r="D372" s="31" t="s">
        <v>196</v>
      </c>
      <c r="E372" s="31">
        <v>1</v>
      </c>
      <c r="F372" s="31" t="s">
        <v>102</v>
      </c>
      <c r="G372" s="31" t="s">
        <v>187</v>
      </c>
      <c r="H372" s="32"/>
      <c r="I372" s="32"/>
      <c r="J372" s="32"/>
      <c r="AF372" s="9"/>
      <c r="AG372" s="503"/>
    </row>
    <row r="373" spans="1:39" s="116" customFormat="1">
      <c r="A373" s="29" t="s">
        <v>370</v>
      </c>
      <c r="B373" s="33">
        <v>41309</v>
      </c>
      <c r="C373" s="31">
        <v>2</v>
      </c>
      <c r="D373" s="31">
        <v>1</v>
      </c>
      <c r="E373" s="31">
        <v>1</v>
      </c>
      <c r="F373" s="31" t="s">
        <v>201</v>
      </c>
      <c r="G373" s="31" t="s">
        <v>198</v>
      </c>
      <c r="H373" s="32"/>
      <c r="I373" s="32"/>
      <c r="J373" s="32"/>
      <c r="K373" s="32"/>
      <c r="L373" s="32"/>
      <c r="AF373" s="9"/>
      <c r="AG373" s="503"/>
    </row>
    <row r="374" spans="1:39">
      <c r="A374" s="29" t="s">
        <v>370</v>
      </c>
      <c r="B374" s="33">
        <v>41316</v>
      </c>
      <c r="C374" s="31">
        <v>2</v>
      </c>
      <c r="D374" s="31" t="s">
        <v>196</v>
      </c>
      <c r="E374" s="31">
        <v>1</v>
      </c>
      <c r="F374" s="31" t="s">
        <v>119</v>
      </c>
      <c r="G374" s="31" t="s">
        <v>204</v>
      </c>
      <c r="H374" s="32"/>
      <c r="I374" s="32"/>
      <c r="J374" s="32"/>
      <c r="K374" s="32"/>
      <c r="L374" s="32"/>
      <c r="M374" s="537"/>
      <c r="N374" s="532"/>
      <c r="O374" s="32"/>
      <c r="P374" s="32"/>
      <c r="Q374" s="116"/>
      <c r="R374" s="116"/>
      <c r="S374" s="116"/>
      <c r="T374" s="116"/>
      <c r="U374" s="116"/>
      <c r="V374" s="116"/>
      <c r="W374" s="116"/>
      <c r="X374" s="116"/>
      <c r="Y374" s="116"/>
      <c r="Z374" s="116"/>
      <c r="AA374" s="116"/>
      <c r="AB374" s="116"/>
      <c r="AC374" s="116"/>
      <c r="AD374" s="116"/>
      <c r="AE374" s="116"/>
      <c r="AF374" s="9"/>
      <c r="AG374" s="503"/>
      <c r="AH374" s="116"/>
      <c r="AI374" s="116"/>
      <c r="AJ374" s="116"/>
      <c r="AK374" s="116"/>
      <c r="AL374" s="116"/>
      <c r="AM374" s="116"/>
    </row>
    <row r="375" spans="1:39" s="116" customFormat="1">
      <c r="A375" s="29" t="s">
        <v>370</v>
      </c>
      <c r="B375" s="33">
        <v>41323</v>
      </c>
      <c r="C375" s="31">
        <v>2</v>
      </c>
      <c r="D375" s="31">
        <v>1</v>
      </c>
      <c r="E375" s="31">
        <v>1</v>
      </c>
      <c r="F375" s="31" t="s">
        <v>197</v>
      </c>
      <c r="G375" s="31" t="s">
        <v>189</v>
      </c>
      <c r="H375" s="32"/>
      <c r="I375" s="32"/>
      <c r="J375" s="32"/>
      <c r="K375" s="536"/>
      <c r="L375" s="32"/>
      <c r="M375" s="32"/>
      <c r="AF375" s="9"/>
      <c r="AG375" s="503"/>
    </row>
    <row r="376" spans="1:39" s="116" customFormat="1">
      <c r="A376" s="29" t="s">
        <v>370</v>
      </c>
      <c r="B376" s="33">
        <v>41330</v>
      </c>
      <c r="C376" s="31">
        <v>2</v>
      </c>
      <c r="D376" s="31">
        <v>1</v>
      </c>
      <c r="E376" s="31">
        <v>1</v>
      </c>
      <c r="F376" s="31" t="s">
        <v>188</v>
      </c>
      <c r="G376" s="31" t="s">
        <v>189</v>
      </c>
      <c r="H376" s="32"/>
      <c r="I376" s="32"/>
      <c r="J376" s="32"/>
      <c r="K376" s="32"/>
      <c r="AF376" s="9"/>
      <c r="AG376" s="503"/>
    </row>
    <row r="377" spans="1:39" s="116" customFormat="1">
      <c r="A377" s="29" t="s">
        <v>370</v>
      </c>
      <c r="B377" s="33">
        <v>41337</v>
      </c>
      <c r="C377" s="31">
        <v>2</v>
      </c>
      <c r="D377" s="31">
        <v>1</v>
      </c>
      <c r="E377" s="31">
        <v>1</v>
      </c>
      <c r="F377" s="31" t="s">
        <v>197</v>
      </c>
      <c r="G377" s="31" t="s">
        <v>187</v>
      </c>
      <c r="H377" s="32"/>
      <c r="I377" s="32"/>
      <c r="J377" s="32"/>
      <c r="K377" s="32"/>
      <c r="AF377" s="9"/>
      <c r="AG377" s="503"/>
    </row>
    <row r="378" spans="1:39" s="116" customFormat="1">
      <c r="A378" s="29" t="s">
        <v>370</v>
      </c>
      <c r="B378" s="33">
        <v>41344</v>
      </c>
      <c r="C378" s="31">
        <v>2</v>
      </c>
      <c r="D378" s="31" t="s">
        <v>196</v>
      </c>
      <c r="E378" s="31">
        <v>1</v>
      </c>
      <c r="F378" s="31" t="s">
        <v>304</v>
      </c>
      <c r="G378" s="31" t="s">
        <v>198</v>
      </c>
      <c r="H378" s="32"/>
      <c r="I378" s="32"/>
      <c r="J378" s="32"/>
      <c r="K378" s="32"/>
      <c r="AF378" s="9"/>
      <c r="AG378" s="503"/>
    </row>
    <row r="379" spans="1:39" s="116" customFormat="1">
      <c r="A379" s="29" t="s">
        <v>370</v>
      </c>
      <c r="B379" s="33">
        <v>41351</v>
      </c>
      <c r="C379" s="31">
        <v>2</v>
      </c>
      <c r="D379" s="31" t="s">
        <v>196</v>
      </c>
      <c r="E379" s="31">
        <v>1</v>
      </c>
      <c r="F379" s="31" t="s">
        <v>270</v>
      </c>
      <c r="G379" s="31" t="s">
        <v>218</v>
      </c>
      <c r="H379" s="32"/>
      <c r="I379" s="32"/>
      <c r="J379" s="32"/>
      <c r="K379" s="32"/>
      <c r="AF379" s="9"/>
      <c r="AG379" s="503"/>
    </row>
    <row r="380" spans="1:39" s="116" customFormat="1">
      <c r="A380" s="29" t="s">
        <v>370</v>
      </c>
      <c r="B380" s="33">
        <v>41358</v>
      </c>
      <c r="C380" s="31" t="s">
        <v>215</v>
      </c>
      <c r="D380" s="31" t="s">
        <v>191</v>
      </c>
      <c r="E380" s="31" t="s">
        <v>196</v>
      </c>
      <c r="F380" s="31" t="s">
        <v>195</v>
      </c>
      <c r="G380" s="31" t="s">
        <v>192</v>
      </c>
      <c r="H380" s="32"/>
      <c r="I380" s="32"/>
      <c r="J380" s="32"/>
      <c r="K380" s="32"/>
      <c r="AF380" s="9"/>
      <c r="AG380" s="503"/>
    </row>
    <row r="381" spans="1:39" s="116" customFormat="1">
      <c r="A381" s="29"/>
      <c r="B381" s="33"/>
      <c r="C381" s="31"/>
      <c r="D381" s="31"/>
      <c r="E381" s="31"/>
      <c r="F381" s="31"/>
      <c r="G381" s="31"/>
      <c r="H381" s="32"/>
      <c r="I381" s="32"/>
      <c r="J381" s="32"/>
      <c r="K381" s="32"/>
      <c r="AF381" s="9"/>
      <c r="AG381" s="503"/>
    </row>
    <row r="382" spans="1:39" s="116" customFormat="1">
      <c r="A382" s="29" t="s">
        <v>372</v>
      </c>
      <c r="B382" s="33">
        <v>41246</v>
      </c>
      <c r="C382" s="31">
        <v>2</v>
      </c>
      <c r="D382" s="31" t="s">
        <v>191</v>
      </c>
      <c r="E382" s="31">
        <v>1</v>
      </c>
      <c r="F382" s="31" t="s">
        <v>197</v>
      </c>
      <c r="G382" s="31" t="s">
        <v>207</v>
      </c>
      <c r="H382" s="32"/>
      <c r="I382" s="32"/>
      <c r="J382" s="32"/>
      <c r="AF382" s="9"/>
      <c r="AG382" s="503"/>
    </row>
    <row r="383" spans="1:39" s="116" customFormat="1">
      <c r="A383" s="29" t="s">
        <v>372</v>
      </c>
      <c r="B383" s="33">
        <v>41253</v>
      </c>
      <c r="C383" s="31">
        <v>2</v>
      </c>
      <c r="D383" s="31" t="s">
        <v>196</v>
      </c>
      <c r="E383" s="31">
        <v>1</v>
      </c>
      <c r="F383" s="31" t="s">
        <v>197</v>
      </c>
      <c r="G383" s="31" t="s">
        <v>207</v>
      </c>
      <c r="H383" s="32"/>
      <c r="I383" s="32"/>
      <c r="J383" s="32"/>
      <c r="AF383" s="9"/>
      <c r="AG383" s="503"/>
    </row>
    <row r="384" spans="1:39" s="116" customFormat="1">
      <c r="A384" s="29" t="s">
        <v>372</v>
      </c>
      <c r="B384" s="33">
        <v>41260</v>
      </c>
      <c r="C384" s="31">
        <v>2</v>
      </c>
      <c r="D384" s="31">
        <v>1</v>
      </c>
      <c r="E384" s="31">
        <v>1</v>
      </c>
      <c r="F384" s="31" t="s">
        <v>116</v>
      </c>
      <c r="G384" s="31" t="s">
        <v>199</v>
      </c>
      <c r="H384" s="32"/>
      <c r="I384" s="32"/>
      <c r="J384" s="32"/>
      <c r="AF384" s="9"/>
      <c r="AG384" s="503"/>
    </row>
    <row r="385" spans="1:33" s="116" customFormat="1">
      <c r="A385" s="29" t="s">
        <v>372</v>
      </c>
      <c r="B385" s="33">
        <v>41267</v>
      </c>
      <c r="C385" s="31">
        <v>2</v>
      </c>
      <c r="D385" s="31">
        <v>1</v>
      </c>
      <c r="E385" s="31">
        <v>1</v>
      </c>
      <c r="F385" s="31" t="s">
        <v>197</v>
      </c>
      <c r="G385" s="31" t="s">
        <v>187</v>
      </c>
      <c r="H385" s="32"/>
      <c r="I385" s="32"/>
      <c r="J385" s="32"/>
      <c r="AF385" s="9"/>
      <c r="AG385" s="503"/>
    </row>
    <row r="386" spans="1:33" s="116" customFormat="1">
      <c r="A386" s="29" t="s">
        <v>372</v>
      </c>
      <c r="B386" s="33">
        <v>41281</v>
      </c>
      <c r="C386" s="31">
        <v>2</v>
      </c>
      <c r="D386" s="31">
        <v>1</v>
      </c>
      <c r="E386" s="31">
        <v>1</v>
      </c>
      <c r="F386" s="31" t="s">
        <v>208</v>
      </c>
      <c r="G386" s="31" t="s">
        <v>199</v>
      </c>
      <c r="H386" s="32"/>
      <c r="I386" s="32"/>
      <c r="J386" s="32"/>
      <c r="AF386" s="9"/>
      <c r="AG386" s="503"/>
    </row>
    <row r="387" spans="1:33" s="116" customFormat="1">
      <c r="A387" s="29" t="s">
        <v>372</v>
      </c>
      <c r="B387" s="33">
        <v>41287</v>
      </c>
      <c r="C387" s="31">
        <v>2</v>
      </c>
      <c r="D387" s="31">
        <v>1</v>
      </c>
      <c r="E387" s="31">
        <v>1</v>
      </c>
      <c r="F387" s="31" t="s">
        <v>206</v>
      </c>
      <c r="G387" s="31" t="s">
        <v>207</v>
      </c>
      <c r="H387" s="32"/>
      <c r="I387" s="32"/>
      <c r="J387" s="32"/>
      <c r="AF387" s="9"/>
      <c r="AG387" s="503"/>
    </row>
    <row r="388" spans="1:33" s="116" customFormat="1">
      <c r="A388" s="29" t="s">
        <v>372</v>
      </c>
      <c r="B388" s="33">
        <v>41296</v>
      </c>
      <c r="C388" s="31">
        <v>2</v>
      </c>
      <c r="D388" s="31">
        <v>1</v>
      </c>
      <c r="E388" s="31">
        <v>1</v>
      </c>
      <c r="F388" s="31" t="s">
        <v>116</v>
      </c>
      <c r="G388" s="31" t="s">
        <v>187</v>
      </c>
      <c r="H388" s="32"/>
      <c r="I388" s="32"/>
      <c r="J388" s="32"/>
      <c r="AF388" s="9"/>
      <c r="AG388" s="503"/>
    </row>
    <row r="389" spans="1:33" s="116" customFormat="1">
      <c r="A389" s="29" t="s">
        <v>372</v>
      </c>
      <c r="B389" s="33">
        <v>41304</v>
      </c>
      <c r="C389" s="31">
        <v>2</v>
      </c>
      <c r="D389" s="31">
        <v>1</v>
      </c>
      <c r="E389" s="31">
        <v>1</v>
      </c>
      <c r="F389" s="31" t="s">
        <v>206</v>
      </c>
      <c r="G389" s="31" t="s">
        <v>207</v>
      </c>
      <c r="H389" s="32"/>
      <c r="I389" s="32"/>
      <c r="J389" s="32"/>
      <c r="AF389" s="9"/>
      <c r="AG389" s="503"/>
    </row>
    <row r="390" spans="1:33" s="116" customFormat="1">
      <c r="A390" s="29" t="s">
        <v>372</v>
      </c>
      <c r="B390" s="33">
        <v>41309</v>
      </c>
      <c r="C390" s="31">
        <v>2</v>
      </c>
      <c r="D390" s="31">
        <v>1</v>
      </c>
      <c r="E390" s="31">
        <v>1</v>
      </c>
      <c r="F390" s="31" t="s">
        <v>116</v>
      </c>
      <c r="G390" s="31" t="s">
        <v>193</v>
      </c>
      <c r="H390" s="32"/>
      <c r="I390" s="32"/>
      <c r="J390" s="32"/>
      <c r="K390" s="32"/>
      <c r="L390" s="32"/>
      <c r="AF390" s="9"/>
      <c r="AG390" s="503"/>
    </row>
    <row r="391" spans="1:33" s="116" customFormat="1">
      <c r="A391" s="29" t="s">
        <v>372</v>
      </c>
      <c r="B391" s="33">
        <v>41316</v>
      </c>
      <c r="C391" s="31">
        <v>2</v>
      </c>
      <c r="D391" s="31">
        <v>1</v>
      </c>
      <c r="E391" s="31">
        <v>1</v>
      </c>
      <c r="F391" s="31" t="s">
        <v>116</v>
      </c>
      <c r="G391" s="31" t="s">
        <v>187</v>
      </c>
      <c r="H391" s="32"/>
      <c r="I391" s="32"/>
      <c r="J391" s="32"/>
      <c r="K391" s="32"/>
      <c r="L391" s="32"/>
      <c r="M391" s="537"/>
      <c r="N391" s="532"/>
      <c r="O391" s="32"/>
      <c r="P391" s="32"/>
      <c r="AF391" s="9"/>
      <c r="AG391" s="503"/>
    </row>
    <row r="392" spans="1:33" s="116" customFormat="1">
      <c r="A392" s="29" t="s">
        <v>372</v>
      </c>
      <c r="B392" s="33">
        <v>41323</v>
      </c>
      <c r="C392" s="31">
        <v>2</v>
      </c>
      <c r="D392" s="31">
        <v>1</v>
      </c>
      <c r="E392" s="31">
        <v>1</v>
      </c>
      <c r="F392" s="31" t="s">
        <v>206</v>
      </c>
      <c r="G392" s="31" t="s">
        <v>193</v>
      </c>
      <c r="H392" s="32"/>
      <c r="I392" s="32"/>
      <c r="J392" s="32"/>
      <c r="K392" s="536"/>
      <c r="L392" s="32"/>
      <c r="M392" s="32"/>
      <c r="AF392" s="9"/>
      <c r="AG392" s="503"/>
    </row>
    <row r="393" spans="1:33" s="116" customFormat="1">
      <c r="A393" s="29" t="s">
        <v>372</v>
      </c>
      <c r="B393" s="33">
        <v>41330</v>
      </c>
      <c r="C393" s="31">
        <v>2</v>
      </c>
      <c r="D393" s="31">
        <v>1</v>
      </c>
      <c r="E393" s="31">
        <v>1</v>
      </c>
      <c r="F393" s="31" t="s">
        <v>116</v>
      </c>
      <c r="G393" s="31" t="s">
        <v>193</v>
      </c>
      <c r="H393" s="32"/>
      <c r="I393" s="32"/>
      <c r="J393" s="32"/>
      <c r="K393" s="32"/>
      <c r="AF393" s="9"/>
      <c r="AG393" s="503"/>
    </row>
    <row r="394" spans="1:33" s="116" customFormat="1">
      <c r="A394" s="29" t="s">
        <v>372</v>
      </c>
      <c r="B394" s="33">
        <v>41337</v>
      </c>
      <c r="C394" s="31">
        <v>2</v>
      </c>
      <c r="D394" s="31">
        <v>1</v>
      </c>
      <c r="E394" s="31">
        <v>1</v>
      </c>
      <c r="F394" s="31" t="s">
        <v>200</v>
      </c>
      <c r="G394" s="31" t="s">
        <v>207</v>
      </c>
      <c r="H394" s="32"/>
      <c r="I394" s="32"/>
      <c r="J394" s="32"/>
      <c r="K394" s="32"/>
      <c r="AF394" s="9"/>
      <c r="AG394" s="503"/>
    </row>
    <row r="395" spans="1:33" s="116" customFormat="1">
      <c r="A395" s="29" t="s">
        <v>372</v>
      </c>
      <c r="B395" s="33">
        <v>41344</v>
      </c>
      <c r="C395" s="31">
        <v>2</v>
      </c>
      <c r="D395" s="31">
        <v>1</v>
      </c>
      <c r="E395" s="31">
        <v>1</v>
      </c>
      <c r="F395" s="31" t="s">
        <v>200</v>
      </c>
      <c r="G395" s="31" t="s">
        <v>207</v>
      </c>
      <c r="H395" s="32"/>
      <c r="I395" s="32"/>
      <c r="J395" s="32"/>
      <c r="K395" s="32"/>
      <c r="AF395" s="9"/>
      <c r="AG395" s="503"/>
    </row>
    <row r="396" spans="1:33" s="116" customFormat="1">
      <c r="A396" s="29" t="s">
        <v>372</v>
      </c>
      <c r="B396" s="33">
        <v>41351</v>
      </c>
      <c r="C396" s="31">
        <v>2</v>
      </c>
      <c r="D396" s="31">
        <v>1</v>
      </c>
      <c r="E396" s="31">
        <v>1</v>
      </c>
      <c r="F396" s="31" t="s">
        <v>208</v>
      </c>
      <c r="G396" s="31" t="s">
        <v>207</v>
      </c>
      <c r="H396" s="32"/>
      <c r="I396" s="32"/>
      <c r="J396" s="32"/>
      <c r="K396" s="32"/>
      <c r="AF396" s="9"/>
      <c r="AG396" s="503"/>
    </row>
    <row r="397" spans="1:33" s="116" customFormat="1">
      <c r="A397" s="29" t="s">
        <v>372</v>
      </c>
      <c r="B397" s="33">
        <v>41358</v>
      </c>
      <c r="C397" s="31">
        <v>2</v>
      </c>
      <c r="D397" s="31">
        <v>1</v>
      </c>
      <c r="E397" s="31">
        <v>1</v>
      </c>
      <c r="F397" s="31" t="s">
        <v>200</v>
      </c>
      <c r="G397" s="31" t="s">
        <v>199</v>
      </c>
      <c r="H397" s="32"/>
      <c r="I397" s="32"/>
      <c r="J397" s="32"/>
      <c r="K397" s="32"/>
      <c r="AF397" s="9"/>
      <c r="AG397" s="503"/>
    </row>
    <row r="398" spans="1:33" s="116" customFormat="1">
      <c r="A398" s="29"/>
      <c r="B398" s="33"/>
      <c r="C398" s="31"/>
      <c r="D398" s="31"/>
      <c r="E398" s="31"/>
      <c r="F398" s="31"/>
      <c r="G398" s="31"/>
      <c r="H398" s="32"/>
      <c r="I398" s="32"/>
      <c r="J398" s="32"/>
      <c r="K398" s="32"/>
      <c r="AF398" s="9"/>
      <c r="AG398" s="503"/>
    </row>
    <row r="399" spans="1:33" s="116" customFormat="1" ht="15">
      <c r="A399" s="29" t="s">
        <v>84</v>
      </c>
      <c r="B399" s="33">
        <v>41246</v>
      </c>
      <c r="C399" s="31">
        <v>2</v>
      </c>
      <c r="D399" s="31" t="s">
        <v>191</v>
      </c>
      <c r="E399" s="31">
        <v>1</v>
      </c>
      <c r="F399" s="31" t="s">
        <v>119</v>
      </c>
      <c r="G399" s="31" t="s">
        <v>193</v>
      </c>
      <c r="H399" s="32" t="s">
        <v>236</v>
      </c>
      <c r="I399" s="32" t="s">
        <v>326</v>
      </c>
      <c r="J399" s="32" t="s">
        <v>326</v>
      </c>
      <c r="M399" s="32" t="s">
        <v>151</v>
      </c>
      <c r="N399" s="534">
        <v>35.706899999999997</v>
      </c>
      <c r="O399" s="534">
        <v>20.379200000000001</v>
      </c>
      <c r="P399" s="534">
        <v>49.172459000000003</v>
      </c>
      <c r="Q399" s="506">
        <v>1025.2093</v>
      </c>
      <c r="R399" s="534">
        <v>8.24</v>
      </c>
      <c r="S399" s="535">
        <v>112.66410999999999</v>
      </c>
      <c r="T399" s="534">
        <v>8.2189999999999994</v>
      </c>
      <c r="U399" s="534">
        <v>0.64259999999999995</v>
      </c>
      <c r="V399" s="534">
        <v>0.30980000000000002</v>
      </c>
      <c r="W399" s="534">
        <v>35.707799999999999</v>
      </c>
      <c r="X399" s="534">
        <v>20.402000000000001</v>
      </c>
      <c r="Y399" s="534">
        <v>49.197237000000001</v>
      </c>
      <c r="Z399" s="506">
        <v>1025.2039</v>
      </c>
      <c r="AA399" s="534">
        <v>8.5864000000000011</v>
      </c>
      <c r="AB399" s="535">
        <v>117.44967</v>
      </c>
      <c r="AC399" s="534">
        <v>8.2140000000000004</v>
      </c>
      <c r="AD399" s="506">
        <v>0.66720000000000002</v>
      </c>
      <c r="AE399" s="506">
        <v>0.29870000000000002</v>
      </c>
      <c r="AF399" s="9" t="s">
        <v>85</v>
      </c>
      <c r="AG399" s="503">
        <v>0.30757678018575846</v>
      </c>
    </row>
    <row r="400" spans="1:33" s="116" customFormat="1" ht="15">
      <c r="A400" s="29" t="s">
        <v>84</v>
      </c>
      <c r="B400" s="33">
        <v>41253</v>
      </c>
      <c r="C400" s="31">
        <v>2</v>
      </c>
      <c r="D400" s="31" t="s">
        <v>97</v>
      </c>
      <c r="E400" s="31">
        <v>1</v>
      </c>
      <c r="F400" s="31" t="s">
        <v>197</v>
      </c>
      <c r="G400" s="31" t="s">
        <v>207</v>
      </c>
      <c r="H400" s="32" t="s">
        <v>280</v>
      </c>
      <c r="I400" s="32" t="s">
        <v>326</v>
      </c>
      <c r="J400" s="32" t="s">
        <v>326</v>
      </c>
      <c r="M400" s="32" t="s">
        <v>151</v>
      </c>
      <c r="N400" s="534">
        <v>35.8446</v>
      </c>
      <c r="O400" s="534">
        <v>22.547000000000001</v>
      </c>
      <c r="P400" s="534">
        <v>51.609012</v>
      </c>
      <c r="Q400" s="506">
        <v>1024.7138</v>
      </c>
      <c r="R400" s="534">
        <v>8.90029</v>
      </c>
      <c r="S400" s="535">
        <v>126.60142</v>
      </c>
      <c r="T400" s="534">
        <v>8.3140000000000001</v>
      </c>
      <c r="U400" s="534">
        <v>0.38929999999999998</v>
      </c>
      <c r="V400" s="534">
        <v>0.17910000000000001</v>
      </c>
      <c r="W400" s="534">
        <v>35.831299999999999</v>
      </c>
      <c r="X400" s="534">
        <v>22.582100000000001</v>
      </c>
      <c r="Y400" s="534">
        <v>51.629112000000006</v>
      </c>
      <c r="Z400" s="506">
        <v>1024.6960999999999</v>
      </c>
      <c r="AA400" s="534">
        <v>8.8139500000000002</v>
      </c>
      <c r="AB400" s="535">
        <v>125.44091</v>
      </c>
      <c r="AC400" s="534">
        <v>8.3330000000000002</v>
      </c>
      <c r="AD400" s="534">
        <v>0.56230000000000002</v>
      </c>
      <c r="AE400" s="534">
        <v>0.1966</v>
      </c>
      <c r="AF400" s="9" t="s">
        <v>122</v>
      </c>
      <c r="AG400" s="503">
        <v>0.1139083916083916</v>
      </c>
    </row>
    <row r="401" spans="1:39" ht="15">
      <c r="A401" s="29" t="s">
        <v>84</v>
      </c>
      <c r="B401" s="33">
        <v>41260</v>
      </c>
      <c r="C401" s="31">
        <v>2</v>
      </c>
      <c r="D401" s="31" t="s">
        <v>191</v>
      </c>
      <c r="E401" s="31">
        <v>1</v>
      </c>
      <c r="F401" s="31" t="s">
        <v>188</v>
      </c>
      <c r="G401" s="31" t="s">
        <v>207</v>
      </c>
      <c r="H401" s="32" t="s">
        <v>236</v>
      </c>
      <c r="I401" s="32" t="s">
        <v>326</v>
      </c>
      <c r="J401" s="32" t="s">
        <v>326</v>
      </c>
      <c r="K401" s="116"/>
      <c r="L401" s="116"/>
      <c r="M401" s="32" t="s">
        <v>151</v>
      </c>
      <c r="N401" s="534">
        <v>35.767499999999998</v>
      </c>
      <c r="O401" s="534">
        <v>22.6326</v>
      </c>
      <c r="P401" s="534">
        <v>51.600320000000004</v>
      </c>
      <c r="Q401" s="506">
        <v>1024.6310000000001</v>
      </c>
      <c r="R401" s="534">
        <v>8.2931500000000007</v>
      </c>
      <c r="S401" s="535">
        <v>118.08989</v>
      </c>
      <c r="T401" s="534">
        <v>8.4210000000000012</v>
      </c>
      <c r="U401" s="534">
        <v>0.43530000000000002</v>
      </c>
      <c r="V401" s="534">
        <v>0.24149999999999999</v>
      </c>
      <c r="W401" s="534">
        <v>35.765700000000002</v>
      </c>
      <c r="X401" s="534">
        <v>22.626200000000001</v>
      </c>
      <c r="Y401" s="534">
        <v>51.591123000000003</v>
      </c>
      <c r="Z401" s="506">
        <v>1024.6304</v>
      </c>
      <c r="AA401" s="534">
        <v>8.2690900000000003</v>
      </c>
      <c r="AB401" s="535">
        <v>117.73274000000001</v>
      </c>
      <c r="AC401" s="534">
        <v>8.423</v>
      </c>
      <c r="AD401" s="534">
        <v>0.38690000000000002</v>
      </c>
      <c r="AE401" s="534">
        <v>0.21829999999999999</v>
      </c>
      <c r="AF401" s="9" t="s">
        <v>92</v>
      </c>
      <c r="AG401" s="503">
        <v>0.22081518324607335</v>
      </c>
      <c r="AH401" s="116"/>
      <c r="AI401" s="116"/>
      <c r="AJ401" s="116"/>
      <c r="AK401" s="116"/>
      <c r="AL401" s="116"/>
      <c r="AM401" s="116"/>
    </row>
    <row r="402" spans="1:39" s="116" customFormat="1" ht="15">
      <c r="A402" s="29" t="s">
        <v>84</v>
      </c>
      <c r="B402" s="33">
        <v>41267</v>
      </c>
      <c r="C402" s="31">
        <v>2</v>
      </c>
      <c r="D402" s="31">
        <v>1</v>
      </c>
      <c r="E402" s="31">
        <v>1</v>
      </c>
      <c r="F402" s="31" t="s">
        <v>206</v>
      </c>
      <c r="G402" s="31" t="s">
        <v>207</v>
      </c>
      <c r="H402" s="32" t="s">
        <v>244</v>
      </c>
      <c r="I402" s="32" t="s">
        <v>326</v>
      </c>
      <c r="J402" s="32" t="s">
        <v>326</v>
      </c>
      <c r="M402" s="32" t="s">
        <v>151</v>
      </c>
      <c r="N402" s="534">
        <v>35.785499999999999</v>
      </c>
      <c r="O402" s="534">
        <v>22.205400000000001</v>
      </c>
      <c r="P402" s="534">
        <v>51.174295999999998</v>
      </c>
      <c r="Q402" s="506">
        <v>1024.7628</v>
      </c>
      <c r="R402" s="534">
        <v>7.3664899999999998</v>
      </c>
      <c r="S402" s="535">
        <v>104.11919</v>
      </c>
      <c r="T402" s="534">
        <v>8.3870000000000005</v>
      </c>
      <c r="U402" s="534">
        <v>0.49990000000000001</v>
      </c>
      <c r="V402" s="534">
        <v>0.33860000000000001</v>
      </c>
      <c r="W402" s="534">
        <v>35.793300000000002</v>
      </c>
      <c r="X402" s="534">
        <v>22.197800000000001</v>
      </c>
      <c r="Y402" s="534">
        <v>51.176667000000002</v>
      </c>
      <c r="Z402" s="506">
        <v>1024.7746</v>
      </c>
      <c r="AA402" s="534">
        <v>7.9940600000000002</v>
      </c>
      <c r="AB402" s="535">
        <v>112.9794</v>
      </c>
      <c r="AC402" s="534">
        <v>8.4030000000000005</v>
      </c>
      <c r="AD402" s="534">
        <v>0.32769999999999999</v>
      </c>
      <c r="AE402" s="534">
        <v>0.11609999999999999</v>
      </c>
      <c r="AF402" s="9" t="s">
        <v>93</v>
      </c>
      <c r="AG402" s="503">
        <v>0.13094444444444442</v>
      </c>
    </row>
    <row r="403" spans="1:39" s="116" customFormat="1" ht="15">
      <c r="A403" s="29" t="s">
        <v>84</v>
      </c>
      <c r="B403" s="33">
        <v>41281</v>
      </c>
      <c r="C403" s="31">
        <v>2</v>
      </c>
      <c r="D403" s="31" t="s">
        <v>191</v>
      </c>
      <c r="E403" s="31">
        <v>1</v>
      </c>
      <c r="F403" s="31" t="s">
        <v>197</v>
      </c>
      <c r="G403" s="31" t="s">
        <v>193</v>
      </c>
      <c r="H403" s="32" t="s">
        <v>237</v>
      </c>
      <c r="I403" s="32" t="s">
        <v>326</v>
      </c>
      <c r="J403" s="32" t="s">
        <v>326</v>
      </c>
      <c r="M403" s="32" t="s">
        <v>151</v>
      </c>
      <c r="N403" s="534">
        <v>35.861499999999999</v>
      </c>
      <c r="O403" s="534">
        <v>25.230599999999999</v>
      </c>
      <c r="P403" s="534">
        <v>54.476562999999999</v>
      </c>
      <c r="Q403" s="506">
        <v>1023.9281999999999</v>
      </c>
      <c r="R403" s="534">
        <v>7.0029899999999996</v>
      </c>
      <c r="S403" s="535">
        <v>104.34213</v>
      </c>
      <c r="T403" s="534">
        <v>8.3970000000000002</v>
      </c>
      <c r="U403" s="534">
        <v>0.31290000000000001</v>
      </c>
      <c r="V403" s="534">
        <v>0.3266</v>
      </c>
      <c r="W403" s="534">
        <v>35.852600000000002</v>
      </c>
      <c r="X403" s="534">
        <v>25.162199999999999</v>
      </c>
      <c r="Y403" s="534">
        <v>54.392042000000004</v>
      </c>
      <c r="Z403" s="506">
        <v>1023.9477000000001</v>
      </c>
      <c r="AA403" s="534">
        <v>7.0793600000000003</v>
      </c>
      <c r="AB403" s="535">
        <v>105.35241000000001</v>
      </c>
      <c r="AC403" s="534">
        <v>8.3850000000000016</v>
      </c>
      <c r="AD403" s="534">
        <v>0.25369999999999998</v>
      </c>
      <c r="AE403" s="534">
        <v>0.2727</v>
      </c>
      <c r="AF403" s="9" t="s">
        <v>122</v>
      </c>
      <c r="AG403" s="503">
        <v>0.30866573033707867</v>
      </c>
    </row>
    <row r="404" spans="1:39" s="116" customFormat="1" ht="15">
      <c r="A404" s="29" t="s">
        <v>84</v>
      </c>
      <c r="B404" s="33">
        <v>41287</v>
      </c>
      <c r="C404" s="31">
        <v>2</v>
      </c>
      <c r="D404" s="31">
        <v>1</v>
      </c>
      <c r="E404" s="31">
        <v>1</v>
      </c>
      <c r="F404" s="31" t="s">
        <v>197</v>
      </c>
      <c r="G404" s="31" t="s">
        <v>187</v>
      </c>
      <c r="H404" s="32" t="s">
        <v>237</v>
      </c>
      <c r="I404" s="32" t="s">
        <v>326</v>
      </c>
      <c r="J404" s="32" t="s">
        <v>326</v>
      </c>
      <c r="M404" s="32" t="s">
        <v>151</v>
      </c>
      <c r="N404" s="534">
        <v>36.0518</v>
      </c>
      <c r="O404" s="534">
        <v>24.117699999999999</v>
      </c>
      <c r="P404" s="534">
        <v>53.542172000000001</v>
      </c>
      <c r="Q404" s="506">
        <v>1024.4075</v>
      </c>
      <c r="R404" s="534">
        <v>6.5109599999999999</v>
      </c>
      <c r="S404" s="535">
        <v>95.291179999999997</v>
      </c>
      <c r="T404" s="534">
        <v>8.3770000000000007</v>
      </c>
      <c r="U404" s="534">
        <v>0.157</v>
      </c>
      <c r="V404" s="534">
        <v>0.32450000000000001</v>
      </c>
      <c r="W404" s="534">
        <v>36.053800000000003</v>
      </c>
      <c r="X404" s="534">
        <v>24.120999999999999</v>
      </c>
      <c r="Y404" s="534">
        <v>53.548806999999996</v>
      </c>
      <c r="Z404" s="506">
        <v>1024.4122</v>
      </c>
      <c r="AA404" s="534">
        <v>6.5647000000000002</v>
      </c>
      <c r="AB404" s="535">
        <v>96.084410000000005</v>
      </c>
      <c r="AC404" s="534">
        <v>8.3880000000000017</v>
      </c>
      <c r="AD404" s="534">
        <v>0.17069999999999999</v>
      </c>
      <c r="AE404" s="534">
        <v>0.28760000000000002</v>
      </c>
      <c r="AF404" s="9" t="s">
        <v>91</v>
      </c>
      <c r="AG404" s="503">
        <v>0.31717763975155289</v>
      </c>
    </row>
    <row r="405" spans="1:39" s="116" customFormat="1" ht="15">
      <c r="A405" s="29" t="s">
        <v>84</v>
      </c>
      <c r="B405" s="33">
        <v>41296</v>
      </c>
      <c r="C405" s="31">
        <v>2</v>
      </c>
      <c r="D405" s="31">
        <v>1</v>
      </c>
      <c r="E405" s="31">
        <v>1</v>
      </c>
      <c r="F405" s="31" t="s">
        <v>208</v>
      </c>
      <c r="G405" s="31" t="s">
        <v>193</v>
      </c>
      <c r="H405" s="32" t="s">
        <v>244</v>
      </c>
      <c r="I405" s="32" t="s">
        <v>326</v>
      </c>
      <c r="J405" s="32" t="s">
        <v>326</v>
      </c>
      <c r="M405" s="32" t="s">
        <v>151</v>
      </c>
      <c r="N405" s="534">
        <v>36.154600000000002</v>
      </c>
      <c r="O405" s="534">
        <v>22.806699999999999</v>
      </c>
      <c r="P405" s="534">
        <v>52.280763999999998</v>
      </c>
      <c r="Q405" s="506">
        <v>1024.8715999999999</v>
      </c>
      <c r="R405" s="534">
        <v>6.9884000000000004</v>
      </c>
      <c r="S405" s="535">
        <v>100.03961</v>
      </c>
      <c r="T405" s="11">
        <v>8.1449999999999996</v>
      </c>
      <c r="U405" s="534">
        <v>0.36659999999999998</v>
      </c>
      <c r="V405" s="534">
        <v>0.20619999999999999</v>
      </c>
      <c r="W405" s="534">
        <v>36.153300000000002</v>
      </c>
      <c r="X405" s="534">
        <v>22.810199999999998</v>
      </c>
      <c r="Y405" s="534">
        <v>52.283154000000003</v>
      </c>
      <c r="Z405" s="506">
        <v>1024.8732</v>
      </c>
      <c r="AA405" s="534">
        <v>7.0140900000000004</v>
      </c>
      <c r="AB405" s="535">
        <v>100.41285999999999</v>
      </c>
      <c r="AC405" s="11">
        <v>8.1449999999999996</v>
      </c>
      <c r="AD405" s="534">
        <v>0.249</v>
      </c>
      <c r="AE405" s="534">
        <v>0.15529999999999999</v>
      </c>
      <c r="AF405" s="9" t="s">
        <v>93</v>
      </c>
      <c r="AG405" s="503">
        <v>0.2080622047244092</v>
      </c>
    </row>
    <row r="406" spans="1:39" s="116" customFormat="1" ht="15">
      <c r="A406" s="29" t="s">
        <v>84</v>
      </c>
      <c r="B406" s="33">
        <v>41304</v>
      </c>
      <c r="C406" s="31">
        <v>2</v>
      </c>
      <c r="D406" s="31">
        <v>1</v>
      </c>
      <c r="E406" s="31">
        <v>1</v>
      </c>
      <c r="F406" s="31" t="s">
        <v>208</v>
      </c>
      <c r="G406" s="31" t="s">
        <v>193</v>
      </c>
      <c r="H406" s="32" t="s">
        <v>111</v>
      </c>
      <c r="I406" s="32" t="s">
        <v>326</v>
      </c>
      <c r="J406" s="32" t="s">
        <v>240</v>
      </c>
      <c r="M406" s="32" t="s">
        <v>151</v>
      </c>
      <c r="N406" s="534">
        <v>36.371099999999998</v>
      </c>
      <c r="O406" s="534">
        <v>22.7818</v>
      </c>
      <c r="P406" s="534">
        <v>52.532004000000001</v>
      </c>
      <c r="Q406" s="506">
        <v>1025.0419999999999</v>
      </c>
      <c r="R406" s="534">
        <v>8.3430300000000006</v>
      </c>
      <c r="S406" s="535">
        <v>119.52931</v>
      </c>
      <c r="T406" s="11">
        <v>8.2560000000000002</v>
      </c>
      <c r="U406" s="534">
        <v>0.80100000000000005</v>
      </c>
      <c r="V406" s="534">
        <v>0.53080000000000005</v>
      </c>
      <c r="W406" s="11">
        <v>36.388500000000001</v>
      </c>
      <c r="X406" s="11">
        <v>22.7881</v>
      </c>
      <c r="Y406" s="11">
        <v>52.561534000000002</v>
      </c>
      <c r="Z406" s="10">
        <v>1025.0583999999999</v>
      </c>
      <c r="AA406" s="11">
        <v>8.0367499999999996</v>
      </c>
      <c r="AB406" s="21">
        <v>115.16549999999999</v>
      </c>
      <c r="AC406" s="11">
        <v>8.2460000000000004</v>
      </c>
      <c r="AD406" s="11">
        <v>0.37280000000000002</v>
      </c>
      <c r="AE406" s="11">
        <v>0.47989999999999999</v>
      </c>
      <c r="AF406" s="9" t="s">
        <v>91</v>
      </c>
      <c r="AG406" s="503">
        <v>0.46879500000000018</v>
      </c>
    </row>
    <row r="407" spans="1:39" s="116" customFormat="1" ht="15">
      <c r="A407" s="29" t="s">
        <v>84</v>
      </c>
      <c r="B407" s="33">
        <v>41309</v>
      </c>
      <c r="C407" s="31">
        <v>2</v>
      </c>
      <c r="D407" s="31">
        <v>1</v>
      </c>
      <c r="E407" s="31">
        <v>1</v>
      </c>
      <c r="F407" s="31" t="s">
        <v>116</v>
      </c>
      <c r="G407" s="31" t="s">
        <v>187</v>
      </c>
      <c r="H407" s="32" t="s">
        <v>238</v>
      </c>
      <c r="I407" s="32" t="s">
        <v>326</v>
      </c>
      <c r="J407" s="32" t="s">
        <v>327</v>
      </c>
      <c r="K407" s="32"/>
      <c r="L407" s="32"/>
      <c r="M407" s="32" t="s">
        <v>151</v>
      </c>
      <c r="N407" s="534">
        <v>36.461599999999997</v>
      </c>
      <c r="O407" s="534">
        <v>25.356000000000002</v>
      </c>
      <c r="P407" s="534">
        <v>55.420219000000003</v>
      </c>
      <c r="Q407" s="506">
        <v>1024.3412000000001</v>
      </c>
      <c r="R407" s="534">
        <v>7.3018200000000002</v>
      </c>
      <c r="S407" s="535">
        <v>109.39865</v>
      </c>
      <c r="T407" s="534">
        <v>8.277000000000001</v>
      </c>
      <c r="U407" s="534">
        <v>0.1449</v>
      </c>
      <c r="V407" s="534">
        <v>0.30520000000000003</v>
      </c>
      <c r="W407" s="534">
        <v>36.460900000000002</v>
      </c>
      <c r="X407" s="534">
        <v>25.3552</v>
      </c>
      <c r="Y407" s="534">
        <v>55.419465000000002</v>
      </c>
      <c r="Z407" s="506">
        <v>1024.3502000000001</v>
      </c>
      <c r="AA407" s="534">
        <v>7.2634999999999996</v>
      </c>
      <c r="AB407" s="535">
        <v>108.82274</v>
      </c>
      <c r="AC407" s="534">
        <v>8.2760000000000016</v>
      </c>
      <c r="AD407" s="534">
        <v>0.187</v>
      </c>
      <c r="AE407" s="534">
        <v>0.39450000000000002</v>
      </c>
      <c r="AF407" s="9" t="s">
        <v>126</v>
      </c>
      <c r="AG407" s="503">
        <v>0.34427878787878785</v>
      </c>
    </row>
    <row r="408" spans="1:39" s="116" customFormat="1" ht="15">
      <c r="A408" s="29" t="s">
        <v>84</v>
      </c>
      <c r="B408" s="33">
        <v>41316</v>
      </c>
      <c r="C408" s="31">
        <v>2</v>
      </c>
      <c r="D408" s="31">
        <v>1</v>
      </c>
      <c r="E408" s="31" t="s">
        <v>196</v>
      </c>
      <c r="F408" s="31" t="s">
        <v>116</v>
      </c>
      <c r="G408" s="31" t="s">
        <v>187</v>
      </c>
      <c r="H408" s="32" t="s">
        <v>241</v>
      </c>
      <c r="I408" s="32" t="s">
        <v>326</v>
      </c>
      <c r="J408" s="32" t="s">
        <v>327</v>
      </c>
      <c r="K408" s="32"/>
      <c r="L408" s="32"/>
      <c r="M408" s="32" t="s">
        <v>151</v>
      </c>
      <c r="N408" s="534">
        <v>36.603400000000001</v>
      </c>
      <c r="O408" s="534">
        <v>24.3307</v>
      </c>
      <c r="P408" s="534">
        <v>54.499118000000003</v>
      </c>
      <c r="Q408" s="506">
        <v>1024.7628</v>
      </c>
      <c r="R408" s="534">
        <v>6.5738099999999999</v>
      </c>
      <c r="S408" s="535">
        <v>96.869209999999995</v>
      </c>
      <c r="T408" s="534">
        <v>8.2040000000000006</v>
      </c>
      <c r="U408" s="534">
        <v>9.2700000000000005E-2</v>
      </c>
      <c r="V408" s="534">
        <v>0.23019999999999999</v>
      </c>
      <c r="W408" s="534">
        <v>36.751600000000003</v>
      </c>
      <c r="X408" s="534">
        <v>24.337499999999999</v>
      </c>
      <c r="Y408" s="534">
        <v>54.702771000000006</v>
      </c>
      <c r="Z408" s="506">
        <v>1024.8784000000001</v>
      </c>
      <c r="AA408" s="534">
        <v>6.2291600000000003</v>
      </c>
      <c r="AB408" s="535">
        <v>91.879450000000006</v>
      </c>
      <c r="AC408" s="534">
        <v>8.157</v>
      </c>
      <c r="AD408" s="534">
        <v>0.51200000000000001</v>
      </c>
      <c r="AE408" s="534">
        <v>0.90580000000000005</v>
      </c>
      <c r="AF408" s="9" t="s">
        <v>167</v>
      </c>
      <c r="AG408" s="503">
        <v>0.44827580174927112</v>
      </c>
    </row>
    <row r="409" spans="1:39" s="116" customFormat="1" ht="15">
      <c r="A409" s="29" t="s">
        <v>84</v>
      </c>
      <c r="B409" s="33">
        <v>41323</v>
      </c>
      <c r="C409" s="31">
        <v>2</v>
      </c>
      <c r="D409" s="31">
        <v>1</v>
      </c>
      <c r="E409" s="31">
        <v>1</v>
      </c>
      <c r="F409" s="31" t="s">
        <v>206</v>
      </c>
      <c r="G409" s="31" t="s">
        <v>187</v>
      </c>
      <c r="H409" s="32" t="s">
        <v>254</v>
      </c>
      <c r="I409" s="32" t="s">
        <v>326</v>
      </c>
      <c r="J409" s="32" t="s">
        <v>240</v>
      </c>
      <c r="K409" s="536"/>
      <c r="L409" s="32"/>
      <c r="M409" s="32" t="s">
        <v>151</v>
      </c>
      <c r="N409" s="534">
        <v>36.682499999999997</v>
      </c>
      <c r="O409" s="534">
        <v>23.259399999999999</v>
      </c>
      <c r="P409" s="534">
        <v>53.445231</v>
      </c>
      <c r="Q409" s="506">
        <v>1025.1387</v>
      </c>
      <c r="R409" s="534">
        <v>7.1538399999999998</v>
      </c>
      <c r="S409" s="535">
        <v>103.5352</v>
      </c>
      <c r="T409" s="534">
        <v>8.2680000000000007</v>
      </c>
      <c r="U409" s="534">
        <v>0.40100000000000002</v>
      </c>
      <c r="V409" s="534">
        <v>0.52159999999999995</v>
      </c>
      <c r="W409" s="534">
        <v>36.713299999999997</v>
      </c>
      <c r="X409" s="534">
        <v>22.555299999999999</v>
      </c>
      <c r="Y409" s="534">
        <v>52.727645000000003</v>
      </c>
      <c r="Z409" s="506">
        <v>1025.3725999999999</v>
      </c>
      <c r="AA409" s="534">
        <v>8.0793300000000006</v>
      </c>
      <c r="AB409" s="535">
        <v>115.52212</v>
      </c>
      <c r="AC409" s="534">
        <v>8.3010000000000002</v>
      </c>
      <c r="AD409" s="534">
        <v>0.48230000000000001</v>
      </c>
      <c r="AE409" s="534">
        <v>0.745</v>
      </c>
      <c r="AF409" s="9" t="s">
        <v>167</v>
      </c>
      <c r="AG409" s="503">
        <v>0.73579808612440223</v>
      </c>
    </row>
    <row r="410" spans="1:39" s="116" customFormat="1" ht="15">
      <c r="A410" s="29" t="s">
        <v>84</v>
      </c>
      <c r="B410" s="33">
        <v>41330</v>
      </c>
      <c r="C410" s="31">
        <v>2</v>
      </c>
      <c r="D410" s="31">
        <v>1</v>
      </c>
      <c r="E410" s="31">
        <v>1</v>
      </c>
      <c r="F410" s="31" t="s">
        <v>206</v>
      </c>
      <c r="G410" s="31" t="s">
        <v>187</v>
      </c>
      <c r="H410" s="32" t="s">
        <v>236</v>
      </c>
      <c r="I410" s="32" t="s">
        <v>326</v>
      </c>
      <c r="J410" s="32" t="s">
        <v>327</v>
      </c>
      <c r="K410" s="32"/>
      <c r="M410" s="32" t="s">
        <v>151</v>
      </c>
      <c r="N410" s="534">
        <v>36.4831</v>
      </c>
      <c r="O410" s="534">
        <v>23.6266</v>
      </c>
      <c r="P410" s="534">
        <v>53.581671999999998</v>
      </c>
      <c r="Q410" s="506">
        <v>1024.8798999999999</v>
      </c>
      <c r="R410" s="534">
        <v>8.1481499999999993</v>
      </c>
      <c r="S410" s="535">
        <v>118.54145</v>
      </c>
      <c r="T410" s="534">
        <v>8.3420000000000005</v>
      </c>
      <c r="U410" s="534">
        <v>0.38290000000000002</v>
      </c>
      <c r="V410" s="534">
        <v>0.3548</v>
      </c>
      <c r="W410" s="534">
        <v>36.542700000000004</v>
      </c>
      <c r="X410" s="534">
        <v>23.242000000000001</v>
      </c>
      <c r="Y410" s="534">
        <v>53.246327000000001</v>
      </c>
      <c r="Z410" s="506">
        <v>1025.0435</v>
      </c>
      <c r="AA410" s="534">
        <v>8.3053000000000008</v>
      </c>
      <c r="AB410" s="535">
        <v>120.06654</v>
      </c>
      <c r="AC410" s="534">
        <v>8.3550000000000004</v>
      </c>
      <c r="AD410" s="534">
        <v>0.53259999999999996</v>
      </c>
      <c r="AE410" s="534">
        <v>0.45290000000000002</v>
      </c>
      <c r="AF410" s="9" t="s">
        <v>93</v>
      </c>
      <c r="AG410" s="503">
        <v>0.43559415384615396</v>
      </c>
    </row>
    <row r="411" spans="1:39" s="116" customFormat="1" ht="15">
      <c r="A411" s="29" t="s">
        <v>84</v>
      </c>
      <c r="B411" s="33">
        <v>41337</v>
      </c>
      <c r="C411" s="31">
        <v>2</v>
      </c>
      <c r="D411" s="31">
        <v>1</v>
      </c>
      <c r="E411" s="31">
        <v>1</v>
      </c>
      <c r="F411" s="31" t="s">
        <v>116</v>
      </c>
      <c r="G411" s="31" t="s">
        <v>187</v>
      </c>
      <c r="H411" s="32" t="s">
        <v>241</v>
      </c>
      <c r="I411" s="32" t="s">
        <v>326</v>
      </c>
      <c r="J411" s="32" t="s">
        <v>280</v>
      </c>
      <c r="K411" s="32"/>
      <c r="M411" s="32" t="s">
        <v>151</v>
      </c>
      <c r="N411" s="534">
        <v>36.480699999999999</v>
      </c>
      <c r="O411" s="534">
        <v>23.9392</v>
      </c>
      <c r="P411" s="534">
        <v>53.914839000000001</v>
      </c>
      <c r="Q411" s="506">
        <v>1024.7849000000001</v>
      </c>
      <c r="R411" s="534">
        <v>5.7187999999999999</v>
      </c>
      <c r="S411" s="535">
        <v>83.647139999999993</v>
      </c>
      <c r="T411" s="534">
        <v>8.2409999999999997</v>
      </c>
      <c r="U411" s="534">
        <v>0.61550000000000005</v>
      </c>
      <c r="V411" s="534">
        <v>0.39200000000000002</v>
      </c>
      <c r="W411" s="534">
        <v>36.513399999999997</v>
      </c>
      <c r="X411" s="534">
        <v>23.982900000000001</v>
      </c>
      <c r="Y411" s="534">
        <v>54.005717000000004</v>
      </c>
      <c r="Z411" s="506">
        <v>1024.8053</v>
      </c>
      <c r="AA411" s="534">
        <v>5.9165299999999998</v>
      </c>
      <c r="AB411" s="535">
        <v>86.620649999999998</v>
      </c>
      <c r="AC411" s="534">
        <v>8.2540000000000013</v>
      </c>
      <c r="AD411" s="534">
        <v>0.68740000000000001</v>
      </c>
      <c r="AE411" s="534">
        <v>0.64939999999999998</v>
      </c>
      <c r="AF411" s="9" t="s">
        <v>154</v>
      </c>
      <c r="AG411" s="503">
        <v>0.59693942307692294</v>
      </c>
    </row>
    <row r="412" spans="1:39" s="116" customFormat="1" ht="15">
      <c r="A412" s="29" t="s">
        <v>84</v>
      </c>
      <c r="B412" s="33">
        <v>41344</v>
      </c>
      <c r="C412" s="31">
        <v>2</v>
      </c>
      <c r="D412" s="31">
        <v>1</v>
      </c>
      <c r="E412" s="31">
        <v>1</v>
      </c>
      <c r="F412" s="31" t="s">
        <v>200</v>
      </c>
      <c r="G412" s="31" t="s">
        <v>193</v>
      </c>
      <c r="H412" s="32" t="s">
        <v>254</v>
      </c>
      <c r="I412" s="32" t="s">
        <v>326</v>
      </c>
      <c r="J412" s="32" t="s">
        <v>240</v>
      </c>
      <c r="K412" s="32"/>
      <c r="M412" s="32" t="s">
        <v>151</v>
      </c>
      <c r="N412" s="534">
        <v>36.538699999999999</v>
      </c>
      <c r="O412" s="534">
        <v>24.0868</v>
      </c>
      <c r="P412" s="534">
        <v>54.150075000000001</v>
      </c>
      <c r="Q412" s="506">
        <v>1024.7854</v>
      </c>
      <c r="R412" s="534">
        <v>6.6432700000000002</v>
      </c>
      <c r="S412" s="535">
        <v>97.448279999999997</v>
      </c>
      <c r="T412" s="534">
        <v>8.2989999999999995</v>
      </c>
      <c r="U412" s="534">
        <v>0.20669999999999999</v>
      </c>
      <c r="V412" s="534">
        <v>1.1798999999999999</v>
      </c>
      <c r="W412" s="11">
        <v>36.538800000000002</v>
      </c>
      <c r="X412" s="11">
        <v>24.081299999999999</v>
      </c>
      <c r="Y412" s="11">
        <v>54.144933999999999</v>
      </c>
      <c r="Z412" s="10">
        <v>1024.7927</v>
      </c>
      <c r="AA412" s="11">
        <v>6.7073099999999997</v>
      </c>
      <c r="AB412" s="21">
        <v>98.378450000000001</v>
      </c>
      <c r="AC412" s="11">
        <v>8.2989999999999995</v>
      </c>
      <c r="AD412" s="11">
        <v>0.25009999999999999</v>
      </c>
      <c r="AE412" s="11">
        <v>1.478</v>
      </c>
      <c r="AF412" s="9" t="s">
        <v>167</v>
      </c>
      <c r="AG412" s="503">
        <v>1.041398275862069</v>
      </c>
    </row>
    <row r="413" spans="1:39" s="116" customFormat="1" ht="15">
      <c r="A413" s="29" t="s">
        <v>84</v>
      </c>
      <c r="B413" s="33">
        <v>41351</v>
      </c>
      <c r="C413" s="31">
        <v>2</v>
      </c>
      <c r="D413" s="31">
        <v>1</v>
      </c>
      <c r="E413" s="31">
        <v>1</v>
      </c>
      <c r="F413" s="31" t="s">
        <v>197</v>
      </c>
      <c r="G413" s="31" t="s">
        <v>189</v>
      </c>
      <c r="H413" s="32" t="s">
        <v>246</v>
      </c>
      <c r="I413" s="32" t="s">
        <v>326</v>
      </c>
      <c r="J413" s="32" t="s">
        <v>280</v>
      </c>
      <c r="K413" s="32"/>
      <c r="M413" s="32" t="s">
        <v>151</v>
      </c>
      <c r="N413" s="534">
        <v>36.627800000000001</v>
      </c>
      <c r="O413" s="534">
        <v>23.960999999999999</v>
      </c>
      <c r="P413" s="534">
        <v>54.131473</v>
      </c>
      <c r="Q413" s="506">
        <v>1024.8914</v>
      </c>
      <c r="R413" s="534">
        <v>7.2082800000000002</v>
      </c>
      <c r="S413" s="535">
        <v>105.56216000000001</v>
      </c>
      <c r="T413" s="534">
        <v>8.4130000000000003</v>
      </c>
      <c r="U413" s="534">
        <v>0.58889999999999998</v>
      </c>
      <c r="V413" s="534">
        <v>0.59650000000000003</v>
      </c>
      <c r="W413" s="534">
        <v>36.586399999999998</v>
      </c>
      <c r="X413" s="534">
        <v>23.816500000000001</v>
      </c>
      <c r="Y413" s="534">
        <v>53.921823000000003</v>
      </c>
      <c r="Z413" s="506">
        <v>1024.9093</v>
      </c>
      <c r="AA413" s="534">
        <v>7.7968200000000003</v>
      </c>
      <c r="AB413" s="535">
        <v>113.87036999999999</v>
      </c>
      <c r="AC413" s="534">
        <v>8.4210000000000012</v>
      </c>
      <c r="AD413" s="534">
        <v>0.31630000000000003</v>
      </c>
      <c r="AE413" s="534">
        <v>0.73150000000000004</v>
      </c>
      <c r="AF413" s="9" t="s">
        <v>85</v>
      </c>
      <c r="AG413" s="503">
        <v>0.67913087248322135</v>
      </c>
    </row>
    <row r="414" spans="1:39" s="116" customFormat="1" ht="15">
      <c r="A414" s="29" t="s">
        <v>84</v>
      </c>
      <c r="B414" s="33">
        <v>41358</v>
      </c>
      <c r="C414" s="31">
        <v>2</v>
      </c>
      <c r="D414" s="31">
        <v>1</v>
      </c>
      <c r="E414" s="31">
        <v>1</v>
      </c>
      <c r="F414" s="31" t="s">
        <v>200</v>
      </c>
      <c r="G414" s="31" t="s">
        <v>207</v>
      </c>
      <c r="H414" s="32" t="s">
        <v>241</v>
      </c>
      <c r="I414" s="32" t="s">
        <v>326</v>
      </c>
      <c r="J414" s="32" t="s">
        <v>327</v>
      </c>
      <c r="K414" s="32"/>
      <c r="M414" s="32" t="s">
        <v>151</v>
      </c>
      <c r="N414" s="534">
        <v>36.652099999999997</v>
      </c>
      <c r="O414" s="534">
        <v>21.551300000000001</v>
      </c>
      <c r="P414" s="534">
        <v>51.574689999999997</v>
      </c>
      <c r="Q414" s="506">
        <v>1025.6058</v>
      </c>
      <c r="R414" s="534">
        <v>7.4713700000000003</v>
      </c>
      <c r="S414" s="535">
        <v>104.91271999999999</v>
      </c>
      <c r="T414" s="534">
        <v>8.4080000000000013</v>
      </c>
      <c r="U414" s="534">
        <v>0.36759999999999998</v>
      </c>
      <c r="V414" s="534">
        <v>1.0177</v>
      </c>
      <c r="W414" s="534">
        <v>36.651299999999999</v>
      </c>
      <c r="X414" s="534">
        <v>21.555800000000001</v>
      </c>
      <c r="Y414" s="534">
        <v>51.578920000000004</v>
      </c>
      <c r="Z414" s="506">
        <v>1025.6079</v>
      </c>
      <c r="AA414" s="534">
        <v>7.5698600000000003</v>
      </c>
      <c r="AB414" s="535">
        <v>106.30376</v>
      </c>
      <c r="AC414" s="534">
        <v>8.4120000000000008</v>
      </c>
      <c r="AD414" s="534">
        <v>0.2429</v>
      </c>
      <c r="AE414" s="534">
        <v>0.39950000000000002</v>
      </c>
      <c r="AF414" s="9" t="s">
        <v>153</v>
      </c>
      <c r="AG414" s="503">
        <v>0.42262734375000011</v>
      </c>
    </row>
  </sheetData>
  <pageMargins left="0.75" right="0.75" top="1" bottom="1" header="0.5" footer="0.5"/>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AH413"/>
  <sheetViews>
    <sheetView topLeftCell="L148" workbookViewId="0">
      <selection activeCell="O1" sqref="O1:AF1"/>
    </sheetView>
  </sheetViews>
  <sheetFormatPr defaultColWidth="11.42578125" defaultRowHeight="12"/>
  <sheetData>
    <row r="1" spans="1:34" s="116" customFormat="1" ht="24">
      <c r="A1" s="26" t="s">
        <v>340</v>
      </c>
      <c r="B1" s="26" t="s">
        <v>27</v>
      </c>
      <c r="C1" s="26" t="s">
        <v>4</v>
      </c>
      <c r="D1" s="26" t="s">
        <v>58</v>
      </c>
      <c r="E1" s="26" t="s">
        <v>59</v>
      </c>
      <c r="F1" s="26" t="s">
        <v>60</v>
      </c>
      <c r="G1" s="26" t="s">
        <v>341</v>
      </c>
      <c r="H1" s="26" t="s">
        <v>62</v>
      </c>
      <c r="I1" s="26" t="s">
        <v>316</v>
      </c>
      <c r="J1" s="26" t="s">
        <v>317</v>
      </c>
      <c r="K1" s="26" t="s">
        <v>225</v>
      </c>
      <c r="L1" s="37" t="s">
        <v>373</v>
      </c>
      <c r="M1" s="37" t="s">
        <v>374</v>
      </c>
      <c r="N1" s="26" t="s">
        <v>63</v>
      </c>
      <c r="O1" s="26" t="s">
        <v>491</v>
      </c>
      <c r="P1" s="26" t="s">
        <v>65</v>
      </c>
      <c r="Q1" s="538" t="s">
        <v>343</v>
      </c>
      <c r="R1" s="538" t="s">
        <v>319</v>
      </c>
      <c r="S1" s="26" t="s">
        <v>223</v>
      </c>
      <c r="T1" s="26" t="s">
        <v>492</v>
      </c>
      <c r="U1" s="26" t="s">
        <v>173</v>
      </c>
      <c r="V1" s="26" t="s">
        <v>297</v>
      </c>
      <c r="W1" s="26" t="s">
        <v>320</v>
      </c>
      <c r="X1" s="26" t="s">
        <v>493</v>
      </c>
      <c r="Y1" s="26" t="s">
        <v>68</v>
      </c>
      <c r="Z1" s="538" t="s">
        <v>344</v>
      </c>
      <c r="AA1" s="538" t="s">
        <v>322</v>
      </c>
      <c r="AB1" s="26" t="s">
        <v>490</v>
      </c>
      <c r="AC1" s="26" t="s">
        <v>494</v>
      </c>
      <c r="AD1" s="26" t="s">
        <v>174</v>
      </c>
      <c r="AE1" s="26" t="s">
        <v>298</v>
      </c>
      <c r="AF1" s="26" t="s">
        <v>323</v>
      </c>
      <c r="AG1" s="26" t="s">
        <v>72</v>
      </c>
      <c r="AH1" s="533" t="s">
        <v>375</v>
      </c>
    </row>
    <row r="2" spans="1:34" s="116" customFormat="1">
      <c r="A2" s="29"/>
      <c r="B2" s="29"/>
      <c r="C2" s="26" t="s">
        <v>345</v>
      </c>
      <c r="D2" s="26" t="s">
        <v>346</v>
      </c>
      <c r="E2" s="26" t="s">
        <v>345</v>
      </c>
      <c r="F2" s="26" t="s">
        <v>346</v>
      </c>
      <c r="G2" s="26" t="s">
        <v>345</v>
      </c>
      <c r="H2" s="26" t="s">
        <v>7</v>
      </c>
      <c r="I2" s="26" t="s">
        <v>7</v>
      </c>
      <c r="J2" s="26" t="s">
        <v>7</v>
      </c>
      <c r="K2" s="26" t="s">
        <v>230</v>
      </c>
      <c r="L2" s="37" t="s">
        <v>230</v>
      </c>
      <c r="M2" s="37" t="s">
        <v>376</v>
      </c>
      <c r="O2" s="9" t="s">
        <v>377</v>
      </c>
      <c r="P2" s="9" t="s">
        <v>377</v>
      </c>
      <c r="Q2" s="9" t="s">
        <v>377</v>
      </c>
      <c r="R2" s="9" t="s">
        <v>377</v>
      </c>
      <c r="S2" s="9" t="s">
        <v>377</v>
      </c>
      <c r="T2" s="9" t="s">
        <v>377</v>
      </c>
      <c r="U2" s="9" t="s">
        <v>377</v>
      </c>
      <c r="V2" s="9" t="s">
        <v>377</v>
      </c>
      <c r="W2" s="9" t="s">
        <v>377</v>
      </c>
      <c r="X2" s="9" t="s">
        <v>24</v>
      </c>
      <c r="Y2" s="9" t="s">
        <v>24</v>
      </c>
      <c r="Z2" s="9" t="s">
        <v>24</v>
      </c>
      <c r="AA2" s="9" t="s">
        <v>24</v>
      </c>
      <c r="AB2" s="9" t="s">
        <v>24</v>
      </c>
      <c r="AC2" s="9" t="s">
        <v>24</v>
      </c>
      <c r="AD2" s="9" t="s">
        <v>24</v>
      </c>
      <c r="AE2" s="9" t="s">
        <v>24</v>
      </c>
      <c r="AF2" s="9" t="s">
        <v>24</v>
      </c>
      <c r="AG2" s="9"/>
      <c r="AH2" s="9" t="s">
        <v>378</v>
      </c>
    </row>
    <row r="3" spans="1:34" s="116" customFormat="1">
      <c r="A3" s="29" t="s">
        <v>8</v>
      </c>
      <c r="B3" s="33">
        <v>41610</v>
      </c>
      <c r="C3" s="31">
        <v>2</v>
      </c>
      <c r="D3" s="31" t="s">
        <v>97</v>
      </c>
      <c r="E3" s="31">
        <v>1</v>
      </c>
      <c r="F3" s="31" t="s">
        <v>197</v>
      </c>
      <c r="G3" s="31" t="s">
        <v>193</v>
      </c>
      <c r="H3" s="32" t="s">
        <v>237</v>
      </c>
      <c r="I3" s="32" t="s">
        <v>326</v>
      </c>
      <c r="J3" s="32" t="s">
        <v>327</v>
      </c>
      <c r="N3" s="503">
        <v>7.3803153963560658E-2</v>
      </c>
      <c r="O3" s="11">
        <v>35.366700000000002</v>
      </c>
      <c r="P3" s="11">
        <v>21.801200000000001</v>
      </c>
      <c r="Q3" s="11">
        <v>50.221722999999997</v>
      </c>
      <c r="R3" s="10">
        <v>1024.5544</v>
      </c>
      <c r="S3" s="11">
        <v>7.2096299999999998</v>
      </c>
      <c r="T3" s="10">
        <v>100.92746</v>
      </c>
      <c r="U3" s="11">
        <v>7.976</v>
      </c>
      <c r="V3" s="11">
        <v>0.3</v>
      </c>
      <c r="W3" s="11">
        <v>0.24529999999999999</v>
      </c>
      <c r="X3" s="11">
        <v>35.390599999999999</v>
      </c>
      <c r="Y3" s="11">
        <v>21.292200000000001</v>
      </c>
      <c r="Z3" s="11">
        <v>49.733868000000001</v>
      </c>
      <c r="AA3" s="10">
        <v>1024.8012000000001</v>
      </c>
      <c r="AB3" s="11">
        <v>6.99831</v>
      </c>
      <c r="AC3" s="10">
        <v>97.096019999999996</v>
      </c>
      <c r="AD3" s="11">
        <v>8.0009999999999994</v>
      </c>
      <c r="AE3" s="11">
        <v>1.3277000000000001</v>
      </c>
      <c r="AF3" s="11">
        <v>1.0202</v>
      </c>
      <c r="AG3" s="10">
        <v>6</v>
      </c>
      <c r="AH3" s="503">
        <v>0.53</v>
      </c>
    </row>
    <row r="4" spans="1:34" s="116" customFormat="1">
      <c r="A4" s="29" t="s">
        <v>8</v>
      </c>
      <c r="B4" s="33">
        <v>41617</v>
      </c>
      <c r="C4" s="31">
        <v>2</v>
      </c>
      <c r="D4" s="31" t="s">
        <v>196</v>
      </c>
      <c r="E4" s="31">
        <v>1</v>
      </c>
      <c r="F4" s="31" t="s">
        <v>197</v>
      </c>
      <c r="G4" s="31" t="s">
        <v>207</v>
      </c>
      <c r="H4" s="32" t="s">
        <v>241</v>
      </c>
      <c r="I4" s="32" t="s">
        <v>326</v>
      </c>
      <c r="J4" s="32" t="s">
        <v>280</v>
      </c>
      <c r="N4" s="503">
        <v>7.6593098999999998E-2</v>
      </c>
      <c r="O4" s="11">
        <v>35.515900000000002</v>
      </c>
      <c r="P4" s="11">
        <v>21.908799999999999</v>
      </c>
      <c r="Q4" s="11">
        <v>50.522407000000001</v>
      </c>
      <c r="R4" s="10">
        <v>1024.6400000000001</v>
      </c>
      <c r="S4" s="11">
        <v>7.5242399999999998</v>
      </c>
      <c r="T4" s="10">
        <v>105.62549</v>
      </c>
      <c r="U4" s="11">
        <v>8.298</v>
      </c>
      <c r="V4" s="11">
        <v>0.37840000000000001</v>
      </c>
      <c r="W4" s="11">
        <v>0.31290000000000001</v>
      </c>
      <c r="X4" s="11">
        <v>35.522599999999997</v>
      </c>
      <c r="Y4" s="11">
        <v>21.3691</v>
      </c>
      <c r="Z4" s="11">
        <v>49.978718999999998</v>
      </c>
      <c r="AA4" s="10">
        <v>1024.8806</v>
      </c>
      <c r="AB4" s="11">
        <v>7.0968099999999996</v>
      </c>
      <c r="AC4" s="10">
        <v>98.674760000000006</v>
      </c>
      <c r="AD4" s="11">
        <v>8.2880000000000003</v>
      </c>
      <c r="AE4" s="11">
        <v>0.93259999999999998</v>
      </c>
      <c r="AF4" s="11">
        <v>1.1047</v>
      </c>
      <c r="AG4" s="10">
        <v>7.4</v>
      </c>
      <c r="AH4" s="503">
        <v>0.73</v>
      </c>
    </row>
    <row r="5" spans="1:34" s="116" customFormat="1">
      <c r="A5" s="29" t="s">
        <v>8</v>
      </c>
      <c r="B5" s="33">
        <v>41624</v>
      </c>
      <c r="C5" s="31">
        <v>2</v>
      </c>
      <c r="D5" s="31" t="s">
        <v>191</v>
      </c>
      <c r="E5" s="31">
        <v>1</v>
      </c>
      <c r="F5" s="31" t="s">
        <v>206</v>
      </c>
      <c r="G5" s="31" t="s">
        <v>207</v>
      </c>
      <c r="H5" s="32" t="s">
        <v>244</v>
      </c>
      <c r="I5" s="32" t="s">
        <v>326</v>
      </c>
      <c r="J5" s="32" t="s">
        <v>326</v>
      </c>
      <c r="N5" s="503">
        <v>5.6237346590194373E-2</v>
      </c>
      <c r="O5" s="11">
        <v>35.583100000000002</v>
      </c>
      <c r="P5" s="11">
        <v>24.138200000000001</v>
      </c>
      <c r="Q5" s="11">
        <v>52.944865</v>
      </c>
      <c r="R5" s="10">
        <v>1024.0436</v>
      </c>
      <c r="S5" s="11">
        <v>7.5087799999999998</v>
      </c>
      <c r="T5" s="10">
        <v>109.63800000000001</v>
      </c>
      <c r="U5" s="11">
        <v>8.1310000000000002</v>
      </c>
      <c r="V5" s="11">
        <v>6.9699999999999998E-2</v>
      </c>
      <c r="W5" s="11">
        <v>0.1361</v>
      </c>
      <c r="X5" s="11">
        <v>35.557600000000001</v>
      </c>
      <c r="Y5" s="11">
        <v>21.902699999999999</v>
      </c>
      <c r="Z5" s="11">
        <v>50.577500000000001</v>
      </c>
      <c r="AA5" s="10">
        <v>1024.7597000000001</v>
      </c>
      <c r="AB5" s="11">
        <v>7.2599600000000004</v>
      </c>
      <c r="AC5" s="10">
        <v>101.92912</v>
      </c>
      <c r="AD5" s="11">
        <v>8.1259999999999994</v>
      </c>
      <c r="AE5" s="11">
        <v>0.96099999999999997</v>
      </c>
      <c r="AF5" s="11">
        <v>2.2458999999999998</v>
      </c>
      <c r="AG5" s="10">
        <v>12.6</v>
      </c>
      <c r="AH5" s="503">
        <v>0.59</v>
      </c>
    </row>
    <row r="6" spans="1:34" s="116" customFormat="1">
      <c r="A6" s="29" t="s">
        <v>8</v>
      </c>
      <c r="B6" s="33">
        <v>41631</v>
      </c>
      <c r="C6" s="31">
        <v>2</v>
      </c>
      <c r="D6" s="31" t="s">
        <v>191</v>
      </c>
      <c r="E6" s="31">
        <v>1</v>
      </c>
      <c r="F6" s="31" t="s">
        <v>116</v>
      </c>
      <c r="G6" s="31" t="s">
        <v>207</v>
      </c>
      <c r="H6" s="32" t="s">
        <v>244</v>
      </c>
      <c r="I6" s="32" t="s">
        <v>326</v>
      </c>
      <c r="J6" s="32" t="s">
        <v>326</v>
      </c>
      <c r="N6" s="503">
        <v>5.1026771148360871E-2</v>
      </c>
      <c r="O6" s="11">
        <v>35.719099999999997</v>
      </c>
      <c r="P6" s="11">
        <v>23.147200000000002</v>
      </c>
      <c r="Q6" s="11">
        <v>52.078896</v>
      </c>
      <c r="R6" s="10">
        <v>1024.4425000000001</v>
      </c>
      <c r="S6" s="11">
        <v>7.3945400000000001</v>
      </c>
      <c r="T6" s="10">
        <v>106.21684</v>
      </c>
      <c r="U6" s="11">
        <v>8.1980000000000004</v>
      </c>
      <c r="V6" s="11">
        <v>0.24510000000000001</v>
      </c>
      <c r="W6" s="11">
        <v>0.1429</v>
      </c>
      <c r="X6" s="11">
        <v>35.690100000000001</v>
      </c>
      <c r="Y6" s="11">
        <v>21.778300000000002</v>
      </c>
      <c r="Z6" s="11">
        <v>50.615031000000002</v>
      </c>
      <c r="AA6" s="10">
        <v>1024.8945000000001</v>
      </c>
      <c r="AB6" s="11">
        <v>7.5505500000000003</v>
      </c>
      <c r="AC6" s="10">
        <v>105.85661</v>
      </c>
      <c r="AD6" s="11">
        <v>8.2309999999999999</v>
      </c>
      <c r="AE6" s="11">
        <v>0.77029999999999998</v>
      </c>
      <c r="AF6" s="11">
        <v>0.61419999999999997</v>
      </c>
      <c r="AG6" s="10">
        <v>9.8000000000000007</v>
      </c>
      <c r="AH6" s="503">
        <v>0.36</v>
      </c>
    </row>
    <row r="7" spans="1:34" s="116" customFormat="1">
      <c r="A7" s="29" t="s">
        <v>8</v>
      </c>
      <c r="B7" s="33">
        <v>41645</v>
      </c>
      <c r="C7" s="31">
        <v>2</v>
      </c>
      <c r="D7" s="31">
        <v>1</v>
      </c>
      <c r="E7" s="31">
        <v>1</v>
      </c>
      <c r="F7" s="31" t="s">
        <v>200</v>
      </c>
      <c r="G7" s="31" t="s">
        <v>199</v>
      </c>
      <c r="H7" s="32" t="s">
        <v>236</v>
      </c>
      <c r="I7" s="32" t="s">
        <v>326</v>
      </c>
      <c r="J7" s="32" t="s">
        <v>326</v>
      </c>
      <c r="N7" s="503">
        <v>0.10569279990498347</v>
      </c>
      <c r="O7" s="11">
        <v>35.899900000000002</v>
      </c>
      <c r="P7" s="11">
        <v>23.563099999999999</v>
      </c>
      <c r="Q7" s="11">
        <v>52.753143999999999</v>
      </c>
      <c r="R7" s="10">
        <v>1024.4565</v>
      </c>
      <c r="S7" s="11">
        <v>7.2129099999999999</v>
      </c>
      <c r="T7" s="10">
        <v>104.46826</v>
      </c>
      <c r="U7" s="11">
        <v>8.2409999999999997</v>
      </c>
      <c r="V7" s="11">
        <v>0.33169999999999999</v>
      </c>
      <c r="W7" s="11">
        <v>0.1973</v>
      </c>
      <c r="X7" s="11">
        <v>35.887099999999997</v>
      </c>
      <c r="Y7" s="11">
        <v>22.384399999999999</v>
      </c>
      <c r="Z7" s="11">
        <v>51.500441000000002</v>
      </c>
      <c r="AA7" s="10">
        <v>1024.8739</v>
      </c>
      <c r="AB7" s="11">
        <v>7.1495600000000001</v>
      </c>
      <c r="AC7" s="10">
        <v>101.43271</v>
      </c>
      <c r="AD7" s="11">
        <v>8.2479999999999993</v>
      </c>
      <c r="AE7" s="11">
        <v>1.1812</v>
      </c>
      <c r="AF7" s="11">
        <v>1.3028</v>
      </c>
      <c r="AG7" s="10">
        <v>8.6999999999999993</v>
      </c>
      <c r="AH7" s="503">
        <v>0.55000000000000004</v>
      </c>
    </row>
    <row r="8" spans="1:34" s="116" customFormat="1">
      <c r="A8" s="29" t="s">
        <v>8</v>
      </c>
      <c r="B8" s="33">
        <v>41652</v>
      </c>
      <c r="C8" s="31">
        <v>2</v>
      </c>
      <c r="D8" s="31" t="s">
        <v>196</v>
      </c>
      <c r="E8" s="31">
        <v>1</v>
      </c>
      <c r="F8" s="31" t="s">
        <v>116</v>
      </c>
      <c r="G8" s="31" t="s">
        <v>207</v>
      </c>
      <c r="H8" s="32" t="s">
        <v>236</v>
      </c>
      <c r="I8" s="32" t="s">
        <v>326</v>
      </c>
      <c r="J8" s="32" t="s">
        <v>327</v>
      </c>
      <c r="N8" s="503">
        <v>9.5593144256163234E-2</v>
      </c>
      <c r="O8" s="11">
        <v>35.982700000000001</v>
      </c>
      <c r="P8" s="11">
        <v>23.840699999999998</v>
      </c>
      <c r="Q8" s="11">
        <v>53.156117000000002</v>
      </c>
      <c r="R8" s="10">
        <v>1024.4359999999999</v>
      </c>
      <c r="S8" s="11">
        <v>7.0191600000000003</v>
      </c>
      <c r="T8" s="10">
        <v>102.19982</v>
      </c>
      <c r="U8" s="11">
        <v>8.2680000000000007</v>
      </c>
      <c r="V8" s="11">
        <v>0.35070000000000001</v>
      </c>
      <c r="W8" s="11">
        <v>0.34839999999999999</v>
      </c>
      <c r="X8" s="11">
        <v>35.897500000000001</v>
      </c>
      <c r="Y8" s="11">
        <v>23.182200000000002</v>
      </c>
      <c r="Z8" s="11">
        <v>52.355555000000003</v>
      </c>
      <c r="AA8" s="10">
        <v>1024.6521</v>
      </c>
      <c r="AB8" s="11">
        <v>6.7443499999999998</v>
      </c>
      <c r="AC8" s="10">
        <v>97.036460000000005</v>
      </c>
      <c r="AD8" s="11">
        <v>8.2639999999999993</v>
      </c>
      <c r="AE8" s="11">
        <v>0.80740000000000001</v>
      </c>
      <c r="AF8" s="11">
        <v>0.73299999999999998</v>
      </c>
      <c r="AG8" s="10">
        <v>8.1999999999999993</v>
      </c>
      <c r="AH8" s="503">
        <v>0.49</v>
      </c>
    </row>
    <row r="9" spans="1:34" s="116" customFormat="1">
      <c r="A9" s="29" t="s">
        <v>8</v>
      </c>
      <c r="B9" s="33">
        <v>41659</v>
      </c>
      <c r="C9" s="31">
        <v>2</v>
      </c>
      <c r="D9" s="31">
        <v>1</v>
      </c>
      <c r="E9" s="31">
        <v>1</v>
      </c>
      <c r="F9" s="31" t="s">
        <v>116</v>
      </c>
      <c r="G9" s="31" t="s">
        <v>207</v>
      </c>
      <c r="H9" s="32" t="s">
        <v>241</v>
      </c>
      <c r="I9" s="32" t="s">
        <v>326</v>
      </c>
      <c r="J9" s="32" t="s">
        <v>280</v>
      </c>
      <c r="N9" s="503">
        <v>4.4809729245128146E-2</v>
      </c>
      <c r="O9" s="11">
        <v>36.066499999999998</v>
      </c>
      <c r="P9" s="11">
        <v>24.2166</v>
      </c>
      <c r="Q9" s="11">
        <v>53.667225000000002</v>
      </c>
      <c r="R9" s="10">
        <v>1024.3898999999999</v>
      </c>
      <c r="S9" s="11">
        <v>7.0699100000000001</v>
      </c>
      <c r="T9" s="10">
        <v>103.65627000000001</v>
      </c>
      <c r="U9" s="11">
        <v>8.2590000000000003</v>
      </c>
      <c r="V9" s="11">
        <v>0.20300000000000001</v>
      </c>
      <c r="W9" s="11">
        <v>0.2034</v>
      </c>
      <c r="X9" s="11">
        <v>36.1417</v>
      </c>
      <c r="Y9" s="11">
        <v>23.469899999999999</v>
      </c>
      <c r="Z9" s="11">
        <v>52.978008000000003</v>
      </c>
      <c r="AA9" s="10">
        <v>1024.7526</v>
      </c>
      <c r="AB9" s="11">
        <v>6.9559499999999996</v>
      </c>
      <c r="AC9" s="10">
        <v>100.7244</v>
      </c>
      <c r="AD9" s="11">
        <v>8.2710000000000008</v>
      </c>
      <c r="AE9" s="11">
        <v>0.7752</v>
      </c>
      <c r="AF9" s="11">
        <v>1.5117</v>
      </c>
      <c r="AG9" s="10">
        <v>8.1</v>
      </c>
      <c r="AH9" s="503">
        <v>0.72</v>
      </c>
    </row>
    <row r="10" spans="1:34" s="116" customFormat="1">
      <c r="A10" s="29" t="s">
        <v>8</v>
      </c>
      <c r="B10" s="33">
        <v>41667</v>
      </c>
      <c r="C10" s="31">
        <v>2</v>
      </c>
      <c r="D10" s="31">
        <v>1</v>
      </c>
      <c r="E10" s="31">
        <v>1</v>
      </c>
      <c r="F10" s="31" t="s">
        <v>197</v>
      </c>
      <c r="G10" s="31" t="s">
        <v>207</v>
      </c>
      <c r="H10" s="32" t="s">
        <v>243</v>
      </c>
      <c r="I10" s="32" t="s">
        <v>326</v>
      </c>
      <c r="J10" s="32" t="s">
        <v>280</v>
      </c>
      <c r="N10" s="503">
        <v>7.1394522923875506E-2</v>
      </c>
      <c r="O10" s="11">
        <v>36.293799999999997</v>
      </c>
      <c r="P10" s="11">
        <v>24.570599999999999</v>
      </c>
      <c r="Q10" s="11">
        <v>54.347690999999998</v>
      </c>
      <c r="R10" s="10">
        <v>1024.4549</v>
      </c>
      <c r="S10" s="11">
        <v>6.9328799999999999</v>
      </c>
      <c r="T10" s="10">
        <v>102.39815</v>
      </c>
      <c r="U10" s="11">
        <v>8.1240000000000006</v>
      </c>
      <c r="V10" s="11">
        <v>0.29930000000000001</v>
      </c>
      <c r="W10" s="11">
        <v>0.16070000000000001</v>
      </c>
      <c r="X10" s="11">
        <v>36.291899999999998</v>
      </c>
      <c r="Y10" s="11">
        <v>23.519600000000001</v>
      </c>
      <c r="Z10" s="11">
        <v>53.226680000000002</v>
      </c>
      <c r="AA10" s="10">
        <v>1024.8518999999999</v>
      </c>
      <c r="AB10" s="11">
        <v>6.2370400000000004</v>
      </c>
      <c r="AC10" s="10">
        <v>90.470560000000006</v>
      </c>
      <c r="AD10" s="11">
        <v>8.109</v>
      </c>
      <c r="AE10" s="11">
        <v>1.7629999999999999</v>
      </c>
      <c r="AF10" s="11">
        <v>2.8136000000000001</v>
      </c>
      <c r="AG10" s="10">
        <v>6.8</v>
      </c>
      <c r="AH10" s="503">
        <v>0.89</v>
      </c>
    </row>
    <row r="11" spans="1:34" s="116" customFormat="1">
      <c r="A11" s="29" t="s">
        <v>8</v>
      </c>
      <c r="B11" s="33">
        <v>41673</v>
      </c>
      <c r="C11" s="31">
        <v>2</v>
      </c>
      <c r="D11" s="31">
        <v>1</v>
      </c>
      <c r="E11" s="31">
        <v>1</v>
      </c>
      <c r="F11" s="31" t="s">
        <v>116</v>
      </c>
      <c r="G11" s="31" t="s">
        <v>193</v>
      </c>
      <c r="H11" s="32" t="s">
        <v>255</v>
      </c>
      <c r="I11" s="32" t="s">
        <v>326</v>
      </c>
      <c r="J11" s="32" t="s">
        <v>240</v>
      </c>
      <c r="K11" s="32"/>
      <c r="L11" s="32"/>
      <c r="M11" s="32"/>
      <c r="N11" s="503">
        <v>9.5691296883421997E-2</v>
      </c>
      <c r="O11" s="11">
        <v>36.316899999999997</v>
      </c>
      <c r="P11" s="11">
        <v>24.414400000000001</v>
      </c>
      <c r="Q11" s="11">
        <v>54.210225999999999</v>
      </c>
      <c r="R11" s="10">
        <v>1024.5184999999999</v>
      </c>
      <c r="S11" s="11">
        <v>6.9741999999999997</v>
      </c>
      <c r="T11" s="10">
        <v>102.74748</v>
      </c>
      <c r="U11" s="11">
        <v>8.1460000000000008</v>
      </c>
      <c r="V11" s="11">
        <v>0.43590000000000001</v>
      </c>
      <c r="W11" s="11">
        <v>0.2228</v>
      </c>
      <c r="X11" s="11">
        <v>36.429299999999998</v>
      </c>
      <c r="Y11" s="11">
        <v>23.67</v>
      </c>
      <c r="Z11" s="11">
        <v>53.566994000000001</v>
      </c>
      <c r="AA11" s="10">
        <v>1024.9123999999999</v>
      </c>
      <c r="AB11" s="11">
        <v>6.7983200000000004</v>
      </c>
      <c r="AC11" s="10">
        <v>98.94726</v>
      </c>
      <c r="AD11" s="11">
        <v>8.1319999999999997</v>
      </c>
      <c r="AE11" s="11">
        <v>1.4246000000000001</v>
      </c>
      <c r="AF11" s="11">
        <v>2.3056999999999999</v>
      </c>
      <c r="AG11" s="10">
        <v>5.4</v>
      </c>
      <c r="AH11" s="503">
        <v>1.02</v>
      </c>
    </row>
    <row r="12" spans="1:34" s="116" customFormat="1">
      <c r="A12" s="29" t="s">
        <v>8</v>
      </c>
      <c r="B12" s="33">
        <v>41680</v>
      </c>
      <c r="C12" s="31">
        <v>2</v>
      </c>
      <c r="D12" s="31">
        <v>1</v>
      </c>
      <c r="E12" s="31">
        <v>1</v>
      </c>
      <c r="F12" s="31" t="s">
        <v>116</v>
      </c>
      <c r="G12" s="31" t="s">
        <v>207</v>
      </c>
      <c r="H12" s="32" t="s">
        <v>241</v>
      </c>
      <c r="I12" s="32" t="s">
        <v>326</v>
      </c>
      <c r="J12" s="32" t="s">
        <v>280</v>
      </c>
      <c r="K12" s="32"/>
      <c r="L12" s="32"/>
      <c r="M12" s="32"/>
      <c r="N12" s="511">
        <v>7.1698748856172084E-2</v>
      </c>
      <c r="O12" s="11">
        <v>36.393799999999999</v>
      </c>
      <c r="P12" s="11">
        <v>23.292300000000001</v>
      </c>
      <c r="Q12" s="11">
        <v>53.107022000000001</v>
      </c>
      <c r="R12" s="10">
        <v>1024.9104</v>
      </c>
      <c r="S12" s="11">
        <v>6.9942900000000003</v>
      </c>
      <c r="T12" s="10">
        <v>101.11516</v>
      </c>
      <c r="U12" s="11">
        <v>8.202</v>
      </c>
      <c r="V12" s="11">
        <v>0.49399999999999999</v>
      </c>
      <c r="W12" s="11">
        <v>0.43430000000000002</v>
      </c>
      <c r="X12" s="11">
        <v>36.497500000000002</v>
      </c>
      <c r="Y12" s="11">
        <v>23.2303</v>
      </c>
      <c r="Z12" s="11">
        <v>53.183444999999999</v>
      </c>
      <c r="AA12" s="10">
        <v>1025.0925</v>
      </c>
      <c r="AB12" s="11">
        <v>6.4698799999999999</v>
      </c>
      <c r="AC12" s="10">
        <v>93.489000000000004</v>
      </c>
      <c r="AD12" s="11">
        <v>8.1829999999999998</v>
      </c>
      <c r="AE12" s="11">
        <v>2.5596999999999999</v>
      </c>
      <c r="AF12" s="11">
        <v>1.6476</v>
      </c>
      <c r="AG12" s="10">
        <v>6.5</v>
      </c>
      <c r="AH12" s="503">
        <v>0.59</v>
      </c>
    </row>
    <row r="13" spans="1:34" s="116" customFormat="1">
      <c r="A13" s="29" t="s">
        <v>8</v>
      </c>
      <c r="B13" s="33">
        <v>41687</v>
      </c>
      <c r="C13" s="31">
        <v>2</v>
      </c>
      <c r="D13" s="31">
        <v>1</v>
      </c>
      <c r="E13" s="31">
        <v>1</v>
      </c>
      <c r="F13" s="31" t="s">
        <v>206</v>
      </c>
      <c r="G13" s="31" t="s">
        <v>193</v>
      </c>
      <c r="H13" s="32" t="s">
        <v>241</v>
      </c>
      <c r="I13" s="32" t="s">
        <v>326</v>
      </c>
      <c r="J13" s="32" t="s">
        <v>280</v>
      </c>
      <c r="K13" s="32"/>
      <c r="L13" s="32"/>
      <c r="M13" s="32"/>
      <c r="N13" s="511">
        <v>7.5775755868242006E-2</v>
      </c>
      <c r="O13" s="11">
        <v>36.450299999999999</v>
      </c>
      <c r="P13" s="11">
        <v>23.976800000000001</v>
      </c>
      <c r="Q13" s="11">
        <v>53.915438000000002</v>
      </c>
      <c r="R13" s="10">
        <v>1024.7511999999999</v>
      </c>
      <c r="S13" s="11">
        <v>7.0736400000000001</v>
      </c>
      <c r="T13" s="10">
        <v>103.51285</v>
      </c>
      <c r="U13" s="11">
        <v>8.18</v>
      </c>
      <c r="V13" s="11">
        <v>0.25159999999999999</v>
      </c>
      <c r="W13" s="11">
        <v>0.31</v>
      </c>
      <c r="X13" s="11">
        <v>36.488199999999999</v>
      </c>
      <c r="Y13" s="11">
        <v>23.418800000000001</v>
      </c>
      <c r="Z13" s="11">
        <v>53.373873000000003</v>
      </c>
      <c r="AA13" s="10">
        <v>1025.0307</v>
      </c>
      <c r="AB13" s="11">
        <v>6.4251100000000001</v>
      </c>
      <c r="AC13" s="10">
        <v>93.141409999999993</v>
      </c>
      <c r="AD13" s="11">
        <v>8.1579999999999995</v>
      </c>
      <c r="AE13" s="11">
        <v>2.1044</v>
      </c>
      <c r="AF13" s="11">
        <v>1.2748999999999999</v>
      </c>
      <c r="AG13" s="10">
        <v>6.8</v>
      </c>
      <c r="AH13" s="503">
        <v>0.75</v>
      </c>
    </row>
    <row r="14" spans="1:34" s="116" customFormat="1">
      <c r="A14" s="29" t="s">
        <v>8</v>
      </c>
      <c r="B14" s="33">
        <v>41694</v>
      </c>
      <c r="C14" s="31">
        <v>2</v>
      </c>
      <c r="D14" s="31">
        <v>1</v>
      </c>
      <c r="E14" s="31">
        <v>1</v>
      </c>
      <c r="F14" s="31" t="s">
        <v>206</v>
      </c>
      <c r="G14" s="31" t="s">
        <v>193</v>
      </c>
      <c r="H14" s="32" t="s">
        <v>238</v>
      </c>
      <c r="I14" s="32" t="s">
        <v>326</v>
      </c>
      <c r="J14" s="32" t="s">
        <v>327</v>
      </c>
      <c r="K14" s="32"/>
      <c r="N14" s="503">
        <v>5.1837876339434437E-2</v>
      </c>
      <c r="O14" s="11">
        <v>36.662399999999998</v>
      </c>
      <c r="P14" s="11">
        <v>24.4542</v>
      </c>
      <c r="Q14" s="11">
        <v>54.710728000000003</v>
      </c>
      <c r="R14" s="10">
        <v>1024.7689</v>
      </c>
      <c r="S14" s="11">
        <v>6.9740000000000002</v>
      </c>
      <c r="T14" s="10">
        <v>103.01822</v>
      </c>
      <c r="U14" s="11">
        <v>8.1549999999999994</v>
      </c>
      <c r="V14" s="11">
        <v>0.26840000000000003</v>
      </c>
      <c r="W14" s="11">
        <v>0.1245</v>
      </c>
      <c r="X14" s="11">
        <v>36.6295</v>
      </c>
      <c r="Y14" s="11">
        <v>23.9862</v>
      </c>
      <c r="Z14" s="11">
        <v>54.169733000000001</v>
      </c>
      <c r="AA14" s="10">
        <v>1024.9707000000001</v>
      </c>
      <c r="AB14" s="11">
        <v>6.5723500000000001</v>
      </c>
      <c r="AC14" s="10">
        <v>96.291979999999995</v>
      </c>
      <c r="AD14" s="11">
        <v>8.1539999999999999</v>
      </c>
      <c r="AE14" s="11">
        <v>1.3877999999999999</v>
      </c>
      <c r="AF14" s="11">
        <v>1.2023999999999999</v>
      </c>
      <c r="AG14" s="10">
        <v>10</v>
      </c>
      <c r="AH14" s="503">
        <v>0.6</v>
      </c>
    </row>
    <row r="15" spans="1:34" s="116" customFormat="1">
      <c r="A15" s="29" t="s">
        <v>8</v>
      </c>
      <c r="B15" s="33">
        <v>41701</v>
      </c>
      <c r="C15" s="31">
        <v>2</v>
      </c>
      <c r="D15" s="31">
        <v>1</v>
      </c>
      <c r="E15" s="31">
        <v>1</v>
      </c>
      <c r="F15" s="31" t="s">
        <v>197</v>
      </c>
      <c r="G15" s="31" t="s">
        <v>187</v>
      </c>
      <c r="H15" s="32" t="s">
        <v>237</v>
      </c>
      <c r="I15" s="32" t="s">
        <v>326</v>
      </c>
      <c r="J15" s="32" t="s">
        <v>327</v>
      </c>
      <c r="K15" s="32"/>
      <c r="N15" s="503">
        <v>8.8465537564327554E-2</v>
      </c>
      <c r="O15" s="11">
        <v>36.536099999999998</v>
      </c>
      <c r="P15" s="11">
        <v>23.848199999999999</v>
      </c>
      <c r="Q15" s="11">
        <v>53.889389000000001</v>
      </c>
      <c r="R15" s="10">
        <v>1024.8542</v>
      </c>
      <c r="S15" s="11">
        <v>6.9935299999999998</v>
      </c>
      <c r="T15" s="10">
        <v>102.16467</v>
      </c>
      <c r="U15" s="11">
        <v>8.1219999999999999</v>
      </c>
      <c r="V15" s="11">
        <v>0.2631</v>
      </c>
      <c r="W15" s="11">
        <v>0.38429999999999997</v>
      </c>
      <c r="X15" s="11">
        <v>36.764000000000003</v>
      </c>
      <c r="Y15" s="11">
        <v>23.918199999999999</v>
      </c>
      <c r="Z15" s="11">
        <v>54.272399</v>
      </c>
      <c r="AA15" s="10">
        <v>1025.0925999999999</v>
      </c>
      <c r="AB15" s="11">
        <v>6.7186399999999997</v>
      </c>
      <c r="AC15" s="10">
        <v>98.396289999999993</v>
      </c>
      <c r="AD15" s="11">
        <v>8.1189999999999998</v>
      </c>
      <c r="AE15" s="11">
        <v>1.1001000000000001</v>
      </c>
      <c r="AF15" s="11">
        <v>0.71750000000000003</v>
      </c>
      <c r="AG15" s="10">
        <v>9.1999999999999993</v>
      </c>
      <c r="AH15" s="503">
        <v>0.36</v>
      </c>
    </row>
    <row r="16" spans="1:34" s="116" customFormat="1">
      <c r="A16" s="29" t="s">
        <v>8</v>
      </c>
      <c r="B16" s="33">
        <v>41708</v>
      </c>
      <c r="C16" s="31">
        <v>2</v>
      </c>
      <c r="D16" s="31">
        <v>1</v>
      </c>
      <c r="E16" s="31">
        <v>1</v>
      </c>
      <c r="F16" s="31" t="s">
        <v>206</v>
      </c>
      <c r="G16" s="31" t="s">
        <v>187</v>
      </c>
      <c r="H16" s="32" t="s">
        <v>238</v>
      </c>
      <c r="I16" s="32" t="s">
        <v>326</v>
      </c>
      <c r="J16" s="32" t="s">
        <v>327</v>
      </c>
      <c r="K16" s="32"/>
      <c r="N16" s="503">
        <v>0.12334193273448225</v>
      </c>
      <c r="O16" s="11">
        <v>36.493400000000001</v>
      </c>
      <c r="P16" s="11">
        <v>22.882400000000001</v>
      </c>
      <c r="Q16" s="11">
        <v>52.796394999999997</v>
      </c>
      <c r="R16" s="10">
        <v>1025.1051</v>
      </c>
      <c r="S16" s="11">
        <v>6.9553700000000003</v>
      </c>
      <c r="T16" s="10">
        <v>99.894549999999995</v>
      </c>
      <c r="U16" s="11">
        <v>8.1679999999999993</v>
      </c>
      <c r="V16" s="11">
        <v>0.52829999999999999</v>
      </c>
      <c r="W16" s="11">
        <v>0.59009999999999996</v>
      </c>
      <c r="X16" s="11">
        <v>36.754600000000003</v>
      </c>
      <c r="Y16" s="11">
        <v>23.2044</v>
      </c>
      <c r="Z16" s="11">
        <v>53.487965000000003</v>
      </c>
      <c r="AA16" s="10">
        <v>1025.2954</v>
      </c>
      <c r="AB16" s="11">
        <v>6.7827999999999999</v>
      </c>
      <c r="AC16" s="10">
        <v>98.112499999999997</v>
      </c>
      <c r="AD16" s="11">
        <v>8.18</v>
      </c>
      <c r="AE16" s="11">
        <v>0.8054</v>
      </c>
      <c r="AF16" s="11">
        <v>0.95340000000000003</v>
      </c>
      <c r="AG16" s="10">
        <v>7</v>
      </c>
      <c r="AH16" s="503">
        <v>0.65</v>
      </c>
    </row>
    <row r="17" spans="1:34" s="116" customFormat="1">
      <c r="A17" s="29" t="s">
        <v>8</v>
      </c>
      <c r="B17" s="33">
        <v>41715</v>
      </c>
      <c r="C17" s="31">
        <v>2</v>
      </c>
      <c r="D17" s="31" t="s">
        <v>191</v>
      </c>
      <c r="E17" s="31">
        <v>1</v>
      </c>
      <c r="F17" s="31" t="s">
        <v>208</v>
      </c>
      <c r="G17" s="31" t="s">
        <v>193</v>
      </c>
      <c r="H17" s="32" t="s">
        <v>241</v>
      </c>
      <c r="I17" s="32" t="s">
        <v>326</v>
      </c>
      <c r="J17" s="32" t="s">
        <v>280</v>
      </c>
      <c r="K17" s="32"/>
      <c r="N17" s="503">
        <v>7.2550123031076927E-2</v>
      </c>
      <c r="O17" s="11">
        <v>36.551099999999998</v>
      </c>
      <c r="P17" s="11">
        <v>22.414899999999999</v>
      </c>
      <c r="Q17" s="11">
        <v>52.370068000000003</v>
      </c>
      <c r="R17" s="10">
        <v>1025.2855999999999</v>
      </c>
      <c r="S17" s="11">
        <v>7.1794500000000001</v>
      </c>
      <c r="T17" s="10">
        <v>102.30596</v>
      </c>
      <c r="U17" s="11">
        <v>8.2850000000000001</v>
      </c>
      <c r="V17" s="11">
        <v>0.18890000000000001</v>
      </c>
      <c r="W17" s="11">
        <v>0.2137</v>
      </c>
      <c r="X17" s="11">
        <v>36.824800000000003</v>
      </c>
      <c r="Y17" s="11">
        <v>22.441600000000001</v>
      </c>
      <c r="Z17" s="11">
        <v>52.755533</v>
      </c>
      <c r="AA17" s="10">
        <v>1025.5698</v>
      </c>
      <c r="AB17" s="11">
        <v>7.0171400000000004</v>
      </c>
      <c r="AC17" s="10">
        <v>100.19926</v>
      </c>
      <c r="AD17" s="11">
        <v>8.2870000000000008</v>
      </c>
      <c r="AE17" s="11">
        <v>1.1587000000000001</v>
      </c>
      <c r="AF17" s="11">
        <v>1.2313000000000001</v>
      </c>
      <c r="AG17" s="10">
        <v>9.6999999999999993</v>
      </c>
      <c r="AH17" s="503">
        <v>0.69</v>
      </c>
    </row>
    <row r="18" spans="1:34" s="116" customFormat="1">
      <c r="A18" s="29" t="s">
        <v>8</v>
      </c>
      <c r="B18" s="33">
        <v>41722</v>
      </c>
      <c r="C18" s="31">
        <v>2</v>
      </c>
      <c r="D18" s="31" t="s">
        <v>191</v>
      </c>
      <c r="E18" s="31">
        <v>1</v>
      </c>
      <c r="F18" s="31" t="s">
        <v>116</v>
      </c>
      <c r="G18" s="31" t="s">
        <v>207</v>
      </c>
      <c r="H18" s="32" t="s">
        <v>238</v>
      </c>
      <c r="I18" s="32" t="s">
        <v>326</v>
      </c>
      <c r="J18" s="32" t="s">
        <v>327</v>
      </c>
      <c r="K18" s="32"/>
      <c r="N18" s="503">
        <v>8.2972298933708125E-2</v>
      </c>
      <c r="O18" s="11">
        <v>36.139099999999999</v>
      </c>
      <c r="P18" s="11">
        <v>22.0504</v>
      </c>
      <c r="Q18" s="11">
        <v>51.459499000000001</v>
      </c>
      <c r="R18" s="10">
        <v>1025.0743</v>
      </c>
      <c r="S18" s="11">
        <v>7.1750100000000003</v>
      </c>
      <c r="T18" s="10">
        <v>101.34379</v>
      </c>
      <c r="U18" s="11">
        <v>8.1739999999999995</v>
      </c>
      <c r="V18" s="11">
        <v>6.08E-2</v>
      </c>
      <c r="W18" s="11">
        <v>0.20100000000000001</v>
      </c>
      <c r="X18" s="11">
        <v>36.854300000000002</v>
      </c>
      <c r="Y18" s="11">
        <v>22.436800000000002</v>
      </c>
      <c r="Z18" s="11">
        <v>52.787959999999998</v>
      </c>
      <c r="AA18" s="10">
        <v>1025.5944</v>
      </c>
      <c r="AB18" s="11">
        <v>6.7345899999999999</v>
      </c>
      <c r="AC18" s="10">
        <v>96.173100000000005</v>
      </c>
      <c r="AD18" s="11">
        <v>8.1690000000000005</v>
      </c>
      <c r="AE18" s="11">
        <v>0.62929999999999997</v>
      </c>
      <c r="AF18" s="11">
        <v>0.90680000000000005</v>
      </c>
      <c r="AG18" s="10">
        <v>12.9</v>
      </c>
      <c r="AH18" s="503">
        <v>0.53</v>
      </c>
    </row>
    <row r="19" spans="1:34" s="116" customFormat="1">
      <c r="A19" s="29"/>
      <c r="B19" s="33"/>
      <c r="C19" s="31"/>
      <c r="D19" s="31"/>
      <c r="E19" s="31"/>
      <c r="F19" s="31"/>
      <c r="G19" s="31"/>
      <c r="H19" s="32"/>
      <c r="I19" s="32"/>
      <c r="J19" s="32"/>
      <c r="K19" s="32"/>
      <c r="N19" s="503"/>
      <c r="AG19" s="10"/>
      <c r="AH19" s="503"/>
    </row>
    <row r="20" spans="1:34" s="116" customFormat="1">
      <c r="A20" s="29" t="s">
        <v>11</v>
      </c>
      <c r="B20" s="33">
        <v>41610</v>
      </c>
      <c r="C20" s="31">
        <v>2</v>
      </c>
      <c r="D20" s="31" t="s">
        <v>191</v>
      </c>
      <c r="E20" s="31">
        <v>1</v>
      </c>
      <c r="F20" s="31" t="s">
        <v>197</v>
      </c>
      <c r="G20" s="31" t="s">
        <v>207</v>
      </c>
      <c r="H20" s="32" t="s">
        <v>237</v>
      </c>
      <c r="I20" s="32" t="s">
        <v>326</v>
      </c>
      <c r="J20" s="32" t="s">
        <v>327</v>
      </c>
      <c r="N20" s="503">
        <v>7.7580000786530504E-2</v>
      </c>
      <c r="O20" s="11">
        <v>35.389899999999997</v>
      </c>
      <c r="P20" s="11">
        <v>21.869399999999999</v>
      </c>
      <c r="Q20" s="11">
        <v>50.321911999999998</v>
      </c>
      <c r="R20" s="10">
        <v>1024.5551</v>
      </c>
      <c r="S20" s="11">
        <v>7.2586899999999996</v>
      </c>
      <c r="T20" s="10">
        <v>101.75135</v>
      </c>
      <c r="U20" s="11">
        <v>8.1349999999999998</v>
      </c>
      <c r="V20" s="11">
        <v>0.32840000000000003</v>
      </c>
      <c r="W20" s="11">
        <v>0.28220000000000001</v>
      </c>
      <c r="X20" s="11">
        <v>35.381999999999998</v>
      </c>
      <c r="Y20" s="11">
        <v>21.6904</v>
      </c>
      <c r="Z20" s="11">
        <v>50.134169999999997</v>
      </c>
      <c r="AA20" s="10">
        <v>1024.6756</v>
      </c>
      <c r="AB20" s="11">
        <v>7.28782</v>
      </c>
      <c r="AC20" s="10">
        <v>101.82999</v>
      </c>
      <c r="AD20" s="11">
        <v>8.1579999999999995</v>
      </c>
      <c r="AE20" s="11">
        <v>0.63249999999999995</v>
      </c>
      <c r="AF20" s="11">
        <v>0.87350000000000005</v>
      </c>
      <c r="AG20" s="10">
        <v>7</v>
      </c>
      <c r="AH20" s="503">
        <v>0.28000000000000003</v>
      </c>
    </row>
    <row r="21" spans="1:34" s="116" customFormat="1">
      <c r="A21" s="29" t="s">
        <v>11</v>
      </c>
      <c r="B21" s="33">
        <v>41617</v>
      </c>
      <c r="C21" s="31">
        <v>2</v>
      </c>
      <c r="D21" s="31" t="s">
        <v>191</v>
      </c>
      <c r="E21" s="31">
        <v>1</v>
      </c>
      <c r="F21" s="31" t="s">
        <v>197</v>
      </c>
      <c r="G21" s="31" t="s">
        <v>193</v>
      </c>
      <c r="H21" s="32" t="s">
        <v>236</v>
      </c>
      <c r="I21" s="32" t="s">
        <v>326</v>
      </c>
      <c r="J21" s="32" t="s">
        <v>326</v>
      </c>
      <c r="N21" s="503">
        <v>7.2346651999999997E-2</v>
      </c>
      <c r="O21" s="11">
        <v>35.508499999999998</v>
      </c>
      <c r="P21" s="11">
        <v>21.745899999999999</v>
      </c>
      <c r="Q21" s="11">
        <v>50.344175999999997</v>
      </c>
      <c r="R21" s="10">
        <v>1024.6860999999999</v>
      </c>
      <c r="S21" s="11">
        <v>7.3392200000000001</v>
      </c>
      <c r="T21" s="10">
        <v>102.7255</v>
      </c>
      <c r="U21" s="11">
        <v>8.2859999999999996</v>
      </c>
      <c r="V21" s="11">
        <v>0.2359</v>
      </c>
      <c r="W21" s="11">
        <v>0.22239999999999999</v>
      </c>
      <c r="X21" s="11">
        <v>35.494500000000002</v>
      </c>
      <c r="Y21" s="11">
        <v>21.1328</v>
      </c>
      <c r="Z21" s="11">
        <v>49.69782</v>
      </c>
      <c r="AA21" s="10">
        <v>1024.9157</v>
      </c>
      <c r="AB21" s="11">
        <v>7.36083</v>
      </c>
      <c r="AC21" s="10">
        <v>101.89579000000001</v>
      </c>
      <c r="AD21" s="11">
        <v>8.2850000000000001</v>
      </c>
      <c r="AE21" s="11">
        <v>0.43559999999999999</v>
      </c>
      <c r="AF21" s="11">
        <v>0.57650000000000001</v>
      </c>
      <c r="AG21" s="10">
        <v>6</v>
      </c>
      <c r="AH21" s="503">
        <v>0.41</v>
      </c>
    </row>
    <row r="22" spans="1:34" s="116" customFormat="1">
      <c r="A22" s="29" t="s">
        <v>11</v>
      </c>
      <c r="B22" s="33">
        <v>41624</v>
      </c>
      <c r="C22" s="31">
        <v>2</v>
      </c>
      <c r="D22" s="31" t="s">
        <v>196</v>
      </c>
      <c r="E22" s="31">
        <v>1</v>
      </c>
      <c r="F22" s="31" t="s">
        <v>206</v>
      </c>
      <c r="G22" s="31" t="s">
        <v>207</v>
      </c>
      <c r="H22" s="32" t="s">
        <v>244</v>
      </c>
      <c r="I22" s="32" t="s">
        <v>326</v>
      </c>
      <c r="J22" s="32" t="s">
        <v>326</v>
      </c>
      <c r="N22" s="503">
        <v>6.0836756191312756E-2</v>
      </c>
      <c r="O22" s="11">
        <v>35.648499999999999</v>
      </c>
      <c r="P22" s="11">
        <v>24.152999999999999</v>
      </c>
      <c r="Q22" s="11">
        <v>53.047041</v>
      </c>
      <c r="R22" s="10">
        <v>1024.0897</v>
      </c>
      <c r="S22" s="11">
        <v>7.4929899999999998</v>
      </c>
      <c r="T22" s="10">
        <v>109.4765</v>
      </c>
      <c r="U22" s="11">
        <v>8.1319999999999997</v>
      </c>
      <c r="V22" s="11">
        <v>3.3300000000000003E-2</v>
      </c>
      <c r="W22" s="11">
        <v>0.15809999999999999</v>
      </c>
      <c r="X22" s="11">
        <v>35.5379</v>
      </c>
      <c r="Y22" s="11">
        <v>22.2013</v>
      </c>
      <c r="Z22" s="11">
        <v>50.862675000000003</v>
      </c>
      <c r="AA22" s="10">
        <v>1024.6515999999999</v>
      </c>
      <c r="AB22" s="11">
        <v>7.4673999999999996</v>
      </c>
      <c r="AC22" s="10">
        <v>105.38573</v>
      </c>
      <c r="AD22" s="11">
        <v>8.1329999999999991</v>
      </c>
      <c r="AE22" s="11">
        <v>0.9284</v>
      </c>
      <c r="AF22" s="11">
        <v>0.97519999999999996</v>
      </c>
      <c r="AG22" s="10">
        <v>14.1</v>
      </c>
      <c r="AH22" s="503">
        <v>0.4</v>
      </c>
    </row>
    <row r="23" spans="1:34" s="116" customFormat="1">
      <c r="A23" s="29" t="s">
        <v>11</v>
      </c>
      <c r="B23" s="33">
        <v>41631</v>
      </c>
      <c r="C23" s="31">
        <v>2</v>
      </c>
      <c r="D23" s="31" t="s">
        <v>191</v>
      </c>
      <c r="E23" s="31">
        <v>1</v>
      </c>
      <c r="F23" s="31" t="s">
        <v>116</v>
      </c>
      <c r="G23" s="31" t="s">
        <v>207</v>
      </c>
      <c r="H23" s="32" t="s">
        <v>236</v>
      </c>
      <c r="I23" s="32" t="s">
        <v>326</v>
      </c>
      <c r="J23" s="32" t="s">
        <v>326</v>
      </c>
      <c r="N23" s="503">
        <v>6.3437712318565251E-2</v>
      </c>
      <c r="O23" s="11">
        <v>35.707500000000003</v>
      </c>
      <c r="P23" s="11">
        <v>22.962399999999999</v>
      </c>
      <c r="Q23" s="11">
        <v>51.869422</v>
      </c>
      <c r="R23" s="10">
        <v>1024.4862000000001</v>
      </c>
      <c r="S23" s="11">
        <v>7.2019399999999996</v>
      </c>
      <c r="T23" s="10">
        <v>103.11018</v>
      </c>
      <c r="U23" s="11">
        <v>8.2230000000000008</v>
      </c>
      <c r="V23" s="11">
        <v>0.17380000000000001</v>
      </c>
      <c r="W23" s="11">
        <v>0.13789999999999999</v>
      </c>
      <c r="X23" s="11">
        <v>35.645000000000003</v>
      </c>
      <c r="Y23" s="11">
        <v>21.831199999999999</v>
      </c>
      <c r="Z23" s="11">
        <v>50.612437</v>
      </c>
      <c r="AA23" s="10">
        <v>1024.8364999999999</v>
      </c>
      <c r="AB23" s="11">
        <v>7.6605999999999996</v>
      </c>
      <c r="AC23" s="10">
        <v>107.47235000000001</v>
      </c>
      <c r="AD23" s="11">
        <v>8.25</v>
      </c>
      <c r="AE23" s="11">
        <v>0.9788</v>
      </c>
      <c r="AF23" s="11">
        <v>0.80230000000000001</v>
      </c>
      <c r="AG23" s="10">
        <v>11.7</v>
      </c>
      <c r="AH23" s="503">
        <v>0.44</v>
      </c>
    </row>
    <row r="24" spans="1:34" s="116" customFormat="1">
      <c r="A24" s="29" t="s">
        <v>11</v>
      </c>
      <c r="B24" s="33">
        <v>41645</v>
      </c>
      <c r="C24" s="31">
        <v>2</v>
      </c>
      <c r="D24" s="31" t="s">
        <v>196</v>
      </c>
      <c r="E24" s="31">
        <v>1</v>
      </c>
      <c r="F24" s="31" t="s">
        <v>116</v>
      </c>
      <c r="G24" s="31" t="s">
        <v>189</v>
      </c>
      <c r="H24" s="32" t="s">
        <v>244</v>
      </c>
      <c r="I24" s="32" t="s">
        <v>326</v>
      </c>
      <c r="J24" s="32" t="s">
        <v>326</v>
      </c>
      <c r="N24" s="503">
        <v>9.506928540261729E-2</v>
      </c>
      <c r="O24" s="11">
        <v>35.858600000000003</v>
      </c>
      <c r="P24" s="11">
        <v>23.4373</v>
      </c>
      <c r="Q24" s="11">
        <v>52.566127000000002</v>
      </c>
      <c r="R24" s="10">
        <v>1024.4629</v>
      </c>
      <c r="S24" s="11">
        <v>7.0199400000000001</v>
      </c>
      <c r="T24" s="10">
        <v>101.42759</v>
      </c>
      <c r="U24" s="11">
        <v>8.2330000000000005</v>
      </c>
      <c r="V24" s="11">
        <v>0.1731</v>
      </c>
      <c r="W24" s="11">
        <v>0.1229</v>
      </c>
      <c r="X24" s="11">
        <v>35.995399999999997</v>
      </c>
      <c r="Y24" s="11">
        <v>22.696300000000001</v>
      </c>
      <c r="Z24" s="11">
        <v>51.967044999999999</v>
      </c>
      <c r="AA24" s="10">
        <v>1024.8578</v>
      </c>
      <c r="AB24" s="11">
        <v>7.1884899999999998</v>
      </c>
      <c r="AC24" s="10">
        <v>102.61027</v>
      </c>
      <c r="AD24" s="11">
        <v>8.24</v>
      </c>
      <c r="AE24" s="11">
        <v>0.59019999999999995</v>
      </c>
      <c r="AF24" s="11">
        <v>0.78800000000000003</v>
      </c>
      <c r="AG24" s="10">
        <v>9.8000000000000007</v>
      </c>
      <c r="AH24" s="503">
        <v>0.43</v>
      </c>
    </row>
    <row r="25" spans="1:34" s="116" customFormat="1">
      <c r="A25" s="29" t="s">
        <v>11</v>
      </c>
      <c r="B25" s="33">
        <v>41652</v>
      </c>
      <c r="C25" s="31">
        <v>2</v>
      </c>
      <c r="D25" s="31">
        <v>1</v>
      </c>
      <c r="E25" s="31">
        <v>1</v>
      </c>
      <c r="F25" s="31" t="s">
        <v>116</v>
      </c>
      <c r="G25" s="31" t="s">
        <v>207</v>
      </c>
      <c r="H25" s="32" t="s">
        <v>236</v>
      </c>
      <c r="I25" s="32" t="s">
        <v>326</v>
      </c>
      <c r="J25" s="32" t="s">
        <v>327</v>
      </c>
      <c r="N25" s="503">
        <v>0.1058546355190863</v>
      </c>
      <c r="O25" s="11">
        <v>36.0075</v>
      </c>
      <c r="P25" s="11">
        <v>23.831099999999999</v>
      </c>
      <c r="Q25" s="11">
        <v>53.178735000000003</v>
      </c>
      <c r="R25" s="10">
        <v>1024.4606000000001</v>
      </c>
      <c r="S25" s="11">
        <v>6.9631800000000004</v>
      </c>
      <c r="T25" s="10">
        <v>101.38247</v>
      </c>
      <c r="U25" s="11">
        <v>8.27</v>
      </c>
      <c r="V25" s="11">
        <v>0.35270000000000001</v>
      </c>
      <c r="W25" s="11">
        <v>0.31259999999999999</v>
      </c>
      <c r="X25" s="11">
        <v>36.044499999999999</v>
      </c>
      <c r="Y25" s="11">
        <v>23.8628</v>
      </c>
      <c r="Z25" s="11">
        <v>53.268707999999997</v>
      </c>
      <c r="AA25" s="10">
        <v>1024.5547999999999</v>
      </c>
      <c r="AB25" s="11">
        <v>7.0113599999999998</v>
      </c>
      <c r="AC25" s="10">
        <v>102.16154</v>
      </c>
      <c r="AD25" s="11">
        <v>8.2759999999999998</v>
      </c>
      <c r="AE25" s="11">
        <v>0.62309999999999999</v>
      </c>
      <c r="AF25" s="11">
        <v>0.72909999999999997</v>
      </c>
      <c r="AG25" s="10">
        <v>9.5</v>
      </c>
      <c r="AH25" s="503">
        <v>0.52</v>
      </c>
    </row>
    <row r="26" spans="1:34" s="116" customFormat="1">
      <c r="A26" s="29" t="s">
        <v>11</v>
      </c>
      <c r="B26" s="33">
        <v>41659</v>
      </c>
      <c r="C26" s="31">
        <v>2</v>
      </c>
      <c r="D26" s="31">
        <v>1</v>
      </c>
      <c r="E26" s="31">
        <v>1</v>
      </c>
      <c r="F26" s="31" t="s">
        <v>206</v>
      </c>
      <c r="G26" s="31" t="s">
        <v>193</v>
      </c>
      <c r="H26" s="32" t="s">
        <v>238</v>
      </c>
      <c r="I26" s="32" t="s">
        <v>326</v>
      </c>
      <c r="J26" s="32" t="s">
        <v>327</v>
      </c>
      <c r="N26" s="503">
        <v>5.2499773746075534E-2</v>
      </c>
      <c r="O26" s="11">
        <v>36.140700000000002</v>
      </c>
      <c r="P26" s="11">
        <v>24.5564</v>
      </c>
      <c r="Q26" s="11">
        <v>54.128943999999997</v>
      </c>
      <c r="R26" s="10">
        <v>1024.3426999999999</v>
      </c>
      <c r="S26" s="11">
        <v>6.9399499999999996</v>
      </c>
      <c r="T26" s="10">
        <v>102.38791999999999</v>
      </c>
      <c r="U26" s="11">
        <v>8.2720000000000002</v>
      </c>
      <c r="V26" s="11">
        <v>0.41830000000000001</v>
      </c>
      <c r="W26" s="11">
        <v>0.19</v>
      </c>
      <c r="X26" s="11">
        <v>36.131399999999999</v>
      </c>
      <c r="Y26" s="11">
        <v>23.449200000000001</v>
      </c>
      <c r="Z26" s="11">
        <v>52.941552000000001</v>
      </c>
      <c r="AA26" s="10">
        <v>1024.7417</v>
      </c>
      <c r="AB26" s="11">
        <v>7.0101599999999999</v>
      </c>
      <c r="AC26" s="10">
        <v>101.46692</v>
      </c>
      <c r="AD26" s="11">
        <v>8.2949999999999999</v>
      </c>
      <c r="AE26" s="11">
        <v>1.1312</v>
      </c>
      <c r="AF26" s="11">
        <v>1.0222</v>
      </c>
      <c r="AG26" s="10">
        <v>7.6</v>
      </c>
      <c r="AH26" s="503">
        <v>0.52</v>
      </c>
    </row>
    <row r="27" spans="1:34" s="116" customFormat="1">
      <c r="A27" s="29" t="s">
        <v>11</v>
      </c>
      <c r="B27" s="33">
        <v>41667</v>
      </c>
      <c r="C27" s="31">
        <v>2</v>
      </c>
      <c r="D27" s="31">
        <v>1</v>
      </c>
      <c r="E27" s="31">
        <v>1</v>
      </c>
      <c r="F27" s="31" t="s">
        <v>197</v>
      </c>
      <c r="G27" s="31" t="s">
        <v>207</v>
      </c>
      <c r="H27" s="32" t="s">
        <v>250</v>
      </c>
      <c r="I27" s="32" t="s">
        <v>326</v>
      </c>
      <c r="J27" s="32" t="s">
        <v>280</v>
      </c>
      <c r="N27" s="503">
        <v>9.2885146332144564E-2</v>
      </c>
      <c r="O27" s="11">
        <v>36.307400000000001</v>
      </c>
      <c r="P27" s="11">
        <v>24.582100000000001</v>
      </c>
      <c r="Q27" s="11">
        <v>54.378101999999998</v>
      </c>
      <c r="R27" s="10">
        <v>1024.4612999999999</v>
      </c>
      <c r="S27" s="11">
        <v>6.8774800000000003</v>
      </c>
      <c r="T27" s="10">
        <v>101.60769000000001</v>
      </c>
      <c r="U27" s="11">
        <v>8.1140000000000008</v>
      </c>
      <c r="V27" s="11">
        <v>0.38979999999999998</v>
      </c>
      <c r="W27" s="11">
        <v>0.27029999999999998</v>
      </c>
      <c r="X27" s="11">
        <v>36.360199999999999</v>
      </c>
      <c r="Y27" s="11">
        <v>24.030200000000001</v>
      </c>
      <c r="Z27" s="11">
        <v>53.862400999999998</v>
      </c>
      <c r="AA27" s="10">
        <v>1024.7433000000001</v>
      </c>
      <c r="AB27" s="11">
        <v>6.8413700000000004</v>
      </c>
      <c r="AC27" s="10">
        <v>100.15391</v>
      </c>
      <c r="AD27" s="11">
        <v>8.1359999999999992</v>
      </c>
      <c r="AE27" s="11">
        <v>0.66739999999999999</v>
      </c>
      <c r="AF27" s="11">
        <v>2.1783000000000001</v>
      </c>
      <c r="AG27" s="10">
        <v>6.6</v>
      </c>
      <c r="AH27" s="503">
        <v>0.96</v>
      </c>
    </row>
    <row r="28" spans="1:34" s="116" customFormat="1">
      <c r="A28" s="29" t="s">
        <v>11</v>
      </c>
      <c r="B28" s="33">
        <v>41673</v>
      </c>
      <c r="C28" s="31">
        <v>2</v>
      </c>
      <c r="D28" s="31">
        <v>1</v>
      </c>
      <c r="E28" s="31">
        <v>1</v>
      </c>
      <c r="F28" s="31" t="s">
        <v>206</v>
      </c>
      <c r="G28" s="31" t="s">
        <v>193</v>
      </c>
      <c r="H28" s="32" t="s">
        <v>241</v>
      </c>
      <c r="I28" s="32" t="s">
        <v>326</v>
      </c>
      <c r="J28" s="32" t="s">
        <v>280</v>
      </c>
      <c r="K28" s="32"/>
      <c r="L28" s="32"/>
      <c r="M28" s="32"/>
      <c r="N28" s="503">
        <v>7.4642704744558461E-2</v>
      </c>
      <c r="O28" s="11">
        <v>36.4069</v>
      </c>
      <c r="P28" s="11">
        <v>23.9498</v>
      </c>
      <c r="Q28" s="11">
        <v>53.829619000000001</v>
      </c>
      <c r="R28" s="10">
        <v>1024.7272</v>
      </c>
      <c r="S28" s="11">
        <v>7.15463</v>
      </c>
      <c r="T28" s="10">
        <v>104.6233</v>
      </c>
      <c r="U28" s="11">
        <v>8.173</v>
      </c>
      <c r="V28" s="11">
        <v>0.40610000000000002</v>
      </c>
      <c r="W28" s="11">
        <v>0.53590000000000004</v>
      </c>
      <c r="X28" s="11">
        <v>36.412500000000001</v>
      </c>
      <c r="Y28" s="11">
        <v>23.661899999999999</v>
      </c>
      <c r="Z28" s="11">
        <v>53.535409000000001</v>
      </c>
      <c r="AA28" s="10">
        <v>1024.8923</v>
      </c>
      <c r="AB28" s="11">
        <v>6.9269699999999998</v>
      </c>
      <c r="AC28" s="10">
        <v>100.79595</v>
      </c>
      <c r="AD28" s="11">
        <v>8.1609999999999996</v>
      </c>
      <c r="AE28" s="11">
        <v>0.45319999999999999</v>
      </c>
      <c r="AF28" s="11">
        <v>0.95930000000000004</v>
      </c>
      <c r="AG28" s="10">
        <v>6.1</v>
      </c>
      <c r="AH28" s="503">
        <v>0.8</v>
      </c>
    </row>
    <row r="29" spans="1:34" s="116" customFormat="1">
      <c r="A29" s="29" t="s">
        <v>11</v>
      </c>
      <c r="B29" s="33">
        <v>41680</v>
      </c>
      <c r="C29" s="31">
        <v>2</v>
      </c>
      <c r="D29" s="31">
        <v>1</v>
      </c>
      <c r="E29" s="31" t="s">
        <v>196</v>
      </c>
      <c r="F29" s="31" t="s">
        <v>197</v>
      </c>
      <c r="G29" s="31" t="s">
        <v>193</v>
      </c>
      <c r="H29" s="32" t="s">
        <v>237</v>
      </c>
      <c r="I29" s="32" t="s">
        <v>326</v>
      </c>
      <c r="J29" s="32" t="s">
        <v>327</v>
      </c>
      <c r="K29" s="32"/>
      <c r="L29" s="32"/>
      <c r="M29" s="32"/>
      <c r="N29" s="511">
        <v>6.9428905390528206E-2</v>
      </c>
      <c r="O29" s="11">
        <v>36.564300000000003</v>
      </c>
      <c r="P29" s="11">
        <v>23.660499999999999</v>
      </c>
      <c r="Q29" s="11">
        <v>53.724055</v>
      </c>
      <c r="R29" s="10">
        <v>1024.9315999999999</v>
      </c>
      <c r="S29" s="11">
        <v>6.9130099999999999</v>
      </c>
      <c r="T29" s="10">
        <v>100.67827</v>
      </c>
      <c r="U29" s="11">
        <v>8.1969999999999992</v>
      </c>
      <c r="V29" s="11">
        <v>0.41949999999999998</v>
      </c>
      <c r="W29" s="11">
        <v>0.31419999999999998</v>
      </c>
      <c r="X29" s="11">
        <v>36.607500000000002</v>
      </c>
      <c r="Y29" s="11">
        <v>23.546299999999999</v>
      </c>
      <c r="Z29" s="11">
        <v>53.665018000000003</v>
      </c>
      <c r="AA29" s="10">
        <v>1025.0741</v>
      </c>
      <c r="AB29" s="11">
        <v>6.8245500000000003</v>
      </c>
      <c r="AC29" s="10">
        <v>99.218689999999995</v>
      </c>
      <c r="AD29" s="11">
        <v>8.1950000000000003</v>
      </c>
      <c r="AE29" s="11">
        <v>0.86350000000000005</v>
      </c>
      <c r="AF29" s="11">
        <v>0.92730000000000001</v>
      </c>
      <c r="AG29" s="10">
        <v>6.2</v>
      </c>
      <c r="AH29" s="503">
        <v>0.54</v>
      </c>
    </row>
    <row r="30" spans="1:34" s="116" customFormat="1">
      <c r="A30" s="29" t="s">
        <v>11</v>
      </c>
      <c r="B30" s="33">
        <v>41687</v>
      </c>
      <c r="C30" s="31">
        <v>2</v>
      </c>
      <c r="D30" s="31">
        <v>1</v>
      </c>
      <c r="E30" s="31">
        <v>1</v>
      </c>
      <c r="F30" s="31" t="s">
        <v>206</v>
      </c>
      <c r="G30" s="31" t="s">
        <v>193</v>
      </c>
      <c r="H30" s="32" t="s">
        <v>237</v>
      </c>
      <c r="I30" s="32" t="s">
        <v>326</v>
      </c>
      <c r="J30" s="32" t="s">
        <v>327</v>
      </c>
      <c r="K30" s="32"/>
      <c r="L30" s="32"/>
      <c r="M30" s="32"/>
      <c r="N30" s="511">
        <v>7.5549988014469868E-2</v>
      </c>
      <c r="O30" s="11">
        <v>36.658999999999999</v>
      </c>
      <c r="P30" s="11">
        <v>24.176200000000001</v>
      </c>
      <c r="Q30" s="11">
        <v>54.405106000000004</v>
      </c>
      <c r="R30" s="10">
        <v>1024.8502000000001</v>
      </c>
      <c r="S30" s="11">
        <v>6.8184699999999996</v>
      </c>
      <c r="T30" s="10">
        <v>100.24096</v>
      </c>
      <c r="U30" s="11">
        <v>8.1760000000000002</v>
      </c>
      <c r="V30" s="11">
        <v>0.49740000000000001</v>
      </c>
      <c r="W30" s="11">
        <v>0.3125</v>
      </c>
      <c r="X30" s="11">
        <v>36.607700000000001</v>
      </c>
      <c r="Y30" s="11">
        <v>23.506699999999999</v>
      </c>
      <c r="Z30" s="11">
        <v>53.622793999999999</v>
      </c>
      <c r="AA30" s="10">
        <v>1025.0863999999999</v>
      </c>
      <c r="AB30" s="11">
        <v>6.8274299999999997</v>
      </c>
      <c r="AC30" s="10">
        <v>99.192850000000007</v>
      </c>
      <c r="AD30" s="11">
        <v>8.173</v>
      </c>
      <c r="AE30" s="11">
        <v>0.66690000000000005</v>
      </c>
      <c r="AF30" s="11">
        <v>0.76649999999999996</v>
      </c>
      <c r="AG30" s="10">
        <v>7.2</v>
      </c>
      <c r="AH30" s="503">
        <v>0.54</v>
      </c>
    </row>
    <row r="31" spans="1:34" s="116" customFormat="1">
      <c r="A31" s="29" t="s">
        <v>11</v>
      </c>
      <c r="B31" s="33">
        <v>41694</v>
      </c>
      <c r="C31" s="31">
        <v>2</v>
      </c>
      <c r="D31" s="31">
        <v>1</v>
      </c>
      <c r="E31" s="31">
        <v>1</v>
      </c>
      <c r="F31" s="31" t="s">
        <v>206</v>
      </c>
      <c r="G31" s="31" t="s">
        <v>193</v>
      </c>
      <c r="H31" s="32" t="s">
        <v>237</v>
      </c>
      <c r="I31" s="32" t="s">
        <v>326</v>
      </c>
      <c r="J31" s="32" t="s">
        <v>327</v>
      </c>
      <c r="K31" s="32"/>
      <c r="N31" s="503">
        <v>6.8835131124145854E-2</v>
      </c>
      <c r="O31" s="11">
        <v>36.734499999999997</v>
      </c>
      <c r="P31" s="11">
        <v>24.530200000000001</v>
      </c>
      <c r="Q31" s="11">
        <v>54.888728</v>
      </c>
      <c r="R31" s="10">
        <v>1024.8</v>
      </c>
      <c r="S31" s="11">
        <v>6.9253299999999998</v>
      </c>
      <c r="T31" s="10">
        <v>102.47445999999999</v>
      </c>
      <c r="U31" s="11">
        <v>8.1329999999999991</v>
      </c>
      <c r="V31" s="11">
        <v>0.10979999999999999</v>
      </c>
      <c r="W31" s="11">
        <v>0.20169999999999999</v>
      </c>
      <c r="X31" s="11">
        <v>36.755400000000002</v>
      </c>
      <c r="Y31" s="11">
        <v>24.3294</v>
      </c>
      <c r="Z31" s="11">
        <v>54.706204</v>
      </c>
      <c r="AA31" s="10">
        <v>1024.9539</v>
      </c>
      <c r="AB31" s="11">
        <v>6.8812600000000002</v>
      </c>
      <c r="AC31" s="10">
        <v>101.48587999999999</v>
      </c>
      <c r="AD31" s="11">
        <v>8.141</v>
      </c>
      <c r="AE31" s="11">
        <v>0.25530000000000003</v>
      </c>
      <c r="AF31" s="11">
        <v>0.54769999999999996</v>
      </c>
      <c r="AG31" s="10">
        <v>11</v>
      </c>
      <c r="AH31" s="503">
        <v>0.42</v>
      </c>
    </row>
    <row r="32" spans="1:34" s="116" customFormat="1">
      <c r="A32" s="29" t="s">
        <v>11</v>
      </c>
      <c r="B32" s="33">
        <v>41701</v>
      </c>
      <c r="C32" s="31">
        <v>2</v>
      </c>
      <c r="D32" s="31" t="s">
        <v>196</v>
      </c>
      <c r="E32" s="31">
        <v>1</v>
      </c>
      <c r="F32" s="31" t="s">
        <v>188</v>
      </c>
      <c r="G32" s="31" t="s">
        <v>187</v>
      </c>
      <c r="H32" s="32" t="s">
        <v>238</v>
      </c>
      <c r="I32" s="32" t="s">
        <v>326</v>
      </c>
      <c r="J32" s="32" t="s">
        <v>280</v>
      </c>
      <c r="K32" s="32"/>
      <c r="N32" s="503">
        <v>9.181001782639979E-2</v>
      </c>
      <c r="O32" s="11">
        <v>36.555300000000003</v>
      </c>
      <c r="P32" s="11">
        <v>23.961300000000001</v>
      </c>
      <c r="Q32" s="11">
        <v>54.036419000000002</v>
      </c>
      <c r="R32" s="10">
        <v>1024.8343</v>
      </c>
      <c r="S32" s="11">
        <v>6.8255999999999997</v>
      </c>
      <c r="T32" s="10">
        <v>99.916749999999993</v>
      </c>
      <c r="U32" s="11">
        <v>8.1159999999999997</v>
      </c>
      <c r="V32" s="11">
        <v>0.29360000000000003</v>
      </c>
      <c r="W32" s="11">
        <v>0.29949999999999999</v>
      </c>
      <c r="X32" s="11">
        <v>36.748399999999997</v>
      </c>
      <c r="Y32" s="11">
        <v>23.816199999999998</v>
      </c>
      <c r="Z32" s="11">
        <v>54.140447000000002</v>
      </c>
      <c r="AA32" s="10">
        <v>1025.1016</v>
      </c>
      <c r="AB32" s="11">
        <v>5.6918800000000003</v>
      </c>
      <c r="AC32" s="10">
        <v>83.205340000000007</v>
      </c>
      <c r="AD32" s="11">
        <v>8.0739999999999998</v>
      </c>
      <c r="AE32" s="11">
        <v>0.70530000000000004</v>
      </c>
      <c r="AF32" s="11">
        <v>1.1141000000000001</v>
      </c>
      <c r="AG32" s="10">
        <v>9.5</v>
      </c>
      <c r="AH32" s="503">
        <v>0.51</v>
      </c>
    </row>
    <row r="33" spans="1:34" s="116" customFormat="1">
      <c r="A33" s="29" t="s">
        <v>11</v>
      </c>
      <c r="B33" s="33">
        <v>41708</v>
      </c>
      <c r="C33" s="31">
        <v>2</v>
      </c>
      <c r="D33" s="31">
        <v>1</v>
      </c>
      <c r="E33" s="31">
        <v>1</v>
      </c>
      <c r="F33" s="31" t="s">
        <v>116</v>
      </c>
      <c r="G33" s="31" t="s">
        <v>193</v>
      </c>
      <c r="H33" s="32" t="s">
        <v>241</v>
      </c>
      <c r="I33" s="32" t="s">
        <v>326</v>
      </c>
      <c r="J33" s="32" t="s">
        <v>327</v>
      </c>
      <c r="K33" s="32"/>
      <c r="N33" s="503">
        <v>0.10635969315332405</v>
      </c>
      <c r="O33" s="11">
        <v>36.738500000000002</v>
      </c>
      <c r="P33" s="11">
        <v>23.177800000000001</v>
      </c>
      <c r="Q33" s="11">
        <v>53.429586</v>
      </c>
      <c r="R33" s="10">
        <v>1025.2056</v>
      </c>
      <c r="S33" s="11">
        <v>6.8616099999999998</v>
      </c>
      <c r="T33" s="10">
        <v>99.197379999999995</v>
      </c>
      <c r="U33" s="11">
        <v>8.1969999999999992</v>
      </c>
      <c r="V33" s="11">
        <v>0.24210000000000001</v>
      </c>
      <c r="W33" s="11">
        <v>0.4093</v>
      </c>
      <c r="X33" s="11">
        <v>36.738799999999998</v>
      </c>
      <c r="Y33" s="11">
        <v>23.184200000000001</v>
      </c>
      <c r="Z33" s="11">
        <v>53.444732000000002</v>
      </c>
      <c r="AA33" s="10">
        <v>1025.2798</v>
      </c>
      <c r="AB33" s="11">
        <v>6.8574099999999998</v>
      </c>
      <c r="AC33" s="10">
        <v>99.147729999999996</v>
      </c>
      <c r="AD33" s="11">
        <v>8.2010000000000005</v>
      </c>
      <c r="AE33" s="11">
        <v>0.29649999999999999</v>
      </c>
      <c r="AF33" s="11">
        <v>0.62350000000000005</v>
      </c>
      <c r="AG33" s="10">
        <v>10.199999999999999</v>
      </c>
      <c r="AH33" s="503">
        <v>0.51</v>
      </c>
    </row>
    <row r="34" spans="1:34" s="116" customFormat="1">
      <c r="A34" s="29" t="s">
        <v>11</v>
      </c>
      <c r="B34" s="33">
        <v>41715</v>
      </c>
      <c r="C34" s="31">
        <v>2</v>
      </c>
      <c r="D34" s="31" t="s">
        <v>196</v>
      </c>
      <c r="E34" s="31">
        <v>1</v>
      </c>
      <c r="F34" s="31" t="s">
        <v>116</v>
      </c>
      <c r="G34" s="31" t="s">
        <v>187</v>
      </c>
      <c r="H34" s="32" t="s">
        <v>243</v>
      </c>
      <c r="I34" s="32" t="s">
        <v>326</v>
      </c>
      <c r="J34" s="32" t="s">
        <v>280</v>
      </c>
      <c r="K34" s="32"/>
      <c r="N34" s="503">
        <v>7.4558814031440601E-2</v>
      </c>
      <c r="O34" s="11">
        <v>36.842199999999998</v>
      </c>
      <c r="P34" s="11">
        <v>22.7606</v>
      </c>
      <c r="Q34" s="11">
        <v>53.112746000000001</v>
      </c>
      <c r="R34" s="10">
        <v>1025.4059</v>
      </c>
      <c r="S34" s="11">
        <v>7.07674</v>
      </c>
      <c r="T34" s="10">
        <v>101.62708000000001</v>
      </c>
      <c r="U34" s="11">
        <v>8.27</v>
      </c>
      <c r="V34" s="11">
        <v>0.35709999999999997</v>
      </c>
      <c r="W34" s="11">
        <v>0.3029</v>
      </c>
      <c r="X34" s="11">
        <v>36.822000000000003</v>
      </c>
      <c r="Y34" s="11">
        <v>22.429300000000001</v>
      </c>
      <c r="Z34" s="11">
        <v>52.737780000000001</v>
      </c>
      <c r="AA34" s="10">
        <v>1025.5621000000001</v>
      </c>
      <c r="AB34" s="11">
        <v>7.0470499999999996</v>
      </c>
      <c r="AC34" s="10">
        <v>100.60306</v>
      </c>
      <c r="AD34" s="11">
        <v>8.2769999999999992</v>
      </c>
      <c r="AE34" s="11">
        <v>0.48559999999999998</v>
      </c>
      <c r="AF34" s="11">
        <v>1.3523000000000001</v>
      </c>
      <c r="AG34" s="10">
        <v>9.5</v>
      </c>
      <c r="AH34" s="503">
        <v>0.74</v>
      </c>
    </row>
    <row r="35" spans="1:34" s="116" customFormat="1">
      <c r="A35" s="29" t="s">
        <v>11</v>
      </c>
      <c r="B35" s="33">
        <v>41722</v>
      </c>
      <c r="C35" s="31">
        <v>2</v>
      </c>
      <c r="D35" s="31" t="s">
        <v>191</v>
      </c>
      <c r="E35" s="31">
        <v>1</v>
      </c>
      <c r="F35" s="31" t="s">
        <v>208</v>
      </c>
      <c r="G35" s="31" t="s">
        <v>207</v>
      </c>
      <c r="H35" s="32" t="s">
        <v>236</v>
      </c>
      <c r="I35" s="32" t="s">
        <v>326</v>
      </c>
      <c r="J35" s="32" t="s">
        <v>327</v>
      </c>
      <c r="K35" s="32"/>
      <c r="N35" s="503">
        <v>8.8663187063234575E-2</v>
      </c>
      <c r="O35" s="11">
        <v>36.281799999999997</v>
      </c>
      <c r="P35" s="11">
        <v>22.1555</v>
      </c>
      <c r="Q35" s="11">
        <v>51.751497999999998</v>
      </c>
      <c r="R35" s="10">
        <v>1025.153</v>
      </c>
      <c r="S35" s="11">
        <v>7.1996700000000002</v>
      </c>
      <c r="T35" s="10">
        <v>101.96599000000001</v>
      </c>
      <c r="U35" s="11">
        <v>8.2119999999999997</v>
      </c>
      <c r="V35" s="11">
        <v>0.1978</v>
      </c>
      <c r="W35" s="11">
        <v>0.30680000000000002</v>
      </c>
      <c r="X35" s="11">
        <v>36.7348</v>
      </c>
      <c r="Y35" s="11">
        <v>22.450700000000001</v>
      </c>
      <c r="Z35" s="11">
        <v>52.649918999999997</v>
      </c>
      <c r="AA35" s="10">
        <v>1025.4905000000001</v>
      </c>
      <c r="AB35" s="11">
        <v>6.8695899999999996</v>
      </c>
      <c r="AC35" s="10">
        <v>98.056600000000003</v>
      </c>
      <c r="AD35" s="11">
        <v>8.1969999999999992</v>
      </c>
      <c r="AE35" s="11">
        <v>0.32840000000000003</v>
      </c>
      <c r="AF35" s="11">
        <v>0.60680000000000001</v>
      </c>
      <c r="AG35" s="10">
        <v>12.3</v>
      </c>
      <c r="AH35" s="503">
        <v>0.41</v>
      </c>
    </row>
    <row r="36" spans="1:34" s="116" customFormat="1">
      <c r="A36" s="29"/>
      <c r="B36" s="33"/>
      <c r="C36" s="31"/>
      <c r="D36" s="31"/>
      <c r="E36" s="31"/>
      <c r="F36" s="31"/>
      <c r="G36" s="31"/>
      <c r="H36" s="32"/>
      <c r="I36" s="32"/>
      <c r="J36" s="32"/>
      <c r="K36" s="32"/>
      <c r="N36" s="503"/>
      <c r="AG36" s="10"/>
      <c r="AH36" s="503"/>
    </row>
    <row r="37" spans="1:34" s="116" customFormat="1">
      <c r="A37" s="29" t="s">
        <v>56</v>
      </c>
      <c r="B37" s="33">
        <v>41610</v>
      </c>
      <c r="C37" s="31">
        <v>2</v>
      </c>
      <c r="D37" s="31" t="s">
        <v>191</v>
      </c>
      <c r="E37" s="31">
        <v>1</v>
      </c>
      <c r="F37" s="31" t="s">
        <v>119</v>
      </c>
      <c r="G37" s="31" t="s">
        <v>187</v>
      </c>
      <c r="H37" s="32" t="s">
        <v>245</v>
      </c>
      <c r="I37" s="32" t="s">
        <v>326</v>
      </c>
      <c r="J37" s="32" t="s">
        <v>240</v>
      </c>
      <c r="K37" s="32" t="s">
        <v>242</v>
      </c>
      <c r="L37" s="31" t="s">
        <v>379</v>
      </c>
      <c r="M37" s="21">
        <f t="shared" ref="M37:M69" si="0">L37/K37*100</f>
        <v>9.4736842105263168</v>
      </c>
      <c r="N37" s="503">
        <v>0.12173769746533671</v>
      </c>
      <c r="O37" s="11">
        <v>35.403100000000002</v>
      </c>
      <c r="P37" s="11">
        <v>21.935600000000001</v>
      </c>
      <c r="Q37" s="11">
        <v>50.407274000000001</v>
      </c>
      <c r="R37" s="10">
        <v>1024.5454999999999</v>
      </c>
      <c r="S37" s="11">
        <v>7.1237599999999999</v>
      </c>
      <c r="T37" s="10">
        <v>99.985259999999997</v>
      </c>
      <c r="U37" s="11">
        <v>8.2219999999999995</v>
      </c>
      <c r="V37" s="11">
        <v>0.89229999999999998</v>
      </c>
      <c r="W37" s="11">
        <v>1.2939000000000001</v>
      </c>
      <c r="X37" s="11">
        <v>35.403100000000002</v>
      </c>
      <c r="Y37" s="11">
        <v>21.935600000000001</v>
      </c>
      <c r="Z37" s="11">
        <v>50.407274000000001</v>
      </c>
      <c r="AA37" s="10">
        <v>1024.5454999999999</v>
      </c>
      <c r="AB37" s="11">
        <v>7.1237599999999999</v>
      </c>
      <c r="AC37" s="10">
        <v>99.985259999999997</v>
      </c>
      <c r="AD37" s="11">
        <v>8.2219999999999995</v>
      </c>
      <c r="AE37" s="11">
        <v>0.89229999999999998</v>
      </c>
      <c r="AF37" s="11">
        <v>1.2939000000000001</v>
      </c>
      <c r="AG37" s="10">
        <v>4.5</v>
      </c>
      <c r="AH37" s="503">
        <v>1.37</v>
      </c>
    </row>
    <row r="38" spans="1:34" s="116" customFormat="1">
      <c r="A38" s="29" t="s">
        <v>56</v>
      </c>
      <c r="B38" s="33">
        <v>41617</v>
      </c>
      <c r="C38" s="31">
        <v>2</v>
      </c>
      <c r="D38" s="31">
        <v>1</v>
      </c>
      <c r="E38" s="31">
        <v>1</v>
      </c>
      <c r="F38" s="31" t="s">
        <v>119</v>
      </c>
      <c r="G38" s="31" t="s">
        <v>187</v>
      </c>
      <c r="H38" s="32" t="s">
        <v>248</v>
      </c>
      <c r="I38" s="32" t="s">
        <v>326</v>
      </c>
      <c r="J38" s="32" t="s">
        <v>244</v>
      </c>
      <c r="K38" s="32">
        <v>3.8966666666666625</v>
      </c>
      <c r="L38" s="31" t="s">
        <v>380</v>
      </c>
      <c r="M38" s="21">
        <f t="shared" si="0"/>
        <v>5.3892215568862332</v>
      </c>
      <c r="N38" s="503">
        <v>0.129826737</v>
      </c>
      <c r="O38" s="11">
        <v>35.595700000000001</v>
      </c>
      <c r="P38" s="11">
        <v>21.770499999999998</v>
      </c>
      <c r="Q38" s="11">
        <v>50.479216999999998</v>
      </c>
      <c r="R38" s="10">
        <v>1024.7394999999999</v>
      </c>
      <c r="S38" s="11">
        <v>7.2984</v>
      </c>
      <c r="T38" s="10">
        <v>102.25106</v>
      </c>
      <c r="U38" s="11">
        <v>8.3059999999999992</v>
      </c>
      <c r="V38" s="11">
        <v>0.55510000000000004</v>
      </c>
      <c r="W38" s="11">
        <v>1.0149999999999999</v>
      </c>
      <c r="X38" s="11">
        <v>35.628399999999999</v>
      </c>
      <c r="Y38" s="11">
        <v>21.789300000000001</v>
      </c>
      <c r="Z38" s="11">
        <v>50.544010999999998</v>
      </c>
      <c r="AA38" s="10">
        <v>1024.7989</v>
      </c>
      <c r="AB38" s="11">
        <v>7.2310600000000003</v>
      </c>
      <c r="AC38" s="10">
        <v>101.36081</v>
      </c>
      <c r="AD38" s="11">
        <v>8.3079999999999998</v>
      </c>
      <c r="AE38" s="11">
        <v>0.55430000000000001</v>
      </c>
      <c r="AF38" s="11">
        <v>1.2225999999999999</v>
      </c>
      <c r="AG38" s="10">
        <v>4.2</v>
      </c>
      <c r="AH38" s="503">
        <v>1.17</v>
      </c>
    </row>
    <row r="39" spans="1:34" s="116" customFormat="1">
      <c r="A39" s="29" t="s">
        <v>56</v>
      </c>
      <c r="B39" s="33">
        <v>41624</v>
      </c>
      <c r="C39" s="31">
        <v>2</v>
      </c>
      <c r="D39" s="31">
        <v>1</v>
      </c>
      <c r="E39" s="31">
        <v>1</v>
      </c>
      <c r="F39" s="31" t="s">
        <v>206</v>
      </c>
      <c r="G39" s="31" t="s">
        <v>193</v>
      </c>
      <c r="H39" s="32" t="s">
        <v>237</v>
      </c>
      <c r="I39" s="32" t="s">
        <v>326</v>
      </c>
      <c r="J39" s="32" t="s">
        <v>327</v>
      </c>
      <c r="K39" s="32">
        <v>1.3025000000000002</v>
      </c>
      <c r="L39" s="31" t="s">
        <v>381</v>
      </c>
      <c r="M39" s="21">
        <f t="shared" si="0"/>
        <v>9.9808061420345471</v>
      </c>
      <c r="N39" s="503">
        <v>8.4078992953160764E-2</v>
      </c>
      <c r="O39" s="11">
        <v>35.708399999999997</v>
      </c>
      <c r="P39" s="11">
        <v>23.618400000000001</v>
      </c>
      <c r="Q39" s="11">
        <v>52.561686999999999</v>
      </c>
      <c r="R39" s="10">
        <v>1024.2973999999999</v>
      </c>
      <c r="S39" s="11">
        <v>7.0144099999999998</v>
      </c>
      <c r="T39" s="10">
        <v>101.57834</v>
      </c>
      <c r="U39" s="11">
        <v>8.1150000000000002</v>
      </c>
      <c r="V39" s="11">
        <v>0.26469999999999999</v>
      </c>
      <c r="W39" s="11">
        <v>0.27550000000000002</v>
      </c>
      <c r="X39" s="11">
        <v>35.650199999999998</v>
      </c>
      <c r="Y39" s="11">
        <v>23.163</v>
      </c>
      <c r="Z39" s="11">
        <v>52.010154999999997</v>
      </c>
      <c r="AA39" s="10">
        <v>1024.4246000000001</v>
      </c>
      <c r="AB39" s="11">
        <v>7.4231699999999998</v>
      </c>
      <c r="AC39" s="10">
        <v>106.6148</v>
      </c>
      <c r="AD39" s="11">
        <v>8.1430000000000007</v>
      </c>
      <c r="AE39" s="11">
        <v>0.65769999999999995</v>
      </c>
      <c r="AF39" s="11">
        <v>1.2158</v>
      </c>
      <c r="AG39" s="10">
        <v>7.8</v>
      </c>
      <c r="AH39" s="503">
        <v>0.49</v>
      </c>
    </row>
    <row r="40" spans="1:34" s="116" customFormat="1">
      <c r="A40" s="29" t="s">
        <v>56</v>
      </c>
      <c r="B40" s="33">
        <v>41631</v>
      </c>
      <c r="C40" s="31">
        <v>2</v>
      </c>
      <c r="D40" s="31">
        <v>1</v>
      </c>
      <c r="E40" s="31">
        <v>1</v>
      </c>
      <c r="F40" s="31" t="s">
        <v>197</v>
      </c>
      <c r="G40" s="31" t="s">
        <v>187</v>
      </c>
      <c r="H40" s="32" t="s">
        <v>243</v>
      </c>
      <c r="I40" s="32" t="s">
        <v>326</v>
      </c>
      <c r="J40" s="32" t="s">
        <v>280</v>
      </c>
      <c r="K40" s="32">
        <v>3.1066666666666678</v>
      </c>
      <c r="L40" s="31" t="s">
        <v>382</v>
      </c>
      <c r="M40" s="21">
        <f t="shared" si="0"/>
        <v>5.4721030042918439</v>
      </c>
      <c r="N40" s="503">
        <v>0.12270253924899312</v>
      </c>
      <c r="O40" s="11">
        <v>35.836500000000001</v>
      </c>
      <c r="P40" s="11">
        <v>22.7057</v>
      </c>
      <c r="Q40" s="11">
        <v>51.765217999999997</v>
      </c>
      <c r="R40" s="10">
        <v>1024.6574000000001</v>
      </c>
      <c r="S40" s="11">
        <v>7.1419100000000002</v>
      </c>
      <c r="T40" s="10">
        <v>101.86817000000001</v>
      </c>
      <c r="U40" s="11">
        <v>8.2330000000000005</v>
      </c>
      <c r="V40" s="11">
        <v>0.59440000000000004</v>
      </c>
      <c r="W40" s="11">
        <v>0.59470000000000001</v>
      </c>
      <c r="X40" s="11">
        <v>35.830800000000004</v>
      </c>
      <c r="Y40" s="11">
        <v>22.668600000000001</v>
      </c>
      <c r="Z40" s="11">
        <v>51.722869000000003</v>
      </c>
      <c r="AA40" s="10">
        <v>1024.7036000000001</v>
      </c>
      <c r="AB40" s="11">
        <v>7.1418999999999997</v>
      </c>
      <c r="AC40" s="10">
        <v>101.79837999999999</v>
      </c>
      <c r="AD40" s="11">
        <v>8.2390000000000008</v>
      </c>
      <c r="AE40" s="11">
        <v>0.44350000000000001</v>
      </c>
      <c r="AF40" s="11">
        <v>0.87949999999999995</v>
      </c>
      <c r="AG40" s="10">
        <v>6.4</v>
      </c>
      <c r="AH40" s="503">
        <v>0.75</v>
      </c>
    </row>
    <row r="41" spans="1:34" s="116" customFormat="1">
      <c r="A41" s="29" t="s">
        <v>56</v>
      </c>
      <c r="B41" s="33">
        <v>41645</v>
      </c>
      <c r="C41" s="31">
        <v>2</v>
      </c>
      <c r="D41" s="31">
        <v>1</v>
      </c>
      <c r="E41" s="31">
        <v>1</v>
      </c>
      <c r="F41" s="31" t="s">
        <v>116</v>
      </c>
      <c r="G41" s="31" t="s">
        <v>204</v>
      </c>
      <c r="H41" s="32" t="s">
        <v>250</v>
      </c>
      <c r="I41" s="32" t="s">
        <v>326</v>
      </c>
      <c r="J41" s="32" t="s">
        <v>240</v>
      </c>
      <c r="K41" s="32">
        <v>2.0324999999999984</v>
      </c>
      <c r="L41" s="31" t="s">
        <v>382</v>
      </c>
      <c r="M41" s="21">
        <f t="shared" si="0"/>
        <v>8.3640836408364159</v>
      </c>
      <c r="N41" s="503">
        <v>0.12650117585264889</v>
      </c>
      <c r="O41" s="11">
        <v>36.012900000000002</v>
      </c>
      <c r="P41" s="11">
        <v>22.802600000000002</v>
      </c>
      <c r="Q41" s="11">
        <v>52.094068</v>
      </c>
      <c r="R41" s="10">
        <v>1024.7620999999999</v>
      </c>
      <c r="S41" s="11">
        <v>6.9164000000000003</v>
      </c>
      <c r="T41" s="10">
        <v>98.920540000000003</v>
      </c>
      <c r="U41" s="11">
        <v>8.2469999999999999</v>
      </c>
      <c r="V41" s="11">
        <v>0.27879999999999999</v>
      </c>
      <c r="W41" s="11">
        <v>0.68020000000000003</v>
      </c>
      <c r="X41" s="11">
        <v>36.028100000000002</v>
      </c>
      <c r="Y41" s="11">
        <v>22.776199999999999</v>
      </c>
      <c r="Z41" s="11">
        <v>52.089801000000001</v>
      </c>
      <c r="AA41" s="10">
        <v>1024.8228999999999</v>
      </c>
      <c r="AB41" s="11">
        <v>6.9348200000000002</v>
      </c>
      <c r="AC41" s="10">
        <v>99.146900000000002</v>
      </c>
      <c r="AD41" s="11">
        <v>8.2520000000000007</v>
      </c>
      <c r="AE41" s="11">
        <v>0.32550000000000001</v>
      </c>
      <c r="AF41" s="11">
        <v>0.79469999999999996</v>
      </c>
      <c r="AG41" s="10">
        <v>6.7</v>
      </c>
      <c r="AH41" s="503">
        <v>0.85</v>
      </c>
    </row>
    <row r="42" spans="1:34" s="116" customFormat="1">
      <c r="A42" s="29" t="s">
        <v>56</v>
      </c>
      <c r="B42" s="33">
        <v>41652</v>
      </c>
      <c r="C42" s="31">
        <v>2</v>
      </c>
      <c r="D42" s="31">
        <v>1</v>
      </c>
      <c r="E42" s="31">
        <v>1</v>
      </c>
      <c r="F42" s="31" t="s">
        <v>206</v>
      </c>
      <c r="G42" s="31" t="s">
        <v>193</v>
      </c>
      <c r="H42" s="32" t="s">
        <v>238</v>
      </c>
      <c r="I42" s="32" t="s">
        <v>326</v>
      </c>
      <c r="J42" s="32" t="s">
        <v>280</v>
      </c>
      <c r="K42" s="32" t="s">
        <v>260</v>
      </c>
      <c r="L42" s="31" t="s">
        <v>383</v>
      </c>
      <c r="M42" s="21">
        <f t="shared" si="0"/>
        <v>8.2608695652173925</v>
      </c>
      <c r="N42" s="503">
        <v>0.13227278781485111</v>
      </c>
      <c r="O42" s="11">
        <v>36.088799999999999</v>
      </c>
      <c r="P42" s="11">
        <v>24.118099999999998</v>
      </c>
      <c r="Q42" s="11">
        <v>53.591538999999997</v>
      </c>
      <c r="R42" s="10">
        <v>1024.4374</v>
      </c>
      <c r="S42" s="11">
        <v>6.86653</v>
      </c>
      <c r="T42" s="10">
        <v>100.51730000000001</v>
      </c>
      <c r="U42" s="11">
        <v>8.2370000000000001</v>
      </c>
      <c r="V42" s="11">
        <v>0.3579</v>
      </c>
      <c r="W42" s="11">
        <v>0.78100000000000003</v>
      </c>
      <c r="X42" s="11">
        <v>36.088799999999999</v>
      </c>
      <c r="Y42" s="11">
        <v>24.1249</v>
      </c>
      <c r="Z42" s="11">
        <v>53.602739</v>
      </c>
      <c r="AA42" s="10">
        <v>1024.4731999999999</v>
      </c>
      <c r="AB42" s="11">
        <v>6.8754999999999997</v>
      </c>
      <c r="AC42" s="10">
        <v>100.66031</v>
      </c>
      <c r="AD42" s="11">
        <v>8.2409999999999997</v>
      </c>
      <c r="AE42" s="11">
        <v>0.40539999999999998</v>
      </c>
      <c r="AF42" s="11">
        <v>0.98280000000000001</v>
      </c>
      <c r="AG42" s="10">
        <v>5.8</v>
      </c>
      <c r="AH42" s="503">
        <v>0.82</v>
      </c>
    </row>
    <row r="43" spans="1:34" s="116" customFormat="1">
      <c r="A43" s="29" t="s">
        <v>56</v>
      </c>
      <c r="B43" s="33">
        <v>41659</v>
      </c>
      <c r="C43" s="31">
        <v>2</v>
      </c>
      <c r="D43" s="31">
        <v>1</v>
      </c>
      <c r="E43" s="31">
        <v>1</v>
      </c>
      <c r="F43" s="31" t="s">
        <v>206</v>
      </c>
      <c r="G43" s="31" t="s">
        <v>193</v>
      </c>
      <c r="H43" s="32" t="s">
        <v>237</v>
      </c>
      <c r="I43" s="32" t="s">
        <v>326</v>
      </c>
      <c r="J43" s="32" t="s">
        <v>327</v>
      </c>
      <c r="K43" s="32" t="s">
        <v>258</v>
      </c>
      <c r="L43" s="31" t="s">
        <v>379</v>
      </c>
      <c r="M43" s="21">
        <f t="shared" si="0"/>
        <v>6.4285714285714297</v>
      </c>
      <c r="N43" s="503">
        <v>0.12418523535126484</v>
      </c>
      <c r="O43" s="11">
        <v>36.2502</v>
      </c>
      <c r="P43" s="11">
        <v>24.075099999999999</v>
      </c>
      <c r="Q43" s="11">
        <v>53.758172000000002</v>
      </c>
      <c r="R43" s="10">
        <v>1024.5718999999999</v>
      </c>
      <c r="S43" s="11">
        <v>6.9278300000000002</v>
      </c>
      <c r="T43" s="10">
        <v>101.43376000000001</v>
      </c>
      <c r="U43" s="11">
        <v>8.2989999999999995</v>
      </c>
      <c r="V43" s="11">
        <v>0.42199999999999999</v>
      </c>
      <c r="W43" s="11">
        <v>0.4254</v>
      </c>
      <c r="X43" s="11">
        <v>36.243000000000002</v>
      </c>
      <c r="Y43" s="11">
        <v>24.057099999999998</v>
      </c>
      <c r="Z43" s="11">
        <v>53.73339</v>
      </c>
      <c r="AA43" s="10">
        <v>1024.6101000000001</v>
      </c>
      <c r="AB43" s="11">
        <v>6.8814500000000001</v>
      </c>
      <c r="AC43" s="10">
        <v>100.71942</v>
      </c>
      <c r="AD43" s="11">
        <v>8.3040000000000003</v>
      </c>
      <c r="AE43" s="11">
        <v>0.3639</v>
      </c>
      <c r="AF43" s="11">
        <v>0.68910000000000005</v>
      </c>
      <c r="AG43" s="10">
        <v>6.2</v>
      </c>
      <c r="AH43" s="503">
        <v>0.54</v>
      </c>
    </row>
    <row r="44" spans="1:34" s="116" customFormat="1">
      <c r="A44" s="29" t="s">
        <v>56</v>
      </c>
      <c r="B44" s="33">
        <v>41667</v>
      </c>
      <c r="C44" s="31">
        <v>2</v>
      </c>
      <c r="D44" s="31">
        <v>1</v>
      </c>
      <c r="E44" s="31">
        <v>1</v>
      </c>
      <c r="F44" s="31" t="s">
        <v>197</v>
      </c>
      <c r="G44" s="31" t="s">
        <v>207</v>
      </c>
      <c r="H44" s="32" t="s">
        <v>245</v>
      </c>
      <c r="I44" s="32" t="s">
        <v>326</v>
      </c>
      <c r="J44" s="32" t="s">
        <v>280</v>
      </c>
      <c r="K44" s="32" t="s">
        <v>262</v>
      </c>
      <c r="L44" s="31" t="s">
        <v>384</v>
      </c>
      <c r="M44" s="21">
        <f t="shared" si="0"/>
        <v>6.8181818181818175</v>
      </c>
      <c r="N44" s="503">
        <v>0.15118392490849461</v>
      </c>
      <c r="O44" s="11">
        <v>36.427999999999997</v>
      </c>
      <c r="P44" s="11">
        <v>24.352499999999999</v>
      </c>
      <c r="Q44" s="11">
        <v>54.290712999999997</v>
      </c>
      <c r="R44" s="10">
        <v>1024.6219000000001</v>
      </c>
      <c r="S44" s="11">
        <v>6.6819699999999997</v>
      </c>
      <c r="T44" s="10">
        <v>98.400840000000002</v>
      </c>
      <c r="U44" s="11">
        <v>8.1430000000000007</v>
      </c>
      <c r="V44" s="11">
        <v>0.56279999999999997</v>
      </c>
      <c r="W44" s="11">
        <v>0.72130000000000005</v>
      </c>
      <c r="X44" s="11">
        <v>36.430399999999999</v>
      </c>
      <c r="Y44" s="11">
        <v>24.3506</v>
      </c>
      <c r="Z44" s="11">
        <v>54.295915000000001</v>
      </c>
      <c r="AA44" s="10">
        <v>1024.6636000000001</v>
      </c>
      <c r="AB44" s="11">
        <v>6.5481400000000001</v>
      </c>
      <c r="AC44" s="10">
        <v>96.428160000000005</v>
      </c>
      <c r="AD44" s="11">
        <v>8.1419999999999995</v>
      </c>
      <c r="AE44" s="11">
        <v>0.83660000000000001</v>
      </c>
      <c r="AF44" s="11">
        <v>1.5223</v>
      </c>
      <c r="AG44" s="10">
        <v>5.0999999999999996</v>
      </c>
      <c r="AH44" s="503">
        <v>1.1100000000000001</v>
      </c>
    </row>
    <row r="45" spans="1:34" s="116" customFormat="1">
      <c r="A45" s="29" t="s">
        <v>56</v>
      </c>
      <c r="B45" s="33">
        <v>41673</v>
      </c>
      <c r="C45" s="31">
        <v>2</v>
      </c>
      <c r="D45" s="31">
        <v>1</v>
      </c>
      <c r="E45" s="31">
        <v>1</v>
      </c>
      <c r="F45" s="31" t="s">
        <v>197</v>
      </c>
      <c r="G45" s="31" t="s">
        <v>187</v>
      </c>
      <c r="H45" s="32" t="s">
        <v>239</v>
      </c>
      <c r="I45" s="32" t="s">
        <v>326</v>
      </c>
      <c r="J45" s="32" t="s">
        <v>280</v>
      </c>
      <c r="K45" s="32" t="s">
        <v>115</v>
      </c>
      <c r="L45" s="31" t="s">
        <v>383</v>
      </c>
      <c r="M45" s="21">
        <f t="shared" si="0"/>
        <v>6.5517241379310347</v>
      </c>
      <c r="N45" s="503">
        <v>9.5188936210612057E-2</v>
      </c>
      <c r="O45" s="11">
        <v>36.545999999999999</v>
      </c>
      <c r="P45" s="11">
        <v>23.7559</v>
      </c>
      <c r="Q45" s="11">
        <v>53.802996</v>
      </c>
      <c r="R45" s="10">
        <v>1024.8904</v>
      </c>
      <c r="S45" s="11">
        <v>6.7429500000000004</v>
      </c>
      <c r="T45" s="10">
        <v>98.353120000000004</v>
      </c>
      <c r="U45" s="11">
        <v>8.1780000000000008</v>
      </c>
      <c r="V45" s="11">
        <v>0.74780000000000002</v>
      </c>
      <c r="W45" s="11">
        <v>0.66500000000000004</v>
      </c>
      <c r="X45" s="11">
        <v>36.5428</v>
      </c>
      <c r="Y45" s="11">
        <v>23.7485</v>
      </c>
      <c r="Z45" s="11">
        <v>53.794888</v>
      </c>
      <c r="AA45" s="10">
        <v>1024.9286999999999</v>
      </c>
      <c r="AB45" s="11">
        <v>6.8656300000000003</v>
      </c>
      <c r="AC45" s="10">
        <v>100.12799</v>
      </c>
      <c r="AD45" s="11">
        <v>8.1839999999999993</v>
      </c>
      <c r="AE45" s="11">
        <v>0.71040000000000003</v>
      </c>
      <c r="AF45" s="11">
        <v>0.92159999999999997</v>
      </c>
      <c r="AG45" s="10">
        <v>5.8</v>
      </c>
      <c r="AH45" s="503">
        <v>0.84</v>
      </c>
    </row>
    <row r="46" spans="1:34" s="116" customFormat="1">
      <c r="A46" s="29" t="s">
        <v>56</v>
      </c>
      <c r="B46" s="33">
        <v>41680</v>
      </c>
      <c r="C46" s="31">
        <v>2</v>
      </c>
      <c r="D46" s="31">
        <v>1</v>
      </c>
      <c r="E46" s="31">
        <v>1</v>
      </c>
      <c r="F46" s="31" t="s">
        <v>197</v>
      </c>
      <c r="G46" s="31" t="s">
        <v>187</v>
      </c>
      <c r="H46" s="32" t="s">
        <v>250</v>
      </c>
      <c r="I46" s="32" t="s">
        <v>326</v>
      </c>
      <c r="J46" s="32" t="s">
        <v>240</v>
      </c>
      <c r="K46" s="32" t="s">
        <v>258</v>
      </c>
      <c r="L46" s="32" t="s">
        <v>382</v>
      </c>
      <c r="M46" s="21">
        <f t="shared" si="0"/>
        <v>6.0714285714285721</v>
      </c>
      <c r="N46" s="511">
        <v>0.11469312495704298</v>
      </c>
      <c r="O46" s="11">
        <v>36.6751</v>
      </c>
      <c r="P46" s="11">
        <v>23.619499999999999</v>
      </c>
      <c r="Q46" s="11">
        <v>53.824162999999999</v>
      </c>
      <c r="R46" s="10">
        <v>1025.0282</v>
      </c>
      <c r="S46" s="11">
        <v>6.7821699999999998</v>
      </c>
      <c r="T46" s="10">
        <v>98.765979999999999</v>
      </c>
      <c r="U46" s="11">
        <v>8.1679999999999993</v>
      </c>
      <c r="V46" s="11">
        <v>0.46899999999999997</v>
      </c>
      <c r="W46" s="11">
        <v>1.0785</v>
      </c>
      <c r="X46" s="11">
        <v>36.683</v>
      </c>
      <c r="Y46" s="11">
        <v>23.618600000000001</v>
      </c>
      <c r="Z46" s="11">
        <v>53.837578000000001</v>
      </c>
      <c r="AA46" s="10">
        <v>1025.0734</v>
      </c>
      <c r="AB46" s="11">
        <v>6.7522900000000003</v>
      </c>
      <c r="AC46" s="10">
        <v>98.333860000000001</v>
      </c>
      <c r="AD46" s="11">
        <v>8.1679999999999993</v>
      </c>
      <c r="AE46" s="11">
        <v>0.54320000000000002</v>
      </c>
      <c r="AF46" s="11">
        <v>1.2310000000000001</v>
      </c>
      <c r="AG46" s="10">
        <v>4.5999999999999996</v>
      </c>
      <c r="AH46" s="503">
        <v>1.1000000000000001</v>
      </c>
    </row>
    <row r="47" spans="1:34" s="116" customFormat="1">
      <c r="A47" s="29" t="s">
        <v>56</v>
      </c>
      <c r="B47" s="33">
        <v>41687</v>
      </c>
      <c r="C47" s="31">
        <v>2</v>
      </c>
      <c r="D47" s="31">
        <v>1</v>
      </c>
      <c r="E47" s="31">
        <v>1</v>
      </c>
      <c r="F47" s="31" t="s">
        <v>197</v>
      </c>
      <c r="G47" s="31" t="s">
        <v>193</v>
      </c>
      <c r="H47" s="32" t="s">
        <v>243</v>
      </c>
      <c r="I47" s="32" t="s">
        <v>326</v>
      </c>
      <c r="J47" s="32" t="s">
        <v>280</v>
      </c>
      <c r="K47" s="32" t="s">
        <v>248</v>
      </c>
      <c r="L47" s="31" t="s">
        <v>385</v>
      </c>
      <c r="M47" s="21">
        <f t="shared" si="0"/>
        <v>9.4117647058823533</v>
      </c>
      <c r="N47" s="511">
        <v>0.10852022765214585</v>
      </c>
      <c r="O47" s="11">
        <v>36.6402</v>
      </c>
      <c r="P47" s="11">
        <v>24.038900000000002</v>
      </c>
      <c r="Q47" s="11">
        <v>54.231732000000001</v>
      </c>
      <c r="R47" s="10">
        <v>1024.8759</v>
      </c>
      <c r="S47" s="11">
        <v>6.7250899999999998</v>
      </c>
      <c r="T47" s="10">
        <v>98.624979999999994</v>
      </c>
      <c r="U47" s="11">
        <v>8.19</v>
      </c>
      <c r="V47" s="11">
        <v>0.43190000000000001</v>
      </c>
      <c r="W47" s="11">
        <v>0.63529999999999998</v>
      </c>
      <c r="X47" s="11">
        <v>36.738100000000003</v>
      </c>
      <c r="Y47" s="11">
        <v>24.048300000000001</v>
      </c>
      <c r="Z47" s="11">
        <v>54.374755999999998</v>
      </c>
      <c r="AA47" s="10">
        <v>1024.9884999999999</v>
      </c>
      <c r="AB47" s="11">
        <v>6.5511200000000001</v>
      </c>
      <c r="AC47" s="10">
        <v>96.143240000000006</v>
      </c>
      <c r="AD47" s="11">
        <v>8.1739999999999995</v>
      </c>
      <c r="AE47" s="11">
        <v>0.48899999999999999</v>
      </c>
      <c r="AF47" s="11">
        <v>1.6273</v>
      </c>
      <c r="AG47" s="10">
        <v>7</v>
      </c>
      <c r="AH47" s="503">
        <v>0.85</v>
      </c>
    </row>
    <row r="48" spans="1:34" s="116" customFormat="1">
      <c r="A48" s="29" t="s">
        <v>56</v>
      </c>
      <c r="B48" s="33">
        <v>41694</v>
      </c>
      <c r="C48" s="31">
        <v>2</v>
      </c>
      <c r="D48" s="31">
        <v>1</v>
      </c>
      <c r="E48" s="31">
        <v>1</v>
      </c>
      <c r="F48" s="31" t="s">
        <v>206</v>
      </c>
      <c r="G48" s="31" t="s">
        <v>187</v>
      </c>
      <c r="H48" s="32" t="s">
        <v>237</v>
      </c>
      <c r="I48" s="32" t="s">
        <v>326</v>
      </c>
      <c r="J48" s="32" t="s">
        <v>327</v>
      </c>
      <c r="K48" s="32" t="s">
        <v>250</v>
      </c>
      <c r="L48" s="32" t="s">
        <v>386</v>
      </c>
      <c r="M48" s="21">
        <f t="shared" si="0"/>
        <v>10</v>
      </c>
      <c r="N48" s="503">
        <v>0.11403860522510036</v>
      </c>
      <c r="O48" s="11">
        <v>36.794499999999999</v>
      </c>
      <c r="P48" s="11">
        <v>24.635300000000001</v>
      </c>
      <c r="Q48" s="11">
        <v>55.082455000000003</v>
      </c>
      <c r="R48" s="10">
        <v>1024.8127999999999</v>
      </c>
      <c r="S48" s="11">
        <v>6.97628</v>
      </c>
      <c r="T48" s="10">
        <v>103.44887</v>
      </c>
      <c r="U48" s="11">
        <v>8.1579999999999995</v>
      </c>
      <c r="V48" s="11">
        <v>0.22919999999999999</v>
      </c>
      <c r="W48" s="11">
        <v>0.44900000000000001</v>
      </c>
      <c r="X48" s="11">
        <v>36.829700000000003</v>
      </c>
      <c r="Y48" s="11">
        <v>24.572700000000001</v>
      </c>
      <c r="Z48" s="11">
        <v>55.065280000000001</v>
      </c>
      <c r="AA48" s="10">
        <v>1024.9000000000001</v>
      </c>
      <c r="AB48" s="11">
        <v>6.7670700000000004</v>
      </c>
      <c r="AC48" s="10">
        <v>100.25981</v>
      </c>
      <c r="AD48" s="11">
        <v>8.1419999999999995</v>
      </c>
      <c r="AE48" s="11">
        <v>0.4264</v>
      </c>
      <c r="AF48" s="11">
        <v>0.95569999999999999</v>
      </c>
      <c r="AG48" s="10">
        <v>7</v>
      </c>
      <c r="AH48" s="503">
        <v>0.6</v>
      </c>
    </row>
    <row r="49" spans="1:34" s="116" customFormat="1">
      <c r="A49" s="29" t="s">
        <v>56</v>
      </c>
      <c r="B49" s="33">
        <v>41701</v>
      </c>
      <c r="C49" s="31">
        <v>2</v>
      </c>
      <c r="D49" s="31">
        <v>1</v>
      </c>
      <c r="E49" s="31">
        <v>1</v>
      </c>
      <c r="F49" s="31" t="s">
        <v>206</v>
      </c>
      <c r="G49" s="31" t="s">
        <v>189</v>
      </c>
      <c r="H49" s="32" t="s">
        <v>238</v>
      </c>
      <c r="I49" s="32" t="s">
        <v>326</v>
      </c>
      <c r="J49" s="32" t="s">
        <v>280</v>
      </c>
      <c r="K49" s="32" t="s">
        <v>246</v>
      </c>
      <c r="L49" s="32" t="s">
        <v>387</v>
      </c>
      <c r="M49" s="21">
        <f t="shared" si="0"/>
        <v>10</v>
      </c>
      <c r="N49" s="503">
        <v>0.10071977850840094</v>
      </c>
      <c r="O49" s="11">
        <v>36.605699999999999</v>
      </c>
      <c r="P49" s="11">
        <v>24.5306</v>
      </c>
      <c r="Q49" s="11">
        <v>54.718471000000001</v>
      </c>
      <c r="R49" s="10">
        <v>1024.7023999999999</v>
      </c>
      <c r="S49" s="11">
        <v>6.8740699999999997</v>
      </c>
      <c r="T49" s="10">
        <v>101.64165</v>
      </c>
      <c r="U49" s="11">
        <v>8.141</v>
      </c>
      <c r="V49" s="11">
        <v>0.2107</v>
      </c>
      <c r="W49" s="11">
        <v>0.30580000000000002</v>
      </c>
      <c r="X49" s="11">
        <v>36.727600000000002</v>
      </c>
      <c r="Y49" s="11">
        <v>24.3384</v>
      </c>
      <c r="Z49" s="11">
        <v>54.675589000000002</v>
      </c>
      <c r="AA49" s="10">
        <v>1024.8937000000001</v>
      </c>
      <c r="AB49" s="11">
        <v>6.5188300000000003</v>
      </c>
      <c r="AC49" s="10">
        <v>96.140299999999996</v>
      </c>
      <c r="AD49" s="11">
        <v>8.1289999999999996</v>
      </c>
      <c r="AE49" s="11">
        <v>0.57840000000000003</v>
      </c>
      <c r="AF49" s="11">
        <v>2.1934</v>
      </c>
      <c r="AG49" s="10">
        <v>8.8000000000000007</v>
      </c>
      <c r="AH49" s="503">
        <v>0.69</v>
      </c>
    </row>
    <row r="50" spans="1:34" s="116" customFormat="1">
      <c r="A50" s="29" t="s">
        <v>56</v>
      </c>
      <c r="B50" s="33">
        <v>41708</v>
      </c>
      <c r="C50" s="31">
        <v>2</v>
      </c>
      <c r="D50" s="31">
        <v>1</v>
      </c>
      <c r="E50" s="31">
        <v>1</v>
      </c>
      <c r="F50" s="31" t="s">
        <v>188</v>
      </c>
      <c r="G50" s="31" t="s">
        <v>189</v>
      </c>
      <c r="H50" s="32" t="s">
        <v>246</v>
      </c>
      <c r="I50" s="32" t="s">
        <v>326</v>
      </c>
      <c r="J50" s="32" t="s">
        <v>280</v>
      </c>
      <c r="K50" s="32" t="s">
        <v>255</v>
      </c>
      <c r="L50" s="32" t="s">
        <v>386</v>
      </c>
      <c r="M50" s="21">
        <f t="shared" si="0"/>
        <v>9.2307692307692299</v>
      </c>
      <c r="N50" s="503">
        <v>0.12406565389454279</v>
      </c>
      <c r="O50" s="11">
        <v>36.927300000000002</v>
      </c>
      <c r="P50" s="11">
        <v>23.4145</v>
      </c>
      <c r="Q50" s="11">
        <v>53.929820999999997</v>
      </c>
      <c r="R50" s="10">
        <v>1025.2795000000001</v>
      </c>
      <c r="S50" s="11">
        <v>6.7954600000000003</v>
      </c>
      <c r="T50" s="10">
        <v>98.752830000000003</v>
      </c>
      <c r="U50" s="11">
        <v>8.1809999999999992</v>
      </c>
      <c r="V50" s="11">
        <v>0.64680000000000004</v>
      </c>
      <c r="W50" s="11">
        <v>1.0379</v>
      </c>
      <c r="X50" s="11">
        <v>36.9285</v>
      </c>
      <c r="Y50" s="11">
        <v>23.409300000000002</v>
      </c>
      <c r="Z50" s="11">
        <v>53.929870000000001</v>
      </c>
      <c r="AA50" s="10">
        <v>1025.3217999999999</v>
      </c>
      <c r="AB50" s="11">
        <v>6.79575</v>
      </c>
      <c r="AC50" s="10">
        <v>98.748869999999997</v>
      </c>
      <c r="AD50" s="11">
        <v>8.1869999999999994</v>
      </c>
      <c r="AE50" s="11">
        <v>0.18529999999999999</v>
      </c>
      <c r="AF50" s="11">
        <v>1.012</v>
      </c>
      <c r="AG50" s="10">
        <v>7.3</v>
      </c>
      <c r="AH50" s="503">
        <v>0.98</v>
      </c>
    </row>
    <row r="51" spans="1:34" s="116" customFormat="1">
      <c r="A51" s="29" t="s">
        <v>56</v>
      </c>
      <c r="B51" s="33">
        <v>41715</v>
      </c>
      <c r="C51" s="31">
        <v>2</v>
      </c>
      <c r="D51" s="31" t="s">
        <v>196</v>
      </c>
      <c r="E51" s="31">
        <v>1</v>
      </c>
      <c r="F51" s="31" t="s">
        <v>116</v>
      </c>
      <c r="G51" s="31" t="s">
        <v>187</v>
      </c>
      <c r="H51" s="32" t="s">
        <v>246</v>
      </c>
      <c r="I51" s="32" t="s">
        <v>326</v>
      </c>
      <c r="J51" s="32" t="s">
        <v>240</v>
      </c>
      <c r="K51" s="32" t="s">
        <v>250</v>
      </c>
      <c r="L51" s="32" t="s">
        <v>388</v>
      </c>
      <c r="M51" s="21">
        <f t="shared" si="0"/>
        <v>11.666666666666668</v>
      </c>
      <c r="N51" s="503">
        <v>0.14098107670304383</v>
      </c>
      <c r="O51" s="11">
        <v>36.908000000000001</v>
      </c>
      <c r="P51" s="11">
        <v>22.4435</v>
      </c>
      <c r="Q51" s="11">
        <v>52.854455999999999</v>
      </c>
      <c r="R51" s="10">
        <v>1025.5467000000001</v>
      </c>
      <c r="S51" s="11">
        <v>7.1204700000000001</v>
      </c>
      <c r="T51" s="10">
        <v>101.72744</v>
      </c>
      <c r="U51" s="11">
        <v>8.26</v>
      </c>
      <c r="V51" s="11">
        <v>0.29630000000000001</v>
      </c>
      <c r="W51" s="11">
        <v>0.78200000000000003</v>
      </c>
      <c r="X51" s="11">
        <v>36.908799999999999</v>
      </c>
      <c r="Y51" s="11">
        <v>22.441400000000002</v>
      </c>
      <c r="Z51" s="11">
        <v>52.857501999999997</v>
      </c>
      <c r="AA51" s="10">
        <v>1025.5891999999999</v>
      </c>
      <c r="AB51" s="11">
        <v>7.0396900000000002</v>
      </c>
      <c r="AC51" s="10">
        <v>100.57011</v>
      </c>
      <c r="AD51" s="11">
        <v>8.2680000000000007</v>
      </c>
      <c r="AE51" s="11">
        <v>0.15629999999999999</v>
      </c>
      <c r="AF51" s="11">
        <v>0.98680000000000001</v>
      </c>
      <c r="AG51" s="10">
        <v>6.3</v>
      </c>
      <c r="AH51" s="503">
        <v>0.94</v>
      </c>
    </row>
    <row r="52" spans="1:34" s="116" customFormat="1">
      <c r="A52" s="29" t="s">
        <v>56</v>
      </c>
      <c r="B52" s="33">
        <v>41722</v>
      </c>
      <c r="C52" s="31">
        <v>2</v>
      </c>
      <c r="D52" s="31" t="s">
        <v>196</v>
      </c>
      <c r="E52" s="31">
        <v>1</v>
      </c>
      <c r="F52" s="31" t="s">
        <v>206</v>
      </c>
      <c r="G52" s="31" t="s">
        <v>187</v>
      </c>
      <c r="H52" s="32" t="s">
        <v>243</v>
      </c>
      <c r="I52" s="32" t="s">
        <v>326</v>
      </c>
      <c r="J52" s="32" t="s">
        <v>280</v>
      </c>
      <c r="K52" s="32" t="s">
        <v>111</v>
      </c>
      <c r="L52" s="32" t="s">
        <v>387</v>
      </c>
      <c r="M52" s="21">
        <f t="shared" si="0"/>
        <v>7.333333333333333</v>
      </c>
      <c r="N52" s="503">
        <v>8.3978859646375081E-2</v>
      </c>
      <c r="O52" s="11">
        <v>36.819499999999998</v>
      </c>
      <c r="P52" s="11">
        <v>22.4285</v>
      </c>
      <c r="Q52" s="11">
        <v>52.725637999999996</v>
      </c>
      <c r="R52" s="10">
        <v>1025.4828</v>
      </c>
      <c r="S52" s="11">
        <v>6.9295600000000004</v>
      </c>
      <c r="T52" s="10">
        <v>98.922880000000006</v>
      </c>
      <c r="U52" s="11">
        <v>8.2230000000000008</v>
      </c>
      <c r="V52" s="11">
        <v>0.33439999999999998</v>
      </c>
      <c r="W52" s="11">
        <v>0.48699999999999999</v>
      </c>
      <c r="X52" s="11">
        <v>36.821800000000003</v>
      </c>
      <c r="Y52" s="11">
        <v>22.422999999999998</v>
      </c>
      <c r="Z52" s="11">
        <v>52.727111000000001</v>
      </c>
      <c r="AA52" s="10">
        <v>1025.5288</v>
      </c>
      <c r="AB52" s="11">
        <v>6.9088000000000003</v>
      </c>
      <c r="AC52" s="10">
        <v>98.618250000000003</v>
      </c>
      <c r="AD52" s="11">
        <v>8.2260000000000009</v>
      </c>
      <c r="AE52" s="11">
        <v>0.23619999999999999</v>
      </c>
      <c r="AF52" s="11">
        <v>0.65990000000000004</v>
      </c>
      <c r="AG52" s="10">
        <v>9.6999999999999993</v>
      </c>
      <c r="AH52" s="503">
        <v>0.54</v>
      </c>
    </row>
    <row r="53" spans="1:34" s="116" customFormat="1">
      <c r="A53" s="29"/>
      <c r="B53" s="33"/>
      <c r="C53" s="31"/>
      <c r="D53" s="31"/>
      <c r="E53" s="31"/>
      <c r="F53" s="31"/>
      <c r="G53" s="31"/>
      <c r="H53" s="32"/>
      <c r="I53" s="32"/>
      <c r="J53" s="32"/>
      <c r="K53" s="32"/>
      <c r="N53" s="503"/>
      <c r="AG53" s="10"/>
      <c r="AH53" s="503"/>
    </row>
    <row r="54" spans="1:34" s="116" customFormat="1">
      <c r="A54" s="29" t="s">
        <v>15</v>
      </c>
      <c r="B54" s="33">
        <v>41610</v>
      </c>
      <c r="C54" s="31">
        <v>2</v>
      </c>
      <c r="D54" s="31" t="s">
        <v>191</v>
      </c>
      <c r="E54" s="31">
        <v>1</v>
      </c>
      <c r="F54" s="31" t="s">
        <v>188</v>
      </c>
      <c r="G54" s="31" t="s">
        <v>193</v>
      </c>
      <c r="H54" s="32" t="s">
        <v>238</v>
      </c>
      <c r="I54" s="32" t="s">
        <v>326</v>
      </c>
      <c r="J54" s="32" t="s">
        <v>280</v>
      </c>
      <c r="K54" s="32" t="s">
        <v>254</v>
      </c>
      <c r="L54" s="31" t="s">
        <v>388</v>
      </c>
      <c r="M54" s="21">
        <f t="shared" si="0"/>
        <v>8.75</v>
      </c>
      <c r="N54" s="503">
        <v>0.11777539548254626</v>
      </c>
      <c r="O54" s="11">
        <v>35.511899999999997</v>
      </c>
      <c r="P54" s="11">
        <v>21.987300000000001</v>
      </c>
      <c r="Q54" s="11">
        <v>50.598937999999997</v>
      </c>
      <c r="R54" s="10">
        <v>1024.614</v>
      </c>
      <c r="S54" s="11">
        <v>7.1902600000000003</v>
      </c>
      <c r="T54" s="10">
        <v>101.07543</v>
      </c>
      <c r="U54" s="11">
        <v>8.2219999999999995</v>
      </c>
      <c r="V54" s="11">
        <v>0.65249999999999997</v>
      </c>
      <c r="W54" s="11">
        <v>0.64790000000000003</v>
      </c>
      <c r="X54" s="11">
        <v>35.518500000000003</v>
      </c>
      <c r="Y54" s="11">
        <v>22.000900000000001</v>
      </c>
      <c r="Z54" s="11">
        <v>50.625537000000001</v>
      </c>
      <c r="AA54" s="10">
        <v>1024.6560999999999</v>
      </c>
      <c r="AB54" s="11">
        <v>7.1635600000000004</v>
      </c>
      <c r="AC54" s="10">
        <v>100.72826999999999</v>
      </c>
      <c r="AD54" s="11">
        <v>8.2230000000000008</v>
      </c>
      <c r="AE54" s="11">
        <v>0.73419999999999996</v>
      </c>
      <c r="AF54" s="11">
        <v>0.93930000000000002</v>
      </c>
      <c r="AG54" s="10">
        <v>4.5</v>
      </c>
      <c r="AH54" s="503">
        <v>0.85</v>
      </c>
    </row>
    <row r="55" spans="1:34" s="116" customFormat="1">
      <c r="A55" s="29" t="s">
        <v>15</v>
      </c>
      <c r="B55" s="33">
        <v>41617</v>
      </c>
      <c r="C55" s="31">
        <v>2</v>
      </c>
      <c r="D55" s="31" t="s">
        <v>196</v>
      </c>
      <c r="E55" s="31">
        <v>1</v>
      </c>
      <c r="F55" s="31" t="s">
        <v>188</v>
      </c>
      <c r="G55" s="31" t="s">
        <v>187</v>
      </c>
      <c r="H55" s="32" t="s">
        <v>241</v>
      </c>
      <c r="I55" s="32" t="s">
        <v>326</v>
      </c>
      <c r="J55" s="32" t="s">
        <v>327</v>
      </c>
      <c r="K55" s="32">
        <v>4.1200000000000019</v>
      </c>
      <c r="L55" s="31" t="s">
        <v>384</v>
      </c>
      <c r="M55" s="21">
        <f t="shared" si="0"/>
        <v>3.6407766990291246</v>
      </c>
      <c r="N55" s="503">
        <v>0.106075791</v>
      </c>
      <c r="O55" s="11">
        <v>35.651000000000003</v>
      </c>
      <c r="P55" s="11">
        <v>21.5017</v>
      </c>
      <c r="Q55" s="11">
        <v>50.268856</v>
      </c>
      <c r="R55" s="10">
        <v>1024.8566000000001</v>
      </c>
      <c r="S55" s="11">
        <v>7.3406000000000002</v>
      </c>
      <c r="T55" s="10">
        <v>102.38374</v>
      </c>
      <c r="U55" s="11">
        <v>8.3070000000000004</v>
      </c>
      <c r="V55" s="11">
        <v>0.78049999999999997</v>
      </c>
      <c r="W55" s="11">
        <v>0.49030000000000001</v>
      </c>
      <c r="X55" s="11">
        <v>35.650399999999998</v>
      </c>
      <c r="Y55" s="11">
        <v>21.491299999999999</v>
      </c>
      <c r="Z55" s="11">
        <v>50.261274</v>
      </c>
      <c r="AA55" s="10">
        <v>1024.8989999999999</v>
      </c>
      <c r="AB55" s="11">
        <v>7.3832399999999998</v>
      </c>
      <c r="AC55" s="10">
        <v>102.95886</v>
      </c>
      <c r="AD55" s="11">
        <v>8.3089999999999993</v>
      </c>
      <c r="AE55" s="11">
        <v>0.71640000000000004</v>
      </c>
      <c r="AF55" s="11">
        <v>0.7833</v>
      </c>
      <c r="AG55" s="10">
        <v>5.3</v>
      </c>
      <c r="AH55" s="503">
        <v>0.65</v>
      </c>
    </row>
    <row r="56" spans="1:34" s="116" customFormat="1">
      <c r="A56" s="29" t="s">
        <v>15</v>
      </c>
      <c r="B56" s="33">
        <v>41624</v>
      </c>
      <c r="C56" s="31">
        <v>2</v>
      </c>
      <c r="D56" s="31">
        <v>1</v>
      </c>
      <c r="E56" s="31">
        <v>1</v>
      </c>
      <c r="F56" s="31" t="s">
        <v>197</v>
      </c>
      <c r="G56" s="31" t="s">
        <v>193</v>
      </c>
      <c r="H56" s="32" t="s">
        <v>246</v>
      </c>
      <c r="I56" s="32" t="s">
        <v>326</v>
      </c>
      <c r="J56" s="32" t="s">
        <v>280</v>
      </c>
      <c r="K56" s="32">
        <v>1.6850000000000012</v>
      </c>
      <c r="L56" s="31" t="s">
        <v>382</v>
      </c>
      <c r="M56" s="21">
        <f t="shared" si="0"/>
        <v>10.089020771513347</v>
      </c>
      <c r="N56" s="503">
        <v>0.10023813353600952</v>
      </c>
      <c r="O56" s="11">
        <v>35.6751</v>
      </c>
      <c r="P56" s="11">
        <v>23.445499999999999</v>
      </c>
      <c r="Q56" s="11">
        <v>52.335635000000003</v>
      </c>
      <c r="R56" s="10">
        <v>1024.3200999999999</v>
      </c>
      <c r="S56" s="11">
        <v>7.5192800000000002</v>
      </c>
      <c r="T56" s="10">
        <v>108.54288</v>
      </c>
      <c r="U56" s="11">
        <v>8.1370000000000005</v>
      </c>
      <c r="V56" s="11">
        <v>0.3458</v>
      </c>
      <c r="W56" s="11">
        <v>0.63039999999999996</v>
      </c>
      <c r="X56" s="11">
        <v>35.918500000000002</v>
      </c>
      <c r="Y56" s="11">
        <v>23.017600000000002</v>
      </c>
      <c r="Z56" s="11">
        <v>52.204123000000003</v>
      </c>
      <c r="AA56" s="10">
        <v>1024.6703</v>
      </c>
      <c r="AB56" s="11">
        <v>8.7363099999999996</v>
      </c>
      <c r="AC56" s="10">
        <v>125.35149</v>
      </c>
      <c r="AD56" s="11">
        <v>8.1539999999999999</v>
      </c>
      <c r="AE56" s="11">
        <v>0.77629999999999999</v>
      </c>
      <c r="AF56" s="11">
        <v>1.5281</v>
      </c>
      <c r="AG56" s="10">
        <v>5.5</v>
      </c>
      <c r="AH56" s="503">
        <v>0.93</v>
      </c>
    </row>
    <row r="57" spans="1:34" s="116" customFormat="1">
      <c r="A57" s="29" t="s">
        <v>15</v>
      </c>
      <c r="B57" s="33">
        <v>41631</v>
      </c>
      <c r="C57" s="31">
        <v>2</v>
      </c>
      <c r="D57" s="31" t="s">
        <v>108</v>
      </c>
      <c r="E57" s="31">
        <v>1</v>
      </c>
      <c r="F57" s="31" t="s">
        <v>188</v>
      </c>
      <c r="G57" s="31" t="s">
        <v>189</v>
      </c>
      <c r="H57" s="32" t="s">
        <v>238</v>
      </c>
      <c r="I57" s="32" t="s">
        <v>326</v>
      </c>
      <c r="J57" s="32" t="s">
        <v>327</v>
      </c>
      <c r="K57" s="32">
        <v>1.8174999999999983</v>
      </c>
      <c r="L57" s="31" t="s">
        <v>386</v>
      </c>
      <c r="M57" s="21">
        <f t="shared" si="0"/>
        <v>6.6024759284731838</v>
      </c>
      <c r="N57" s="503">
        <v>0.10890780519319025</v>
      </c>
      <c r="O57" s="11">
        <v>35.757899999999999</v>
      </c>
      <c r="P57" s="11">
        <v>22.409500000000001</v>
      </c>
      <c r="Q57" s="11">
        <v>51.353251</v>
      </c>
      <c r="R57" s="10">
        <v>1024.6831</v>
      </c>
      <c r="S57" s="11">
        <v>7.3176500000000004</v>
      </c>
      <c r="T57" s="10">
        <v>103.78551</v>
      </c>
      <c r="U57" s="11">
        <v>8.2370000000000001</v>
      </c>
      <c r="V57" s="11">
        <v>0.51319999999999999</v>
      </c>
      <c r="W57" s="11">
        <v>0.66910000000000003</v>
      </c>
      <c r="X57" s="11">
        <v>35.754399999999997</v>
      </c>
      <c r="Y57" s="11">
        <v>22.374199999999998</v>
      </c>
      <c r="Z57" s="11">
        <v>51.315781000000001</v>
      </c>
      <c r="AA57" s="10">
        <v>1024.7299</v>
      </c>
      <c r="AB57" s="11">
        <v>7.2365700000000004</v>
      </c>
      <c r="AC57" s="10">
        <v>102.56966</v>
      </c>
      <c r="AD57" s="11">
        <v>8.2390000000000008</v>
      </c>
      <c r="AE57" s="11">
        <v>0.54890000000000005</v>
      </c>
      <c r="AF57" s="11">
        <v>0.66290000000000004</v>
      </c>
      <c r="AG57" s="10">
        <v>9</v>
      </c>
      <c r="AH57" s="503">
        <v>0.51</v>
      </c>
    </row>
    <row r="58" spans="1:34" s="116" customFormat="1">
      <c r="A58" s="29" t="s">
        <v>15</v>
      </c>
      <c r="B58" s="33">
        <v>41645</v>
      </c>
      <c r="C58" s="31">
        <v>2</v>
      </c>
      <c r="D58" s="31">
        <v>1</v>
      </c>
      <c r="E58" s="31">
        <v>1</v>
      </c>
      <c r="F58" s="31" t="s">
        <v>208</v>
      </c>
      <c r="G58" s="31" t="s">
        <v>193</v>
      </c>
      <c r="H58" s="32" t="s">
        <v>244</v>
      </c>
      <c r="I58" s="32" t="s">
        <v>326</v>
      </c>
      <c r="J58" s="32" t="s">
        <v>326</v>
      </c>
      <c r="K58" s="32">
        <v>1.6674999999999975</v>
      </c>
      <c r="L58" s="31" t="s">
        <v>389</v>
      </c>
      <c r="M58" s="21">
        <f t="shared" si="0"/>
        <v>5.9970014992503842</v>
      </c>
      <c r="N58" s="503">
        <v>0.13399987611495764</v>
      </c>
      <c r="O58" s="11">
        <v>35.972200000000001</v>
      </c>
      <c r="P58" s="11">
        <v>22.629000000000001</v>
      </c>
      <c r="Q58" s="11">
        <v>51.858477999999998</v>
      </c>
      <c r="R58" s="10">
        <v>1024.7836</v>
      </c>
      <c r="S58" s="11">
        <v>6.9263700000000004</v>
      </c>
      <c r="T58" s="10">
        <v>98.738740000000007</v>
      </c>
      <c r="U58" s="11">
        <v>8.2159999999999993</v>
      </c>
      <c r="V58" s="11">
        <v>0.28589999999999999</v>
      </c>
      <c r="W58" s="11">
        <v>0.41849999999999998</v>
      </c>
      <c r="X58" s="11">
        <v>35.969099999999997</v>
      </c>
      <c r="Y58" s="11">
        <v>22.647099999999998</v>
      </c>
      <c r="Z58" s="11">
        <v>51.877623</v>
      </c>
      <c r="AA58" s="10">
        <v>1024.8153</v>
      </c>
      <c r="AB58" s="11">
        <v>7.00589</v>
      </c>
      <c r="AC58" s="10">
        <v>99.902330000000006</v>
      </c>
      <c r="AD58" s="11">
        <v>8.2210000000000001</v>
      </c>
      <c r="AE58" s="11">
        <v>0.28149999999999997</v>
      </c>
      <c r="AF58" s="11">
        <v>0.46839999999999998</v>
      </c>
      <c r="AG58" s="10">
        <v>7.4</v>
      </c>
      <c r="AH58" s="503">
        <v>0.46</v>
      </c>
    </row>
    <row r="59" spans="1:34" s="116" customFormat="1">
      <c r="A59" s="29" t="s">
        <v>15</v>
      </c>
      <c r="B59" s="33">
        <v>41652</v>
      </c>
      <c r="C59" s="31">
        <v>2</v>
      </c>
      <c r="D59" s="31">
        <v>1</v>
      </c>
      <c r="E59" s="31">
        <v>1</v>
      </c>
      <c r="F59" s="31" t="s">
        <v>116</v>
      </c>
      <c r="G59" s="31" t="s">
        <v>207</v>
      </c>
      <c r="H59" s="32" t="s">
        <v>236</v>
      </c>
      <c r="I59" s="32" t="s">
        <v>326</v>
      </c>
      <c r="J59" s="32" t="s">
        <v>326</v>
      </c>
      <c r="K59" s="32" t="s">
        <v>259</v>
      </c>
      <c r="L59" s="31" t="s">
        <v>389</v>
      </c>
      <c r="M59" s="21">
        <f t="shared" si="0"/>
        <v>5.5555555555555562</v>
      </c>
      <c r="N59" s="503">
        <v>0.12141797886262681</v>
      </c>
      <c r="O59" s="11">
        <v>36.133600000000001</v>
      </c>
      <c r="P59" s="11">
        <v>24.063099999999999</v>
      </c>
      <c r="Q59" s="11">
        <v>53.591849000000003</v>
      </c>
      <c r="R59" s="10">
        <v>1024.4871000000001</v>
      </c>
      <c r="S59" s="11">
        <v>6.9275500000000001</v>
      </c>
      <c r="T59" s="10">
        <v>101.34086000000001</v>
      </c>
      <c r="U59" s="11">
        <v>8.1999999999999993</v>
      </c>
      <c r="V59" s="11">
        <v>0.1971</v>
      </c>
      <c r="W59" s="11">
        <v>0.29010000000000002</v>
      </c>
      <c r="X59" s="11">
        <v>36.137799999999999</v>
      </c>
      <c r="Y59" s="11">
        <v>24.042200000000001</v>
      </c>
      <c r="Z59" s="11">
        <v>53.578933999999997</v>
      </c>
      <c r="AA59" s="10">
        <v>1024.5355</v>
      </c>
      <c r="AB59" s="11">
        <v>6.95458</v>
      </c>
      <c r="AC59" s="10">
        <v>101.70205</v>
      </c>
      <c r="AD59" s="11">
        <v>8.1980000000000004</v>
      </c>
      <c r="AE59" s="11">
        <v>0.2142</v>
      </c>
      <c r="AF59" s="11">
        <v>0.42259999999999998</v>
      </c>
      <c r="AG59" s="10">
        <v>7.6</v>
      </c>
      <c r="AH59" s="503">
        <v>0.36</v>
      </c>
    </row>
    <row r="60" spans="1:34" s="116" customFormat="1">
      <c r="A60" s="29" t="s">
        <v>15</v>
      </c>
      <c r="B60" s="33">
        <v>41659</v>
      </c>
      <c r="C60" s="31">
        <v>2</v>
      </c>
      <c r="D60" s="31">
        <v>1</v>
      </c>
      <c r="E60" s="31">
        <v>1</v>
      </c>
      <c r="F60" s="31" t="s">
        <v>116</v>
      </c>
      <c r="G60" s="31" t="s">
        <v>187</v>
      </c>
      <c r="H60" s="32" t="s">
        <v>241</v>
      </c>
      <c r="I60" s="32" t="s">
        <v>326</v>
      </c>
      <c r="J60" s="32" t="s">
        <v>280</v>
      </c>
      <c r="K60" s="32" t="s">
        <v>249</v>
      </c>
      <c r="L60" s="31" t="s">
        <v>382</v>
      </c>
      <c r="M60" s="21">
        <f t="shared" si="0"/>
        <v>7.0833333333333348</v>
      </c>
      <c r="N60" s="503">
        <v>0.1241880939117436</v>
      </c>
      <c r="O60" s="11">
        <v>36.232500000000002</v>
      </c>
      <c r="P60" s="11">
        <v>24.0181</v>
      </c>
      <c r="Q60" s="11">
        <v>53.673898000000001</v>
      </c>
      <c r="R60" s="10">
        <v>1024.5753</v>
      </c>
      <c r="S60" s="11">
        <v>6.8906499999999999</v>
      </c>
      <c r="T60" s="10">
        <v>100.78049</v>
      </c>
      <c r="U60" s="11">
        <v>8.2579999999999991</v>
      </c>
      <c r="V60" s="11">
        <v>0.42920000000000003</v>
      </c>
      <c r="W60" s="11">
        <v>0.53559999999999997</v>
      </c>
      <c r="X60" s="11">
        <v>36.230200000000004</v>
      </c>
      <c r="Y60" s="11">
        <v>23.9876</v>
      </c>
      <c r="Z60" s="11">
        <v>53.641970000000001</v>
      </c>
      <c r="AA60" s="10">
        <v>1024.6208999999999</v>
      </c>
      <c r="AB60" s="11">
        <v>6.7979599999999998</v>
      </c>
      <c r="AC60" s="10">
        <v>99.371250000000003</v>
      </c>
      <c r="AD60" s="11">
        <v>8.2569999999999997</v>
      </c>
      <c r="AE60" s="11">
        <v>0.44130000000000003</v>
      </c>
      <c r="AF60" s="11">
        <v>0.81599999999999995</v>
      </c>
      <c r="AG60" s="10">
        <v>6.1</v>
      </c>
      <c r="AH60" s="503">
        <v>0.72</v>
      </c>
    </row>
    <row r="61" spans="1:34" s="116" customFormat="1">
      <c r="A61" s="29" t="s">
        <v>15</v>
      </c>
      <c r="B61" s="33">
        <v>41667</v>
      </c>
      <c r="C61" s="31">
        <v>2</v>
      </c>
      <c r="D61" s="31">
        <v>1</v>
      </c>
      <c r="E61" s="31">
        <v>1</v>
      </c>
      <c r="F61" s="31" t="s">
        <v>197</v>
      </c>
      <c r="G61" s="31" t="s">
        <v>207</v>
      </c>
      <c r="H61" s="32" t="s">
        <v>250</v>
      </c>
      <c r="I61" s="32" t="s">
        <v>326</v>
      </c>
      <c r="J61" s="32" t="s">
        <v>240</v>
      </c>
      <c r="K61" s="32" t="s">
        <v>285</v>
      </c>
      <c r="L61" s="31" t="s">
        <v>384</v>
      </c>
      <c r="M61" s="21">
        <f t="shared" si="0"/>
        <v>4.6874999999999991</v>
      </c>
      <c r="N61" s="503">
        <v>0.13770764574359465</v>
      </c>
      <c r="O61" s="11">
        <v>36.386200000000002</v>
      </c>
      <c r="P61" s="11">
        <v>24.1036</v>
      </c>
      <c r="Q61" s="11">
        <v>53.967649999999999</v>
      </c>
      <c r="R61" s="10">
        <v>1024.6649</v>
      </c>
      <c r="S61" s="11">
        <v>6.7922599999999997</v>
      </c>
      <c r="T61" s="10">
        <v>99.575320000000005</v>
      </c>
      <c r="U61" s="11">
        <v>8.1120000000000001</v>
      </c>
      <c r="V61" s="11">
        <v>0.61</v>
      </c>
      <c r="W61" s="11">
        <v>0.61270000000000002</v>
      </c>
      <c r="X61" s="11">
        <v>36.469700000000003</v>
      </c>
      <c r="Y61" s="11">
        <v>23.884799999999998</v>
      </c>
      <c r="Z61" s="11">
        <v>53.846066999999998</v>
      </c>
      <c r="AA61" s="10">
        <v>1024.8331000000001</v>
      </c>
      <c r="AB61" s="11">
        <v>6.3317800000000002</v>
      </c>
      <c r="AC61" s="10">
        <v>92.520520000000005</v>
      </c>
      <c r="AD61" s="11">
        <v>8.0939999999999994</v>
      </c>
      <c r="AE61" s="11">
        <v>0.56740000000000002</v>
      </c>
      <c r="AF61" s="11">
        <v>1.2873000000000001</v>
      </c>
      <c r="AG61" s="10">
        <v>5.8</v>
      </c>
      <c r="AH61" s="503">
        <v>0.98</v>
      </c>
    </row>
    <row r="62" spans="1:34" s="116" customFormat="1">
      <c r="A62" s="29" t="s">
        <v>15</v>
      </c>
      <c r="B62" s="33">
        <v>41673</v>
      </c>
      <c r="C62" s="31">
        <v>2</v>
      </c>
      <c r="D62" s="31">
        <v>1</v>
      </c>
      <c r="E62" s="31">
        <v>1</v>
      </c>
      <c r="F62" s="31" t="s">
        <v>197</v>
      </c>
      <c r="G62" s="31" t="s">
        <v>204</v>
      </c>
      <c r="H62" s="32" t="s">
        <v>255</v>
      </c>
      <c r="I62" s="32" t="s">
        <v>326</v>
      </c>
      <c r="J62" s="32" t="s">
        <v>240</v>
      </c>
      <c r="K62" s="32" t="s">
        <v>310</v>
      </c>
      <c r="L62" s="31" t="s">
        <v>383</v>
      </c>
      <c r="M62" s="21">
        <f t="shared" si="0"/>
        <v>4.3181818181818175</v>
      </c>
      <c r="N62" s="503">
        <v>0.11753161960805877</v>
      </c>
      <c r="O62" s="11">
        <v>36.552100000000003</v>
      </c>
      <c r="P62" s="11">
        <v>23.5626</v>
      </c>
      <c r="Q62" s="11">
        <v>53.602789999999999</v>
      </c>
      <c r="R62" s="10">
        <v>1024.9514999999999</v>
      </c>
      <c r="S62" s="11">
        <v>6.8456000000000001</v>
      </c>
      <c r="T62" s="10">
        <v>99.521079999999998</v>
      </c>
      <c r="U62" s="11">
        <v>8.1150000000000002</v>
      </c>
      <c r="V62" s="11">
        <v>0.9093</v>
      </c>
      <c r="W62" s="11">
        <v>0.9294</v>
      </c>
      <c r="X62" s="11">
        <v>36.555100000000003</v>
      </c>
      <c r="Y62" s="11">
        <v>23.578099999999999</v>
      </c>
      <c r="Z62" s="11">
        <v>53.627488999999997</v>
      </c>
      <c r="AA62" s="10">
        <v>1024.9888000000001</v>
      </c>
      <c r="AB62" s="11">
        <v>6.8218699999999997</v>
      </c>
      <c r="AC62" s="10">
        <v>99.204440000000005</v>
      </c>
      <c r="AD62" s="11">
        <v>8.1199999999999992</v>
      </c>
      <c r="AE62" s="11">
        <v>0.8448</v>
      </c>
      <c r="AF62" s="11">
        <v>1.1392</v>
      </c>
      <c r="AG62" s="10">
        <v>5</v>
      </c>
      <c r="AH62" s="503">
        <v>1.02</v>
      </c>
    </row>
    <row r="63" spans="1:34" s="116" customFormat="1">
      <c r="A63" s="29" t="s">
        <v>15</v>
      </c>
      <c r="B63" s="33">
        <v>41680</v>
      </c>
      <c r="C63" s="31">
        <v>2</v>
      </c>
      <c r="D63" s="31">
        <v>1</v>
      </c>
      <c r="E63" s="31">
        <v>1</v>
      </c>
      <c r="F63" s="31" t="s">
        <v>206</v>
      </c>
      <c r="G63" s="31" t="s">
        <v>189</v>
      </c>
      <c r="H63" s="32" t="s">
        <v>241</v>
      </c>
      <c r="I63" s="32" t="s">
        <v>326</v>
      </c>
      <c r="J63" s="32" t="s">
        <v>327</v>
      </c>
      <c r="K63" s="32" t="s">
        <v>258</v>
      </c>
      <c r="L63" s="32" t="s">
        <v>386</v>
      </c>
      <c r="M63" s="21">
        <f t="shared" si="0"/>
        <v>4.2857142857142856</v>
      </c>
      <c r="N63" s="511">
        <v>0.11612217655782582</v>
      </c>
      <c r="O63" s="11">
        <v>36.609099999999998</v>
      </c>
      <c r="P63" s="11">
        <v>23.584800000000001</v>
      </c>
      <c r="Q63" s="11">
        <v>53.700828000000001</v>
      </c>
      <c r="R63" s="10">
        <v>1024.9881</v>
      </c>
      <c r="S63" s="11">
        <v>6.8311000000000002</v>
      </c>
      <c r="T63" s="10">
        <v>99.381029999999996</v>
      </c>
      <c r="U63" s="11">
        <v>8.1379999999999999</v>
      </c>
      <c r="V63" s="11">
        <v>0.61</v>
      </c>
      <c r="W63" s="11">
        <v>0.56979999999999997</v>
      </c>
      <c r="X63" s="11">
        <v>36.616300000000003</v>
      </c>
      <c r="Y63" s="11">
        <v>23.5838</v>
      </c>
      <c r="Z63" s="11">
        <v>53.713248999999998</v>
      </c>
      <c r="AA63" s="10">
        <v>1025.0333000000001</v>
      </c>
      <c r="AB63" s="11">
        <v>6.8144099999999996</v>
      </c>
      <c r="AC63" s="10">
        <v>99.140709999999999</v>
      </c>
      <c r="AD63" s="11">
        <v>8.141</v>
      </c>
      <c r="AE63" s="11">
        <v>0.62329999999999997</v>
      </c>
      <c r="AF63" s="11">
        <v>0.66930000000000001</v>
      </c>
      <c r="AG63" s="10">
        <v>4.8</v>
      </c>
      <c r="AH63" s="503">
        <v>0.64</v>
      </c>
    </row>
    <row r="64" spans="1:34" s="116" customFormat="1">
      <c r="A64" s="29" t="s">
        <v>15</v>
      </c>
      <c r="B64" s="33">
        <v>41687</v>
      </c>
      <c r="C64" s="31">
        <v>2</v>
      </c>
      <c r="D64" s="31">
        <v>1</v>
      </c>
      <c r="E64" s="31">
        <v>1</v>
      </c>
      <c r="F64" s="31" t="s">
        <v>206</v>
      </c>
      <c r="G64" s="31" t="s">
        <v>193</v>
      </c>
      <c r="H64" s="32" t="s">
        <v>255</v>
      </c>
      <c r="I64" s="32" t="s">
        <v>326</v>
      </c>
      <c r="J64" s="32" t="s">
        <v>240</v>
      </c>
      <c r="K64" s="32" t="s">
        <v>115</v>
      </c>
      <c r="L64" s="31" t="s">
        <v>384</v>
      </c>
      <c r="M64" s="21">
        <f t="shared" si="0"/>
        <v>5.1724137931034484</v>
      </c>
      <c r="N64" s="511">
        <v>0.121488962993271</v>
      </c>
      <c r="O64" s="11">
        <v>36.731299999999997</v>
      </c>
      <c r="P64" s="11">
        <v>23.6755</v>
      </c>
      <c r="Q64" s="11">
        <v>53.957973000000003</v>
      </c>
      <c r="R64" s="10">
        <v>1025.0550000000001</v>
      </c>
      <c r="S64" s="11">
        <v>6.8593799999999998</v>
      </c>
      <c r="T64" s="10">
        <v>100.01931999999999</v>
      </c>
      <c r="U64" s="11">
        <v>8.1430000000000007</v>
      </c>
      <c r="V64" s="11">
        <v>0.44479999999999997</v>
      </c>
      <c r="W64" s="11">
        <v>0.67779999999999996</v>
      </c>
      <c r="X64" s="11">
        <v>36.730200000000004</v>
      </c>
      <c r="Y64" s="11">
        <v>23.6877</v>
      </c>
      <c r="Z64" s="11">
        <v>53.973820000000003</v>
      </c>
      <c r="AA64" s="10">
        <v>1025.0896</v>
      </c>
      <c r="AB64" s="11">
        <v>6.8414999999999999</v>
      </c>
      <c r="AC64" s="10">
        <v>99.779070000000004</v>
      </c>
      <c r="AD64" s="11">
        <v>8.1470000000000002</v>
      </c>
      <c r="AE64" s="11">
        <v>0.34229999999999999</v>
      </c>
      <c r="AF64" s="11">
        <v>1.2694000000000001</v>
      </c>
      <c r="AG64" s="10">
        <v>5.5</v>
      </c>
      <c r="AH64" s="503">
        <v>0.97</v>
      </c>
    </row>
    <row r="65" spans="1:34" s="116" customFormat="1">
      <c r="A65" s="29" t="s">
        <v>15</v>
      </c>
      <c r="B65" s="33">
        <v>41694</v>
      </c>
      <c r="C65" s="31">
        <v>2</v>
      </c>
      <c r="D65" s="31">
        <v>1</v>
      </c>
      <c r="E65" s="31">
        <v>1</v>
      </c>
      <c r="F65" s="31" t="s">
        <v>197</v>
      </c>
      <c r="G65" s="31" t="s">
        <v>189</v>
      </c>
      <c r="H65" s="32" t="s">
        <v>243</v>
      </c>
      <c r="I65" s="32" t="s">
        <v>326</v>
      </c>
      <c r="J65" s="32" t="s">
        <v>327</v>
      </c>
      <c r="K65" s="32" t="s">
        <v>254</v>
      </c>
      <c r="L65" s="32" t="s">
        <v>381</v>
      </c>
      <c r="M65" s="21">
        <f t="shared" si="0"/>
        <v>8.125</v>
      </c>
      <c r="N65" s="503">
        <v>0.11464667477249266</v>
      </c>
      <c r="O65" s="11">
        <v>36.744399999999999</v>
      </c>
      <c r="P65" s="11">
        <v>24.3383</v>
      </c>
      <c r="Q65" s="11">
        <v>54.693100999999999</v>
      </c>
      <c r="R65" s="10">
        <v>1024.8628000000001</v>
      </c>
      <c r="S65" s="11">
        <v>6.7204899999999999</v>
      </c>
      <c r="T65" s="10">
        <v>99.123699999999999</v>
      </c>
      <c r="U65" s="11">
        <v>8.1069999999999993</v>
      </c>
      <c r="V65" s="11">
        <v>0.50160000000000005</v>
      </c>
      <c r="W65" s="11">
        <v>0.61890000000000001</v>
      </c>
      <c r="X65" s="11">
        <v>36.765999999999998</v>
      </c>
      <c r="Y65" s="11">
        <v>24.363600000000002</v>
      </c>
      <c r="Z65" s="11">
        <v>54.753543000000001</v>
      </c>
      <c r="AA65" s="10">
        <v>1024.9155000000001</v>
      </c>
      <c r="AB65" s="11">
        <v>6.6031000000000004</v>
      </c>
      <c r="AC65" s="10">
        <v>97.446470000000005</v>
      </c>
      <c r="AD65" s="11">
        <v>8.1020000000000003</v>
      </c>
      <c r="AE65" s="11">
        <v>0.84970000000000001</v>
      </c>
      <c r="AF65" s="11">
        <v>1.0229999999999999</v>
      </c>
      <c r="AG65" s="10">
        <v>6</v>
      </c>
      <c r="AH65" s="503">
        <v>0.68</v>
      </c>
    </row>
    <row r="66" spans="1:34" s="116" customFormat="1">
      <c r="A66" s="29" t="s">
        <v>15</v>
      </c>
      <c r="B66" s="33">
        <v>41701</v>
      </c>
      <c r="C66" s="31">
        <v>2</v>
      </c>
      <c r="D66" s="31">
        <v>1</v>
      </c>
      <c r="E66" s="31">
        <v>1</v>
      </c>
      <c r="F66" s="31" t="s">
        <v>206</v>
      </c>
      <c r="G66" s="31" t="s">
        <v>189</v>
      </c>
      <c r="H66" s="32" t="s">
        <v>238</v>
      </c>
      <c r="I66" s="32" t="s">
        <v>326</v>
      </c>
      <c r="J66" s="32" t="s">
        <v>280</v>
      </c>
      <c r="K66" s="32" t="s">
        <v>246</v>
      </c>
      <c r="L66" s="32" t="s">
        <v>389</v>
      </c>
      <c r="M66" s="21">
        <f t="shared" si="0"/>
        <v>9.0909090909090917</v>
      </c>
      <c r="N66" s="503">
        <v>7.1334027410827783E-2</v>
      </c>
      <c r="O66" s="11">
        <v>36.7881</v>
      </c>
      <c r="P66" s="11">
        <v>24.741199999999999</v>
      </c>
      <c r="Q66" s="11">
        <v>55.189267000000001</v>
      </c>
      <c r="R66" s="10">
        <v>1024.7753</v>
      </c>
      <c r="S66" s="11">
        <v>6.8259999999999996</v>
      </c>
      <c r="T66" s="10">
        <v>101.39918</v>
      </c>
      <c r="U66" s="11">
        <v>8.1590000000000007</v>
      </c>
      <c r="V66" s="11">
        <v>8.9800000000000005E-2</v>
      </c>
      <c r="W66" s="11">
        <v>0.2576</v>
      </c>
      <c r="X66" s="11">
        <v>36.858400000000003</v>
      </c>
      <c r="Y66" s="11">
        <v>24.543399999999998</v>
      </c>
      <c r="Z66" s="11">
        <v>55.071617000000003</v>
      </c>
      <c r="AA66" s="10">
        <v>1024.9314999999999</v>
      </c>
      <c r="AB66" s="11">
        <v>6.4666100000000002</v>
      </c>
      <c r="AC66" s="10">
        <v>95.776309999999995</v>
      </c>
      <c r="AD66" s="11">
        <v>8.1340000000000003</v>
      </c>
      <c r="AE66" s="11">
        <v>0.31290000000000001</v>
      </c>
      <c r="AF66" s="11">
        <v>0.68769999999999998</v>
      </c>
      <c r="AG66" s="10">
        <v>10</v>
      </c>
      <c r="AH66" s="503">
        <v>0.52</v>
      </c>
    </row>
    <row r="67" spans="1:34" s="116" customFormat="1">
      <c r="A67" s="29" t="s">
        <v>15</v>
      </c>
      <c r="B67" s="33">
        <v>41708</v>
      </c>
      <c r="C67" s="31">
        <v>2</v>
      </c>
      <c r="D67" s="31">
        <v>1</v>
      </c>
      <c r="E67" s="31">
        <v>1</v>
      </c>
      <c r="F67" s="31" t="s">
        <v>206</v>
      </c>
      <c r="G67" s="31" t="s">
        <v>187</v>
      </c>
      <c r="H67" s="32" t="s">
        <v>245</v>
      </c>
      <c r="I67" s="32" t="s">
        <v>326</v>
      </c>
      <c r="J67" s="32" t="s">
        <v>240</v>
      </c>
      <c r="K67" s="32" t="s">
        <v>253</v>
      </c>
      <c r="L67" s="32" t="s">
        <v>381</v>
      </c>
      <c r="M67" s="21">
        <f t="shared" si="0"/>
        <v>6.5</v>
      </c>
      <c r="N67" s="503">
        <v>9.3842748278864463E-2</v>
      </c>
      <c r="O67" s="11">
        <v>36.857100000000003</v>
      </c>
      <c r="P67" s="11">
        <v>23.251999999999999</v>
      </c>
      <c r="Q67" s="11">
        <v>53.662866999999999</v>
      </c>
      <c r="R67" s="10">
        <v>1025.2741000000001</v>
      </c>
      <c r="S67" s="11">
        <v>6.9923500000000001</v>
      </c>
      <c r="T67" s="10">
        <v>101.28708</v>
      </c>
      <c r="U67" s="11">
        <v>8.1910000000000007</v>
      </c>
      <c r="V67" s="11">
        <v>0.36580000000000001</v>
      </c>
      <c r="W67" s="11">
        <v>0.78649999999999998</v>
      </c>
      <c r="X67" s="11">
        <v>36.883800000000001</v>
      </c>
      <c r="Y67" s="11">
        <v>22.997699999999998</v>
      </c>
      <c r="Z67" s="11">
        <v>53.426428000000001</v>
      </c>
      <c r="AA67" s="10">
        <v>1025.4092000000001</v>
      </c>
      <c r="AB67" s="11">
        <v>6.4460499999999996</v>
      </c>
      <c r="AC67" s="10">
        <v>92.976110000000006</v>
      </c>
      <c r="AD67" s="11">
        <v>8.1660000000000004</v>
      </c>
      <c r="AE67" s="11">
        <v>0.71989999999999998</v>
      </c>
      <c r="AF67" s="11">
        <v>1.2569999999999999</v>
      </c>
      <c r="AG67" s="10">
        <v>7.2</v>
      </c>
      <c r="AH67" s="503">
        <v>0.91</v>
      </c>
    </row>
    <row r="68" spans="1:34" s="116" customFormat="1">
      <c r="A68" s="29" t="s">
        <v>15</v>
      </c>
      <c r="B68" s="33">
        <v>41715</v>
      </c>
      <c r="C68" s="31">
        <v>2</v>
      </c>
      <c r="D68" s="31">
        <v>1</v>
      </c>
      <c r="E68" s="31">
        <v>1</v>
      </c>
      <c r="F68" s="31" t="s">
        <v>208</v>
      </c>
      <c r="G68" s="31" t="s">
        <v>193</v>
      </c>
      <c r="H68" s="32" t="s">
        <v>239</v>
      </c>
      <c r="I68" s="32" t="s">
        <v>326</v>
      </c>
      <c r="J68" s="32" t="s">
        <v>280</v>
      </c>
      <c r="K68" s="32" t="s">
        <v>248</v>
      </c>
      <c r="L68" s="32" t="s">
        <v>388</v>
      </c>
      <c r="M68" s="21">
        <f t="shared" si="0"/>
        <v>8.2352941176470598</v>
      </c>
      <c r="N68" s="503">
        <v>0.11663288856341836</v>
      </c>
      <c r="O68" s="11">
        <v>36.766800000000003</v>
      </c>
      <c r="P68" s="11">
        <v>22.3033</v>
      </c>
      <c r="Q68" s="11">
        <v>52.524237999999997</v>
      </c>
      <c r="R68" s="10">
        <v>1025.4798000000001</v>
      </c>
      <c r="S68" s="11">
        <v>7.0435400000000001</v>
      </c>
      <c r="T68" s="10">
        <v>100.29803</v>
      </c>
      <c r="U68" s="11">
        <v>8.2550000000000008</v>
      </c>
      <c r="V68" s="11">
        <v>0.51790000000000003</v>
      </c>
      <c r="W68" s="11">
        <v>0.54830000000000001</v>
      </c>
      <c r="X68" s="11">
        <v>36.767000000000003</v>
      </c>
      <c r="Y68" s="11">
        <v>22.302700000000002</v>
      </c>
      <c r="Z68" s="11">
        <v>52.528097000000002</v>
      </c>
      <c r="AA68" s="10">
        <v>1025.521</v>
      </c>
      <c r="AB68" s="11">
        <v>7.0570300000000001</v>
      </c>
      <c r="AC68" s="10">
        <v>100.48911</v>
      </c>
      <c r="AD68" s="11">
        <v>8.2569999999999997</v>
      </c>
      <c r="AE68" s="11">
        <v>0.6724</v>
      </c>
      <c r="AF68" s="11">
        <v>0.75249999999999995</v>
      </c>
      <c r="AG68" s="10">
        <v>6.6</v>
      </c>
      <c r="AH68" s="503">
        <v>0.64</v>
      </c>
    </row>
    <row r="69" spans="1:34" s="116" customFormat="1">
      <c r="A69" s="29" t="s">
        <v>15</v>
      </c>
      <c r="B69" s="33">
        <v>41722</v>
      </c>
      <c r="C69" s="31">
        <v>2</v>
      </c>
      <c r="D69" s="31" t="s">
        <v>196</v>
      </c>
      <c r="E69" s="31" t="s">
        <v>196</v>
      </c>
      <c r="F69" s="31" t="s">
        <v>116</v>
      </c>
      <c r="G69" s="31" t="s">
        <v>187</v>
      </c>
      <c r="H69" s="32" t="s">
        <v>243</v>
      </c>
      <c r="I69" s="32" t="s">
        <v>326</v>
      </c>
      <c r="J69" s="32" t="s">
        <v>280</v>
      </c>
      <c r="K69" s="32" t="s">
        <v>260</v>
      </c>
      <c r="L69" s="32" t="s">
        <v>388</v>
      </c>
      <c r="M69" s="21">
        <f t="shared" si="0"/>
        <v>6.0869565217391317</v>
      </c>
      <c r="N69" s="503">
        <v>7.8868842204298975E-2</v>
      </c>
      <c r="O69" s="11">
        <v>36.922499999999999</v>
      </c>
      <c r="P69" s="11">
        <v>22.485800000000001</v>
      </c>
      <c r="Q69" s="11">
        <v>52.918458999999999</v>
      </c>
      <c r="R69" s="10">
        <v>1025.5452</v>
      </c>
      <c r="S69" s="11">
        <v>7.14466</v>
      </c>
      <c r="T69" s="10">
        <v>102.15727</v>
      </c>
      <c r="U69" s="11">
        <v>8.1920000000000002</v>
      </c>
      <c r="V69" s="11">
        <v>0.12089999999999999</v>
      </c>
      <c r="W69" s="11">
        <v>0.35580000000000001</v>
      </c>
      <c r="X69" s="11">
        <v>37.249299999999998</v>
      </c>
      <c r="Y69" s="11">
        <v>22.7151</v>
      </c>
      <c r="Z69" s="11">
        <v>53.587910999999998</v>
      </c>
      <c r="AA69" s="10">
        <v>1025.7699</v>
      </c>
      <c r="AB69" s="11">
        <v>6.16031</v>
      </c>
      <c r="AC69" s="10">
        <v>88.605149999999995</v>
      </c>
      <c r="AD69" s="11">
        <v>8.1340000000000003</v>
      </c>
      <c r="AE69" s="11">
        <v>0.72509999999999997</v>
      </c>
      <c r="AF69" s="11">
        <v>1.3933</v>
      </c>
      <c r="AG69" s="10">
        <v>11</v>
      </c>
      <c r="AH69" s="503">
        <v>0.6</v>
      </c>
    </row>
    <row r="70" spans="1:34" s="116" customFormat="1">
      <c r="A70" s="29"/>
      <c r="B70" s="33"/>
      <c r="C70" s="31"/>
      <c r="D70" s="31"/>
      <c r="E70" s="31"/>
      <c r="F70" s="31"/>
      <c r="G70" s="31"/>
      <c r="H70" s="32"/>
      <c r="I70" s="32"/>
      <c r="J70" s="32"/>
      <c r="K70" s="32"/>
      <c r="N70" s="503"/>
      <c r="AG70" s="10"/>
      <c r="AH70" s="503"/>
    </row>
    <row r="71" spans="1:34" s="116" customFormat="1">
      <c r="A71" s="29" t="s">
        <v>16</v>
      </c>
      <c r="B71" s="33">
        <v>41610</v>
      </c>
      <c r="C71" s="31">
        <v>2</v>
      </c>
      <c r="D71" s="31" t="s">
        <v>191</v>
      </c>
      <c r="E71" s="31">
        <v>1</v>
      </c>
      <c r="F71" s="31" t="s">
        <v>206</v>
      </c>
      <c r="G71" s="31" t="s">
        <v>199</v>
      </c>
      <c r="H71" s="32" t="s">
        <v>244</v>
      </c>
      <c r="I71" s="32" t="s">
        <v>326</v>
      </c>
      <c r="J71" s="32" t="s">
        <v>326</v>
      </c>
      <c r="N71" s="503">
        <v>5.8222788480249026E-2</v>
      </c>
      <c r="O71" s="11">
        <v>35.3613</v>
      </c>
      <c r="P71" s="11">
        <v>21.7376</v>
      </c>
      <c r="Q71" s="11">
        <v>50.148949000000002</v>
      </c>
      <c r="R71" s="10">
        <v>1024.5671</v>
      </c>
      <c r="S71" s="11">
        <v>7.2380000000000004</v>
      </c>
      <c r="T71" s="10">
        <v>101.20675</v>
      </c>
      <c r="U71" s="11">
        <v>8.1639999999999997</v>
      </c>
      <c r="V71" s="11">
        <v>0.1593</v>
      </c>
      <c r="W71" s="11">
        <v>0.21329999999999999</v>
      </c>
      <c r="X71" s="11">
        <v>35.3553</v>
      </c>
      <c r="Y71" s="11">
        <v>21.552</v>
      </c>
      <c r="Z71" s="11">
        <v>49.957684999999998</v>
      </c>
      <c r="AA71" s="10">
        <v>1024.6972000000001</v>
      </c>
      <c r="AB71" s="11">
        <v>7.2515200000000002</v>
      </c>
      <c r="AC71" s="10">
        <v>101.05709</v>
      </c>
      <c r="AD71" s="11">
        <v>8.1739999999999995</v>
      </c>
      <c r="AE71" s="11">
        <v>0.18790000000000001</v>
      </c>
      <c r="AF71" s="11">
        <v>0.55720000000000003</v>
      </c>
      <c r="AG71" s="10">
        <v>10</v>
      </c>
      <c r="AH71" s="503">
        <v>0.21</v>
      </c>
    </row>
    <row r="72" spans="1:34" s="116" customFormat="1">
      <c r="A72" s="29" t="s">
        <v>16</v>
      </c>
      <c r="B72" s="33">
        <v>41617</v>
      </c>
      <c r="C72" s="31">
        <v>2</v>
      </c>
      <c r="D72" s="31" t="s">
        <v>196</v>
      </c>
      <c r="E72" s="31">
        <v>1</v>
      </c>
      <c r="F72" s="31" t="s">
        <v>206</v>
      </c>
      <c r="G72" s="31" t="s">
        <v>207</v>
      </c>
      <c r="H72" s="32" t="s">
        <v>240</v>
      </c>
      <c r="I72" s="32" t="s">
        <v>326</v>
      </c>
      <c r="J72" s="32" t="s">
        <v>326</v>
      </c>
      <c r="N72" s="503">
        <v>6.4430135999999999E-2</v>
      </c>
      <c r="O72" s="11">
        <v>35.507899999999999</v>
      </c>
      <c r="P72" s="11">
        <v>22.003900000000002</v>
      </c>
      <c r="Q72" s="11">
        <v>50.610996999999998</v>
      </c>
      <c r="R72" s="10">
        <v>1024.605</v>
      </c>
      <c r="S72" s="11">
        <v>7.3501200000000004</v>
      </c>
      <c r="T72" s="10">
        <v>103.35055</v>
      </c>
      <c r="U72" s="11">
        <v>8.2710000000000008</v>
      </c>
      <c r="V72" s="11">
        <v>0.1694</v>
      </c>
      <c r="W72" s="11">
        <v>0.37619999999999998</v>
      </c>
      <c r="X72" s="11">
        <v>35.485500000000002</v>
      </c>
      <c r="Y72" s="11">
        <v>21.414400000000001</v>
      </c>
      <c r="Z72" s="11">
        <v>49.978704999999998</v>
      </c>
      <c r="AA72" s="10">
        <v>1024.8342</v>
      </c>
      <c r="AB72" s="11">
        <v>7.3954599999999999</v>
      </c>
      <c r="AC72" s="10">
        <v>102.88831</v>
      </c>
      <c r="AD72" s="11">
        <v>8.2750000000000004</v>
      </c>
      <c r="AE72" s="11">
        <v>0.2087</v>
      </c>
      <c r="AF72" s="11">
        <v>0.51419999999999999</v>
      </c>
      <c r="AG72" s="10">
        <v>7.9</v>
      </c>
      <c r="AH72" s="503">
        <v>0.33</v>
      </c>
    </row>
    <row r="73" spans="1:34" s="116" customFormat="1">
      <c r="A73" s="29" t="s">
        <v>16</v>
      </c>
      <c r="B73" s="33">
        <v>41624</v>
      </c>
      <c r="C73" s="31">
        <v>2</v>
      </c>
      <c r="D73" s="31" t="s">
        <v>191</v>
      </c>
      <c r="E73" s="31">
        <v>1</v>
      </c>
      <c r="F73" s="31" t="s">
        <v>206</v>
      </c>
      <c r="G73" s="31" t="s">
        <v>193</v>
      </c>
      <c r="H73" s="32" t="s">
        <v>240</v>
      </c>
      <c r="I73" s="32" t="s">
        <v>326</v>
      </c>
      <c r="J73" s="32" t="s">
        <v>326</v>
      </c>
      <c r="N73" s="503">
        <v>5.4193750062672796E-2</v>
      </c>
      <c r="O73" s="11">
        <v>35.592799999999997</v>
      </c>
      <c r="P73" s="11">
        <v>23.569199999999999</v>
      </c>
      <c r="Q73" s="11">
        <v>52.358750999999998</v>
      </c>
      <c r="R73" s="10">
        <v>1024.2247</v>
      </c>
      <c r="S73" s="11">
        <v>7.3334299999999999</v>
      </c>
      <c r="T73" s="10">
        <v>106.03704</v>
      </c>
      <c r="U73" s="11">
        <v>8.1189999999999998</v>
      </c>
      <c r="V73" s="11">
        <v>2.35E-2</v>
      </c>
      <c r="W73" s="11">
        <v>8.9300000000000004E-2</v>
      </c>
      <c r="X73" s="11">
        <v>35.588900000000002</v>
      </c>
      <c r="Y73" s="11">
        <v>22.223400000000002</v>
      </c>
      <c r="Z73" s="11">
        <v>50.951093</v>
      </c>
      <c r="AA73" s="10">
        <v>1024.6876</v>
      </c>
      <c r="AB73" s="11">
        <v>7.3255100000000004</v>
      </c>
      <c r="AC73" s="10">
        <v>103.45444999999999</v>
      </c>
      <c r="AD73" s="11">
        <v>8.1020000000000003</v>
      </c>
      <c r="AE73" s="11">
        <v>0.33019999999999999</v>
      </c>
      <c r="AF73" s="11">
        <v>0.77290000000000003</v>
      </c>
      <c r="AG73" s="10">
        <v>12</v>
      </c>
      <c r="AH73" s="503">
        <v>0.86</v>
      </c>
    </row>
    <row r="74" spans="1:34" s="116" customFormat="1">
      <c r="A74" s="29" t="s">
        <v>16</v>
      </c>
      <c r="B74" s="33">
        <v>41631</v>
      </c>
      <c r="C74" s="31">
        <v>2</v>
      </c>
      <c r="D74" s="31" t="s">
        <v>191</v>
      </c>
      <c r="E74" s="31">
        <v>1</v>
      </c>
      <c r="F74" s="31" t="s">
        <v>206</v>
      </c>
      <c r="G74" s="31" t="s">
        <v>207</v>
      </c>
      <c r="H74" s="32" t="s">
        <v>240</v>
      </c>
      <c r="I74" s="32" t="s">
        <v>326</v>
      </c>
      <c r="J74" s="32" t="s">
        <v>326</v>
      </c>
      <c r="N74" s="503">
        <v>5.2607087219654146E-2</v>
      </c>
      <c r="O74" s="11">
        <v>35.698399999999999</v>
      </c>
      <c r="P74" s="11">
        <v>23.075299999999999</v>
      </c>
      <c r="Q74" s="11">
        <v>51.976191999999998</v>
      </c>
      <c r="R74" s="10">
        <v>1024.4458</v>
      </c>
      <c r="S74" s="11">
        <v>7.15991</v>
      </c>
      <c r="T74" s="10">
        <v>102.70528</v>
      </c>
      <c r="U74" s="11">
        <v>8.1820000000000004</v>
      </c>
      <c r="V74" s="11">
        <v>9.2899999999999996E-2</v>
      </c>
      <c r="W74" s="11">
        <v>8.2299999999999998E-2</v>
      </c>
      <c r="X74" s="11">
        <v>35.679299999999998</v>
      </c>
      <c r="Y74" s="11">
        <v>22.354199999999999</v>
      </c>
      <c r="Z74" s="11">
        <v>51.202891999999999</v>
      </c>
      <c r="AA74" s="10">
        <v>1024.7180000000001</v>
      </c>
      <c r="AB74" s="11">
        <v>7.3205900000000002</v>
      </c>
      <c r="AC74" s="10">
        <v>103.67843000000001</v>
      </c>
      <c r="AD74" s="11">
        <v>8.202</v>
      </c>
      <c r="AE74" s="11">
        <v>0.3488</v>
      </c>
      <c r="AF74" s="11">
        <v>0.39410000000000001</v>
      </c>
      <c r="AG74" s="10">
        <v>11</v>
      </c>
      <c r="AH74" s="503">
        <v>0.27</v>
      </c>
    </row>
    <row r="75" spans="1:34" s="116" customFormat="1">
      <c r="A75" s="29" t="s">
        <v>16</v>
      </c>
      <c r="B75" s="33">
        <v>41645</v>
      </c>
      <c r="C75" s="31">
        <v>2</v>
      </c>
      <c r="D75" s="31" t="s">
        <v>196</v>
      </c>
      <c r="E75" s="31">
        <v>1</v>
      </c>
      <c r="F75" s="31" t="s">
        <v>116</v>
      </c>
      <c r="G75" s="31" t="s">
        <v>187</v>
      </c>
      <c r="H75" s="32" t="s">
        <v>244</v>
      </c>
      <c r="I75" s="32" t="s">
        <v>326</v>
      </c>
      <c r="J75" s="32" t="s">
        <v>326</v>
      </c>
      <c r="N75" s="503">
        <v>8.8585803359186338E-2</v>
      </c>
      <c r="O75" s="11">
        <v>35.874699999999997</v>
      </c>
      <c r="P75" s="11">
        <v>23.325299999999999</v>
      </c>
      <c r="Q75" s="11">
        <v>52.468623999999998</v>
      </c>
      <c r="R75" s="10">
        <v>1024.5074999999999</v>
      </c>
      <c r="S75" s="11">
        <v>7.0869999999999997</v>
      </c>
      <c r="T75" s="10">
        <v>102.20722000000001</v>
      </c>
      <c r="U75" s="11">
        <v>8.2029999999999994</v>
      </c>
      <c r="V75" s="11">
        <v>0.34279999999999999</v>
      </c>
      <c r="W75" s="11">
        <v>0.1285</v>
      </c>
      <c r="X75" s="11">
        <v>35.884</v>
      </c>
      <c r="Y75" s="11">
        <v>22.592199999999998</v>
      </c>
      <c r="Z75" s="11">
        <v>51.714762</v>
      </c>
      <c r="AA75" s="10">
        <v>1024.8068000000001</v>
      </c>
      <c r="AB75" s="11">
        <v>7.3331900000000001</v>
      </c>
      <c r="AC75" s="10">
        <v>104.41716</v>
      </c>
      <c r="AD75" s="11">
        <v>8.2309999999999999</v>
      </c>
      <c r="AE75" s="11">
        <v>0.29799999999999999</v>
      </c>
      <c r="AF75" s="11">
        <v>0.50539999999999996</v>
      </c>
      <c r="AG75" s="10">
        <v>12</v>
      </c>
      <c r="AH75" s="503">
        <v>0.33</v>
      </c>
    </row>
    <row r="76" spans="1:34" s="116" customFormat="1">
      <c r="A76" s="29" t="s">
        <v>16</v>
      </c>
      <c r="B76" s="33">
        <v>41652</v>
      </c>
      <c r="C76" s="31">
        <v>2</v>
      </c>
      <c r="D76" s="31" t="s">
        <v>196</v>
      </c>
      <c r="E76" s="31">
        <v>1</v>
      </c>
      <c r="F76" s="31" t="s">
        <v>116</v>
      </c>
      <c r="G76" s="31" t="s">
        <v>204</v>
      </c>
      <c r="H76" s="32" t="s">
        <v>240</v>
      </c>
      <c r="I76" s="32" t="s">
        <v>326</v>
      </c>
      <c r="J76" s="32" t="s">
        <v>326</v>
      </c>
      <c r="N76" s="503">
        <v>7.3486239148766105E-2</v>
      </c>
      <c r="O76" s="11">
        <v>35.959600000000002</v>
      </c>
      <c r="P76" s="11">
        <v>23.4831</v>
      </c>
      <c r="Q76" s="11">
        <v>52.746420999999998</v>
      </c>
      <c r="R76" s="10">
        <v>1024.5265999999999</v>
      </c>
      <c r="S76" s="11">
        <v>6.95791</v>
      </c>
      <c r="T76" s="10">
        <v>100.67014</v>
      </c>
      <c r="U76" s="11">
        <v>8.2210000000000001</v>
      </c>
      <c r="V76" s="11">
        <v>0.20830000000000001</v>
      </c>
      <c r="W76" s="11">
        <v>0.1898</v>
      </c>
      <c r="X76" s="11">
        <v>35.965200000000003</v>
      </c>
      <c r="Y76" s="11">
        <v>23.395700000000001</v>
      </c>
      <c r="Z76" s="11">
        <v>52.668913000000003</v>
      </c>
      <c r="AA76" s="10">
        <v>1024.6351</v>
      </c>
      <c r="AB76" s="11">
        <v>7.03782</v>
      </c>
      <c r="AC76" s="10">
        <v>101.67518</v>
      </c>
      <c r="AD76" s="11">
        <v>8.2349999999999994</v>
      </c>
      <c r="AE76" s="11">
        <v>0.34820000000000001</v>
      </c>
      <c r="AF76" s="11">
        <v>0.4803</v>
      </c>
      <c r="AG76" s="10">
        <v>9.8000000000000007</v>
      </c>
      <c r="AH76" s="503">
        <v>0.3</v>
      </c>
    </row>
    <row r="77" spans="1:34" s="116" customFormat="1">
      <c r="A77" s="29" t="s">
        <v>16</v>
      </c>
      <c r="B77" s="33">
        <v>41659</v>
      </c>
      <c r="C77" s="31">
        <v>2</v>
      </c>
      <c r="D77" s="31">
        <v>1</v>
      </c>
      <c r="E77" s="31">
        <v>1</v>
      </c>
      <c r="F77" s="31" t="s">
        <v>197</v>
      </c>
      <c r="G77" s="31" t="s">
        <v>207</v>
      </c>
      <c r="H77" s="32" t="s">
        <v>241</v>
      </c>
      <c r="I77" s="32" t="s">
        <v>326</v>
      </c>
      <c r="J77" s="32" t="s">
        <v>280</v>
      </c>
      <c r="N77" s="503">
        <v>6.0455730814711277E-2</v>
      </c>
      <c r="O77" s="11">
        <v>36.104500000000002</v>
      </c>
      <c r="P77" s="11">
        <v>24.0383</v>
      </c>
      <c r="Q77" s="11">
        <v>53.526814999999999</v>
      </c>
      <c r="R77" s="10">
        <v>1024.4706000000001</v>
      </c>
      <c r="S77" s="11">
        <v>6.9509400000000001</v>
      </c>
      <c r="T77" s="10">
        <v>101.62267</v>
      </c>
      <c r="U77" s="11">
        <v>8.2129999999999992</v>
      </c>
      <c r="V77" s="11">
        <v>0.2102</v>
      </c>
      <c r="W77" s="11">
        <v>0.26929999999999998</v>
      </c>
      <c r="X77" s="11">
        <v>36.105200000000004</v>
      </c>
      <c r="Y77" s="11">
        <v>23.3584</v>
      </c>
      <c r="Z77" s="11">
        <v>52.811236999999998</v>
      </c>
      <c r="AA77" s="10">
        <v>1024.7517</v>
      </c>
      <c r="AB77" s="11">
        <v>6.9015300000000002</v>
      </c>
      <c r="AC77" s="10">
        <v>99.722250000000003</v>
      </c>
      <c r="AD77" s="11">
        <v>8.2409999999999997</v>
      </c>
      <c r="AE77" s="11">
        <v>0.40910000000000002</v>
      </c>
      <c r="AF77" s="11">
        <v>1.2041999999999999</v>
      </c>
      <c r="AG77" s="10">
        <v>7.4</v>
      </c>
      <c r="AH77" s="503">
        <v>0.7</v>
      </c>
    </row>
    <row r="78" spans="1:34" s="116" customFormat="1">
      <c r="A78" s="29" t="s">
        <v>16</v>
      </c>
      <c r="B78" s="33">
        <v>41667</v>
      </c>
      <c r="C78" s="31">
        <v>2</v>
      </c>
      <c r="D78" s="31">
        <v>1</v>
      </c>
      <c r="E78" s="31">
        <v>1</v>
      </c>
      <c r="F78" s="31" t="s">
        <v>206</v>
      </c>
      <c r="G78" s="31" t="s">
        <v>199</v>
      </c>
      <c r="H78" s="32" t="s">
        <v>243</v>
      </c>
      <c r="I78" s="32" t="s">
        <v>326</v>
      </c>
      <c r="J78" s="32" t="s">
        <v>280</v>
      </c>
      <c r="N78" s="503">
        <v>9.37497382924114E-2</v>
      </c>
      <c r="O78" s="11">
        <v>36.2577</v>
      </c>
      <c r="P78" s="11">
        <v>24.488</v>
      </c>
      <c r="Q78" s="11">
        <v>54.211123999999998</v>
      </c>
      <c r="R78" s="10">
        <v>1024.453</v>
      </c>
      <c r="S78" s="11">
        <v>6.9111099999999999</v>
      </c>
      <c r="T78" s="10">
        <v>101.91172</v>
      </c>
      <c r="U78" s="11">
        <v>8.0890000000000004</v>
      </c>
      <c r="V78" s="11">
        <v>0.23080000000000001</v>
      </c>
      <c r="W78" s="11">
        <v>0.24490000000000001</v>
      </c>
      <c r="X78" s="11">
        <v>36.287999999999997</v>
      </c>
      <c r="Y78" s="11">
        <v>24.306699999999999</v>
      </c>
      <c r="Z78" s="11">
        <v>54.064447999999999</v>
      </c>
      <c r="AA78" s="10">
        <v>1024.6089999999999</v>
      </c>
      <c r="AB78" s="11">
        <v>6.87852</v>
      </c>
      <c r="AC78" s="10">
        <v>101.1345</v>
      </c>
      <c r="AD78" s="11">
        <v>8.0980000000000008</v>
      </c>
      <c r="AE78" s="11">
        <v>0.50239999999999996</v>
      </c>
      <c r="AF78" s="11">
        <v>1.1238999999999999</v>
      </c>
      <c r="AG78" s="10">
        <v>7.3</v>
      </c>
      <c r="AH78" s="503">
        <v>0.81</v>
      </c>
    </row>
    <row r="79" spans="1:34" s="116" customFormat="1">
      <c r="A79" s="29" t="s">
        <v>16</v>
      </c>
      <c r="B79" s="33">
        <v>41673</v>
      </c>
      <c r="C79" s="31">
        <v>2</v>
      </c>
      <c r="D79" s="31">
        <v>1</v>
      </c>
      <c r="E79" s="31">
        <v>1</v>
      </c>
      <c r="F79" s="31" t="s">
        <v>116</v>
      </c>
      <c r="G79" s="31" t="s">
        <v>193</v>
      </c>
      <c r="H79" s="32" t="s">
        <v>239</v>
      </c>
      <c r="I79" s="32" t="s">
        <v>326</v>
      </c>
      <c r="J79" s="32" t="s">
        <v>280</v>
      </c>
      <c r="K79" s="32"/>
      <c r="L79" s="32"/>
      <c r="M79" s="32"/>
      <c r="N79" s="503">
        <v>8.6619676349083352E-2</v>
      </c>
      <c r="O79" s="11">
        <v>36.422899999999998</v>
      </c>
      <c r="P79" s="11">
        <v>23.986999999999998</v>
      </c>
      <c r="Q79" s="11">
        <v>53.890574999999998</v>
      </c>
      <c r="R79" s="10">
        <v>1024.7279000000001</v>
      </c>
      <c r="S79" s="11">
        <v>7.04732</v>
      </c>
      <c r="T79" s="10">
        <v>103.12952</v>
      </c>
      <c r="U79" s="11">
        <v>8.0760000000000005</v>
      </c>
      <c r="V79" s="11">
        <v>0.30840000000000001</v>
      </c>
      <c r="W79" s="11">
        <v>0.37259999999999999</v>
      </c>
      <c r="X79" s="11">
        <v>36.418799999999997</v>
      </c>
      <c r="Y79" s="11">
        <v>23.824100000000001</v>
      </c>
      <c r="Z79" s="11">
        <v>53.718083999999998</v>
      </c>
      <c r="AA79" s="10">
        <v>1024.8525999999999</v>
      </c>
      <c r="AB79" s="11">
        <v>6.9032299999999998</v>
      </c>
      <c r="AC79" s="10">
        <v>100.73560999999999</v>
      </c>
      <c r="AD79" s="11">
        <v>8.0960000000000001</v>
      </c>
      <c r="AE79" s="11">
        <v>0.86799999999999999</v>
      </c>
      <c r="AF79" s="11">
        <v>1.1742999999999999</v>
      </c>
      <c r="AG79" s="10">
        <v>6.3</v>
      </c>
      <c r="AH79" s="503">
        <v>0.84</v>
      </c>
    </row>
    <row r="80" spans="1:34" s="116" customFormat="1">
      <c r="A80" s="29" t="s">
        <v>16</v>
      </c>
      <c r="B80" s="33">
        <v>41680</v>
      </c>
      <c r="C80" s="31">
        <v>2</v>
      </c>
      <c r="D80" s="31">
        <v>1</v>
      </c>
      <c r="E80" s="31">
        <v>1</v>
      </c>
      <c r="F80" s="31" t="s">
        <v>116</v>
      </c>
      <c r="G80" s="31" t="s">
        <v>193</v>
      </c>
      <c r="H80" s="32" t="s">
        <v>238</v>
      </c>
      <c r="I80" s="32" t="s">
        <v>326</v>
      </c>
      <c r="J80" s="32" t="s">
        <v>280</v>
      </c>
      <c r="K80" s="32"/>
      <c r="L80" s="31"/>
      <c r="M80" s="31"/>
      <c r="N80" s="511">
        <v>6.8879949645401575E-2</v>
      </c>
      <c r="O80" s="11">
        <v>36.515000000000001</v>
      </c>
      <c r="P80" s="11">
        <v>23.58</v>
      </c>
      <c r="Q80" s="11">
        <v>53.573239000000001</v>
      </c>
      <c r="R80" s="10">
        <v>1024.9183</v>
      </c>
      <c r="S80" s="11">
        <v>6.9047099999999997</v>
      </c>
      <c r="T80" s="10">
        <v>100.3892</v>
      </c>
      <c r="U80" s="11">
        <v>8.1590000000000007</v>
      </c>
      <c r="V80" s="11">
        <v>0.59199999999999997</v>
      </c>
      <c r="W80" s="11">
        <v>0.36149999999999999</v>
      </c>
      <c r="X80" s="11">
        <v>36.503100000000003</v>
      </c>
      <c r="Y80" s="11">
        <v>23.499700000000001</v>
      </c>
      <c r="Z80" s="11">
        <v>53.479470999999997</v>
      </c>
      <c r="AA80" s="10">
        <v>1025.0117</v>
      </c>
      <c r="AB80" s="11">
        <v>6.8018200000000002</v>
      </c>
      <c r="AC80" s="10">
        <v>98.749080000000006</v>
      </c>
      <c r="AD80" s="11">
        <v>8.1690000000000005</v>
      </c>
      <c r="AE80" s="11">
        <v>1.0959000000000001</v>
      </c>
      <c r="AF80" s="11">
        <v>0.73839999999999995</v>
      </c>
      <c r="AG80" s="10">
        <v>5.5</v>
      </c>
      <c r="AH80" s="503">
        <v>0.61</v>
      </c>
    </row>
    <row r="81" spans="1:34" s="116" customFormat="1">
      <c r="A81" s="29" t="s">
        <v>16</v>
      </c>
      <c r="B81" s="33">
        <v>41687</v>
      </c>
      <c r="C81" s="31">
        <v>2</v>
      </c>
      <c r="D81" s="31">
        <v>1</v>
      </c>
      <c r="E81" s="31">
        <v>1</v>
      </c>
      <c r="F81" s="31" t="s">
        <v>116</v>
      </c>
      <c r="G81" s="31" t="s">
        <v>207</v>
      </c>
      <c r="H81" s="32" t="s">
        <v>238</v>
      </c>
      <c r="I81" s="32" t="s">
        <v>326</v>
      </c>
      <c r="J81" s="32" t="s">
        <v>327</v>
      </c>
      <c r="K81" s="536"/>
      <c r="L81" s="32"/>
      <c r="M81" s="32"/>
      <c r="N81" s="511">
        <v>6.2468776696942348E-2</v>
      </c>
      <c r="O81" s="11">
        <v>36.609000000000002</v>
      </c>
      <c r="P81" s="11">
        <v>24.251799999999999</v>
      </c>
      <c r="Q81" s="11">
        <v>54.420718999999998</v>
      </c>
      <c r="R81" s="10">
        <v>1024.7863</v>
      </c>
      <c r="S81" s="11">
        <v>6.8746400000000003</v>
      </c>
      <c r="T81" s="10">
        <v>101.16882</v>
      </c>
      <c r="U81" s="11">
        <v>8.1210000000000004</v>
      </c>
      <c r="V81" s="11">
        <v>0.20200000000000001</v>
      </c>
      <c r="W81" s="11">
        <v>0.2621</v>
      </c>
      <c r="X81" s="11">
        <v>36.6051</v>
      </c>
      <c r="Y81" s="11">
        <v>23.806000000000001</v>
      </c>
      <c r="Z81" s="11">
        <v>53.942548000000002</v>
      </c>
      <c r="AA81" s="10">
        <v>1025</v>
      </c>
      <c r="AB81" s="11">
        <v>6.7776199999999998</v>
      </c>
      <c r="AC81" s="10">
        <v>98.977980000000002</v>
      </c>
      <c r="AD81" s="11">
        <v>8.1310000000000002</v>
      </c>
      <c r="AE81" s="11">
        <v>0.35639999999999999</v>
      </c>
      <c r="AF81" s="11">
        <v>0.63859999999999995</v>
      </c>
      <c r="AG81" s="10">
        <v>7.3</v>
      </c>
      <c r="AH81" s="503">
        <v>0.45</v>
      </c>
    </row>
    <row r="82" spans="1:34" s="116" customFormat="1">
      <c r="A82" s="29" t="s">
        <v>16</v>
      </c>
      <c r="B82" s="33">
        <v>41694</v>
      </c>
      <c r="C82" s="31">
        <v>2</v>
      </c>
      <c r="D82" s="31">
        <v>1</v>
      </c>
      <c r="E82" s="31">
        <v>1</v>
      </c>
      <c r="F82" s="31" t="s">
        <v>206</v>
      </c>
      <c r="G82" s="31" t="s">
        <v>187</v>
      </c>
      <c r="H82" s="32" t="s">
        <v>237</v>
      </c>
      <c r="I82" s="32" t="s">
        <v>326</v>
      </c>
      <c r="J82" s="32" t="s">
        <v>327</v>
      </c>
      <c r="K82" s="32"/>
      <c r="N82" s="503">
        <v>6.244477709076434E-2</v>
      </c>
      <c r="O82" s="11">
        <v>36.699300000000001</v>
      </c>
      <c r="P82" s="11">
        <v>24.240200000000002</v>
      </c>
      <c r="Q82" s="11">
        <v>54.527456000000001</v>
      </c>
      <c r="R82" s="10">
        <v>1024.8607999999999</v>
      </c>
      <c r="S82" s="11">
        <v>6.8467799999999999</v>
      </c>
      <c r="T82" s="10">
        <v>100.79097</v>
      </c>
      <c r="U82" s="11">
        <v>8.1280000000000001</v>
      </c>
      <c r="V82" s="11">
        <v>0.2349</v>
      </c>
      <c r="W82" s="11">
        <v>0.16220000000000001</v>
      </c>
      <c r="X82" s="11">
        <v>36.690199999999997</v>
      </c>
      <c r="Y82" s="11">
        <v>24.032499999999999</v>
      </c>
      <c r="Z82" s="11">
        <v>54.298825999999998</v>
      </c>
      <c r="AA82" s="10">
        <v>1024.9971</v>
      </c>
      <c r="AB82" s="11">
        <v>6.8587300000000004</v>
      </c>
      <c r="AC82" s="10">
        <v>100.60268000000001</v>
      </c>
      <c r="AD82" s="11">
        <v>8.1329999999999991</v>
      </c>
      <c r="AE82" s="11">
        <v>0.50139999999999996</v>
      </c>
      <c r="AF82" s="11">
        <v>0.47370000000000001</v>
      </c>
      <c r="AG82" s="10">
        <v>9.5</v>
      </c>
      <c r="AH82" s="503">
        <v>0.35</v>
      </c>
    </row>
    <row r="83" spans="1:34" s="116" customFormat="1">
      <c r="A83" s="29" t="s">
        <v>16</v>
      </c>
      <c r="B83" s="33">
        <v>41701</v>
      </c>
      <c r="C83" s="31">
        <v>2</v>
      </c>
      <c r="D83" s="31">
        <v>1</v>
      </c>
      <c r="E83" s="31">
        <v>1</v>
      </c>
      <c r="F83" s="31" t="s">
        <v>206</v>
      </c>
      <c r="G83" s="31" t="s">
        <v>187</v>
      </c>
      <c r="H83" s="32" t="s">
        <v>239</v>
      </c>
      <c r="I83" s="32" t="s">
        <v>326</v>
      </c>
      <c r="J83" s="32" t="s">
        <v>280</v>
      </c>
      <c r="K83" s="32"/>
      <c r="N83" s="503">
        <v>6.8612448894126085E-2</v>
      </c>
      <c r="O83" s="11">
        <v>36.707000000000001</v>
      </c>
      <c r="P83" s="11">
        <v>23.9693</v>
      </c>
      <c r="Q83" s="11">
        <v>54.244247999999999</v>
      </c>
      <c r="R83" s="10">
        <v>1024.9492</v>
      </c>
      <c r="S83" s="11">
        <v>6.9440499999999998</v>
      </c>
      <c r="T83" s="10">
        <v>101.75346</v>
      </c>
      <c r="U83" s="11">
        <v>8.1590000000000007</v>
      </c>
      <c r="V83" s="11">
        <v>0.22509999999999999</v>
      </c>
      <c r="W83" s="11">
        <v>0.25490000000000002</v>
      </c>
      <c r="X83" s="11">
        <v>36.741</v>
      </c>
      <c r="Y83" s="11">
        <v>23.785599999999999</v>
      </c>
      <c r="Z83" s="11">
        <v>54.098066000000003</v>
      </c>
      <c r="AA83" s="10">
        <v>1025.1095</v>
      </c>
      <c r="AB83" s="11">
        <v>6.1374700000000004</v>
      </c>
      <c r="AC83" s="10">
        <v>89.668040000000005</v>
      </c>
      <c r="AD83" s="11">
        <v>8.1270000000000007</v>
      </c>
      <c r="AE83" s="11">
        <v>1.1871</v>
      </c>
      <c r="AF83" s="11">
        <v>0.76500000000000001</v>
      </c>
      <c r="AG83" s="10">
        <v>10</v>
      </c>
      <c r="AH83" s="503">
        <v>0.42</v>
      </c>
    </row>
    <row r="84" spans="1:34" s="116" customFormat="1">
      <c r="A84" s="29" t="s">
        <v>16</v>
      </c>
      <c r="B84" s="33">
        <v>41708</v>
      </c>
      <c r="C84" s="31">
        <v>2</v>
      </c>
      <c r="D84" s="31">
        <v>1</v>
      </c>
      <c r="E84" s="31">
        <v>1</v>
      </c>
      <c r="F84" s="31" t="s">
        <v>116</v>
      </c>
      <c r="G84" s="31" t="s">
        <v>187</v>
      </c>
      <c r="H84" s="32" t="s">
        <v>246</v>
      </c>
      <c r="I84" s="32" t="s">
        <v>327</v>
      </c>
      <c r="J84" s="32" t="s">
        <v>280</v>
      </c>
      <c r="K84" s="32"/>
      <c r="N84" s="503">
        <v>7.9687272970388454E-2</v>
      </c>
      <c r="O84" s="11">
        <v>36.832099999999997</v>
      </c>
      <c r="P84" s="11">
        <v>23.626799999999999</v>
      </c>
      <c r="Q84" s="11">
        <v>54.036479999999997</v>
      </c>
      <c r="R84" s="10">
        <v>1025.1452999999999</v>
      </c>
      <c r="S84" s="11">
        <v>7.0045900000000003</v>
      </c>
      <c r="T84" s="10">
        <v>102.11023</v>
      </c>
      <c r="U84" s="11">
        <v>8.1920000000000002</v>
      </c>
      <c r="V84" s="11">
        <v>0.44669999999999999</v>
      </c>
      <c r="W84" s="11">
        <v>0.52090000000000003</v>
      </c>
      <c r="X84" s="11">
        <v>36.841500000000003</v>
      </c>
      <c r="Y84" s="11">
        <v>23.492799999999999</v>
      </c>
      <c r="Z84" s="11">
        <v>53.911689000000003</v>
      </c>
      <c r="AA84" s="10">
        <v>1025.2713000000001</v>
      </c>
      <c r="AB84" s="11">
        <v>6.86897</v>
      </c>
      <c r="AC84" s="10">
        <v>99.907020000000003</v>
      </c>
      <c r="AD84" s="11">
        <v>8.1950000000000003</v>
      </c>
      <c r="AE84" s="11">
        <v>0.5514</v>
      </c>
      <c r="AF84" s="11">
        <v>1.25</v>
      </c>
      <c r="AG84" s="10">
        <v>8.8000000000000007</v>
      </c>
      <c r="AH84" s="503">
        <v>1.05</v>
      </c>
    </row>
    <row r="85" spans="1:34" s="116" customFormat="1">
      <c r="A85" s="29" t="s">
        <v>16</v>
      </c>
      <c r="B85" s="33">
        <v>41715</v>
      </c>
      <c r="C85" s="31">
        <v>2</v>
      </c>
      <c r="D85" s="31">
        <v>1</v>
      </c>
      <c r="E85" s="31">
        <v>1</v>
      </c>
      <c r="F85" s="31" t="s">
        <v>208</v>
      </c>
      <c r="G85" s="31" t="s">
        <v>187</v>
      </c>
      <c r="H85" s="32" t="s">
        <v>243</v>
      </c>
      <c r="I85" s="32" t="s">
        <v>326</v>
      </c>
      <c r="J85" s="32" t="s">
        <v>280</v>
      </c>
      <c r="K85" s="32"/>
      <c r="N85" s="503">
        <v>6.4367764125045454E-2</v>
      </c>
      <c r="O85" s="11">
        <v>36.800400000000003</v>
      </c>
      <c r="P85" s="11">
        <v>22.637899999999998</v>
      </c>
      <c r="Q85" s="11">
        <v>52.927056</v>
      </c>
      <c r="R85" s="10">
        <v>1025.4094</v>
      </c>
      <c r="S85" s="11">
        <v>7.0515699999999999</v>
      </c>
      <c r="T85" s="10">
        <v>101.02396</v>
      </c>
      <c r="U85" s="11">
        <v>8.2569999999999997</v>
      </c>
      <c r="V85" s="11">
        <v>0.38440000000000002</v>
      </c>
      <c r="W85" s="11">
        <v>0.40849999999999997</v>
      </c>
      <c r="X85" s="11">
        <v>36.798999999999999</v>
      </c>
      <c r="Y85" s="11">
        <v>22.517900000000001</v>
      </c>
      <c r="Z85" s="11">
        <v>52.804265999999998</v>
      </c>
      <c r="AA85" s="10">
        <v>1025.5228</v>
      </c>
      <c r="AB85" s="11">
        <v>6.9662600000000001</v>
      </c>
      <c r="AC85" s="10">
        <v>99.591099999999997</v>
      </c>
      <c r="AD85" s="11">
        <v>8.2629999999999999</v>
      </c>
      <c r="AE85" s="11">
        <v>0.52139999999999997</v>
      </c>
      <c r="AF85" s="11">
        <v>1.0657000000000001</v>
      </c>
      <c r="AG85" s="10">
        <v>8.4</v>
      </c>
      <c r="AH85" s="503">
        <v>0.67</v>
      </c>
    </row>
    <row r="86" spans="1:34" s="116" customFormat="1">
      <c r="A86" s="29" t="s">
        <v>16</v>
      </c>
      <c r="B86" s="33">
        <v>41722</v>
      </c>
      <c r="C86" s="31">
        <v>2</v>
      </c>
      <c r="D86" s="31" t="s">
        <v>196</v>
      </c>
      <c r="E86" s="31">
        <v>1</v>
      </c>
      <c r="F86" s="31" t="s">
        <v>116</v>
      </c>
      <c r="G86" s="31" t="s">
        <v>193</v>
      </c>
      <c r="H86" s="32" t="s">
        <v>241</v>
      </c>
      <c r="I86" s="32" t="s">
        <v>326</v>
      </c>
      <c r="J86" s="32" t="s">
        <v>280</v>
      </c>
      <c r="K86" s="32"/>
      <c r="N86" s="503">
        <v>5.6738128129086629E-2</v>
      </c>
      <c r="O86" s="11">
        <v>36.521500000000003</v>
      </c>
      <c r="P86" s="11">
        <v>22.8703</v>
      </c>
      <c r="Q86" s="11">
        <v>52.819543000000003</v>
      </c>
      <c r="R86" s="10">
        <v>1025.1304</v>
      </c>
      <c r="S86" s="11">
        <v>7.2336099999999997</v>
      </c>
      <c r="T86" s="10">
        <v>103.88573</v>
      </c>
      <c r="U86" s="11">
        <v>8.1940000000000008</v>
      </c>
      <c r="V86" s="11">
        <v>9.64E-2</v>
      </c>
      <c r="W86" s="11">
        <v>0.151</v>
      </c>
      <c r="X86" s="11">
        <v>36.839199999999998</v>
      </c>
      <c r="Y86" s="11">
        <v>22.5001</v>
      </c>
      <c r="Z86" s="11">
        <v>52.836483999999999</v>
      </c>
      <c r="AA86" s="10">
        <v>1025.5599</v>
      </c>
      <c r="AB86" s="11">
        <v>6.9541899999999996</v>
      </c>
      <c r="AC86" s="10">
        <v>99.410809999999998</v>
      </c>
      <c r="AD86" s="11">
        <v>8.1839999999999993</v>
      </c>
      <c r="AE86" s="11">
        <v>0.66</v>
      </c>
      <c r="AF86" s="11">
        <v>0.77990000000000004</v>
      </c>
      <c r="AG86" s="10">
        <v>11.9</v>
      </c>
      <c r="AH86" s="503">
        <v>0.45</v>
      </c>
    </row>
    <row r="87" spans="1:34" s="116" customFormat="1">
      <c r="A87" s="29"/>
      <c r="B87" s="33"/>
      <c r="C87" s="31"/>
      <c r="D87" s="31"/>
      <c r="E87" s="31"/>
      <c r="N87" s="503"/>
      <c r="O87" s="11"/>
      <c r="P87" s="11"/>
      <c r="Q87" s="11"/>
      <c r="R87" s="10"/>
      <c r="S87" s="11"/>
      <c r="T87" s="21"/>
      <c r="U87" s="11"/>
      <c r="V87" s="11"/>
      <c r="W87" s="11"/>
      <c r="X87" s="11"/>
      <c r="Y87" s="11"/>
      <c r="Z87" s="11"/>
      <c r="AA87" s="10"/>
      <c r="AB87" s="11"/>
      <c r="AC87" s="21"/>
      <c r="AD87" s="11"/>
      <c r="AE87" s="11"/>
      <c r="AF87" s="11"/>
      <c r="AG87" s="10"/>
      <c r="AH87" s="503"/>
    </row>
    <row r="88" spans="1:34" s="116" customFormat="1">
      <c r="A88" s="29"/>
      <c r="B88" s="33"/>
      <c r="C88" s="31"/>
      <c r="D88" s="31"/>
      <c r="E88" s="31"/>
      <c r="N88" s="503"/>
      <c r="AA88" s="18"/>
      <c r="AG88" s="10"/>
      <c r="AH88" s="503"/>
    </row>
    <row r="89" spans="1:34" s="116" customFormat="1">
      <c r="A89" s="29"/>
      <c r="B89" s="33"/>
      <c r="C89" s="31"/>
      <c r="D89" s="31"/>
      <c r="E89" s="31"/>
      <c r="N89" s="503"/>
      <c r="AG89" s="10"/>
      <c r="AH89" s="503"/>
    </row>
    <row r="90" spans="1:34" s="116" customFormat="1">
      <c r="A90" s="29" t="s">
        <v>17</v>
      </c>
      <c r="B90" s="33">
        <v>41610</v>
      </c>
      <c r="C90" s="31">
        <v>2</v>
      </c>
      <c r="D90" s="31" t="s">
        <v>97</v>
      </c>
      <c r="E90" s="31">
        <v>1</v>
      </c>
      <c r="F90" s="31" t="s">
        <v>188</v>
      </c>
      <c r="G90" s="31" t="s">
        <v>187</v>
      </c>
      <c r="H90" s="32" t="s">
        <v>239</v>
      </c>
      <c r="I90" s="32" t="s">
        <v>326</v>
      </c>
      <c r="J90" s="32" t="s">
        <v>280</v>
      </c>
      <c r="N90" s="503">
        <v>0.23527577981638112</v>
      </c>
      <c r="O90" s="11">
        <v>35.385899999999999</v>
      </c>
      <c r="P90" s="11">
        <v>21.614999999999998</v>
      </c>
      <c r="Q90" s="11">
        <v>50.053460999999999</v>
      </c>
      <c r="R90" s="10">
        <v>1024.6235999999999</v>
      </c>
      <c r="S90" s="11">
        <v>7.1745599999999996</v>
      </c>
      <c r="T90" s="10">
        <v>100.11514</v>
      </c>
      <c r="U90" s="11">
        <v>8.2260000000000009</v>
      </c>
      <c r="V90" s="11">
        <v>0.30769999999999997</v>
      </c>
      <c r="W90" s="11">
        <v>0.61009999999999998</v>
      </c>
      <c r="X90" s="11">
        <v>36.226599999999998</v>
      </c>
      <c r="Y90" s="11">
        <v>22.373200000000001</v>
      </c>
      <c r="Z90" s="11">
        <v>51.917307999999998</v>
      </c>
      <c r="AA90" s="10">
        <v>1025.0974000000001</v>
      </c>
      <c r="AB90" s="11">
        <v>6.7904799999999996</v>
      </c>
      <c r="AC90" s="10">
        <v>96.50967</v>
      </c>
      <c r="AD90" s="11">
        <v>8.1630000000000003</v>
      </c>
      <c r="AE90" s="11">
        <v>0.55359999999999998</v>
      </c>
      <c r="AF90" s="11">
        <v>1.2365999999999999</v>
      </c>
      <c r="AG90" s="10">
        <v>7.5</v>
      </c>
      <c r="AH90" s="503">
        <v>1.04</v>
      </c>
    </row>
    <row r="91" spans="1:34" s="116" customFormat="1">
      <c r="A91" s="29" t="s">
        <v>17</v>
      </c>
      <c r="B91" s="33">
        <v>41617</v>
      </c>
      <c r="C91" s="31">
        <v>2</v>
      </c>
      <c r="D91" s="31">
        <v>1</v>
      </c>
      <c r="E91" s="31">
        <v>1</v>
      </c>
      <c r="F91" s="31" t="s">
        <v>197</v>
      </c>
      <c r="G91" s="31" t="s">
        <v>207</v>
      </c>
      <c r="H91" s="32" t="s">
        <v>243</v>
      </c>
      <c r="I91" s="32" t="s">
        <v>326</v>
      </c>
      <c r="J91" s="32" t="s">
        <v>280</v>
      </c>
      <c r="N91" s="503">
        <v>9.3478983000000002E-2</v>
      </c>
      <c r="O91" s="11">
        <v>35.526899999999998</v>
      </c>
      <c r="P91" s="11">
        <v>21.372</v>
      </c>
      <c r="Q91" s="11">
        <v>49.978625999999998</v>
      </c>
      <c r="R91" s="10">
        <v>1024.7992999999999</v>
      </c>
      <c r="S91" s="11">
        <v>7.2091799999999999</v>
      </c>
      <c r="T91" s="10">
        <v>100.24477</v>
      </c>
      <c r="U91" s="11">
        <v>8.3010000000000002</v>
      </c>
      <c r="V91" s="11">
        <v>0.47189999999999999</v>
      </c>
      <c r="W91" s="11">
        <v>0.4395</v>
      </c>
      <c r="X91" s="11">
        <v>36.201500000000003</v>
      </c>
      <c r="Y91" s="11">
        <v>22.077300000000001</v>
      </c>
      <c r="Z91" s="11">
        <v>51.571762</v>
      </c>
      <c r="AA91" s="10">
        <v>1025.1615999999999</v>
      </c>
      <c r="AB91" s="11">
        <v>6.8720299999999996</v>
      </c>
      <c r="AC91" s="10">
        <v>97.145859999999999</v>
      </c>
      <c r="AD91" s="11">
        <v>8.2590000000000003</v>
      </c>
      <c r="AE91" s="11">
        <v>0.47910000000000003</v>
      </c>
      <c r="AF91" s="11">
        <v>1.208</v>
      </c>
      <c r="AG91" s="10">
        <v>6.7</v>
      </c>
      <c r="AH91" s="503">
        <v>0.76</v>
      </c>
    </row>
    <row r="92" spans="1:34" s="116" customFormat="1">
      <c r="A92" s="29" t="s">
        <v>17</v>
      </c>
      <c r="B92" s="33">
        <v>41624</v>
      </c>
      <c r="C92" s="31">
        <v>2</v>
      </c>
      <c r="D92" s="31" t="s">
        <v>196</v>
      </c>
      <c r="E92" s="31">
        <v>1</v>
      </c>
      <c r="F92" s="31" t="s">
        <v>206</v>
      </c>
      <c r="G92" s="31" t="s">
        <v>193</v>
      </c>
      <c r="H92" s="32" t="s">
        <v>236</v>
      </c>
      <c r="I92" s="32" t="s">
        <v>326</v>
      </c>
      <c r="J92" s="32" t="s">
        <v>327</v>
      </c>
      <c r="N92" s="503">
        <v>6.7477903808054698E-2</v>
      </c>
      <c r="O92" s="11">
        <v>35.6267</v>
      </c>
      <c r="P92" s="11">
        <v>22.7182</v>
      </c>
      <c r="Q92" s="11">
        <v>51.508659000000002</v>
      </c>
      <c r="R92" s="10">
        <v>1024.492</v>
      </c>
      <c r="S92" s="11">
        <v>7.3398199999999996</v>
      </c>
      <c r="T92" s="10">
        <v>104.58672</v>
      </c>
      <c r="U92" s="11">
        <v>8.1020000000000003</v>
      </c>
      <c r="V92" s="11">
        <v>0.23619999999999999</v>
      </c>
      <c r="W92" s="11">
        <v>0.23719999999999999</v>
      </c>
      <c r="X92" s="11">
        <v>36.401600000000002</v>
      </c>
      <c r="Y92" s="11">
        <v>23.2563</v>
      </c>
      <c r="Z92" s="11">
        <v>53.083585999999997</v>
      </c>
      <c r="AA92" s="10">
        <v>1024.9762000000001</v>
      </c>
      <c r="AB92" s="11">
        <v>7.1553399999999998</v>
      </c>
      <c r="AC92" s="10">
        <v>103.38336</v>
      </c>
      <c r="AD92" s="11">
        <v>8.0559999999999992</v>
      </c>
      <c r="AE92" s="11">
        <v>0.67969999999999997</v>
      </c>
      <c r="AF92" s="11">
        <v>2.0737000000000001</v>
      </c>
      <c r="AG92" s="10">
        <v>10.5</v>
      </c>
      <c r="AH92" s="503">
        <v>0.61</v>
      </c>
    </row>
    <row r="93" spans="1:34" s="116" customFormat="1">
      <c r="A93" s="29" t="s">
        <v>17</v>
      </c>
      <c r="B93" s="33">
        <v>41631</v>
      </c>
      <c r="C93" s="31">
        <v>2</v>
      </c>
      <c r="D93" s="31" t="s">
        <v>194</v>
      </c>
      <c r="E93" s="31">
        <v>1</v>
      </c>
      <c r="F93" s="31" t="s">
        <v>203</v>
      </c>
      <c r="G93" s="31" t="s">
        <v>187</v>
      </c>
      <c r="H93" s="32" t="s">
        <v>245</v>
      </c>
      <c r="I93" s="32" t="s">
        <v>326</v>
      </c>
      <c r="J93" s="32" t="s">
        <v>240</v>
      </c>
      <c r="N93" s="503">
        <v>0.11428679250650868</v>
      </c>
      <c r="O93" s="11">
        <v>35.689100000000003</v>
      </c>
      <c r="P93" s="11">
        <v>22.3567</v>
      </c>
      <c r="Q93" s="11">
        <v>51.210194999999999</v>
      </c>
      <c r="R93" s="10">
        <v>1024.6460999999999</v>
      </c>
      <c r="S93" s="11">
        <v>7.2171700000000003</v>
      </c>
      <c r="T93" s="10">
        <v>102.22432999999999</v>
      </c>
      <c r="U93" s="11">
        <v>8.1920000000000002</v>
      </c>
      <c r="V93" s="11">
        <v>0.50160000000000005</v>
      </c>
      <c r="W93" s="11">
        <v>0.66200000000000003</v>
      </c>
      <c r="X93" s="11">
        <v>36.474400000000003</v>
      </c>
      <c r="Y93" s="11">
        <v>22.884699999999999</v>
      </c>
      <c r="Z93" s="11">
        <v>52.779677</v>
      </c>
      <c r="AA93" s="10">
        <v>1025.1403</v>
      </c>
      <c r="AB93" s="11">
        <v>6.569</v>
      </c>
      <c r="AC93" s="10">
        <v>94.338999999999999</v>
      </c>
      <c r="AD93" s="11">
        <v>8.1470000000000002</v>
      </c>
      <c r="AE93" s="11">
        <v>0.75939999999999996</v>
      </c>
      <c r="AF93" s="11">
        <v>1.1191</v>
      </c>
      <c r="AG93" s="10">
        <v>7.1</v>
      </c>
      <c r="AH93" s="503">
        <v>1.03</v>
      </c>
    </row>
    <row r="94" spans="1:34" s="116" customFormat="1">
      <c r="A94" s="29" t="s">
        <v>17</v>
      </c>
      <c r="B94" s="33">
        <v>41645</v>
      </c>
      <c r="C94" s="31">
        <v>2</v>
      </c>
      <c r="D94" s="31">
        <v>1</v>
      </c>
      <c r="E94" s="31">
        <v>1</v>
      </c>
      <c r="F94" s="31" t="s">
        <v>116</v>
      </c>
      <c r="G94" s="31" t="s">
        <v>187</v>
      </c>
      <c r="H94" s="32" t="s">
        <v>236</v>
      </c>
      <c r="I94" s="32" t="s">
        <v>326</v>
      </c>
      <c r="J94" s="32" t="s">
        <v>326</v>
      </c>
      <c r="N94" s="503">
        <v>0.11998398019843612</v>
      </c>
      <c r="O94" s="11">
        <v>35.918900000000001</v>
      </c>
      <c r="P94" s="11">
        <v>22.578199999999999</v>
      </c>
      <c r="Q94" s="11">
        <v>51.736426000000002</v>
      </c>
      <c r="R94" s="10">
        <v>1024.7560000000001</v>
      </c>
      <c r="S94" s="11">
        <v>6.9502800000000002</v>
      </c>
      <c r="T94" s="10">
        <v>98.960530000000006</v>
      </c>
      <c r="U94" s="11">
        <v>8.1950000000000003</v>
      </c>
      <c r="V94" s="11">
        <v>0.50949999999999995</v>
      </c>
      <c r="W94" s="11">
        <v>0.20230000000000001</v>
      </c>
      <c r="X94" s="11">
        <v>36.652299999999997</v>
      </c>
      <c r="Y94" s="11">
        <v>23.052</v>
      </c>
      <c r="Z94" s="11">
        <v>53.187939999999998</v>
      </c>
      <c r="AA94" s="10">
        <v>1025.2248999999999</v>
      </c>
      <c r="AB94" s="11">
        <v>6.3440799999999999</v>
      </c>
      <c r="AC94" s="10">
        <v>91.469250000000002</v>
      </c>
      <c r="AD94" s="11">
        <v>8.1389999999999993</v>
      </c>
      <c r="AE94" s="11">
        <v>0.69220000000000004</v>
      </c>
      <c r="AF94" s="11">
        <v>0.94740000000000002</v>
      </c>
      <c r="AG94" s="10">
        <v>9</v>
      </c>
      <c r="AH94" s="503">
        <v>0.47</v>
      </c>
    </row>
    <row r="95" spans="1:34" s="116" customFormat="1">
      <c r="A95" s="29" t="s">
        <v>17</v>
      </c>
      <c r="B95" s="33">
        <v>41652</v>
      </c>
      <c r="C95" s="31">
        <v>2</v>
      </c>
      <c r="D95" s="31">
        <v>1</v>
      </c>
      <c r="E95" s="31">
        <v>1</v>
      </c>
      <c r="F95" s="31" t="s">
        <v>116</v>
      </c>
      <c r="G95" s="31" t="s">
        <v>207</v>
      </c>
      <c r="H95" s="32" t="s">
        <v>238</v>
      </c>
      <c r="I95" s="32" t="s">
        <v>326</v>
      </c>
      <c r="J95" s="32" t="s">
        <v>327</v>
      </c>
      <c r="N95" s="503">
        <v>0.10298493786992861</v>
      </c>
      <c r="O95" s="11">
        <v>36.076999999999998</v>
      </c>
      <c r="P95" s="11">
        <v>23.8064</v>
      </c>
      <c r="Q95" s="11">
        <v>53.243290000000002</v>
      </c>
      <c r="R95" s="10">
        <v>1024.518</v>
      </c>
      <c r="S95" s="11">
        <v>6.8667699999999998</v>
      </c>
      <c r="T95" s="10">
        <v>99.976010000000002</v>
      </c>
      <c r="U95" s="11">
        <v>8.2469999999999999</v>
      </c>
      <c r="V95" s="11">
        <v>0.15659999999999999</v>
      </c>
      <c r="W95" s="11">
        <v>0.24890000000000001</v>
      </c>
      <c r="X95" s="11">
        <v>36.740499999999997</v>
      </c>
      <c r="Y95" s="11">
        <v>24.2301</v>
      </c>
      <c r="Z95" s="11">
        <v>54.575904000000001</v>
      </c>
      <c r="AA95" s="10">
        <v>1024.9455</v>
      </c>
      <c r="AB95" s="11">
        <v>6.5793600000000003</v>
      </c>
      <c r="AC95" s="10">
        <v>96.860349999999997</v>
      </c>
      <c r="AD95" s="11">
        <v>8.2010000000000005</v>
      </c>
      <c r="AE95" s="11">
        <v>0.43809999999999999</v>
      </c>
      <c r="AF95" s="11">
        <v>0.82320000000000004</v>
      </c>
      <c r="AG95" s="10">
        <v>8.1999999999999993</v>
      </c>
      <c r="AH95" s="503">
        <v>0.59</v>
      </c>
    </row>
    <row r="96" spans="1:34" s="116" customFormat="1">
      <c r="A96" s="29" t="s">
        <v>17</v>
      </c>
      <c r="B96" s="33">
        <v>41659</v>
      </c>
      <c r="C96" s="31">
        <v>2</v>
      </c>
      <c r="D96" s="31">
        <v>1</v>
      </c>
      <c r="E96" s="31">
        <v>1</v>
      </c>
      <c r="F96" s="31" t="s">
        <v>116</v>
      </c>
      <c r="G96" s="31" t="s">
        <v>207</v>
      </c>
      <c r="H96" s="32" t="s">
        <v>243</v>
      </c>
      <c r="I96" s="32" t="s">
        <v>326</v>
      </c>
      <c r="J96" s="32" t="s">
        <v>280</v>
      </c>
      <c r="N96" s="503">
        <v>0.1041145844584291</v>
      </c>
      <c r="O96" s="11">
        <v>36.187399999999997</v>
      </c>
      <c r="P96" s="11">
        <v>23.503299999999999</v>
      </c>
      <c r="Q96" s="11">
        <v>53.064115000000001</v>
      </c>
      <c r="R96" s="10">
        <v>1024.6893</v>
      </c>
      <c r="S96" s="11">
        <v>6.7501100000000003</v>
      </c>
      <c r="T96" s="10">
        <v>97.8262</v>
      </c>
      <c r="U96" s="11">
        <v>8.2840000000000007</v>
      </c>
      <c r="V96" s="11">
        <v>0.254</v>
      </c>
      <c r="W96" s="11">
        <v>0.40460000000000002</v>
      </c>
      <c r="X96" s="11">
        <v>36.926200000000001</v>
      </c>
      <c r="Y96" s="11">
        <v>24.148800000000001</v>
      </c>
      <c r="Z96" s="11">
        <v>54.731679999999997</v>
      </c>
      <c r="AA96" s="10">
        <v>1025.1080999999999</v>
      </c>
      <c r="AB96" s="11">
        <v>6.6949199999999998</v>
      </c>
      <c r="AC96" s="10">
        <v>98.529529999999994</v>
      </c>
      <c r="AD96" s="11">
        <v>8.2409999999999997</v>
      </c>
      <c r="AE96" s="11">
        <v>1.3571</v>
      </c>
      <c r="AF96" s="11">
        <v>2.8456000000000001</v>
      </c>
      <c r="AG96" s="10">
        <v>7.4</v>
      </c>
      <c r="AH96" s="503">
        <v>0.88</v>
      </c>
    </row>
    <row r="97" spans="1:34" s="116" customFormat="1">
      <c r="A97" s="29" t="s">
        <v>17</v>
      </c>
      <c r="B97" s="33">
        <v>41667</v>
      </c>
      <c r="C97" s="31">
        <v>2</v>
      </c>
      <c r="D97" s="31">
        <v>1</v>
      </c>
      <c r="E97" s="31" t="s">
        <v>196</v>
      </c>
      <c r="F97" s="31" t="s">
        <v>197</v>
      </c>
      <c r="G97" s="31" t="s">
        <v>193</v>
      </c>
      <c r="H97" s="32" t="s">
        <v>262</v>
      </c>
      <c r="I97" s="32" t="s">
        <v>326</v>
      </c>
      <c r="J97" s="32" t="s">
        <v>244</v>
      </c>
      <c r="N97" s="503">
        <v>0.12752327256199619</v>
      </c>
      <c r="O97" s="11">
        <v>36.354599999999998</v>
      </c>
      <c r="P97" s="11">
        <v>23.941700000000001</v>
      </c>
      <c r="Q97" s="11">
        <v>53.752155000000002</v>
      </c>
      <c r="R97" s="10">
        <v>1024.6887999999999</v>
      </c>
      <c r="S97" s="11">
        <v>6.7520300000000004</v>
      </c>
      <c r="T97" s="10">
        <v>98.692599999999999</v>
      </c>
      <c r="U97" s="11">
        <v>8.1120000000000001</v>
      </c>
      <c r="V97" s="11">
        <v>0.64759999999999995</v>
      </c>
      <c r="W97" s="11">
        <v>0.82899999999999996</v>
      </c>
      <c r="X97" s="11">
        <v>36.998800000000003</v>
      </c>
      <c r="Y97" s="11">
        <v>24.664100000000001</v>
      </c>
      <c r="Z97" s="11">
        <v>55.390273999999998</v>
      </c>
      <c r="AA97" s="10">
        <v>1025.0082</v>
      </c>
      <c r="AB97" s="11">
        <v>5.9498499999999996</v>
      </c>
      <c r="AC97" s="10">
        <v>88.374949999999998</v>
      </c>
      <c r="AD97" s="11">
        <v>8.0589999999999993</v>
      </c>
      <c r="AE97" s="11">
        <v>0.87970000000000004</v>
      </c>
      <c r="AF97" s="11">
        <v>2.073</v>
      </c>
      <c r="AG97" s="10">
        <v>6.1</v>
      </c>
      <c r="AH97" s="503">
        <v>1.18</v>
      </c>
    </row>
    <row r="98" spans="1:34" s="116" customFormat="1">
      <c r="A98" s="29" t="s">
        <v>17</v>
      </c>
      <c r="B98" s="33">
        <v>41673</v>
      </c>
      <c r="C98" s="31">
        <v>2</v>
      </c>
      <c r="D98" s="31">
        <v>1</v>
      </c>
      <c r="E98" s="31" t="s">
        <v>196</v>
      </c>
      <c r="F98" s="31" t="s">
        <v>116</v>
      </c>
      <c r="G98" s="31" t="s">
        <v>193</v>
      </c>
      <c r="H98" s="32" t="s">
        <v>250</v>
      </c>
      <c r="I98" s="32" t="s">
        <v>326</v>
      </c>
      <c r="J98" s="32" t="s">
        <v>280</v>
      </c>
      <c r="K98" s="32"/>
      <c r="L98" s="32"/>
      <c r="M98" s="32"/>
      <c r="N98" s="503">
        <v>0.12147169643231373</v>
      </c>
      <c r="O98" s="11">
        <v>36.470100000000002</v>
      </c>
      <c r="P98" s="11">
        <v>23.327500000000001</v>
      </c>
      <c r="Q98" s="11">
        <v>53.243676000000001</v>
      </c>
      <c r="R98" s="10">
        <v>1024.9589000000001</v>
      </c>
      <c r="S98" s="11">
        <v>6.7753399999999999</v>
      </c>
      <c r="T98" s="10">
        <v>98.052970000000002</v>
      </c>
      <c r="U98" s="11">
        <v>8.1310000000000002</v>
      </c>
      <c r="V98" s="11">
        <v>0.57779999999999998</v>
      </c>
      <c r="W98" s="11">
        <v>0.52300000000000002</v>
      </c>
      <c r="X98" s="11">
        <v>36.4923</v>
      </c>
      <c r="Y98" s="11">
        <v>23.241199999999999</v>
      </c>
      <c r="Z98" s="11">
        <v>53.184752000000003</v>
      </c>
      <c r="AA98" s="10">
        <v>1025.0486000000001</v>
      </c>
      <c r="AB98" s="11">
        <v>6.7268400000000002</v>
      </c>
      <c r="AC98" s="10">
        <v>97.217709999999997</v>
      </c>
      <c r="AD98" s="11">
        <v>8.1329999999999991</v>
      </c>
      <c r="AE98" s="11">
        <v>0.73319999999999996</v>
      </c>
      <c r="AF98" s="11">
        <v>0.88480000000000003</v>
      </c>
      <c r="AG98" s="10">
        <v>6.2</v>
      </c>
      <c r="AH98" s="503">
        <v>0.87</v>
      </c>
    </row>
    <row r="99" spans="1:34" s="116" customFormat="1">
      <c r="A99" s="29" t="s">
        <v>17</v>
      </c>
      <c r="B99" s="33">
        <v>41680</v>
      </c>
      <c r="C99" s="31">
        <v>2</v>
      </c>
      <c r="D99" s="31">
        <v>1</v>
      </c>
      <c r="E99" s="31">
        <v>1</v>
      </c>
      <c r="F99" s="31" t="s">
        <v>206</v>
      </c>
      <c r="G99" s="31" t="s">
        <v>187</v>
      </c>
      <c r="H99" s="32" t="s">
        <v>246</v>
      </c>
      <c r="I99" s="32" t="s">
        <v>326</v>
      </c>
      <c r="J99" s="32" t="s">
        <v>280</v>
      </c>
      <c r="K99" s="32"/>
      <c r="L99" s="31"/>
      <c r="M99" s="31"/>
      <c r="N99" s="511">
        <v>9.1023472384270498E-2</v>
      </c>
      <c r="O99" s="11">
        <v>36.585799999999999</v>
      </c>
      <c r="P99" s="11">
        <v>23.451499999999999</v>
      </c>
      <c r="Q99" s="11">
        <v>53.526916999999997</v>
      </c>
      <c r="R99" s="10">
        <v>1025.0098</v>
      </c>
      <c r="S99" s="11">
        <v>6.6614100000000001</v>
      </c>
      <c r="T99" s="10">
        <v>96.676130000000001</v>
      </c>
      <c r="U99" s="11">
        <v>8.1509999999999998</v>
      </c>
      <c r="V99" s="11">
        <v>0.26779999999999998</v>
      </c>
      <c r="W99" s="11">
        <v>0.53320000000000001</v>
      </c>
      <c r="X99" s="11">
        <v>37.338000000000001</v>
      </c>
      <c r="Y99" s="11">
        <v>23.909199999999998</v>
      </c>
      <c r="Z99" s="11">
        <v>55.009135999999998</v>
      </c>
      <c r="AA99" s="10">
        <v>1025.4926</v>
      </c>
      <c r="AB99" s="11">
        <v>6.0946499999999997</v>
      </c>
      <c r="AC99" s="10">
        <v>89.539180000000002</v>
      </c>
      <c r="AD99" s="11">
        <v>8.0980000000000008</v>
      </c>
      <c r="AE99" s="11">
        <v>1.2878000000000001</v>
      </c>
      <c r="AF99" s="11">
        <v>1.6056999999999999</v>
      </c>
      <c r="AG99" s="10">
        <v>5.9</v>
      </c>
      <c r="AH99" s="503">
        <v>0.85</v>
      </c>
    </row>
    <row r="100" spans="1:34" s="116" customFormat="1">
      <c r="A100" s="29" t="s">
        <v>17</v>
      </c>
      <c r="B100" s="33">
        <v>41687</v>
      </c>
      <c r="C100" s="31">
        <v>2</v>
      </c>
      <c r="D100" s="31">
        <v>1</v>
      </c>
      <c r="E100" s="31">
        <v>1</v>
      </c>
      <c r="F100" s="31" t="s">
        <v>188</v>
      </c>
      <c r="G100" s="31" t="s">
        <v>187</v>
      </c>
      <c r="H100" s="32" t="s">
        <v>245</v>
      </c>
      <c r="I100" s="32" t="s">
        <v>326</v>
      </c>
      <c r="J100" s="32" t="s">
        <v>240</v>
      </c>
      <c r="K100" s="536"/>
      <c r="L100" s="32"/>
      <c r="M100" s="32"/>
      <c r="N100" s="511">
        <v>0.10004879957218821</v>
      </c>
      <c r="O100" s="11">
        <v>36.638399999999997</v>
      </c>
      <c r="P100" s="11">
        <v>23.510100000000001</v>
      </c>
      <c r="Q100" s="11">
        <v>53.658295000000003</v>
      </c>
      <c r="R100" s="10">
        <v>1025.0309</v>
      </c>
      <c r="S100" s="11">
        <v>6.7536699999999996</v>
      </c>
      <c r="T100" s="10">
        <v>98.144450000000006</v>
      </c>
      <c r="U100" s="11">
        <v>8.1489999999999991</v>
      </c>
      <c r="V100" s="11">
        <v>0.49149999999999999</v>
      </c>
      <c r="W100" s="11">
        <v>0.52580000000000005</v>
      </c>
      <c r="X100" s="11">
        <v>37.5137</v>
      </c>
      <c r="Y100" s="11">
        <v>24.383700000000001</v>
      </c>
      <c r="Z100" s="11">
        <v>55.762537000000002</v>
      </c>
      <c r="AA100" s="10">
        <v>1025.4845</v>
      </c>
      <c r="AB100" s="11">
        <v>6.4669400000000001</v>
      </c>
      <c r="AC100" s="10">
        <v>95.87997</v>
      </c>
      <c r="AD100" s="11">
        <v>8.093</v>
      </c>
      <c r="AE100" s="11">
        <v>1.3156000000000001</v>
      </c>
      <c r="AF100" s="11">
        <v>2.6391</v>
      </c>
      <c r="AG100" s="10">
        <v>7.7</v>
      </c>
      <c r="AH100" s="503">
        <v>1.48</v>
      </c>
    </row>
    <row r="101" spans="1:34" s="116" customFormat="1">
      <c r="A101" s="29" t="s">
        <v>17</v>
      </c>
      <c r="B101" s="33">
        <v>41694</v>
      </c>
      <c r="C101" s="31">
        <v>2</v>
      </c>
      <c r="D101" s="31">
        <v>1</v>
      </c>
      <c r="E101" s="31">
        <v>1</v>
      </c>
      <c r="F101" s="31" t="s">
        <v>197</v>
      </c>
      <c r="G101" s="31" t="s">
        <v>187</v>
      </c>
      <c r="H101" s="32" t="s">
        <v>239</v>
      </c>
      <c r="I101" s="32" t="s">
        <v>326</v>
      </c>
      <c r="J101" s="32" t="s">
        <v>280</v>
      </c>
      <c r="K101" s="32"/>
      <c r="N101" s="503">
        <v>8.1620377231939059E-2</v>
      </c>
      <c r="O101" s="11">
        <v>36.738900000000001</v>
      </c>
      <c r="P101" s="11">
        <v>24.0578</v>
      </c>
      <c r="Q101" s="11">
        <v>54.381759000000002</v>
      </c>
      <c r="R101" s="10">
        <v>1024.9452000000001</v>
      </c>
      <c r="S101" s="11">
        <v>6.7071500000000004</v>
      </c>
      <c r="T101" s="10">
        <v>98.449529999999996</v>
      </c>
      <c r="U101" s="11">
        <v>8.1180000000000003</v>
      </c>
      <c r="V101" s="11">
        <v>0.39779999999999999</v>
      </c>
      <c r="W101" s="11">
        <v>0.32740000000000002</v>
      </c>
      <c r="X101" s="11">
        <v>37.4955</v>
      </c>
      <c r="Y101" s="11">
        <v>24.5137</v>
      </c>
      <c r="Z101" s="11">
        <v>55.882268000000003</v>
      </c>
      <c r="AA101" s="10">
        <v>1025.4305999999999</v>
      </c>
      <c r="AB101" s="11">
        <v>5.9412900000000004</v>
      </c>
      <c r="AC101" s="10">
        <v>88.272810000000007</v>
      </c>
      <c r="AD101" s="11">
        <v>8.0440000000000005</v>
      </c>
      <c r="AE101" s="11">
        <v>1.0065</v>
      </c>
      <c r="AF101" s="11">
        <v>1.2390000000000001</v>
      </c>
      <c r="AG101" s="10">
        <v>9</v>
      </c>
      <c r="AH101" s="503">
        <v>0.63</v>
      </c>
    </row>
    <row r="102" spans="1:34" s="116" customFormat="1">
      <c r="A102" s="29" t="s">
        <v>17</v>
      </c>
      <c r="B102" s="33">
        <v>41701</v>
      </c>
      <c r="C102" s="31">
        <v>2</v>
      </c>
      <c r="D102" s="31">
        <v>1</v>
      </c>
      <c r="E102" s="31">
        <v>1</v>
      </c>
      <c r="F102" s="31" t="s">
        <v>206</v>
      </c>
      <c r="G102" s="31" t="s">
        <v>187</v>
      </c>
      <c r="H102" s="32" t="s">
        <v>241</v>
      </c>
      <c r="I102" s="32" t="s">
        <v>326</v>
      </c>
      <c r="J102" s="32" t="s">
        <v>280</v>
      </c>
      <c r="K102" s="32"/>
      <c r="N102" s="503">
        <v>6.7932716223727915E-2</v>
      </c>
      <c r="O102" s="11">
        <v>36.953000000000003</v>
      </c>
      <c r="P102" s="11">
        <v>24.679600000000001</v>
      </c>
      <c r="Q102" s="11">
        <v>55.341208999999999</v>
      </c>
      <c r="R102" s="10">
        <v>1024.9193</v>
      </c>
      <c r="S102" s="11">
        <v>6.9190800000000001</v>
      </c>
      <c r="T102" s="10">
        <v>102.77117</v>
      </c>
      <c r="U102" s="11">
        <v>8.1270000000000007</v>
      </c>
      <c r="V102" s="11">
        <v>0.24590000000000001</v>
      </c>
      <c r="W102" s="11">
        <v>0.2271</v>
      </c>
      <c r="X102" s="11">
        <v>37.704999999999998</v>
      </c>
      <c r="Y102" s="11">
        <v>25.119</v>
      </c>
      <c r="Z102" s="11">
        <v>56.832608</v>
      </c>
      <c r="AA102" s="10">
        <v>1025.4054000000001</v>
      </c>
      <c r="AB102" s="11">
        <v>5.9292400000000001</v>
      </c>
      <c r="AC102" s="10">
        <v>89.108990000000006</v>
      </c>
      <c r="AD102" s="11">
        <v>8.0649999999999995</v>
      </c>
      <c r="AE102" s="11">
        <v>0.75619999999999998</v>
      </c>
      <c r="AF102" s="11">
        <v>0.89700000000000002</v>
      </c>
      <c r="AG102" s="10">
        <v>9.5</v>
      </c>
      <c r="AH102" s="503">
        <v>0.47</v>
      </c>
    </row>
    <row r="103" spans="1:34" s="116" customFormat="1">
      <c r="A103" s="29" t="s">
        <v>17</v>
      </c>
      <c r="B103" s="33">
        <v>41708</v>
      </c>
      <c r="C103" s="31">
        <v>2</v>
      </c>
      <c r="D103" s="31">
        <v>1</v>
      </c>
      <c r="E103" s="31">
        <v>1</v>
      </c>
      <c r="F103" s="31" t="s">
        <v>206</v>
      </c>
      <c r="G103" s="31" t="s">
        <v>189</v>
      </c>
      <c r="H103" s="32" t="s">
        <v>255</v>
      </c>
      <c r="I103" s="32" t="s">
        <v>327</v>
      </c>
      <c r="J103" s="32" t="s">
        <v>240</v>
      </c>
      <c r="K103" s="32"/>
      <c r="N103" s="503">
        <v>8.7528151137934648E-2</v>
      </c>
      <c r="O103" s="11">
        <v>36.7087</v>
      </c>
      <c r="P103" s="11">
        <v>23.198399999999999</v>
      </c>
      <c r="Q103" s="11">
        <v>53.413398000000001</v>
      </c>
      <c r="R103" s="10">
        <v>1025.1773000000001</v>
      </c>
      <c r="S103" s="11">
        <v>6.8058300000000003</v>
      </c>
      <c r="T103" s="10">
        <v>98.40907</v>
      </c>
      <c r="U103" s="11">
        <v>8.1549999999999994</v>
      </c>
      <c r="V103" s="11">
        <v>0.38890000000000002</v>
      </c>
      <c r="W103" s="11">
        <v>0.4466</v>
      </c>
      <c r="X103" s="11">
        <v>37.035400000000003</v>
      </c>
      <c r="Y103" s="11">
        <v>23.3871</v>
      </c>
      <c r="Z103" s="11">
        <v>54.045129000000003</v>
      </c>
      <c r="AA103" s="10">
        <v>1025.4182000000001</v>
      </c>
      <c r="AB103" s="11">
        <v>5.8881399999999999</v>
      </c>
      <c r="AC103" s="10">
        <v>85.580299999999994</v>
      </c>
      <c r="AD103" s="11">
        <v>8.1229999999999993</v>
      </c>
      <c r="AE103" s="11">
        <v>0.995</v>
      </c>
      <c r="AF103" s="11">
        <v>1.3277000000000001</v>
      </c>
      <c r="AG103" s="10">
        <v>9.3000000000000007</v>
      </c>
      <c r="AH103" s="503">
        <v>0.76</v>
      </c>
    </row>
    <row r="104" spans="1:34" s="116" customFormat="1">
      <c r="A104" s="29" t="s">
        <v>17</v>
      </c>
      <c r="B104" s="33">
        <v>41715</v>
      </c>
      <c r="C104" s="31">
        <v>2</v>
      </c>
      <c r="D104" s="31">
        <v>1</v>
      </c>
      <c r="E104" s="31" t="s">
        <v>196</v>
      </c>
      <c r="F104" s="31" t="s">
        <v>116</v>
      </c>
      <c r="G104" s="31" t="s">
        <v>187</v>
      </c>
      <c r="H104" s="32" t="s">
        <v>246</v>
      </c>
      <c r="I104" s="32" t="s">
        <v>326</v>
      </c>
      <c r="J104" s="32" t="s">
        <v>240</v>
      </c>
      <c r="K104" s="32"/>
      <c r="N104" s="503">
        <v>9.7948882028493792E-2</v>
      </c>
      <c r="O104" s="11">
        <v>36.748100000000001</v>
      </c>
      <c r="P104" s="11">
        <v>22.346499999999999</v>
      </c>
      <c r="Q104" s="11">
        <v>52.546875999999997</v>
      </c>
      <c r="R104" s="10">
        <v>1025.4522999999999</v>
      </c>
      <c r="S104" s="11">
        <v>6.9180299999999999</v>
      </c>
      <c r="T104" s="10">
        <v>98.57508</v>
      </c>
      <c r="U104" s="11">
        <v>8.2379999999999995</v>
      </c>
      <c r="V104" s="11">
        <v>0.45710000000000001</v>
      </c>
      <c r="W104" s="11">
        <v>0.59989999999999999</v>
      </c>
      <c r="X104" s="11">
        <v>37.571399999999997</v>
      </c>
      <c r="Y104" s="11">
        <v>22.74</v>
      </c>
      <c r="Z104" s="11">
        <v>54.026632999999997</v>
      </c>
      <c r="AA104" s="10">
        <v>1026.0144</v>
      </c>
      <c r="AB104" s="11">
        <v>6.5962899999999998</v>
      </c>
      <c r="AC104" s="10">
        <v>95.094899999999996</v>
      </c>
      <c r="AD104" s="11">
        <v>8.1820000000000004</v>
      </c>
      <c r="AE104" s="11">
        <v>0.75329999999999997</v>
      </c>
      <c r="AF104" s="11">
        <v>1.6926000000000001</v>
      </c>
      <c r="AG104" s="10">
        <v>9.6999999999999993</v>
      </c>
      <c r="AH104" s="503">
        <v>1.08</v>
      </c>
    </row>
    <row r="105" spans="1:34" s="116" customFormat="1">
      <c r="A105" s="29" t="s">
        <v>17</v>
      </c>
      <c r="B105" s="33">
        <v>41722</v>
      </c>
      <c r="C105" s="31">
        <v>2</v>
      </c>
      <c r="D105" s="31" t="s">
        <v>196</v>
      </c>
      <c r="E105" s="31">
        <v>1</v>
      </c>
      <c r="F105" s="31" t="s">
        <v>116</v>
      </c>
      <c r="G105" s="31" t="s">
        <v>189</v>
      </c>
      <c r="H105" s="32" t="s">
        <v>245</v>
      </c>
      <c r="I105" s="32" t="s">
        <v>326</v>
      </c>
      <c r="J105" s="32" t="s">
        <v>240</v>
      </c>
      <c r="K105" s="32"/>
      <c r="N105" s="503">
        <v>8.9920689931336881E-2</v>
      </c>
      <c r="O105" s="11">
        <v>36.877699999999997</v>
      </c>
      <c r="P105" s="11">
        <v>22.524899999999999</v>
      </c>
      <c r="Q105" s="11">
        <v>52.903609000000003</v>
      </c>
      <c r="R105" s="10">
        <v>1025.5002999999999</v>
      </c>
      <c r="S105" s="11">
        <v>7.1504500000000002</v>
      </c>
      <c r="T105" s="10">
        <v>102.28358</v>
      </c>
      <c r="U105" s="11">
        <v>8.2010000000000005</v>
      </c>
      <c r="V105" s="11">
        <v>0.30819999999999997</v>
      </c>
      <c r="W105" s="11">
        <v>0.4254</v>
      </c>
      <c r="X105" s="11">
        <v>37.542000000000002</v>
      </c>
      <c r="Y105" s="11">
        <v>22.834299999999999</v>
      </c>
      <c r="Z105" s="11">
        <v>54.092747000000003</v>
      </c>
      <c r="AA105" s="10">
        <v>1025.9661000000001</v>
      </c>
      <c r="AB105" s="11">
        <v>6.4278300000000002</v>
      </c>
      <c r="AC105" s="10">
        <v>92.802940000000007</v>
      </c>
      <c r="AD105" s="11">
        <v>8.1460000000000008</v>
      </c>
      <c r="AE105" s="11">
        <v>0.98350000000000004</v>
      </c>
      <c r="AF105" s="11">
        <v>1.4676</v>
      </c>
      <c r="AG105" s="10">
        <v>9.6</v>
      </c>
      <c r="AH105" s="503">
        <v>0.74</v>
      </c>
    </row>
    <row r="107" spans="1:34" s="116" customFormat="1">
      <c r="A107" s="29" t="s">
        <v>18</v>
      </c>
      <c r="B107" s="33">
        <v>41610</v>
      </c>
      <c r="C107" s="31">
        <v>2</v>
      </c>
      <c r="D107" s="31" t="s">
        <v>97</v>
      </c>
      <c r="E107" s="31">
        <v>1</v>
      </c>
      <c r="F107" s="31" t="s">
        <v>197</v>
      </c>
      <c r="G107" s="31" t="s">
        <v>207</v>
      </c>
      <c r="H107" s="32" t="s">
        <v>238</v>
      </c>
      <c r="I107" s="32" t="s">
        <v>326</v>
      </c>
      <c r="J107" s="32" t="s">
        <v>280</v>
      </c>
      <c r="N107" s="503">
        <v>9.1559794433586139E-2</v>
      </c>
      <c r="O107" s="11">
        <v>35.364800000000002</v>
      </c>
      <c r="P107" s="11">
        <v>21.499700000000001</v>
      </c>
      <c r="Q107" s="11">
        <v>49.907800000000002</v>
      </c>
      <c r="R107" s="10">
        <v>1024.6418000000001</v>
      </c>
      <c r="S107" s="11">
        <v>7.1290500000000003</v>
      </c>
      <c r="T107" s="10">
        <v>99.263099999999994</v>
      </c>
      <c r="U107" s="11">
        <v>8.2289999999999992</v>
      </c>
      <c r="V107" s="11">
        <v>0.2087</v>
      </c>
      <c r="W107" s="11">
        <v>0.55000000000000004</v>
      </c>
      <c r="X107" s="11">
        <v>35.364899999999999</v>
      </c>
      <c r="Y107" s="11">
        <v>21.243099999999998</v>
      </c>
      <c r="Z107" s="11">
        <v>49.648966000000001</v>
      </c>
      <c r="AA107" s="10">
        <v>1024.7746999999999</v>
      </c>
      <c r="AB107" s="11">
        <v>7.1429299999999998</v>
      </c>
      <c r="AC107" s="10">
        <v>99.000320000000002</v>
      </c>
      <c r="AD107" s="11">
        <v>8.2330000000000005</v>
      </c>
      <c r="AE107" s="11">
        <v>0.62360000000000004</v>
      </c>
      <c r="AF107" s="11">
        <v>0.89659999999999995</v>
      </c>
      <c r="AG107" s="10">
        <v>9</v>
      </c>
      <c r="AH107" s="503">
        <v>0.84</v>
      </c>
    </row>
    <row r="108" spans="1:34" s="116" customFormat="1">
      <c r="A108" s="29" t="s">
        <v>18</v>
      </c>
      <c r="B108" s="33">
        <v>41617</v>
      </c>
      <c r="C108" s="31">
        <v>2</v>
      </c>
      <c r="D108" s="31" t="s">
        <v>191</v>
      </c>
      <c r="E108" s="31">
        <v>1</v>
      </c>
      <c r="F108" s="31" t="s">
        <v>188</v>
      </c>
      <c r="G108" s="31" t="s">
        <v>207</v>
      </c>
      <c r="H108" s="32" t="s">
        <v>238</v>
      </c>
      <c r="I108" s="32" t="s">
        <v>326</v>
      </c>
      <c r="J108" s="32" t="s">
        <v>327</v>
      </c>
      <c r="N108" s="503">
        <v>9.2460524000000002E-2</v>
      </c>
      <c r="O108" s="11">
        <v>35.506999999999998</v>
      </c>
      <c r="P108" s="11">
        <v>21.490100000000002</v>
      </c>
      <c r="Q108" s="11">
        <v>50.076033000000002</v>
      </c>
      <c r="R108" s="10">
        <v>1024.7497000000001</v>
      </c>
      <c r="S108" s="11">
        <v>7.34565</v>
      </c>
      <c r="T108" s="10">
        <v>102.34665</v>
      </c>
      <c r="U108" s="11">
        <v>8.3119999999999994</v>
      </c>
      <c r="V108" s="11">
        <v>0.24779999999999999</v>
      </c>
      <c r="W108" s="11">
        <v>0.37269999999999998</v>
      </c>
      <c r="X108" s="11">
        <v>35.506799999999998</v>
      </c>
      <c r="Y108" s="11">
        <v>21.265799999999999</v>
      </c>
      <c r="Z108" s="11">
        <v>49.849344000000002</v>
      </c>
      <c r="AA108" s="10">
        <v>1024.8734999999999</v>
      </c>
      <c r="AB108" s="11">
        <v>7.0994400000000004</v>
      </c>
      <c r="AC108" s="10">
        <v>98.519390000000001</v>
      </c>
      <c r="AD108" s="11">
        <v>8.3049999999999997</v>
      </c>
      <c r="AE108" s="11">
        <v>0.66300000000000003</v>
      </c>
      <c r="AF108" s="11">
        <v>0.9214</v>
      </c>
      <c r="AG108" s="10">
        <v>8.1999999999999993</v>
      </c>
      <c r="AH108" s="503">
        <v>0.56999999999999995</v>
      </c>
    </row>
    <row r="109" spans="1:34" s="116" customFormat="1">
      <c r="A109" s="29" t="s">
        <v>18</v>
      </c>
      <c r="B109" s="33">
        <v>41624</v>
      </c>
      <c r="C109" s="31">
        <v>2</v>
      </c>
      <c r="D109" s="31" t="s">
        <v>191</v>
      </c>
      <c r="E109" s="31">
        <v>1</v>
      </c>
      <c r="F109" s="31" t="s">
        <v>206</v>
      </c>
      <c r="G109" s="31" t="s">
        <v>207</v>
      </c>
      <c r="H109" s="32" t="s">
        <v>236</v>
      </c>
      <c r="I109" s="32" t="s">
        <v>326</v>
      </c>
      <c r="J109" s="32" t="s">
        <v>327</v>
      </c>
      <c r="N109" s="503">
        <v>7.8108395166486891E-2</v>
      </c>
      <c r="O109" s="11">
        <v>35.587899999999998</v>
      </c>
      <c r="P109" s="11">
        <v>22.3766</v>
      </c>
      <c r="Q109" s="11">
        <v>51.101412000000003</v>
      </c>
      <c r="R109" s="10">
        <v>1024.5599</v>
      </c>
      <c r="S109" s="11">
        <v>7.48231</v>
      </c>
      <c r="T109" s="10">
        <v>105.95439</v>
      </c>
      <c r="U109" s="11">
        <v>8.1110000000000007</v>
      </c>
      <c r="V109" s="11">
        <v>0.36580000000000001</v>
      </c>
      <c r="W109" s="11">
        <v>0.45140000000000002</v>
      </c>
      <c r="X109" s="11">
        <v>35.566099999999999</v>
      </c>
      <c r="Y109" s="11">
        <v>22.123899999999999</v>
      </c>
      <c r="Z109" s="11">
        <v>50.815939999999998</v>
      </c>
      <c r="AA109" s="10">
        <v>1024.6759</v>
      </c>
      <c r="AB109" s="11">
        <v>7.1545800000000002</v>
      </c>
      <c r="AC109" s="10">
        <v>100.84934</v>
      </c>
      <c r="AD109" s="11">
        <v>8.093</v>
      </c>
      <c r="AE109" s="11">
        <v>0.72499999999999998</v>
      </c>
      <c r="AF109" s="11">
        <v>0.81620000000000004</v>
      </c>
      <c r="AG109" s="10">
        <v>13.3</v>
      </c>
      <c r="AH109" s="503">
        <v>0.55000000000000004</v>
      </c>
    </row>
    <row r="110" spans="1:34" s="116" customFormat="1">
      <c r="A110" s="29" t="s">
        <v>18</v>
      </c>
      <c r="B110" s="33">
        <v>41631</v>
      </c>
      <c r="C110" s="31" t="s">
        <v>191</v>
      </c>
      <c r="D110" s="31" t="s">
        <v>97</v>
      </c>
      <c r="E110" s="31" t="s">
        <v>196</v>
      </c>
      <c r="F110" s="31" t="s">
        <v>119</v>
      </c>
      <c r="G110" s="31" t="s">
        <v>187</v>
      </c>
      <c r="H110" s="32" t="s">
        <v>243</v>
      </c>
      <c r="I110" s="32" t="s">
        <v>326</v>
      </c>
      <c r="J110" s="32" t="s">
        <v>280</v>
      </c>
      <c r="N110" s="503">
        <v>8.9089914349164981E-2</v>
      </c>
      <c r="O110" s="11">
        <v>35.677999999999997</v>
      </c>
      <c r="P110" s="11">
        <v>22.291799999999999</v>
      </c>
      <c r="Q110" s="11">
        <v>51.128098999999999</v>
      </c>
      <c r="R110" s="10">
        <v>1024.6569</v>
      </c>
      <c r="S110" s="11">
        <v>7.0678599999999996</v>
      </c>
      <c r="T110" s="10">
        <v>99.988349999999997</v>
      </c>
      <c r="U110" s="11">
        <v>8.2260000000000009</v>
      </c>
      <c r="V110" s="11">
        <v>0.29699999999999999</v>
      </c>
      <c r="W110" s="11">
        <v>0.33329999999999999</v>
      </c>
      <c r="X110" s="11">
        <v>35.6511</v>
      </c>
      <c r="Y110" s="11">
        <v>21.9315</v>
      </c>
      <c r="Z110" s="11">
        <v>50.722195999999997</v>
      </c>
      <c r="AA110" s="10">
        <v>1024.787</v>
      </c>
      <c r="AB110" s="11">
        <v>7.0944799999999999</v>
      </c>
      <c r="AC110" s="10">
        <v>99.711079999999995</v>
      </c>
      <c r="AD110" s="11">
        <v>8.2309999999999999</v>
      </c>
      <c r="AE110" s="11">
        <v>0.38690000000000002</v>
      </c>
      <c r="AF110" s="11">
        <v>0.87319999999999998</v>
      </c>
      <c r="AG110" s="10">
        <v>8.4</v>
      </c>
      <c r="AH110" s="503">
        <v>0.56999999999999995</v>
      </c>
    </row>
    <row r="111" spans="1:34" s="116" customFormat="1">
      <c r="A111" s="29" t="s">
        <v>18</v>
      </c>
      <c r="B111" s="33">
        <v>41645</v>
      </c>
      <c r="C111" s="31">
        <v>2</v>
      </c>
      <c r="D111" s="31" t="s">
        <v>196</v>
      </c>
      <c r="E111" s="31">
        <v>1</v>
      </c>
      <c r="F111" s="31" t="s">
        <v>197</v>
      </c>
      <c r="G111" s="31" t="s">
        <v>204</v>
      </c>
      <c r="H111" s="32" t="s">
        <v>238</v>
      </c>
      <c r="I111" s="32" t="s">
        <v>326</v>
      </c>
      <c r="J111" s="32" t="s">
        <v>327</v>
      </c>
      <c r="N111" s="503">
        <v>7.7524454520245298E-2</v>
      </c>
      <c r="O111" s="11">
        <v>35.916800000000002</v>
      </c>
      <c r="P111" s="11">
        <v>22.7483</v>
      </c>
      <c r="Q111" s="11">
        <v>51.913097</v>
      </c>
      <c r="R111" s="10">
        <v>1024.7048</v>
      </c>
      <c r="S111" s="11">
        <v>7.0568900000000001</v>
      </c>
      <c r="T111" s="10">
        <v>100.77764999999999</v>
      </c>
      <c r="U111" s="11">
        <v>8.1989999999999998</v>
      </c>
      <c r="V111" s="11">
        <v>0.5988</v>
      </c>
      <c r="W111" s="11">
        <v>0.37940000000000002</v>
      </c>
      <c r="X111" s="11">
        <v>35.915799999999997</v>
      </c>
      <c r="Y111" s="11">
        <v>22.4375</v>
      </c>
      <c r="Z111" s="11">
        <v>51.590102999999999</v>
      </c>
      <c r="AA111" s="10">
        <v>1024.8515</v>
      </c>
      <c r="AB111" s="11">
        <v>6.92272</v>
      </c>
      <c r="AC111" s="10">
        <v>98.322980000000001</v>
      </c>
      <c r="AD111" s="11">
        <v>8.1999999999999993</v>
      </c>
      <c r="AE111" s="11">
        <v>0.83069999999999999</v>
      </c>
      <c r="AF111" s="11">
        <v>0.74439999999999995</v>
      </c>
      <c r="AG111" s="10">
        <v>8.9</v>
      </c>
      <c r="AH111" s="503">
        <v>0.52</v>
      </c>
    </row>
    <row r="112" spans="1:34" s="116" customFormat="1">
      <c r="A112" s="29" t="s">
        <v>18</v>
      </c>
      <c r="B112" s="33">
        <v>41652</v>
      </c>
      <c r="C112" s="31">
        <v>2</v>
      </c>
      <c r="D112" s="31">
        <v>1</v>
      </c>
      <c r="E112" s="31">
        <v>1</v>
      </c>
      <c r="F112" s="31" t="s">
        <v>206</v>
      </c>
      <c r="G112" s="31" t="s">
        <v>187</v>
      </c>
      <c r="H112" s="32" t="s">
        <v>243</v>
      </c>
      <c r="I112" s="32" t="s">
        <v>326</v>
      </c>
      <c r="J112" s="32" t="s">
        <v>280</v>
      </c>
      <c r="N112" s="503">
        <v>0.11487456930979521</v>
      </c>
      <c r="O112" s="11">
        <v>36.021299999999997</v>
      </c>
      <c r="P112" s="11">
        <v>23.407299999999999</v>
      </c>
      <c r="Q112" s="11">
        <v>52.745832</v>
      </c>
      <c r="R112" s="10">
        <v>1024.5927999999999</v>
      </c>
      <c r="S112" s="11">
        <v>6.65001</v>
      </c>
      <c r="T112" s="10">
        <v>96.122870000000006</v>
      </c>
      <c r="U112" s="11">
        <v>8.2200000000000006</v>
      </c>
      <c r="V112" s="11">
        <v>0.22040000000000001</v>
      </c>
      <c r="W112" s="11">
        <v>0.37440000000000001</v>
      </c>
      <c r="X112" s="11">
        <v>36.0244</v>
      </c>
      <c r="Y112" s="11">
        <v>23.297999999999998</v>
      </c>
      <c r="Z112" s="11">
        <v>52.640633000000001</v>
      </c>
      <c r="AA112" s="10">
        <v>1024.6935000000001</v>
      </c>
      <c r="AB112" s="11">
        <v>6.7993300000000003</v>
      </c>
      <c r="AC112" s="10">
        <v>98.096649999999997</v>
      </c>
      <c r="AD112" s="11">
        <v>8.23</v>
      </c>
      <c r="AE112" s="11">
        <v>0.58199999999999996</v>
      </c>
      <c r="AF112" s="11">
        <v>1.0182</v>
      </c>
      <c r="AG112" s="10">
        <v>7</v>
      </c>
      <c r="AH112" s="503">
        <v>0.74</v>
      </c>
    </row>
    <row r="113" spans="1:34" s="116" customFormat="1">
      <c r="A113" s="29" t="s">
        <v>18</v>
      </c>
      <c r="B113" s="33">
        <v>41659</v>
      </c>
      <c r="C113" s="31">
        <v>2</v>
      </c>
      <c r="D113" s="31">
        <v>1</v>
      </c>
      <c r="E113" s="31">
        <v>1</v>
      </c>
      <c r="F113" s="31" t="s">
        <v>197</v>
      </c>
      <c r="G113" s="31" t="s">
        <v>204</v>
      </c>
      <c r="H113" s="32" t="s">
        <v>254</v>
      </c>
      <c r="I113" s="32" t="s">
        <v>326</v>
      </c>
      <c r="J113" s="32" t="s">
        <v>240</v>
      </c>
      <c r="N113" s="503">
        <v>0.124823241297833</v>
      </c>
      <c r="O113" s="11">
        <v>36.2117</v>
      </c>
      <c r="P113" s="11">
        <v>23.3703</v>
      </c>
      <c r="Q113" s="11">
        <v>52.954225000000001</v>
      </c>
      <c r="R113" s="10">
        <v>1024.7498000000001</v>
      </c>
      <c r="S113" s="11">
        <v>6.7633799999999997</v>
      </c>
      <c r="T113" s="10">
        <v>97.806510000000003</v>
      </c>
      <c r="U113" s="11">
        <v>8.2569999999999997</v>
      </c>
      <c r="V113" s="11">
        <v>0.5363</v>
      </c>
      <c r="W113" s="11">
        <v>0.83830000000000005</v>
      </c>
      <c r="X113" s="11">
        <v>36.214300000000001</v>
      </c>
      <c r="Y113" s="11">
        <v>23.2394</v>
      </c>
      <c r="Z113" s="11">
        <v>52.824272999999998</v>
      </c>
      <c r="AA113" s="10">
        <v>1024.8523</v>
      </c>
      <c r="AB113" s="11">
        <v>6.6872299999999996</v>
      </c>
      <c r="AC113" s="10">
        <v>96.486930000000001</v>
      </c>
      <c r="AD113" s="11">
        <v>8.2620000000000005</v>
      </c>
      <c r="AE113" s="11">
        <v>0.50090000000000001</v>
      </c>
      <c r="AF113" s="11">
        <v>1.3566</v>
      </c>
      <c r="AG113" s="10">
        <v>6.5</v>
      </c>
      <c r="AH113" s="503">
        <v>1.24</v>
      </c>
    </row>
    <row r="114" spans="1:34" s="116" customFormat="1">
      <c r="A114" s="29" t="s">
        <v>18</v>
      </c>
      <c r="B114" s="33">
        <v>41667</v>
      </c>
      <c r="C114" s="31">
        <v>2</v>
      </c>
      <c r="D114" s="31">
        <v>1</v>
      </c>
      <c r="E114" s="31" t="s">
        <v>196</v>
      </c>
      <c r="F114" s="31" t="s">
        <v>197</v>
      </c>
      <c r="G114" s="31" t="s">
        <v>193</v>
      </c>
      <c r="H114" s="32" t="s">
        <v>111</v>
      </c>
      <c r="I114" s="32" t="s">
        <v>326</v>
      </c>
      <c r="J114" s="32" t="s">
        <v>240</v>
      </c>
      <c r="N114" s="503">
        <v>9.3025429017794647E-2</v>
      </c>
      <c r="O114" s="11">
        <v>36.3277</v>
      </c>
      <c r="P114" s="11">
        <v>24.235900000000001</v>
      </c>
      <c r="Q114" s="11">
        <v>54.032741000000001</v>
      </c>
      <c r="R114" s="10">
        <v>1024.5803000000001</v>
      </c>
      <c r="S114" s="11">
        <v>6.7534200000000002</v>
      </c>
      <c r="T114" s="10">
        <v>99.197540000000004</v>
      </c>
      <c r="U114" s="11">
        <v>8.1050000000000004</v>
      </c>
      <c r="V114" s="11">
        <v>0.38890000000000002</v>
      </c>
      <c r="W114" s="11">
        <v>0.47320000000000001</v>
      </c>
      <c r="X114" s="11">
        <v>36.3324</v>
      </c>
      <c r="Y114" s="11">
        <v>24.075299999999999</v>
      </c>
      <c r="Z114" s="11">
        <v>53.872726</v>
      </c>
      <c r="AA114" s="10">
        <v>1024.6943000000001</v>
      </c>
      <c r="AB114" s="11">
        <v>6.6793100000000001</v>
      </c>
      <c r="AC114" s="10">
        <v>97.8416</v>
      </c>
      <c r="AD114" s="11">
        <v>8.1020000000000003</v>
      </c>
      <c r="AE114" s="11">
        <v>1.2242999999999999</v>
      </c>
      <c r="AF114" s="11">
        <v>1.6773</v>
      </c>
      <c r="AG114" s="10">
        <v>5.3</v>
      </c>
      <c r="AH114" s="503">
        <v>1.17</v>
      </c>
    </row>
    <row r="115" spans="1:34" s="116" customFormat="1">
      <c r="A115" s="29" t="s">
        <v>18</v>
      </c>
      <c r="B115" s="33">
        <v>41673</v>
      </c>
      <c r="C115" s="31">
        <v>2</v>
      </c>
      <c r="D115" s="31">
        <v>1</v>
      </c>
      <c r="E115" s="31">
        <v>1</v>
      </c>
      <c r="F115" s="31" t="s">
        <v>197</v>
      </c>
      <c r="G115" s="31" t="s">
        <v>189</v>
      </c>
      <c r="H115" s="32" t="s">
        <v>250</v>
      </c>
      <c r="I115" s="32" t="s">
        <v>327</v>
      </c>
      <c r="J115" s="32" t="s">
        <v>240</v>
      </c>
      <c r="K115" s="32"/>
      <c r="L115" s="32"/>
      <c r="M115" s="32"/>
      <c r="N115" s="503">
        <v>9.3511571927383574E-2</v>
      </c>
      <c r="O115" s="11">
        <v>36.5077</v>
      </c>
      <c r="P115" s="11">
        <v>23.610800000000001</v>
      </c>
      <c r="Q115" s="11">
        <v>53.596750999999998</v>
      </c>
      <c r="R115" s="10">
        <v>1024.9036000000001</v>
      </c>
      <c r="S115" s="11">
        <v>6.7692699999999997</v>
      </c>
      <c r="T115" s="10">
        <v>98.468199999999996</v>
      </c>
      <c r="U115" s="11">
        <v>8.1379999999999999</v>
      </c>
      <c r="V115" s="11">
        <v>0.61339999999999995</v>
      </c>
      <c r="W115" s="11">
        <v>0.64739999999999998</v>
      </c>
      <c r="X115" s="11">
        <v>36.504199999999997</v>
      </c>
      <c r="Y115" s="11">
        <v>23.538</v>
      </c>
      <c r="Z115" s="11">
        <v>53.520041999999997</v>
      </c>
      <c r="AA115" s="10">
        <v>1024.982</v>
      </c>
      <c r="AB115" s="11">
        <v>6.7483700000000004</v>
      </c>
      <c r="AC115" s="10">
        <v>98.038709999999995</v>
      </c>
      <c r="AD115" s="11">
        <v>8.1389999999999993</v>
      </c>
      <c r="AE115" s="11">
        <v>0.67130000000000001</v>
      </c>
      <c r="AF115" s="11">
        <v>1.4674</v>
      </c>
      <c r="AG115" s="10">
        <v>6</v>
      </c>
      <c r="AH115" s="503">
        <v>1.28</v>
      </c>
    </row>
    <row r="116" spans="1:34" s="116" customFormat="1">
      <c r="A116" s="29" t="s">
        <v>18</v>
      </c>
      <c r="B116" s="33">
        <v>41680</v>
      </c>
      <c r="C116" s="31" t="s">
        <v>208</v>
      </c>
      <c r="D116" s="31" t="s">
        <v>191</v>
      </c>
      <c r="E116" s="31" t="s">
        <v>191</v>
      </c>
      <c r="F116" s="31" t="s">
        <v>102</v>
      </c>
      <c r="G116" s="31" t="s">
        <v>189</v>
      </c>
      <c r="H116" s="32" t="s">
        <v>245</v>
      </c>
      <c r="I116" s="32" t="s">
        <v>326</v>
      </c>
      <c r="J116" s="32" t="s">
        <v>240</v>
      </c>
      <c r="K116" s="32"/>
      <c r="L116" s="32"/>
      <c r="M116" s="32"/>
      <c r="N116" s="511">
        <v>9.1469067251138139E-2</v>
      </c>
      <c r="O116" s="11">
        <v>36.565100000000001</v>
      </c>
      <c r="P116" s="11">
        <v>23.454499999999999</v>
      </c>
      <c r="Q116" s="11">
        <v>53.503489000000002</v>
      </c>
      <c r="R116" s="10">
        <v>1024.9946</v>
      </c>
      <c r="S116" s="11">
        <v>6.5404</v>
      </c>
      <c r="T116" s="10">
        <v>94.913529999999994</v>
      </c>
      <c r="U116" s="11">
        <v>8.14</v>
      </c>
      <c r="V116" s="11">
        <v>0.61860000000000004</v>
      </c>
      <c r="W116" s="11">
        <v>0.57640000000000002</v>
      </c>
      <c r="X116" s="11">
        <v>36.612000000000002</v>
      </c>
      <c r="Y116" s="11">
        <v>23.140699999999999</v>
      </c>
      <c r="Z116" s="11">
        <v>53.232958000000004</v>
      </c>
      <c r="AA116" s="10">
        <v>1025.1838</v>
      </c>
      <c r="AB116" s="11">
        <v>5.2394999999999996</v>
      </c>
      <c r="AC116" s="10">
        <v>75.642420000000001</v>
      </c>
      <c r="AD116" s="11">
        <v>8.0980000000000008</v>
      </c>
      <c r="AE116" s="11">
        <v>1.3346</v>
      </c>
      <c r="AF116" s="11">
        <v>5.0029000000000003</v>
      </c>
      <c r="AG116" s="10">
        <v>6</v>
      </c>
      <c r="AH116" s="503">
        <v>1.2</v>
      </c>
    </row>
    <row r="117" spans="1:34" s="116" customFormat="1">
      <c r="A117" s="29" t="s">
        <v>18</v>
      </c>
      <c r="B117" s="33">
        <v>41687</v>
      </c>
      <c r="C117" s="31">
        <v>2</v>
      </c>
      <c r="D117" s="31">
        <v>1</v>
      </c>
      <c r="E117" s="31">
        <v>1</v>
      </c>
      <c r="F117" s="31" t="s">
        <v>197</v>
      </c>
      <c r="G117" s="31" t="s">
        <v>193</v>
      </c>
      <c r="H117" s="32" t="s">
        <v>111</v>
      </c>
      <c r="I117" s="32" t="s">
        <v>326</v>
      </c>
      <c r="J117" s="32" t="s">
        <v>240</v>
      </c>
      <c r="K117" s="536"/>
      <c r="L117" s="32"/>
      <c r="M117" s="32"/>
      <c r="N117" s="511">
        <v>0.1001495237163289</v>
      </c>
      <c r="O117" s="11">
        <v>36.600499999999997</v>
      </c>
      <c r="P117" s="11">
        <v>23.634499999999999</v>
      </c>
      <c r="Q117" s="11">
        <v>53.743074999999997</v>
      </c>
      <c r="R117" s="10">
        <v>1024.9657</v>
      </c>
      <c r="S117" s="11">
        <v>6.7537099999999999</v>
      </c>
      <c r="T117" s="10">
        <v>98.334770000000006</v>
      </c>
      <c r="U117" s="11">
        <v>8.1669999999999998</v>
      </c>
      <c r="V117" s="11">
        <v>0.31709999999999999</v>
      </c>
      <c r="W117" s="11">
        <v>0.54569999999999996</v>
      </c>
      <c r="X117" s="11">
        <v>36.615200000000002</v>
      </c>
      <c r="Y117" s="11">
        <v>23.473199999999999</v>
      </c>
      <c r="Z117" s="11">
        <v>53.595039999999997</v>
      </c>
      <c r="AA117" s="10">
        <v>1025.0881999999999</v>
      </c>
      <c r="AB117" s="11">
        <v>6.6588500000000002</v>
      </c>
      <c r="AC117" s="10">
        <v>96.691820000000007</v>
      </c>
      <c r="AD117" s="11">
        <v>8.1679999999999993</v>
      </c>
      <c r="AE117" s="11">
        <v>0.67600000000000005</v>
      </c>
      <c r="AF117" s="11">
        <v>1.3947000000000001</v>
      </c>
      <c r="AG117" s="10">
        <v>8.1999999999999993</v>
      </c>
      <c r="AH117" s="503">
        <v>1.06</v>
      </c>
    </row>
    <row r="118" spans="1:34" s="116" customFormat="1">
      <c r="A118" s="29" t="s">
        <v>18</v>
      </c>
      <c r="B118" s="33">
        <v>41694</v>
      </c>
      <c r="C118" s="31">
        <v>2</v>
      </c>
      <c r="D118" s="31">
        <v>1</v>
      </c>
      <c r="E118" s="31" t="s">
        <v>196</v>
      </c>
      <c r="F118" s="31" t="s">
        <v>206</v>
      </c>
      <c r="G118" s="31" t="s">
        <v>187</v>
      </c>
      <c r="H118" s="32" t="s">
        <v>241</v>
      </c>
      <c r="I118" s="32" t="s">
        <v>326</v>
      </c>
      <c r="J118" s="32" t="s">
        <v>280</v>
      </c>
      <c r="K118" s="32"/>
      <c r="N118" s="503">
        <v>6.4864764058686339E-2</v>
      </c>
      <c r="O118" s="11">
        <v>36.693800000000003</v>
      </c>
      <c r="P118" s="11">
        <v>23.863800000000001</v>
      </c>
      <c r="Q118" s="11">
        <v>54.112639000000001</v>
      </c>
      <c r="R118" s="10">
        <v>1024.9692</v>
      </c>
      <c r="S118" s="11">
        <v>6.6680200000000003</v>
      </c>
      <c r="T118" s="10">
        <v>97.524209999999997</v>
      </c>
      <c r="U118" s="11">
        <v>8.1240000000000006</v>
      </c>
      <c r="V118" s="11">
        <v>0.15659999999999999</v>
      </c>
      <c r="W118" s="11">
        <v>0.28889999999999999</v>
      </c>
      <c r="X118" s="11">
        <v>36.688800000000001</v>
      </c>
      <c r="Y118" s="11">
        <v>23.716899999999999</v>
      </c>
      <c r="Z118" s="11">
        <v>53.953195000000001</v>
      </c>
      <c r="AA118" s="10">
        <v>1025.0666000000001</v>
      </c>
      <c r="AB118" s="11">
        <v>6.5589599999999999</v>
      </c>
      <c r="AC118" s="10">
        <v>95.683750000000003</v>
      </c>
      <c r="AD118" s="11">
        <v>8.1240000000000006</v>
      </c>
      <c r="AE118" s="11">
        <v>0.24160000000000001</v>
      </c>
      <c r="AF118" s="11">
        <v>0.57399999999999995</v>
      </c>
      <c r="AG118" s="10">
        <v>9.5</v>
      </c>
      <c r="AH118" s="503">
        <v>0.45</v>
      </c>
    </row>
    <row r="119" spans="1:34" s="116" customFormat="1">
      <c r="A119" s="29" t="s">
        <v>18</v>
      </c>
      <c r="B119" s="33">
        <v>41701</v>
      </c>
      <c r="C119" s="31" t="s">
        <v>190</v>
      </c>
      <c r="D119" s="31" t="s">
        <v>191</v>
      </c>
      <c r="E119" s="31">
        <v>1</v>
      </c>
      <c r="F119" s="31" t="s">
        <v>119</v>
      </c>
      <c r="G119" s="31" t="s">
        <v>204</v>
      </c>
      <c r="H119" s="32" t="s">
        <v>255</v>
      </c>
      <c r="I119" s="32" t="s">
        <v>326</v>
      </c>
      <c r="J119" s="32" t="s">
        <v>240</v>
      </c>
      <c r="K119" s="32"/>
      <c r="N119" s="503">
        <v>7.6095705045536713E-2</v>
      </c>
      <c r="O119" s="11">
        <v>36.724400000000003</v>
      </c>
      <c r="P119" s="11">
        <v>23.967099999999999</v>
      </c>
      <c r="Q119" s="11">
        <v>54.264403999999999</v>
      </c>
      <c r="R119" s="10">
        <v>1024.9608000000001</v>
      </c>
      <c r="S119" s="11">
        <v>6.5244099999999996</v>
      </c>
      <c r="T119" s="10">
        <v>95.610320000000002</v>
      </c>
      <c r="U119" s="11">
        <v>8.0960000000000001</v>
      </c>
      <c r="V119" s="11">
        <v>0.20449999999999999</v>
      </c>
      <c r="W119" s="11">
        <v>0.40689999999999998</v>
      </c>
      <c r="X119" s="11">
        <v>36.714799999999997</v>
      </c>
      <c r="Y119" s="11">
        <v>23.7164</v>
      </c>
      <c r="Z119" s="11">
        <v>53.987532000000002</v>
      </c>
      <c r="AA119" s="10">
        <v>1025.0954999999999</v>
      </c>
      <c r="AB119" s="11">
        <v>5.2181899999999999</v>
      </c>
      <c r="AC119" s="10">
        <v>76.135069999999999</v>
      </c>
      <c r="AD119" s="11">
        <v>8.0429999999999993</v>
      </c>
      <c r="AE119" s="11">
        <v>1.5283</v>
      </c>
      <c r="AF119" s="11">
        <v>1.0633999999999999</v>
      </c>
      <c r="AG119" s="10">
        <v>8</v>
      </c>
      <c r="AH119" s="503">
        <v>0.73</v>
      </c>
    </row>
    <row r="120" spans="1:34" s="116" customFormat="1">
      <c r="A120" s="29" t="s">
        <v>18</v>
      </c>
      <c r="B120" s="33">
        <v>41708</v>
      </c>
      <c r="C120" s="31" t="s">
        <v>97</v>
      </c>
      <c r="D120" s="31">
        <v>1</v>
      </c>
      <c r="E120" s="31" t="s">
        <v>196</v>
      </c>
      <c r="F120" s="31" t="s">
        <v>119</v>
      </c>
      <c r="G120" s="31" t="s">
        <v>189</v>
      </c>
      <c r="H120" s="32" t="s">
        <v>111</v>
      </c>
      <c r="I120" s="32" t="s">
        <v>327</v>
      </c>
      <c r="J120" s="32" t="s">
        <v>240</v>
      </c>
      <c r="K120" s="32"/>
      <c r="N120" s="503">
        <v>8.0157649904893685E-2</v>
      </c>
      <c r="O120" s="11">
        <v>36.725999999999999</v>
      </c>
      <c r="P120" s="11">
        <v>23.230699999999999</v>
      </c>
      <c r="Q120" s="11">
        <v>53.470765999999998</v>
      </c>
      <c r="R120" s="10">
        <v>1025.1827000000001</v>
      </c>
      <c r="S120" s="11">
        <v>6.6735699999999998</v>
      </c>
      <c r="T120" s="10">
        <v>96.560550000000006</v>
      </c>
      <c r="U120" s="11">
        <v>8.18</v>
      </c>
      <c r="V120" s="11">
        <v>0.54249999999999998</v>
      </c>
      <c r="W120" s="11">
        <v>0.74080000000000001</v>
      </c>
      <c r="X120" s="11">
        <v>36.755299999999998</v>
      </c>
      <c r="Y120" s="11">
        <v>23.0383</v>
      </c>
      <c r="Z120" s="11">
        <v>53.306879000000002</v>
      </c>
      <c r="AA120" s="10">
        <v>1025.3186000000001</v>
      </c>
      <c r="AB120" s="11">
        <v>6.6544699999999999</v>
      </c>
      <c r="AC120" s="10">
        <v>95.978840000000005</v>
      </c>
      <c r="AD120" s="11">
        <v>8.1850000000000005</v>
      </c>
      <c r="AE120" s="11">
        <v>0.61909999999999998</v>
      </c>
      <c r="AF120" s="11">
        <v>1.2349000000000001</v>
      </c>
      <c r="AG120" s="10">
        <v>8</v>
      </c>
      <c r="AH120" s="503">
        <v>0.91</v>
      </c>
    </row>
    <row r="121" spans="1:34" s="116" customFormat="1">
      <c r="A121" s="29" t="s">
        <v>18</v>
      </c>
      <c r="B121" s="33">
        <v>41715</v>
      </c>
      <c r="C121" s="31">
        <v>2</v>
      </c>
      <c r="D121" s="31">
        <v>1</v>
      </c>
      <c r="E121" s="31" t="s">
        <v>196</v>
      </c>
      <c r="F121" s="31" t="s">
        <v>206</v>
      </c>
      <c r="G121" s="31" t="s">
        <v>189</v>
      </c>
      <c r="H121" s="32" t="s">
        <v>253</v>
      </c>
      <c r="I121" s="32" t="s">
        <v>326</v>
      </c>
      <c r="J121" s="32" t="s">
        <v>244</v>
      </c>
      <c r="K121" s="32"/>
      <c r="N121" s="503">
        <v>0.12302287435382982</v>
      </c>
      <c r="O121" s="11">
        <v>36.784500000000001</v>
      </c>
      <c r="P121" s="11">
        <v>22.396899999999999</v>
      </c>
      <c r="Q121" s="11">
        <v>52.647219999999997</v>
      </c>
      <c r="R121" s="10">
        <v>1025.4661000000001</v>
      </c>
      <c r="S121" s="11">
        <v>6.8284099999999999</v>
      </c>
      <c r="T121" s="10">
        <v>97.404939999999996</v>
      </c>
      <c r="U121" s="11">
        <v>8.2560000000000002</v>
      </c>
      <c r="V121" s="11">
        <v>0.44650000000000001</v>
      </c>
      <c r="W121" s="11">
        <v>0.82130000000000003</v>
      </c>
      <c r="X121" s="11">
        <v>36.799399999999999</v>
      </c>
      <c r="Y121" s="11">
        <v>22.187799999999999</v>
      </c>
      <c r="Z121" s="11">
        <v>52.448053000000002</v>
      </c>
      <c r="AA121" s="10">
        <v>1025.6016</v>
      </c>
      <c r="AB121" s="11">
        <v>6.8621100000000004</v>
      </c>
      <c r="AC121" s="10">
        <v>97.534450000000007</v>
      </c>
      <c r="AD121" s="11">
        <v>8.2620000000000005</v>
      </c>
      <c r="AE121" s="11">
        <v>0.21199999999999999</v>
      </c>
      <c r="AF121" s="11">
        <v>1.0558000000000001</v>
      </c>
      <c r="AG121" s="10">
        <v>6.3</v>
      </c>
      <c r="AH121" s="503">
        <v>0.95</v>
      </c>
    </row>
    <row r="122" spans="1:34" s="116" customFormat="1">
      <c r="A122" s="29" t="s">
        <v>18</v>
      </c>
      <c r="B122" s="33">
        <v>41722</v>
      </c>
      <c r="C122" s="31">
        <v>2</v>
      </c>
      <c r="D122" s="31" t="s">
        <v>191</v>
      </c>
      <c r="E122" s="31" t="s">
        <v>196</v>
      </c>
      <c r="F122" s="31" t="s">
        <v>197</v>
      </c>
      <c r="G122" s="31" t="s">
        <v>189</v>
      </c>
      <c r="H122" s="32" t="s">
        <v>111</v>
      </c>
      <c r="I122" s="32" t="s">
        <v>326</v>
      </c>
      <c r="J122" s="32" t="s">
        <v>240</v>
      </c>
      <c r="K122" s="32"/>
      <c r="N122" s="503">
        <v>9.3719795056915967E-2</v>
      </c>
      <c r="O122" s="11">
        <v>36.805</v>
      </c>
      <c r="P122" s="11">
        <v>22.473400000000002</v>
      </c>
      <c r="Q122" s="11">
        <v>52.755727</v>
      </c>
      <c r="R122" s="10">
        <v>1025.4603</v>
      </c>
      <c r="S122" s="11">
        <v>6.8677099999999998</v>
      </c>
      <c r="T122" s="10">
        <v>98.108940000000004</v>
      </c>
      <c r="U122" s="11">
        <v>8.2010000000000005</v>
      </c>
      <c r="V122" s="11">
        <v>0.25969999999999999</v>
      </c>
      <c r="W122" s="11">
        <v>0.34279999999999999</v>
      </c>
      <c r="X122" s="11">
        <v>36.794800000000002</v>
      </c>
      <c r="Y122" s="11">
        <v>22.365400000000001</v>
      </c>
      <c r="Z122" s="11">
        <v>52.633085999999999</v>
      </c>
      <c r="AA122" s="10">
        <v>1025.5463999999999</v>
      </c>
      <c r="AB122" s="11">
        <v>6.6216900000000001</v>
      </c>
      <c r="AC122" s="10">
        <v>94.409509999999997</v>
      </c>
      <c r="AD122" s="11">
        <v>8.1950000000000003</v>
      </c>
      <c r="AE122" s="11">
        <v>0.59770000000000001</v>
      </c>
      <c r="AF122" s="11">
        <v>0.93359999999999999</v>
      </c>
      <c r="AG122" s="10">
        <v>9.3000000000000007</v>
      </c>
      <c r="AH122" s="503">
        <v>0.72</v>
      </c>
    </row>
    <row r="123" spans="1:34" s="116" customFormat="1">
      <c r="A123" s="29"/>
      <c r="B123" s="33"/>
      <c r="C123" s="31"/>
      <c r="D123" s="31"/>
      <c r="E123" s="31"/>
      <c r="F123" s="31"/>
      <c r="G123" s="31"/>
      <c r="H123" s="32"/>
      <c r="I123" s="32"/>
      <c r="J123" s="32"/>
      <c r="K123" s="32"/>
      <c r="N123" s="503"/>
      <c r="AG123" s="10"/>
      <c r="AH123" s="503"/>
    </row>
    <row r="124" spans="1:34" s="116" customFormat="1">
      <c r="A124" s="29" t="s">
        <v>20</v>
      </c>
      <c r="B124" s="33">
        <v>41610</v>
      </c>
      <c r="C124" s="31">
        <v>2</v>
      </c>
      <c r="D124" s="31" t="s">
        <v>108</v>
      </c>
      <c r="E124" s="31">
        <v>1</v>
      </c>
      <c r="F124" s="31" t="s">
        <v>197</v>
      </c>
      <c r="G124" s="31" t="s">
        <v>207</v>
      </c>
      <c r="H124" s="32" t="s">
        <v>246</v>
      </c>
      <c r="I124" s="32" t="s">
        <v>326</v>
      </c>
      <c r="J124" s="32" t="s">
        <v>280</v>
      </c>
      <c r="K124" s="32" t="s">
        <v>245</v>
      </c>
      <c r="L124" s="31" t="s">
        <v>386</v>
      </c>
      <c r="M124" s="21">
        <f t="shared" ref="M124:M139" si="1">L124/K124*100</f>
        <v>8.5714285714285712</v>
      </c>
      <c r="N124" s="503">
        <v>0.10211506067541164</v>
      </c>
      <c r="O124" s="11">
        <v>35.346400000000003</v>
      </c>
      <c r="P124" s="11">
        <v>21.4312</v>
      </c>
      <c r="Q124" s="11">
        <v>49.813661000000003</v>
      </c>
      <c r="R124" s="10">
        <v>1024.6449</v>
      </c>
      <c r="S124" s="11">
        <v>7.2646100000000002</v>
      </c>
      <c r="T124" s="10">
        <v>101.01585</v>
      </c>
      <c r="U124" s="11">
        <v>8.2279999999999998</v>
      </c>
      <c r="V124" s="11">
        <v>0.63749999999999996</v>
      </c>
      <c r="W124" s="11">
        <v>0.65480000000000005</v>
      </c>
      <c r="X124" s="11">
        <v>35.436999999999998</v>
      </c>
      <c r="Y124" s="11">
        <v>21.142199999999999</v>
      </c>
      <c r="Z124" s="11">
        <v>49.635272000000001</v>
      </c>
      <c r="AA124" s="10">
        <v>1024.8635999999999</v>
      </c>
      <c r="AB124" s="11">
        <v>6.8491400000000002</v>
      </c>
      <c r="AC124" s="10">
        <v>94.796559999999999</v>
      </c>
      <c r="AD124" s="11">
        <v>8.1880000000000006</v>
      </c>
      <c r="AE124" s="11">
        <v>1.101</v>
      </c>
      <c r="AF124" s="11">
        <v>0.79320000000000002</v>
      </c>
      <c r="AG124" s="10">
        <v>6</v>
      </c>
      <c r="AH124" s="503">
        <v>0.88</v>
      </c>
    </row>
    <row r="125" spans="1:34" s="116" customFormat="1">
      <c r="A125" s="29" t="s">
        <v>20</v>
      </c>
      <c r="B125" s="33">
        <v>41617</v>
      </c>
      <c r="C125" s="31">
        <v>2</v>
      </c>
      <c r="D125" s="31" t="s">
        <v>191</v>
      </c>
      <c r="E125" s="31">
        <v>1</v>
      </c>
      <c r="F125" s="31" t="s">
        <v>188</v>
      </c>
      <c r="G125" s="31" t="s">
        <v>207</v>
      </c>
      <c r="H125" s="32" t="s">
        <v>239</v>
      </c>
      <c r="I125" s="32" t="s">
        <v>326</v>
      </c>
      <c r="J125" s="32" t="s">
        <v>280</v>
      </c>
      <c r="K125" s="32">
        <v>1.7550000000000019</v>
      </c>
      <c r="L125" s="31" t="s">
        <v>384</v>
      </c>
      <c r="M125" s="21">
        <f t="shared" si="1"/>
        <v>8.547008547008538</v>
      </c>
      <c r="N125" s="503">
        <v>8.6503783000000001E-2</v>
      </c>
      <c r="O125" s="11">
        <v>35.519599999999997</v>
      </c>
      <c r="P125" s="11">
        <v>21.2807</v>
      </c>
      <c r="Q125" s="11">
        <v>49.874564999999997</v>
      </c>
      <c r="R125" s="10">
        <v>1024.8172</v>
      </c>
      <c r="S125" s="11">
        <v>7.2879399999999999</v>
      </c>
      <c r="T125" s="10">
        <v>101.1699</v>
      </c>
      <c r="U125" s="11">
        <v>8.3059999999999992</v>
      </c>
      <c r="V125" s="11">
        <v>0.251</v>
      </c>
      <c r="W125" s="11">
        <v>0.35299999999999998</v>
      </c>
      <c r="X125" s="11">
        <v>35.571899999999999</v>
      </c>
      <c r="Y125" s="11">
        <v>20.748699999999999</v>
      </c>
      <c r="Z125" s="11">
        <v>49.395702</v>
      </c>
      <c r="AA125" s="10">
        <v>1025.0735</v>
      </c>
      <c r="AB125" s="11">
        <v>7.11503</v>
      </c>
      <c r="AC125" s="10">
        <v>97.858310000000003</v>
      </c>
      <c r="AD125" s="11">
        <v>8.3140000000000001</v>
      </c>
      <c r="AE125" s="11">
        <v>0.5242</v>
      </c>
      <c r="AF125" s="11">
        <v>0.92869999999999997</v>
      </c>
      <c r="AG125" s="10">
        <v>6.4</v>
      </c>
      <c r="AH125" s="503">
        <v>0.69</v>
      </c>
    </row>
    <row r="126" spans="1:34" s="116" customFormat="1">
      <c r="A126" s="29" t="s">
        <v>20</v>
      </c>
      <c r="B126" s="33">
        <v>41624</v>
      </c>
      <c r="C126" s="31">
        <v>2</v>
      </c>
      <c r="D126" s="31" t="s">
        <v>191</v>
      </c>
      <c r="E126" s="31">
        <v>1</v>
      </c>
      <c r="F126" s="31" t="s">
        <v>197</v>
      </c>
      <c r="G126" s="31" t="s">
        <v>189</v>
      </c>
      <c r="H126" s="32" t="s">
        <v>236</v>
      </c>
      <c r="I126" s="32" t="s">
        <v>326</v>
      </c>
      <c r="J126" s="32" t="s">
        <v>327</v>
      </c>
      <c r="K126" s="32">
        <v>1.173999999999999</v>
      </c>
      <c r="L126" s="31" t="s">
        <v>387</v>
      </c>
      <c r="M126" s="21">
        <f t="shared" si="1"/>
        <v>9.3696763202725801</v>
      </c>
      <c r="N126" s="503">
        <v>6.2765048790626929E-2</v>
      </c>
      <c r="O126" s="11">
        <v>35.611199999999997</v>
      </c>
      <c r="P126" s="11">
        <v>22.860299999999999</v>
      </c>
      <c r="Q126" s="11">
        <v>51.637661999999999</v>
      </c>
      <c r="R126" s="10">
        <v>1024.4408000000001</v>
      </c>
      <c r="S126" s="11">
        <v>7.5259900000000002</v>
      </c>
      <c r="T126" s="10">
        <v>107.49706999999999</v>
      </c>
      <c r="U126" s="11">
        <v>8.1020000000000003</v>
      </c>
      <c r="V126" s="11">
        <v>0.26740000000000003</v>
      </c>
      <c r="W126" s="11">
        <v>0.25419999999999998</v>
      </c>
      <c r="X126" s="11">
        <v>35.583799999999997</v>
      </c>
      <c r="Y126" s="11">
        <v>21.911200000000001</v>
      </c>
      <c r="Z126" s="11">
        <v>50.618009999999998</v>
      </c>
      <c r="AA126" s="10">
        <v>1024.7628</v>
      </c>
      <c r="AB126" s="11">
        <v>7.1277299999999997</v>
      </c>
      <c r="AC126" s="10">
        <v>100.10311</v>
      </c>
      <c r="AD126" s="11">
        <v>8.0850000000000009</v>
      </c>
      <c r="AE126" s="11">
        <v>0.41980000000000001</v>
      </c>
      <c r="AF126" s="11">
        <v>1.0013000000000001</v>
      </c>
      <c r="AG126" s="10">
        <v>11.4</v>
      </c>
      <c r="AH126" s="503">
        <v>0.49</v>
      </c>
    </row>
    <row r="127" spans="1:34" s="116" customFormat="1">
      <c r="A127" s="29" t="s">
        <v>20</v>
      </c>
      <c r="B127" s="33">
        <v>41631</v>
      </c>
      <c r="C127" s="31">
        <v>2</v>
      </c>
      <c r="D127" s="31" t="s">
        <v>191</v>
      </c>
      <c r="E127" s="31">
        <v>1</v>
      </c>
      <c r="F127" s="31" t="s">
        <v>208</v>
      </c>
      <c r="G127" s="31" t="s">
        <v>207</v>
      </c>
      <c r="H127" s="32" t="s">
        <v>237</v>
      </c>
      <c r="I127" s="32" t="s">
        <v>326</v>
      </c>
      <c r="J127" s="32" t="s">
        <v>327</v>
      </c>
      <c r="K127" s="32">
        <v>1.8899999999999997</v>
      </c>
      <c r="L127" s="31" t="s">
        <v>381</v>
      </c>
      <c r="M127" s="21">
        <f t="shared" si="1"/>
        <v>6.878306878306879</v>
      </c>
      <c r="N127" s="503">
        <v>4.8633581064574563E-2</v>
      </c>
      <c r="O127" s="11">
        <v>35.7286</v>
      </c>
      <c r="P127" s="11">
        <v>22.274899999999999</v>
      </c>
      <c r="Q127" s="11">
        <v>51.174577999999997</v>
      </c>
      <c r="R127" s="10">
        <v>1024.6977999999999</v>
      </c>
      <c r="S127" s="11">
        <v>7.5340999999999996</v>
      </c>
      <c r="T127" s="10">
        <v>106.58373</v>
      </c>
      <c r="U127" s="11">
        <v>8.2270000000000003</v>
      </c>
      <c r="V127" s="11">
        <v>0.41880000000000001</v>
      </c>
      <c r="W127" s="11">
        <v>0.58640000000000003</v>
      </c>
      <c r="X127" s="11">
        <v>35.764699999999998</v>
      </c>
      <c r="Y127" s="11">
        <v>21.5792</v>
      </c>
      <c r="Z127" s="11">
        <v>50.499462000000001</v>
      </c>
      <c r="AA127" s="10">
        <v>1024.9921999999999</v>
      </c>
      <c r="AB127" s="11">
        <v>7.05105</v>
      </c>
      <c r="AC127" s="10">
        <v>98.546809999999994</v>
      </c>
      <c r="AD127" s="11">
        <v>8.2210000000000001</v>
      </c>
      <c r="AE127" s="11">
        <v>0.89370000000000005</v>
      </c>
      <c r="AF127" s="11">
        <v>0.57509999999999994</v>
      </c>
      <c r="AG127" s="10">
        <v>10.1</v>
      </c>
      <c r="AH127" s="503">
        <v>0.42</v>
      </c>
    </row>
    <row r="128" spans="1:34" s="116" customFormat="1" ht="15">
      <c r="A128" s="29" t="s">
        <v>20</v>
      </c>
      <c r="B128" s="33">
        <v>41645</v>
      </c>
      <c r="C128" s="31">
        <v>2</v>
      </c>
      <c r="D128" s="31" t="s">
        <v>196</v>
      </c>
      <c r="E128" s="31">
        <v>1</v>
      </c>
      <c r="F128" s="31" t="s">
        <v>116</v>
      </c>
      <c r="G128" s="31" t="s">
        <v>187</v>
      </c>
      <c r="H128" s="32" t="s">
        <v>241</v>
      </c>
      <c r="I128" s="32" t="s">
        <v>326</v>
      </c>
      <c r="J128" s="32" t="s">
        <v>280</v>
      </c>
      <c r="K128" s="32">
        <v>2.5299999999999998</v>
      </c>
      <c r="L128" s="31" t="s">
        <v>390</v>
      </c>
      <c r="M128" s="21">
        <f t="shared" si="1"/>
        <v>7.9051383399209501</v>
      </c>
      <c r="N128" s="503">
        <v>0.1036359827125541</v>
      </c>
      <c r="O128" s="534">
        <v>35.92</v>
      </c>
      <c r="P128" s="534">
        <v>22.44</v>
      </c>
      <c r="Q128" s="534">
        <v>51.59</v>
      </c>
      <c r="R128" s="506">
        <v>1024.9000000000001</v>
      </c>
      <c r="S128" s="534">
        <v>6.92</v>
      </c>
      <c r="T128" s="506">
        <v>98.3</v>
      </c>
      <c r="U128" s="534">
        <v>8.1999999999999993</v>
      </c>
      <c r="V128" s="534">
        <v>0.83</v>
      </c>
      <c r="W128" s="534">
        <v>0.74</v>
      </c>
      <c r="X128" s="11">
        <v>36.017099999999999</v>
      </c>
      <c r="Y128" s="11">
        <v>22.175699999999999</v>
      </c>
      <c r="Z128" s="11">
        <v>51.444521000000002</v>
      </c>
      <c r="AA128" s="10">
        <v>1025.0172</v>
      </c>
      <c r="AB128" s="11">
        <v>6.8106999999999998</v>
      </c>
      <c r="AC128" s="10">
        <v>96.343090000000004</v>
      </c>
      <c r="AD128" s="11">
        <v>8.2279999999999998</v>
      </c>
      <c r="AE128" s="11">
        <v>0.50849999999999995</v>
      </c>
      <c r="AF128" s="11">
        <v>1.1835</v>
      </c>
      <c r="AG128" s="10">
        <v>7.6</v>
      </c>
      <c r="AH128" s="503">
        <v>0.73</v>
      </c>
    </row>
    <row r="129" spans="1:34" s="116" customFormat="1">
      <c r="A129" s="29" t="s">
        <v>20</v>
      </c>
      <c r="B129" s="33">
        <v>41652</v>
      </c>
      <c r="C129" s="31">
        <v>2</v>
      </c>
      <c r="D129" s="31" t="s">
        <v>196</v>
      </c>
      <c r="E129" s="31" t="s">
        <v>196</v>
      </c>
      <c r="F129" s="31" t="s">
        <v>197</v>
      </c>
      <c r="G129" s="31" t="s">
        <v>193</v>
      </c>
      <c r="H129" s="32" t="s">
        <v>246</v>
      </c>
      <c r="I129" s="32" t="s">
        <v>326</v>
      </c>
      <c r="J129" s="32" t="s">
        <v>240</v>
      </c>
      <c r="K129" s="32" t="s">
        <v>259</v>
      </c>
      <c r="L129" s="31" t="s">
        <v>381</v>
      </c>
      <c r="M129" s="21">
        <f t="shared" si="1"/>
        <v>7.2222222222222232</v>
      </c>
      <c r="N129" s="503">
        <v>9.930103557295733E-2</v>
      </c>
      <c r="O129" s="11">
        <v>36.071899999999999</v>
      </c>
      <c r="P129" s="11">
        <v>23.401599999999998</v>
      </c>
      <c r="Q129" s="11">
        <v>52.805819</v>
      </c>
      <c r="R129" s="10">
        <v>1024.6342999999999</v>
      </c>
      <c r="S129" s="11">
        <v>6.62026</v>
      </c>
      <c r="T129" s="10">
        <v>95.711470000000006</v>
      </c>
      <c r="U129" s="11">
        <v>8.1940000000000008</v>
      </c>
      <c r="V129" s="11">
        <v>0.53200000000000003</v>
      </c>
      <c r="W129" s="11">
        <v>0.40899999999999997</v>
      </c>
      <c r="X129" s="11">
        <v>36.039200000000001</v>
      </c>
      <c r="Y129" s="11">
        <v>23.064</v>
      </c>
      <c r="Z129" s="11">
        <v>52.412140999999998</v>
      </c>
      <c r="AA129" s="10">
        <v>1024.779</v>
      </c>
      <c r="AB129" s="11">
        <v>6.7081799999999996</v>
      </c>
      <c r="AC129" s="10">
        <v>96.396330000000006</v>
      </c>
      <c r="AD129" s="11">
        <v>8.218</v>
      </c>
      <c r="AE129" s="11">
        <v>0.75329999999999997</v>
      </c>
      <c r="AF129" s="11">
        <v>2.2374999999999998</v>
      </c>
      <c r="AG129" s="10">
        <v>8</v>
      </c>
      <c r="AH129" s="503">
        <v>1.05</v>
      </c>
    </row>
    <row r="130" spans="1:34" s="116" customFormat="1">
      <c r="A130" s="29" t="s">
        <v>20</v>
      </c>
      <c r="B130" s="33">
        <v>41659</v>
      </c>
      <c r="C130" s="31">
        <v>2</v>
      </c>
      <c r="D130" s="31">
        <v>1</v>
      </c>
      <c r="E130" s="31">
        <v>1</v>
      </c>
      <c r="F130" s="31" t="s">
        <v>206</v>
      </c>
      <c r="G130" s="31" t="s">
        <v>187</v>
      </c>
      <c r="H130" s="32" t="s">
        <v>111</v>
      </c>
      <c r="I130" s="32" t="s">
        <v>326</v>
      </c>
      <c r="J130" s="32" t="s">
        <v>240</v>
      </c>
      <c r="K130" s="32" t="s">
        <v>285</v>
      </c>
      <c r="L130" s="31" t="s">
        <v>385</v>
      </c>
      <c r="M130" s="21">
        <f t="shared" si="1"/>
        <v>5</v>
      </c>
      <c r="N130" s="503">
        <v>0.10565128011424643</v>
      </c>
      <c r="O130" s="11">
        <v>36.273499999999999</v>
      </c>
      <c r="P130" s="11">
        <v>23.258400000000002</v>
      </c>
      <c r="Q130" s="11">
        <v>52.914802999999999</v>
      </c>
      <c r="R130" s="10">
        <v>1024.8291999999999</v>
      </c>
      <c r="S130" s="11">
        <v>7.01485</v>
      </c>
      <c r="T130" s="10">
        <v>101.28205</v>
      </c>
      <c r="U130" s="11">
        <v>8.2910000000000004</v>
      </c>
      <c r="V130" s="11">
        <v>0.62560000000000004</v>
      </c>
      <c r="W130" s="11">
        <v>0.60799999999999998</v>
      </c>
      <c r="X130" s="11">
        <v>36.341900000000003</v>
      </c>
      <c r="Y130" s="11">
        <v>23.049700000000001</v>
      </c>
      <c r="Z130" s="11">
        <v>52.787610999999998</v>
      </c>
      <c r="AA130" s="10">
        <v>1025.0125</v>
      </c>
      <c r="AB130" s="11">
        <v>5.9982899999999999</v>
      </c>
      <c r="AC130" s="10">
        <v>86.324879999999993</v>
      </c>
      <c r="AD130" s="11">
        <v>8.25</v>
      </c>
      <c r="AE130" s="11">
        <v>0.95330000000000004</v>
      </c>
      <c r="AF130" s="11">
        <v>1.3439000000000001</v>
      </c>
      <c r="AG130" s="10">
        <v>6</v>
      </c>
      <c r="AH130" s="503">
        <v>0.99</v>
      </c>
    </row>
    <row r="131" spans="1:34" s="116" customFormat="1">
      <c r="A131" s="29" t="s">
        <v>20</v>
      </c>
      <c r="B131" s="33">
        <v>41667</v>
      </c>
      <c r="C131" s="31">
        <v>2</v>
      </c>
      <c r="D131" s="31">
        <v>1</v>
      </c>
      <c r="E131" s="31" t="s">
        <v>191</v>
      </c>
      <c r="F131" s="31" t="s">
        <v>188</v>
      </c>
      <c r="G131" s="31" t="s">
        <v>193</v>
      </c>
      <c r="H131" s="32" t="s">
        <v>258</v>
      </c>
      <c r="I131" s="32" t="s">
        <v>326</v>
      </c>
      <c r="J131" s="32" t="s">
        <v>237</v>
      </c>
      <c r="K131" s="32" t="s">
        <v>334</v>
      </c>
      <c r="L131" s="31" t="s">
        <v>385</v>
      </c>
      <c r="M131" s="21">
        <f t="shared" si="1"/>
        <v>4.2105263157894743</v>
      </c>
      <c r="N131" s="503">
        <v>0.11424457238618427</v>
      </c>
      <c r="O131" s="11">
        <v>36.348599999999998</v>
      </c>
      <c r="P131" s="11">
        <v>23.9618</v>
      </c>
      <c r="Q131" s="11">
        <v>53.765737999999999</v>
      </c>
      <c r="R131" s="10">
        <v>1024.6781000000001</v>
      </c>
      <c r="S131" s="11">
        <v>6.8159999999999998</v>
      </c>
      <c r="T131" s="10">
        <v>99.658569999999997</v>
      </c>
      <c r="U131" s="11">
        <v>8.09</v>
      </c>
      <c r="V131" s="11">
        <v>0.31740000000000002</v>
      </c>
      <c r="W131" s="11">
        <v>0.76549999999999996</v>
      </c>
      <c r="X131" s="11">
        <v>36.510800000000003</v>
      </c>
      <c r="Y131" s="11">
        <v>23.575399999999998</v>
      </c>
      <c r="Z131" s="11">
        <v>53.570006999999997</v>
      </c>
      <c r="AA131" s="10">
        <v>1024.9866</v>
      </c>
      <c r="AB131" s="11">
        <v>6.33826</v>
      </c>
      <c r="AC131" s="10">
        <v>92.143990000000002</v>
      </c>
      <c r="AD131" s="11">
        <v>8.0980000000000008</v>
      </c>
      <c r="AE131" s="11">
        <v>0.68810000000000004</v>
      </c>
      <c r="AF131" s="11">
        <v>0.93359999999999999</v>
      </c>
      <c r="AG131" s="10">
        <v>5.5</v>
      </c>
      <c r="AH131" s="503">
        <v>1.44</v>
      </c>
    </row>
    <row r="132" spans="1:34" s="116" customFormat="1">
      <c r="A132" s="29" t="s">
        <v>20</v>
      </c>
      <c r="B132" s="33">
        <v>41673</v>
      </c>
      <c r="C132" s="31">
        <v>2</v>
      </c>
      <c r="D132" s="31">
        <v>1</v>
      </c>
      <c r="E132" s="31">
        <v>1</v>
      </c>
      <c r="F132" s="31" t="s">
        <v>206</v>
      </c>
      <c r="G132" s="31" t="s">
        <v>187</v>
      </c>
      <c r="H132" s="32" t="s">
        <v>250</v>
      </c>
      <c r="I132" s="32" t="s">
        <v>326</v>
      </c>
      <c r="J132" s="32" t="s">
        <v>240</v>
      </c>
      <c r="K132" s="32" t="s">
        <v>285</v>
      </c>
      <c r="L132" s="31" t="s">
        <v>383</v>
      </c>
      <c r="M132" s="21">
        <f t="shared" si="1"/>
        <v>5.9375</v>
      </c>
      <c r="N132" s="503">
        <v>9.8395587782891133E-2</v>
      </c>
      <c r="O132" s="11">
        <v>36.5411</v>
      </c>
      <c r="P132" s="11">
        <v>23.5139</v>
      </c>
      <c r="Q132" s="11">
        <v>53.535947999999998</v>
      </c>
      <c r="R132" s="10">
        <v>1024.9573</v>
      </c>
      <c r="S132" s="11">
        <v>6.9174600000000002</v>
      </c>
      <c r="T132" s="10">
        <v>100.47474</v>
      </c>
      <c r="U132" s="11">
        <v>8.15</v>
      </c>
      <c r="V132" s="11">
        <v>0.378</v>
      </c>
      <c r="W132" s="11">
        <v>0.54510000000000003</v>
      </c>
      <c r="X132" s="11">
        <v>36.560600000000001</v>
      </c>
      <c r="Y132" s="11">
        <v>22.630099999999999</v>
      </c>
      <c r="Z132" s="11">
        <v>52.619585999999998</v>
      </c>
      <c r="AA132" s="10">
        <v>1025.2999</v>
      </c>
      <c r="AB132" s="11">
        <v>6.4619200000000001</v>
      </c>
      <c r="AC132" s="10">
        <v>92.434820000000002</v>
      </c>
      <c r="AD132" s="11">
        <v>8.1259999999999994</v>
      </c>
      <c r="AE132" s="11">
        <v>0.49170000000000003</v>
      </c>
      <c r="AF132" s="11">
        <v>0.66200000000000003</v>
      </c>
      <c r="AG132" s="10">
        <v>5.7</v>
      </c>
      <c r="AH132" s="503">
        <v>0.85</v>
      </c>
    </row>
    <row r="133" spans="1:34" s="116" customFormat="1">
      <c r="A133" s="29" t="s">
        <v>20</v>
      </c>
      <c r="B133" s="33">
        <v>41680</v>
      </c>
      <c r="C133" s="31">
        <v>2</v>
      </c>
      <c r="D133" s="31">
        <v>1</v>
      </c>
      <c r="E133" s="31" t="s">
        <v>191</v>
      </c>
      <c r="F133" s="31" t="s">
        <v>206</v>
      </c>
      <c r="G133" s="31" t="s">
        <v>187</v>
      </c>
      <c r="H133" s="32" t="s">
        <v>239</v>
      </c>
      <c r="I133" s="32" t="s">
        <v>326</v>
      </c>
      <c r="J133" s="32" t="s">
        <v>280</v>
      </c>
      <c r="K133" s="32" t="s">
        <v>300</v>
      </c>
      <c r="L133" s="32" t="s">
        <v>387</v>
      </c>
      <c r="M133" s="21">
        <f t="shared" si="1"/>
        <v>5.2380952380952381</v>
      </c>
      <c r="N133" s="511">
        <v>8.8362589094382923E-2</v>
      </c>
      <c r="O133" s="11">
        <v>36.572400000000002</v>
      </c>
      <c r="P133" s="11">
        <v>23.026299999999999</v>
      </c>
      <c r="Q133" s="11">
        <v>53.052340999999998</v>
      </c>
      <c r="R133" s="10">
        <v>1025.1233</v>
      </c>
      <c r="S133" s="11">
        <v>7.1837799999999996</v>
      </c>
      <c r="T133" s="10">
        <v>103.48184999999999</v>
      </c>
      <c r="U133" s="11">
        <v>8.173</v>
      </c>
      <c r="V133" s="11">
        <v>0.25180000000000002</v>
      </c>
      <c r="W133" s="11">
        <v>0.58840000000000003</v>
      </c>
      <c r="X133" s="11">
        <v>36.566800000000001</v>
      </c>
      <c r="Y133" s="11">
        <v>22.4358</v>
      </c>
      <c r="Z133" s="11">
        <v>52.419339999999998</v>
      </c>
      <c r="AA133" s="10">
        <v>1025.3593000000001</v>
      </c>
      <c r="AB133" s="11">
        <v>6.7070800000000004</v>
      </c>
      <c r="AC133" s="10">
        <v>95.618549999999999</v>
      </c>
      <c r="AD133" s="11">
        <v>8.1649999999999991</v>
      </c>
      <c r="AE133" s="11">
        <v>0.71040000000000003</v>
      </c>
      <c r="AF133" s="11">
        <v>0.38009999999999999</v>
      </c>
      <c r="AG133" s="10">
        <v>5.8</v>
      </c>
      <c r="AH133" s="503">
        <v>0.62</v>
      </c>
    </row>
    <row r="134" spans="1:34" s="116" customFormat="1">
      <c r="A134" s="29" t="s">
        <v>20</v>
      </c>
      <c r="B134" s="33">
        <v>41687</v>
      </c>
      <c r="C134" s="31">
        <v>2</v>
      </c>
      <c r="D134" s="31">
        <v>1</v>
      </c>
      <c r="E134" s="31">
        <v>1</v>
      </c>
      <c r="F134" s="31" t="s">
        <v>197</v>
      </c>
      <c r="G134" s="31" t="s">
        <v>187</v>
      </c>
      <c r="H134" s="32" t="s">
        <v>248</v>
      </c>
      <c r="I134" s="32" t="s">
        <v>326</v>
      </c>
      <c r="J134" s="32" t="s">
        <v>244</v>
      </c>
      <c r="K134" s="32" t="s">
        <v>305</v>
      </c>
      <c r="L134" s="31" t="s">
        <v>385</v>
      </c>
      <c r="M134" s="21">
        <f t="shared" si="1"/>
        <v>5.161290322580645</v>
      </c>
      <c r="N134" s="511">
        <v>9.4460301993330983E-2</v>
      </c>
      <c r="O134" s="11">
        <v>36.678899999999999</v>
      </c>
      <c r="P134" s="11">
        <v>23.5808</v>
      </c>
      <c r="Q134" s="11">
        <v>53.787320000000001</v>
      </c>
      <c r="R134" s="10">
        <v>1025.0416</v>
      </c>
      <c r="S134" s="11">
        <v>6.8914200000000001</v>
      </c>
      <c r="T134" s="10">
        <v>100.29214</v>
      </c>
      <c r="U134" s="11">
        <v>8.1790000000000003</v>
      </c>
      <c r="V134" s="11">
        <v>0.47049999999999997</v>
      </c>
      <c r="W134" s="11">
        <v>0.43609999999999999</v>
      </c>
      <c r="X134" s="11">
        <v>36.754100000000001</v>
      </c>
      <c r="Y134" s="11">
        <v>23.351600000000001</v>
      </c>
      <c r="Z134" s="11">
        <v>53.644834000000003</v>
      </c>
      <c r="AA134" s="10">
        <v>1025.2379000000001</v>
      </c>
      <c r="AB134" s="11">
        <v>5.7073099999999997</v>
      </c>
      <c r="AC134" s="10">
        <v>82.766469999999998</v>
      </c>
      <c r="AD134" s="11">
        <v>8.1340000000000003</v>
      </c>
      <c r="AE134" s="11">
        <v>1.0983000000000001</v>
      </c>
      <c r="AF134" s="11">
        <v>1.7205999999999999</v>
      </c>
      <c r="AG134" s="10">
        <v>7.8</v>
      </c>
      <c r="AH134" s="503">
        <v>1.25</v>
      </c>
    </row>
    <row r="135" spans="1:34" s="116" customFormat="1">
      <c r="A135" s="29" t="s">
        <v>20</v>
      </c>
      <c r="B135" s="33">
        <v>41694</v>
      </c>
      <c r="C135" s="31">
        <v>2</v>
      </c>
      <c r="D135" s="31">
        <v>1</v>
      </c>
      <c r="E135" s="31">
        <v>1</v>
      </c>
      <c r="F135" s="31" t="s">
        <v>197</v>
      </c>
      <c r="G135" s="31" t="s">
        <v>187</v>
      </c>
      <c r="H135" s="32" t="s">
        <v>246</v>
      </c>
      <c r="I135" s="32" t="s">
        <v>326</v>
      </c>
      <c r="J135" s="32" t="s">
        <v>280</v>
      </c>
      <c r="K135" s="32" t="s">
        <v>246</v>
      </c>
      <c r="L135" s="32" t="s">
        <v>387</v>
      </c>
      <c r="M135" s="21">
        <f t="shared" si="1"/>
        <v>10</v>
      </c>
      <c r="N135" s="503">
        <v>7.0088632306048532E-2</v>
      </c>
      <c r="O135" s="11">
        <v>36.699100000000001</v>
      </c>
      <c r="P135" s="11">
        <v>23.692699999999999</v>
      </c>
      <c r="Q135" s="11">
        <v>53.934610999999997</v>
      </c>
      <c r="R135" s="10">
        <v>1025.0246</v>
      </c>
      <c r="S135" s="11">
        <v>6.6945399999999999</v>
      </c>
      <c r="T135" s="10">
        <v>97.626589999999993</v>
      </c>
      <c r="U135" s="11">
        <v>8.1620000000000008</v>
      </c>
      <c r="V135" s="11">
        <v>0.29389999999999999</v>
      </c>
      <c r="W135" s="11">
        <v>0.31929999999999997</v>
      </c>
      <c r="X135" s="11">
        <v>36.701099999999997</v>
      </c>
      <c r="Y135" s="11">
        <v>23.528400000000001</v>
      </c>
      <c r="Z135" s="11">
        <v>53.767107000000003</v>
      </c>
      <c r="AA135" s="10">
        <v>1025.1458</v>
      </c>
      <c r="AB135" s="11">
        <v>6.0343299999999997</v>
      </c>
      <c r="AC135" s="10">
        <v>87.750470000000007</v>
      </c>
      <c r="AD135" s="11">
        <v>8.1470000000000002</v>
      </c>
      <c r="AE135" s="11">
        <v>0.83340000000000003</v>
      </c>
      <c r="AF135" s="11">
        <v>0.91290000000000004</v>
      </c>
      <c r="AG135" s="10">
        <v>10</v>
      </c>
      <c r="AH135" s="503">
        <v>0.54</v>
      </c>
    </row>
    <row r="136" spans="1:34" s="116" customFormat="1">
      <c r="A136" s="29" t="s">
        <v>20</v>
      </c>
      <c r="B136" s="33">
        <v>41701</v>
      </c>
      <c r="C136" s="31">
        <v>2</v>
      </c>
      <c r="D136" s="31">
        <v>1</v>
      </c>
      <c r="E136" s="31">
        <v>1</v>
      </c>
      <c r="F136" s="31" t="s">
        <v>206</v>
      </c>
      <c r="G136" s="31" t="s">
        <v>189</v>
      </c>
      <c r="H136" s="32" t="s">
        <v>243</v>
      </c>
      <c r="I136" s="32" t="s">
        <v>326</v>
      </c>
      <c r="J136" s="32" t="s">
        <v>280</v>
      </c>
      <c r="K136" s="32" t="s">
        <v>259</v>
      </c>
      <c r="L136" s="32" t="s">
        <v>386</v>
      </c>
      <c r="M136" s="21">
        <f t="shared" si="1"/>
        <v>6.666666666666667</v>
      </c>
      <c r="N136" s="503">
        <v>7.4887368029746215E-2</v>
      </c>
      <c r="O136" s="11">
        <v>36.733800000000002</v>
      </c>
      <c r="P136" s="11">
        <v>23.889399999999998</v>
      </c>
      <c r="Q136" s="11">
        <v>54.192593000000002</v>
      </c>
      <c r="R136" s="10">
        <v>1024.991</v>
      </c>
      <c r="S136" s="11">
        <v>7.0562100000000001</v>
      </c>
      <c r="T136" s="10">
        <v>103.27088000000001</v>
      </c>
      <c r="U136" s="11">
        <v>8.1660000000000004</v>
      </c>
      <c r="V136" s="11">
        <v>9.9900000000000003E-2</v>
      </c>
      <c r="W136" s="11">
        <v>0.2087</v>
      </c>
      <c r="X136" s="11">
        <v>36.734000000000002</v>
      </c>
      <c r="Y136" s="11">
        <v>23.784199999999998</v>
      </c>
      <c r="Z136" s="11">
        <v>54.086475999999998</v>
      </c>
      <c r="AA136" s="10">
        <v>1025.0954999999999</v>
      </c>
      <c r="AB136" s="11">
        <v>7.01783</v>
      </c>
      <c r="AC136" s="10">
        <v>102.52343</v>
      </c>
      <c r="AD136" s="11">
        <v>8.1669999999999998</v>
      </c>
      <c r="AE136" s="11">
        <v>0.1706</v>
      </c>
      <c r="AF136" s="11">
        <v>0.82589999999999997</v>
      </c>
      <c r="AG136" s="10">
        <v>10</v>
      </c>
      <c r="AH136" s="503">
        <v>0.46</v>
      </c>
    </row>
    <row r="137" spans="1:34" s="116" customFormat="1">
      <c r="A137" s="29" t="s">
        <v>20</v>
      </c>
      <c r="B137" s="33">
        <v>41708</v>
      </c>
      <c r="C137" s="31">
        <v>2</v>
      </c>
      <c r="D137" s="31" t="s">
        <v>191</v>
      </c>
      <c r="E137" s="31" t="s">
        <v>97</v>
      </c>
      <c r="F137" s="31" t="s">
        <v>197</v>
      </c>
      <c r="G137" s="31" t="s">
        <v>187</v>
      </c>
      <c r="H137" s="32" t="s">
        <v>245</v>
      </c>
      <c r="I137" s="32" t="s">
        <v>326</v>
      </c>
      <c r="J137" s="32" t="s">
        <v>240</v>
      </c>
      <c r="K137" s="32" t="s">
        <v>259</v>
      </c>
      <c r="L137" s="32" t="s">
        <v>387</v>
      </c>
      <c r="M137" s="21">
        <f t="shared" si="1"/>
        <v>6.1111111111111107</v>
      </c>
      <c r="N137" s="503">
        <v>9.119198115122272E-2</v>
      </c>
      <c r="O137" s="11">
        <v>36.762700000000002</v>
      </c>
      <c r="P137" s="11">
        <v>23.265000000000001</v>
      </c>
      <c r="Q137" s="11">
        <v>53.554904000000001</v>
      </c>
      <c r="R137" s="10">
        <v>1025.1984</v>
      </c>
      <c r="S137" s="11">
        <v>6.9883600000000001</v>
      </c>
      <c r="T137" s="10">
        <v>101.197</v>
      </c>
      <c r="U137" s="11">
        <v>8.1780000000000008</v>
      </c>
      <c r="V137" s="11">
        <v>0.57709999999999995</v>
      </c>
      <c r="W137" s="11">
        <v>0.65869999999999995</v>
      </c>
      <c r="X137" s="11">
        <v>36.785200000000003</v>
      </c>
      <c r="Y137" s="11">
        <v>22.347300000000001</v>
      </c>
      <c r="Z137" s="11">
        <v>52.602210999999997</v>
      </c>
      <c r="AA137" s="10">
        <v>1025.5526</v>
      </c>
      <c r="AB137" s="11">
        <v>6.4997299999999996</v>
      </c>
      <c r="AC137" s="10">
        <v>92.635859999999994</v>
      </c>
      <c r="AD137" s="11">
        <v>8.1549999999999994</v>
      </c>
      <c r="AE137" s="11">
        <v>1.0792999999999999</v>
      </c>
      <c r="AF137" s="11">
        <v>0.4592</v>
      </c>
      <c r="AG137" s="10">
        <v>8.5</v>
      </c>
      <c r="AH137" s="503">
        <v>0.76</v>
      </c>
    </row>
    <row r="138" spans="1:34" s="116" customFormat="1">
      <c r="A138" s="29" t="s">
        <v>20</v>
      </c>
      <c r="B138" s="33">
        <v>41715</v>
      </c>
      <c r="C138" s="31">
        <v>2</v>
      </c>
      <c r="D138" s="31" t="s">
        <v>196</v>
      </c>
      <c r="E138" s="31" t="s">
        <v>196</v>
      </c>
      <c r="F138" s="31" t="s">
        <v>197</v>
      </c>
      <c r="G138" s="31" t="s">
        <v>187</v>
      </c>
      <c r="H138" s="32" t="s">
        <v>300</v>
      </c>
      <c r="I138" s="32" t="s">
        <v>326</v>
      </c>
      <c r="J138" s="32" t="s">
        <v>236</v>
      </c>
      <c r="K138" s="32" t="s">
        <v>248</v>
      </c>
      <c r="L138" s="32" t="s">
        <v>385</v>
      </c>
      <c r="M138" s="21">
        <f t="shared" si="1"/>
        <v>9.4117647058823533</v>
      </c>
      <c r="N138" s="503">
        <v>4.0431108713020691E-2</v>
      </c>
      <c r="O138" s="11">
        <v>36.786999999999999</v>
      </c>
      <c r="P138" s="11">
        <v>22.151</v>
      </c>
      <c r="Q138" s="11">
        <v>52.386159999999997</v>
      </c>
      <c r="R138" s="10">
        <v>1025.5389</v>
      </c>
      <c r="S138" s="11">
        <v>6.9439299999999999</v>
      </c>
      <c r="T138" s="10">
        <v>98.626149999999996</v>
      </c>
      <c r="U138" s="11">
        <v>8.2550000000000008</v>
      </c>
      <c r="V138" s="11">
        <v>0.46500000000000002</v>
      </c>
      <c r="W138" s="11">
        <v>0.74280000000000002</v>
      </c>
      <c r="X138" s="11">
        <v>36.753700000000002</v>
      </c>
      <c r="Y138" s="11">
        <v>21.720400000000001</v>
      </c>
      <c r="Z138" s="11">
        <v>51.889933999999997</v>
      </c>
      <c r="AA138" s="10">
        <v>1025.7064</v>
      </c>
      <c r="AB138" s="11">
        <v>6.3826000000000001</v>
      </c>
      <c r="AC138" s="10">
        <v>89.947730000000007</v>
      </c>
      <c r="AD138" s="11">
        <v>8.2449999999999992</v>
      </c>
      <c r="AE138" s="11">
        <v>0.89870000000000005</v>
      </c>
      <c r="AF138" s="11">
        <v>0.90959999999999996</v>
      </c>
      <c r="AG138" s="10">
        <v>7.4</v>
      </c>
      <c r="AH138" s="503">
        <v>1.08</v>
      </c>
    </row>
    <row r="139" spans="1:34" s="116" customFormat="1">
      <c r="A139" s="29" t="s">
        <v>20</v>
      </c>
      <c r="B139" s="33">
        <v>41722</v>
      </c>
      <c r="C139" s="31">
        <v>2</v>
      </c>
      <c r="D139" s="31" t="s">
        <v>196</v>
      </c>
      <c r="E139" s="31">
        <v>1</v>
      </c>
      <c r="F139" s="31" t="s">
        <v>116</v>
      </c>
      <c r="G139" s="31" t="s">
        <v>187</v>
      </c>
      <c r="H139" s="32" t="s">
        <v>250</v>
      </c>
      <c r="I139" s="32" t="s">
        <v>326</v>
      </c>
      <c r="J139" s="32" t="s">
        <v>240</v>
      </c>
      <c r="K139" s="32" t="s">
        <v>259</v>
      </c>
      <c r="L139" s="32" t="s">
        <v>385</v>
      </c>
      <c r="M139" s="21">
        <f t="shared" si="1"/>
        <v>8.8888888888888893</v>
      </c>
      <c r="N139" s="503">
        <v>8.2485507946909939E-2</v>
      </c>
      <c r="O139" s="11">
        <v>36.790799999999997</v>
      </c>
      <c r="P139" s="11">
        <v>22.571999999999999</v>
      </c>
      <c r="Q139" s="11">
        <v>52.843794000000003</v>
      </c>
      <c r="R139" s="10">
        <v>1025.4213</v>
      </c>
      <c r="S139" s="11">
        <v>7.1100099999999999</v>
      </c>
      <c r="T139" s="10">
        <v>101.73784999999999</v>
      </c>
      <c r="U139" s="11">
        <v>8.2430000000000003</v>
      </c>
      <c r="V139" s="11">
        <v>0.39879999999999999</v>
      </c>
      <c r="W139" s="11">
        <v>0.3463</v>
      </c>
      <c r="X139" s="11">
        <v>36.787700000000001</v>
      </c>
      <c r="Y139" s="11">
        <v>22.3689</v>
      </c>
      <c r="Z139" s="11">
        <v>52.628833</v>
      </c>
      <c r="AA139" s="10">
        <v>1025.5498</v>
      </c>
      <c r="AB139" s="11">
        <v>6.8709600000000002</v>
      </c>
      <c r="AC139" s="10">
        <v>97.965469999999996</v>
      </c>
      <c r="AD139" s="11">
        <v>8.2330000000000005</v>
      </c>
      <c r="AE139" s="11">
        <v>0.77380000000000004</v>
      </c>
      <c r="AF139" s="11">
        <v>0.83819999999999995</v>
      </c>
      <c r="AG139" s="10">
        <v>9.1999999999999993</v>
      </c>
      <c r="AH139" s="503">
        <v>0.6</v>
      </c>
    </row>
    <row r="140" spans="1:34" s="116" customFormat="1">
      <c r="A140" s="29"/>
      <c r="B140" s="33"/>
      <c r="C140" s="31"/>
      <c r="D140" s="31"/>
      <c r="E140" s="31"/>
      <c r="F140" s="31"/>
      <c r="G140" s="31"/>
      <c r="H140" s="32"/>
      <c r="I140" s="32"/>
      <c r="J140" s="32"/>
      <c r="K140" s="32"/>
      <c r="N140" s="503"/>
      <c r="AG140" s="10"/>
      <c r="AH140" s="503"/>
    </row>
    <row r="141" spans="1:34" s="116" customFormat="1">
      <c r="A141" s="29" t="s">
        <v>184</v>
      </c>
      <c r="B141" s="33">
        <v>41610</v>
      </c>
      <c r="C141" s="31">
        <v>2</v>
      </c>
      <c r="D141" s="31" t="s">
        <v>196</v>
      </c>
      <c r="E141" s="31" t="s">
        <v>196</v>
      </c>
      <c r="F141" s="31" t="s">
        <v>206</v>
      </c>
      <c r="G141" s="31" t="s">
        <v>193</v>
      </c>
      <c r="H141" s="32" t="s">
        <v>250</v>
      </c>
      <c r="I141" s="32" t="s">
        <v>326</v>
      </c>
      <c r="J141" s="32" t="s">
        <v>280</v>
      </c>
      <c r="N141" s="503">
        <v>0.10635713848688351</v>
      </c>
      <c r="O141" s="11">
        <v>35.4099</v>
      </c>
      <c r="P141" s="11">
        <v>21.701499999999999</v>
      </c>
      <c r="Q141" s="11">
        <v>50.173363000000002</v>
      </c>
      <c r="R141" s="10">
        <v>1024.6186</v>
      </c>
      <c r="S141" s="11">
        <v>7.1749200000000002</v>
      </c>
      <c r="T141" s="10">
        <v>100.28870999999999</v>
      </c>
      <c r="U141" s="11">
        <v>8.2260000000000009</v>
      </c>
      <c r="V141" s="11">
        <v>0.32579999999999998</v>
      </c>
      <c r="W141" s="11">
        <v>0.76400000000000001</v>
      </c>
      <c r="X141" s="11">
        <v>36.306100000000001</v>
      </c>
      <c r="Y141" s="11">
        <v>22.1629</v>
      </c>
      <c r="Z141" s="11">
        <v>51.793875</v>
      </c>
      <c r="AA141" s="10">
        <v>1025.2062000000001</v>
      </c>
      <c r="AB141" s="11">
        <v>7.1438699999999997</v>
      </c>
      <c r="AC141" s="10">
        <v>101.20328000000001</v>
      </c>
      <c r="AD141" s="11">
        <v>8.2189999999999994</v>
      </c>
      <c r="AE141" s="11">
        <v>0.63470000000000004</v>
      </c>
      <c r="AF141" s="11">
        <v>1.3794999999999999</v>
      </c>
      <c r="AG141" s="10">
        <v>6.5</v>
      </c>
      <c r="AH141" s="503">
        <v>0.94</v>
      </c>
    </row>
    <row r="142" spans="1:34" s="116" customFormat="1">
      <c r="A142" s="29" t="s">
        <v>184</v>
      </c>
      <c r="B142" s="33">
        <v>41617</v>
      </c>
      <c r="C142" s="31">
        <v>2</v>
      </c>
      <c r="D142" s="31" t="s">
        <v>196</v>
      </c>
      <c r="E142" s="31">
        <v>1</v>
      </c>
      <c r="F142" s="31" t="s">
        <v>188</v>
      </c>
      <c r="G142" s="31" t="s">
        <v>207</v>
      </c>
      <c r="H142" s="32" t="s">
        <v>243</v>
      </c>
      <c r="I142" s="32" t="s">
        <v>326</v>
      </c>
      <c r="J142" s="32" t="s">
        <v>280</v>
      </c>
      <c r="N142" s="503">
        <v>9.4041563999999994E-2</v>
      </c>
      <c r="O142" s="11">
        <v>35.560299999999998</v>
      </c>
      <c r="P142" s="11">
        <v>21.411200000000001</v>
      </c>
      <c r="Q142" s="11">
        <v>50.060960999999999</v>
      </c>
      <c r="R142" s="10">
        <v>1024.8118999999999</v>
      </c>
      <c r="S142" s="11">
        <v>7.3262099999999997</v>
      </c>
      <c r="T142" s="10">
        <v>101.96357</v>
      </c>
      <c r="U142" s="11">
        <v>8.3089999999999993</v>
      </c>
      <c r="V142" s="11">
        <v>0.33239999999999997</v>
      </c>
      <c r="W142" s="11">
        <v>0.54830000000000001</v>
      </c>
      <c r="X142" s="11">
        <v>36.312100000000001</v>
      </c>
      <c r="Y142" s="11">
        <v>21.663399999999999</v>
      </c>
      <c r="Z142" s="11">
        <v>51.271802999999998</v>
      </c>
      <c r="AA142" s="10">
        <v>1025.3516</v>
      </c>
      <c r="AB142" s="11">
        <v>7.3205099999999996</v>
      </c>
      <c r="AC142" s="10">
        <v>102.79513</v>
      </c>
      <c r="AD142" s="11">
        <v>8.2799999999999994</v>
      </c>
      <c r="AE142" s="11">
        <v>0.43780000000000002</v>
      </c>
      <c r="AF142" s="11">
        <v>0.97230000000000005</v>
      </c>
      <c r="AG142" s="10">
        <v>7</v>
      </c>
      <c r="AH142" s="503">
        <v>0.65</v>
      </c>
    </row>
    <row r="143" spans="1:34" s="116" customFormat="1">
      <c r="A143" s="29" t="s">
        <v>184</v>
      </c>
      <c r="B143" s="33">
        <v>41624</v>
      </c>
      <c r="C143" s="31">
        <v>2</v>
      </c>
      <c r="D143" s="31" t="s">
        <v>191</v>
      </c>
      <c r="E143" s="31">
        <v>1</v>
      </c>
      <c r="F143" s="31" t="s">
        <v>188</v>
      </c>
      <c r="G143" s="31" t="s">
        <v>187</v>
      </c>
      <c r="H143" s="32" t="s">
        <v>244</v>
      </c>
      <c r="I143" s="32" t="s">
        <v>326</v>
      </c>
      <c r="J143" s="32" t="s">
        <v>326</v>
      </c>
      <c r="N143" s="503">
        <v>7.4202089069459867E-2</v>
      </c>
      <c r="O143" s="11">
        <v>35.824199999999998</v>
      </c>
      <c r="P143" s="11">
        <v>23.832699999999999</v>
      </c>
      <c r="Q143" s="11">
        <v>52.939594</v>
      </c>
      <c r="R143" s="10">
        <v>1024.3172999999999</v>
      </c>
      <c r="S143" s="11">
        <v>7.6369899999999999</v>
      </c>
      <c r="T143" s="10">
        <v>111.07877000000001</v>
      </c>
      <c r="U143" s="11">
        <v>8.1170000000000009</v>
      </c>
      <c r="V143" s="11">
        <v>0.1731</v>
      </c>
      <c r="W143" s="11">
        <v>0.2777</v>
      </c>
      <c r="X143" s="11">
        <v>36.465800000000002</v>
      </c>
      <c r="Y143" s="11">
        <v>23.2104</v>
      </c>
      <c r="Z143" s="11">
        <v>53.116315999999998</v>
      </c>
      <c r="AA143" s="10">
        <v>1025.0265999999999</v>
      </c>
      <c r="AB143" s="11">
        <v>7.8373999999999997</v>
      </c>
      <c r="AC143" s="10">
        <v>113.18984</v>
      </c>
      <c r="AD143" s="11">
        <v>8.1029999999999998</v>
      </c>
      <c r="AE143" s="11">
        <v>0.16819999999999999</v>
      </c>
      <c r="AF143" s="11">
        <v>0.45789999999999997</v>
      </c>
      <c r="AG143" s="10">
        <v>8.6999999999999993</v>
      </c>
      <c r="AH143" s="503">
        <v>0.35</v>
      </c>
    </row>
    <row r="144" spans="1:34" s="116" customFormat="1">
      <c r="A144" s="29" t="s">
        <v>184</v>
      </c>
      <c r="B144" s="33">
        <v>41631</v>
      </c>
      <c r="C144" s="31">
        <v>2</v>
      </c>
      <c r="D144" s="31" t="s">
        <v>215</v>
      </c>
      <c r="E144" s="31">
        <v>1</v>
      </c>
      <c r="F144" s="31" t="s">
        <v>201</v>
      </c>
      <c r="G144" s="31" t="s">
        <v>193</v>
      </c>
      <c r="H144" s="32" t="s">
        <v>111</v>
      </c>
      <c r="I144" s="32" t="s">
        <v>326</v>
      </c>
      <c r="J144" s="32" t="s">
        <v>240</v>
      </c>
      <c r="N144" s="503">
        <v>0.11249684207349431</v>
      </c>
      <c r="O144" s="11">
        <v>35.694800000000001</v>
      </c>
      <c r="P144" s="11">
        <v>22.332999999999998</v>
      </c>
      <c r="Q144" s="11">
        <v>51.192382000000002</v>
      </c>
      <c r="R144" s="10">
        <v>1024.6560999999999</v>
      </c>
      <c r="S144" s="11">
        <v>7.3304999999999998</v>
      </c>
      <c r="T144" s="10">
        <v>103.7893</v>
      </c>
      <c r="U144" s="11">
        <v>8.2289999999999992</v>
      </c>
      <c r="V144" s="11">
        <v>0.51449999999999996</v>
      </c>
      <c r="W144" s="11">
        <v>0.49909999999999999</v>
      </c>
      <c r="X144" s="11">
        <v>36.4405</v>
      </c>
      <c r="Y144" s="11">
        <v>22.498899999999999</v>
      </c>
      <c r="Z144" s="11">
        <v>52.322633000000003</v>
      </c>
      <c r="AA144" s="10">
        <v>1025.2131999999999</v>
      </c>
      <c r="AB144" s="11">
        <v>7.1827699999999997</v>
      </c>
      <c r="AC144" s="10">
        <v>102.43853</v>
      </c>
      <c r="AD144" s="11">
        <v>8.1940000000000008</v>
      </c>
      <c r="AE144" s="11">
        <v>0.43090000000000001</v>
      </c>
      <c r="AF144" s="11">
        <v>1.5657000000000001</v>
      </c>
      <c r="AG144" s="10">
        <v>7.2</v>
      </c>
      <c r="AH144" s="503">
        <v>0.9</v>
      </c>
    </row>
    <row r="145" spans="1:34" s="116" customFormat="1">
      <c r="A145" s="29" t="s">
        <v>184</v>
      </c>
      <c r="B145" s="33">
        <v>41645</v>
      </c>
      <c r="C145" s="31">
        <v>2</v>
      </c>
      <c r="D145" s="31">
        <v>1</v>
      </c>
      <c r="E145" s="31">
        <v>1</v>
      </c>
      <c r="F145" s="31" t="s">
        <v>116</v>
      </c>
      <c r="G145" s="31" t="s">
        <v>193</v>
      </c>
      <c r="H145" s="32" t="s">
        <v>237</v>
      </c>
      <c r="I145" s="32" t="s">
        <v>326</v>
      </c>
      <c r="J145" s="32" t="s">
        <v>327</v>
      </c>
      <c r="N145" s="503">
        <v>0.11339713942939433</v>
      </c>
      <c r="O145" s="11">
        <v>35.940399999999997</v>
      </c>
      <c r="P145" s="11">
        <v>22.562999999999999</v>
      </c>
      <c r="Q145" s="11">
        <v>51.747638000000002</v>
      </c>
      <c r="R145" s="10">
        <v>1024.7744</v>
      </c>
      <c r="S145" s="11">
        <v>7.0286600000000004</v>
      </c>
      <c r="T145" s="10">
        <v>100.06232</v>
      </c>
      <c r="U145" s="11">
        <v>8.1980000000000004</v>
      </c>
      <c r="V145" s="11">
        <v>0.47070000000000001</v>
      </c>
      <c r="W145" s="11">
        <v>0.40089999999999998</v>
      </c>
      <c r="X145" s="11">
        <v>36.734299999999998</v>
      </c>
      <c r="Y145" s="11">
        <v>23.019300000000001</v>
      </c>
      <c r="Z145" s="11">
        <v>53.257154</v>
      </c>
      <c r="AA145" s="10">
        <v>1025.2860000000001</v>
      </c>
      <c r="AB145" s="11">
        <v>7.1086600000000004</v>
      </c>
      <c r="AC145" s="10">
        <v>102.48342</v>
      </c>
      <c r="AD145" s="11">
        <v>8.1590000000000007</v>
      </c>
      <c r="AE145" s="11">
        <v>0.29709999999999998</v>
      </c>
      <c r="AF145" s="11">
        <v>0.48659999999999998</v>
      </c>
      <c r="AG145" s="10">
        <v>9</v>
      </c>
      <c r="AH145" s="503">
        <v>0.44</v>
      </c>
    </row>
    <row r="146" spans="1:34" s="116" customFormat="1">
      <c r="A146" s="29" t="s">
        <v>184</v>
      </c>
      <c r="B146" s="33">
        <v>41652</v>
      </c>
      <c r="C146" s="31">
        <v>2</v>
      </c>
      <c r="D146" s="31">
        <v>1</v>
      </c>
      <c r="E146" s="31">
        <v>1</v>
      </c>
      <c r="F146" s="31" t="s">
        <v>206</v>
      </c>
      <c r="G146" s="31" t="s">
        <v>207</v>
      </c>
      <c r="H146" s="32" t="s">
        <v>241</v>
      </c>
      <c r="I146" s="32" t="s">
        <v>326</v>
      </c>
      <c r="J146" s="32" t="s">
        <v>280</v>
      </c>
      <c r="N146" s="503">
        <v>0.12340281448467311</v>
      </c>
      <c r="O146" s="11">
        <v>36.201099999999997</v>
      </c>
      <c r="P146" s="11">
        <v>23.995999999999999</v>
      </c>
      <c r="Q146" s="11">
        <v>53.608744999999999</v>
      </c>
      <c r="R146" s="10">
        <v>1024.5562</v>
      </c>
      <c r="S146" s="11">
        <v>6.8537499999999998</v>
      </c>
      <c r="T146" s="10">
        <v>100.18455</v>
      </c>
      <c r="U146" s="11">
        <v>8.23</v>
      </c>
      <c r="V146" s="11">
        <v>0.31019999999999998</v>
      </c>
      <c r="W146" s="11">
        <v>0.45579999999999998</v>
      </c>
      <c r="X146" s="11">
        <v>36.998199999999997</v>
      </c>
      <c r="Y146" s="11">
        <v>24.296700000000001</v>
      </c>
      <c r="Z146" s="11">
        <v>54.986643999999998</v>
      </c>
      <c r="AA146" s="10">
        <v>1025.1080999999999</v>
      </c>
      <c r="AB146" s="11">
        <v>6.8213699999999999</v>
      </c>
      <c r="AC146" s="10">
        <v>100.68653</v>
      </c>
      <c r="AD146" s="11">
        <v>8.1790000000000003</v>
      </c>
      <c r="AE146" s="11">
        <v>0.29509999999999997</v>
      </c>
      <c r="AF146" s="11">
        <v>0.63019999999999998</v>
      </c>
      <c r="AG146" s="10">
        <v>7.4</v>
      </c>
      <c r="AH146" s="503">
        <v>0.55000000000000004</v>
      </c>
    </row>
    <row r="147" spans="1:34" s="116" customFormat="1">
      <c r="A147" s="29" t="s">
        <v>184</v>
      </c>
      <c r="B147" s="33">
        <v>41659</v>
      </c>
      <c r="C147" s="31">
        <v>2</v>
      </c>
      <c r="D147" s="31">
        <v>1</v>
      </c>
      <c r="E147" s="31">
        <v>1</v>
      </c>
      <c r="F147" s="31" t="s">
        <v>116</v>
      </c>
      <c r="G147" s="31" t="s">
        <v>193</v>
      </c>
      <c r="H147" s="32" t="s">
        <v>239</v>
      </c>
      <c r="I147" s="32" t="s">
        <v>326</v>
      </c>
      <c r="J147" s="32" t="s">
        <v>280</v>
      </c>
      <c r="N147" s="503">
        <v>0.12612092897105778</v>
      </c>
      <c r="O147" s="11">
        <v>36.189300000000003</v>
      </c>
      <c r="P147" s="11">
        <v>23.462299999999999</v>
      </c>
      <c r="Q147" s="11">
        <v>53.023375000000001</v>
      </c>
      <c r="R147" s="10">
        <v>1024.7067999999999</v>
      </c>
      <c r="S147" s="11">
        <v>6.8928500000000001</v>
      </c>
      <c r="T147" s="10">
        <v>99.825050000000005</v>
      </c>
      <c r="U147" s="11">
        <v>8.2750000000000004</v>
      </c>
      <c r="V147" s="11">
        <v>0.40250000000000002</v>
      </c>
      <c r="W147" s="11">
        <v>0.49659999999999999</v>
      </c>
      <c r="X147" s="11">
        <v>36.926699999999997</v>
      </c>
      <c r="Y147" s="11">
        <v>23.7181</v>
      </c>
      <c r="Z147" s="11">
        <v>54.262673999999997</v>
      </c>
      <c r="AA147" s="10">
        <v>1025.2261000000001</v>
      </c>
      <c r="AB147" s="11">
        <v>6.5748499999999996</v>
      </c>
      <c r="AC147" s="10">
        <v>96.049149999999997</v>
      </c>
      <c r="AD147" s="11">
        <v>8.2420000000000009</v>
      </c>
      <c r="AE147" s="11">
        <v>0.58830000000000005</v>
      </c>
      <c r="AF147" s="11">
        <v>1.0377000000000001</v>
      </c>
      <c r="AG147" s="10">
        <v>7.6</v>
      </c>
      <c r="AH147" s="503">
        <v>0.7</v>
      </c>
    </row>
    <row r="148" spans="1:34" s="116" customFormat="1">
      <c r="A148" s="29" t="s">
        <v>184</v>
      </c>
      <c r="B148" s="33">
        <v>41667</v>
      </c>
      <c r="C148" s="31">
        <v>2</v>
      </c>
      <c r="D148" s="31">
        <v>1</v>
      </c>
      <c r="E148" s="31">
        <v>1</v>
      </c>
      <c r="F148" s="31" t="s">
        <v>206</v>
      </c>
      <c r="G148" s="31" t="s">
        <v>207</v>
      </c>
      <c r="H148" s="32" t="s">
        <v>111</v>
      </c>
      <c r="I148" s="32" t="s">
        <v>326</v>
      </c>
      <c r="J148" s="32" t="s">
        <v>240</v>
      </c>
      <c r="N148" s="503">
        <v>0.11271034929970271</v>
      </c>
      <c r="O148" s="11">
        <v>36.345700000000001</v>
      </c>
      <c r="P148" s="11">
        <v>24.0002</v>
      </c>
      <c r="Q148" s="11">
        <v>53.803254000000003</v>
      </c>
      <c r="R148" s="10">
        <v>1024.6652999999999</v>
      </c>
      <c r="S148" s="11">
        <v>6.8307200000000003</v>
      </c>
      <c r="T148" s="10">
        <v>99.938050000000004</v>
      </c>
      <c r="U148" s="11">
        <v>8.1199999999999992</v>
      </c>
      <c r="V148" s="11">
        <v>0.62429999999999997</v>
      </c>
      <c r="W148" s="11">
        <v>0.80530000000000002</v>
      </c>
      <c r="X148" s="11">
        <v>37.013599999999997</v>
      </c>
      <c r="Y148" s="11">
        <v>24.288699999999999</v>
      </c>
      <c r="Z148" s="11">
        <v>54.998154</v>
      </c>
      <c r="AA148" s="10">
        <v>1025.1213</v>
      </c>
      <c r="AB148" s="11">
        <v>6.5357799999999999</v>
      </c>
      <c r="AC148" s="10">
        <v>96.466530000000006</v>
      </c>
      <c r="AD148" s="11">
        <v>8.0839999999999996</v>
      </c>
      <c r="AE148" s="11">
        <v>1.0801000000000001</v>
      </c>
      <c r="AF148" s="11">
        <v>1.6303000000000001</v>
      </c>
      <c r="AG148" s="10">
        <v>5.6</v>
      </c>
      <c r="AH148" s="503">
        <v>1.05</v>
      </c>
    </row>
    <row r="149" spans="1:34" s="116" customFormat="1">
      <c r="A149" s="29" t="s">
        <v>184</v>
      </c>
      <c r="B149" s="33">
        <v>41673</v>
      </c>
      <c r="C149" s="31">
        <v>2</v>
      </c>
      <c r="D149" s="31">
        <v>1</v>
      </c>
      <c r="E149" s="31">
        <v>1</v>
      </c>
      <c r="F149" s="31" t="s">
        <v>206</v>
      </c>
      <c r="G149" s="31" t="s">
        <v>193</v>
      </c>
      <c r="H149" s="32" t="s">
        <v>246</v>
      </c>
      <c r="I149" s="32" t="s">
        <v>326</v>
      </c>
      <c r="J149" s="32" t="s">
        <v>280</v>
      </c>
      <c r="K149" s="32"/>
      <c r="L149" s="32"/>
      <c r="M149" s="32"/>
      <c r="N149" s="503">
        <v>0.12085979681647266</v>
      </c>
      <c r="O149" s="11">
        <v>36.443899999999999</v>
      </c>
      <c r="P149" s="11">
        <v>23.413499999999999</v>
      </c>
      <c r="Q149" s="11">
        <v>53.301932000000001</v>
      </c>
      <c r="R149" s="10">
        <v>1024.9137000000001</v>
      </c>
      <c r="S149" s="11">
        <v>6.6960800000000003</v>
      </c>
      <c r="T149" s="10">
        <v>97.035839999999993</v>
      </c>
      <c r="U149" s="11">
        <v>8.1129999999999995</v>
      </c>
      <c r="V149" s="11">
        <v>0.40710000000000002</v>
      </c>
      <c r="W149" s="11">
        <v>0.51200000000000001</v>
      </c>
      <c r="X149" s="11">
        <v>36.903500000000001</v>
      </c>
      <c r="Y149" s="11">
        <v>23.763200000000001</v>
      </c>
      <c r="Z149" s="11">
        <v>54.281387000000002</v>
      </c>
      <c r="AA149" s="10">
        <v>1025.1950999999999</v>
      </c>
      <c r="AB149" s="11">
        <v>6.5946600000000002</v>
      </c>
      <c r="AC149" s="10">
        <v>96.400649999999999</v>
      </c>
      <c r="AD149" s="11">
        <v>8.0960000000000001</v>
      </c>
      <c r="AE149" s="11">
        <v>0.83089999999999997</v>
      </c>
      <c r="AF149" s="11">
        <v>1.8707</v>
      </c>
      <c r="AG149" s="10">
        <v>6.8</v>
      </c>
      <c r="AH149" s="503">
        <v>0.77</v>
      </c>
    </row>
    <row r="150" spans="1:34" s="116" customFormat="1">
      <c r="A150" s="29" t="s">
        <v>184</v>
      </c>
      <c r="B150" s="33">
        <v>41680</v>
      </c>
      <c r="C150" s="31">
        <v>2</v>
      </c>
      <c r="D150" s="31">
        <v>1</v>
      </c>
      <c r="E150" s="31">
        <v>1</v>
      </c>
      <c r="F150" s="31" t="s">
        <v>206</v>
      </c>
      <c r="G150" s="31" t="s">
        <v>187</v>
      </c>
      <c r="H150" s="32" t="s">
        <v>246</v>
      </c>
      <c r="I150" s="32" t="s">
        <v>326</v>
      </c>
      <c r="J150" s="32" t="s">
        <v>280</v>
      </c>
      <c r="K150" s="32"/>
      <c r="L150" s="32"/>
      <c r="M150" s="32"/>
      <c r="N150" s="511">
        <v>8.9012993536941129E-2</v>
      </c>
      <c r="O150" s="11">
        <v>36.580199999999998</v>
      </c>
      <c r="P150" s="11">
        <v>23.395600000000002</v>
      </c>
      <c r="Q150" s="11">
        <v>53.459591000000003</v>
      </c>
      <c r="R150" s="10">
        <v>1025.0233000000001</v>
      </c>
      <c r="S150" s="11">
        <v>6.6947900000000002</v>
      </c>
      <c r="T150" s="10">
        <v>97.063379999999995</v>
      </c>
      <c r="U150" s="11">
        <v>8.15</v>
      </c>
      <c r="V150" s="11">
        <v>0.31219999999999998</v>
      </c>
      <c r="W150" s="11">
        <v>0.55079999999999996</v>
      </c>
      <c r="X150" s="11">
        <v>37.248100000000001</v>
      </c>
      <c r="Y150" s="11">
        <v>23.554400000000001</v>
      </c>
      <c r="Z150" s="11">
        <v>54.502108</v>
      </c>
      <c r="AA150" s="10">
        <v>1025.5186000000001</v>
      </c>
      <c r="AB150" s="11">
        <v>6.6660199999999996</v>
      </c>
      <c r="AC150" s="10">
        <v>97.286460000000005</v>
      </c>
      <c r="AD150" s="11">
        <v>8.1259999999999994</v>
      </c>
      <c r="AE150" s="11">
        <v>0.62360000000000004</v>
      </c>
      <c r="AF150" s="11">
        <v>1.3387</v>
      </c>
      <c r="AG150" s="10">
        <v>5.7</v>
      </c>
      <c r="AH150" s="503">
        <v>0.88</v>
      </c>
    </row>
    <row r="151" spans="1:34" s="116" customFormat="1">
      <c r="A151" s="29" t="s">
        <v>184</v>
      </c>
      <c r="B151" s="33">
        <v>41687</v>
      </c>
      <c r="C151" s="31">
        <v>2</v>
      </c>
      <c r="D151" s="31">
        <v>1</v>
      </c>
      <c r="E151" s="31">
        <v>1</v>
      </c>
      <c r="F151" s="31" t="s">
        <v>188</v>
      </c>
      <c r="G151" s="31" t="s">
        <v>193</v>
      </c>
      <c r="H151" s="32" t="s">
        <v>248</v>
      </c>
      <c r="I151" s="32" t="s">
        <v>326</v>
      </c>
      <c r="J151" s="32" t="s">
        <v>240</v>
      </c>
      <c r="K151" s="536"/>
      <c r="L151" s="32"/>
      <c r="M151" s="32"/>
      <c r="N151" s="511">
        <v>0.11073310127121229</v>
      </c>
      <c r="O151" s="11">
        <v>36.691299999999998</v>
      </c>
      <c r="P151" s="11">
        <v>23.6632</v>
      </c>
      <c r="Q151" s="11">
        <v>53.892443999999998</v>
      </c>
      <c r="R151" s="10">
        <v>1025.0268000000001</v>
      </c>
      <c r="S151" s="11">
        <v>6.8995699999999998</v>
      </c>
      <c r="T151" s="10">
        <v>100.56088</v>
      </c>
      <c r="U151" s="11">
        <v>8.1509999999999998</v>
      </c>
      <c r="V151" s="11">
        <v>0.60299999999999998</v>
      </c>
      <c r="W151" s="11">
        <v>0.80489999999999995</v>
      </c>
      <c r="X151" s="11">
        <v>37.382599999999996</v>
      </c>
      <c r="Y151" s="11">
        <v>23.785299999999999</v>
      </c>
      <c r="Z151" s="11">
        <v>54.930117000000003</v>
      </c>
      <c r="AA151" s="10">
        <v>1025.5527999999999</v>
      </c>
      <c r="AB151" s="11">
        <v>6.8018700000000001</v>
      </c>
      <c r="AC151" s="10">
        <v>99.742279999999994</v>
      </c>
      <c r="AD151" s="11">
        <v>8.1300000000000008</v>
      </c>
      <c r="AE151" s="11">
        <v>0.50980000000000003</v>
      </c>
      <c r="AF151" s="11">
        <v>1.0283</v>
      </c>
      <c r="AG151" s="10">
        <v>5.5</v>
      </c>
      <c r="AH151" s="503">
        <v>1.03</v>
      </c>
    </row>
    <row r="152" spans="1:34" s="116" customFormat="1">
      <c r="A152" s="29" t="s">
        <v>184</v>
      </c>
      <c r="B152" s="33">
        <v>41694</v>
      </c>
      <c r="C152" s="31" t="s">
        <v>97</v>
      </c>
      <c r="D152" s="31">
        <v>1</v>
      </c>
      <c r="E152" s="31" t="s">
        <v>196</v>
      </c>
      <c r="F152" s="31" t="s">
        <v>206</v>
      </c>
      <c r="G152" s="31" t="s">
        <v>187</v>
      </c>
      <c r="H152" s="32" t="s">
        <v>239</v>
      </c>
      <c r="I152" s="32" t="s">
        <v>326</v>
      </c>
      <c r="J152" s="32" t="s">
        <v>280</v>
      </c>
      <c r="K152" s="32"/>
      <c r="N152" s="503">
        <v>8.9183154724195676E-2</v>
      </c>
      <c r="O152" s="11">
        <v>36.948399999999999</v>
      </c>
      <c r="P152" s="11">
        <v>24.9742</v>
      </c>
      <c r="Q152" s="11">
        <v>55.657356</v>
      </c>
      <c r="R152" s="10">
        <v>1024.8252</v>
      </c>
      <c r="S152" s="11">
        <v>6.8685299999999998</v>
      </c>
      <c r="T152" s="10">
        <v>102.52923</v>
      </c>
      <c r="U152" s="11">
        <v>8.1050000000000004</v>
      </c>
      <c r="V152" s="11">
        <v>0.47610000000000002</v>
      </c>
      <c r="W152" s="11">
        <v>0.37259999999999999</v>
      </c>
      <c r="X152" s="11">
        <v>37.625900000000001</v>
      </c>
      <c r="Y152" s="11">
        <v>24.3843</v>
      </c>
      <c r="Z152" s="11">
        <v>55.909759000000001</v>
      </c>
      <c r="AA152" s="10">
        <v>1025.5577000000001</v>
      </c>
      <c r="AB152" s="11">
        <v>6.8062699999999996</v>
      </c>
      <c r="AC152" s="10">
        <v>100.97703</v>
      </c>
      <c r="AD152" s="11">
        <v>8.0839999999999996</v>
      </c>
      <c r="AE152" s="11">
        <v>0.76829999999999998</v>
      </c>
      <c r="AF152" s="11">
        <v>0.7782</v>
      </c>
      <c r="AG152" s="10">
        <v>8.5</v>
      </c>
      <c r="AH152" s="503">
        <v>0.55000000000000004</v>
      </c>
    </row>
    <row r="153" spans="1:34" s="116" customFormat="1">
      <c r="A153" s="29" t="s">
        <v>184</v>
      </c>
      <c r="B153" s="33">
        <v>41701</v>
      </c>
      <c r="C153" s="31">
        <v>2</v>
      </c>
      <c r="D153" s="31">
        <v>1</v>
      </c>
      <c r="E153" s="31">
        <v>1</v>
      </c>
      <c r="F153" s="31" t="s">
        <v>197</v>
      </c>
      <c r="G153" s="31" t="s">
        <v>187</v>
      </c>
      <c r="H153" s="32" t="s">
        <v>241</v>
      </c>
      <c r="I153" s="32" t="s">
        <v>326</v>
      </c>
      <c r="J153" s="32" t="s">
        <v>280</v>
      </c>
      <c r="K153" s="32"/>
      <c r="N153" s="503">
        <v>7.1422111427041218E-2</v>
      </c>
      <c r="O153" s="11">
        <v>36.846800000000002</v>
      </c>
      <c r="P153" s="11">
        <v>24.811900000000001</v>
      </c>
      <c r="Q153" s="11">
        <v>55.34478</v>
      </c>
      <c r="R153" s="10">
        <v>1024.8007</v>
      </c>
      <c r="S153" s="11">
        <v>6.8892699999999998</v>
      </c>
      <c r="T153" s="10">
        <v>102.49648999999999</v>
      </c>
      <c r="U153" s="11">
        <v>8.1180000000000003</v>
      </c>
      <c r="V153" s="11">
        <v>0.24260000000000001</v>
      </c>
      <c r="W153" s="11">
        <v>0.22589999999999999</v>
      </c>
      <c r="X153" s="11">
        <v>37.975700000000003</v>
      </c>
      <c r="Y153" s="11">
        <v>24.8781</v>
      </c>
      <c r="Z153" s="11">
        <v>56.922277000000001</v>
      </c>
      <c r="AA153" s="10">
        <v>1025.6726000000001</v>
      </c>
      <c r="AB153" s="11">
        <v>6.8077399999999999</v>
      </c>
      <c r="AC153" s="10">
        <v>102.05363</v>
      </c>
      <c r="AD153" s="11">
        <v>8.0790000000000006</v>
      </c>
      <c r="AE153" s="11">
        <v>0.4239</v>
      </c>
      <c r="AF153" s="11">
        <v>0.58499999999999996</v>
      </c>
      <c r="AG153" s="10">
        <v>9</v>
      </c>
      <c r="AH153" s="503">
        <v>0.37</v>
      </c>
    </row>
    <row r="154" spans="1:34" s="116" customFormat="1">
      <c r="A154" s="29" t="s">
        <v>184</v>
      </c>
      <c r="B154" s="33">
        <v>41708</v>
      </c>
      <c r="C154" s="31">
        <v>2</v>
      </c>
      <c r="D154" s="31">
        <v>1</v>
      </c>
      <c r="E154" s="31">
        <v>1</v>
      </c>
      <c r="F154" s="31" t="s">
        <v>206</v>
      </c>
      <c r="G154" s="31" t="s">
        <v>187</v>
      </c>
      <c r="H154" s="32" t="s">
        <v>239</v>
      </c>
      <c r="I154" s="32" t="s">
        <v>326</v>
      </c>
      <c r="J154" s="32" t="s">
        <v>280</v>
      </c>
      <c r="K154" s="32"/>
      <c r="N154" s="503">
        <v>9.7374167492798522E-2</v>
      </c>
      <c r="O154" s="11">
        <v>36.717500000000001</v>
      </c>
      <c r="P154" s="11">
        <v>23.0261</v>
      </c>
      <c r="Q154" s="11">
        <v>53.238916000000003</v>
      </c>
      <c r="R154" s="10">
        <v>1025.2336</v>
      </c>
      <c r="S154" s="11">
        <v>6.8464400000000003</v>
      </c>
      <c r="T154" s="10">
        <v>98.705039999999997</v>
      </c>
      <c r="U154" s="11">
        <v>8.1769999999999996</v>
      </c>
      <c r="V154" s="11">
        <v>0.45789999999999997</v>
      </c>
      <c r="W154" s="11">
        <v>0.72940000000000005</v>
      </c>
      <c r="X154" s="11">
        <v>37.485399999999998</v>
      </c>
      <c r="Y154" s="11">
        <v>23.332100000000001</v>
      </c>
      <c r="Z154" s="11">
        <v>54.565261</v>
      </c>
      <c r="AA154" s="10">
        <v>1025.7650000000001</v>
      </c>
      <c r="AB154" s="11">
        <v>6.9719199999999999</v>
      </c>
      <c r="AC154" s="10">
        <v>101.49939999999999</v>
      </c>
      <c r="AD154" s="11">
        <v>8.141</v>
      </c>
      <c r="AE154" s="11">
        <v>0.76790000000000003</v>
      </c>
      <c r="AF154" s="11">
        <v>1.0374000000000001</v>
      </c>
      <c r="AG154" s="10">
        <v>7.3</v>
      </c>
      <c r="AH154" s="503">
        <v>0.75</v>
      </c>
    </row>
    <row r="155" spans="1:34" s="116" customFormat="1">
      <c r="A155" s="29" t="s">
        <v>184</v>
      </c>
      <c r="B155" s="33">
        <v>41715</v>
      </c>
      <c r="C155" s="31">
        <v>2</v>
      </c>
      <c r="D155" s="31">
        <v>1</v>
      </c>
      <c r="E155" s="31">
        <v>1</v>
      </c>
      <c r="F155" s="31" t="s">
        <v>208</v>
      </c>
      <c r="G155" s="31" t="s">
        <v>193</v>
      </c>
      <c r="H155" s="32" t="s">
        <v>250</v>
      </c>
      <c r="I155" s="32" t="s">
        <v>326</v>
      </c>
      <c r="J155" s="32" t="s">
        <v>240</v>
      </c>
      <c r="K155" s="32"/>
      <c r="N155" s="503">
        <v>9.8383723373354368E-2</v>
      </c>
      <c r="O155" s="11">
        <v>36.757899999999999</v>
      </c>
      <c r="P155" s="11">
        <v>22.2986</v>
      </c>
      <c r="Q155" s="11">
        <v>52.507798000000001</v>
      </c>
      <c r="R155" s="10">
        <v>1025.4739</v>
      </c>
      <c r="S155" s="11">
        <v>7.0539899999999998</v>
      </c>
      <c r="T155" s="10">
        <v>100.43337</v>
      </c>
      <c r="U155" s="11">
        <v>8.2360000000000007</v>
      </c>
      <c r="V155" s="11">
        <v>0.43209999999999998</v>
      </c>
      <c r="W155" s="11">
        <v>0.76600000000000001</v>
      </c>
      <c r="X155" s="11">
        <v>37.472499999999997</v>
      </c>
      <c r="Y155" s="11">
        <v>22.578600000000002</v>
      </c>
      <c r="Z155" s="11">
        <v>53.72278</v>
      </c>
      <c r="AA155" s="10">
        <v>1025.9752000000001</v>
      </c>
      <c r="AB155" s="11">
        <v>7.01145</v>
      </c>
      <c r="AC155" s="10">
        <v>100.73732</v>
      </c>
      <c r="AD155" s="11">
        <v>8.2230000000000008</v>
      </c>
      <c r="AE155" s="11">
        <v>0.41849999999999998</v>
      </c>
      <c r="AF155" s="11">
        <v>0.69530000000000003</v>
      </c>
      <c r="AG155" s="10">
        <v>7.9</v>
      </c>
      <c r="AH155" s="503">
        <v>0.73</v>
      </c>
    </row>
    <row r="156" spans="1:34" s="116" customFormat="1">
      <c r="A156" s="29" t="s">
        <v>184</v>
      </c>
      <c r="B156" s="33">
        <v>41722</v>
      </c>
      <c r="C156" s="31">
        <v>2</v>
      </c>
      <c r="D156" s="31">
        <v>1</v>
      </c>
      <c r="E156" s="31">
        <v>1</v>
      </c>
      <c r="F156" s="31" t="s">
        <v>116</v>
      </c>
      <c r="G156" s="31" t="s">
        <v>187</v>
      </c>
      <c r="H156" s="32" t="s">
        <v>243</v>
      </c>
      <c r="I156" s="32" t="s">
        <v>326</v>
      </c>
      <c r="J156" s="32" t="s">
        <v>280</v>
      </c>
      <c r="K156" s="32"/>
      <c r="N156" s="503">
        <v>9.1301864465975324E-2</v>
      </c>
      <c r="O156" s="11">
        <v>37.047199999999997</v>
      </c>
      <c r="P156" s="11">
        <v>23.195599999999999</v>
      </c>
      <c r="Q156" s="11">
        <v>53.847045999999999</v>
      </c>
      <c r="R156" s="10">
        <v>1025.4345000000001</v>
      </c>
      <c r="S156" s="11">
        <v>7.1103800000000001</v>
      </c>
      <c r="T156" s="10">
        <v>103.00918</v>
      </c>
      <c r="U156" s="11">
        <v>8.1959999999999997</v>
      </c>
      <c r="V156" s="11">
        <v>0.1474</v>
      </c>
      <c r="W156" s="11">
        <v>0.3175</v>
      </c>
      <c r="X156" s="11">
        <v>37.598999999999997</v>
      </c>
      <c r="Y156" s="11">
        <v>22.736999999999998</v>
      </c>
      <c r="Z156" s="11">
        <v>54.057411999999999</v>
      </c>
      <c r="AA156" s="10">
        <v>1026.0261</v>
      </c>
      <c r="AB156" s="11">
        <v>7.0621299999999998</v>
      </c>
      <c r="AC156" s="10">
        <v>101.82153</v>
      </c>
      <c r="AD156" s="11">
        <v>8.173</v>
      </c>
      <c r="AE156" s="11">
        <v>0.44450000000000001</v>
      </c>
      <c r="AF156" s="11">
        <v>0.66359999999999997</v>
      </c>
      <c r="AG156" s="10">
        <v>9.1999999999999993</v>
      </c>
      <c r="AH156" s="503">
        <v>0.47</v>
      </c>
    </row>
    <row r="157" spans="1:34" s="116" customFormat="1">
      <c r="A157" s="29"/>
      <c r="B157" s="33"/>
      <c r="C157" s="31"/>
      <c r="D157" s="31"/>
      <c r="E157" s="31"/>
      <c r="F157" s="31"/>
      <c r="G157" s="31"/>
      <c r="H157" s="32"/>
      <c r="I157" s="32"/>
      <c r="J157" s="32"/>
      <c r="K157" s="32"/>
      <c r="N157" s="503"/>
      <c r="AG157" s="10"/>
      <c r="AH157" s="503"/>
    </row>
    <row r="158" spans="1:34" s="116" customFormat="1">
      <c r="A158" s="29" t="s">
        <v>235</v>
      </c>
      <c r="B158" s="33">
        <v>41610</v>
      </c>
      <c r="C158" s="31">
        <v>2</v>
      </c>
      <c r="D158" s="31" t="s">
        <v>97</v>
      </c>
      <c r="E158" s="31">
        <v>1</v>
      </c>
      <c r="F158" s="31" t="s">
        <v>188</v>
      </c>
      <c r="G158" s="31" t="s">
        <v>187</v>
      </c>
      <c r="H158" s="32" t="s">
        <v>246</v>
      </c>
      <c r="I158" s="32" t="s">
        <v>327</v>
      </c>
      <c r="J158" s="32" t="s">
        <v>240</v>
      </c>
      <c r="N158" s="503">
        <v>9.4665670975973185E-2</v>
      </c>
      <c r="O158" s="11">
        <v>35.344299999999997</v>
      </c>
      <c r="P158" s="11">
        <v>21.541599999999999</v>
      </c>
      <c r="Q158" s="11">
        <v>49.925049000000001</v>
      </c>
      <c r="R158" s="10">
        <v>1024.6119000000001</v>
      </c>
      <c r="S158" s="11">
        <v>7.2484200000000003</v>
      </c>
      <c r="T158" s="10">
        <v>100.98855</v>
      </c>
      <c r="U158" s="11">
        <v>8.2349999999999994</v>
      </c>
      <c r="V158" s="11">
        <v>0.51519999999999999</v>
      </c>
      <c r="W158" s="11">
        <v>0.55279999999999996</v>
      </c>
      <c r="X158" s="11">
        <v>35.346600000000002</v>
      </c>
      <c r="Y158" s="11">
        <v>21.239000000000001</v>
      </c>
      <c r="Z158" s="11">
        <v>49.623522999999999</v>
      </c>
      <c r="AA158" s="10">
        <v>1024.7789</v>
      </c>
      <c r="AB158" s="11">
        <v>6.74925</v>
      </c>
      <c r="AC158" s="10">
        <v>93.526899999999998</v>
      </c>
      <c r="AD158" s="11">
        <v>8.2100000000000009</v>
      </c>
      <c r="AE158" s="11">
        <v>0.83689999999999998</v>
      </c>
      <c r="AF158" s="11">
        <v>1.7578</v>
      </c>
      <c r="AG158" s="10">
        <v>8</v>
      </c>
      <c r="AH158" s="11">
        <v>1.1303568840579716</v>
      </c>
    </row>
    <row r="159" spans="1:34" s="116" customFormat="1">
      <c r="A159" s="29" t="s">
        <v>235</v>
      </c>
      <c r="B159" s="33">
        <v>41617</v>
      </c>
      <c r="C159" s="31">
        <v>2</v>
      </c>
      <c r="D159" s="31" t="s">
        <v>191</v>
      </c>
      <c r="E159" s="31">
        <v>1</v>
      </c>
      <c r="F159" s="31" t="s">
        <v>197</v>
      </c>
      <c r="G159" s="31" t="s">
        <v>193</v>
      </c>
      <c r="H159" s="32" t="s">
        <v>241</v>
      </c>
      <c r="I159" s="32" t="s">
        <v>326</v>
      </c>
      <c r="J159" s="32" t="s">
        <v>280</v>
      </c>
      <c r="N159" s="503">
        <v>9.2971624000000003E-2</v>
      </c>
      <c r="O159" s="11">
        <v>35.508499999999998</v>
      </c>
      <c r="P159" s="11">
        <v>21.4055</v>
      </c>
      <c r="Q159" s="11">
        <v>49.989958999999999</v>
      </c>
      <c r="R159" s="10">
        <v>1024.7732000000001</v>
      </c>
      <c r="S159" s="11">
        <v>7.2550800000000004</v>
      </c>
      <c r="T159" s="10">
        <v>100.93259</v>
      </c>
      <c r="U159" s="11">
        <v>8.3160000000000007</v>
      </c>
      <c r="V159" s="11">
        <v>0.33410000000000001</v>
      </c>
      <c r="W159" s="11">
        <v>0.38700000000000001</v>
      </c>
      <c r="X159" s="11">
        <v>35.537199999999999</v>
      </c>
      <c r="Y159" s="11">
        <v>21.311199999999999</v>
      </c>
      <c r="Z159" s="11">
        <v>49.936587000000003</v>
      </c>
      <c r="AA159" s="10">
        <v>1024.9045000000001</v>
      </c>
      <c r="AB159" s="11">
        <v>7.3801100000000002</v>
      </c>
      <c r="AC159" s="10">
        <v>102.51606</v>
      </c>
      <c r="AD159" s="11">
        <v>8.3390000000000004</v>
      </c>
      <c r="AE159" s="11">
        <v>0.42970000000000003</v>
      </c>
      <c r="AF159" s="11">
        <v>1.2337</v>
      </c>
      <c r="AG159" s="10">
        <v>6.5</v>
      </c>
      <c r="AH159" s="503">
        <v>0.73</v>
      </c>
    </row>
    <row r="160" spans="1:34" s="116" customFormat="1">
      <c r="A160" s="29" t="s">
        <v>235</v>
      </c>
      <c r="B160" s="33">
        <v>41624</v>
      </c>
      <c r="C160" s="31">
        <v>2</v>
      </c>
      <c r="D160" s="31" t="s">
        <v>191</v>
      </c>
      <c r="E160" s="31">
        <v>1</v>
      </c>
      <c r="F160" s="31" t="s">
        <v>197</v>
      </c>
      <c r="G160" s="31" t="s">
        <v>204</v>
      </c>
      <c r="H160" s="32" t="s">
        <v>236</v>
      </c>
      <c r="I160" s="32" t="s">
        <v>326</v>
      </c>
      <c r="J160" s="32" t="s">
        <v>327</v>
      </c>
      <c r="N160" s="503">
        <v>6.0511089946750994E-2</v>
      </c>
      <c r="O160" s="11">
        <v>35.594299999999997</v>
      </c>
      <c r="P160" s="11">
        <v>23.008700000000001</v>
      </c>
      <c r="Q160" s="11">
        <v>51.771779000000002</v>
      </c>
      <c r="R160" s="10">
        <v>1024.3875</v>
      </c>
      <c r="S160" s="11">
        <v>7.3452099999999998</v>
      </c>
      <c r="T160" s="10">
        <v>105.17747</v>
      </c>
      <c r="U160" s="11">
        <v>8.1229999999999993</v>
      </c>
      <c r="V160" s="11">
        <v>0.50629999999999997</v>
      </c>
      <c r="W160" s="11">
        <v>0.34699999999999998</v>
      </c>
      <c r="X160" s="11">
        <v>35.578499999999998</v>
      </c>
      <c r="Y160" s="11">
        <v>21.673999999999999</v>
      </c>
      <c r="Z160" s="11">
        <v>50.365485999999997</v>
      </c>
      <c r="AA160" s="10">
        <v>1024.836</v>
      </c>
      <c r="AB160" s="11">
        <v>6.9908400000000004</v>
      </c>
      <c r="AC160" s="10">
        <v>97.764189999999999</v>
      </c>
      <c r="AD160" s="11">
        <v>8.1170000000000009</v>
      </c>
      <c r="AE160" s="11">
        <v>0.81289999999999996</v>
      </c>
      <c r="AF160" s="11">
        <v>2.4841000000000002</v>
      </c>
      <c r="AG160" s="10">
        <v>13.1</v>
      </c>
      <c r="AH160" s="503">
        <v>0.74</v>
      </c>
    </row>
    <row r="161" spans="1:34" s="116" customFormat="1">
      <c r="A161" s="29" t="s">
        <v>235</v>
      </c>
      <c r="B161" s="33">
        <v>41631</v>
      </c>
      <c r="C161" s="31">
        <v>2</v>
      </c>
      <c r="D161" s="31" t="s">
        <v>97</v>
      </c>
      <c r="E161" s="31">
        <v>1</v>
      </c>
      <c r="F161" s="31" t="s">
        <v>206</v>
      </c>
      <c r="G161" s="31" t="s">
        <v>207</v>
      </c>
      <c r="H161" s="32" t="s">
        <v>238</v>
      </c>
      <c r="I161" s="32" t="s">
        <v>326</v>
      </c>
      <c r="J161" s="32" t="s">
        <v>327</v>
      </c>
      <c r="N161" s="503">
        <v>5.7574508779138348E-2</v>
      </c>
      <c r="O161" s="11">
        <v>35.683199999999999</v>
      </c>
      <c r="P161" s="11">
        <v>22.404800000000002</v>
      </c>
      <c r="Q161" s="11">
        <v>51.252851</v>
      </c>
      <c r="R161" s="10">
        <v>1024.6268</v>
      </c>
      <c r="S161" s="11">
        <v>7.3287300000000002</v>
      </c>
      <c r="T161" s="10">
        <v>103.88875</v>
      </c>
      <c r="U161" s="11">
        <v>8.2479999999999993</v>
      </c>
      <c r="V161" s="11">
        <v>0.31950000000000001</v>
      </c>
      <c r="W161" s="11">
        <v>0.24590000000000001</v>
      </c>
      <c r="X161" s="11">
        <v>35.740200000000002</v>
      </c>
      <c r="Y161" s="11">
        <v>21.872699999999998</v>
      </c>
      <c r="Z161" s="11">
        <v>50.776592000000001</v>
      </c>
      <c r="AA161" s="10">
        <v>1024.9024999999999</v>
      </c>
      <c r="AB161" s="11">
        <v>6.4555400000000001</v>
      </c>
      <c r="AC161" s="10">
        <v>90.683490000000006</v>
      </c>
      <c r="AD161" s="11">
        <v>8.2279999999999998</v>
      </c>
      <c r="AE161" s="11">
        <v>0.80420000000000003</v>
      </c>
      <c r="AF161" s="11">
        <v>0.90159999999999996</v>
      </c>
      <c r="AG161" s="10">
        <v>11.1</v>
      </c>
      <c r="AH161" s="503">
        <v>0.51</v>
      </c>
    </row>
    <row r="162" spans="1:34" s="116" customFormat="1">
      <c r="A162" s="29" t="s">
        <v>235</v>
      </c>
      <c r="B162" s="33">
        <v>41645</v>
      </c>
      <c r="C162" s="31">
        <v>2</v>
      </c>
      <c r="D162" s="31" t="s">
        <v>196</v>
      </c>
      <c r="E162" s="31">
        <v>1</v>
      </c>
      <c r="F162" s="31" t="s">
        <v>206</v>
      </c>
      <c r="G162" s="31" t="s">
        <v>204</v>
      </c>
      <c r="H162" s="32" t="s">
        <v>243</v>
      </c>
      <c r="I162" s="32" t="s">
        <v>326</v>
      </c>
      <c r="J162" s="32" t="s">
        <v>280</v>
      </c>
      <c r="N162" s="503">
        <v>0.10485604738922091</v>
      </c>
      <c r="O162" s="11">
        <v>35.755800000000001</v>
      </c>
      <c r="P162" s="11">
        <v>23.0563</v>
      </c>
      <c r="Q162" s="11">
        <v>52.030743999999999</v>
      </c>
      <c r="R162" s="10">
        <v>1024.4965</v>
      </c>
      <c r="S162" s="11">
        <v>7.1560499999999996</v>
      </c>
      <c r="T162" s="10">
        <v>102.65004</v>
      </c>
      <c r="U162" s="11">
        <v>8.2189999999999994</v>
      </c>
      <c r="V162" s="11">
        <v>0.49149999999999999</v>
      </c>
      <c r="W162" s="11">
        <v>0.39879999999999999</v>
      </c>
      <c r="X162" s="11">
        <v>35.994799999999998</v>
      </c>
      <c r="Y162" s="11">
        <v>22.044699999999999</v>
      </c>
      <c r="Z162" s="11">
        <v>51.279262000000003</v>
      </c>
      <c r="AA162" s="10">
        <v>1025.0485000000001</v>
      </c>
      <c r="AB162" s="11">
        <v>6.5794699999999997</v>
      </c>
      <c r="AC162" s="10">
        <v>92.844660000000005</v>
      </c>
      <c r="AD162" s="11">
        <v>8.2089999999999996</v>
      </c>
      <c r="AE162" s="11">
        <v>0.98750000000000004</v>
      </c>
      <c r="AF162" s="11">
        <v>1.6133999999999999</v>
      </c>
      <c r="AG162" s="10">
        <v>7.7</v>
      </c>
      <c r="AH162" s="503">
        <v>0.85</v>
      </c>
    </row>
    <row r="163" spans="1:34" s="116" customFormat="1">
      <c r="A163" s="29" t="s">
        <v>235</v>
      </c>
      <c r="B163" s="33">
        <v>41652</v>
      </c>
      <c r="C163" s="31">
        <v>2</v>
      </c>
      <c r="D163" s="31">
        <v>1</v>
      </c>
      <c r="E163" s="31">
        <v>1</v>
      </c>
      <c r="F163" s="31" t="s">
        <v>116</v>
      </c>
      <c r="G163" s="31" t="s">
        <v>187</v>
      </c>
      <c r="H163" s="32" t="s">
        <v>237</v>
      </c>
      <c r="I163" s="32" t="s">
        <v>326</v>
      </c>
      <c r="J163" s="32" t="s">
        <v>280</v>
      </c>
      <c r="N163" s="503">
        <v>9.1076994840881692E-2</v>
      </c>
      <c r="O163" s="11">
        <v>36.039099999999998</v>
      </c>
      <c r="P163" s="11">
        <v>23.508099999999999</v>
      </c>
      <c r="Q163" s="11">
        <v>52.87623</v>
      </c>
      <c r="R163" s="10">
        <v>1024.5777</v>
      </c>
      <c r="S163" s="11">
        <v>6.9485000000000001</v>
      </c>
      <c r="T163" s="10">
        <v>100.62358</v>
      </c>
      <c r="U163" s="11">
        <v>8.2609999999999992</v>
      </c>
      <c r="V163" s="11">
        <v>0.214</v>
      </c>
      <c r="W163" s="11">
        <v>0.30969999999999998</v>
      </c>
      <c r="X163" s="11">
        <v>36.031599999999997</v>
      </c>
      <c r="Y163" s="11">
        <v>23.077500000000001</v>
      </c>
      <c r="Z163" s="11">
        <v>52.417825999999998</v>
      </c>
      <c r="AA163" s="10">
        <v>1024.7805000000001</v>
      </c>
      <c r="AB163" s="11">
        <v>6.57172</v>
      </c>
      <c r="AC163" s="10">
        <v>94.453530000000001</v>
      </c>
      <c r="AD163" s="11">
        <v>8.2590000000000003</v>
      </c>
      <c r="AE163" s="11">
        <v>0.50629999999999997</v>
      </c>
      <c r="AF163" s="11">
        <v>1.5515000000000001</v>
      </c>
      <c r="AG163" s="10">
        <v>7.2</v>
      </c>
      <c r="AH163" s="503">
        <v>0.63</v>
      </c>
    </row>
    <row r="164" spans="1:34" s="116" customFormat="1">
      <c r="A164" s="29" t="s">
        <v>235</v>
      </c>
      <c r="B164" s="33">
        <v>41659</v>
      </c>
      <c r="C164" s="31">
        <v>2</v>
      </c>
      <c r="D164" s="31">
        <v>1</v>
      </c>
      <c r="E164" s="31">
        <v>1</v>
      </c>
      <c r="F164" s="31" t="s">
        <v>206</v>
      </c>
      <c r="G164" s="31" t="s">
        <v>189</v>
      </c>
      <c r="H164" s="32" t="s">
        <v>255</v>
      </c>
      <c r="I164" s="32" t="s">
        <v>326</v>
      </c>
      <c r="J164" s="32" t="s">
        <v>240</v>
      </c>
      <c r="N164" s="503">
        <v>0.11360568905646229</v>
      </c>
      <c r="O164" s="11">
        <v>36.231699999999996</v>
      </c>
      <c r="P164" s="11">
        <v>23.361499999999999</v>
      </c>
      <c r="Q164" s="11">
        <v>52.970801999999999</v>
      </c>
      <c r="R164" s="10">
        <v>1024.7683</v>
      </c>
      <c r="S164" s="11">
        <v>6.85724</v>
      </c>
      <c r="T164" s="10">
        <v>99.160089999999997</v>
      </c>
      <c r="U164" s="11">
        <v>8.2799999999999994</v>
      </c>
      <c r="V164" s="11">
        <v>0.47760000000000002</v>
      </c>
      <c r="W164" s="11">
        <v>0.60389999999999999</v>
      </c>
      <c r="X164" s="11">
        <v>36.258099999999999</v>
      </c>
      <c r="Y164" s="11">
        <v>23.2315</v>
      </c>
      <c r="Z164" s="11">
        <v>52.874575</v>
      </c>
      <c r="AA164" s="10">
        <v>1024.9067</v>
      </c>
      <c r="AB164" s="11">
        <v>6.8301600000000002</v>
      </c>
      <c r="AC164" s="10">
        <v>98.560640000000006</v>
      </c>
      <c r="AD164" s="11">
        <v>8.2850000000000001</v>
      </c>
      <c r="AE164" s="11">
        <v>0.75270000000000004</v>
      </c>
      <c r="AF164" s="11">
        <v>1.4688000000000001</v>
      </c>
      <c r="AG164" s="10">
        <v>7</v>
      </c>
      <c r="AH164" s="503">
        <v>1.03</v>
      </c>
    </row>
    <row r="165" spans="1:34" s="116" customFormat="1">
      <c r="A165" s="29" t="s">
        <v>235</v>
      </c>
      <c r="B165" s="33">
        <v>41667</v>
      </c>
      <c r="C165" s="31">
        <v>2</v>
      </c>
      <c r="D165" s="31">
        <v>1</v>
      </c>
      <c r="E165" s="31">
        <v>1</v>
      </c>
      <c r="F165" s="31" t="s">
        <v>206</v>
      </c>
      <c r="G165" s="31" t="s">
        <v>207</v>
      </c>
      <c r="H165" s="32" t="s">
        <v>247</v>
      </c>
      <c r="I165" s="32" t="s">
        <v>326</v>
      </c>
      <c r="J165" s="32" t="s">
        <v>236</v>
      </c>
      <c r="N165" s="503">
        <v>9.6952886302880112E-2</v>
      </c>
      <c r="O165" s="11">
        <v>36.343800000000002</v>
      </c>
      <c r="P165" s="11">
        <v>24.091100000000001</v>
      </c>
      <c r="Q165" s="11">
        <v>53.898414000000002</v>
      </c>
      <c r="R165" s="10">
        <v>1024.6361999999999</v>
      </c>
      <c r="S165" s="11">
        <v>6.8174700000000001</v>
      </c>
      <c r="T165" s="10">
        <v>99.899109999999993</v>
      </c>
      <c r="U165" s="11">
        <v>8.1120000000000001</v>
      </c>
      <c r="V165" s="11">
        <v>0.42520000000000002</v>
      </c>
      <c r="W165" s="11">
        <v>0.6331</v>
      </c>
      <c r="X165" s="11">
        <v>36.426699999999997</v>
      </c>
      <c r="Y165" s="11">
        <v>24.105699999999999</v>
      </c>
      <c r="Z165" s="11">
        <v>54.031650999999997</v>
      </c>
      <c r="AA165" s="10">
        <v>1024.7763</v>
      </c>
      <c r="AB165" s="11">
        <v>6.6200200000000002</v>
      </c>
      <c r="AC165" s="10">
        <v>97.076350000000005</v>
      </c>
      <c r="AD165" s="11">
        <v>8.1240000000000006</v>
      </c>
      <c r="AE165" s="11">
        <v>0.75280000000000002</v>
      </c>
      <c r="AF165" s="11">
        <v>1.9253</v>
      </c>
      <c r="AG165" s="10">
        <v>6</v>
      </c>
      <c r="AH165" s="503">
        <v>1.63</v>
      </c>
    </row>
    <row r="166" spans="1:34" s="116" customFormat="1">
      <c r="A166" s="29" t="s">
        <v>235</v>
      </c>
      <c r="B166" s="33">
        <v>41673</v>
      </c>
      <c r="C166" s="31">
        <v>2</v>
      </c>
      <c r="D166" s="31">
        <v>1</v>
      </c>
      <c r="E166" s="31">
        <v>1</v>
      </c>
      <c r="F166" s="31" t="s">
        <v>116</v>
      </c>
      <c r="G166" s="31" t="s">
        <v>187</v>
      </c>
      <c r="H166" s="32" t="s">
        <v>111</v>
      </c>
      <c r="I166" s="32" t="s">
        <v>326</v>
      </c>
      <c r="J166" s="32" t="s">
        <v>240</v>
      </c>
      <c r="K166" s="32"/>
      <c r="L166" s="32"/>
      <c r="M166" s="32"/>
      <c r="N166" s="503">
        <v>0.10474600293408691</v>
      </c>
      <c r="O166" s="11">
        <v>36.489600000000003</v>
      </c>
      <c r="P166" s="11">
        <v>23.658300000000001</v>
      </c>
      <c r="Q166" s="11">
        <v>53.624184</v>
      </c>
      <c r="R166" s="10">
        <v>1024.8747000000001</v>
      </c>
      <c r="S166" s="11">
        <v>6.8963299999999998</v>
      </c>
      <c r="T166" s="10">
        <v>100.3884</v>
      </c>
      <c r="U166" s="11">
        <v>8.1419999999999995</v>
      </c>
      <c r="V166" s="11">
        <v>0.32919999999999999</v>
      </c>
      <c r="W166" s="11">
        <v>0.73309999999999997</v>
      </c>
      <c r="X166" s="11">
        <v>36.549700000000001</v>
      </c>
      <c r="Y166" s="11">
        <v>23.560300000000002</v>
      </c>
      <c r="Z166" s="11">
        <v>53.605601</v>
      </c>
      <c r="AA166" s="10">
        <v>1025.0317</v>
      </c>
      <c r="AB166" s="11">
        <v>6.5983000000000001</v>
      </c>
      <c r="AC166" s="10">
        <v>95.920739999999995</v>
      </c>
      <c r="AD166" s="11">
        <v>8.1460000000000008</v>
      </c>
      <c r="AE166" s="11">
        <v>0.91500000000000004</v>
      </c>
      <c r="AF166" s="11">
        <v>1.9745999999999999</v>
      </c>
      <c r="AG166" s="10">
        <v>6</v>
      </c>
      <c r="AH166" s="503">
        <v>1.25</v>
      </c>
    </row>
    <row r="167" spans="1:34" s="116" customFormat="1">
      <c r="A167" s="29" t="s">
        <v>235</v>
      </c>
      <c r="B167" s="33">
        <v>41680</v>
      </c>
      <c r="C167" s="31">
        <v>2</v>
      </c>
      <c r="D167" s="31">
        <v>1</v>
      </c>
      <c r="E167" s="31">
        <v>1</v>
      </c>
      <c r="F167" s="31" t="s">
        <v>197</v>
      </c>
      <c r="G167" s="31" t="s">
        <v>187</v>
      </c>
      <c r="H167" s="32" t="s">
        <v>239</v>
      </c>
      <c r="I167" s="32" t="s">
        <v>326</v>
      </c>
      <c r="J167" s="32" t="s">
        <v>280</v>
      </c>
      <c r="K167" s="32"/>
      <c r="L167" s="32"/>
      <c r="M167" s="32"/>
      <c r="N167" s="511">
        <v>8.2424976788307749E-2</v>
      </c>
      <c r="O167" s="11">
        <v>36.598100000000002</v>
      </c>
      <c r="P167" s="11">
        <v>23.3277</v>
      </c>
      <c r="Q167" s="11">
        <v>53.409460000000003</v>
      </c>
      <c r="R167" s="10">
        <v>1025.0542</v>
      </c>
      <c r="S167" s="11">
        <v>6.96441</v>
      </c>
      <c r="T167" s="10">
        <v>100.86389</v>
      </c>
      <c r="U167" s="11">
        <v>8.1790000000000003</v>
      </c>
      <c r="V167" s="11">
        <v>0.58150000000000002</v>
      </c>
      <c r="W167" s="11">
        <v>0.43070000000000003</v>
      </c>
      <c r="X167" s="11">
        <v>36.613</v>
      </c>
      <c r="Y167" s="11">
        <v>22.7364</v>
      </c>
      <c r="Z167" s="11">
        <v>52.801608000000002</v>
      </c>
      <c r="AA167" s="10">
        <v>1025.3196</v>
      </c>
      <c r="AB167" s="11">
        <v>5.5897600000000001</v>
      </c>
      <c r="AC167" s="10">
        <v>80.132320000000007</v>
      </c>
      <c r="AD167" s="11">
        <v>8.1300000000000008</v>
      </c>
      <c r="AE167" s="11">
        <v>1.4103000000000001</v>
      </c>
      <c r="AF167" s="11">
        <v>2.2645</v>
      </c>
      <c r="AG167" s="10">
        <v>6</v>
      </c>
      <c r="AH167" s="503">
        <v>0.93</v>
      </c>
    </row>
    <row r="168" spans="1:34" s="116" customFormat="1">
      <c r="A168" s="29" t="s">
        <v>235</v>
      </c>
      <c r="B168" s="33">
        <v>41687</v>
      </c>
      <c r="C168" s="31">
        <v>2</v>
      </c>
      <c r="D168" s="31">
        <v>1</v>
      </c>
      <c r="E168" s="31">
        <v>1</v>
      </c>
      <c r="F168" s="31" t="s">
        <v>197</v>
      </c>
      <c r="G168" s="31" t="s">
        <v>193</v>
      </c>
      <c r="H168" s="32" t="s">
        <v>255</v>
      </c>
      <c r="I168" s="32" t="s">
        <v>326</v>
      </c>
      <c r="J168" s="32" t="s">
        <v>240</v>
      </c>
      <c r="K168" s="536"/>
      <c r="L168" s="32"/>
      <c r="M168" s="32"/>
      <c r="N168" s="511">
        <v>0.10477497975194681</v>
      </c>
      <c r="O168" s="11">
        <v>36.621400000000001</v>
      </c>
      <c r="P168" s="11">
        <v>23.586400000000001</v>
      </c>
      <c r="Q168" s="11">
        <v>53.718634999999999</v>
      </c>
      <c r="R168" s="10">
        <v>1024.9974</v>
      </c>
      <c r="S168" s="11">
        <v>6.8906400000000003</v>
      </c>
      <c r="T168" s="10">
        <v>100.25709999999999</v>
      </c>
      <c r="U168" s="11">
        <v>8.1850000000000005</v>
      </c>
      <c r="V168" s="11">
        <v>0.29730000000000001</v>
      </c>
      <c r="W168" s="11">
        <v>0.56740000000000002</v>
      </c>
      <c r="X168" s="11">
        <v>36.637500000000003</v>
      </c>
      <c r="Y168" s="11">
        <v>23.381599999999999</v>
      </c>
      <c r="Z168" s="11">
        <v>53.527025000000002</v>
      </c>
      <c r="AA168" s="10">
        <v>1025.1501000000001</v>
      </c>
      <c r="AB168" s="11">
        <v>6.8600599999999998</v>
      </c>
      <c r="AC168" s="10">
        <v>99.468239999999994</v>
      </c>
      <c r="AD168" s="11">
        <v>8.1890000000000001</v>
      </c>
      <c r="AE168" s="11">
        <v>0.56850000000000001</v>
      </c>
      <c r="AF168" s="11">
        <v>1.5357000000000001</v>
      </c>
      <c r="AG168" s="10">
        <v>6.6</v>
      </c>
      <c r="AH168" s="503">
        <v>0.99</v>
      </c>
    </row>
    <row r="169" spans="1:34" s="116" customFormat="1">
      <c r="A169" s="29" t="s">
        <v>235</v>
      </c>
      <c r="B169" s="33">
        <v>41694</v>
      </c>
      <c r="C169" s="31">
        <v>2</v>
      </c>
      <c r="D169" s="31">
        <v>1</v>
      </c>
      <c r="E169" s="31">
        <v>1</v>
      </c>
      <c r="F169" s="31" t="s">
        <v>197</v>
      </c>
      <c r="G169" s="31" t="s">
        <v>189</v>
      </c>
      <c r="H169" s="32" t="s">
        <v>239</v>
      </c>
      <c r="I169" s="32" t="s">
        <v>326</v>
      </c>
      <c r="J169" s="32" t="s">
        <v>280</v>
      </c>
      <c r="K169" s="32"/>
      <c r="N169" s="503">
        <v>7.1306019960003408E-2</v>
      </c>
      <c r="O169" s="11">
        <v>36.7241</v>
      </c>
      <c r="P169" s="11">
        <v>23.966100000000001</v>
      </c>
      <c r="Q169" s="11">
        <v>54.262887999999997</v>
      </c>
      <c r="R169" s="10">
        <v>1024.9603999999999</v>
      </c>
      <c r="S169" s="11">
        <v>6.9224699999999997</v>
      </c>
      <c r="T169" s="10">
        <v>101.44166</v>
      </c>
      <c r="U169" s="11">
        <v>8.1549999999999994</v>
      </c>
      <c r="V169" s="11">
        <v>9.9199999999999997E-2</v>
      </c>
      <c r="W169" s="11">
        <v>0.23780000000000001</v>
      </c>
      <c r="X169" s="11">
        <v>36.700600000000001</v>
      </c>
      <c r="Y169" s="11">
        <v>23.6388</v>
      </c>
      <c r="Z169" s="11">
        <v>53.886729000000003</v>
      </c>
      <c r="AA169" s="10">
        <v>1025.1238000000001</v>
      </c>
      <c r="AB169" s="11">
        <v>5.8180800000000001</v>
      </c>
      <c r="AC169" s="10">
        <v>84.766990000000007</v>
      </c>
      <c r="AD169" s="11">
        <v>8.1069999999999993</v>
      </c>
      <c r="AE169" s="11">
        <v>0.92989999999999995</v>
      </c>
      <c r="AF169" s="11">
        <v>1.7246999999999999</v>
      </c>
      <c r="AG169" s="10">
        <v>11</v>
      </c>
      <c r="AH169" s="503">
        <v>0.56000000000000005</v>
      </c>
    </row>
    <row r="170" spans="1:34" s="116" customFormat="1">
      <c r="A170" s="29" t="s">
        <v>235</v>
      </c>
      <c r="B170" s="33">
        <v>41701</v>
      </c>
      <c r="C170" s="31">
        <v>2</v>
      </c>
      <c r="D170" s="31">
        <v>1</v>
      </c>
      <c r="E170" s="31">
        <v>1</v>
      </c>
      <c r="F170" s="31" t="s">
        <v>197</v>
      </c>
      <c r="G170" s="31" t="s">
        <v>187</v>
      </c>
      <c r="H170" s="32" t="s">
        <v>255</v>
      </c>
      <c r="I170" s="32" t="s">
        <v>326</v>
      </c>
      <c r="J170" s="32" t="s">
        <v>240</v>
      </c>
      <c r="K170" s="32"/>
      <c r="N170" s="503">
        <v>7.5370491552163188E-2</v>
      </c>
      <c r="O170" s="11">
        <v>36.733600000000003</v>
      </c>
      <c r="P170" s="11">
        <v>24.040900000000001</v>
      </c>
      <c r="Q170" s="11">
        <v>54.356658000000003</v>
      </c>
      <c r="R170" s="10">
        <v>1024.9475</v>
      </c>
      <c r="S170" s="11">
        <v>7.0531499999999996</v>
      </c>
      <c r="T170" s="10">
        <v>103.4952</v>
      </c>
      <c r="U170" s="11">
        <v>8.1419999999999995</v>
      </c>
      <c r="V170" s="11">
        <v>0.1014</v>
      </c>
      <c r="W170" s="11">
        <v>0.20399999999999999</v>
      </c>
      <c r="X170" s="11">
        <v>36.7453</v>
      </c>
      <c r="Y170" s="11">
        <v>23.597000000000001</v>
      </c>
      <c r="Z170" s="11">
        <v>53.899808999999998</v>
      </c>
      <c r="AA170" s="10">
        <v>1025.1705999999999</v>
      </c>
      <c r="AB170" s="11">
        <v>5.46272</v>
      </c>
      <c r="AC170" s="10">
        <v>79.552719999999994</v>
      </c>
      <c r="AD170" s="11">
        <v>8.08</v>
      </c>
      <c r="AE170" s="11">
        <v>1.1203000000000001</v>
      </c>
      <c r="AF170" s="11">
        <v>1.4802</v>
      </c>
      <c r="AG170" s="10">
        <v>9</v>
      </c>
      <c r="AH170" s="503">
        <v>0.75</v>
      </c>
    </row>
    <row r="171" spans="1:34" s="116" customFormat="1">
      <c r="A171" s="29" t="s">
        <v>235</v>
      </c>
      <c r="B171" s="33">
        <v>41708</v>
      </c>
      <c r="C171" s="31">
        <v>2</v>
      </c>
      <c r="D171" s="31">
        <v>1</v>
      </c>
      <c r="E171" s="31">
        <v>1</v>
      </c>
      <c r="F171" s="31" t="s">
        <v>197</v>
      </c>
      <c r="G171" s="31" t="s">
        <v>189</v>
      </c>
      <c r="H171" s="32" t="s">
        <v>255</v>
      </c>
      <c r="I171" s="32" t="s">
        <v>326</v>
      </c>
      <c r="J171" s="32" t="s">
        <v>240</v>
      </c>
      <c r="K171" s="32"/>
      <c r="N171" s="503">
        <v>9.9643794702008556E-2</v>
      </c>
      <c r="O171" s="11">
        <v>36.766500000000001</v>
      </c>
      <c r="P171" s="11">
        <v>23.321999999999999</v>
      </c>
      <c r="Q171" s="11">
        <v>53.621530999999997</v>
      </c>
      <c r="R171" s="10">
        <v>1025.1857</v>
      </c>
      <c r="S171" s="11">
        <v>6.8317199999999998</v>
      </c>
      <c r="T171" s="10">
        <v>99.028739999999999</v>
      </c>
      <c r="U171" s="11">
        <v>8.1859999999999999</v>
      </c>
      <c r="V171" s="11">
        <v>0.24060000000000001</v>
      </c>
      <c r="W171" s="11">
        <v>0.67600000000000005</v>
      </c>
      <c r="X171" s="11">
        <v>36.744900000000001</v>
      </c>
      <c r="Y171" s="11">
        <v>22.931699999999999</v>
      </c>
      <c r="Z171" s="11">
        <v>53.181089</v>
      </c>
      <c r="AA171" s="10">
        <v>1025.3644999999999</v>
      </c>
      <c r="AB171" s="11">
        <v>6.6011600000000001</v>
      </c>
      <c r="AC171" s="10">
        <v>95.027569999999997</v>
      </c>
      <c r="AD171" s="11">
        <v>8.1820000000000004</v>
      </c>
      <c r="AE171" s="11">
        <v>0.80469999999999997</v>
      </c>
      <c r="AF171" s="11">
        <v>0.77029999999999998</v>
      </c>
      <c r="AG171" s="10">
        <v>8.1</v>
      </c>
      <c r="AH171" s="503">
        <v>1.21</v>
      </c>
    </row>
    <row r="172" spans="1:34" s="116" customFormat="1">
      <c r="A172" s="29" t="s">
        <v>235</v>
      </c>
      <c r="B172" s="33">
        <v>41715</v>
      </c>
      <c r="C172" s="31">
        <v>2</v>
      </c>
      <c r="D172" s="31">
        <v>1</v>
      </c>
      <c r="E172" s="31">
        <v>1</v>
      </c>
      <c r="F172" s="31" t="s">
        <v>116</v>
      </c>
      <c r="G172" s="31" t="s">
        <v>187</v>
      </c>
      <c r="H172" s="32" t="s">
        <v>245</v>
      </c>
      <c r="I172" s="32" t="s">
        <v>326</v>
      </c>
      <c r="J172" s="32" t="s">
        <v>240</v>
      </c>
      <c r="K172" s="32"/>
      <c r="N172" s="503">
        <v>7.0076344916338781E-2</v>
      </c>
      <c r="O172" s="11">
        <v>36.784799999999997</v>
      </c>
      <c r="P172" s="11">
        <v>22.2925</v>
      </c>
      <c r="Q172" s="11">
        <v>52.535451000000002</v>
      </c>
      <c r="R172" s="10">
        <v>1025.4966999999999</v>
      </c>
      <c r="S172" s="11">
        <v>7.0922700000000001</v>
      </c>
      <c r="T172" s="10">
        <v>100.98336</v>
      </c>
      <c r="U172" s="11">
        <v>8.2620000000000005</v>
      </c>
      <c r="V172" s="11">
        <v>0.35420000000000001</v>
      </c>
      <c r="W172" s="11">
        <v>0.49480000000000002</v>
      </c>
      <c r="X172" s="11">
        <v>36.704599999999999</v>
      </c>
      <c r="Y172" s="11">
        <v>21.716699999999999</v>
      </c>
      <c r="Z172" s="11">
        <v>51.825654</v>
      </c>
      <c r="AA172" s="10">
        <v>1025.6813</v>
      </c>
      <c r="AB172" s="11">
        <v>5.9860600000000002</v>
      </c>
      <c r="AC172" s="10">
        <v>84.329710000000006</v>
      </c>
      <c r="AD172" s="11">
        <v>8.2390000000000008</v>
      </c>
      <c r="AE172" s="11">
        <v>1.1657999999999999</v>
      </c>
      <c r="AF172" s="11">
        <v>2.2343999999999999</v>
      </c>
      <c r="AG172" s="10">
        <v>9.9</v>
      </c>
      <c r="AH172" s="503">
        <v>0.97</v>
      </c>
    </row>
    <row r="173" spans="1:34" s="116" customFormat="1">
      <c r="A173" s="29" t="s">
        <v>235</v>
      </c>
      <c r="B173" s="33">
        <v>41722</v>
      </c>
      <c r="C173" s="31">
        <v>2</v>
      </c>
      <c r="D173" s="31" t="s">
        <v>196</v>
      </c>
      <c r="E173" s="31">
        <v>1</v>
      </c>
      <c r="F173" s="31" t="s">
        <v>119</v>
      </c>
      <c r="G173" s="31" t="s">
        <v>204</v>
      </c>
      <c r="H173" s="32" t="s">
        <v>245</v>
      </c>
      <c r="I173" s="32" t="s">
        <v>326</v>
      </c>
      <c r="J173" s="32" t="s">
        <v>240</v>
      </c>
      <c r="K173" s="32"/>
      <c r="N173" s="503">
        <v>9.7717142696469875E-2</v>
      </c>
      <c r="O173" s="11">
        <v>36.795499999999997</v>
      </c>
      <c r="P173" s="11">
        <v>22.447399999999998</v>
      </c>
      <c r="Q173" s="11">
        <v>52.715606000000001</v>
      </c>
      <c r="R173" s="10">
        <v>1025.4604999999999</v>
      </c>
      <c r="S173" s="11">
        <v>7.0802500000000004</v>
      </c>
      <c r="T173" s="10">
        <v>101.09345</v>
      </c>
      <c r="U173" s="11">
        <v>8.2289999999999992</v>
      </c>
      <c r="V173" s="11">
        <v>0.1182</v>
      </c>
      <c r="W173" s="11">
        <v>0.45650000000000002</v>
      </c>
      <c r="X173" s="11">
        <v>36.776299999999999</v>
      </c>
      <c r="Y173" s="11">
        <v>22.220300000000002</v>
      </c>
      <c r="Z173" s="11">
        <v>52.455688000000002</v>
      </c>
      <c r="AA173" s="10">
        <v>1025.5942</v>
      </c>
      <c r="AB173" s="11">
        <v>6.6790799999999999</v>
      </c>
      <c r="AC173" s="10">
        <v>94.974450000000004</v>
      </c>
      <c r="AD173" s="11">
        <v>8.2119999999999997</v>
      </c>
      <c r="AE173" s="11">
        <v>0.25850000000000001</v>
      </c>
      <c r="AF173" s="11">
        <v>0.99490000000000001</v>
      </c>
      <c r="AG173" s="10">
        <v>10.8</v>
      </c>
      <c r="AH173" s="503">
        <v>0.83</v>
      </c>
    </row>
    <row r="174" spans="1:34" s="116" customFormat="1">
      <c r="A174" s="29"/>
      <c r="B174" s="33"/>
      <c r="C174" s="31"/>
      <c r="D174" s="31"/>
      <c r="E174" s="31"/>
      <c r="F174" s="31"/>
      <c r="G174" s="31"/>
      <c r="H174" s="32"/>
      <c r="I174" s="32"/>
      <c r="J174" s="32"/>
      <c r="K174" s="32"/>
      <c r="N174" s="503"/>
      <c r="O174" s="11"/>
      <c r="P174" s="11"/>
      <c r="Q174" s="11"/>
      <c r="R174" s="10"/>
      <c r="S174" s="11"/>
      <c r="T174" s="21"/>
      <c r="U174" s="11"/>
      <c r="V174" s="11"/>
      <c r="W174" s="11"/>
      <c r="X174" s="11"/>
      <c r="Y174" s="11"/>
      <c r="Z174" s="11"/>
      <c r="AA174" s="10"/>
      <c r="AB174" s="11"/>
      <c r="AC174" s="21"/>
      <c r="AD174" s="11"/>
      <c r="AE174" s="11"/>
      <c r="AF174" s="11"/>
      <c r="AG174" s="10"/>
      <c r="AH174" s="503"/>
    </row>
    <row r="175" spans="1:34" s="116" customFormat="1">
      <c r="A175" s="29"/>
      <c r="B175" s="33"/>
      <c r="C175" s="31"/>
      <c r="D175" s="31"/>
      <c r="E175" s="31"/>
      <c r="F175" s="31"/>
      <c r="G175" s="31"/>
      <c r="H175" s="32"/>
      <c r="I175" s="32"/>
      <c r="J175" s="32"/>
      <c r="K175" s="32"/>
      <c r="N175" s="503"/>
      <c r="AG175" s="10"/>
      <c r="AH175" s="503"/>
    </row>
    <row r="176" spans="1:34" s="116" customFormat="1">
      <c r="A176" s="29" t="s">
        <v>356</v>
      </c>
      <c r="B176" s="33">
        <v>41610</v>
      </c>
      <c r="C176" s="31" t="s">
        <v>108</v>
      </c>
      <c r="D176" s="31" t="s">
        <v>186</v>
      </c>
      <c r="E176" s="31" t="s">
        <v>191</v>
      </c>
      <c r="F176" s="31" t="s">
        <v>102</v>
      </c>
      <c r="G176" s="31" t="s">
        <v>187</v>
      </c>
      <c r="H176" s="32"/>
      <c r="I176" s="32"/>
      <c r="J176" s="32"/>
      <c r="N176" s="503"/>
      <c r="AG176" s="10"/>
      <c r="AH176" s="503"/>
    </row>
    <row r="177" spans="1:34" s="116" customFormat="1">
      <c r="A177" s="29" t="s">
        <v>356</v>
      </c>
      <c r="B177" s="33">
        <v>41617</v>
      </c>
      <c r="C177" s="31">
        <v>2</v>
      </c>
      <c r="D177" s="31" t="s">
        <v>191</v>
      </c>
      <c r="E177" s="31">
        <v>1</v>
      </c>
      <c r="F177" s="31" t="s">
        <v>188</v>
      </c>
      <c r="G177" s="31" t="s">
        <v>187</v>
      </c>
      <c r="H177" s="32"/>
      <c r="I177" s="32"/>
      <c r="J177" s="32"/>
      <c r="N177" s="503"/>
      <c r="AG177" s="10"/>
      <c r="AH177" s="503"/>
    </row>
    <row r="178" spans="1:34" s="116" customFormat="1">
      <c r="A178" s="29" t="s">
        <v>356</v>
      </c>
      <c r="B178" s="33">
        <v>41624</v>
      </c>
      <c r="C178" s="31">
        <v>2</v>
      </c>
      <c r="D178" s="31" t="s">
        <v>97</v>
      </c>
      <c r="E178" s="31">
        <v>1</v>
      </c>
      <c r="F178" s="31" t="s">
        <v>203</v>
      </c>
      <c r="G178" s="31" t="s">
        <v>204</v>
      </c>
      <c r="H178" s="32"/>
      <c r="I178" s="32"/>
      <c r="J178" s="32"/>
      <c r="N178" s="503"/>
      <c r="AG178" s="10"/>
      <c r="AH178" s="503"/>
    </row>
    <row r="179" spans="1:34" s="116" customFormat="1">
      <c r="A179" s="29" t="s">
        <v>356</v>
      </c>
      <c r="B179" s="33">
        <v>41631</v>
      </c>
      <c r="C179" s="31">
        <v>2</v>
      </c>
      <c r="D179" s="31" t="s">
        <v>191</v>
      </c>
      <c r="E179" s="31">
        <v>1</v>
      </c>
      <c r="F179" s="31" t="s">
        <v>116</v>
      </c>
      <c r="G179" s="31" t="s">
        <v>207</v>
      </c>
      <c r="H179" s="32"/>
      <c r="I179" s="32"/>
      <c r="J179" s="32"/>
      <c r="N179" s="503"/>
      <c r="AG179" s="10"/>
      <c r="AH179" s="503"/>
    </row>
    <row r="180" spans="1:34" s="116" customFormat="1">
      <c r="A180" s="29" t="s">
        <v>356</v>
      </c>
      <c r="B180" s="33">
        <v>41645</v>
      </c>
      <c r="C180" s="31" t="s">
        <v>194</v>
      </c>
      <c r="D180" s="31" t="s">
        <v>97</v>
      </c>
      <c r="E180" s="31" t="s">
        <v>196</v>
      </c>
      <c r="F180" s="31" t="s">
        <v>188</v>
      </c>
      <c r="G180" s="31" t="s">
        <v>192</v>
      </c>
      <c r="H180" s="32"/>
      <c r="I180" s="32"/>
      <c r="J180" s="32"/>
      <c r="N180" s="503"/>
      <c r="AG180" s="10"/>
      <c r="AH180" s="503"/>
    </row>
    <row r="181" spans="1:34" s="116" customFormat="1">
      <c r="A181" s="29" t="s">
        <v>356</v>
      </c>
      <c r="B181" s="33">
        <v>41652</v>
      </c>
      <c r="C181" s="31">
        <v>2</v>
      </c>
      <c r="D181" s="31">
        <v>1</v>
      </c>
      <c r="E181" s="31">
        <v>1</v>
      </c>
      <c r="F181" s="31" t="s">
        <v>197</v>
      </c>
      <c r="G181" s="31" t="s">
        <v>187</v>
      </c>
      <c r="H181" s="32"/>
      <c r="I181" s="32"/>
      <c r="J181" s="32"/>
      <c r="N181" s="503"/>
      <c r="AG181" s="10"/>
      <c r="AH181" s="503"/>
    </row>
    <row r="182" spans="1:34" s="116" customFormat="1">
      <c r="A182" s="29" t="s">
        <v>356</v>
      </c>
      <c r="B182" s="33">
        <v>41659</v>
      </c>
      <c r="C182" s="31">
        <v>2</v>
      </c>
      <c r="D182" s="31">
        <v>1</v>
      </c>
      <c r="E182" s="31">
        <v>1</v>
      </c>
      <c r="F182" s="31" t="s">
        <v>116</v>
      </c>
      <c r="G182" s="31" t="s">
        <v>189</v>
      </c>
      <c r="H182" s="32"/>
      <c r="I182" s="32"/>
      <c r="J182" s="32"/>
      <c r="N182" s="503"/>
      <c r="AG182" s="10"/>
      <c r="AH182" s="503"/>
    </row>
    <row r="183" spans="1:34" s="116" customFormat="1">
      <c r="A183" s="29" t="s">
        <v>356</v>
      </c>
      <c r="B183" s="33">
        <v>41667</v>
      </c>
      <c r="C183" s="31">
        <v>2</v>
      </c>
      <c r="D183" s="31">
        <v>1</v>
      </c>
      <c r="E183" s="31" t="s">
        <v>196</v>
      </c>
      <c r="F183" s="31" t="s">
        <v>188</v>
      </c>
      <c r="G183" s="31" t="s">
        <v>187</v>
      </c>
      <c r="H183" s="32"/>
      <c r="I183" s="32"/>
      <c r="J183" s="32"/>
      <c r="N183" s="503"/>
      <c r="AG183" s="10"/>
      <c r="AH183" s="503"/>
    </row>
    <row r="184" spans="1:34" s="116" customFormat="1">
      <c r="A184" s="29" t="s">
        <v>356</v>
      </c>
      <c r="B184" s="33">
        <v>41673</v>
      </c>
      <c r="C184" s="31">
        <v>2</v>
      </c>
      <c r="D184" s="31">
        <v>1</v>
      </c>
      <c r="E184" s="31">
        <v>1</v>
      </c>
      <c r="F184" s="31" t="s">
        <v>197</v>
      </c>
      <c r="G184" s="31" t="s">
        <v>187</v>
      </c>
      <c r="H184" s="32"/>
      <c r="I184" s="32"/>
      <c r="J184" s="32"/>
      <c r="K184" s="32"/>
      <c r="L184" s="32"/>
      <c r="M184" s="32"/>
      <c r="N184" s="503"/>
      <c r="AG184" s="10"/>
      <c r="AH184" s="503"/>
    </row>
    <row r="185" spans="1:34" s="116" customFormat="1">
      <c r="A185" s="29" t="s">
        <v>356</v>
      </c>
      <c r="B185" s="33">
        <v>41680</v>
      </c>
      <c r="C185" s="31">
        <v>2</v>
      </c>
      <c r="D185" s="31">
        <v>1</v>
      </c>
      <c r="E185" s="31">
        <v>1</v>
      </c>
      <c r="F185" s="31" t="s">
        <v>188</v>
      </c>
      <c r="G185" s="31" t="s">
        <v>193</v>
      </c>
      <c r="H185" s="32"/>
      <c r="I185" s="32"/>
      <c r="J185" s="32"/>
      <c r="K185" s="32"/>
      <c r="L185" s="32"/>
      <c r="M185" s="32"/>
      <c r="N185" s="511"/>
      <c r="O185" s="532"/>
      <c r="P185" s="32"/>
      <c r="Q185" s="32"/>
      <c r="AG185" s="10"/>
      <c r="AH185" s="503"/>
    </row>
    <row r="186" spans="1:34" s="116" customFormat="1">
      <c r="A186" s="29" t="s">
        <v>356</v>
      </c>
      <c r="B186" s="33">
        <v>41687</v>
      </c>
      <c r="C186" s="31">
        <v>2</v>
      </c>
      <c r="D186" s="31">
        <v>1</v>
      </c>
      <c r="E186" s="31">
        <v>1</v>
      </c>
      <c r="F186" s="31" t="s">
        <v>197</v>
      </c>
      <c r="G186" s="31" t="s">
        <v>187</v>
      </c>
      <c r="H186" s="32"/>
      <c r="I186" s="32"/>
      <c r="J186" s="32"/>
      <c r="K186" s="536"/>
      <c r="L186" s="32"/>
      <c r="M186" s="32"/>
      <c r="N186" s="511"/>
      <c r="AG186" s="10"/>
      <c r="AH186" s="503"/>
    </row>
    <row r="187" spans="1:34" s="116" customFormat="1">
      <c r="A187" s="29" t="s">
        <v>356</v>
      </c>
      <c r="B187" s="33">
        <v>41694</v>
      </c>
      <c r="C187" s="31" t="s">
        <v>194</v>
      </c>
      <c r="D187" s="31" t="s">
        <v>196</v>
      </c>
      <c r="E187" s="31" t="s">
        <v>196</v>
      </c>
      <c r="F187" s="31" t="s">
        <v>195</v>
      </c>
      <c r="G187" s="31" t="s">
        <v>204</v>
      </c>
      <c r="H187" s="32"/>
      <c r="I187" s="32"/>
      <c r="J187" s="32"/>
      <c r="K187" s="32"/>
      <c r="N187" s="503"/>
      <c r="AG187" s="10"/>
      <c r="AH187" s="503"/>
    </row>
    <row r="188" spans="1:34" s="116" customFormat="1">
      <c r="A188" s="29" t="s">
        <v>356</v>
      </c>
      <c r="B188" s="33">
        <v>41701</v>
      </c>
      <c r="C188" s="31">
        <v>2</v>
      </c>
      <c r="D188" s="31" t="s">
        <v>191</v>
      </c>
      <c r="E188" s="31">
        <v>1</v>
      </c>
      <c r="F188" s="31" t="s">
        <v>188</v>
      </c>
      <c r="G188" s="31" t="s">
        <v>189</v>
      </c>
      <c r="H188" s="32"/>
      <c r="I188" s="32"/>
      <c r="J188" s="32"/>
      <c r="K188" s="32"/>
      <c r="N188" s="503"/>
      <c r="AG188" s="10"/>
      <c r="AH188" s="503"/>
    </row>
    <row r="189" spans="1:34" s="116" customFormat="1">
      <c r="A189" s="29" t="s">
        <v>356</v>
      </c>
      <c r="B189" s="33">
        <v>41708</v>
      </c>
      <c r="C189" s="31" t="s">
        <v>97</v>
      </c>
      <c r="D189" s="31" t="s">
        <v>97</v>
      </c>
      <c r="E189" s="31" t="s">
        <v>190</v>
      </c>
      <c r="F189" s="31" t="s">
        <v>188</v>
      </c>
      <c r="G189" s="31" t="s">
        <v>187</v>
      </c>
      <c r="H189" s="32"/>
      <c r="I189" s="32"/>
      <c r="J189" s="32"/>
      <c r="K189" s="32"/>
      <c r="N189" s="503"/>
      <c r="AG189" s="10"/>
      <c r="AH189" s="503"/>
    </row>
    <row r="190" spans="1:34" s="116" customFormat="1">
      <c r="A190" s="29" t="s">
        <v>356</v>
      </c>
      <c r="B190" s="33">
        <v>41715</v>
      </c>
      <c r="C190" s="31">
        <v>2</v>
      </c>
      <c r="D190" s="31" t="s">
        <v>191</v>
      </c>
      <c r="E190" s="31">
        <v>1</v>
      </c>
      <c r="F190" s="31" t="s">
        <v>116</v>
      </c>
      <c r="G190" s="31" t="s">
        <v>187</v>
      </c>
      <c r="H190" s="32"/>
      <c r="I190" s="32"/>
      <c r="J190" s="32"/>
      <c r="K190" s="32"/>
      <c r="N190" s="503"/>
      <c r="AG190" s="10"/>
      <c r="AH190" s="503"/>
    </row>
    <row r="191" spans="1:34" s="116" customFormat="1">
      <c r="A191" s="29" t="s">
        <v>356</v>
      </c>
      <c r="B191" s="33">
        <v>41722</v>
      </c>
      <c r="C191" s="31">
        <v>2</v>
      </c>
      <c r="D191" s="31" t="s">
        <v>191</v>
      </c>
      <c r="E191" s="31">
        <v>1</v>
      </c>
      <c r="F191" s="31" t="s">
        <v>197</v>
      </c>
      <c r="G191" s="31" t="s">
        <v>189</v>
      </c>
      <c r="H191" s="32"/>
      <c r="I191" s="32"/>
      <c r="J191" s="32"/>
      <c r="K191" s="32"/>
      <c r="N191" s="503"/>
      <c r="AG191" s="10"/>
      <c r="AH191" s="503"/>
    </row>
    <row r="192" spans="1:34" s="116" customFormat="1">
      <c r="A192" s="29"/>
      <c r="B192" s="33"/>
      <c r="C192" s="31"/>
      <c r="D192" s="31"/>
      <c r="E192" s="31"/>
      <c r="N192" s="503"/>
      <c r="O192" s="11"/>
      <c r="P192" s="11"/>
      <c r="Q192" s="11"/>
      <c r="R192" s="10"/>
      <c r="S192" s="11"/>
      <c r="T192" s="21"/>
      <c r="U192" s="11"/>
      <c r="V192" s="11"/>
      <c r="W192" s="11"/>
      <c r="AG192" s="10"/>
      <c r="AH192" s="503"/>
    </row>
    <row r="193" spans="1:34" s="116" customFormat="1">
      <c r="A193" s="29"/>
      <c r="B193" s="33"/>
      <c r="C193" s="31"/>
      <c r="D193" s="31"/>
      <c r="E193" s="31"/>
      <c r="N193" s="503"/>
      <c r="AG193" s="10"/>
      <c r="AH193" s="503"/>
    </row>
    <row r="194" spans="1:34" s="116" customFormat="1">
      <c r="A194" s="29" t="s">
        <v>358</v>
      </c>
      <c r="B194" s="33">
        <v>41610</v>
      </c>
      <c r="C194" s="31">
        <v>2</v>
      </c>
      <c r="D194" s="31" t="s">
        <v>191</v>
      </c>
      <c r="E194" s="31">
        <v>1</v>
      </c>
      <c r="F194" s="31" t="s">
        <v>197</v>
      </c>
      <c r="G194" s="31" t="s">
        <v>207</v>
      </c>
      <c r="H194" s="32"/>
      <c r="I194" s="32"/>
      <c r="J194" s="32"/>
      <c r="N194" s="503"/>
      <c r="AG194" s="10"/>
      <c r="AH194" s="503"/>
    </row>
    <row r="195" spans="1:34" s="116" customFormat="1">
      <c r="A195" s="29" t="s">
        <v>358</v>
      </c>
      <c r="B195" s="33">
        <v>41617</v>
      </c>
      <c r="C195" s="31">
        <v>2</v>
      </c>
      <c r="D195" s="31" t="s">
        <v>191</v>
      </c>
      <c r="E195" s="31">
        <v>1</v>
      </c>
      <c r="F195" s="31" t="s">
        <v>206</v>
      </c>
      <c r="G195" s="31" t="s">
        <v>199</v>
      </c>
      <c r="H195" s="32"/>
      <c r="I195" s="32"/>
      <c r="J195" s="32"/>
      <c r="N195" s="503"/>
      <c r="AG195" s="10"/>
      <c r="AH195" s="503"/>
    </row>
    <row r="196" spans="1:34" s="116" customFormat="1">
      <c r="A196" s="29" t="s">
        <v>358</v>
      </c>
      <c r="B196" s="33">
        <v>41624</v>
      </c>
      <c r="C196" s="31">
        <v>2</v>
      </c>
      <c r="D196" s="31" t="s">
        <v>191</v>
      </c>
      <c r="E196" s="31" t="s">
        <v>196</v>
      </c>
      <c r="F196" s="31" t="s">
        <v>116</v>
      </c>
      <c r="G196" s="31" t="s">
        <v>193</v>
      </c>
      <c r="H196" s="32"/>
      <c r="I196" s="32"/>
      <c r="J196" s="32"/>
      <c r="N196" s="503"/>
      <c r="AG196" s="10"/>
      <c r="AH196" s="503"/>
    </row>
    <row r="197" spans="1:34" s="116" customFormat="1">
      <c r="A197" s="29" t="s">
        <v>358</v>
      </c>
      <c r="B197" s="33">
        <v>41631</v>
      </c>
      <c r="C197" s="31">
        <v>2</v>
      </c>
      <c r="D197" s="31" t="s">
        <v>191</v>
      </c>
      <c r="E197" s="31">
        <v>1</v>
      </c>
      <c r="F197" s="31" t="s">
        <v>116</v>
      </c>
      <c r="G197" s="31" t="s">
        <v>207</v>
      </c>
      <c r="H197" s="32"/>
      <c r="I197" s="32"/>
      <c r="J197" s="32"/>
      <c r="N197" s="503"/>
      <c r="AG197" s="10"/>
      <c r="AH197" s="503"/>
    </row>
    <row r="198" spans="1:34" s="116" customFormat="1">
      <c r="A198" s="29" t="s">
        <v>358</v>
      </c>
      <c r="B198" s="33">
        <v>41645</v>
      </c>
      <c r="C198" s="31">
        <v>2</v>
      </c>
      <c r="D198" s="31">
        <v>1</v>
      </c>
      <c r="E198" s="31">
        <v>1</v>
      </c>
      <c r="F198" s="31" t="s">
        <v>200</v>
      </c>
      <c r="G198" s="31" t="s">
        <v>189</v>
      </c>
      <c r="H198" s="32"/>
      <c r="I198" s="32"/>
      <c r="J198" s="32"/>
      <c r="N198" s="503"/>
      <c r="AG198" s="10"/>
      <c r="AH198" s="503"/>
    </row>
    <row r="199" spans="1:34" s="116" customFormat="1">
      <c r="A199" s="29" t="s">
        <v>358</v>
      </c>
      <c r="B199" s="33">
        <v>41652</v>
      </c>
      <c r="C199" s="31">
        <v>2</v>
      </c>
      <c r="D199" s="31">
        <v>1</v>
      </c>
      <c r="E199" s="31">
        <v>1</v>
      </c>
      <c r="F199" s="31" t="s">
        <v>116</v>
      </c>
      <c r="G199" s="31" t="s">
        <v>193</v>
      </c>
      <c r="H199" s="32"/>
      <c r="I199" s="32"/>
      <c r="J199" s="32"/>
      <c r="N199" s="503"/>
      <c r="AG199" s="10"/>
      <c r="AH199" s="503"/>
    </row>
    <row r="200" spans="1:34" s="116" customFormat="1">
      <c r="A200" s="29" t="s">
        <v>358</v>
      </c>
      <c r="B200" s="33">
        <v>41659</v>
      </c>
      <c r="C200" s="31">
        <v>2</v>
      </c>
      <c r="D200" s="31">
        <v>1</v>
      </c>
      <c r="E200" s="31">
        <v>1</v>
      </c>
      <c r="F200" s="31" t="s">
        <v>206</v>
      </c>
      <c r="G200" s="31" t="s">
        <v>189</v>
      </c>
      <c r="H200" s="32"/>
      <c r="I200" s="32"/>
      <c r="J200" s="32"/>
      <c r="N200" s="503"/>
      <c r="AG200" s="10"/>
      <c r="AH200" s="503"/>
    </row>
    <row r="201" spans="1:34" s="116" customFormat="1">
      <c r="A201" s="29" t="s">
        <v>358</v>
      </c>
      <c r="B201" s="33">
        <v>41667</v>
      </c>
      <c r="C201" s="31">
        <v>2</v>
      </c>
      <c r="D201" s="31">
        <v>1</v>
      </c>
      <c r="E201" s="31">
        <v>1</v>
      </c>
      <c r="F201" s="31" t="s">
        <v>197</v>
      </c>
      <c r="G201" s="31" t="s">
        <v>193</v>
      </c>
      <c r="H201" s="32"/>
      <c r="I201" s="32"/>
      <c r="J201" s="32"/>
      <c r="N201" s="503"/>
      <c r="AG201" s="10"/>
      <c r="AH201" s="503"/>
    </row>
    <row r="202" spans="1:34" s="116" customFormat="1">
      <c r="A202" s="29" t="s">
        <v>358</v>
      </c>
      <c r="B202" s="33">
        <v>41673</v>
      </c>
      <c r="C202" s="31">
        <v>2</v>
      </c>
      <c r="D202" s="31">
        <v>1</v>
      </c>
      <c r="E202" s="31">
        <v>1</v>
      </c>
      <c r="F202" s="31" t="s">
        <v>116</v>
      </c>
      <c r="G202" s="31" t="s">
        <v>187</v>
      </c>
      <c r="H202" s="32"/>
      <c r="I202" s="32"/>
      <c r="J202" s="32"/>
      <c r="K202" s="32"/>
      <c r="L202" s="32"/>
      <c r="M202" s="32"/>
      <c r="N202" s="503"/>
      <c r="AG202" s="10"/>
      <c r="AH202" s="503"/>
    </row>
    <row r="203" spans="1:34" s="116" customFormat="1">
      <c r="A203" s="29" t="s">
        <v>358</v>
      </c>
      <c r="B203" s="33">
        <v>41680</v>
      </c>
      <c r="C203" s="31">
        <v>2</v>
      </c>
      <c r="D203" s="31">
        <v>1</v>
      </c>
      <c r="E203" s="31">
        <v>1</v>
      </c>
      <c r="F203" s="31" t="s">
        <v>197</v>
      </c>
      <c r="G203" s="31" t="s">
        <v>193</v>
      </c>
      <c r="H203" s="32"/>
      <c r="I203" s="32"/>
      <c r="J203" s="32"/>
      <c r="K203" s="32"/>
      <c r="L203" s="32"/>
      <c r="M203" s="32"/>
      <c r="N203" s="511"/>
      <c r="O203" s="532"/>
      <c r="P203" s="32"/>
      <c r="Q203" s="32"/>
      <c r="AG203" s="10"/>
      <c r="AH203" s="503"/>
    </row>
    <row r="204" spans="1:34" s="116" customFormat="1">
      <c r="A204" s="29" t="s">
        <v>358</v>
      </c>
      <c r="B204" s="33">
        <v>41687</v>
      </c>
      <c r="C204" s="31">
        <v>2</v>
      </c>
      <c r="D204" s="31">
        <v>1</v>
      </c>
      <c r="E204" s="31">
        <v>1</v>
      </c>
      <c r="F204" s="31" t="s">
        <v>188</v>
      </c>
      <c r="G204" s="31" t="s">
        <v>193</v>
      </c>
      <c r="H204" s="32"/>
      <c r="I204" s="32"/>
      <c r="J204" s="32"/>
      <c r="K204" s="536"/>
      <c r="L204" s="32"/>
      <c r="M204" s="32"/>
      <c r="N204" s="511"/>
      <c r="AG204" s="10"/>
      <c r="AH204" s="503"/>
    </row>
    <row r="205" spans="1:34" s="116" customFormat="1">
      <c r="A205" s="29" t="s">
        <v>358</v>
      </c>
      <c r="B205" s="33">
        <v>41694</v>
      </c>
      <c r="C205" s="31">
        <v>2</v>
      </c>
      <c r="D205" s="31">
        <v>1</v>
      </c>
      <c r="E205" s="31">
        <v>1</v>
      </c>
      <c r="F205" s="31" t="s">
        <v>206</v>
      </c>
      <c r="G205" s="31" t="s">
        <v>187</v>
      </c>
      <c r="H205" s="32"/>
      <c r="I205" s="32"/>
      <c r="J205" s="32"/>
      <c r="K205" s="32"/>
      <c r="N205" s="503"/>
      <c r="AG205" s="10"/>
      <c r="AH205" s="503"/>
    </row>
    <row r="206" spans="1:34" s="116" customFormat="1">
      <c r="A206" s="29" t="s">
        <v>358</v>
      </c>
      <c r="B206" s="33">
        <v>41701</v>
      </c>
      <c r="C206" s="31">
        <v>2</v>
      </c>
      <c r="D206" s="31">
        <v>1</v>
      </c>
      <c r="E206" s="31">
        <v>1</v>
      </c>
      <c r="F206" s="31" t="s">
        <v>116</v>
      </c>
      <c r="G206" s="31" t="s">
        <v>193</v>
      </c>
      <c r="H206" s="32"/>
      <c r="I206" s="32"/>
      <c r="J206" s="32"/>
      <c r="K206" s="32"/>
      <c r="N206" s="503"/>
      <c r="AG206" s="10"/>
      <c r="AH206" s="503"/>
    </row>
    <row r="207" spans="1:34" s="116" customFormat="1">
      <c r="A207" s="29" t="s">
        <v>358</v>
      </c>
      <c r="B207" s="33">
        <v>41708</v>
      </c>
      <c r="C207" s="31">
        <v>2</v>
      </c>
      <c r="D207" s="31">
        <v>1</v>
      </c>
      <c r="E207" s="31">
        <v>1</v>
      </c>
      <c r="F207" s="31" t="s">
        <v>206</v>
      </c>
      <c r="G207" s="31" t="s">
        <v>189</v>
      </c>
      <c r="H207" s="32"/>
      <c r="I207" s="32"/>
      <c r="J207" s="32"/>
      <c r="K207" s="32"/>
      <c r="N207" s="503"/>
      <c r="AG207" s="10"/>
      <c r="AH207" s="503"/>
    </row>
    <row r="208" spans="1:34" s="116" customFormat="1">
      <c r="A208" s="29" t="s">
        <v>358</v>
      </c>
      <c r="B208" s="33">
        <v>41715</v>
      </c>
      <c r="C208" s="31">
        <v>2</v>
      </c>
      <c r="D208" s="31">
        <v>1</v>
      </c>
      <c r="E208" s="31">
        <v>1</v>
      </c>
      <c r="F208" s="31" t="s">
        <v>206</v>
      </c>
      <c r="G208" s="31" t="s">
        <v>187</v>
      </c>
      <c r="H208" s="32"/>
      <c r="I208" s="32"/>
      <c r="J208" s="32"/>
      <c r="K208" s="32"/>
      <c r="N208" s="503"/>
      <c r="AG208" s="10"/>
      <c r="AH208" s="503"/>
    </row>
    <row r="209" spans="1:34" s="116" customFormat="1">
      <c r="A209" s="29" t="s">
        <v>358</v>
      </c>
      <c r="B209" s="33">
        <v>41722</v>
      </c>
      <c r="C209" s="31">
        <v>2</v>
      </c>
      <c r="D209" s="31">
        <v>1</v>
      </c>
      <c r="E209" s="31">
        <v>1</v>
      </c>
      <c r="F209" s="31" t="s">
        <v>208</v>
      </c>
      <c r="G209" s="31" t="s">
        <v>187</v>
      </c>
      <c r="H209" s="32"/>
      <c r="I209" s="32"/>
      <c r="J209" s="32"/>
      <c r="K209" s="32"/>
      <c r="N209" s="503"/>
      <c r="AG209" s="10"/>
      <c r="AH209" s="503"/>
    </row>
    <row r="211" spans="1:34" s="116" customFormat="1">
      <c r="A211" s="29" t="s">
        <v>359</v>
      </c>
      <c r="B211" s="33">
        <v>41610</v>
      </c>
      <c r="C211" s="31">
        <v>2</v>
      </c>
      <c r="D211" s="31" t="s">
        <v>191</v>
      </c>
      <c r="E211" s="31">
        <v>1</v>
      </c>
      <c r="F211" s="31" t="s">
        <v>119</v>
      </c>
      <c r="G211" s="31" t="s">
        <v>207</v>
      </c>
      <c r="H211" s="32" t="s">
        <v>239</v>
      </c>
      <c r="I211" s="32" t="s">
        <v>326</v>
      </c>
      <c r="J211" s="32" t="s">
        <v>280</v>
      </c>
      <c r="N211" s="503">
        <v>0.10520954696288926</v>
      </c>
      <c r="O211" s="11">
        <v>35.375700000000002</v>
      </c>
      <c r="P211" s="11">
        <v>21.643599999999999</v>
      </c>
      <c r="Q211" s="11">
        <v>50.070224000000003</v>
      </c>
      <c r="R211" s="10">
        <v>1024.6076</v>
      </c>
      <c r="S211" s="11">
        <v>7.2739799999999999</v>
      </c>
      <c r="T211" s="10">
        <v>101.54825</v>
      </c>
      <c r="U211" s="11">
        <v>8.2070000000000007</v>
      </c>
      <c r="V211" s="11">
        <v>0.32569999999999999</v>
      </c>
      <c r="W211" s="11">
        <v>0.66869999999999996</v>
      </c>
      <c r="X211" s="11">
        <v>35.374499999999998</v>
      </c>
      <c r="Y211" s="11">
        <v>21.603899999999999</v>
      </c>
      <c r="Z211" s="11">
        <v>50.033985999999999</v>
      </c>
      <c r="AA211" s="10">
        <v>1024.6817000000001</v>
      </c>
      <c r="AB211" s="11">
        <v>7.2376899999999997</v>
      </c>
      <c r="AC211" s="10">
        <v>100.96928</v>
      </c>
      <c r="AD211" s="11">
        <v>8.2110000000000003</v>
      </c>
      <c r="AE211" s="11">
        <v>0.59889999999999999</v>
      </c>
      <c r="AF211" s="11">
        <v>1.1596</v>
      </c>
      <c r="AG211" s="10">
        <v>7</v>
      </c>
      <c r="AH211" s="503">
        <v>0.95</v>
      </c>
    </row>
    <row r="212" spans="1:34" s="116" customFormat="1">
      <c r="A212" s="29" t="s">
        <v>359</v>
      </c>
      <c r="B212" s="33">
        <v>41617</v>
      </c>
      <c r="C212" s="31">
        <v>2</v>
      </c>
      <c r="D212" s="31" t="s">
        <v>196</v>
      </c>
      <c r="E212" s="31">
        <v>1</v>
      </c>
      <c r="F212" s="31" t="s">
        <v>188</v>
      </c>
      <c r="G212" s="31" t="s">
        <v>207</v>
      </c>
      <c r="H212" s="32" t="s">
        <v>238</v>
      </c>
      <c r="I212" s="32" t="s">
        <v>326</v>
      </c>
      <c r="J212" s="32" t="s">
        <v>280</v>
      </c>
      <c r="N212" s="503">
        <v>9.5872127000000001E-2</v>
      </c>
      <c r="O212" s="11">
        <v>35.5105</v>
      </c>
      <c r="P212" s="11">
        <v>21.4755</v>
      </c>
      <c r="Q212" s="11">
        <v>50.065123999999997</v>
      </c>
      <c r="R212" s="10">
        <v>1024.7553</v>
      </c>
      <c r="S212" s="11">
        <v>7.4009600000000004</v>
      </c>
      <c r="T212" s="10">
        <v>103.09232</v>
      </c>
      <c r="U212" s="11">
        <v>8.3179999999999996</v>
      </c>
      <c r="V212" s="11">
        <v>0.49399999999999999</v>
      </c>
      <c r="W212" s="11">
        <v>0.40400000000000003</v>
      </c>
      <c r="X212" s="11">
        <v>35.511400000000002</v>
      </c>
      <c r="Y212" s="11">
        <v>21.370999999999999</v>
      </c>
      <c r="Z212" s="11">
        <v>49.964575000000004</v>
      </c>
      <c r="AA212" s="10">
        <v>1024.8508999999999</v>
      </c>
      <c r="AB212" s="11">
        <v>6.9163699999999997</v>
      </c>
      <c r="AC212" s="10">
        <v>96.162890000000004</v>
      </c>
      <c r="AD212" s="11">
        <v>8.298</v>
      </c>
      <c r="AE212" s="11">
        <v>1.1057999999999999</v>
      </c>
      <c r="AF212" s="11">
        <v>1.3149999999999999</v>
      </c>
      <c r="AG212" s="10">
        <v>5.9</v>
      </c>
      <c r="AH212" s="503">
        <v>0.61</v>
      </c>
    </row>
    <row r="213" spans="1:34" s="116" customFormat="1">
      <c r="A213" s="29" t="s">
        <v>359</v>
      </c>
      <c r="B213" s="33">
        <v>41624</v>
      </c>
      <c r="C213" s="31" t="s">
        <v>97</v>
      </c>
      <c r="D213" s="31" t="s">
        <v>97</v>
      </c>
      <c r="E213" s="31" t="s">
        <v>196</v>
      </c>
      <c r="F213" s="31" t="s">
        <v>188</v>
      </c>
      <c r="G213" s="31" t="s">
        <v>193</v>
      </c>
      <c r="H213" s="32" t="s">
        <v>237</v>
      </c>
      <c r="I213" s="32" t="s">
        <v>326</v>
      </c>
      <c r="J213" s="32" t="s">
        <v>327</v>
      </c>
      <c r="N213" s="503">
        <v>9.9360529574865103E-2</v>
      </c>
      <c r="O213" s="11">
        <v>35.574100000000001</v>
      </c>
      <c r="P213" s="11">
        <v>22.250599999999999</v>
      </c>
      <c r="Q213" s="11">
        <v>50.952472999999998</v>
      </c>
      <c r="R213" s="10">
        <v>1024.5876000000001</v>
      </c>
      <c r="S213" s="11">
        <v>7.4009200000000002</v>
      </c>
      <c r="T213" s="10">
        <v>104.56077999999999</v>
      </c>
      <c r="U213" s="11">
        <v>8.0990000000000002</v>
      </c>
      <c r="V213" s="11">
        <v>0.43309999999999998</v>
      </c>
      <c r="W213" s="11">
        <v>0.44240000000000002</v>
      </c>
      <c r="X213" s="11">
        <v>35.558900000000001</v>
      </c>
      <c r="Y213" s="11">
        <v>22.022600000000001</v>
      </c>
      <c r="Z213" s="11">
        <v>50.702024999999999</v>
      </c>
      <c r="AA213" s="10">
        <v>1024.7061000000001</v>
      </c>
      <c r="AB213" s="11">
        <v>7.3376599999999996</v>
      </c>
      <c r="AC213" s="10">
        <v>103.2403</v>
      </c>
      <c r="AD213" s="11">
        <v>8.0939999999999994</v>
      </c>
      <c r="AE213" s="11">
        <v>0.7641</v>
      </c>
      <c r="AF213" s="11">
        <v>1.1695</v>
      </c>
      <c r="AG213" s="10">
        <v>8.6</v>
      </c>
      <c r="AH213" s="503">
        <v>0.76</v>
      </c>
    </row>
    <row r="214" spans="1:34" s="116" customFormat="1">
      <c r="A214" s="29" t="s">
        <v>359</v>
      </c>
      <c r="B214" s="33">
        <v>41631</v>
      </c>
      <c r="C214" s="31">
        <v>2</v>
      </c>
      <c r="D214" s="31" t="s">
        <v>108</v>
      </c>
      <c r="E214" s="31">
        <v>1</v>
      </c>
      <c r="F214" s="31" t="s">
        <v>119</v>
      </c>
      <c r="G214" s="31" t="s">
        <v>193</v>
      </c>
      <c r="H214" s="32" t="s">
        <v>238</v>
      </c>
      <c r="I214" s="32" t="s">
        <v>326</v>
      </c>
      <c r="J214" s="32" t="s">
        <v>280</v>
      </c>
      <c r="N214" s="503">
        <v>0.10147747938676971</v>
      </c>
      <c r="O214" s="11">
        <v>35.654400000000003</v>
      </c>
      <c r="P214" s="11">
        <v>22.418900000000001</v>
      </c>
      <c r="Q214" s="11">
        <v>51.230961999999998</v>
      </c>
      <c r="R214" s="10">
        <v>1024.6029000000001</v>
      </c>
      <c r="S214" s="11">
        <v>7.1944400000000002</v>
      </c>
      <c r="T214" s="10">
        <v>101.9933</v>
      </c>
      <c r="U214" s="11">
        <v>8.2260000000000009</v>
      </c>
      <c r="V214" s="11">
        <v>0.41760000000000003</v>
      </c>
      <c r="W214" s="11">
        <v>0.31559999999999999</v>
      </c>
      <c r="X214" s="11">
        <v>35.687100000000001</v>
      </c>
      <c r="Y214" s="11">
        <v>22.262599999999999</v>
      </c>
      <c r="Z214" s="11">
        <v>51.115394000000002</v>
      </c>
      <c r="AA214" s="10">
        <v>1024.7348</v>
      </c>
      <c r="AB214" s="11">
        <v>7.2883199999999997</v>
      </c>
      <c r="AC214" s="10">
        <v>103.05937</v>
      </c>
      <c r="AD214" s="11">
        <v>8.2460000000000004</v>
      </c>
      <c r="AE214" s="11">
        <v>0.55459999999999998</v>
      </c>
      <c r="AF214" s="11">
        <v>0.70479999999999998</v>
      </c>
      <c r="AG214" s="10">
        <v>9.9</v>
      </c>
      <c r="AH214" s="503">
        <v>0.47</v>
      </c>
    </row>
    <row r="215" spans="1:34" s="116" customFormat="1">
      <c r="A215" s="29" t="s">
        <v>359</v>
      </c>
      <c r="B215" s="33">
        <v>41645</v>
      </c>
      <c r="C215" s="31" t="s">
        <v>191</v>
      </c>
      <c r="D215" s="31" t="s">
        <v>196</v>
      </c>
      <c r="E215" s="31">
        <v>1</v>
      </c>
      <c r="F215" s="31" t="s">
        <v>116</v>
      </c>
      <c r="G215" s="31" t="s">
        <v>189</v>
      </c>
      <c r="H215" s="32" t="s">
        <v>238</v>
      </c>
      <c r="I215" s="32" t="s">
        <v>326</v>
      </c>
      <c r="J215" s="32" t="s">
        <v>327</v>
      </c>
      <c r="N215" s="503">
        <v>9.6410227154799855E-2</v>
      </c>
      <c r="O215" s="11">
        <v>35.920699999999997</v>
      </c>
      <c r="P215" s="11">
        <v>22.7653</v>
      </c>
      <c r="Q215" s="11">
        <v>51.935774000000002</v>
      </c>
      <c r="R215" s="10">
        <v>1024.7008000000001</v>
      </c>
      <c r="S215" s="11">
        <v>7.0703899999999997</v>
      </c>
      <c r="T215" s="10">
        <v>101.00277</v>
      </c>
      <c r="U215" s="11">
        <v>8.2170000000000005</v>
      </c>
      <c r="V215" s="11">
        <v>0.38019999999999998</v>
      </c>
      <c r="W215" s="11">
        <v>0.2843</v>
      </c>
      <c r="X215" s="11">
        <v>35.951799999999999</v>
      </c>
      <c r="Y215" s="11">
        <v>22.3962</v>
      </c>
      <c r="Z215" s="11">
        <v>51.593234000000002</v>
      </c>
      <c r="AA215" s="10">
        <v>1024.8984</v>
      </c>
      <c r="AB215" s="11">
        <v>6.6368299999999998</v>
      </c>
      <c r="AC215" s="10">
        <v>94.213520000000003</v>
      </c>
      <c r="AD215" s="11">
        <v>8.2040000000000006</v>
      </c>
      <c r="AE215" s="11">
        <v>0.87539999999999996</v>
      </c>
      <c r="AF215" s="11">
        <v>1.3307</v>
      </c>
      <c r="AG215" s="10">
        <v>7.5</v>
      </c>
      <c r="AH215" s="503">
        <v>0.73</v>
      </c>
    </row>
    <row r="216" spans="1:34" s="116" customFormat="1" ht="15">
      <c r="A216" s="29" t="s">
        <v>359</v>
      </c>
      <c r="B216" s="33">
        <v>41652</v>
      </c>
      <c r="C216" s="31">
        <v>2</v>
      </c>
      <c r="D216" s="31" t="s">
        <v>191</v>
      </c>
      <c r="E216" s="31">
        <v>1</v>
      </c>
      <c r="F216" s="31" t="s">
        <v>197</v>
      </c>
      <c r="G216" s="31" t="s">
        <v>187</v>
      </c>
      <c r="H216" s="32" t="s">
        <v>241</v>
      </c>
      <c r="I216" s="32" t="s">
        <v>326</v>
      </c>
      <c r="J216" s="32" t="s">
        <v>280</v>
      </c>
      <c r="N216" s="503">
        <v>0.10779782320395001</v>
      </c>
      <c r="O216" s="11">
        <v>36.019100000000002</v>
      </c>
      <c r="P216" s="11">
        <v>23.6936</v>
      </c>
      <c r="Q216" s="11">
        <v>53.047725</v>
      </c>
      <c r="R216" s="10">
        <v>1024.5101999999999</v>
      </c>
      <c r="S216" s="11">
        <v>6.8683399999999999</v>
      </c>
      <c r="T216" s="10">
        <v>99.771180000000001</v>
      </c>
      <c r="U216" s="11">
        <v>8.2129999999999992</v>
      </c>
      <c r="V216" s="11">
        <v>0.42470000000000002</v>
      </c>
      <c r="W216" s="11">
        <v>0.3498</v>
      </c>
      <c r="X216" s="534"/>
      <c r="Y216" s="534"/>
      <c r="Z216" s="534"/>
      <c r="AA216" s="506"/>
      <c r="AB216" s="534"/>
      <c r="AC216" s="535"/>
      <c r="AD216" s="534"/>
      <c r="AE216" s="534"/>
      <c r="AF216" s="534"/>
      <c r="AG216" s="10">
        <v>6.3</v>
      </c>
      <c r="AH216" s="10" t="s">
        <v>328</v>
      </c>
    </row>
    <row r="217" spans="1:34" s="116" customFormat="1">
      <c r="A217" s="29" t="s">
        <v>359</v>
      </c>
      <c r="B217" s="33">
        <v>41659</v>
      </c>
      <c r="C217" s="31">
        <v>2</v>
      </c>
      <c r="D217" s="31">
        <v>1</v>
      </c>
      <c r="E217" s="31">
        <v>1</v>
      </c>
      <c r="F217" s="31" t="s">
        <v>206</v>
      </c>
      <c r="G217" s="31" t="s">
        <v>193</v>
      </c>
      <c r="H217" s="32" t="s">
        <v>246</v>
      </c>
      <c r="I217" s="32" t="s">
        <v>326</v>
      </c>
      <c r="J217" s="32" t="s">
        <v>280</v>
      </c>
      <c r="N217" s="503">
        <v>0.11014475861221136</v>
      </c>
      <c r="O217" s="11">
        <v>36.2164</v>
      </c>
      <c r="P217" s="11">
        <v>23.587900000000001</v>
      </c>
      <c r="Q217" s="11">
        <v>53.192221000000004</v>
      </c>
      <c r="R217" s="10">
        <v>1024.6864</v>
      </c>
      <c r="S217" s="11">
        <v>6.8021700000000003</v>
      </c>
      <c r="T217" s="10">
        <v>98.741630000000001</v>
      </c>
      <c r="U217" s="11">
        <v>8.2729999999999997</v>
      </c>
      <c r="V217" s="11">
        <v>0.58799999999999997</v>
      </c>
      <c r="W217" s="11">
        <v>0.50790000000000002</v>
      </c>
      <c r="X217" s="11">
        <v>36.235799999999998</v>
      </c>
      <c r="Y217" s="11">
        <v>23.403400000000001</v>
      </c>
      <c r="Z217" s="11">
        <v>53.027360999999999</v>
      </c>
      <c r="AA217" s="10">
        <v>1024.8224</v>
      </c>
      <c r="AB217" s="11">
        <v>5.7093400000000001</v>
      </c>
      <c r="AC217" s="10">
        <v>82.622669999999999</v>
      </c>
      <c r="AD217" s="11">
        <v>8.2550000000000008</v>
      </c>
      <c r="AE217" s="11">
        <v>0.89529999999999998</v>
      </c>
      <c r="AF217" s="11">
        <v>0.99939999999999996</v>
      </c>
      <c r="AG217" s="10">
        <v>6.9</v>
      </c>
      <c r="AH217" s="503">
        <v>0.86</v>
      </c>
    </row>
    <row r="218" spans="1:34" s="116" customFormat="1">
      <c r="A218" s="29" t="s">
        <v>359</v>
      </c>
      <c r="B218" s="33">
        <v>41667</v>
      </c>
      <c r="C218" s="31">
        <v>2</v>
      </c>
      <c r="D218" s="31">
        <v>1</v>
      </c>
      <c r="E218" s="31">
        <v>1</v>
      </c>
      <c r="F218" s="31" t="s">
        <v>116</v>
      </c>
      <c r="G218" s="31" t="s">
        <v>207</v>
      </c>
      <c r="H218" s="32" t="s">
        <v>260</v>
      </c>
      <c r="I218" s="32" t="s">
        <v>326</v>
      </c>
      <c r="J218" s="32" t="s">
        <v>236</v>
      </c>
      <c r="N218" s="503">
        <v>0.1245258690075866</v>
      </c>
      <c r="O218" s="11">
        <v>36.341799999999999</v>
      </c>
      <c r="P218" s="11">
        <v>24.094999999999999</v>
      </c>
      <c r="Q218" s="11">
        <v>53.899926000000001</v>
      </c>
      <c r="R218" s="10">
        <v>1024.634</v>
      </c>
      <c r="S218" s="11">
        <v>6.8664399999999999</v>
      </c>
      <c r="T218" s="10">
        <v>100.62229000000001</v>
      </c>
      <c r="U218" s="11">
        <v>8.1210000000000004</v>
      </c>
      <c r="V218" s="11">
        <v>0.5323</v>
      </c>
      <c r="W218" s="11">
        <v>0.87590000000000001</v>
      </c>
      <c r="X218" s="11">
        <v>36.337699999999998</v>
      </c>
      <c r="Y218" s="11">
        <v>23.9025</v>
      </c>
      <c r="Z218" s="11">
        <v>53.694512000000003</v>
      </c>
      <c r="AA218" s="10">
        <v>1024.7526</v>
      </c>
      <c r="AB218" s="11">
        <v>6.20479</v>
      </c>
      <c r="AC218" s="10">
        <v>90.623620000000003</v>
      </c>
      <c r="AD218" s="11">
        <v>8.0980000000000008</v>
      </c>
      <c r="AE218" s="11">
        <v>1.0690999999999999</v>
      </c>
      <c r="AF218" s="11">
        <v>2.2557</v>
      </c>
      <c r="AG218" s="10">
        <v>6.4</v>
      </c>
      <c r="AH218" s="503">
        <v>1.47</v>
      </c>
    </row>
    <row r="219" spans="1:34" s="116" customFormat="1">
      <c r="A219" s="29" t="s">
        <v>359</v>
      </c>
      <c r="B219" s="33">
        <v>41673</v>
      </c>
      <c r="C219" s="31">
        <v>2</v>
      </c>
      <c r="D219" s="31">
        <v>1</v>
      </c>
      <c r="E219" s="31" t="s">
        <v>196</v>
      </c>
      <c r="F219" s="31" t="s">
        <v>197</v>
      </c>
      <c r="G219" s="31" t="s">
        <v>187</v>
      </c>
      <c r="H219" s="32" t="s">
        <v>259</v>
      </c>
      <c r="I219" s="32" t="s">
        <v>326</v>
      </c>
      <c r="J219" s="32" t="s">
        <v>244</v>
      </c>
      <c r="K219" s="32"/>
      <c r="L219" s="32"/>
      <c r="M219" s="32"/>
      <c r="N219" s="503">
        <v>9.3397268100141373E-2</v>
      </c>
      <c r="O219" s="11">
        <v>36.504100000000001</v>
      </c>
      <c r="P219" s="11">
        <v>23.551300000000001</v>
      </c>
      <c r="Q219" s="11">
        <v>53.528104999999996</v>
      </c>
      <c r="R219" s="10">
        <v>1024.9184</v>
      </c>
      <c r="S219" s="11">
        <v>6.6429400000000003</v>
      </c>
      <c r="T219" s="10">
        <v>96.529269999999997</v>
      </c>
      <c r="U219" s="11">
        <v>8.1199999999999992</v>
      </c>
      <c r="V219" s="11">
        <v>0.64439999999999997</v>
      </c>
      <c r="W219" s="11">
        <v>0.92479999999999996</v>
      </c>
      <c r="X219" s="11">
        <v>36.507100000000001</v>
      </c>
      <c r="Y219" s="11">
        <v>23.530899999999999</v>
      </c>
      <c r="Z219" s="11">
        <v>53.516733000000002</v>
      </c>
      <c r="AA219" s="10">
        <v>1024.9907000000001</v>
      </c>
      <c r="AB219" s="11">
        <v>6.4492099999999999</v>
      </c>
      <c r="AC219" s="10">
        <v>93.682760000000002</v>
      </c>
      <c r="AD219" s="11">
        <v>8.1219999999999999</v>
      </c>
      <c r="AE219" s="11">
        <v>0.87739999999999996</v>
      </c>
      <c r="AF219" s="11">
        <v>1.6276999999999999</v>
      </c>
      <c r="AG219" s="10">
        <v>5</v>
      </c>
      <c r="AH219" s="503">
        <v>1.23</v>
      </c>
    </row>
    <row r="220" spans="1:34" s="116" customFormat="1">
      <c r="A220" s="29" t="s">
        <v>359</v>
      </c>
      <c r="B220" s="33">
        <v>41680</v>
      </c>
      <c r="C220" s="31">
        <v>2</v>
      </c>
      <c r="D220" s="31">
        <v>1</v>
      </c>
      <c r="E220" s="31">
        <v>1</v>
      </c>
      <c r="F220" s="31" t="s">
        <v>206</v>
      </c>
      <c r="G220" s="31" t="s">
        <v>193</v>
      </c>
      <c r="H220" s="32" t="s">
        <v>246</v>
      </c>
      <c r="I220" s="32" t="s">
        <v>326</v>
      </c>
      <c r="J220" s="32" t="s">
        <v>280</v>
      </c>
      <c r="K220" s="32"/>
      <c r="L220" s="32"/>
      <c r="M220" s="32"/>
      <c r="N220" s="511">
        <v>0.10932497083318417</v>
      </c>
      <c r="O220" s="11">
        <v>36.5625</v>
      </c>
      <c r="P220" s="11">
        <v>23.500800000000002</v>
      </c>
      <c r="Q220" s="11">
        <v>53.549512</v>
      </c>
      <c r="R220" s="10">
        <v>1024.9761000000001</v>
      </c>
      <c r="S220" s="11">
        <v>6.7661199999999999</v>
      </c>
      <c r="T220" s="10">
        <v>98.266270000000006</v>
      </c>
      <c r="U220" s="11">
        <v>8.1310000000000002</v>
      </c>
      <c r="V220" s="11">
        <v>0.59360000000000002</v>
      </c>
      <c r="W220" s="11">
        <v>0.78200000000000003</v>
      </c>
      <c r="X220" s="11">
        <v>36.561300000000003</v>
      </c>
      <c r="Y220" s="11">
        <v>23.492999999999999</v>
      </c>
      <c r="Z220" s="11">
        <v>53.546272999999999</v>
      </c>
      <c r="AA220" s="10">
        <v>1025.0413000000001</v>
      </c>
      <c r="AB220" s="11">
        <v>6.6996000000000002</v>
      </c>
      <c r="AC220" s="10">
        <v>97.286540000000002</v>
      </c>
      <c r="AD220" s="11">
        <v>8.1349999999999998</v>
      </c>
      <c r="AE220" s="11">
        <v>0.98360000000000003</v>
      </c>
      <c r="AF220" s="11">
        <v>1.3954</v>
      </c>
      <c r="AG220" s="10">
        <v>4.5</v>
      </c>
      <c r="AH220" s="503">
        <v>0.94</v>
      </c>
    </row>
    <row r="221" spans="1:34" s="116" customFormat="1">
      <c r="A221" s="29" t="s">
        <v>359</v>
      </c>
      <c r="B221" s="33">
        <v>41687</v>
      </c>
      <c r="C221" s="31">
        <v>2</v>
      </c>
      <c r="D221" s="31">
        <v>1</v>
      </c>
      <c r="E221" s="31">
        <v>1</v>
      </c>
      <c r="F221" s="31" t="s">
        <v>119</v>
      </c>
      <c r="G221" s="31" t="s">
        <v>193</v>
      </c>
      <c r="H221" s="32" t="s">
        <v>111</v>
      </c>
      <c r="I221" s="32" t="s">
        <v>326</v>
      </c>
      <c r="J221" s="32" t="s">
        <v>240</v>
      </c>
      <c r="K221" s="536"/>
      <c r="L221" s="32"/>
      <c r="M221" s="32"/>
      <c r="N221" s="511">
        <v>0.1121507445505682</v>
      </c>
      <c r="O221" s="11">
        <v>36.616700000000002</v>
      </c>
      <c r="P221" s="11">
        <v>23.649699999999999</v>
      </c>
      <c r="Q221" s="11">
        <v>53.780588000000002</v>
      </c>
      <c r="R221" s="10">
        <v>1024.9737</v>
      </c>
      <c r="S221" s="11">
        <v>6.8242700000000003</v>
      </c>
      <c r="T221" s="10">
        <v>99.397480000000002</v>
      </c>
      <c r="U221" s="11">
        <v>8.1519999999999992</v>
      </c>
      <c r="V221" s="11">
        <v>0.68440000000000001</v>
      </c>
      <c r="W221" s="11">
        <v>0.62190000000000001</v>
      </c>
      <c r="X221" s="11">
        <v>36.6235</v>
      </c>
      <c r="Y221" s="11">
        <v>23.425000000000001</v>
      </c>
      <c r="Z221" s="11">
        <v>53.554048999999999</v>
      </c>
      <c r="AA221" s="10">
        <v>1025.1106</v>
      </c>
      <c r="AB221" s="11">
        <v>6.3785999999999996</v>
      </c>
      <c r="AC221" s="10">
        <v>92.549390000000002</v>
      </c>
      <c r="AD221" s="11">
        <v>8.14</v>
      </c>
      <c r="AE221" s="11">
        <v>1.3559000000000001</v>
      </c>
      <c r="AF221" s="11">
        <v>1.6213</v>
      </c>
      <c r="AG221" s="10">
        <v>6.8</v>
      </c>
      <c r="AH221" s="503">
        <v>1.22</v>
      </c>
    </row>
    <row r="222" spans="1:34" s="116" customFormat="1">
      <c r="A222" s="29" t="s">
        <v>359</v>
      </c>
      <c r="B222" s="33">
        <v>41694</v>
      </c>
      <c r="C222" s="31">
        <v>2</v>
      </c>
      <c r="D222" s="31">
        <v>1</v>
      </c>
      <c r="E222" s="31">
        <v>1</v>
      </c>
      <c r="F222" s="31" t="s">
        <v>188</v>
      </c>
      <c r="G222" s="31" t="s">
        <v>189</v>
      </c>
      <c r="H222" s="32" t="s">
        <v>250</v>
      </c>
      <c r="I222" s="32" t="s">
        <v>326</v>
      </c>
      <c r="J222" s="32" t="s">
        <v>280</v>
      </c>
      <c r="K222" s="32"/>
      <c r="N222" s="503">
        <v>7.2865143151383385E-2</v>
      </c>
      <c r="O222" s="11">
        <v>36.688600000000001</v>
      </c>
      <c r="P222" s="11">
        <v>23.9115</v>
      </c>
      <c r="Q222" s="11">
        <v>54.157449</v>
      </c>
      <c r="R222" s="10">
        <v>1024.9505999999999</v>
      </c>
      <c r="S222" s="11">
        <v>6.7337199999999999</v>
      </c>
      <c r="T222" s="10">
        <v>98.562989999999999</v>
      </c>
      <c r="U222" s="11">
        <v>8.1240000000000006</v>
      </c>
      <c r="V222" s="11">
        <v>0.41849999999999998</v>
      </c>
      <c r="W222" s="11">
        <v>0.38040000000000002</v>
      </c>
      <c r="X222" s="11">
        <v>36.684600000000003</v>
      </c>
      <c r="Y222" s="11">
        <v>23.854900000000001</v>
      </c>
      <c r="Z222" s="11">
        <v>54.097732000000001</v>
      </c>
      <c r="AA222" s="10">
        <v>1025.0298</v>
      </c>
      <c r="AB222" s="11">
        <v>6.4023300000000001</v>
      </c>
      <c r="AC222" s="10">
        <v>93.619069999999994</v>
      </c>
      <c r="AD222" s="11">
        <v>8.1140000000000008</v>
      </c>
      <c r="AE222" s="11">
        <v>1.0407</v>
      </c>
      <c r="AF222" s="11">
        <v>1.1768000000000001</v>
      </c>
      <c r="AG222" s="10">
        <v>9.5</v>
      </c>
      <c r="AH222" s="503">
        <v>0.67</v>
      </c>
    </row>
    <row r="223" spans="1:34" s="116" customFormat="1">
      <c r="A223" s="29" t="s">
        <v>359</v>
      </c>
      <c r="B223" s="33">
        <v>41701</v>
      </c>
      <c r="C223" s="31">
        <v>2</v>
      </c>
      <c r="D223" s="31" t="s">
        <v>196</v>
      </c>
      <c r="E223" s="31">
        <v>1</v>
      </c>
      <c r="F223" s="31" t="s">
        <v>188</v>
      </c>
      <c r="G223" s="31" t="s">
        <v>189</v>
      </c>
      <c r="H223" s="32" t="s">
        <v>253</v>
      </c>
      <c r="I223" s="32" t="s">
        <v>326</v>
      </c>
      <c r="J223" s="32" t="s">
        <v>244</v>
      </c>
      <c r="K223" s="32"/>
      <c r="N223" s="503">
        <v>7.5717205840781232E-2</v>
      </c>
      <c r="O223" s="11">
        <v>36.741300000000003</v>
      </c>
      <c r="P223" s="11">
        <v>24.119599999999998</v>
      </c>
      <c r="Q223" s="11">
        <v>54.452088000000003</v>
      </c>
      <c r="R223" s="10">
        <v>1024.9296999999999</v>
      </c>
      <c r="S223" s="11">
        <v>7.0799799999999999</v>
      </c>
      <c r="T223" s="10">
        <v>104.03379</v>
      </c>
      <c r="U223" s="11">
        <v>8.1329999999999991</v>
      </c>
      <c r="V223" s="11">
        <v>0.15409999999999999</v>
      </c>
      <c r="W223" s="11">
        <v>0.28899999999999998</v>
      </c>
      <c r="X223" s="11">
        <v>36.740499999999997</v>
      </c>
      <c r="Y223" s="11">
        <v>23.8492</v>
      </c>
      <c r="Z223" s="11">
        <v>54.164656999999998</v>
      </c>
      <c r="AA223" s="10">
        <v>1025.0743</v>
      </c>
      <c r="AB223" s="11">
        <v>5.2549799999999998</v>
      </c>
      <c r="AC223" s="10">
        <v>76.858819999999994</v>
      </c>
      <c r="AD223" s="11">
        <v>8.0540000000000003</v>
      </c>
      <c r="AE223" s="11">
        <v>1.6919999999999999</v>
      </c>
      <c r="AF223" s="11">
        <v>1.2985</v>
      </c>
      <c r="AG223" s="10">
        <v>7.5</v>
      </c>
      <c r="AH223" s="503">
        <v>1.02</v>
      </c>
    </row>
    <row r="224" spans="1:34" s="116" customFormat="1">
      <c r="A224" s="29" t="s">
        <v>359</v>
      </c>
      <c r="B224" s="33">
        <v>41708</v>
      </c>
      <c r="C224" s="31" t="s">
        <v>191</v>
      </c>
      <c r="D224" s="31" t="s">
        <v>191</v>
      </c>
      <c r="E224" s="31">
        <v>1</v>
      </c>
      <c r="F224" s="31" t="s">
        <v>102</v>
      </c>
      <c r="G224" s="31" t="s">
        <v>189</v>
      </c>
      <c r="H224" s="32" t="s">
        <v>255</v>
      </c>
      <c r="I224" s="32" t="s">
        <v>327</v>
      </c>
      <c r="J224" s="32" t="s">
        <v>240</v>
      </c>
      <c r="K224" s="32"/>
      <c r="N224" s="503">
        <v>0.141006607404882</v>
      </c>
      <c r="O224" s="11">
        <v>36.720799999999997</v>
      </c>
      <c r="P224" s="11">
        <v>23.173999999999999</v>
      </c>
      <c r="Q224" s="11">
        <v>53.402638000000003</v>
      </c>
      <c r="R224" s="10">
        <v>1025.1932999999999</v>
      </c>
      <c r="S224" s="11">
        <v>6.7992299999999997</v>
      </c>
      <c r="T224" s="10">
        <v>98.278989999999993</v>
      </c>
      <c r="U224" s="11">
        <v>8.1859999999999999</v>
      </c>
      <c r="V224" s="11">
        <v>1.6037999999999999</v>
      </c>
      <c r="W224" s="11">
        <v>1.0111000000000001</v>
      </c>
      <c r="X224" s="11">
        <v>36.7363</v>
      </c>
      <c r="Y224" s="11">
        <v>23.1663</v>
      </c>
      <c r="Z224" s="11">
        <v>53.421007000000003</v>
      </c>
      <c r="AA224" s="10">
        <v>1025.2718</v>
      </c>
      <c r="AB224" s="11">
        <v>6.7563000000000004</v>
      </c>
      <c r="AC224" s="10">
        <v>97.653980000000004</v>
      </c>
      <c r="AD224" s="11">
        <v>8.19</v>
      </c>
      <c r="AE224" s="11">
        <v>1.6477999999999999</v>
      </c>
      <c r="AF224" s="11">
        <v>1.6187</v>
      </c>
      <c r="AG224" s="10">
        <v>4.5</v>
      </c>
      <c r="AH224" s="503">
        <v>1.24</v>
      </c>
    </row>
    <row r="225" spans="1:34" s="116" customFormat="1">
      <c r="A225" s="29" t="s">
        <v>359</v>
      </c>
      <c r="B225" s="33">
        <v>41715</v>
      </c>
      <c r="C225" s="31">
        <v>2</v>
      </c>
      <c r="D225" s="31">
        <v>1</v>
      </c>
      <c r="E225" s="31">
        <v>1</v>
      </c>
      <c r="F225" s="31" t="s">
        <v>116</v>
      </c>
      <c r="G225" s="31" t="s">
        <v>187</v>
      </c>
      <c r="H225" s="32" t="s">
        <v>250</v>
      </c>
      <c r="I225" s="32" t="s">
        <v>326</v>
      </c>
      <c r="J225" s="32" t="s">
        <v>240</v>
      </c>
      <c r="K225" s="32"/>
      <c r="N225" s="503">
        <v>9.8957285616536383E-2</v>
      </c>
      <c r="O225" s="11">
        <v>36.731400000000001</v>
      </c>
      <c r="P225" s="11">
        <v>22.341799999999999</v>
      </c>
      <c r="Q225" s="11">
        <v>52.520719999999997</v>
      </c>
      <c r="R225" s="10">
        <v>1025.4423999999999</v>
      </c>
      <c r="S225" s="11">
        <v>7.0442099999999996</v>
      </c>
      <c r="T225" s="10">
        <v>100.35489</v>
      </c>
      <c r="U225" s="11">
        <v>8.2650000000000006</v>
      </c>
      <c r="V225" s="11">
        <v>0.32079999999999997</v>
      </c>
      <c r="W225" s="11">
        <v>0.65959999999999996</v>
      </c>
      <c r="X225" s="11">
        <v>36.736800000000002</v>
      </c>
      <c r="Y225" s="11">
        <v>22.324400000000001</v>
      </c>
      <c r="Z225" s="11">
        <v>52.515566</v>
      </c>
      <c r="AA225" s="10">
        <v>1025.5159000000001</v>
      </c>
      <c r="AB225" s="11">
        <v>6.9561900000000003</v>
      </c>
      <c r="AC225" s="10">
        <v>99.073629999999994</v>
      </c>
      <c r="AD225" s="11">
        <v>8.2690000000000001</v>
      </c>
      <c r="AE225" s="11">
        <v>0.33119999999999999</v>
      </c>
      <c r="AF225" s="11">
        <v>1.0085</v>
      </c>
      <c r="AG225" s="10">
        <v>8</v>
      </c>
      <c r="AH225" s="503">
        <v>0.77</v>
      </c>
    </row>
    <row r="226" spans="1:34" s="116" customFormat="1">
      <c r="A226" s="29" t="s">
        <v>359</v>
      </c>
      <c r="B226" s="33">
        <v>41722</v>
      </c>
      <c r="C226" s="31">
        <v>2</v>
      </c>
      <c r="D226" s="31" t="s">
        <v>196</v>
      </c>
      <c r="E226" s="31">
        <v>1</v>
      </c>
      <c r="F226" s="31" t="s">
        <v>197</v>
      </c>
      <c r="G226" s="31" t="s">
        <v>187</v>
      </c>
      <c r="H226" s="32" t="s">
        <v>259</v>
      </c>
      <c r="I226" s="32" t="s">
        <v>326</v>
      </c>
      <c r="J226" s="32" t="s">
        <v>244</v>
      </c>
      <c r="K226" s="32"/>
      <c r="N226" s="503">
        <v>9.9527349155283051E-2</v>
      </c>
      <c r="O226" s="11">
        <v>36.793300000000002</v>
      </c>
      <c r="P226" s="11">
        <v>22.355499999999999</v>
      </c>
      <c r="Q226" s="11">
        <v>52.613942000000002</v>
      </c>
      <c r="R226" s="10">
        <v>1025.4848999999999</v>
      </c>
      <c r="S226" s="11">
        <v>7.0554399999999999</v>
      </c>
      <c r="T226" s="10">
        <v>100.57534</v>
      </c>
      <c r="U226" s="11">
        <v>8.1850000000000005</v>
      </c>
      <c r="V226" s="11">
        <v>0.32</v>
      </c>
      <c r="W226" s="11">
        <v>0.51649999999999996</v>
      </c>
      <c r="X226" s="11">
        <v>36.784199999999998</v>
      </c>
      <c r="Y226" s="11">
        <v>22.2608</v>
      </c>
      <c r="Z226" s="11">
        <v>52.507358000000004</v>
      </c>
      <c r="AA226" s="10">
        <v>1025.5709999999999</v>
      </c>
      <c r="AB226" s="11">
        <v>6.57965</v>
      </c>
      <c r="AC226" s="10">
        <v>93.631680000000003</v>
      </c>
      <c r="AD226" s="11">
        <v>8.1690000000000005</v>
      </c>
      <c r="AE226" s="11">
        <v>0.2392</v>
      </c>
      <c r="AF226" s="11">
        <v>1.1427</v>
      </c>
      <c r="AG226" s="10">
        <v>8.6999999999999993</v>
      </c>
      <c r="AH226" s="503">
        <v>0.8</v>
      </c>
    </row>
    <row r="227" spans="1:34" s="116" customFormat="1">
      <c r="A227" s="29"/>
      <c r="B227" s="33"/>
      <c r="C227" s="31"/>
      <c r="D227" s="31"/>
      <c r="E227" s="31"/>
      <c r="F227" s="31"/>
      <c r="G227" s="31"/>
      <c r="H227" s="32"/>
      <c r="I227" s="32"/>
      <c r="J227" s="32"/>
      <c r="K227" s="32"/>
      <c r="N227" s="503"/>
      <c r="AG227" s="10"/>
      <c r="AH227" s="503"/>
    </row>
    <row r="228" spans="1:34" s="116" customFormat="1">
      <c r="A228" s="29" t="s">
        <v>360</v>
      </c>
      <c r="B228" s="33">
        <v>41610</v>
      </c>
      <c r="C228" s="31">
        <v>2</v>
      </c>
      <c r="D228" s="31" t="s">
        <v>191</v>
      </c>
      <c r="E228" s="31">
        <v>1</v>
      </c>
      <c r="F228" s="31" t="s">
        <v>197</v>
      </c>
      <c r="G228" s="31" t="s">
        <v>199</v>
      </c>
      <c r="H228" s="32" t="s">
        <v>244</v>
      </c>
      <c r="I228" s="32" t="s">
        <v>326</v>
      </c>
      <c r="J228" s="32" t="s">
        <v>327</v>
      </c>
      <c r="N228" s="503">
        <v>8.8430728585507906E-2</v>
      </c>
      <c r="O228" s="11">
        <v>35.358600000000003</v>
      </c>
      <c r="P228" s="11">
        <v>21.507999999999999</v>
      </c>
      <c r="Q228" s="11">
        <v>49.908382000000003</v>
      </c>
      <c r="R228" s="10">
        <v>1024.6335999999999</v>
      </c>
      <c r="S228" s="11">
        <v>7.1548600000000002</v>
      </c>
      <c r="T228" s="10">
        <v>99.63355</v>
      </c>
      <c r="U228" s="11">
        <v>8.2059999999999995</v>
      </c>
      <c r="V228" s="11">
        <v>0.24529999999999999</v>
      </c>
      <c r="W228" s="11">
        <v>0.37830000000000003</v>
      </c>
      <c r="X228" s="11">
        <v>35.359000000000002</v>
      </c>
      <c r="Y228" s="11">
        <v>21.520399999999999</v>
      </c>
      <c r="Z228" s="11">
        <v>49.925091000000002</v>
      </c>
      <c r="AA228" s="10">
        <v>1024.6637000000001</v>
      </c>
      <c r="AB228" s="11">
        <v>7.1609699999999998</v>
      </c>
      <c r="AC228" s="10">
        <v>99.740930000000006</v>
      </c>
      <c r="AD228" s="11">
        <v>8.2100000000000009</v>
      </c>
      <c r="AE228" s="11">
        <v>0.2394</v>
      </c>
      <c r="AF228" s="11">
        <v>0.48770000000000002</v>
      </c>
      <c r="AG228" s="10">
        <v>7</v>
      </c>
      <c r="AH228" s="503">
        <v>0.42</v>
      </c>
    </row>
    <row r="229" spans="1:34" s="116" customFormat="1">
      <c r="A229" s="29" t="s">
        <v>360</v>
      </c>
      <c r="B229" s="33">
        <v>41617</v>
      </c>
      <c r="C229" s="31">
        <v>2</v>
      </c>
      <c r="D229" s="31" t="s">
        <v>196</v>
      </c>
      <c r="E229" s="31">
        <v>1</v>
      </c>
      <c r="F229" s="31" t="s">
        <v>206</v>
      </c>
      <c r="G229" s="31" t="s">
        <v>199</v>
      </c>
      <c r="H229" s="32" t="s">
        <v>244</v>
      </c>
      <c r="I229" s="32" t="s">
        <v>326</v>
      </c>
      <c r="J229" s="32" t="s">
        <v>326</v>
      </c>
      <c r="N229" s="503">
        <v>8.5955381999999997E-2</v>
      </c>
      <c r="O229" s="11">
        <v>35.484400000000001</v>
      </c>
      <c r="P229" s="11">
        <v>21.2364</v>
      </c>
      <c r="Q229" s="11">
        <v>49.784761000000003</v>
      </c>
      <c r="R229" s="10">
        <v>1024.8028999999999</v>
      </c>
      <c r="S229" s="11">
        <v>7.3364099999999999</v>
      </c>
      <c r="T229" s="10">
        <v>101.74083</v>
      </c>
      <c r="U229" s="11">
        <v>8.3089999999999993</v>
      </c>
      <c r="V229" s="11">
        <v>0.30020000000000002</v>
      </c>
      <c r="W229" s="11">
        <v>0.27510000000000001</v>
      </c>
      <c r="X229" s="11">
        <v>35.485900000000001</v>
      </c>
      <c r="Y229" s="11">
        <v>21.229399999999998</v>
      </c>
      <c r="Z229" s="11">
        <v>49.782753999999997</v>
      </c>
      <c r="AA229" s="10">
        <v>1024.8395</v>
      </c>
      <c r="AB229" s="11">
        <v>7.3575799999999996</v>
      </c>
      <c r="AC229" s="10">
        <v>102.02264</v>
      </c>
      <c r="AD229" s="11">
        <v>8.31</v>
      </c>
      <c r="AE229" s="11">
        <v>0.2767</v>
      </c>
      <c r="AF229" s="11">
        <v>0.35510000000000003</v>
      </c>
      <c r="AG229" s="10">
        <v>8</v>
      </c>
      <c r="AH229" s="503">
        <v>0.3</v>
      </c>
    </row>
    <row r="230" spans="1:34" s="116" customFormat="1">
      <c r="A230" s="29" t="s">
        <v>360</v>
      </c>
      <c r="B230" s="33">
        <v>41624</v>
      </c>
      <c r="C230" s="31">
        <v>2</v>
      </c>
      <c r="D230" s="31" t="s">
        <v>191</v>
      </c>
      <c r="E230" s="31">
        <v>1</v>
      </c>
      <c r="F230" s="31" t="s">
        <v>206</v>
      </c>
      <c r="G230" s="31" t="s">
        <v>187</v>
      </c>
      <c r="H230" s="32" t="s">
        <v>240</v>
      </c>
      <c r="I230" s="32" t="s">
        <v>326</v>
      </c>
      <c r="J230" s="32" t="s">
        <v>326</v>
      </c>
      <c r="N230" s="503">
        <v>7.3657257308286025E-2</v>
      </c>
      <c r="O230" s="11">
        <v>35.659500000000001</v>
      </c>
      <c r="P230" s="11">
        <v>23.288599999999999</v>
      </c>
      <c r="Q230" s="11">
        <v>52.150149999999996</v>
      </c>
      <c r="R230" s="10">
        <v>1024.3535999999999</v>
      </c>
      <c r="S230" s="11">
        <v>7.3754999999999997</v>
      </c>
      <c r="T230" s="10">
        <v>106.1679</v>
      </c>
      <c r="U230" s="11">
        <v>8.1259999999999994</v>
      </c>
      <c r="V230" s="11">
        <v>0.30919999999999997</v>
      </c>
      <c r="W230" s="11">
        <v>0.20130000000000001</v>
      </c>
      <c r="X230" s="11">
        <v>35.6</v>
      </c>
      <c r="Y230" s="11">
        <v>22.79</v>
      </c>
      <c r="Z230" s="11">
        <v>51.553314</v>
      </c>
      <c r="AA230" s="10">
        <v>1024.4891</v>
      </c>
      <c r="AB230" s="11">
        <v>7.50169</v>
      </c>
      <c r="AC230" s="10">
        <v>107.01125</v>
      </c>
      <c r="AD230" s="11">
        <v>8.1349999999999998</v>
      </c>
      <c r="AE230" s="11">
        <v>0.32669999999999999</v>
      </c>
      <c r="AF230" s="11">
        <v>0.35759999999999997</v>
      </c>
      <c r="AG230" s="10">
        <v>8</v>
      </c>
      <c r="AH230" s="503">
        <v>0.31</v>
      </c>
    </row>
    <row r="231" spans="1:34" s="116" customFormat="1">
      <c r="A231" s="29" t="s">
        <v>360</v>
      </c>
      <c r="B231" s="33">
        <v>41631</v>
      </c>
      <c r="C231" s="31">
        <v>2</v>
      </c>
      <c r="D231" s="31" t="s">
        <v>191</v>
      </c>
      <c r="E231" s="31">
        <v>1</v>
      </c>
      <c r="F231" s="31" t="s">
        <v>116</v>
      </c>
      <c r="G231" s="31" t="s">
        <v>207</v>
      </c>
      <c r="H231" s="32" t="s">
        <v>240</v>
      </c>
      <c r="I231" s="32" t="s">
        <v>326</v>
      </c>
      <c r="J231" s="32" t="s">
        <v>326</v>
      </c>
      <c r="N231" s="503">
        <v>8.488114144319657E-2</v>
      </c>
      <c r="O231" s="11">
        <v>35.683500000000002</v>
      </c>
      <c r="P231" s="11">
        <v>22.383199999999999</v>
      </c>
      <c r="Q231" s="11">
        <v>51.230670000000003</v>
      </c>
      <c r="R231" s="10">
        <v>1024.6335999999999</v>
      </c>
      <c r="S231" s="11">
        <v>7.1505799999999997</v>
      </c>
      <c r="T231" s="10">
        <v>101.32504</v>
      </c>
      <c r="U231" s="11">
        <v>8.2289999999999992</v>
      </c>
      <c r="V231" s="11">
        <v>0.1749</v>
      </c>
      <c r="W231" s="11">
        <v>0.25509999999999999</v>
      </c>
      <c r="X231" s="11">
        <v>35.686300000000003</v>
      </c>
      <c r="Y231" s="11">
        <v>22.353899999999999</v>
      </c>
      <c r="Z231" s="11">
        <v>51.206831999999999</v>
      </c>
      <c r="AA231" s="10">
        <v>1024.6774</v>
      </c>
      <c r="AB231" s="11">
        <v>7.1394200000000003</v>
      </c>
      <c r="AC231" s="10">
        <v>101.11622</v>
      </c>
      <c r="AD231" s="11">
        <v>8.2309999999999999</v>
      </c>
      <c r="AE231" s="11">
        <v>0.1021</v>
      </c>
      <c r="AF231" s="11">
        <v>0.23830000000000001</v>
      </c>
      <c r="AG231" s="10" t="s">
        <v>132</v>
      </c>
      <c r="AH231" s="503">
        <v>0.19</v>
      </c>
    </row>
    <row r="232" spans="1:34" s="116" customFormat="1">
      <c r="A232" s="29" t="s">
        <v>360</v>
      </c>
      <c r="B232" s="33">
        <v>41645</v>
      </c>
      <c r="C232" s="31">
        <v>2</v>
      </c>
      <c r="D232" s="31" t="s">
        <v>196</v>
      </c>
      <c r="E232" s="31">
        <v>1</v>
      </c>
      <c r="F232" s="31" t="s">
        <v>206</v>
      </c>
      <c r="G232" s="31" t="s">
        <v>187</v>
      </c>
      <c r="H232" s="32" t="s">
        <v>240</v>
      </c>
      <c r="I232" s="32" t="s">
        <v>326</v>
      </c>
      <c r="J232" s="32" t="s">
        <v>326</v>
      </c>
      <c r="N232" s="503">
        <v>0.11101486069548949</v>
      </c>
      <c r="O232" s="11">
        <v>35.884</v>
      </c>
      <c r="P232" s="11">
        <v>22.5321</v>
      </c>
      <c r="Q232" s="11">
        <v>51.643208999999999</v>
      </c>
      <c r="R232" s="10">
        <v>1024.7429999999999</v>
      </c>
      <c r="S232" s="11">
        <v>6.9552100000000001</v>
      </c>
      <c r="T232" s="10">
        <v>98.93047</v>
      </c>
      <c r="U232" s="11">
        <v>8.2010000000000005</v>
      </c>
      <c r="V232" s="11">
        <v>0.1608</v>
      </c>
      <c r="W232" s="11">
        <v>0.21360000000000001</v>
      </c>
      <c r="X232" s="11">
        <v>35.883699999999997</v>
      </c>
      <c r="Y232" s="11">
        <v>22.5153</v>
      </c>
      <c r="Z232" s="11">
        <v>51.62856</v>
      </c>
      <c r="AA232" s="10">
        <v>1024.7810999999999</v>
      </c>
      <c r="AB232" s="11">
        <v>6.9973200000000002</v>
      </c>
      <c r="AC232" s="10">
        <v>99.500020000000006</v>
      </c>
      <c r="AD232" s="11">
        <v>8.2040000000000006</v>
      </c>
      <c r="AE232" s="11">
        <v>0.34350000000000003</v>
      </c>
      <c r="AF232" s="11">
        <v>0.31740000000000002</v>
      </c>
      <c r="AG232" s="10">
        <v>9</v>
      </c>
      <c r="AH232" s="503">
        <v>0.26</v>
      </c>
    </row>
    <row r="233" spans="1:34" s="116" customFormat="1">
      <c r="A233" s="29" t="s">
        <v>360</v>
      </c>
      <c r="B233" s="33">
        <v>41652</v>
      </c>
      <c r="C233" s="31">
        <v>2</v>
      </c>
      <c r="D233" s="31">
        <v>1</v>
      </c>
      <c r="E233" s="31">
        <v>1</v>
      </c>
      <c r="F233" s="31" t="s">
        <v>208</v>
      </c>
      <c r="G233" s="31" t="s">
        <v>193</v>
      </c>
      <c r="H233" s="32" t="s">
        <v>240</v>
      </c>
      <c r="I233" s="32" t="s">
        <v>326</v>
      </c>
      <c r="J233" s="32" t="s">
        <v>326</v>
      </c>
      <c r="N233" s="503">
        <v>0.10088889905748553</v>
      </c>
      <c r="O233" s="11">
        <v>35.9741</v>
      </c>
      <c r="P233" s="11">
        <v>23.508500000000002</v>
      </c>
      <c r="Q233" s="11">
        <v>52.792169000000001</v>
      </c>
      <c r="R233" s="10">
        <v>1024.5296000000001</v>
      </c>
      <c r="S233" s="11">
        <v>6.8933099999999996</v>
      </c>
      <c r="T233" s="10">
        <v>99.787589999999994</v>
      </c>
      <c r="U233" s="11">
        <v>8.2289999999999992</v>
      </c>
      <c r="V233" s="11">
        <v>0.15409999999999999</v>
      </c>
      <c r="W233" s="11">
        <v>0.35289999999999999</v>
      </c>
      <c r="X233" s="11">
        <v>35.974899999999998</v>
      </c>
      <c r="Y233" s="11">
        <v>23.5044</v>
      </c>
      <c r="Z233" s="11">
        <v>52.792360000000002</v>
      </c>
      <c r="AA233" s="10">
        <v>1024.5658000000001</v>
      </c>
      <c r="AB233" s="11">
        <v>6.9370399999999997</v>
      </c>
      <c r="AC233" s="10">
        <v>100.41401</v>
      </c>
      <c r="AD233" s="11">
        <v>8.2289999999999992</v>
      </c>
      <c r="AE233" s="11">
        <v>0.18640000000000001</v>
      </c>
      <c r="AF233" s="11">
        <v>0.33689999999999998</v>
      </c>
      <c r="AG233" s="10">
        <v>7.9</v>
      </c>
      <c r="AH233" s="503">
        <v>0.35</v>
      </c>
    </row>
    <row r="234" spans="1:34" s="116" customFormat="1">
      <c r="A234" s="29" t="s">
        <v>360</v>
      </c>
      <c r="B234" s="33">
        <v>41659</v>
      </c>
      <c r="C234" s="31">
        <v>2</v>
      </c>
      <c r="D234" s="31">
        <v>1</v>
      </c>
      <c r="E234" s="31">
        <v>1</v>
      </c>
      <c r="F234" s="31" t="s">
        <v>208</v>
      </c>
      <c r="G234" s="31" t="s">
        <v>207</v>
      </c>
      <c r="H234" s="32" t="s">
        <v>236</v>
      </c>
      <c r="I234" s="32" t="s">
        <v>326</v>
      </c>
      <c r="J234" s="32" t="s">
        <v>326</v>
      </c>
      <c r="N234" s="503">
        <v>0.1004894478615334</v>
      </c>
      <c r="O234" s="11">
        <v>36.123899999999999</v>
      </c>
      <c r="P234" s="11">
        <v>23.169499999999999</v>
      </c>
      <c r="Q234" s="11">
        <v>52.626441999999997</v>
      </c>
      <c r="R234" s="10">
        <v>1024.7412999999999</v>
      </c>
      <c r="S234" s="11">
        <v>6.7724399999999996</v>
      </c>
      <c r="T234" s="10">
        <v>97.54665</v>
      </c>
      <c r="U234" s="11">
        <v>8.26</v>
      </c>
      <c r="V234" s="11">
        <v>0.3775</v>
      </c>
      <c r="W234" s="11">
        <v>0.33150000000000002</v>
      </c>
      <c r="X234" s="11">
        <v>36.122399999999999</v>
      </c>
      <c r="Y234" s="11">
        <v>23.159400000000002</v>
      </c>
      <c r="Z234" s="11">
        <v>52.617359999999998</v>
      </c>
      <c r="AA234" s="10">
        <v>1024.7781</v>
      </c>
      <c r="AB234" s="11">
        <v>6.7180799999999996</v>
      </c>
      <c r="AC234" s="10">
        <v>96.745940000000004</v>
      </c>
      <c r="AD234" s="11">
        <v>8.26</v>
      </c>
      <c r="AE234" s="11">
        <v>0.41260000000000002</v>
      </c>
      <c r="AF234" s="11">
        <v>0.48920000000000002</v>
      </c>
      <c r="AG234" s="10">
        <v>7.7</v>
      </c>
      <c r="AH234" s="503">
        <v>0.4</v>
      </c>
    </row>
    <row r="235" spans="1:34" s="116" customFormat="1">
      <c r="A235" s="29" t="s">
        <v>360</v>
      </c>
      <c r="B235" s="33">
        <v>41667</v>
      </c>
      <c r="C235" s="31">
        <v>2</v>
      </c>
      <c r="D235" s="31">
        <v>1</v>
      </c>
      <c r="E235" s="31">
        <v>1</v>
      </c>
      <c r="F235" s="31" t="s">
        <v>197</v>
      </c>
      <c r="G235" s="31" t="s">
        <v>207</v>
      </c>
      <c r="H235" s="32" t="s">
        <v>255</v>
      </c>
      <c r="I235" s="32" t="s">
        <v>326</v>
      </c>
      <c r="J235" s="32" t="s">
        <v>280</v>
      </c>
      <c r="N235" s="503">
        <v>0.12178571934801022</v>
      </c>
      <c r="O235" s="11">
        <v>36.320700000000002</v>
      </c>
      <c r="P235" s="11">
        <v>24.158899999999999</v>
      </c>
      <c r="Q235" s="11">
        <v>53.940573999999998</v>
      </c>
      <c r="R235" s="10">
        <v>1024.5978</v>
      </c>
      <c r="S235" s="11">
        <v>6.7629700000000001</v>
      </c>
      <c r="T235" s="10">
        <v>99.202610000000007</v>
      </c>
      <c r="U235" s="11">
        <v>8.1340000000000003</v>
      </c>
      <c r="V235" s="11">
        <v>0.1595</v>
      </c>
      <c r="W235" s="11">
        <v>0.47320000000000001</v>
      </c>
      <c r="X235" s="11">
        <v>36.319600000000001</v>
      </c>
      <c r="Y235" s="11">
        <v>24.1751</v>
      </c>
      <c r="Z235" s="11">
        <v>53.960726999999999</v>
      </c>
      <c r="AA235" s="10">
        <v>1024.6311000000001</v>
      </c>
      <c r="AB235" s="11">
        <v>6.7655000000000003</v>
      </c>
      <c r="AC235" s="10">
        <v>99.266850000000005</v>
      </c>
      <c r="AD235" s="11">
        <v>8.1389999999999993</v>
      </c>
      <c r="AE235" s="11">
        <v>0.2621</v>
      </c>
      <c r="AF235" s="11">
        <v>0.98640000000000005</v>
      </c>
      <c r="AG235" s="10">
        <v>7.1</v>
      </c>
      <c r="AH235" s="503">
        <v>0.76</v>
      </c>
    </row>
    <row r="236" spans="1:34" s="116" customFormat="1">
      <c r="A236" s="29" t="s">
        <v>360</v>
      </c>
      <c r="B236" s="33">
        <v>41673</v>
      </c>
      <c r="C236" s="31">
        <v>2</v>
      </c>
      <c r="D236" s="31">
        <v>1</v>
      </c>
      <c r="E236" s="31">
        <v>1</v>
      </c>
      <c r="F236" s="31" t="s">
        <v>116</v>
      </c>
      <c r="G236" s="31" t="s">
        <v>193</v>
      </c>
      <c r="H236" s="32" t="s">
        <v>241</v>
      </c>
      <c r="I236" s="32" t="s">
        <v>326</v>
      </c>
      <c r="J236" s="32" t="s">
        <v>280</v>
      </c>
      <c r="K236" s="32"/>
      <c r="L236" s="32"/>
      <c r="M236" s="32"/>
      <c r="N236" s="503">
        <v>0.10226867846899891</v>
      </c>
      <c r="O236" s="11">
        <v>36.416200000000003</v>
      </c>
      <c r="P236" s="11">
        <v>23.359200000000001</v>
      </c>
      <c r="Q236" s="11">
        <v>53.207819000000001</v>
      </c>
      <c r="R236" s="10">
        <v>1024.9084</v>
      </c>
      <c r="S236" s="11">
        <v>6.8110400000000002</v>
      </c>
      <c r="T236" s="10">
        <v>98.593149999999994</v>
      </c>
      <c r="U236" s="11">
        <v>8.1289999999999996</v>
      </c>
      <c r="V236" s="11">
        <v>0.439</v>
      </c>
      <c r="W236" s="11">
        <v>0.3921</v>
      </c>
      <c r="X236" s="11">
        <v>36.415900000000001</v>
      </c>
      <c r="Y236" s="11">
        <v>23.368600000000001</v>
      </c>
      <c r="Z236" s="11">
        <v>53.220934</v>
      </c>
      <c r="AA236" s="10">
        <v>1024.9395</v>
      </c>
      <c r="AB236" s="11">
        <v>6.7890699999999997</v>
      </c>
      <c r="AC236" s="10">
        <v>98.290909999999997</v>
      </c>
      <c r="AD236" s="11">
        <v>8.1280000000000001</v>
      </c>
      <c r="AE236" s="11">
        <v>0.46260000000000001</v>
      </c>
      <c r="AF236" s="11">
        <v>0.69779999999999998</v>
      </c>
      <c r="AG236" s="10">
        <v>6.1</v>
      </c>
      <c r="AH236" s="503">
        <v>0.56999999999999995</v>
      </c>
    </row>
    <row r="237" spans="1:34" s="116" customFormat="1">
      <c r="A237" s="29" t="s">
        <v>360</v>
      </c>
      <c r="B237" s="33">
        <v>41680</v>
      </c>
      <c r="C237" s="31">
        <v>2</v>
      </c>
      <c r="D237" s="31">
        <v>1</v>
      </c>
      <c r="E237" s="31">
        <v>1</v>
      </c>
      <c r="F237" s="31" t="s">
        <v>197</v>
      </c>
      <c r="G237" s="31" t="s">
        <v>207</v>
      </c>
      <c r="H237" s="32" t="s">
        <v>237</v>
      </c>
      <c r="I237" s="32" t="s">
        <v>326</v>
      </c>
      <c r="J237" s="32" t="s">
        <v>327</v>
      </c>
      <c r="K237" s="32"/>
      <c r="L237" s="32"/>
      <c r="M237" s="32"/>
      <c r="N237" s="511">
        <v>8.9195349375848859E-2</v>
      </c>
      <c r="O237" s="11">
        <v>36.524700000000003</v>
      </c>
      <c r="P237" s="11">
        <v>23.468499999999999</v>
      </c>
      <c r="Q237" s="11">
        <v>53.465902999999997</v>
      </c>
      <c r="R237" s="10">
        <v>1024.9589000000001</v>
      </c>
      <c r="S237" s="11">
        <v>6.7889600000000003</v>
      </c>
      <c r="T237" s="10">
        <v>98.521590000000003</v>
      </c>
      <c r="U237" s="11">
        <v>8.1430000000000007</v>
      </c>
      <c r="V237" s="11">
        <v>0.42909999999999998</v>
      </c>
      <c r="W237" s="11">
        <v>0.3967</v>
      </c>
      <c r="X237" s="11">
        <v>36.526000000000003</v>
      </c>
      <c r="Y237" s="11">
        <v>23.471399999999999</v>
      </c>
      <c r="Z237" s="11">
        <v>53.474378999999999</v>
      </c>
      <c r="AA237" s="10">
        <v>1024.9945</v>
      </c>
      <c r="AB237" s="11">
        <v>6.7341699999999998</v>
      </c>
      <c r="AC237" s="10">
        <v>97.731989999999996</v>
      </c>
      <c r="AD237" s="11">
        <v>8.1449999999999996</v>
      </c>
      <c r="AE237" s="11">
        <v>0.61250000000000004</v>
      </c>
      <c r="AF237" s="11">
        <v>0.67330000000000001</v>
      </c>
      <c r="AG237" s="10">
        <v>5.8</v>
      </c>
      <c r="AH237" s="503">
        <v>0.5</v>
      </c>
    </row>
    <row r="238" spans="1:34" s="116" customFormat="1">
      <c r="A238" s="29" t="s">
        <v>360</v>
      </c>
      <c r="B238" s="33">
        <v>41687</v>
      </c>
      <c r="C238" s="31">
        <v>2</v>
      </c>
      <c r="D238" s="31">
        <v>1</v>
      </c>
      <c r="E238" s="31">
        <v>1</v>
      </c>
      <c r="F238" s="31" t="s">
        <v>116</v>
      </c>
      <c r="G238" s="31" t="s">
        <v>207</v>
      </c>
      <c r="H238" s="32" t="s">
        <v>236</v>
      </c>
      <c r="I238" s="32" t="s">
        <v>326</v>
      </c>
      <c r="J238" s="32" t="s">
        <v>326</v>
      </c>
      <c r="K238" s="536"/>
      <c r="L238" s="32"/>
      <c r="M238" s="32"/>
      <c r="N238" s="511">
        <v>0.10121796621417881</v>
      </c>
      <c r="O238" s="11">
        <v>36.588999999999999</v>
      </c>
      <c r="P238" s="11">
        <v>23.585799999999999</v>
      </c>
      <c r="Q238" s="11">
        <v>53.675784</v>
      </c>
      <c r="R238" s="10">
        <v>1024.9738</v>
      </c>
      <c r="S238" s="11">
        <v>6.8059099999999999</v>
      </c>
      <c r="T238" s="10">
        <v>99.004710000000003</v>
      </c>
      <c r="U238" s="11">
        <v>8.141</v>
      </c>
      <c r="V238" s="11">
        <v>0.24729999999999999</v>
      </c>
      <c r="W238" s="11">
        <v>0.27689999999999998</v>
      </c>
      <c r="X238" s="11">
        <v>36.588099999999997</v>
      </c>
      <c r="Y238" s="11">
        <v>23.584700000000002</v>
      </c>
      <c r="Z238" s="11">
        <v>53.677031999999997</v>
      </c>
      <c r="AA238" s="10">
        <v>1025.0077000000001</v>
      </c>
      <c r="AB238" s="11">
        <v>6.7704199999999997</v>
      </c>
      <c r="AC238" s="10">
        <v>98.486149999999995</v>
      </c>
      <c r="AD238" s="11">
        <v>8.1449999999999996</v>
      </c>
      <c r="AE238" s="11">
        <v>0.17630000000000001</v>
      </c>
      <c r="AF238" s="11">
        <v>0.37940000000000002</v>
      </c>
      <c r="AG238" s="10">
        <v>9</v>
      </c>
      <c r="AH238" s="503">
        <v>0.35</v>
      </c>
    </row>
    <row r="239" spans="1:34" s="116" customFormat="1">
      <c r="A239" s="29" t="s">
        <v>360</v>
      </c>
      <c r="B239" s="33">
        <v>41694</v>
      </c>
      <c r="C239" s="31" t="s">
        <v>97</v>
      </c>
      <c r="D239" s="31">
        <v>1</v>
      </c>
      <c r="E239" s="31">
        <v>1</v>
      </c>
      <c r="F239" s="31" t="s">
        <v>206</v>
      </c>
      <c r="G239" s="31" t="s">
        <v>193</v>
      </c>
      <c r="H239" s="32" t="s">
        <v>238</v>
      </c>
      <c r="I239" s="32" t="s">
        <v>326</v>
      </c>
      <c r="J239" s="32" t="s">
        <v>327</v>
      </c>
      <c r="K239" s="32"/>
      <c r="N239" s="503">
        <v>7.8803629719415527E-2</v>
      </c>
      <c r="O239" s="11">
        <v>36.737000000000002</v>
      </c>
      <c r="P239" s="11">
        <v>24.119</v>
      </c>
      <c r="Q239" s="11">
        <v>54.445636</v>
      </c>
      <c r="R239" s="10">
        <v>1024.9257</v>
      </c>
      <c r="S239" s="11">
        <v>6.78376</v>
      </c>
      <c r="T239" s="10">
        <v>99.677539999999993</v>
      </c>
      <c r="U239" s="11">
        <v>8.1110000000000007</v>
      </c>
      <c r="V239" s="11">
        <v>0.43240000000000001</v>
      </c>
      <c r="W239" s="11">
        <v>0.46829999999999999</v>
      </c>
      <c r="X239" s="11">
        <v>36.710299999999997</v>
      </c>
      <c r="Y239" s="11">
        <v>23.978999999999999</v>
      </c>
      <c r="Z239" s="11">
        <v>54.262627000000002</v>
      </c>
      <c r="AA239" s="10">
        <v>1024.9838</v>
      </c>
      <c r="AB239" s="11">
        <v>6.6894999999999998</v>
      </c>
      <c r="AC239" s="10">
        <v>98.041629999999998</v>
      </c>
      <c r="AD239" s="11">
        <v>8.1129999999999995</v>
      </c>
      <c r="AE239" s="11">
        <v>0.38319999999999999</v>
      </c>
      <c r="AF239" s="11">
        <v>0.49419999999999997</v>
      </c>
      <c r="AG239" s="10">
        <v>7.5</v>
      </c>
      <c r="AH239" s="503">
        <v>0.44</v>
      </c>
    </row>
    <row r="240" spans="1:34" s="116" customFormat="1">
      <c r="A240" s="29" t="s">
        <v>360</v>
      </c>
      <c r="B240" s="33">
        <v>41701</v>
      </c>
      <c r="C240" s="31">
        <v>2</v>
      </c>
      <c r="D240" s="31" t="s">
        <v>196</v>
      </c>
      <c r="E240" s="31">
        <v>1</v>
      </c>
      <c r="F240" s="31" t="s">
        <v>206</v>
      </c>
      <c r="G240" s="31" t="s">
        <v>187</v>
      </c>
      <c r="H240" s="32" t="s">
        <v>241</v>
      </c>
      <c r="I240" s="32" t="s">
        <v>326</v>
      </c>
      <c r="J240" s="32" t="s">
        <v>280</v>
      </c>
      <c r="K240" s="32"/>
      <c r="N240" s="503">
        <v>6.6853698480901419E-2</v>
      </c>
      <c r="O240" s="11">
        <v>36.770699999999998</v>
      </c>
      <c r="P240" s="11">
        <v>24.302800000000001</v>
      </c>
      <c r="Q240" s="11">
        <v>54.689461000000001</v>
      </c>
      <c r="R240" s="10">
        <v>1024.8959</v>
      </c>
      <c r="S240" s="11">
        <v>6.8028399999999998</v>
      </c>
      <c r="T240" s="10">
        <v>100.29253</v>
      </c>
      <c r="U240" s="11">
        <v>8.1340000000000003</v>
      </c>
      <c r="V240" s="11">
        <v>0.18479999999999999</v>
      </c>
      <c r="W240" s="11">
        <v>0.40649999999999997</v>
      </c>
      <c r="X240" s="11">
        <v>36.711799999999997</v>
      </c>
      <c r="Y240" s="11">
        <v>23.8491</v>
      </c>
      <c r="Z240" s="11">
        <v>54.123964000000001</v>
      </c>
      <c r="AA240" s="10">
        <v>1025.0237</v>
      </c>
      <c r="AB240" s="11">
        <v>6.1043900000000004</v>
      </c>
      <c r="AC240" s="10">
        <v>89.267259999999993</v>
      </c>
      <c r="AD240" s="11">
        <v>8.1069999999999993</v>
      </c>
      <c r="AE240" s="11">
        <v>0.2621</v>
      </c>
      <c r="AF240" s="11">
        <v>0.50460000000000005</v>
      </c>
      <c r="AG240" s="10">
        <v>8.5</v>
      </c>
      <c r="AH240" s="503">
        <v>0.37</v>
      </c>
    </row>
    <row r="241" spans="1:34" s="116" customFormat="1">
      <c r="A241" s="29" t="s">
        <v>360</v>
      </c>
      <c r="B241" s="33">
        <v>41708</v>
      </c>
      <c r="C241" s="31">
        <v>2</v>
      </c>
      <c r="D241" s="31">
        <v>1</v>
      </c>
      <c r="E241" s="31">
        <v>1</v>
      </c>
      <c r="F241" s="31" t="s">
        <v>197</v>
      </c>
      <c r="G241" s="31" t="s">
        <v>187</v>
      </c>
      <c r="H241" s="32" t="s">
        <v>238</v>
      </c>
      <c r="I241" s="32" t="s">
        <v>326</v>
      </c>
      <c r="J241" s="32" t="s">
        <v>327</v>
      </c>
      <c r="K241" s="32"/>
      <c r="N241" s="503">
        <v>9.9763580088631384E-2</v>
      </c>
      <c r="O241" s="11">
        <v>36.811399999999999</v>
      </c>
      <c r="P241" s="11">
        <v>23.337299999999999</v>
      </c>
      <c r="Q241" s="11">
        <v>53.696041000000001</v>
      </c>
      <c r="R241" s="10">
        <v>1025.2129</v>
      </c>
      <c r="S241" s="11">
        <v>6.8562200000000004</v>
      </c>
      <c r="T241" s="10">
        <v>99.436120000000003</v>
      </c>
      <c r="U241" s="11">
        <v>8.1639999999999997</v>
      </c>
      <c r="V241" s="11">
        <v>0.23169999999999999</v>
      </c>
      <c r="W241" s="11">
        <v>0.55349999999999999</v>
      </c>
      <c r="X241" s="11">
        <v>36.810200000000002</v>
      </c>
      <c r="Y241" s="11">
        <v>23.344899999999999</v>
      </c>
      <c r="Z241" s="11">
        <v>53.706648000000001</v>
      </c>
      <c r="AA241" s="10">
        <v>1025.248</v>
      </c>
      <c r="AB241" s="11">
        <v>6.8707599999999998</v>
      </c>
      <c r="AC241" s="10">
        <v>99.659440000000004</v>
      </c>
      <c r="AD241" s="11">
        <v>8.173</v>
      </c>
      <c r="AE241" s="11">
        <v>0.2228</v>
      </c>
      <c r="AF241" s="11">
        <v>0.68440000000000001</v>
      </c>
      <c r="AG241" s="10">
        <v>8.1</v>
      </c>
      <c r="AH241" s="503">
        <v>0.65</v>
      </c>
    </row>
    <row r="242" spans="1:34" s="116" customFormat="1">
      <c r="A242" s="29" t="s">
        <v>360</v>
      </c>
      <c r="B242" s="33">
        <v>41715</v>
      </c>
      <c r="C242" s="31">
        <v>2</v>
      </c>
      <c r="D242" s="31" t="s">
        <v>196</v>
      </c>
      <c r="E242" s="31">
        <v>1</v>
      </c>
      <c r="F242" s="31" t="s">
        <v>116</v>
      </c>
      <c r="G242" s="31" t="s">
        <v>193</v>
      </c>
      <c r="H242" s="32" t="s">
        <v>239</v>
      </c>
      <c r="I242" s="32" t="s">
        <v>326</v>
      </c>
      <c r="J242" s="32" t="s">
        <v>280</v>
      </c>
      <c r="K242" s="32"/>
      <c r="N242" s="503">
        <v>9.8879345501328667E-2</v>
      </c>
      <c r="O242" s="11">
        <v>36.784300000000002</v>
      </c>
      <c r="P242" s="11">
        <v>22.454799999999999</v>
      </c>
      <c r="Q242" s="11">
        <v>52.709390999999997</v>
      </c>
      <c r="R242" s="10">
        <v>1025.4493</v>
      </c>
      <c r="S242" s="11">
        <v>6.9402600000000003</v>
      </c>
      <c r="T242" s="10">
        <v>99.101219999999998</v>
      </c>
      <c r="U242" s="11">
        <v>8.2409999999999997</v>
      </c>
      <c r="V242" s="11">
        <v>0.49990000000000001</v>
      </c>
      <c r="W242" s="11">
        <v>0.90469999999999995</v>
      </c>
      <c r="X242" s="11">
        <v>36.7836</v>
      </c>
      <c r="Y242" s="11">
        <v>22.455200000000001</v>
      </c>
      <c r="Z242" s="11">
        <v>52.712653000000003</v>
      </c>
      <c r="AA242" s="10">
        <v>1025.4858999999999</v>
      </c>
      <c r="AB242" s="11">
        <v>6.9205399999999999</v>
      </c>
      <c r="AC242" s="10">
        <v>98.819680000000005</v>
      </c>
      <c r="AD242" s="11">
        <v>8.2430000000000003</v>
      </c>
      <c r="AE242" s="11">
        <v>0.35709999999999997</v>
      </c>
      <c r="AF242" s="11">
        <v>0.7097</v>
      </c>
      <c r="AG242" s="10">
        <v>7.3</v>
      </c>
      <c r="AH242" s="503">
        <v>0.63</v>
      </c>
    </row>
    <row r="243" spans="1:34" s="116" customFormat="1">
      <c r="A243" s="29" t="s">
        <v>360</v>
      </c>
      <c r="B243" s="33">
        <v>41722</v>
      </c>
      <c r="C243" s="31">
        <v>2</v>
      </c>
      <c r="D243" s="31" t="s">
        <v>191</v>
      </c>
      <c r="E243" s="31">
        <v>1</v>
      </c>
      <c r="F243" s="31" t="s">
        <v>208</v>
      </c>
      <c r="G243" s="31" t="s">
        <v>193</v>
      </c>
      <c r="H243" s="32" t="s">
        <v>236</v>
      </c>
      <c r="I243" s="32" t="s">
        <v>326</v>
      </c>
      <c r="J243" s="32" t="s">
        <v>327</v>
      </c>
      <c r="K243" s="32"/>
      <c r="N243" s="503">
        <v>8.6221799667035429E-2</v>
      </c>
      <c r="O243" s="11">
        <v>36.512500000000003</v>
      </c>
      <c r="P243" s="11">
        <v>22.347799999999999</v>
      </c>
      <c r="Q243" s="11">
        <v>52.249071000000001</v>
      </c>
      <c r="R243" s="10">
        <v>1025.2738999999999</v>
      </c>
      <c r="S243" s="11">
        <v>7.1600099999999998</v>
      </c>
      <c r="T243" s="10">
        <v>101.88565</v>
      </c>
      <c r="U243" s="11">
        <v>8.2129999999999992</v>
      </c>
      <c r="V243" s="11">
        <v>6.4500000000000002E-2</v>
      </c>
      <c r="W243" s="11">
        <v>0.1973</v>
      </c>
      <c r="X243" s="11">
        <v>36.8035</v>
      </c>
      <c r="Y243" s="11">
        <v>22.574100000000001</v>
      </c>
      <c r="Z243" s="11">
        <v>52.866016999999999</v>
      </c>
      <c r="AA243" s="10">
        <v>1025.4663</v>
      </c>
      <c r="AB243" s="11">
        <v>6.6696</v>
      </c>
      <c r="AC243" s="10">
        <v>95.446610000000007</v>
      </c>
      <c r="AD243" s="11">
        <v>8.1920000000000002</v>
      </c>
      <c r="AE243" s="11">
        <v>0.159</v>
      </c>
      <c r="AF243" s="11">
        <v>0.53520000000000001</v>
      </c>
      <c r="AG243" s="10" t="s">
        <v>313</v>
      </c>
      <c r="AH243" s="503">
        <v>0.31</v>
      </c>
    </row>
    <row r="244" spans="1:34" s="116" customFormat="1">
      <c r="A244" s="29"/>
      <c r="B244" s="33"/>
      <c r="C244" s="31"/>
      <c r="D244" s="31"/>
      <c r="E244" s="31"/>
      <c r="F244" s="31"/>
      <c r="G244" s="31"/>
      <c r="H244" s="32"/>
      <c r="I244" s="32"/>
      <c r="J244" s="32"/>
      <c r="K244" s="32"/>
      <c r="N244" s="503"/>
      <c r="AG244" s="10"/>
      <c r="AH244" s="503"/>
    </row>
    <row r="245" spans="1:34" s="116" customFormat="1" ht="15">
      <c r="A245" s="29" t="s">
        <v>361</v>
      </c>
      <c r="B245" s="33">
        <v>41610</v>
      </c>
      <c r="C245" s="31" t="s">
        <v>391</v>
      </c>
      <c r="D245" s="31"/>
      <c r="E245" s="31"/>
      <c r="F245" s="31"/>
      <c r="G245" s="31"/>
      <c r="H245" s="32"/>
      <c r="I245" s="32"/>
      <c r="J245" s="32"/>
      <c r="N245" s="503"/>
      <c r="O245" s="31" t="s">
        <v>391</v>
      </c>
      <c r="P245" s="534"/>
      <c r="Q245" s="534"/>
      <c r="R245" s="506"/>
      <c r="S245" s="534"/>
      <c r="T245" s="535"/>
      <c r="U245" s="534"/>
      <c r="V245" s="534"/>
      <c r="W245" s="534"/>
      <c r="X245" s="534"/>
      <c r="Y245" s="534"/>
      <c r="Z245" s="534"/>
      <c r="AA245" s="506"/>
      <c r="AB245" s="534"/>
      <c r="AC245" s="535"/>
      <c r="AD245" s="534"/>
      <c r="AE245" s="506"/>
      <c r="AF245" s="506"/>
      <c r="AG245" s="10"/>
      <c r="AH245" s="503"/>
    </row>
    <row r="246" spans="1:34" s="116" customFormat="1">
      <c r="A246" s="29" t="s">
        <v>361</v>
      </c>
      <c r="B246" s="33">
        <v>41617</v>
      </c>
      <c r="C246" s="31">
        <v>2</v>
      </c>
      <c r="D246" s="31" t="s">
        <v>191</v>
      </c>
      <c r="E246" s="31">
        <v>1</v>
      </c>
      <c r="F246" s="31" t="s">
        <v>197</v>
      </c>
      <c r="G246" s="31" t="s">
        <v>189</v>
      </c>
      <c r="H246" s="532" t="s">
        <v>236</v>
      </c>
      <c r="I246" s="32" t="s">
        <v>326</v>
      </c>
      <c r="J246" s="32" t="s">
        <v>326</v>
      </c>
      <c r="N246" s="503">
        <v>8.0412440000000002E-2</v>
      </c>
      <c r="O246" s="11">
        <v>35.5501</v>
      </c>
      <c r="P246" s="11">
        <v>21.606000000000002</v>
      </c>
      <c r="Q246" s="11">
        <v>50.250427999999999</v>
      </c>
      <c r="R246" s="10">
        <v>1024.7494999999999</v>
      </c>
      <c r="S246" s="11">
        <v>7.4605699999999997</v>
      </c>
      <c r="T246" s="10">
        <v>104.18935</v>
      </c>
      <c r="U246" s="11">
        <v>8.2620000000000005</v>
      </c>
      <c r="V246" s="11">
        <v>0.38890000000000002</v>
      </c>
      <c r="W246" s="11">
        <v>0.36609999999999998</v>
      </c>
      <c r="X246" s="11">
        <v>35.5276</v>
      </c>
      <c r="Y246" s="11">
        <v>20.8931</v>
      </c>
      <c r="Z246" s="11">
        <v>49.489261999999997</v>
      </c>
      <c r="AA246" s="10">
        <v>1024.9901</v>
      </c>
      <c r="AB246" s="11">
        <v>7.0839800000000004</v>
      </c>
      <c r="AC246" s="10">
        <v>97.660219999999995</v>
      </c>
      <c r="AD246" s="11">
        <v>8.2469999999999999</v>
      </c>
      <c r="AE246" s="11">
        <v>0.92910000000000004</v>
      </c>
      <c r="AF246" s="11">
        <v>1.6120000000000001</v>
      </c>
      <c r="AG246" s="10">
        <v>6.1</v>
      </c>
      <c r="AH246" s="503">
        <v>0.56000000000000005</v>
      </c>
    </row>
    <row r="247" spans="1:34" s="116" customFormat="1">
      <c r="A247" s="29" t="s">
        <v>361</v>
      </c>
      <c r="B247" s="33">
        <v>41624</v>
      </c>
      <c r="C247" s="31">
        <v>2</v>
      </c>
      <c r="D247" s="31" t="s">
        <v>191</v>
      </c>
      <c r="E247" s="31">
        <v>1</v>
      </c>
      <c r="F247" s="31" t="s">
        <v>197</v>
      </c>
      <c r="G247" s="31" t="s">
        <v>187</v>
      </c>
      <c r="H247" s="532" t="s">
        <v>241</v>
      </c>
      <c r="I247" s="32" t="s">
        <v>326</v>
      </c>
      <c r="J247" s="32" t="s">
        <v>327</v>
      </c>
      <c r="N247" s="503">
        <v>7.6662072924935473E-2</v>
      </c>
      <c r="O247" s="11">
        <v>35.625999999999998</v>
      </c>
      <c r="P247" s="11">
        <v>23.773599999999998</v>
      </c>
      <c r="Q247" s="11">
        <v>52.617213999999997</v>
      </c>
      <c r="R247" s="10">
        <v>1024.1867999999999</v>
      </c>
      <c r="S247" s="11">
        <v>7.4640599999999999</v>
      </c>
      <c r="T247" s="10">
        <v>108.32911</v>
      </c>
      <c r="U247" s="11">
        <v>8.1199999999999992</v>
      </c>
      <c r="V247" s="11">
        <v>0.31119999999999998</v>
      </c>
      <c r="W247" s="11">
        <v>0.24340000000000001</v>
      </c>
      <c r="X247" s="11">
        <v>35.588999999999999</v>
      </c>
      <c r="Y247" s="11">
        <v>21.845800000000001</v>
      </c>
      <c r="Z247" s="11">
        <v>50.555422</v>
      </c>
      <c r="AA247" s="10">
        <v>1024.7748999999999</v>
      </c>
      <c r="AB247" s="11">
        <v>6.85961</v>
      </c>
      <c r="AC247" s="10">
        <v>96.228570000000005</v>
      </c>
      <c r="AD247" s="11">
        <v>8.1</v>
      </c>
      <c r="AE247" s="11">
        <v>0.8972</v>
      </c>
      <c r="AF247" s="11">
        <v>2.3039000000000001</v>
      </c>
      <c r="AG247" s="10">
        <v>8.6</v>
      </c>
      <c r="AH247" s="503">
        <v>0.7</v>
      </c>
    </row>
    <row r="248" spans="1:34" s="116" customFormat="1">
      <c r="A248" s="29" t="s">
        <v>361</v>
      </c>
      <c r="B248" s="33">
        <v>41631</v>
      </c>
      <c r="C248" s="31">
        <v>2</v>
      </c>
      <c r="D248" s="31" t="s">
        <v>191</v>
      </c>
      <c r="E248" s="31">
        <v>1</v>
      </c>
      <c r="F248" s="31" t="s">
        <v>116</v>
      </c>
      <c r="G248" s="31" t="s">
        <v>207</v>
      </c>
      <c r="H248" s="532" t="s">
        <v>236</v>
      </c>
      <c r="I248" s="32" t="s">
        <v>326</v>
      </c>
      <c r="J248" s="32" t="s">
        <v>326</v>
      </c>
      <c r="N248" s="503">
        <v>4.3007632816283968E-2</v>
      </c>
      <c r="O248" s="11">
        <v>35.720300000000002</v>
      </c>
      <c r="P248" s="11">
        <v>22.757999999999999</v>
      </c>
      <c r="Q248" s="11">
        <v>51.670997999999997</v>
      </c>
      <c r="R248" s="10">
        <v>1024.5545</v>
      </c>
      <c r="S248" s="11">
        <v>7.3642399999999997</v>
      </c>
      <c r="T248" s="10">
        <v>105.06492</v>
      </c>
      <c r="U248" s="11">
        <v>8.1790000000000003</v>
      </c>
      <c r="V248" s="11">
        <v>0.46129999999999999</v>
      </c>
      <c r="W248" s="11">
        <v>0.5181</v>
      </c>
      <c r="X248" s="11">
        <v>35.6721</v>
      </c>
      <c r="Y248" s="11">
        <v>21.617000000000001</v>
      </c>
      <c r="Z248" s="11">
        <v>50.421643000000003</v>
      </c>
      <c r="AA248" s="10">
        <v>1024.9018000000001</v>
      </c>
      <c r="AB248" s="11">
        <v>7.3029400000000004</v>
      </c>
      <c r="AC248" s="10">
        <v>102.08086</v>
      </c>
      <c r="AD248" s="11">
        <v>8.19</v>
      </c>
      <c r="AE248" s="11">
        <v>0.61439999999999995</v>
      </c>
      <c r="AF248" s="11">
        <v>0.51349999999999996</v>
      </c>
      <c r="AG248" s="10">
        <v>9.8000000000000007</v>
      </c>
      <c r="AH248" s="503">
        <v>0.35</v>
      </c>
    </row>
    <row r="249" spans="1:34" s="116" customFormat="1">
      <c r="A249" s="29" t="s">
        <v>361</v>
      </c>
      <c r="B249" s="33">
        <v>41645</v>
      </c>
      <c r="C249" s="31">
        <v>2</v>
      </c>
      <c r="D249" s="31" t="s">
        <v>196</v>
      </c>
      <c r="E249" s="31">
        <v>1</v>
      </c>
      <c r="F249" s="31" t="s">
        <v>116</v>
      </c>
      <c r="G249" s="31" t="s">
        <v>189</v>
      </c>
      <c r="H249" s="532" t="s">
        <v>236</v>
      </c>
      <c r="I249" s="32" t="s">
        <v>326</v>
      </c>
      <c r="J249" s="32" t="s">
        <v>326</v>
      </c>
      <c r="N249" s="503">
        <v>7.3030215872820395E-2</v>
      </c>
      <c r="O249" s="11">
        <v>35.915199999999999</v>
      </c>
      <c r="P249" s="11">
        <v>23.5304</v>
      </c>
      <c r="Q249" s="11">
        <v>52.738399999999999</v>
      </c>
      <c r="R249" s="10">
        <v>1024.4767999999999</v>
      </c>
      <c r="S249" s="11">
        <v>7.0175099999999997</v>
      </c>
      <c r="T249" s="10">
        <v>101.58956999999999</v>
      </c>
      <c r="U249" s="11">
        <v>8.2189999999999994</v>
      </c>
      <c r="V249" s="11">
        <v>0.1852</v>
      </c>
      <c r="W249" s="11">
        <v>0.19450000000000001</v>
      </c>
      <c r="X249" s="11">
        <v>35.921799999999998</v>
      </c>
      <c r="Y249" s="11">
        <v>22.241199999999999</v>
      </c>
      <c r="Z249" s="11">
        <v>51.391325000000002</v>
      </c>
      <c r="AA249" s="10">
        <v>1024.9163000000001</v>
      </c>
      <c r="AB249" s="11">
        <v>6.9600499999999998</v>
      </c>
      <c r="AC249" s="10">
        <v>98.514870000000002</v>
      </c>
      <c r="AD249" s="11">
        <v>8.2249999999999996</v>
      </c>
      <c r="AE249" s="11">
        <v>0.72399999999999998</v>
      </c>
      <c r="AF249" s="11">
        <v>1.0984</v>
      </c>
      <c r="AG249" s="10">
        <v>9.4</v>
      </c>
      <c r="AH249" s="503">
        <v>0.45</v>
      </c>
    </row>
    <row r="250" spans="1:34" s="116" customFormat="1">
      <c r="A250" s="29" t="s">
        <v>361</v>
      </c>
      <c r="B250" s="33">
        <v>41652</v>
      </c>
      <c r="C250" s="31">
        <v>2</v>
      </c>
      <c r="D250" s="31" t="s">
        <v>196</v>
      </c>
      <c r="E250" s="31">
        <v>1</v>
      </c>
      <c r="F250" s="31" t="s">
        <v>116</v>
      </c>
      <c r="G250" s="31" t="s">
        <v>193</v>
      </c>
      <c r="H250" s="532" t="s">
        <v>236</v>
      </c>
      <c r="I250" s="32" t="s">
        <v>326</v>
      </c>
      <c r="J250" s="32" t="s">
        <v>327</v>
      </c>
      <c r="N250" s="503">
        <v>8.0669111966881632E-2</v>
      </c>
      <c r="O250" s="11">
        <v>36.037999999999997</v>
      </c>
      <c r="P250" s="11">
        <v>23.6572</v>
      </c>
      <c r="Q250" s="11">
        <v>53.033470999999999</v>
      </c>
      <c r="R250" s="10">
        <v>1024.5340000000001</v>
      </c>
      <c r="S250" s="11">
        <v>6.8930999999999996</v>
      </c>
      <c r="T250" s="10">
        <v>100.07850999999999</v>
      </c>
      <c r="U250" s="11">
        <v>8.2680000000000007</v>
      </c>
      <c r="V250" s="11">
        <v>0.22289999999999999</v>
      </c>
      <c r="W250" s="11">
        <v>0.26250000000000001</v>
      </c>
      <c r="X250" s="11">
        <v>36.028500000000001</v>
      </c>
      <c r="Y250" s="11">
        <v>23.0578</v>
      </c>
      <c r="Z250" s="11">
        <v>52.390779000000002</v>
      </c>
      <c r="AA250" s="10">
        <v>1024.7632000000001</v>
      </c>
      <c r="AB250" s="11">
        <v>6.62913</v>
      </c>
      <c r="AC250" s="10">
        <v>95.244249999999994</v>
      </c>
      <c r="AD250" s="11">
        <v>8.266</v>
      </c>
      <c r="AE250" s="11">
        <v>0.85570000000000002</v>
      </c>
      <c r="AF250" s="11">
        <v>1.9327000000000001</v>
      </c>
      <c r="AG250" s="10">
        <v>7.7</v>
      </c>
      <c r="AH250" s="503">
        <v>0.55000000000000004</v>
      </c>
    </row>
    <row r="251" spans="1:34" s="116" customFormat="1">
      <c r="A251" s="29" t="s">
        <v>361</v>
      </c>
      <c r="B251" s="33">
        <v>41659</v>
      </c>
      <c r="C251" s="31">
        <v>2</v>
      </c>
      <c r="D251" s="31">
        <v>1</v>
      </c>
      <c r="E251" s="31">
        <v>1</v>
      </c>
      <c r="F251" s="31" t="s">
        <v>206</v>
      </c>
      <c r="G251" s="31" t="s">
        <v>193</v>
      </c>
      <c r="H251" s="532" t="s">
        <v>250</v>
      </c>
      <c r="I251" s="32" t="s">
        <v>326</v>
      </c>
      <c r="J251" s="32" t="s">
        <v>240</v>
      </c>
      <c r="N251" s="503">
        <v>6.6471139322645034E-2</v>
      </c>
      <c r="O251" s="11">
        <v>36.268799999999999</v>
      </c>
      <c r="P251" s="11">
        <v>24.0989</v>
      </c>
      <c r="Q251" s="11">
        <v>53.808069000000003</v>
      </c>
      <c r="R251" s="10">
        <v>1024.5771</v>
      </c>
      <c r="S251" s="11">
        <v>6.9706599999999996</v>
      </c>
      <c r="T251" s="10">
        <v>102.11354</v>
      </c>
      <c r="U251" s="11">
        <v>8.2249999999999996</v>
      </c>
      <c r="V251" s="11">
        <v>0.2409</v>
      </c>
      <c r="W251" s="11">
        <v>0.3589</v>
      </c>
      <c r="X251" s="11">
        <v>36.299999999999997</v>
      </c>
      <c r="Y251" s="11">
        <v>23.196999999999999</v>
      </c>
      <c r="Z251" s="11">
        <v>52.889997000000001</v>
      </c>
      <c r="AA251" s="10">
        <v>1024.9284</v>
      </c>
      <c r="AB251" s="11">
        <v>6.7696300000000003</v>
      </c>
      <c r="AC251" s="10">
        <v>97.652360000000002</v>
      </c>
      <c r="AD251" s="11">
        <v>8.2390000000000008</v>
      </c>
      <c r="AE251" s="11">
        <v>0.7006</v>
      </c>
      <c r="AF251" s="11">
        <v>1.2314000000000001</v>
      </c>
      <c r="AG251" s="10">
        <v>6.5</v>
      </c>
      <c r="AH251" s="503">
        <v>0.75</v>
      </c>
    </row>
    <row r="252" spans="1:34" s="116" customFormat="1">
      <c r="A252" s="29" t="s">
        <v>361</v>
      </c>
      <c r="B252" s="33">
        <v>41667</v>
      </c>
      <c r="C252" s="31">
        <v>2</v>
      </c>
      <c r="D252" s="31">
        <v>1</v>
      </c>
      <c r="E252" s="31">
        <v>1</v>
      </c>
      <c r="F252" s="31" t="s">
        <v>197</v>
      </c>
      <c r="G252" s="31" t="s">
        <v>207</v>
      </c>
      <c r="H252" s="532" t="s">
        <v>245</v>
      </c>
      <c r="I252" s="32" t="s">
        <v>326</v>
      </c>
      <c r="J252" s="32" t="s">
        <v>240</v>
      </c>
      <c r="N252" s="503">
        <v>9.5398479968752434E-2</v>
      </c>
      <c r="O252" s="11">
        <v>36.304200000000002</v>
      </c>
      <c r="P252" s="11">
        <v>24.2317</v>
      </c>
      <c r="Q252" s="11">
        <v>53.997117000000003</v>
      </c>
      <c r="R252" s="10">
        <v>1024.5639000000001</v>
      </c>
      <c r="S252" s="11">
        <v>6.9165799999999997</v>
      </c>
      <c r="T252" s="10">
        <v>101.57297</v>
      </c>
      <c r="U252" s="11">
        <v>8.0839999999999996</v>
      </c>
      <c r="V252" s="11">
        <v>0.57730000000000004</v>
      </c>
      <c r="W252" s="11">
        <v>0.44650000000000001</v>
      </c>
      <c r="X252" s="11">
        <v>36.369700000000002</v>
      </c>
      <c r="Y252" s="11">
        <v>23.796900000000001</v>
      </c>
      <c r="Z252" s="11">
        <v>53.622725000000003</v>
      </c>
      <c r="AA252" s="10">
        <v>1024.8044</v>
      </c>
      <c r="AB252" s="11">
        <v>6.1614300000000002</v>
      </c>
      <c r="AC252" s="10">
        <v>89.843279999999993</v>
      </c>
      <c r="AD252" s="11">
        <v>8.0760000000000005</v>
      </c>
      <c r="AE252" s="11">
        <v>1.1523000000000001</v>
      </c>
      <c r="AF252" s="11">
        <v>1.5598000000000001</v>
      </c>
      <c r="AG252" s="10">
        <v>6.5</v>
      </c>
      <c r="AH252" s="503">
        <v>1.05</v>
      </c>
    </row>
    <row r="253" spans="1:34" s="116" customFormat="1">
      <c r="A253" s="29" t="s">
        <v>361</v>
      </c>
      <c r="B253" s="33">
        <v>41673</v>
      </c>
      <c r="C253" s="31">
        <v>2</v>
      </c>
      <c r="D253" s="31">
        <v>1</v>
      </c>
      <c r="E253" s="31">
        <v>1</v>
      </c>
      <c r="F253" s="31" t="s">
        <v>206</v>
      </c>
      <c r="G253" s="31" t="s">
        <v>187</v>
      </c>
      <c r="H253" s="532" t="s">
        <v>245</v>
      </c>
      <c r="I253" s="32" t="s">
        <v>326</v>
      </c>
      <c r="J253" s="32" t="s">
        <v>240</v>
      </c>
      <c r="K253" s="32"/>
      <c r="L253" s="32"/>
      <c r="M253" s="32"/>
      <c r="N253" s="503">
        <v>9.9839733240124656E-2</v>
      </c>
      <c r="O253" s="11">
        <v>36.493499999999997</v>
      </c>
      <c r="P253" s="11">
        <v>23.7377</v>
      </c>
      <c r="Q253" s="11">
        <v>53.714683999999998</v>
      </c>
      <c r="R253" s="10">
        <v>1024.8545999999999</v>
      </c>
      <c r="S253" s="11">
        <v>7.1055999999999999</v>
      </c>
      <c r="T253" s="10">
        <v>103.57881</v>
      </c>
      <c r="U253" s="11">
        <v>8.1440000000000001</v>
      </c>
      <c r="V253" s="11">
        <v>0.63500000000000001</v>
      </c>
      <c r="W253" s="11">
        <v>0.77749999999999997</v>
      </c>
      <c r="X253" s="11">
        <v>36.499499999999998</v>
      </c>
      <c r="Y253" s="11">
        <v>23.293500000000002</v>
      </c>
      <c r="Z253" s="11">
        <v>53.251497000000001</v>
      </c>
      <c r="AA253" s="10">
        <v>1025.0523000000001</v>
      </c>
      <c r="AB253" s="11">
        <v>6.8598600000000003</v>
      </c>
      <c r="AC253" s="10">
        <v>99.234300000000005</v>
      </c>
      <c r="AD253" s="11">
        <v>8.1440000000000001</v>
      </c>
      <c r="AE253" s="11">
        <v>2.2212000000000001</v>
      </c>
      <c r="AF253" s="11">
        <v>1.6775</v>
      </c>
      <c r="AG253" s="10">
        <v>4.7</v>
      </c>
      <c r="AH253" s="503">
        <v>1.1299999999999999</v>
      </c>
    </row>
    <row r="254" spans="1:34" s="116" customFormat="1">
      <c r="A254" s="29" t="s">
        <v>361</v>
      </c>
      <c r="B254" s="33">
        <v>41680</v>
      </c>
      <c r="C254" s="31">
        <v>2</v>
      </c>
      <c r="D254" s="31">
        <v>1</v>
      </c>
      <c r="E254" s="31">
        <v>1</v>
      </c>
      <c r="F254" s="31" t="s">
        <v>116</v>
      </c>
      <c r="G254" s="31" t="s">
        <v>207</v>
      </c>
      <c r="H254" s="532" t="s">
        <v>238</v>
      </c>
      <c r="I254" s="32" t="s">
        <v>326</v>
      </c>
      <c r="J254" s="32" t="s">
        <v>327</v>
      </c>
      <c r="K254" s="32"/>
      <c r="L254" s="32"/>
      <c r="M254" s="32"/>
      <c r="N254" s="511">
        <v>6.9041037834280006E-2</v>
      </c>
      <c r="O254" s="11">
        <v>36.511299999999999</v>
      </c>
      <c r="P254" s="11">
        <v>23.3155</v>
      </c>
      <c r="Q254" s="11">
        <v>53.283974999999998</v>
      </c>
      <c r="R254" s="10">
        <v>1024.9925000000001</v>
      </c>
      <c r="S254" s="11">
        <v>6.9687200000000002</v>
      </c>
      <c r="T254" s="10">
        <v>100.85449</v>
      </c>
      <c r="U254" s="11">
        <v>8.1850000000000005</v>
      </c>
      <c r="V254" s="11">
        <v>0.63790000000000002</v>
      </c>
      <c r="W254" s="11">
        <v>0.39600000000000002</v>
      </c>
      <c r="X254" s="11">
        <v>36.5276</v>
      </c>
      <c r="Y254" s="11">
        <v>23.291499999999999</v>
      </c>
      <c r="Z254" s="11">
        <v>53.285553999999998</v>
      </c>
      <c r="AA254" s="10">
        <v>1025.0721000000001</v>
      </c>
      <c r="AB254" s="11">
        <v>6.8986499999999999</v>
      </c>
      <c r="AC254" s="10">
        <v>99.808149999999998</v>
      </c>
      <c r="AD254" s="11">
        <v>8.1880000000000006</v>
      </c>
      <c r="AE254" s="11">
        <v>1.2801</v>
      </c>
      <c r="AF254" s="11">
        <v>1.0391999999999999</v>
      </c>
      <c r="AG254" s="10">
        <v>5.9</v>
      </c>
      <c r="AH254" s="503">
        <v>0.6</v>
      </c>
    </row>
    <row r="255" spans="1:34" s="116" customFormat="1">
      <c r="A255" s="29" t="s">
        <v>361</v>
      </c>
      <c r="B255" s="33">
        <v>41687</v>
      </c>
      <c r="C255" s="31">
        <v>2</v>
      </c>
      <c r="D255" s="31">
        <v>1</v>
      </c>
      <c r="E255" s="31">
        <v>1</v>
      </c>
      <c r="F255" s="31" t="s">
        <v>206</v>
      </c>
      <c r="G255" s="31" t="s">
        <v>193</v>
      </c>
      <c r="H255" s="532" t="s">
        <v>250</v>
      </c>
      <c r="I255" s="32" t="s">
        <v>326</v>
      </c>
      <c r="J255" s="32" t="s">
        <v>240</v>
      </c>
      <c r="K255" s="32"/>
      <c r="L255" s="32"/>
      <c r="M255" s="32"/>
      <c r="N255" s="511">
        <v>6.5100425801661546E-2</v>
      </c>
      <c r="O255" s="11">
        <v>36.5839</v>
      </c>
      <c r="P255" s="11">
        <v>23.714300000000001</v>
      </c>
      <c r="Q255" s="11">
        <v>53.807532999999999</v>
      </c>
      <c r="R255" s="10">
        <v>1024.9306999999999</v>
      </c>
      <c r="S255" s="11">
        <v>6.8494000000000002</v>
      </c>
      <c r="T255" s="10">
        <v>99.855789999999999</v>
      </c>
      <c r="U255" s="11">
        <v>8.1440000000000001</v>
      </c>
      <c r="V255" s="11">
        <v>0.22919999999999999</v>
      </c>
      <c r="W255" s="11">
        <v>0.221</v>
      </c>
      <c r="X255" s="11">
        <v>36.6205</v>
      </c>
      <c r="Y255" s="11">
        <v>23.370899999999999</v>
      </c>
      <c r="Z255" s="11">
        <v>53.491523000000001</v>
      </c>
      <c r="AA255" s="10">
        <v>1025.1211000000001</v>
      </c>
      <c r="AB255" s="11">
        <v>6.5652900000000001</v>
      </c>
      <c r="AC255" s="10">
        <v>95.167259999999999</v>
      </c>
      <c r="AD255" s="11">
        <v>8.1479999999999997</v>
      </c>
      <c r="AE255" s="11">
        <v>1.1976</v>
      </c>
      <c r="AF255" s="11">
        <v>1.7089000000000001</v>
      </c>
      <c r="AG255" s="10">
        <v>8.3000000000000007</v>
      </c>
      <c r="AH255" s="503">
        <v>0.92</v>
      </c>
    </row>
    <row r="256" spans="1:34" s="116" customFormat="1">
      <c r="A256" s="29" t="s">
        <v>361</v>
      </c>
      <c r="B256" s="33">
        <v>41694</v>
      </c>
      <c r="C256" s="31">
        <v>2</v>
      </c>
      <c r="D256" s="31">
        <v>1</v>
      </c>
      <c r="E256" s="31">
        <v>1</v>
      </c>
      <c r="F256" s="31" t="s">
        <v>116</v>
      </c>
      <c r="G256" s="31" t="s">
        <v>187</v>
      </c>
      <c r="H256" s="532" t="s">
        <v>241</v>
      </c>
      <c r="I256" s="32" t="s">
        <v>326</v>
      </c>
      <c r="J256" s="32" t="s">
        <v>327</v>
      </c>
      <c r="K256" s="32"/>
      <c r="N256" s="503">
        <v>5.7694319193161266E-2</v>
      </c>
      <c r="O256" s="11">
        <v>36.647500000000001</v>
      </c>
      <c r="P256" s="11">
        <v>24.1678</v>
      </c>
      <c r="Q256" s="11">
        <v>54.380831999999998</v>
      </c>
      <c r="R256" s="10">
        <v>1024.8444999999999</v>
      </c>
      <c r="S256" s="11">
        <v>6.9783099999999996</v>
      </c>
      <c r="T256" s="10">
        <v>102.56922</v>
      </c>
      <c r="U256" s="11">
        <v>8.1760000000000002</v>
      </c>
      <c r="V256" s="11">
        <v>0.2762</v>
      </c>
      <c r="W256" s="11">
        <v>0.22589999999999999</v>
      </c>
      <c r="X256" s="11">
        <v>36.665799999999997</v>
      </c>
      <c r="Y256" s="11">
        <v>23.819700000000001</v>
      </c>
      <c r="Z256" s="11">
        <v>54.034703999999998</v>
      </c>
      <c r="AA256" s="10">
        <v>1025.0234</v>
      </c>
      <c r="AB256" s="11">
        <v>6.2244099999999998</v>
      </c>
      <c r="AC256" s="10">
        <v>90.95223</v>
      </c>
      <c r="AD256" s="11">
        <v>8.1489999999999991</v>
      </c>
      <c r="AE256" s="11">
        <v>0.7923</v>
      </c>
      <c r="AF256" s="11">
        <v>1.0494000000000001</v>
      </c>
      <c r="AG256" s="10">
        <v>8</v>
      </c>
      <c r="AH256" s="503">
        <v>0.51</v>
      </c>
    </row>
    <row r="257" spans="1:34" s="116" customFormat="1">
      <c r="A257" s="29" t="s">
        <v>361</v>
      </c>
      <c r="B257" s="33">
        <v>41701</v>
      </c>
      <c r="C257" s="31">
        <v>2</v>
      </c>
      <c r="D257" s="31">
        <v>1</v>
      </c>
      <c r="E257" s="31">
        <v>1</v>
      </c>
      <c r="F257" s="31" t="s">
        <v>197</v>
      </c>
      <c r="G257" s="31" t="s">
        <v>187</v>
      </c>
      <c r="H257" s="532" t="s">
        <v>243</v>
      </c>
      <c r="I257" s="32" t="s">
        <v>326</v>
      </c>
      <c r="J257" s="32" t="s">
        <v>280</v>
      </c>
      <c r="K257" s="32"/>
      <c r="N257" s="503">
        <v>7.4328483255575381E-2</v>
      </c>
      <c r="O257" s="11">
        <v>36.670400000000001</v>
      </c>
      <c r="P257" s="11">
        <v>24.127800000000001</v>
      </c>
      <c r="Q257" s="11">
        <v>54.367637999999999</v>
      </c>
      <c r="R257" s="10">
        <v>1024.8720000000001</v>
      </c>
      <c r="S257" s="11">
        <v>6.9461599999999999</v>
      </c>
      <c r="T257" s="10">
        <v>102.04037</v>
      </c>
      <c r="U257" s="11">
        <v>8.1460000000000008</v>
      </c>
      <c r="V257" s="11">
        <v>0.16200000000000001</v>
      </c>
      <c r="W257" s="11">
        <v>0.23860000000000001</v>
      </c>
      <c r="X257" s="11">
        <v>36.695700000000002</v>
      </c>
      <c r="Y257" s="11">
        <v>23.634</v>
      </c>
      <c r="Z257" s="11">
        <v>53.873105000000002</v>
      </c>
      <c r="AA257" s="10">
        <v>1025.1001000000001</v>
      </c>
      <c r="AB257" s="11">
        <v>5.7266899999999996</v>
      </c>
      <c r="AC257" s="10">
        <v>83.426419999999993</v>
      </c>
      <c r="AD257" s="11">
        <v>8.1080000000000005</v>
      </c>
      <c r="AE257" s="11">
        <v>1.042</v>
      </c>
      <c r="AF257" s="11">
        <v>0.89249999999999996</v>
      </c>
      <c r="AG257" s="10">
        <v>9</v>
      </c>
      <c r="AH257" s="503">
        <v>0.46</v>
      </c>
    </row>
    <row r="258" spans="1:34" s="116" customFormat="1">
      <c r="A258" s="29" t="s">
        <v>361</v>
      </c>
      <c r="B258" s="33">
        <v>41708</v>
      </c>
      <c r="C258" s="31">
        <v>2</v>
      </c>
      <c r="D258" s="31">
        <v>1</v>
      </c>
      <c r="E258" s="31">
        <v>1</v>
      </c>
      <c r="F258" s="31" t="s">
        <v>197</v>
      </c>
      <c r="G258" s="31" t="s">
        <v>187</v>
      </c>
      <c r="H258" s="532" t="s">
        <v>239</v>
      </c>
      <c r="I258" s="32" t="s">
        <v>326</v>
      </c>
      <c r="J258" s="32" t="s">
        <v>280</v>
      </c>
      <c r="K258" s="32"/>
      <c r="N258" s="503">
        <v>8.6790005637772491E-2</v>
      </c>
      <c r="O258" s="11">
        <v>36.620699999999999</v>
      </c>
      <c r="P258" s="11">
        <v>23.000399999999999</v>
      </c>
      <c r="Q258" s="11">
        <v>53.086799999999997</v>
      </c>
      <c r="R258" s="10">
        <v>1025.1679999999999</v>
      </c>
      <c r="S258" s="11">
        <v>6.9224300000000003</v>
      </c>
      <c r="T258" s="10">
        <v>99.700100000000006</v>
      </c>
      <c r="U258" s="11">
        <v>8.19</v>
      </c>
      <c r="V258" s="11">
        <v>0.4254</v>
      </c>
      <c r="W258" s="11">
        <v>0.60950000000000004</v>
      </c>
      <c r="X258" s="11">
        <v>36.645699999999998</v>
      </c>
      <c r="Y258" s="11">
        <v>22.828600000000002</v>
      </c>
      <c r="Z258" s="11">
        <v>52.940440000000002</v>
      </c>
      <c r="AA258" s="10">
        <v>1025.297</v>
      </c>
      <c r="AB258" s="11">
        <v>6.8819600000000003</v>
      </c>
      <c r="AC258" s="10">
        <v>98.83466</v>
      </c>
      <c r="AD258" s="11">
        <v>8.1950000000000003</v>
      </c>
      <c r="AE258" s="11">
        <v>0.66439999999999999</v>
      </c>
      <c r="AF258" s="11">
        <v>1.3344</v>
      </c>
      <c r="AG258" s="10">
        <v>8.1</v>
      </c>
      <c r="AH258" s="503">
        <v>0.71</v>
      </c>
    </row>
    <row r="259" spans="1:34" s="116" customFormat="1">
      <c r="A259" s="29" t="s">
        <v>361</v>
      </c>
      <c r="B259" s="33">
        <v>41715</v>
      </c>
      <c r="C259" s="31">
        <v>2</v>
      </c>
      <c r="D259" s="31">
        <v>1</v>
      </c>
      <c r="E259" s="31">
        <v>1</v>
      </c>
      <c r="F259" s="31" t="s">
        <v>208</v>
      </c>
      <c r="G259" s="31" t="s">
        <v>193</v>
      </c>
      <c r="H259" s="532" t="s">
        <v>246</v>
      </c>
      <c r="I259" s="32" t="s">
        <v>326</v>
      </c>
      <c r="J259" s="32" t="s">
        <v>280</v>
      </c>
      <c r="K259" s="32"/>
      <c r="N259" s="503">
        <v>6.92786068672641E-2</v>
      </c>
      <c r="O259" s="11">
        <v>36.5824</v>
      </c>
      <c r="P259" s="11">
        <v>22.0579</v>
      </c>
      <c r="Q259" s="11">
        <v>52.027859999999997</v>
      </c>
      <c r="R259" s="10">
        <v>1025.4088999999999</v>
      </c>
      <c r="S259" s="11">
        <v>7.1366199999999997</v>
      </c>
      <c r="T259" s="10">
        <v>101.07583</v>
      </c>
      <c r="U259" s="11">
        <v>8.2680000000000007</v>
      </c>
      <c r="V259" s="11">
        <v>0.2908</v>
      </c>
      <c r="W259" s="11">
        <v>0.31490000000000001</v>
      </c>
      <c r="X259" s="11">
        <v>36.715800000000002</v>
      </c>
      <c r="Y259" s="11">
        <v>22.2088</v>
      </c>
      <c r="Z259" s="11">
        <v>52.364575000000002</v>
      </c>
      <c r="AA259" s="10">
        <v>1025.5300999999999</v>
      </c>
      <c r="AB259" s="11">
        <v>6.8851100000000001</v>
      </c>
      <c r="AC259" s="10">
        <v>97.849909999999994</v>
      </c>
      <c r="AD259" s="11">
        <v>8.2539999999999996</v>
      </c>
      <c r="AE259" s="11">
        <v>0.46750000000000003</v>
      </c>
      <c r="AF259" s="11">
        <v>0.8639</v>
      </c>
      <c r="AG259" s="10">
        <v>9.1999999999999993</v>
      </c>
      <c r="AH259" s="503">
        <v>0.63</v>
      </c>
    </row>
    <row r="260" spans="1:34" s="116" customFormat="1">
      <c r="A260" s="29" t="s">
        <v>361</v>
      </c>
      <c r="B260" s="33">
        <v>41722</v>
      </c>
      <c r="C260" s="31">
        <v>2</v>
      </c>
      <c r="D260" s="31" t="s">
        <v>196</v>
      </c>
      <c r="E260" s="31">
        <v>1</v>
      </c>
      <c r="F260" s="31" t="s">
        <v>208</v>
      </c>
      <c r="G260" s="31" t="s">
        <v>187</v>
      </c>
      <c r="H260" s="532" t="s">
        <v>246</v>
      </c>
      <c r="I260" s="32" t="s">
        <v>326</v>
      </c>
      <c r="J260" s="32" t="s">
        <v>280</v>
      </c>
      <c r="K260" s="32"/>
      <c r="N260" s="503">
        <v>7.0721436227422066E-2</v>
      </c>
      <c r="O260" s="11">
        <v>36.723399999999998</v>
      </c>
      <c r="P260" s="11">
        <v>22.6526</v>
      </c>
      <c r="Q260" s="11">
        <v>52.844379000000004</v>
      </c>
      <c r="R260" s="10">
        <v>1025.346</v>
      </c>
      <c r="S260" s="11">
        <v>7.21462</v>
      </c>
      <c r="T260" s="10">
        <v>103.34012</v>
      </c>
      <c r="U260" s="11">
        <v>8.1920000000000002</v>
      </c>
      <c r="V260" s="11">
        <v>0.42570000000000002</v>
      </c>
      <c r="W260" s="11">
        <v>0.36099999999999999</v>
      </c>
      <c r="X260" s="11">
        <v>36.837000000000003</v>
      </c>
      <c r="Y260" s="11">
        <v>22.5532</v>
      </c>
      <c r="Z260" s="11">
        <v>52.888911</v>
      </c>
      <c r="AA260" s="10">
        <v>1025.5250000000001</v>
      </c>
      <c r="AB260" s="11">
        <v>6.7398199999999999</v>
      </c>
      <c r="AC260" s="10">
        <v>96.434809999999999</v>
      </c>
      <c r="AD260" s="11">
        <v>8.173</v>
      </c>
      <c r="AE260" s="11">
        <v>0.71989999999999998</v>
      </c>
      <c r="AF260" s="11">
        <v>0.88460000000000005</v>
      </c>
      <c r="AG260" s="10">
        <v>10</v>
      </c>
      <c r="AH260" s="503">
        <v>0.65</v>
      </c>
    </row>
    <row r="261" spans="1:34" s="116" customFormat="1">
      <c r="A261" s="29"/>
      <c r="B261" s="33"/>
      <c r="C261" s="31"/>
      <c r="D261" s="31"/>
      <c r="E261" s="31"/>
      <c r="F261" s="31"/>
      <c r="G261" s="31"/>
      <c r="H261" s="32"/>
      <c r="I261" s="32"/>
      <c r="J261" s="32"/>
      <c r="K261" s="32"/>
      <c r="N261" s="503"/>
      <c r="AG261" s="10"/>
      <c r="AH261" s="503"/>
    </row>
    <row r="262" spans="1:34" s="116" customFormat="1">
      <c r="A262" s="29" t="s">
        <v>362</v>
      </c>
      <c r="B262" s="33">
        <v>41610</v>
      </c>
      <c r="C262" s="31">
        <v>2</v>
      </c>
      <c r="D262" s="31" t="s">
        <v>191</v>
      </c>
      <c r="E262" s="31">
        <v>1</v>
      </c>
      <c r="F262" s="31" t="s">
        <v>206</v>
      </c>
      <c r="G262" s="31" t="s">
        <v>199</v>
      </c>
      <c r="H262" s="32" t="s">
        <v>244</v>
      </c>
      <c r="I262" s="32" t="s">
        <v>326</v>
      </c>
      <c r="J262" s="32" t="s">
        <v>326</v>
      </c>
      <c r="N262" s="503">
        <v>7.1122204500194866E-2</v>
      </c>
      <c r="O262" s="11">
        <v>35.346899999999998</v>
      </c>
      <c r="P262" s="11">
        <v>21.7788</v>
      </c>
      <c r="Q262" s="11">
        <v>50.173639999999999</v>
      </c>
      <c r="R262" s="10">
        <v>1024.5468000000001</v>
      </c>
      <c r="S262" s="11">
        <v>7.7510199999999996</v>
      </c>
      <c r="T262" s="10">
        <v>108.45053</v>
      </c>
      <c r="U262" s="11">
        <v>8.1129999999999995</v>
      </c>
      <c r="V262" s="11">
        <v>0.33710000000000001</v>
      </c>
      <c r="W262" s="11">
        <v>0.22559999999999999</v>
      </c>
      <c r="X262" s="11">
        <v>35.359900000000003</v>
      </c>
      <c r="Y262" s="11">
        <v>21.6004</v>
      </c>
      <c r="Z262" s="11">
        <v>50.009143000000002</v>
      </c>
      <c r="AA262" s="10">
        <v>1024.644</v>
      </c>
      <c r="AB262" s="11">
        <v>7.6532400000000003</v>
      </c>
      <c r="AC262" s="10">
        <v>106.75046</v>
      </c>
      <c r="AD262" s="11">
        <v>8.1300000000000008</v>
      </c>
      <c r="AE262" s="11">
        <v>0.35099999999999998</v>
      </c>
      <c r="AF262" s="11">
        <v>0.42780000000000001</v>
      </c>
      <c r="AG262" s="10">
        <v>8</v>
      </c>
      <c r="AH262" s="503">
        <v>0.33</v>
      </c>
    </row>
    <row r="263" spans="1:34" s="116" customFormat="1">
      <c r="A263" s="29" t="s">
        <v>362</v>
      </c>
      <c r="B263" s="33">
        <v>41617</v>
      </c>
      <c r="C263" s="31">
        <v>2</v>
      </c>
      <c r="D263" s="31" t="s">
        <v>196</v>
      </c>
      <c r="E263" s="31">
        <v>1</v>
      </c>
      <c r="F263" s="31" t="s">
        <v>197</v>
      </c>
      <c r="G263" s="31" t="s">
        <v>199</v>
      </c>
      <c r="H263" s="32" t="s">
        <v>237</v>
      </c>
      <c r="I263" s="32" t="s">
        <v>326</v>
      </c>
      <c r="J263" s="32" t="s">
        <v>327</v>
      </c>
      <c r="N263" s="503">
        <v>8.4333695E-2</v>
      </c>
      <c r="O263" s="11">
        <v>35.492899999999999</v>
      </c>
      <c r="P263" s="11">
        <v>21.924499999999998</v>
      </c>
      <c r="Q263" s="11">
        <v>50.509838000000002</v>
      </c>
      <c r="R263" s="10">
        <v>1024.6201000000001</v>
      </c>
      <c r="S263" s="11">
        <v>7.3907299999999996</v>
      </c>
      <c r="T263" s="10">
        <v>103.76625</v>
      </c>
      <c r="U263" s="11">
        <v>8.2880000000000003</v>
      </c>
      <c r="V263" s="11">
        <v>0.21190000000000001</v>
      </c>
      <c r="W263" s="11">
        <v>0.27300000000000002</v>
      </c>
      <c r="X263" s="11">
        <v>35.508200000000002</v>
      </c>
      <c r="Y263" s="11">
        <v>21.6934</v>
      </c>
      <c r="Z263" s="11">
        <v>50.293599999999998</v>
      </c>
      <c r="AA263" s="10">
        <v>1024.7438</v>
      </c>
      <c r="AB263" s="11">
        <v>8.1396899999999999</v>
      </c>
      <c r="AC263" s="10">
        <v>113.82285</v>
      </c>
      <c r="AD263" s="11">
        <v>8.3089999999999993</v>
      </c>
      <c r="AE263" s="11">
        <v>0.31409999999999999</v>
      </c>
      <c r="AF263" s="11">
        <v>0.41849999999999998</v>
      </c>
      <c r="AG263" s="10">
        <v>5.2</v>
      </c>
      <c r="AH263" s="503">
        <v>0.38</v>
      </c>
    </row>
    <row r="264" spans="1:34" s="116" customFormat="1">
      <c r="A264" s="29" t="s">
        <v>362</v>
      </c>
      <c r="B264" s="33">
        <v>41624</v>
      </c>
      <c r="C264" s="31">
        <v>2</v>
      </c>
      <c r="D264" s="31" t="s">
        <v>196</v>
      </c>
      <c r="E264" s="31">
        <v>1</v>
      </c>
      <c r="F264" s="31" t="s">
        <v>197</v>
      </c>
      <c r="G264" s="31" t="s">
        <v>187</v>
      </c>
      <c r="H264" s="32" t="s">
        <v>240</v>
      </c>
      <c r="I264" s="32" t="s">
        <v>326</v>
      </c>
      <c r="J264" s="32" t="s">
        <v>326</v>
      </c>
      <c r="N264" s="503">
        <v>7.4243306389456629E-2</v>
      </c>
      <c r="O264" s="11">
        <v>35.6584</v>
      </c>
      <c r="P264" s="11">
        <v>23.351900000000001</v>
      </c>
      <c r="Q264" s="11">
        <v>52.215651999999999</v>
      </c>
      <c r="R264" s="10">
        <v>1024.3382999999999</v>
      </c>
      <c r="S264" s="11">
        <v>7.4393900000000004</v>
      </c>
      <c r="T264" s="10">
        <v>107.20483</v>
      </c>
      <c r="U264" s="11">
        <v>8.1319999999999997</v>
      </c>
      <c r="V264" s="11">
        <v>0.12139999999999999</v>
      </c>
      <c r="W264" s="11">
        <v>0.2339</v>
      </c>
      <c r="X264" s="11">
        <v>35.626100000000001</v>
      </c>
      <c r="Y264" s="11">
        <v>22.244399999999999</v>
      </c>
      <c r="Z264" s="11">
        <v>51.015827999999999</v>
      </c>
      <c r="AA264" s="10">
        <v>1024.6656</v>
      </c>
      <c r="AB264" s="11">
        <v>7.2944500000000003</v>
      </c>
      <c r="AC264" s="10">
        <v>103.07635999999999</v>
      </c>
      <c r="AD264" s="11">
        <v>8.1300000000000008</v>
      </c>
      <c r="AE264" s="11">
        <v>0.58699999999999997</v>
      </c>
      <c r="AF264" s="11">
        <v>1.7693000000000001</v>
      </c>
      <c r="AG264" s="10">
        <v>7.1</v>
      </c>
      <c r="AH264" s="503">
        <v>0.31</v>
      </c>
    </row>
    <row r="265" spans="1:34" s="116" customFormat="1">
      <c r="A265" s="29" t="s">
        <v>362</v>
      </c>
      <c r="B265" s="33">
        <v>41631</v>
      </c>
      <c r="C265" s="31">
        <v>2</v>
      </c>
      <c r="D265" s="31" t="s">
        <v>196</v>
      </c>
      <c r="E265" s="31">
        <v>1</v>
      </c>
      <c r="F265" s="31" t="s">
        <v>116</v>
      </c>
      <c r="G265" s="31" t="s">
        <v>207</v>
      </c>
      <c r="H265" s="32" t="s">
        <v>240</v>
      </c>
      <c r="I265" s="32" t="s">
        <v>326</v>
      </c>
      <c r="J265" s="32" t="s">
        <v>326</v>
      </c>
      <c r="N265" s="503">
        <v>9.848832596529071E-2</v>
      </c>
      <c r="O265" s="11">
        <v>35.722999999999999</v>
      </c>
      <c r="P265" s="11">
        <v>23.310400000000001</v>
      </c>
      <c r="Q265" s="11">
        <v>52.255918999999999</v>
      </c>
      <c r="R265" s="10">
        <v>1024.3984</v>
      </c>
      <c r="S265" s="11">
        <v>7.5379100000000001</v>
      </c>
      <c r="T265" s="10">
        <v>108.58671</v>
      </c>
      <c r="U265" s="11">
        <v>8.2279999999999998</v>
      </c>
      <c r="V265" s="11">
        <v>0.35420000000000001</v>
      </c>
      <c r="W265" s="11">
        <v>0.1055</v>
      </c>
      <c r="X265" s="11">
        <v>35.720100000000002</v>
      </c>
      <c r="Y265" s="11">
        <v>22.3904</v>
      </c>
      <c r="Z265" s="11">
        <v>51.290565999999998</v>
      </c>
      <c r="AA265" s="10">
        <v>1024.7150999999999</v>
      </c>
      <c r="AB265" s="11">
        <v>7.4136300000000004</v>
      </c>
      <c r="AC265" s="10">
        <v>105.08831000000001</v>
      </c>
      <c r="AD265" s="11">
        <v>8.2330000000000005</v>
      </c>
      <c r="AE265" s="11">
        <v>0.38829999999999998</v>
      </c>
      <c r="AF265" s="11">
        <v>0.37169999999999997</v>
      </c>
      <c r="AG265" s="10">
        <v>12.9</v>
      </c>
      <c r="AH265" s="503">
        <v>0.21</v>
      </c>
    </row>
    <row r="266" spans="1:34" s="116" customFormat="1">
      <c r="A266" s="29" t="s">
        <v>362</v>
      </c>
      <c r="B266" s="33">
        <v>41645</v>
      </c>
      <c r="C266" s="31">
        <v>2</v>
      </c>
      <c r="D266" s="31" t="s">
        <v>196</v>
      </c>
      <c r="E266" s="31">
        <v>1</v>
      </c>
      <c r="F266" s="31" t="s">
        <v>208</v>
      </c>
      <c r="G266" s="31" t="s">
        <v>204</v>
      </c>
      <c r="H266" s="32" t="s">
        <v>240</v>
      </c>
      <c r="I266" s="32" t="s">
        <v>326</v>
      </c>
      <c r="J266" s="32" t="s">
        <v>326</v>
      </c>
      <c r="N266" s="503">
        <v>8.5526741121986757E-2</v>
      </c>
      <c r="O266" s="11">
        <v>35.883400000000002</v>
      </c>
      <c r="P266" s="11">
        <v>23.414400000000001</v>
      </c>
      <c r="Q266" s="11">
        <v>52.574356000000002</v>
      </c>
      <c r="R266" s="10">
        <v>1024.4893</v>
      </c>
      <c r="S266" s="11">
        <v>7.5822900000000004</v>
      </c>
      <c r="T266" s="10">
        <v>109.52500999999999</v>
      </c>
      <c r="U266" s="11">
        <v>8.2469999999999999</v>
      </c>
      <c r="V266" s="11">
        <v>0.1734</v>
      </c>
      <c r="W266" s="11">
        <v>0.49409999999999998</v>
      </c>
      <c r="X266" s="11">
        <v>35.85</v>
      </c>
      <c r="Y266" s="11">
        <v>22.442900000000002</v>
      </c>
      <c r="Z266" s="11">
        <v>51.511738999999999</v>
      </c>
      <c r="AA266" s="10">
        <v>1024.8015</v>
      </c>
      <c r="AB266" s="11">
        <v>7.2240399999999996</v>
      </c>
      <c r="AC266" s="10">
        <v>102.57286999999999</v>
      </c>
      <c r="AD266" s="11">
        <v>8.2189999999999994</v>
      </c>
      <c r="AE266" s="11">
        <v>0.3866</v>
      </c>
      <c r="AF266" s="11">
        <v>0.46600000000000003</v>
      </c>
      <c r="AG266" s="10">
        <v>13.5</v>
      </c>
      <c r="AH266" s="503">
        <v>0.28000000000000003</v>
      </c>
    </row>
    <row r="267" spans="1:34" s="116" customFormat="1">
      <c r="A267" s="29" t="s">
        <v>362</v>
      </c>
      <c r="B267" s="33">
        <v>41652</v>
      </c>
      <c r="C267" s="31">
        <v>2</v>
      </c>
      <c r="D267" s="31">
        <v>1</v>
      </c>
      <c r="E267" s="31">
        <v>1</v>
      </c>
      <c r="F267" s="31" t="s">
        <v>116</v>
      </c>
      <c r="G267" s="31" t="s">
        <v>199</v>
      </c>
      <c r="H267" s="32" t="s">
        <v>244</v>
      </c>
      <c r="I267" s="32" t="s">
        <v>326</v>
      </c>
      <c r="J267" s="32" t="s">
        <v>326</v>
      </c>
      <c r="N267" s="503">
        <v>8.8811711457311884E-2</v>
      </c>
      <c r="O267" s="11">
        <v>35.958300000000001</v>
      </c>
      <c r="P267" s="11">
        <v>23.8262</v>
      </c>
      <c r="Q267" s="11">
        <v>53.109034000000001</v>
      </c>
      <c r="R267" s="10">
        <v>1024.4250999999999</v>
      </c>
      <c r="S267" s="11">
        <v>7.7345800000000002</v>
      </c>
      <c r="T267" s="10">
        <v>112.57246000000001</v>
      </c>
      <c r="U267" s="11">
        <v>8.298</v>
      </c>
      <c r="V267" s="11">
        <v>0.2394</v>
      </c>
      <c r="W267" s="11">
        <v>0.19</v>
      </c>
      <c r="X267" s="11">
        <v>35.957700000000003</v>
      </c>
      <c r="Y267" s="11">
        <v>23.3825</v>
      </c>
      <c r="Z267" s="11">
        <v>52.640884999999997</v>
      </c>
      <c r="AA267" s="10">
        <v>1024.5900999999999</v>
      </c>
      <c r="AB267" s="11">
        <v>7.0410700000000004</v>
      </c>
      <c r="AC267" s="10">
        <v>101.69452</v>
      </c>
      <c r="AD267" s="11">
        <v>8.266</v>
      </c>
      <c r="AE267" s="11">
        <v>0.46779999999999999</v>
      </c>
      <c r="AF267" s="11">
        <v>0.44840000000000002</v>
      </c>
      <c r="AG267" s="10">
        <v>6.2</v>
      </c>
      <c r="AH267" s="503">
        <v>0.33</v>
      </c>
    </row>
    <row r="268" spans="1:34" s="116" customFormat="1">
      <c r="A268" s="29" t="s">
        <v>362</v>
      </c>
      <c r="B268" s="33">
        <v>41659</v>
      </c>
      <c r="C268" s="31">
        <v>2</v>
      </c>
      <c r="D268" s="31">
        <v>1</v>
      </c>
      <c r="E268" s="31">
        <v>1</v>
      </c>
      <c r="F268" s="31" t="s">
        <v>208</v>
      </c>
      <c r="G268" s="31" t="s">
        <v>207</v>
      </c>
      <c r="H268" s="32" t="s">
        <v>237</v>
      </c>
      <c r="I268" s="32" t="s">
        <v>326</v>
      </c>
      <c r="J268" s="32" t="s">
        <v>327</v>
      </c>
      <c r="N268" s="503">
        <v>0.10117700773805575</v>
      </c>
      <c r="O268" s="11">
        <v>36.137</v>
      </c>
      <c r="P268" s="11">
        <v>24.277699999999999</v>
      </c>
      <c r="Q268" s="11">
        <v>53.825633000000003</v>
      </c>
      <c r="R268" s="10">
        <v>1024.4238</v>
      </c>
      <c r="S268" s="11">
        <v>6.9289100000000001</v>
      </c>
      <c r="T268" s="10">
        <v>101.73672999999999</v>
      </c>
      <c r="U268" s="11">
        <v>8.2530000000000001</v>
      </c>
      <c r="V268" s="11">
        <v>0.43280000000000002</v>
      </c>
      <c r="W268" s="11">
        <v>0.29480000000000001</v>
      </c>
      <c r="X268" s="11">
        <v>36.1828</v>
      </c>
      <c r="Y268" s="11">
        <v>23.682700000000001</v>
      </c>
      <c r="Z268" s="11">
        <v>53.253199000000002</v>
      </c>
      <c r="AA268" s="10">
        <v>1024.6684</v>
      </c>
      <c r="AB268" s="11">
        <v>7.1309500000000003</v>
      </c>
      <c r="AC268" s="10">
        <v>103.66399</v>
      </c>
      <c r="AD268" s="11">
        <v>8.266</v>
      </c>
      <c r="AE268" s="11">
        <v>0.44600000000000001</v>
      </c>
      <c r="AF268" s="11">
        <v>0.48980000000000001</v>
      </c>
      <c r="AG268" s="10">
        <v>6.8</v>
      </c>
      <c r="AH268" s="503">
        <v>0.32</v>
      </c>
    </row>
    <row r="269" spans="1:34" s="116" customFormat="1">
      <c r="A269" s="29" t="s">
        <v>362</v>
      </c>
      <c r="B269" s="33">
        <v>41667</v>
      </c>
      <c r="C269" s="31">
        <v>2</v>
      </c>
      <c r="D269" s="31">
        <v>1</v>
      </c>
      <c r="E269" s="31">
        <v>1</v>
      </c>
      <c r="F269" s="31" t="s">
        <v>116</v>
      </c>
      <c r="G269" s="31" t="s">
        <v>199</v>
      </c>
      <c r="H269" s="32" t="s">
        <v>238</v>
      </c>
      <c r="I269" s="32" t="s">
        <v>326</v>
      </c>
      <c r="J269" s="32" t="s">
        <v>327</v>
      </c>
      <c r="N269" s="503">
        <v>9.3820832754722472E-2</v>
      </c>
      <c r="O269" s="11">
        <v>36.202300000000001</v>
      </c>
      <c r="P269" s="11">
        <v>24.55</v>
      </c>
      <c r="Q269" s="11">
        <v>54.204067999999999</v>
      </c>
      <c r="R269" s="10">
        <v>1024.3924999999999</v>
      </c>
      <c r="S269" s="11">
        <v>7.7000999999999999</v>
      </c>
      <c r="T269" s="10">
        <v>113.63039000000001</v>
      </c>
      <c r="U269" s="11">
        <v>8.1359999999999992</v>
      </c>
      <c r="V269" s="11">
        <v>0.39779999999999999</v>
      </c>
      <c r="W269" s="11">
        <v>0.21859999999999999</v>
      </c>
      <c r="X269" s="11">
        <v>36.282200000000003</v>
      </c>
      <c r="Y269" s="11">
        <v>24.238299999999999</v>
      </c>
      <c r="Z269" s="11">
        <v>53.978015999999997</v>
      </c>
      <c r="AA269" s="10">
        <v>1024.5721000000001</v>
      </c>
      <c r="AB269" s="11">
        <v>8.5545600000000004</v>
      </c>
      <c r="AC269" s="10">
        <v>125.62599</v>
      </c>
      <c r="AD269" s="11">
        <v>8.1449999999999996</v>
      </c>
      <c r="AE269" s="11">
        <v>0.42099999999999999</v>
      </c>
      <c r="AF269" s="11">
        <v>0.4138</v>
      </c>
      <c r="AG269" s="10">
        <v>6.4</v>
      </c>
      <c r="AH269" s="503">
        <v>0.41</v>
      </c>
    </row>
    <row r="270" spans="1:34" s="116" customFormat="1">
      <c r="A270" s="29" t="s">
        <v>362</v>
      </c>
      <c r="B270" s="33">
        <v>41673</v>
      </c>
      <c r="C270" s="31">
        <v>2</v>
      </c>
      <c r="D270" s="31">
        <v>1</v>
      </c>
      <c r="E270" s="31">
        <v>1</v>
      </c>
      <c r="F270" s="31" t="s">
        <v>116</v>
      </c>
      <c r="G270" s="31" t="s">
        <v>193</v>
      </c>
      <c r="H270" s="32" t="s">
        <v>241</v>
      </c>
      <c r="I270" s="32" t="s">
        <v>326</v>
      </c>
      <c r="J270" s="32" t="s">
        <v>280</v>
      </c>
      <c r="K270" s="32"/>
      <c r="L270" s="32"/>
      <c r="M270" s="32"/>
      <c r="N270" s="503">
        <v>6.9763506575728815E-2</v>
      </c>
      <c r="O270" s="11">
        <v>36.446599999999997</v>
      </c>
      <c r="P270" s="11">
        <v>24.450900000000001</v>
      </c>
      <c r="Q270" s="11">
        <v>54.421370000000003</v>
      </c>
      <c r="R270" s="10">
        <v>1024.6061</v>
      </c>
      <c r="S270" s="11">
        <v>7.6396300000000004</v>
      </c>
      <c r="T270" s="10">
        <v>112.70489000000001</v>
      </c>
      <c r="U270" s="11">
        <v>8.0860000000000003</v>
      </c>
      <c r="V270" s="11">
        <v>0.61539999999999995</v>
      </c>
      <c r="W270" s="11">
        <v>0.35270000000000001</v>
      </c>
      <c r="X270" s="11">
        <v>36.445300000000003</v>
      </c>
      <c r="Y270" s="11">
        <v>23.879799999999999</v>
      </c>
      <c r="Z270" s="11">
        <v>53.808759999999999</v>
      </c>
      <c r="AA270" s="10">
        <v>1024.8172</v>
      </c>
      <c r="AB270" s="11">
        <v>7.0593500000000002</v>
      </c>
      <c r="AC270" s="10">
        <v>103.12842000000001</v>
      </c>
      <c r="AD270" s="11">
        <v>8.0869999999999997</v>
      </c>
      <c r="AE270" s="11">
        <v>1.1458999999999999</v>
      </c>
      <c r="AF270" s="11">
        <v>1.5835999999999999</v>
      </c>
      <c r="AG270" s="10">
        <v>5.5</v>
      </c>
      <c r="AH270" s="503">
        <v>0.76</v>
      </c>
    </row>
    <row r="271" spans="1:34" s="116" customFormat="1">
      <c r="A271" s="29" t="s">
        <v>362</v>
      </c>
      <c r="B271" s="33">
        <v>41680</v>
      </c>
      <c r="C271" s="31">
        <v>2</v>
      </c>
      <c r="D271" s="31">
        <v>1</v>
      </c>
      <c r="E271" s="31">
        <v>1</v>
      </c>
      <c r="F271" s="31" t="s">
        <v>206</v>
      </c>
      <c r="G271" s="31" t="s">
        <v>193</v>
      </c>
      <c r="H271" s="32" t="s">
        <v>237</v>
      </c>
      <c r="I271" s="32" t="s">
        <v>326</v>
      </c>
      <c r="J271" s="32" t="s">
        <v>327</v>
      </c>
      <c r="K271" s="32"/>
      <c r="L271" s="32"/>
      <c r="M271" s="32"/>
      <c r="N271" s="511">
        <v>7.618828694516605E-2</v>
      </c>
      <c r="O271" s="11">
        <v>36.513399999999997</v>
      </c>
      <c r="P271" s="11">
        <v>23.523199999999999</v>
      </c>
      <c r="Q271" s="11">
        <v>53.51003</v>
      </c>
      <c r="R271" s="10">
        <v>1024.9340999999999</v>
      </c>
      <c r="S271" s="11">
        <v>7.1925699999999999</v>
      </c>
      <c r="T271" s="10">
        <v>104.47078999999999</v>
      </c>
      <c r="U271" s="11">
        <v>8.1920000000000002</v>
      </c>
      <c r="V271" s="11">
        <v>0.29459999999999997</v>
      </c>
      <c r="W271" s="11">
        <v>0.34620000000000001</v>
      </c>
      <c r="X271" s="11">
        <v>36.508400000000002</v>
      </c>
      <c r="Y271" s="11">
        <v>23.340599999999998</v>
      </c>
      <c r="Z271" s="11">
        <v>53.312761999999999</v>
      </c>
      <c r="AA271" s="10">
        <v>1025.037</v>
      </c>
      <c r="AB271" s="11">
        <v>6.9886200000000001</v>
      </c>
      <c r="AC271" s="10">
        <v>101.18485</v>
      </c>
      <c r="AD271" s="11">
        <v>8.1910000000000007</v>
      </c>
      <c r="AE271" s="11">
        <v>0.67830000000000001</v>
      </c>
      <c r="AF271" s="11">
        <v>0.90339999999999998</v>
      </c>
      <c r="AG271" s="10">
        <v>6</v>
      </c>
      <c r="AH271" s="503">
        <v>0.53</v>
      </c>
    </row>
    <row r="272" spans="1:34" s="116" customFormat="1">
      <c r="A272" s="29" t="s">
        <v>362</v>
      </c>
      <c r="B272" s="33">
        <v>41687</v>
      </c>
      <c r="C272" s="31">
        <v>2</v>
      </c>
      <c r="D272" s="31">
        <v>1</v>
      </c>
      <c r="E272" s="31">
        <v>1</v>
      </c>
      <c r="F272" s="31" t="s">
        <v>116</v>
      </c>
      <c r="G272" s="31" t="s">
        <v>207</v>
      </c>
      <c r="H272" s="32" t="s">
        <v>244</v>
      </c>
      <c r="I272" s="32" t="s">
        <v>326</v>
      </c>
      <c r="J272" s="32" t="s">
        <v>326</v>
      </c>
      <c r="K272" s="536"/>
      <c r="L272" s="32"/>
      <c r="M272" s="32"/>
      <c r="N272" s="511">
        <v>6.1275158713502836E-2</v>
      </c>
      <c r="O272" s="11">
        <v>36.514200000000002</v>
      </c>
      <c r="P272" s="11">
        <v>24.03</v>
      </c>
      <c r="Q272" s="11">
        <v>54.056531999999997</v>
      </c>
      <c r="R272" s="10">
        <v>1024.7828</v>
      </c>
      <c r="S272" s="11">
        <v>6.8952600000000004</v>
      </c>
      <c r="T272" s="10">
        <v>101.03183</v>
      </c>
      <c r="U272" s="11">
        <v>8.1489999999999991</v>
      </c>
      <c r="V272" s="11">
        <v>0.4551</v>
      </c>
      <c r="W272" s="11">
        <v>0.34310000000000002</v>
      </c>
      <c r="X272" s="11">
        <v>36.5456</v>
      </c>
      <c r="Y272" s="11">
        <v>23.781600000000001</v>
      </c>
      <c r="Z272" s="11">
        <v>53.834226999999998</v>
      </c>
      <c r="AA272" s="10">
        <v>1024.9217000000001</v>
      </c>
      <c r="AB272" s="11">
        <v>7.0420299999999996</v>
      </c>
      <c r="AC272" s="10">
        <v>102.76078</v>
      </c>
      <c r="AD272" s="11">
        <v>8.1679999999999993</v>
      </c>
      <c r="AE272" s="11">
        <v>0.46750000000000003</v>
      </c>
      <c r="AF272" s="11">
        <v>0.45300000000000001</v>
      </c>
      <c r="AG272" s="10">
        <v>6.7</v>
      </c>
      <c r="AH272" s="503">
        <v>0.28000000000000003</v>
      </c>
    </row>
    <row r="273" spans="1:34" s="116" customFormat="1">
      <c r="A273" s="29" t="s">
        <v>362</v>
      </c>
      <c r="B273" s="33">
        <v>41694</v>
      </c>
      <c r="C273" s="31">
        <v>2</v>
      </c>
      <c r="D273" s="31">
        <v>1</v>
      </c>
      <c r="E273" s="31">
        <v>1</v>
      </c>
      <c r="F273" s="31" t="s">
        <v>206</v>
      </c>
      <c r="G273" s="31" t="s">
        <v>193</v>
      </c>
      <c r="H273" s="32" t="s">
        <v>236</v>
      </c>
      <c r="I273" s="32" t="s">
        <v>326</v>
      </c>
      <c r="J273" s="32" t="s">
        <v>326</v>
      </c>
      <c r="K273" s="32"/>
      <c r="N273" s="503">
        <v>5.8764090538071141E-2</v>
      </c>
      <c r="O273" s="11">
        <v>36.620199999999997</v>
      </c>
      <c r="P273" s="11">
        <v>24.1343</v>
      </c>
      <c r="Q273" s="11">
        <v>54.308489999999999</v>
      </c>
      <c r="R273" s="10">
        <v>1024.8323</v>
      </c>
      <c r="S273" s="11">
        <v>7.0579900000000002</v>
      </c>
      <c r="T273" s="10">
        <v>103.66464000000001</v>
      </c>
      <c r="U273" s="11">
        <v>8.1809999999999992</v>
      </c>
      <c r="V273" s="11">
        <v>0.42820000000000003</v>
      </c>
      <c r="W273" s="11">
        <v>0.1918</v>
      </c>
      <c r="X273" s="11">
        <v>36.6205</v>
      </c>
      <c r="Y273" s="11">
        <v>23.892399999999999</v>
      </c>
      <c r="Z273" s="11">
        <v>54.051687000000001</v>
      </c>
      <c r="AA273" s="10">
        <v>1024.9453000000001</v>
      </c>
      <c r="AB273" s="11">
        <v>6.86754</v>
      </c>
      <c r="AC273" s="10">
        <v>100.44917</v>
      </c>
      <c r="AD273" s="11">
        <v>8.1709999999999994</v>
      </c>
      <c r="AE273" s="11">
        <v>0.51249999999999996</v>
      </c>
      <c r="AF273" s="11">
        <v>0.44669999999999999</v>
      </c>
      <c r="AG273" s="10">
        <v>8</v>
      </c>
      <c r="AH273" s="503">
        <v>0.3</v>
      </c>
    </row>
    <row r="274" spans="1:34" s="116" customFormat="1">
      <c r="A274" s="29" t="s">
        <v>362</v>
      </c>
      <c r="B274" s="33">
        <v>41701</v>
      </c>
      <c r="C274" s="31">
        <v>2</v>
      </c>
      <c r="D274" s="31">
        <v>1</v>
      </c>
      <c r="E274" s="31">
        <v>1</v>
      </c>
      <c r="F274" s="31" t="s">
        <v>197</v>
      </c>
      <c r="G274" s="31" t="s">
        <v>187</v>
      </c>
      <c r="H274" s="32" t="s">
        <v>236</v>
      </c>
      <c r="I274" s="32" t="s">
        <v>326</v>
      </c>
      <c r="J274" s="32" t="s">
        <v>327</v>
      </c>
      <c r="K274" s="32"/>
      <c r="N274" s="503">
        <v>8.7531083259125522E-2</v>
      </c>
      <c r="O274" s="11">
        <v>36.6785</v>
      </c>
      <c r="P274" s="11">
        <v>24.2178</v>
      </c>
      <c r="Q274" s="11">
        <v>54.475752</v>
      </c>
      <c r="R274" s="10">
        <v>1024.8516</v>
      </c>
      <c r="S274" s="11">
        <v>7.5223500000000003</v>
      </c>
      <c r="T274" s="10">
        <v>110.68022000000001</v>
      </c>
      <c r="U274" s="11">
        <v>8.1989999999999998</v>
      </c>
      <c r="V274" s="11">
        <v>0.31780000000000003</v>
      </c>
      <c r="W274" s="11">
        <v>0.1817</v>
      </c>
      <c r="X274" s="11">
        <v>36.718299999999999</v>
      </c>
      <c r="Y274" s="11">
        <v>23.885100000000001</v>
      </c>
      <c r="Z274" s="11">
        <v>54.172504000000004</v>
      </c>
      <c r="AA274" s="10">
        <v>1025.0281</v>
      </c>
      <c r="AB274" s="11">
        <v>7.00969</v>
      </c>
      <c r="AC274" s="10">
        <v>102.57324</v>
      </c>
      <c r="AD274" s="11">
        <v>8.1809999999999992</v>
      </c>
      <c r="AE274" s="11">
        <v>0.75249999999999995</v>
      </c>
      <c r="AF274" s="11">
        <v>0.40079999999999999</v>
      </c>
      <c r="AG274" s="10">
        <v>9.5</v>
      </c>
      <c r="AH274" s="503">
        <v>0.23</v>
      </c>
    </row>
    <row r="275" spans="1:34" s="116" customFormat="1">
      <c r="A275" s="29" t="s">
        <v>362</v>
      </c>
      <c r="B275" s="33">
        <v>41708</v>
      </c>
      <c r="C275" s="31">
        <v>2</v>
      </c>
      <c r="D275" s="31">
        <v>1</v>
      </c>
      <c r="E275" s="31">
        <v>1</v>
      </c>
      <c r="F275" s="31" t="s">
        <v>206</v>
      </c>
      <c r="G275" s="31" t="s">
        <v>187</v>
      </c>
      <c r="H275" s="32" t="s">
        <v>238</v>
      </c>
      <c r="I275" s="32" t="s">
        <v>326</v>
      </c>
      <c r="J275" s="32" t="s">
        <v>327</v>
      </c>
      <c r="K275" s="32"/>
      <c r="N275" s="503">
        <v>8.6100298949177784E-2</v>
      </c>
      <c r="O275" s="11">
        <v>36.748399999999997</v>
      </c>
      <c r="P275" s="11">
        <v>23.405999999999999</v>
      </c>
      <c r="Q275" s="11">
        <v>53.688788000000002</v>
      </c>
      <c r="R275" s="10">
        <v>1025.146</v>
      </c>
      <c r="S275" s="11">
        <v>7.1364200000000002</v>
      </c>
      <c r="T275" s="10">
        <v>103.58551</v>
      </c>
      <c r="U275" s="11">
        <v>8.2110000000000003</v>
      </c>
      <c r="V275" s="11">
        <v>0.1154</v>
      </c>
      <c r="W275" s="11">
        <v>0.26540000000000002</v>
      </c>
      <c r="X275" s="11">
        <v>36.757199999999997</v>
      </c>
      <c r="Y275" s="11">
        <v>23.189</v>
      </c>
      <c r="Z275" s="11">
        <v>53.471741000000002</v>
      </c>
      <c r="AA275" s="10">
        <v>1025.2733000000001</v>
      </c>
      <c r="AB275" s="11">
        <v>7.0151399999999997</v>
      </c>
      <c r="AC275" s="10">
        <v>101.44762</v>
      </c>
      <c r="AD275" s="11">
        <v>8.2149999999999999</v>
      </c>
      <c r="AE275" s="11">
        <v>0.14249999999999999</v>
      </c>
      <c r="AF275" s="11">
        <v>0.80700000000000005</v>
      </c>
      <c r="AG275" s="10">
        <v>10</v>
      </c>
      <c r="AH275" s="503">
        <v>0.49</v>
      </c>
    </row>
    <row r="276" spans="1:34" s="116" customFormat="1">
      <c r="A276" s="29" t="s">
        <v>362</v>
      </c>
      <c r="B276" s="33">
        <v>41715</v>
      </c>
      <c r="C276" s="31">
        <v>2</v>
      </c>
      <c r="D276" s="31">
        <v>1</v>
      </c>
      <c r="E276" s="31">
        <v>1</v>
      </c>
      <c r="F276" s="31" t="s">
        <v>116</v>
      </c>
      <c r="G276" s="31" t="s">
        <v>187</v>
      </c>
      <c r="H276" s="32" t="s">
        <v>243</v>
      </c>
      <c r="I276" s="32" t="s">
        <v>326</v>
      </c>
      <c r="J276" s="32" t="s">
        <v>280</v>
      </c>
      <c r="K276" s="32"/>
      <c r="N276" s="503">
        <v>7.898010193987999E-2</v>
      </c>
      <c r="O276" s="11">
        <v>36.780900000000003</v>
      </c>
      <c r="P276" s="11">
        <v>22.654499999999999</v>
      </c>
      <c r="Q276" s="11">
        <v>52.919930000000001</v>
      </c>
      <c r="R276" s="10">
        <v>1025.3901000000001</v>
      </c>
      <c r="S276" s="11">
        <v>7.7671099999999997</v>
      </c>
      <c r="T276" s="10">
        <v>111.29474</v>
      </c>
      <c r="U276" s="11">
        <v>8.3160000000000007</v>
      </c>
      <c r="V276" s="11">
        <v>0.18049999999999999</v>
      </c>
      <c r="W276" s="11">
        <v>0.27579999999999999</v>
      </c>
      <c r="X276" s="11">
        <v>36.764099999999999</v>
      </c>
      <c r="Y276" s="11">
        <v>22.422499999999999</v>
      </c>
      <c r="Z276" s="11">
        <v>52.653098</v>
      </c>
      <c r="AA276" s="10">
        <v>1025.4842000000001</v>
      </c>
      <c r="AB276" s="11">
        <v>7.1704999999999997</v>
      </c>
      <c r="AC276" s="10">
        <v>102.31868</v>
      </c>
      <c r="AD276" s="11">
        <v>8.2919999999999998</v>
      </c>
      <c r="AE276" s="11">
        <v>0.46179999999999999</v>
      </c>
      <c r="AF276" s="11">
        <v>1.3738999999999999</v>
      </c>
      <c r="AG276" s="10">
        <v>8.6</v>
      </c>
      <c r="AH276" s="503">
        <v>0.51</v>
      </c>
    </row>
    <row r="277" spans="1:34" s="116" customFormat="1">
      <c r="A277" s="29" t="s">
        <v>362</v>
      </c>
      <c r="B277" s="33">
        <v>41722</v>
      </c>
      <c r="C277" s="31">
        <v>2</v>
      </c>
      <c r="D277" s="31" t="s">
        <v>191</v>
      </c>
      <c r="E277" s="31">
        <v>1</v>
      </c>
      <c r="F277" s="31" t="s">
        <v>206</v>
      </c>
      <c r="G277" s="31" t="s">
        <v>189</v>
      </c>
      <c r="H277" s="32" t="s">
        <v>245</v>
      </c>
      <c r="I277" s="32" t="s">
        <v>326</v>
      </c>
      <c r="J277" s="32" t="s">
        <v>240</v>
      </c>
      <c r="K277" s="32"/>
      <c r="N277" s="503">
        <v>4.0464221811337277E-2</v>
      </c>
      <c r="O277" s="11">
        <v>36.759300000000003</v>
      </c>
      <c r="P277" s="11">
        <v>23.261600000000001</v>
      </c>
      <c r="Q277" s="11">
        <v>53.546841999999998</v>
      </c>
      <c r="R277" s="10">
        <v>1025.1966</v>
      </c>
      <c r="S277" s="11">
        <v>6.96143</v>
      </c>
      <c r="T277" s="10">
        <v>100.79899</v>
      </c>
      <c r="U277" s="11">
        <v>8.2089999999999996</v>
      </c>
      <c r="V277" s="11">
        <v>0.27850000000000003</v>
      </c>
      <c r="W277" s="11">
        <v>0.29449999999999998</v>
      </c>
      <c r="X277" s="11">
        <v>36.848199999999999</v>
      </c>
      <c r="Y277" s="11">
        <v>22.547499999999999</v>
      </c>
      <c r="Z277" s="11">
        <v>52.894505000000002</v>
      </c>
      <c r="AA277" s="10">
        <v>1025.51</v>
      </c>
      <c r="AB277" s="11">
        <v>6.9471100000000003</v>
      </c>
      <c r="AC277" s="10">
        <v>99.397360000000006</v>
      </c>
      <c r="AD277" s="11">
        <v>8.2110000000000003</v>
      </c>
      <c r="AE277" s="11">
        <v>0.28689999999999999</v>
      </c>
      <c r="AF277" s="11">
        <v>0.88619999999999999</v>
      </c>
      <c r="AG277" s="10">
        <v>7.9</v>
      </c>
      <c r="AH277" s="503">
        <v>0.63</v>
      </c>
    </row>
    <row r="278" spans="1:34" s="116" customFormat="1">
      <c r="A278" s="29"/>
      <c r="B278" s="33"/>
      <c r="C278" s="31"/>
      <c r="D278" s="31"/>
      <c r="E278" s="31"/>
      <c r="F278" s="31"/>
      <c r="G278" s="31"/>
      <c r="H278" s="32"/>
      <c r="I278" s="32"/>
      <c r="J278" s="32"/>
      <c r="K278" s="32"/>
      <c r="N278" s="503"/>
      <c r="AG278" s="10"/>
      <c r="AH278" s="503"/>
    </row>
    <row r="279" spans="1:34" s="116" customFormat="1">
      <c r="A279" s="29" t="s">
        <v>363</v>
      </c>
      <c r="B279" s="33">
        <v>41610</v>
      </c>
      <c r="C279" s="31">
        <v>2</v>
      </c>
      <c r="D279" s="31" t="s">
        <v>191</v>
      </c>
      <c r="E279" s="31">
        <v>1</v>
      </c>
      <c r="F279" s="31" t="s">
        <v>206</v>
      </c>
      <c r="G279" s="31" t="s">
        <v>207</v>
      </c>
      <c r="H279" s="32" t="s">
        <v>244</v>
      </c>
      <c r="I279" s="32" t="s">
        <v>326</v>
      </c>
      <c r="J279" s="32" t="s">
        <v>326</v>
      </c>
      <c r="N279" s="503">
        <v>5.3675642764145694E-2</v>
      </c>
      <c r="O279" s="11">
        <v>35.361600000000003</v>
      </c>
      <c r="P279" s="11">
        <v>21.753900000000002</v>
      </c>
      <c r="Q279" s="11">
        <v>50.166462000000003</v>
      </c>
      <c r="R279" s="10">
        <v>1024.5649000000001</v>
      </c>
      <c r="S279" s="11">
        <v>7.2495900000000004</v>
      </c>
      <c r="T279" s="10">
        <v>101.3984</v>
      </c>
      <c r="U279" s="11">
        <v>8.0640000000000001</v>
      </c>
      <c r="V279" s="11">
        <v>0.41880000000000001</v>
      </c>
      <c r="W279" s="11">
        <v>0.26</v>
      </c>
      <c r="X279" s="11">
        <v>35.368099999999998</v>
      </c>
      <c r="Y279" s="11">
        <v>21.5425</v>
      </c>
      <c r="Z279" s="11">
        <v>49.962573999999996</v>
      </c>
      <c r="AA279" s="10">
        <v>1024.6962000000001</v>
      </c>
      <c r="AB279" s="11">
        <v>7.4788899999999998</v>
      </c>
      <c r="AC279" s="10">
        <v>104.2158</v>
      </c>
      <c r="AD279" s="11">
        <v>8.1039999999999992</v>
      </c>
      <c r="AE279" s="11">
        <v>0.55710000000000004</v>
      </c>
      <c r="AF279" s="11">
        <v>0.55959999999999999</v>
      </c>
      <c r="AG279" s="10">
        <v>7.5</v>
      </c>
      <c r="AH279" s="503">
        <v>0.39</v>
      </c>
    </row>
    <row r="280" spans="1:34" s="116" customFormat="1">
      <c r="A280" s="29" t="s">
        <v>363</v>
      </c>
      <c r="B280" s="33">
        <v>41617</v>
      </c>
      <c r="C280" s="31">
        <v>2</v>
      </c>
      <c r="D280" s="31" t="s">
        <v>196</v>
      </c>
      <c r="E280" s="31">
        <v>1</v>
      </c>
      <c r="F280" s="31" t="s">
        <v>197</v>
      </c>
      <c r="G280" s="31" t="s">
        <v>207</v>
      </c>
      <c r="H280" s="32" t="s">
        <v>239</v>
      </c>
      <c r="I280" s="32" t="s">
        <v>326</v>
      </c>
      <c r="J280" s="32" t="s">
        <v>280</v>
      </c>
      <c r="N280" s="503">
        <v>8.1082224999999994E-2</v>
      </c>
      <c r="O280" s="11">
        <v>35.529800000000002</v>
      </c>
      <c r="P280" s="11">
        <v>21.855899999999998</v>
      </c>
      <c r="Q280" s="11">
        <v>50.485008999999998</v>
      </c>
      <c r="R280" s="10">
        <v>1024.6669999999999</v>
      </c>
      <c r="S280" s="11">
        <v>7.5664499999999997</v>
      </c>
      <c r="T280" s="10">
        <v>106.12667999999999</v>
      </c>
      <c r="U280" s="11">
        <v>8.3170000000000002</v>
      </c>
      <c r="V280" s="11">
        <v>0.43530000000000002</v>
      </c>
      <c r="W280" s="11">
        <v>0.3775</v>
      </c>
      <c r="X280" s="11">
        <v>35.4955</v>
      </c>
      <c r="Y280" s="11">
        <v>21.4055</v>
      </c>
      <c r="Z280" s="11">
        <v>49.980446000000001</v>
      </c>
      <c r="AA280" s="10">
        <v>1024.8289</v>
      </c>
      <c r="AB280" s="11">
        <v>7.4206200000000004</v>
      </c>
      <c r="AC280" s="10">
        <v>103.22789</v>
      </c>
      <c r="AD280" s="11">
        <v>8.3070000000000004</v>
      </c>
      <c r="AE280" s="11">
        <v>0.60350000000000004</v>
      </c>
      <c r="AF280" s="11">
        <v>1.1044</v>
      </c>
      <c r="AG280" s="10">
        <v>5.3</v>
      </c>
      <c r="AH280" s="503">
        <v>0.85</v>
      </c>
    </row>
    <row r="281" spans="1:34" s="116" customFormat="1">
      <c r="A281" s="29" t="s">
        <v>363</v>
      </c>
      <c r="B281" s="33">
        <v>41624</v>
      </c>
      <c r="C281" s="31">
        <v>2</v>
      </c>
      <c r="D281" s="31" t="s">
        <v>196</v>
      </c>
      <c r="E281" s="31">
        <v>1</v>
      </c>
      <c r="F281" s="31" t="s">
        <v>116</v>
      </c>
      <c r="G281" s="31" t="s">
        <v>207</v>
      </c>
      <c r="H281" s="32" t="s">
        <v>240</v>
      </c>
      <c r="I281" s="32" t="s">
        <v>326</v>
      </c>
      <c r="J281" s="32" t="s">
        <v>326</v>
      </c>
      <c r="N281" s="503">
        <v>5.9591466806368253E-2</v>
      </c>
      <c r="O281" s="11">
        <v>35.604599999999998</v>
      </c>
      <c r="P281" s="11">
        <v>23.712800000000001</v>
      </c>
      <c r="Q281" s="11">
        <v>52.524892000000001</v>
      </c>
      <c r="R281" s="10">
        <v>1024.1869999999999</v>
      </c>
      <c r="S281" s="11">
        <v>7.41676</v>
      </c>
      <c r="T281" s="10">
        <v>107.51622</v>
      </c>
      <c r="U281" s="11">
        <v>8.1069999999999993</v>
      </c>
      <c r="V281" s="11">
        <v>0.16339999999999999</v>
      </c>
      <c r="W281" s="11">
        <v>0.32729999999999998</v>
      </c>
      <c r="X281" s="11">
        <v>35.595399999999998</v>
      </c>
      <c r="Y281" s="11">
        <v>22.680199999999999</v>
      </c>
      <c r="Z281" s="11">
        <v>51.433743999999997</v>
      </c>
      <c r="AA281" s="10">
        <v>1024.53</v>
      </c>
      <c r="AB281" s="11">
        <v>7.4843200000000003</v>
      </c>
      <c r="AC281" s="10">
        <v>106.55517999999999</v>
      </c>
      <c r="AD281" s="11">
        <v>8.1150000000000002</v>
      </c>
      <c r="AE281" s="11">
        <v>0.26779999999999998</v>
      </c>
      <c r="AF281" s="11">
        <v>0.4395</v>
      </c>
      <c r="AG281" s="10">
        <v>9.8000000000000007</v>
      </c>
      <c r="AH281" s="503">
        <v>0.28999999999999998</v>
      </c>
    </row>
    <row r="282" spans="1:34" s="116" customFormat="1">
      <c r="A282" s="29" t="s">
        <v>363</v>
      </c>
      <c r="B282" s="33">
        <v>41631</v>
      </c>
      <c r="C282" s="31">
        <v>2</v>
      </c>
      <c r="D282" s="31" t="s">
        <v>191</v>
      </c>
      <c r="E282" s="31">
        <v>1</v>
      </c>
      <c r="F282" s="31" t="s">
        <v>116</v>
      </c>
      <c r="G282" s="31" t="s">
        <v>207</v>
      </c>
      <c r="H282" s="32" t="s">
        <v>244</v>
      </c>
      <c r="I282" s="32" t="s">
        <v>326</v>
      </c>
      <c r="J282" s="32" t="s">
        <v>326</v>
      </c>
      <c r="N282" s="503">
        <v>5.0023726113499298E-2</v>
      </c>
      <c r="O282" s="11">
        <v>35.7181</v>
      </c>
      <c r="P282" s="11">
        <v>22.616299999999999</v>
      </c>
      <c r="Q282" s="11">
        <v>51.519427</v>
      </c>
      <c r="R282" s="10">
        <v>1024.5939000000001</v>
      </c>
      <c r="S282" s="11">
        <v>7.2266199999999996</v>
      </c>
      <c r="T282" s="10">
        <v>102.84425</v>
      </c>
      <c r="U282" s="11">
        <v>8.1259999999999994</v>
      </c>
      <c r="V282" s="11">
        <v>0.34549999999999997</v>
      </c>
      <c r="W282" s="11">
        <v>0.10299999999999999</v>
      </c>
      <c r="X282" s="11">
        <v>35.701999999999998</v>
      </c>
      <c r="Y282" s="11">
        <v>22.250900000000001</v>
      </c>
      <c r="Z282" s="11">
        <v>51.122191999999998</v>
      </c>
      <c r="AA282" s="10">
        <v>1024.749</v>
      </c>
      <c r="AB282" s="11">
        <v>7.3898900000000003</v>
      </c>
      <c r="AC282" s="10">
        <v>104.48322</v>
      </c>
      <c r="AD282" s="11">
        <v>8.16</v>
      </c>
      <c r="AE282" s="11">
        <v>0.4259</v>
      </c>
      <c r="AF282" s="11">
        <v>0.45050000000000001</v>
      </c>
      <c r="AG282" s="10">
        <v>11.5</v>
      </c>
      <c r="AH282" s="503">
        <v>0.27</v>
      </c>
    </row>
    <row r="283" spans="1:34" s="116" customFormat="1">
      <c r="A283" s="29" t="s">
        <v>363</v>
      </c>
      <c r="B283" s="33">
        <v>41645</v>
      </c>
      <c r="C283" s="31">
        <v>2</v>
      </c>
      <c r="D283" s="31" t="s">
        <v>196</v>
      </c>
      <c r="E283" s="31">
        <v>1</v>
      </c>
      <c r="F283" s="31" t="s">
        <v>116</v>
      </c>
      <c r="G283" s="31" t="s">
        <v>204</v>
      </c>
      <c r="H283" s="32" t="s">
        <v>240</v>
      </c>
      <c r="I283" s="32" t="s">
        <v>326</v>
      </c>
      <c r="J283" s="32" t="s">
        <v>326</v>
      </c>
      <c r="N283" s="503">
        <v>8.562973857229339E-2</v>
      </c>
      <c r="O283" s="11">
        <v>35.866999999999997</v>
      </c>
      <c r="P283" s="11">
        <v>23.314299999999999</v>
      </c>
      <c r="Q283" s="11">
        <v>52.447040000000001</v>
      </c>
      <c r="R283" s="10">
        <v>1024.5050000000001</v>
      </c>
      <c r="S283" s="11">
        <v>7.0904100000000003</v>
      </c>
      <c r="T283" s="10">
        <v>102.23229000000001</v>
      </c>
      <c r="U283" s="11">
        <v>8.2080000000000002</v>
      </c>
      <c r="V283" s="11">
        <v>0.34279999999999999</v>
      </c>
      <c r="W283" s="11">
        <v>0.14560000000000001</v>
      </c>
      <c r="X283" s="11">
        <v>35.869500000000002</v>
      </c>
      <c r="Y283" s="11">
        <v>22.4055</v>
      </c>
      <c r="Z283" s="11">
        <v>51.495719000000001</v>
      </c>
      <c r="AA283" s="10">
        <v>1024.8107</v>
      </c>
      <c r="AB283" s="11">
        <v>6.9666499999999996</v>
      </c>
      <c r="AC283" s="10">
        <v>98.864289999999997</v>
      </c>
      <c r="AD283" s="11">
        <v>8.1999999999999993</v>
      </c>
      <c r="AE283" s="11">
        <v>0.2419</v>
      </c>
      <c r="AF283" s="11">
        <v>0.52829999999999999</v>
      </c>
      <c r="AG283" s="10">
        <v>10.199999999999999</v>
      </c>
      <c r="AH283" s="503">
        <v>0.28000000000000003</v>
      </c>
    </row>
    <row r="284" spans="1:34" s="116" customFormat="1">
      <c r="A284" s="29" t="s">
        <v>363</v>
      </c>
      <c r="B284" s="33">
        <v>41652</v>
      </c>
      <c r="C284" s="31">
        <v>2</v>
      </c>
      <c r="D284" s="31">
        <v>1</v>
      </c>
      <c r="E284" s="31">
        <v>1</v>
      </c>
      <c r="F284" s="31" t="s">
        <v>208</v>
      </c>
      <c r="G284" s="31" t="s">
        <v>199</v>
      </c>
      <c r="H284" s="32" t="s">
        <v>240</v>
      </c>
      <c r="I284" s="32" t="s">
        <v>326</v>
      </c>
      <c r="J284" s="32" t="s">
        <v>326</v>
      </c>
      <c r="N284" s="503">
        <v>7.9301402488174591E-2</v>
      </c>
      <c r="O284" s="11">
        <v>35.952599999999997</v>
      </c>
      <c r="P284" s="11">
        <v>23.634899999999998</v>
      </c>
      <c r="Q284" s="11">
        <v>52.898094</v>
      </c>
      <c r="R284" s="10">
        <v>1024.4739</v>
      </c>
      <c r="S284" s="11">
        <v>6.9065799999999999</v>
      </c>
      <c r="T284" s="10">
        <v>100.18635999999999</v>
      </c>
      <c r="U284" s="11">
        <v>8.1039999999999992</v>
      </c>
      <c r="V284" s="11">
        <v>0.20430000000000001</v>
      </c>
      <c r="W284" s="11">
        <v>0.2175</v>
      </c>
      <c r="X284" s="11">
        <v>35.951000000000001</v>
      </c>
      <c r="Y284" s="11">
        <v>23.631599999999999</v>
      </c>
      <c r="Z284" s="11">
        <v>52.897553000000002</v>
      </c>
      <c r="AA284" s="10">
        <v>1024.5236</v>
      </c>
      <c r="AB284" s="11">
        <v>7.0139500000000004</v>
      </c>
      <c r="AC284" s="10">
        <v>101.73717000000001</v>
      </c>
      <c r="AD284" s="11">
        <v>8.1359999999999992</v>
      </c>
      <c r="AE284" s="11">
        <v>0.18529999999999999</v>
      </c>
      <c r="AF284" s="11">
        <v>0.33050000000000002</v>
      </c>
      <c r="AG284" s="10">
        <v>9.8000000000000007</v>
      </c>
      <c r="AH284" s="503">
        <v>0.27</v>
      </c>
    </row>
    <row r="285" spans="1:34" s="116" customFormat="1">
      <c r="A285" s="29" t="s">
        <v>363</v>
      </c>
      <c r="B285" s="33">
        <v>41659</v>
      </c>
      <c r="C285" s="31">
        <v>2</v>
      </c>
      <c r="D285" s="31">
        <v>1</v>
      </c>
      <c r="E285" s="31">
        <v>1</v>
      </c>
      <c r="F285" s="31" t="s">
        <v>116</v>
      </c>
      <c r="G285" s="31" t="s">
        <v>207</v>
      </c>
      <c r="H285" s="32" t="s">
        <v>236</v>
      </c>
      <c r="I285" s="32" t="s">
        <v>326</v>
      </c>
      <c r="J285" s="32" t="s">
        <v>327</v>
      </c>
      <c r="N285" s="503">
        <v>5.0137610042937958E-2</v>
      </c>
      <c r="O285" s="11">
        <v>36.172400000000003</v>
      </c>
      <c r="P285" s="11">
        <v>24.216200000000001</v>
      </c>
      <c r="Q285" s="11">
        <v>53.806538000000003</v>
      </c>
      <c r="R285" s="10">
        <v>1024.4692</v>
      </c>
      <c r="S285" s="11">
        <v>7.0972799999999996</v>
      </c>
      <c r="T285" s="10">
        <v>104.12016</v>
      </c>
      <c r="U285" s="11">
        <v>8.2479999999999993</v>
      </c>
      <c r="V285" s="11">
        <v>0.51719999999999999</v>
      </c>
      <c r="W285" s="11">
        <v>0.2346</v>
      </c>
      <c r="X285" s="11">
        <v>36.116999999999997</v>
      </c>
      <c r="Y285" s="11">
        <v>23.5778</v>
      </c>
      <c r="Z285" s="11">
        <v>53.055512999999998</v>
      </c>
      <c r="AA285" s="10">
        <v>1024.6506999999999</v>
      </c>
      <c r="AB285" s="11">
        <v>7.2016499999999999</v>
      </c>
      <c r="AC285" s="10">
        <v>104.46244</v>
      </c>
      <c r="AD285" s="11">
        <v>8.2560000000000002</v>
      </c>
      <c r="AE285" s="11">
        <v>0.56220000000000003</v>
      </c>
      <c r="AF285" s="11">
        <v>0.66149999999999998</v>
      </c>
      <c r="AG285" s="10">
        <v>8.9</v>
      </c>
      <c r="AH285" s="503">
        <v>0.35</v>
      </c>
    </row>
    <row r="286" spans="1:34" s="116" customFormat="1">
      <c r="A286" s="29" t="s">
        <v>363</v>
      </c>
      <c r="B286" s="33">
        <v>41667</v>
      </c>
      <c r="C286" s="31">
        <v>2</v>
      </c>
      <c r="D286" s="31">
        <v>1</v>
      </c>
      <c r="E286" s="31">
        <v>1</v>
      </c>
      <c r="F286" s="31" t="s">
        <v>208</v>
      </c>
      <c r="G286" s="31" t="s">
        <v>199</v>
      </c>
      <c r="H286" s="32" t="s">
        <v>241</v>
      </c>
      <c r="I286" s="32" t="s">
        <v>326</v>
      </c>
      <c r="J286" s="32" t="s">
        <v>280</v>
      </c>
      <c r="N286" s="503">
        <v>9.3669234357986034E-2</v>
      </c>
      <c r="O286" s="11">
        <v>36.234900000000003</v>
      </c>
      <c r="P286" s="11">
        <v>24.466000000000001</v>
      </c>
      <c r="Q286" s="11">
        <v>54.157049999999998</v>
      </c>
      <c r="R286" s="10">
        <v>1024.4419</v>
      </c>
      <c r="S286" s="11">
        <v>6.9286899999999996</v>
      </c>
      <c r="T286" s="10">
        <v>102.11919</v>
      </c>
      <c r="U286" s="11">
        <v>8.1210000000000004</v>
      </c>
      <c r="V286" s="11">
        <v>0.32600000000000001</v>
      </c>
      <c r="W286" s="11">
        <v>0.39589999999999997</v>
      </c>
      <c r="X286" s="11">
        <v>36.2408</v>
      </c>
      <c r="Y286" s="11">
        <v>24.142399999999999</v>
      </c>
      <c r="Z286" s="11">
        <v>53.820860000000003</v>
      </c>
      <c r="AA286" s="10">
        <v>1024.5735</v>
      </c>
      <c r="AB286" s="11">
        <v>6.9452199999999999</v>
      </c>
      <c r="AC286" s="10">
        <v>101.80046</v>
      </c>
      <c r="AD286" s="11">
        <v>8.1210000000000004</v>
      </c>
      <c r="AE286" s="11">
        <v>0.41510000000000002</v>
      </c>
      <c r="AF286" s="11">
        <v>0.72919999999999996</v>
      </c>
      <c r="AG286" s="10">
        <v>6.3</v>
      </c>
      <c r="AH286" s="503">
        <v>0.53</v>
      </c>
    </row>
    <row r="287" spans="1:34" s="116" customFormat="1">
      <c r="A287" s="29" t="s">
        <v>363</v>
      </c>
      <c r="B287" s="33">
        <v>41673</v>
      </c>
      <c r="C287" s="31">
        <v>2</v>
      </c>
      <c r="D287" s="31">
        <v>1</v>
      </c>
      <c r="E287" s="31">
        <v>1</v>
      </c>
      <c r="F287" s="31" t="s">
        <v>116</v>
      </c>
      <c r="G287" s="31" t="s">
        <v>193</v>
      </c>
      <c r="H287" s="32" t="s">
        <v>239</v>
      </c>
      <c r="I287" s="32" t="s">
        <v>326</v>
      </c>
      <c r="J287" s="32" t="s">
        <v>280</v>
      </c>
      <c r="K287" s="32"/>
      <c r="L287" s="32"/>
      <c r="M287" s="32"/>
      <c r="N287" s="503">
        <v>7.4865750923732141E-2</v>
      </c>
      <c r="O287" s="11">
        <v>36.396999999999998</v>
      </c>
      <c r="P287" s="11">
        <v>23.889900000000001</v>
      </c>
      <c r="Q287" s="11">
        <v>53.752164999999998</v>
      </c>
      <c r="R287" s="10">
        <v>1024.7372</v>
      </c>
      <c r="S287" s="11">
        <v>7.0541200000000002</v>
      </c>
      <c r="T287" s="10">
        <v>103.04128</v>
      </c>
      <c r="U287" s="11">
        <v>8.1289999999999996</v>
      </c>
      <c r="V287" s="11">
        <v>0.65569999999999995</v>
      </c>
      <c r="W287" s="11">
        <v>0.53380000000000005</v>
      </c>
      <c r="X287" s="11">
        <v>36.4161</v>
      </c>
      <c r="Y287" s="11">
        <v>23.7121</v>
      </c>
      <c r="Z287" s="11">
        <v>53.590145999999997</v>
      </c>
      <c r="AA287" s="10">
        <v>1024.8430000000001</v>
      </c>
      <c r="AB287" s="11">
        <v>7.2420600000000004</v>
      </c>
      <c r="AC287" s="10">
        <v>105.47448</v>
      </c>
      <c r="AD287" s="11">
        <v>8.1519999999999992</v>
      </c>
      <c r="AE287" s="11">
        <v>0.64439999999999997</v>
      </c>
      <c r="AF287" s="11">
        <v>0.77600000000000002</v>
      </c>
      <c r="AG287" s="10">
        <v>4.8</v>
      </c>
      <c r="AH287" s="503">
        <v>0.7</v>
      </c>
    </row>
    <row r="288" spans="1:34" s="116" customFormat="1">
      <c r="A288" s="29" t="s">
        <v>363</v>
      </c>
      <c r="B288" s="33">
        <v>41680</v>
      </c>
      <c r="C288" s="31">
        <v>2</v>
      </c>
      <c r="D288" s="31">
        <v>1</v>
      </c>
      <c r="E288" s="31">
        <v>1</v>
      </c>
      <c r="F288" s="31" t="s">
        <v>116</v>
      </c>
      <c r="G288" s="31" t="s">
        <v>207</v>
      </c>
      <c r="H288" s="32" t="s">
        <v>243</v>
      </c>
      <c r="I288" s="32" t="s">
        <v>326</v>
      </c>
      <c r="J288" s="32" t="s">
        <v>280</v>
      </c>
      <c r="K288" s="32"/>
      <c r="L288" s="32"/>
      <c r="M288" s="32"/>
      <c r="N288" s="511" t="s">
        <v>328</v>
      </c>
      <c r="O288" s="11">
        <v>36.477200000000003</v>
      </c>
      <c r="P288" s="11">
        <v>23.494599999999998</v>
      </c>
      <c r="Q288" s="11">
        <v>53.432243</v>
      </c>
      <c r="R288" s="10">
        <v>1024.9159</v>
      </c>
      <c r="S288" s="11">
        <v>6.8454499999999996</v>
      </c>
      <c r="T288" s="10">
        <v>99.358850000000004</v>
      </c>
      <c r="U288" s="11">
        <v>8.1959999999999997</v>
      </c>
      <c r="V288" s="11">
        <v>0.47370000000000001</v>
      </c>
      <c r="W288" s="11">
        <v>0.44190000000000002</v>
      </c>
      <c r="X288" s="11">
        <v>36.476799999999997</v>
      </c>
      <c r="Y288" s="11">
        <v>23.4892</v>
      </c>
      <c r="Z288" s="11">
        <v>53.428814000000003</v>
      </c>
      <c r="AA288" s="10">
        <v>1024.9449</v>
      </c>
      <c r="AB288" s="11">
        <v>6.9446300000000001</v>
      </c>
      <c r="AC288" s="10">
        <v>100.78879000000001</v>
      </c>
      <c r="AD288" s="11">
        <v>8.1969999999999992</v>
      </c>
      <c r="AE288" s="11">
        <v>0.40439999999999998</v>
      </c>
      <c r="AF288" s="11">
        <v>0.64849999999999997</v>
      </c>
      <c r="AG288" s="10">
        <v>5.5</v>
      </c>
      <c r="AH288" s="503">
        <v>0.6</v>
      </c>
    </row>
    <row r="289" spans="1:34" s="116" customFormat="1">
      <c r="A289" s="29" t="s">
        <v>363</v>
      </c>
      <c r="B289" s="33">
        <v>41687</v>
      </c>
      <c r="C289" s="31">
        <v>2</v>
      </c>
      <c r="D289" s="31">
        <v>1</v>
      </c>
      <c r="E289" s="31">
        <v>1</v>
      </c>
      <c r="F289" s="31" t="s">
        <v>116</v>
      </c>
      <c r="G289" s="31" t="s">
        <v>207</v>
      </c>
      <c r="H289" s="32" t="s">
        <v>237</v>
      </c>
      <c r="I289" s="32" t="s">
        <v>326</v>
      </c>
      <c r="J289" s="32" t="s">
        <v>327</v>
      </c>
      <c r="K289" s="536"/>
      <c r="L289" s="32"/>
      <c r="M289" s="32"/>
      <c r="N289" s="511">
        <v>6.8317395446506543E-2</v>
      </c>
      <c r="O289" s="11">
        <v>36.453699999999998</v>
      </c>
      <c r="P289" s="11">
        <v>23.990300000000001</v>
      </c>
      <c r="Q289" s="11">
        <v>53.934559</v>
      </c>
      <c r="R289" s="10">
        <v>1024.7509</v>
      </c>
      <c r="S289" s="11">
        <v>7.0336999999999996</v>
      </c>
      <c r="T289" s="10">
        <v>102.95422000000001</v>
      </c>
      <c r="U289" s="11">
        <v>8.17</v>
      </c>
      <c r="V289" s="11">
        <v>0.29909999999999998</v>
      </c>
      <c r="W289" s="11">
        <v>0.3029</v>
      </c>
      <c r="X289" s="11">
        <v>36.490400000000001</v>
      </c>
      <c r="Y289" s="11">
        <v>23.6966</v>
      </c>
      <c r="Z289" s="11">
        <v>53.668850999999997</v>
      </c>
      <c r="AA289" s="10">
        <v>1024.8886</v>
      </c>
      <c r="AB289" s="11">
        <v>7.1964399999999999</v>
      </c>
      <c r="AC289" s="10">
        <v>104.82677</v>
      </c>
      <c r="AD289" s="11">
        <v>8.1920000000000002</v>
      </c>
      <c r="AE289" s="11">
        <v>0.5504</v>
      </c>
      <c r="AF289" s="11">
        <v>0.45290000000000002</v>
      </c>
      <c r="AG289" s="10">
        <v>6</v>
      </c>
      <c r="AH289" s="503">
        <v>0.35</v>
      </c>
    </row>
    <row r="290" spans="1:34" s="116" customFormat="1">
      <c r="A290" s="29" t="s">
        <v>363</v>
      </c>
      <c r="B290" s="33">
        <v>41694</v>
      </c>
      <c r="C290" s="31">
        <v>2</v>
      </c>
      <c r="D290" s="31">
        <v>1</v>
      </c>
      <c r="E290" s="31">
        <v>1</v>
      </c>
      <c r="F290" s="31" t="s">
        <v>116</v>
      </c>
      <c r="G290" s="31" t="s">
        <v>193</v>
      </c>
      <c r="H290" s="32" t="s">
        <v>237</v>
      </c>
      <c r="I290" s="32" t="s">
        <v>326</v>
      </c>
      <c r="J290" s="32" t="s">
        <v>326</v>
      </c>
      <c r="K290" s="32"/>
      <c r="N290" s="503">
        <v>6.0195325823925679E-2</v>
      </c>
      <c r="O290" s="11">
        <v>36.603200000000001</v>
      </c>
      <c r="P290" s="11">
        <v>24.311499999999999</v>
      </c>
      <c r="Q290" s="11">
        <v>54.477631000000002</v>
      </c>
      <c r="R290" s="10">
        <v>1024.7644</v>
      </c>
      <c r="S290" s="11">
        <v>6.86531</v>
      </c>
      <c r="T290" s="10">
        <v>101.13133999999999</v>
      </c>
      <c r="U290" s="11">
        <v>8.1720000000000006</v>
      </c>
      <c r="V290" s="11">
        <v>0.38</v>
      </c>
      <c r="W290" s="11">
        <v>0.13539999999999999</v>
      </c>
      <c r="X290" s="11">
        <v>36.566200000000002</v>
      </c>
      <c r="Y290" s="11">
        <v>23.921299999999999</v>
      </c>
      <c r="Z290" s="11">
        <v>54.012428</v>
      </c>
      <c r="AA290" s="10">
        <v>1024.9011</v>
      </c>
      <c r="AB290" s="11">
        <v>6.4810400000000001</v>
      </c>
      <c r="AC290" s="10">
        <v>94.813630000000003</v>
      </c>
      <c r="AD290" s="11">
        <v>8.1679999999999993</v>
      </c>
      <c r="AE290" s="11">
        <v>0.30520000000000003</v>
      </c>
      <c r="AF290" s="11">
        <v>0.51559999999999995</v>
      </c>
      <c r="AG290" s="10">
        <v>8</v>
      </c>
      <c r="AH290" s="503">
        <v>0.36</v>
      </c>
    </row>
    <row r="291" spans="1:34" s="116" customFormat="1">
      <c r="A291" s="29" t="s">
        <v>363</v>
      </c>
      <c r="B291" s="33">
        <v>41701</v>
      </c>
      <c r="C291" s="31">
        <v>2</v>
      </c>
      <c r="D291" s="31">
        <v>1</v>
      </c>
      <c r="E291" s="31">
        <v>1</v>
      </c>
      <c r="F291" s="31" t="s">
        <v>206</v>
      </c>
      <c r="G291" s="31" t="s">
        <v>187</v>
      </c>
      <c r="H291" s="32" t="s">
        <v>238</v>
      </c>
      <c r="I291" s="32" t="s">
        <v>326</v>
      </c>
      <c r="J291" s="32" t="s">
        <v>327</v>
      </c>
      <c r="K291" s="32"/>
      <c r="N291" s="511" t="s">
        <v>328</v>
      </c>
      <c r="O291" s="11">
        <v>36.639299999999999</v>
      </c>
      <c r="P291" s="11">
        <v>24.028099999999998</v>
      </c>
      <c r="Q291" s="11">
        <v>54.218854999999998</v>
      </c>
      <c r="R291" s="10">
        <v>1024.8788999999999</v>
      </c>
      <c r="S291" s="11">
        <v>6.8863899999999996</v>
      </c>
      <c r="T291" s="10">
        <v>100.97127</v>
      </c>
      <c r="U291" s="11">
        <v>8.1630000000000003</v>
      </c>
      <c r="V291" s="11">
        <v>0.30620000000000003</v>
      </c>
      <c r="W291" s="11">
        <v>0.29039999999999999</v>
      </c>
      <c r="X291" s="11">
        <v>36.651699999999998</v>
      </c>
      <c r="Y291" s="11">
        <v>24.022300000000001</v>
      </c>
      <c r="Z291" s="11">
        <v>54.234222000000003</v>
      </c>
      <c r="AA291" s="10">
        <v>1024.9418000000001</v>
      </c>
      <c r="AB291" s="11">
        <v>6.8319599999999996</v>
      </c>
      <c r="AC291" s="10">
        <v>100.17026</v>
      </c>
      <c r="AD291" s="11">
        <v>8.1639999999999997</v>
      </c>
      <c r="AE291" s="11">
        <v>0.38929999999999998</v>
      </c>
      <c r="AF291" s="11">
        <v>0.56279999999999997</v>
      </c>
      <c r="AG291" s="10" t="s">
        <v>328</v>
      </c>
      <c r="AH291" s="503">
        <v>0.36</v>
      </c>
    </row>
    <row r="292" spans="1:34" s="116" customFormat="1">
      <c r="A292" s="29" t="s">
        <v>363</v>
      </c>
      <c r="B292" s="33">
        <v>41708</v>
      </c>
      <c r="C292" s="31">
        <v>2</v>
      </c>
      <c r="D292" s="31" t="s">
        <v>191</v>
      </c>
      <c r="E292" s="31" t="s">
        <v>191</v>
      </c>
      <c r="F292" s="31" t="s">
        <v>200</v>
      </c>
      <c r="G292" s="31" t="s">
        <v>187</v>
      </c>
      <c r="H292" s="32" t="s">
        <v>236</v>
      </c>
      <c r="I292" s="32" t="s">
        <v>326</v>
      </c>
      <c r="J292" s="32" t="s">
        <v>326</v>
      </c>
      <c r="K292" s="32"/>
      <c r="N292" s="503">
        <v>0.10707608144547393</v>
      </c>
      <c r="O292" s="11">
        <v>36.508099999999999</v>
      </c>
      <c r="P292" s="11">
        <v>22.752300000000002</v>
      </c>
      <c r="Q292" s="11">
        <v>52.676039000000003</v>
      </c>
      <c r="R292" s="10">
        <v>1025.1541</v>
      </c>
      <c r="S292" s="11">
        <v>6.9582899999999999</v>
      </c>
      <c r="T292" s="10">
        <v>99.718059999999994</v>
      </c>
      <c r="U292" s="11">
        <v>8.1590000000000007</v>
      </c>
      <c r="V292" s="11">
        <v>0.42320000000000002</v>
      </c>
      <c r="W292" s="11">
        <v>0.40849999999999997</v>
      </c>
      <c r="X292" s="11">
        <v>36.741199999999999</v>
      </c>
      <c r="Y292" s="11">
        <v>22.742999999999999</v>
      </c>
      <c r="Z292" s="11">
        <v>52.967719000000002</v>
      </c>
      <c r="AA292" s="10">
        <v>1025.3652</v>
      </c>
      <c r="AB292" s="11">
        <v>6.76614</v>
      </c>
      <c r="AC292" s="10">
        <v>97.079750000000004</v>
      </c>
      <c r="AD292" s="11">
        <v>8.1669999999999998</v>
      </c>
      <c r="AE292" s="11">
        <v>0.2626</v>
      </c>
      <c r="AF292" s="11">
        <v>0.56720000000000004</v>
      </c>
      <c r="AG292" s="10">
        <v>7.9</v>
      </c>
      <c r="AH292" s="503">
        <v>0.39</v>
      </c>
    </row>
    <row r="293" spans="1:34" s="116" customFormat="1">
      <c r="A293" s="29" t="s">
        <v>363</v>
      </c>
      <c r="B293" s="33">
        <v>41715</v>
      </c>
      <c r="C293" s="31">
        <v>2</v>
      </c>
      <c r="D293" s="31" t="s">
        <v>196</v>
      </c>
      <c r="E293" s="31">
        <v>1</v>
      </c>
      <c r="F293" s="31" t="s">
        <v>116</v>
      </c>
      <c r="G293" s="31" t="s">
        <v>193</v>
      </c>
      <c r="H293" s="32" t="s">
        <v>238</v>
      </c>
      <c r="I293" s="32" t="s">
        <v>326</v>
      </c>
      <c r="J293" s="32" t="s">
        <v>327</v>
      </c>
      <c r="K293" s="32"/>
      <c r="N293" s="503">
        <v>8.7226461569227309E-2</v>
      </c>
      <c r="O293" s="11">
        <v>36.524799999999999</v>
      </c>
      <c r="P293" s="11">
        <v>22.293399999999998</v>
      </c>
      <c r="Q293" s="11">
        <v>52.206510999999999</v>
      </c>
      <c r="R293" s="10">
        <v>1025.2983999999999</v>
      </c>
      <c r="S293" s="11">
        <v>7.1285600000000002</v>
      </c>
      <c r="T293" s="10">
        <v>101.34815</v>
      </c>
      <c r="U293" s="11">
        <v>8.2810000000000006</v>
      </c>
      <c r="V293" s="11">
        <v>0.34089999999999998</v>
      </c>
      <c r="W293" s="11">
        <v>0.16739999999999999</v>
      </c>
      <c r="X293" s="11">
        <v>36.711300000000001</v>
      </c>
      <c r="Y293" s="11">
        <v>22.331399999999999</v>
      </c>
      <c r="Z293" s="11">
        <v>52.489700999999997</v>
      </c>
      <c r="AA293" s="10">
        <v>1025.4853000000001</v>
      </c>
      <c r="AB293" s="11">
        <v>6.6935399999999996</v>
      </c>
      <c r="AC293" s="10">
        <v>95.330510000000004</v>
      </c>
      <c r="AD293" s="11">
        <v>8.2729999999999997</v>
      </c>
      <c r="AE293" s="11">
        <v>0.16550000000000001</v>
      </c>
      <c r="AF293" s="11">
        <v>0.75160000000000005</v>
      </c>
      <c r="AG293" s="10">
        <v>10.1</v>
      </c>
      <c r="AH293" s="503">
        <v>0.34</v>
      </c>
    </row>
    <row r="294" spans="1:34" s="116" customFormat="1">
      <c r="A294" s="29" t="s">
        <v>363</v>
      </c>
      <c r="B294" s="33">
        <v>41722</v>
      </c>
      <c r="C294" s="31">
        <v>2</v>
      </c>
      <c r="D294" s="31" t="s">
        <v>196</v>
      </c>
      <c r="E294" s="31">
        <v>1</v>
      </c>
      <c r="F294" s="31" t="s">
        <v>208</v>
      </c>
      <c r="G294" s="31" t="s">
        <v>193</v>
      </c>
      <c r="H294" s="32" t="s">
        <v>243</v>
      </c>
      <c r="I294" s="32" t="s">
        <v>326</v>
      </c>
      <c r="J294" s="32" t="s">
        <v>280</v>
      </c>
      <c r="K294" s="32"/>
      <c r="N294" s="503">
        <v>8.7991067220795902E-2</v>
      </c>
      <c r="O294" s="11">
        <v>36.378999999999998</v>
      </c>
      <c r="P294" s="11">
        <v>22.516100000000002</v>
      </c>
      <c r="Q294" s="11">
        <v>52.258660999999996</v>
      </c>
      <c r="R294" s="10">
        <v>1025.1235999999999</v>
      </c>
      <c r="S294" s="11">
        <v>7.2742399999999998</v>
      </c>
      <c r="T294" s="10">
        <v>103.73730999999999</v>
      </c>
      <c r="U294" s="11">
        <v>8.19</v>
      </c>
      <c r="V294" s="11">
        <v>0.29680000000000001</v>
      </c>
      <c r="W294" s="11">
        <v>0.24490000000000001</v>
      </c>
      <c r="X294" s="11">
        <v>36.853000000000002</v>
      </c>
      <c r="Y294" s="11">
        <v>22.5015</v>
      </c>
      <c r="Z294" s="11">
        <v>52.851802999999997</v>
      </c>
      <c r="AA294" s="10">
        <v>1025.5346</v>
      </c>
      <c r="AB294" s="11">
        <v>6.6641899999999996</v>
      </c>
      <c r="AC294" s="10">
        <v>95.275189999999995</v>
      </c>
      <c r="AD294" s="11">
        <v>8.1709999999999994</v>
      </c>
      <c r="AE294" s="11">
        <v>0.40670000000000001</v>
      </c>
      <c r="AF294" s="11">
        <v>0.95299999999999996</v>
      </c>
      <c r="AG294" s="10">
        <v>8.8000000000000007</v>
      </c>
      <c r="AH294" s="503">
        <v>0.51200000000000001</v>
      </c>
    </row>
    <row r="295" spans="1:34" s="116" customFormat="1">
      <c r="A295" s="29"/>
      <c r="B295" s="33"/>
      <c r="C295" s="31"/>
      <c r="D295" s="31"/>
      <c r="E295" s="31"/>
      <c r="F295" s="31"/>
      <c r="G295" s="31"/>
      <c r="H295" s="32"/>
      <c r="I295" s="32"/>
      <c r="J295" s="32"/>
      <c r="K295" s="32"/>
      <c r="AG295" s="10"/>
      <c r="AH295" s="503"/>
    </row>
    <row r="296" spans="1:34" s="116" customFormat="1">
      <c r="A296" s="29" t="s">
        <v>364</v>
      </c>
      <c r="B296" s="33">
        <v>41610</v>
      </c>
      <c r="C296" s="31">
        <v>2</v>
      </c>
      <c r="D296" s="31" t="s">
        <v>108</v>
      </c>
      <c r="E296" s="31" t="s">
        <v>191</v>
      </c>
      <c r="F296" s="31" t="s">
        <v>197</v>
      </c>
      <c r="G296" s="31" t="s">
        <v>207</v>
      </c>
      <c r="H296" s="32" t="s">
        <v>239</v>
      </c>
      <c r="I296" s="32" t="s">
        <v>326</v>
      </c>
      <c r="J296" s="32" t="s">
        <v>280</v>
      </c>
      <c r="N296" s="32" t="s">
        <v>151</v>
      </c>
      <c r="O296" s="11">
        <v>35.4086</v>
      </c>
      <c r="P296" s="11">
        <v>21.579899999999999</v>
      </c>
      <c r="Q296" s="11">
        <v>50.045411000000001</v>
      </c>
      <c r="R296" s="10">
        <v>1024.6487999999999</v>
      </c>
      <c r="S296" s="11">
        <v>7.1966299999999999</v>
      </c>
      <c r="T296" s="10">
        <v>100.37343</v>
      </c>
      <c r="U296" s="11">
        <v>8.2219999999999995</v>
      </c>
      <c r="V296" s="11">
        <v>0.86780000000000002</v>
      </c>
      <c r="W296" s="11">
        <v>0.49509999999999998</v>
      </c>
      <c r="X296" s="11">
        <v>35.413699999999999</v>
      </c>
      <c r="Y296" s="11">
        <v>21.540500000000002</v>
      </c>
      <c r="Z296" s="11">
        <v>50.012050000000002</v>
      </c>
      <c r="AA296" s="10">
        <v>1024.6741</v>
      </c>
      <c r="AB296" s="11">
        <v>7.3461699999999999</v>
      </c>
      <c r="AC296" s="10">
        <v>102.39009</v>
      </c>
      <c r="AD296" s="11">
        <v>8.2249999999999996</v>
      </c>
      <c r="AE296" s="11">
        <v>0.86880000000000002</v>
      </c>
      <c r="AF296" s="11">
        <v>0.67789999999999995</v>
      </c>
      <c r="AG296" s="10" t="s">
        <v>124</v>
      </c>
      <c r="AH296" s="503">
        <v>0.56000000000000005</v>
      </c>
    </row>
    <row r="297" spans="1:34" s="116" customFormat="1">
      <c r="A297" s="29" t="s">
        <v>364</v>
      </c>
      <c r="B297" s="33">
        <v>41617</v>
      </c>
      <c r="C297" s="31">
        <v>2</v>
      </c>
      <c r="D297" s="31" t="s">
        <v>191</v>
      </c>
      <c r="E297" s="31">
        <v>1</v>
      </c>
      <c r="F297" s="31" t="s">
        <v>188</v>
      </c>
      <c r="G297" s="31" t="s">
        <v>207</v>
      </c>
      <c r="H297" s="32" t="s">
        <v>238</v>
      </c>
      <c r="I297" s="32" t="s">
        <v>326</v>
      </c>
      <c r="J297" s="32" t="s">
        <v>327</v>
      </c>
      <c r="N297" s="32" t="s">
        <v>151</v>
      </c>
      <c r="O297" s="11">
        <v>35.658200000000001</v>
      </c>
      <c r="P297" s="11">
        <v>21.393799999999999</v>
      </c>
      <c r="Q297" s="11">
        <v>50.165052000000003</v>
      </c>
      <c r="R297" s="10">
        <v>1024.8875</v>
      </c>
      <c r="S297" s="11">
        <v>7.7317999999999998</v>
      </c>
      <c r="T297" s="10">
        <v>107.63668</v>
      </c>
      <c r="U297" s="11">
        <v>8.3369999999999997</v>
      </c>
      <c r="V297" s="11">
        <v>0.3327</v>
      </c>
      <c r="W297" s="11">
        <v>0.32650000000000001</v>
      </c>
      <c r="X297" s="11">
        <v>35.663600000000002</v>
      </c>
      <c r="Y297" s="11">
        <v>21.209399999999999</v>
      </c>
      <c r="Z297" s="11">
        <v>49.981222000000002</v>
      </c>
      <c r="AA297" s="10">
        <v>1024.9557</v>
      </c>
      <c r="AB297" s="11">
        <v>7.6075200000000001</v>
      </c>
      <c r="AC297" s="10">
        <v>105.56045</v>
      </c>
      <c r="AD297" s="11">
        <v>8.3350000000000009</v>
      </c>
      <c r="AE297" s="11">
        <v>0.27429999999999999</v>
      </c>
      <c r="AF297" s="11">
        <v>0.32190000000000002</v>
      </c>
      <c r="AG297" s="10" t="s">
        <v>122</v>
      </c>
      <c r="AH297" s="503">
        <v>0.48</v>
      </c>
    </row>
    <row r="298" spans="1:34" s="116" customFormat="1">
      <c r="A298" s="29" t="s">
        <v>364</v>
      </c>
      <c r="B298" s="33">
        <v>41624</v>
      </c>
      <c r="C298" s="31">
        <v>2</v>
      </c>
      <c r="D298" s="31" t="s">
        <v>191</v>
      </c>
      <c r="E298" s="31">
        <v>1</v>
      </c>
      <c r="F298" s="31" t="s">
        <v>197</v>
      </c>
      <c r="G298" s="31" t="s">
        <v>189</v>
      </c>
      <c r="H298" s="32" t="s">
        <v>237</v>
      </c>
      <c r="I298" s="32" t="s">
        <v>326</v>
      </c>
      <c r="J298" s="32" t="s">
        <v>327</v>
      </c>
      <c r="N298" s="32" t="s">
        <v>151</v>
      </c>
      <c r="O298" s="11">
        <v>35.612200000000001</v>
      </c>
      <c r="P298" s="11">
        <v>23.401399999999999</v>
      </c>
      <c r="Q298" s="11">
        <v>52.207214999999998</v>
      </c>
      <c r="R298" s="10">
        <v>1024.2845</v>
      </c>
      <c r="S298" s="11">
        <v>7.8837000000000002</v>
      </c>
      <c r="T298" s="10">
        <v>113.67497</v>
      </c>
      <c r="U298" s="11">
        <v>8.1809999999999992</v>
      </c>
      <c r="V298" s="11">
        <v>0.22259999999999999</v>
      </c>
      <c r="W298" s="11">
        <v>0.27629999999999999</v>
      </c>
      <c r="X298" s="11">
        <v>35.617600000000003</v>
      </c>
      <c r="Y298" s="11">
        <v>23.175699999999999</v>
      </c>
      <c r="Z298" s="11">
        <v>51.978195999999997</v>
      </c>
      <c r="AA298" s="10">
        <v>1024.3656000000001</v>
      </c>
      <c r="AB298" s="11">
        <v>7.8076499999999998</v>
      </c>
      <c r="AC298" s="10">
        <v>112.14071</v>
      </c>
      <c r="AD298" s="11">
        <v>8.1790000000000003</v>
      </c>
      <c r="AE298" s="11">
        <v>0.23100000000000001</v>
      </c>
      <c r="AF298" s="11">
        <v>0.40400000000000003</v>
      </c>
      <c r="AG298" s="10" t="s">
        <v>126</v>
      </c>
      <c r="AH298" s="503">
        <v>0.35</v>
      </c>
    </row>
    <row r="299" spans="1:34" s="116" customFormat="1">
      <c r="A299" s="29" t="s">
        <v>364</v>
      </c>
      <c r="B299" s="33">
        <v>41631</v>
      </c>
      <c r="C299" s="31">
        <v>2</v>
      </c>
      <c r="D299" s="31" t="s">
        <v>191</v>
      </c>
      <c r="E299" s="31" t="s">
        <v>97</v>
      </c>
      <c r="F299" s="31" t="s">
        <v>208</v>
      </c>
      <c r="G299" s="31" t="s">
        <v>199</v>
      </c>
      <c r="H299" s="32" t="s">
        <v>240</v>
      </c>
      <c r="I299" s="32" t="s">
        <v>326</v>
      </c>
      <c r="J299" s="32" t="s">
        <v>326</v>
      </c>
      <c r="N299" s="32" t="s">
        <v>151</v>
      </c>
      <c r="O299" s="11">
        <v>35.694899999999997</v>
      </c>
      <c r="P299" s="11">
        <v>22.210599999999999</v>
      </c>
      <c r="Q299" s="11">
        <v>51.064444000000002</v>
      </c>
      <c r="R299" s="10">
        <v>1024.6912</v>
      </c>
      <c r="S299" s="11">
        <v>7.8051199999999996</v>
      </c>
      <c r="T299" s="10">
        <v>110.27086</v>
      </c>
      <c r="U299" s="11">
        <v>8.2620000000000005</v>
      </c>
      <c r="V299" s="11">
        <v>0.37790000000000001</v>
      </c>
      <c r="W299" s="11">
        <v>0.13550000000000001</v>
      </c>
      <c r="X299" s="11">
        <v>35.693600000000004</v>
      </c>
      <c r="Y299" s="11">
        <v>22.190100000000001</v>
      </c>
      <c r="Z299" s="11">
        <v>51.042233000000003</v>
      </c>
      <c r="AA299" s="10">
        <v>1024.7048</v>
      </c>
      <c r="AB299" s="11">
        <v>7.9106500000000004</v>
      </c>
      <c r="AC299" s="10">
        <v>111.72051</v>
      </c>
      <c r="AD299" s="11">
        <v>8.2629999999999999</v>
      </c>
      <c r="AE299" s="11">
        <v>0.35709999999999997</v>
      </c>
      <c r="AF299" s="11">
        <v>0.18240000000000001</v>
      </c>
      <c r="AG299" s="10" t="s">
        <v>122</v>
      </c>
      <c r="AH299" s="503">
        <v>0.14000000000000001</v>
      </c>
    </row>
    <row r="300" spans="1:34" s="116" customFormat="1" ht="15">
      <c r="A300" s="29" t="s">
        <v>364</v>
      </c>
      <c r="B300" s="33">
        <v>41645</v>
      </c>
      <c r="C300" s="31">
        <v>2</v>
      </c>
      <c r="D300" s="31" t="s">
        <v>196</v>
      </c>
      <c r="E300" s="31">
        <v>1</v>
      </c>
      <c r="F300" s="31" t="s">
        <v>197</v>
      </c>
      <c r="G300" s="31" t="s">
        <v>204</v>
      </c>
      <c r="H300" s="32" t="s">
        <v>236</v>
      </c>
      <c r="I300" s="32" t="s">
        <v>326</v>
      </c>
      <c r="J300" s="32" t="s">
        <v>326</v>
      </c>
      <c r="N300" s="32" t="s">
        <v>151</v>
      </c>
      <c r="O300" s="534">
        <v>35.869999999999997</v>
      </c>
      <c r="P300" s="534">
        <v>22.41</v>
      </c>
      <c r="Q300" s="534">
        <v>51.5</v>
      </c>
      <c r="R300" s="506">
        <v>1024.8</v>
      </c>
      <c r="S300" s="534">
        <v>6.97</v>
      </c>
      <c r="T300" s="506">
        <v>98.9</v>
      </c>
      <c r="U300" s="534">
        <v>8.1999999999999993</v>
      </c>
      <c r="V300" s="534">
        <v>0.24</v>
      </c>
      <c r="W300" s="534">
        <v>0.53</v>
      </c>
      <c r="X300" s="11">
        <v>35.9557</v>
      </c>
      <c r="Y300" s="11">
        <v>22.734000000000002</v>
      </c>
      <c r="Z300" s="11">
        <v>51.949109</v>
      </c>
      <c r="AA300" s="10">
        <v>1024.7497000000001</v>
      </c>
      <c r="AB300" s="11">
        <v>7.76159</v>
      </c>
      <c r="AC300" s="10">
        <v>110.83862000000001</v>
      </c>
      <c r="AD300" s="11">
        <v>8.2360000000000007</v>
      </c>
      <c r="AE300" s="11">
        <v>0.26519999999999999</v>
      </c>
      <c r="AF300" s="11">
        <v>0.24959999999999999</v>
      </c>
      <c r="AG300" s="10" t="s">
        <v>126</v>
      </c>
      <c r="AH300" s="503">
        <v>0.28999999999999998</v>
      </c>
    </row>
    <row r="301" spans="1:34" s="116" customFormat="1">
      <c r="A301" s="29" t="s">
        <v>364</v>
      </c>
      <c r="B301" s="33">
        <v>41652</v>
      </c>
      <c r="C301" s="31">
        <v>2</v>
      </c>
      <c r="D301" s="31">
        <v>1</v>
      </c>
      <c r="E301" s="31">
        <v>1</v>
      </c>
      <c r="F301" s="31" t="s">
        <v>206</v>
      </c>
      <c r="G301" s="31" t="s">
        <v>187</v>
      </c>
      <c r="H301" s="32" t="s">
        <v>237</v>
      </c>
      <c r="I301" s="32" t="s">
        <v>326</v>
      </c>
      <c r="J301" s="32" t="s">
        <v>327</v>
      </c>
      <c r="N301" s="32" t="s">
        <v>151</v>
      </c>
      <c r="O301" s="11">
        <v>36.115299999999998</v>
      </c>
      <c r="P301" s="11">
        <v>23.9819</v>
      </c>
      <c r="Q301" s="11">
        <v>53.481102999999997</v>
      </c>
      <c r="R301" s="10">
        <v>1024.4978000000001</v>
      </c>
      <c r="S301" s="11">
        <v>7.5128899999999996</v>
      </c>
      <c r="T301" s="10">
        <v>109.73868</v>
      </c>
      <c r="U301" s="11">
        <v>8.0749999999999993</v>
      </c>
      <c r="V301" s="11">
        <v>0.36280000000000001</v>
      </c>
      <c r="W301" s="11">
        <v>0.40429999999999999</v>
      </c>
      <c r="X301" s="11">
        <v>36.108899999999998</v>
      </c>
      <c r="Y301" s="11">
        <v>23.9694</v>
      </c>
      <c r="Z301" s="11">
        <v>53.460104000000001</v>
      </c>
      <c r="AA301" s="10">
        <v>1024.5045</v>
      </c>
      <c r="AB301" s="11">
        <v>7.5836399999999999</v>
      </c>
      <c r="AC301" s="10">
        <v>110.74423</v>
      </c>
      <c r="AD301" s="11">
        <v>8.1769999999999996</v>
      </c>
      <c r="AE301" s="11">
        <v>0.5333</v>
      </c>
      <c r="AF301" s="11">
        <v>0.3846</v>
      </c>
      <c r="AG301" s="10" t="s">
        <v>124</v>
      </c>
      <c r="AH301" s="503">
        <v>0.38</v>
      </c>
    </row>
    <row r="302" spans="1:34" s="116" customFormat="1">
      <c r="A302" s="29" t="s">
        <v>364</v>
      </c>
      <c r="B302" s="33">
        <v>41659</v>
      </c>
      <c r="C302" s="31">
        <v>2</v>
      </c>
      <c r="D302" s="31">
        <v>1</v>
      </c>
      <c r="E302" s="31">
        <v>1</v>
      </c>
      <c r="F302" s="31" t="s">
        <v>206</v>
      </c>
      <c r="G302" s="31" t="s">
        <v>189</v>
      </c>
      <c r="H302" s="32" t="s">
        <v>239</v>
      </c>
      <c r="I302" s="32" t="s">
        <v>326</v>
      </c>
      <c r="J302" s="32" t="s">
        <v>280</v>
      </c>
      <c r="N302" s="32" t="s">
        <v>151</v>
      </c>
      <c r="O302" s="11">
        <v>36.297899999999998</v>
      </c>
      <c r="P302" s="11">
        <v>23.264399999999998</v>
      </c>
      <c r="Q302" s="11">
        <v>52.952742000000001</v>
      </c>
      <c r="R302" s="10">
        <v>1024.8453999999999</v>
      </c>
      <c r="S302" s="11">
        <v>7.3699700000000004</v>
      </c>
      <c r="T302" s="10">
        <v>106.43548</v>
      </c>
      <c r="U302" s="11">
        <v>8.2850000000000001</v>
      </c>
      <c r="V302" s="11">
        <v>0.1598</v>
      </c>
      <c r="W302" s="11">
        <v>0.35649999999999998</v>
      </c>
      <c r="X302" s="11">
        <v>36.300899999999999</v>
      </c>
      <c r="Y302" s="11">
        <v>23.2012</v>
      </c>
      <c r="Z302" s="11">
        <v>52.889933999999997</v>
      </c>
      <c r="AA302" s="10">
        <v>1024.8741</v>
      </c>
      <c r="AB302" s="11">
        <v>7.37425</v>
      </c>
      <c r="AC302" s="10">
        <v>106.38218000000001</v>
      </c>
      <c r="AD302" s="11">
        <v>8.2929999999999993</v>
      </c>
      <c r="AE302" s="11">
        <v>0.33239999999999997</v>
      </c>
      <c r="AF302" s="11">
        <v>0.38979999999999998</v>
      </c>
      <c r="AG302" s="10" t="s">
        <v>123</v>
      </c>
      <c r="AH302" s="503">
        <v>0.36</v>
      </c>
    </row>
    <row r="303" spans="1:34" s="116" customFormat="1">
      <c r="A303" s="29" t="s">
        <v>364</v>
      </c>
      <c r="B303" s="33">
        <v>41667</v>
      </c>
      <c r="C303" s="31">
        <v>2</v>
      </c>
      <c r="D303" s="31" t="s">
        <v>191</v>
      </c>
      <c r="E303" s="31" t="s">
        <v>191</v>
      </c>
      <c r="F303" s="31" t="s">
        <v>206</v>
      </c>
      <c r="G303" s="31" t="s">
        <v>199</v>
      </c>
      <c r="H303" s="32" t="s">
        <v>237</v>
      </c>
      <c r="I303" s="32" t="s">
        <v>326</v>
      </c>
      <c r="J303" s="32" t="s">
        <v>327</v>
      </c>
      <c r="N303" s="32" t="s">
        <v>151</v>
      </c>
      <c r="O303" s="11">
        <v>36.494900000000001</v>
      </c>
      <c r="P303" s="11">
        <v>23.959099999999999</v>
      </c>
      <c r="Q303" s="11">
        <v>53.955202</v>
      </c>
      <c r="R303" s="10">
        <v>1024.7919999999999</v>
      </c>
      <c r="S303" s="11">
        <v>7.4060600000000001</v>
      </c>
      <c r="T303" s="10">
        <v>108.37222</v>
      </c>
      <c r="U303" s="11">
        <v>8.1519999999999992</v>
      </c>
      <c r="V303" s="11">
        <v>0.67190000000000005</v>
      </c>
      <c r="W303" s="11">
        <v>0.3216</v>
      </c>
      <c r="X303" s="11">
        <v>36.494100000000003</v>
      </c>
      <c r="Y303" s="11">
        <v>23.959</v>
      </c>
      <c r="Z303" s="11">
        <v>53.954605999999998</v>
      </c>
      <c r="AA303" s="10">
        <v>1024.798</v>
      </c>
      <c r="AB303" s="11">
        <v>7.49038</v>
      </c>
      <c r="AC303" s="10">
        <v>109.60527</v>
      </c>
      <c r="AD303" s="11">
        <v>8.16</v>
      </c>
      <c r="AE303" s="11">
        <v>0.54239999999999999</v>
      </c>
      <c r="AF303" s="11">
        <v>0.2742</v>
      </c>
      <c r="AG303" s="10" t="s">
        <v>122</v>
      </c>
      <c r="AH303" s="503">
        <v>0.28000000000000003</v>
      </c>
    </row>
    <row r="304" spans="1:34" s="116" customFormat="1">
      <c r="A304" s="29" t="s">
        <v>364</v>
      </c>
      <c r="B304" s="33">
        <v>41673</v>
      </c>
      <c r="C304" s="31">
        <v>2</v>
      </c>
      <c r="D304" s="31" t="s">
        <v>196</v>
      </c>
      <c r="E304" s="31" t="s">
        <v>191</v>
      </c>
      <c r="F304" s="31" t="s">
        <v>208</v>
      </c>
      <c r="G304" s="31" t="s">
        <v>193</v>
      </c>
      <c r="H304" s="32" t="s">
        <v>237</v>
      </c>
      <c r="I304" s="32" t="s">
        <v>326</v>
      </c>
      <c r="J304" s="32" t="s">
        <v>326</v>
      </c>
      <c r="K304" s="32"/>
      <c r="L304" s="32"/>
      <c r="M304" s="32"/>
      <c r="N304" s="32" t="s">
        <v>151</v>
      </c>
      <c r="O304" s="11">
        <v>36.503999999999998</v>
      </c>
      <c r="P304" s="11">
        <v>22.982199999999999</v>
      </c>
      <c r="Q304" s="11">
        <v>52.917175999999998</v>
      </c>
      <c r="R304" s="10">
        <v>1025.0858000000001</v>
      </c>
      <c r="S304" s="11">
        <v>7.3091499999999998</v>
      </c>
      <c r="T304" s="10">
        <v>105.16521</v>
      </c>
      <c r="U304" s="11">
        <v>8.1989999999999998</v>
      </c>
      <c r="V304" s="11">
        <v>0.65820000000000001</v>
      </c>
      <c r="W304" s="11">
        <v>0.2702</v>
      </c>
      <c r="X304" s="11">
        <v>36.506100000000004</v>
      </c>
      <c r="Y304" s="11">
        <v>22.972200000000001</v>
      </c>
      <c r="Z304" s="11">
        <v>52.910065000000003</v>
      </c>
      <c r="AA304" s="10">
        <v>1025.0983000000001</v>
      </c>
      <c r="AB304" s="11">
        <v>7.2710900000000001</v>
      </c>
      <c r="AC304" s="10">
        <v>104.60073</v>
      </c>
      <c r="AD304" s="11">
        <v>8.1999999999999993</v>
      </c>
      <c r="AE304" s="11">
        <v>0.44500000000000001</v>
      </c>
      <c r="AF304" s="11">
        <v>0.2767</v>
      </c>
      <c r="AG304" s="10">
        <v>3.4</v>
      </c>
      <c r="AH304" s="503">
        <v>0.25</v>
      </c>
    </row>
    <row r="305" spans="1:34" s="116" customFormat="1">
      <c r="A305" s="29" t="s">
        <v>364</v>
      </c>
      <c r="B305" s="33">
        <v>41680</v>
      </c>
      <c r="C305" s="31">
        <v>2</v>
      </c>
      <c r="D305" s="31">
        <v>1</v>
      </c>
      <c r="E305" s="31" t="s">
        <v>108</v>
      </c>
      <c r="F305" s="31" t="s">
        <v>116</v>
      </c>
      <c r="G305" s="31" t="s">
        <v>207</v>
      </c>
      <c r="H305" s="32" t="s">
        <v>236</v>
      </c>
      <c r="I305" s="32" t="s">
        <v>326</v>
      </c>
      <c r="J305" s="32" t="s">
        <v>326</v>
      </c>
      <c r="K305" s="32"/>
      <c r="L305" s="32"/>
      <c r="M305" s="32"/>
      <c r="N305" s="32" t="s">
        <v>151</v>
      </c>
      <c r="O305" s="11">
        <v>36.564100000000003</v>
      </c>
      <c r="P305" s="11">
        <v>22.9696</v>
      </c>
      <c r="Q305" s="11">
        <v>52.980997000000002</v>
      </c>
      <c r="R305" s="10">
        <v>1025.1356000000001</v>
      </c>
      <c r="S305" s="11">
        <v>7.2236799999999999</v>
      </c>
      <c r="T305" s="10">
        <v>103.94880000000001</v>
      </c>
      <c r="U305" s="11">
        <v>8.1890000000000001</v>
      </c>
      <c r="V305" s="11">
        <v>0.4536</v>
      </c>
      <c r="W305" s="11">
        <v>0.2278</v>
      </c>
      <c r="X305" s="11">
        <v>36.564500000000002</v>
      </c>
      <c r="Y305" s="11">
        <v>22.974799999999998</v>
      </c>
      <c r="Z305" s="11">
        <v>52.987830000000002</v>
      </c>
      <c r="AA305" s="10">
        <v>1025.1414</v>
      </c>
      <c r="AB305" s="11">
        <v>7.2279999999999998</v>
      </c>
      <c r="AC305" s="10">
        <v>104.02061</v>
      </c>
      <c r="AD305" s="11">
        <v>8.1929999999999996</v>
      </c>
      <c r="AE305" s="11">
        <v>0.24410000000000001</v>
      </c>
      <c r="AF305" s="11">
        <v>0.25719999999999998</v>
      </c>
      <c r="AG305" s="10" t="s">
        <v>122</v>
      </c>
      <c r="AH305" s="503">
        <v>0.23</v>
      </c>
    </row>
    <row r="306" spans="1:34" s="116" customFormat="1">
      <c r="A306" s="29" t="s">
        <v>364</v>
      </c>
      <c r="B306" s="33">
        <v>41687</v>
      </c>
      <c r="C306" s="31">
        <v>2</v>
      </c>
      <c r="D306" s="31" t="s">
        <v>191</v>
      </c>
      <c r="E306" s="31" t="s">
        <v>97</v>
      </c>
      <c r="F306" s="31" t="s">
        <v>197</v>
      </c>
      <c r="G306" s="31" t="s">
        <v>193</v>
      </c>
      <c r="H306" s="32" t="s">
        <v>244</v>
      </c>
      <c r="I306" s="32" t="s">
        <v>326</v>
      </c>
      <c r="J306" s="32" t="s">
        <v>326</v>
      </c>
      <c r="K306" s="536"/>
      <c r="L306" s="32"/>
      <c r="M306" s="32"/>
      <c r="N306" s="32" t="s">
        <v>151</v>
      </c>
      <c r="O306" s="11">
        <v>36.666400000000003</v>
      </c>
      <c r="P306" s="11">
        <v>23.7484</v>
      </c>
      <c r="Q306" s="11">
        <v>53.952215000000002</v>
      </c>
      <c r="R306" s="10">
        <v>1024.9843000000001</v>
      </c>
      <c r="S306" s="11">
        <v>6.8970700000000003</v>
      </c>
      <c r="T306" s="10">
        <v>100.65794</v>
      </c>
      <c r="U306" s="11">
        <v>8.16</v>
      </c>
      <c r="V306" s="11">
        <v>0.67210000000000003</v>
      </c>
      <c r="W306" s="11">
        <v>0.48070000000000002</v>
      </c>
      <c r="X306" s="11">
        <v>36.665500000000002</v>
      </c>
      <c r="Y306" s="11">
        <v>23.747199999999999</v>
      </c>
      <c r="Z306" s="11">
        <v>53.950713999999998</v>
      </c>
      <c r="AA306" s="10">
        <v>1024.9928</v>
      </c>
      <c r="AB306" s="11">
        <v>6.9640399999999998</v>
      </c>
      <c r="AC306" s="10">
        <v>101.63271</v>
      </c>
      <c r="AD306" s="11">
        <v>8.1679999999999993</v>
      </c>
      <c r="AE306" s="11">
        <v>0.18</v>
      </c>
      <c r="AF306" s="11">
        <v>0.2429</v>
      </c>
      <c r="AG306" s="10" t="s">
        <v>126</v>
      </c>
      <c r="AH306" s="503">
        <v>0.35</v>
      </c>
    </row>
    <row r="307" spans="1:34" s="116" customFormat="1">
      <c r="A307" s="29" t="s">
        <v>364</v>
      </c>
      <c r="B307" s="33">
        <v>41694</v>
      </c>
      <c r="C307" s="31">
        <v>2</v>
      </c>
      <c r="D307" s="31">
        <v>1</v>
      </c>
      <c r="E307" s="31">
        <v>1</v>
      </c>
      <c r="F307" s="31" t="s">
        <v>188</v>
      </c>
      <c r="G307" s="31" t="s">
        <v>187</v>
      </c>
      <c r="H307" s="32" t="s">
        <v>243</v>
      </c>
      <c r="I307" s="32" t="s">
        <v>326</v>
      </c>
      <c r="J307" s="32" t="s">
        <v>327</v>
      </c>
      <c r="K307" s="32"/>
      <c r="N307" s="32" t="s">
        <v>151</v>
      </c>
      <c r="O307" s="11">
        <v>36.579300000000003</v>
      </c>
      <c r="P307" s="11">
        <v>24.111899999999999</v>
      </c>
      <c r="Q307" s="11">
        <v>54.230736</v>
      </c>
      <c r="R307" s="10">
        <v>1024.8095000000001</v>
      </c>
      <c r="S307" s="11">
        <v>6.96591</v>
      </c>
      <c r="T307" s="10">
        <v>102.24894999999999</v>
      </c>
      <c r="U307" s="11">
        <v>8.17</v>
      </c>
      <c r="V307" s="11">
        <v>0.37169999999999997</v>
      </c>
      <c r="W307" s="11">
        <v>0.34810000000000002</v>
      </c>
      <c r="X307" s="11">
        <v>36.704099999999997</v>
      </c>
      <c r="Y307" s="11">
        <v>23.775099999999998</v>
      </c>
      <c r="Z307" s="11">
        <v>54.031322000000003</v>
      </c>
      <c r="AA307" s="10">
        <v>1025.0145</v>
      </c>
      <c r="AB307" s="11">
        <v>6.0970599999999999</v>
      </c>
      <c r="AC307" s="10">
        <v>89.042640000000006</v>
      </c>
      <c r="AD307" s="11">
        <v>8.1310000000000002</v>
      </c>
      <c r="AE307" s="11">
        <v>0.379</v>
      </c>
      <c r="AF307" s="11">
        <v>0.32190000000000002</v>
      </c>
      <c r="AG307" s="10" t="s">
        <v>154</v>
      </c>
      <c r="AH307" s="503">
        <v>0.36</v>
      </c>
    </row>
    <row r="308" spans="1:34" s="116" customFormat="1">
      <c r="A308" s="29" t="s">
        <v>364</v>
      </c>
      <c r="B308" s="33">
        <v>41701</v>
      </c>
      <c r="C308" s="31">
        <v>2</v>
      </c>
      <c r="D308" s="31">
        <v>1</v>
      </c>
      <c r="E308" s="31">
        <v>1</v>
      </c>
      <c r="F308" s="31" t="s">
        <v>197</v>
      </c>
      <c r="G308" s="31" t="s">
        <v>189</v>
      </c>
      <c r="H308" s="32" t="s">
        <v>239</v>
      </c>
      <c r="I308" s="32" t="s">
        <v>326</v>
      </c>
      <c r="J308" s="32" t="s">
        <v>280</v>
      </c>
      <c r="K308" s="32"/>
      <c r="N308" s="32" t="s">
        <v>151</v>
      </c>
      <c r="O308" s="11">
        <v>36.767899999999997</v>
      </c>
      <c r="P308" s="11">
        <v>24.124199999999998</v>
      </c>
      <c r="Q308" s="11">
        <v>54.492092999999997</v>
      </c>
      <c r="R308" s="10">
        <v>1024.9487999999999</v>
      </c>
      <c r="S308" s="11">
        <v>7.3338900000000002</v>
      </c>
      <c r="T308" s="10">
        <v>107.78984</v>
      </c>
      <c r="U308" s="11">
        <v>8.1449999999999996</v>
      </c>
      <c r="V308" s="11">
        <v>0.32150000000000001</v>
      </c>
      <c r="W308" s="11">
        <v>0.29310000000000003</v>
      </c>
      <c r="X308" s="11">
        <v>36.766199999999998</v>
      </c>
      <c r="Y308" s="11">
        <v>24.1296</v>
      </c>
      <c r="Z308" s="11">
        <v>54.496735000000001</v>
      </c>
      <c r="AA308" s="10">
        <v>1024.9558</v>
      </c>
      <c r="AB308" s="11">
        <v>7.4006699999999999</v>
      </c>
      <c r="AC308" s="10">
        <v>108.78031</v>
      </c>
      <c r="AD308" s="11">
        <v>8.1470000000000002</v>
      </c>
      <c r="AE308" s="11">
        <v>0.24879999999999999</v>
      </c>
      <c r="AF308" s="11">
        <v>0.43169999999999997</v>
      </c>
      <c r="AG308" s="10" t="s">
        <v>125</v>
      </c>
      <c r="AH308" s="503">
        <v>0.39</v>
      </c>
    </row>
    <row r="309" spans="1:34" s="116" customFormat="1">
      <c r="A309" s="29" t="s">
        <v>364</v>
      </c>
      <c r="B309" s="33">
        <v>41708</v>
      </c>
      <c r="C309" s="31">
        <v>2</v>
      </c>
      <c r="D309" s="31" t="s">
        <v>191</v>
      </c>
      <c r="E309" s="31" t="s">
        <v>97</v>
      </c>
      <c r="F309" s="31" t="s">
        <v>197</v>
      </c>
      <c r="G309" s="31" t="s">
        <v>193</v>
      </c>
      <c r="H309" s="32" t="s">
        <v>237</v>
      </c>
      <c r="I309" s="32" t="s">
        <v>326</v>
      </c>
      <c r="J309" s="32" t="s">
        <v>326</v>
      </c>
      <c r="K309" s="32"/>
      <c r="N309" s="32" t="s">
        <v>151</v>
      </c>
      <c r="O309" s="11">
        <v>36.6798</v>
      </c>
      <c r="P309" s="11">
        <v>22.9407</v>
      </c>
      <c r="Q309" s="11">
        <v>53.098751</v>
      </c>
      <c r="R309" s="10">
        <v>1025.2322999999999</v>
      </c>
      <c r="S309" s="11">
        <v>7.6380600000000003</v>
      </c>
      <c r="T309" s="10">
        <v>109.92998</v>
      </c>
      <c r="U309" s="11">
        <v>8.18</v>
      </c>
      <c r="V309" s="11">
        <v>0.65049999999999997</v>
      </c>
      <c r="W309" s="11">
        <v>0.2591</v>
      </c>
      <c r="X309" s="11">
        <v>36.678800000000003</v>
      </c>
      <c r="Y309" s="11">
        <v>22.945900000000002</v>
      </c>
      <c r="Z309" s="11">
        <v>53.103788999999999</v>
      </c>
      <c r="AA309" s="10">
        <v>1025.2373</v>
      </c>
      <c r="AB309" s="11">
        <v>7.3029799999999998</v>
      </c>
      <c r="AC309" s="10">
        <v>105.11637</v>
      </c>
      <c r="AD309" s="11">
        <v>8.1950000000000003</v>
      </c>
      <c r="AE309" s="11">
        <v>0.63180000000000003</v>
      </c>
      <c r="AF309" s="11">
        <v>0.29630000000000001</v>
      </c>
      <c r="AG309" s="10" t="s">
        <v>124</v>
      </c>
      <c r="AH309" s="503">
        <v>0.31</v>
      </c>
    </row>
    <row r="310" spans="1:34" s="116" customFormat="1">
      <c r="A310" s="29" t="s">
        <v>364</v>
      </c>
      <c r="B310" s="33">
        <v>41715</v>
      </c>
      <c r="C310" s="31">
        <v>2</v>
      </c>
      <c r="D310" s="31" t="s">
        <v>191</v>
      </c>
      <c r="E310" s="31" t="s">
        <v>196</v>
      </c>
      <c r="F310" s="31" t="s">
        <v>200</v>
      </c>
      <c r="G310" s="31" t="s">
        <v>207</v>
      </c>
      <c r="H310" s="32" t="s">
        <v>236</v>
      </c>
      <c r="I310" s="32" t="s">
        <v>326</v>
      </c>
      <c r="J310" s="32" t="s">
        <v>326</v>
      </c>
      <c r="K310" s="32"/>
      <c r="N310" s="32" t="s">
        <v>151</v>
      </c>
      <c r="O310" s="11">
        <v>36.551299999999998</v>
      </c>
      <c r="P310" s="11">
        <v>21.844000000000001</v>
      </c>
      <c r="Q310" s="11">
        <v>51.760463000000001</v>
      </c>
      <c r="R310" s="10">
        <v>1025.4463000000001</v>
      </c>
      <c r="S310" s="11">
        <v>7.5567200000000003</v>
      </c>
      <c r="T310" s="10">
        <v>106.60191</v>
      </c>
      <c r="U310" s="11">
        <v>8.2989999999999995</v>
      </c>
      <c r="V310" s="11">
        <v>0.32479999999999998</v>
      </c>
      <c r="W310" s="11">
        <v>0.2341</v>
      </c>
      <c r="X310" s="11">
        <v>36.551600000000001</v>
      </c>
      <c r="Y310" s="11">
        <v>21.843800000000002</v>
      </c>
      <c r="Z310" s="11">
        <v>51.761588000000003</v>
      </c>
      <c r="AA310" s="10">
        <v>1025.4564</v>
      </c>
      <c r="AB310" s="11">
        <v>7.6059400000000004</v>
      </c>
      <c r="AC310" s="10">
        <v>107.29604999999999</v>
      </c>
      <c r="AD310" s="11">
        <v>8.3070000000000004</v>
      </c>
      <c r="AE310" s="11">
        <v>0.3916</v>
      </c>
      <c r="AF310" s="11">
        <v>0.24110000000000001</v>
      </c>
      <c r="AG310" s="10" t="s">
        <v>125</v>
      </c>
      <c r="AH310" s="503">
        <v>0.23</v>
      </c>
    </row>
    <row r="311" spans="1:34" s="116" customFormat="1">
      <c r="A311" s="29" t="s">
        <v>364</v>
      </c>
      <c r="B311" s="33">
        <v>41722</v>
      </c>
      <c r="C311" s="31">
        <v>2</v>
      </c>
      <c r="D311" s="31" t="s">
        <v>196</v>
      </c>
      <c r="E311" s="31">
        <v>1</v>
      </c>
      <c r="F311" s="31" t="s">
        <v>116</v>
      </c>
      <c r="G311" s="31" t="s">
        <v>189</v>
      </c>
      <c r="H311" s="32" t="s">
        <v>245</v>
      </c>
      <c r="I311" s="32" t="s">
        <v>326</v>
      </c>
      <c r="J311" s="32" t="s">
        <v>240</v>
      </c>
      <c r="K311" s="32"/>
      <c r="N311" s="32" t="s">
        <v>151</v>
      </c>
      <c r="O311" s="11">
        <v>36.8127</v>
      </c>
      <c r="P311" s="11">
        <v>22.6783</v>
      </c>
      <c r="Q311" s="11">
        <v>52.986373</v>
      </c>
      <c r="R311" s="10">
        <v>1025.4092000000001</v>
      </c>
      <c r="S311" s="11">
        <v>7.2972200000000003</v>
      </c>
      <c r="T311" s="10">
        <v>104.62457999999999</v>
      </c>
      <c r="U311" s="11">
        <v>8.2590000000000003</v>
      </c>
      <c r="V311" s="11">
        <v>0.35349999999999998</v>
      </c>
      <c r="W311" s="11">
        <v>0.2427</v>
      </c>
      <c r="X311" s="11">
        <v>36.812399999999997</v>
      </c>
      <c r="Y311" s="11">
        <v>22.672599999999999</v>
      </c>
      <c r="Z311" s="11">
        <v>52.980758000000002</v>
      </c>
      <c r="AA311" s="10">
        <v>1025.4187999999999</v>
      </c>
      <c r="AB311" s="11">
        <v>7.2953900000000003</v>
      </c>
      <c r="AC311" s="10">
        <v>104.58772999999999</v>
      </c>
      <c r="AD311" s="11">
        <v>8.2569999999999997</v>
      </c>
      <c r="AE311" s="11">
        <v>0.16889999999999999</v>
      </c>
      <c r="AF311" s="11">
        <v>0.32900000000000001</v>
      </c>
      <c r="AG311" s="10" t="s">
        <v>125</v>
      </c>
      <c r="AH311" s="503">
        <v>0.28999999999999998</v>
      </c>
    </row>
    <row r="312" spans="1:34" s="116" customFormat="1">
      <c r="A312" s="29"/>
      <c r="B312" s="33"/>
      <c r="C312" s="31"/>
      <c r="D312" s="31"/>
      <c r="E312" s="31"/>
      <c r="F312" s="31"/>
      <c r="G312" s="31"/>
      <c r="H312" s="32"/>
      <c r="I312" s="32"/>
      <c r="J312" s="32"/>
      <c r="K312" s="32"/>
      <c r="AG312" s="10"/>
      <c r="AH312" s="503"/>
    </row>
    <row r="313" spans="1:34" s="116" customFormat="1">
      <c r="A313" s="29" t="s">
        <v>292</v>
      </c>
      <c r="B313" s="33">
        <v>41610</v>
      </c>
      <c r="C313" s="31">
        <v>2</v>
      </c>
      <c r="D313" s="31" t="s">
        <v>191</v>
      </c>
      <c r="E313" s="31">
        <v>1</v>
      </c>
      <c r="F313" s="31" t="s">
        <v>203</v>
      </c>
      <c r="G313" s="31" t="s">
        <v>198</v>
      </c>
      <c r="H313" s="32" t="s">
        <v>284</v>
      </c>
      <c r="I313" s="32" t="s">
        <v>326</v>
      </c>
      <c r="J313" s="32" t="s">
        <v>245</v>
      </c>
      <c r="K313" s="32" t="s">
        <v>260</v>
      </c>
      <c r="L313" s="31" t="s">
        <v>392</v>
      </c>
      <c r="M313" s="21">
        <f>L313/K313*100</f>
        <v>10.434782608695652</v>
      </c>
      <c r="N313" s="32" t="s">
        <v>151</v>
      </c>
      <c r="O313" s="11">
        <v>35.419800000000002</v>
      </c>
      <c r="P313" s="11">
        <v>22.098199999999999</v>
      </c>
      <c r="Q313" s="11">
        <v>50.597451</v>
      </c>
      <c r="R313" s="10">
        <v>1024.5148999999999</v>
      </c>
      <c r="S313" s="11">
        <v>8.1225299999999994</v>
      </c>
      <c r="T313" s="10">
        <v>114.34363</v>
      </c>
      <c r="U313" s="11">
        <v>8.2889999999999997</v>
      </c>
      <c r="V313" s="11">
        <v>0.74229999999999996</v>
      </c>
      <c r="W313" s="11">
        <v>1.6798</v>
      </c>
      <c r="X313" s="11">
        <v>35.4193</v>
      </c>
      <c r="Y313" s="11">
        <v>22.103000000000002</v>
      </c>
      <c r="Z313" s="11">
        <v>50.601790000000001</v>
      </c>
      <c r="AA313" s="10">
        <v>1024.5130999999999</v>
      </c>
      <c r="AB313" s="11">
        <v>8.1189800000000005</v>
      </c>
      <c r="AC313" s="10">
        <v>114.30307000000001</v>
      </c>
      <c r="AD313" s="11">
        <v>8.2880000000000003</v>
      </c>
      <c r="AE313" s="11">
        <v>0.79830000000000001</v>
      </c>
      <c r="AF313" s="11">
        <v>2.2568999999999999</v>
      </c>
      <c r="AG313" s="10" t="s">
        <v>393</v>
      </c>
      <c r="AH313" s="503">
        <v>1.9</v>
      </c>
    </row>
    <row r="314" spans="1:34" s="116" customFormat="1">
      <c r="A314" s="29" t="s">
        <v>292</v>
      </c>
      <c r="B314" s="33">
        <v>41617</v>
      </c>
      <c r="C314" s="31">
        <v>2</v>
      </c>
      <c r="D314" s="31">
        <v>1</v>
      </c>
      <c r="E314" s="31">
        <v>1</v>
      </c>
      <c r="F314" s="31" t="s">
        <v>304</v>
      </c>
      <c r="G314" s="31" t="s">
        <v>192</v>
      </c>
      <c r="H314" s="32" t="s">
        <v>101</v>
      </c>
      <c r="I314" s="32" t="s">
        <v>326</v>
      </c>
      <c r="J314" s="32" t="s">
        <v>250</v>
      </c>
      <c r="K314" s="32">
        <v>3.4699999999999984</v>
      </c>
      <c r="L314" s="31" t="s">
        <v>394</v>
      </c>
      <c r="M314" s="21">
        <f>L314/K314*100</f>
        <v>10.951008645533147</v>
      </c>
      <c r="N314" s="32" t="s">
        <v>151</v>
      </c>
      <c r="O314" s="11">
        <v>35.617199999999997</v>
      </c>
      <c r="P314" s="11">
        <v>21.373000000000001</v>
      </c>
      <c r="Q314" s="11">
        <v>50.092531000000001</v>
      </c>
      <c r="R314" s="10">
        <v>1024.8669</v>
      </c>
      <c r="S314" s="11">
        <v>8.0938700000000008</v>
      </c>
      <c r="T314" s="10">
        <v>112.60808</v>
      </c>
      <c r="U314" s="11">
        <v>8.3510000000000009</v>
      </c>
      <c r="V314" s="11">
        <v>0.90439999999999998</v>
      </c>
      <c r="W314" s="11">
        <v>2.8233000000000001</v>
      </c>
      <c r="X314" s="11">
        <v>35.615400000000001</v>
      </c>
      <c r="Y314" s="11">
        <v>21.351400000000002</v>
      </c>
      <c r="Z314" s="11">
        <v>50.068002</v>
      </c>
      <c r="AA314" s="10">
        <v>1024.8719000000001</v>
      </c>
      <c r="AB314" s="11">
        <v>7.97288</v>
      </c>
      <c r="AC314" s="10">
        <v>110.88087</v>
      </c>
      <c r="AD314" s="11">
        <v>8.3559999999999999</v>
      </c>
      <c r="AE314" s="11">
        <v>1.2398</v>
      </c>
      <c r="AF314" s="11">
        <v>3.1503000000000001</v>
      </c>
      <c r="AG314" s="10" t="s">
        <v>314</v>
      </c>
      <c r="AH314" s="503">
        <v>2.66</v>
      </c>
    </row>
    <row r="315" spans="1:34" s="116" customFormat="1">
      <c r="A315" s="29" t="s">
        <v>292</v>
      </c>
      <c r="B315" s="33">
        <v>41624</v>
      </c>
      <c r="C315" s="31">
        <v>2</v>
      </c>
      <c r="D315" s="31" t="s">
        <v>191</v>
      </c>
      <c r="E315" s="31">
        <v>1</v>
      </c>
      <c r="F315" s="31" t="s">
        <v>102</v>
      </c>
      <c r="G315" s="31" t="s">
        <v>204</v>
      </c>
      <c r="H315" s="32" t="s">
        <v>250</v>
      </c>
      <c r="I315" s="32" t="s">
        <v>327</v>
      </c>
      <c r="J315" s="32" t="s">
        <v>280</v>
      </c>
      <c r="K315" s="32">
        <v>2.3500000000000032</v>
      </c>
      <c r="L315" s="31" t="s">
        <v>390</v>
      </c>
      <c r="M315" s="21">
        <f>L315/K315*100</f>
        <v>8.5106382978723296</v>
      </c>
      <c r="N315" s="32" t="s">
        <v>151</v>
      </c>
      <c r="O315" s="11">
        <v>35.601399999999998</v>
      </c>
      <c r="P315" s="11">
        <v>22.7545</v>
      </c>
      <c r="Q315" s="11">
        <v>51.514662000000001</v>
      </c>
      <c r="R315" s="10">
        <v>1024.4679000000001</v>
      </c>
      <c r="S315" s="11">
        <v>6.9658499999999997</v>
      </c>
      <c r="T315" s="10">
        <v>99.306489999999997</v>
      </c>
      <c r="U315" s="11">
        <v>8.1010000000000009</v>
      </c>
      <c r="V315" s="11">
        <v>0.63719999999999999</v>
      </c>
      <c r="W315" s="11">
        <v>0.73270000000000002</v>
      </c>
      <c r="X315" s="11">
        <v>35.599800000000002</v>
      </c>
      <c r="Y315" s="11">
        <v>22.7425</v>
      </c>
      <c r="Z315" s="11">
        <v>51.499989999999997</v>
      </c>
      <c r="AA315" s="10">
        <v>1024.47</v>
      </c>
      <c r="AB315" s="11">
        <v>6.9922000000000004</v>
      </c>
      <c r="AC315" s="10">
        <v>99.660229999999999</v>
      </c>
      <c r="AD315" s="11">
        <v>8.1110000000000007</v>
      </c>
      <c r="AE315" s="11">
        <v>0.60770000000000002</v>
      </c>
      <c r="AF315" s="11">
        <v>0.71450000000000002</v>
      </c>
      <c r="AG315" s="10" t="s">
        <v>295</v>
      </c>
      <c r="AH315" s="503">
        <v>0.7</v>
      </c>
    </row>
    <row r="316" spans="1:34" s="116" customFormat="1">
      <c r="A316" s="29" t="s">
        <v>292</v>
      </c>
      <c r="B316" s="33">
        <v>41631</v>
      </c>
      <c r="C316" s="31">
        <v>2</v>
      </c>
      <c r="D316" s="31" t="s">
        <v>191</v>
      </c>
      <c r="E316" s="31">
        <v>1</v>
      </c>
      <c r="F316" s="31" t="s">
        <v>202</v>
      </c>
      <c r="G316" s="31" t="s">
        <v>218</v>
      </c>
      <c r="H316" s="32" t="s">
        <v>259</v>
      </c>
      <c r="I316" s="32" t="s">
        <v>280</v>
      </c>
      <c r="J316" s="32" t="s">
        <v>280</v>
      </c>
      <c r="K316" s="32">
        <v>4.4899999999999984</v>
      </c>
      <c r="L316" s="31" t="s">
        <v>395</v>
      </c>
      <c r="M316" s="21">
        <f t="shared" ref="M316:M362" si="2">L316/K316*100</f>
        <v>8.6859688195991129</v>
      </c>
      <c r="N316" s="32" t="s">
        <v>151</v>
      </c>
      <c r="O316" s="11">
        <v>35.842799999999997</v>
      </c>
      <c r="P316" s="11">
        <v>22.3125</v>
      </c>
      <c r="Q316" s="11">
        <v>51.359558999999997</v>
      </c>
      <c r="R316" s="10">
        <v>1024.7747999999999</v>
      </c>
      <c r="S316" s="11">
        <v>7.2365000000000004</v>
      </c>
      <c r="T316" s="10">
        <v>102.5097</v>
      </c>
      <c r="U316" s="11">
        <v>8.3010000000000002</v>
      </c>
      <c r="V316" s="11">
        <v>0.67810000000000004</v>
      </c>
      <c r="W316" s="11">
        <v>0.79610000000000003</v>
      </c>
      <c r="X316" s="11">
        <v>35.841999999999999</v>
      </c>
      <c r="Y316" s="11">
        <v>22.3337</v>
      </c>
      <c r="Z316" s="11">
        <v>51.380949999999999</v>
      </c>
      <c r="AA316" s="10">
        <v>1024.7692</v>
      </c>
      <c r="AB316" s="11">
        <v>7.3305699999999998</v>
      </c>
      <c r="AC316" s="10">
        <v>103.88052</v>
      </c>
      <c r="AD316" s="11">
        <v>8.3070000000000004</v>
      </c>
      <c r="AE316" s="11">
        <v>0.69389999999999996</v>
      </c>
      <c r="AF316" s="11">
        <v>0.79239999999999999</v>
      </c>
      <c r="AG316" s="10" t="s">
        <v>296</v>
      </c>
      <c r="AH316" s="503">
        <v>0.82</v>
      </c>
    </row>
    <row r="317" spans="1:34" s="116" customFormat="1">
      <c r="A317" s="29" t="s">
        <v>292</v>
      </c>
      <c r="B317" s="33">
        <v>41645</v>
      </c>
      <c r="C317" s="31">
        <v>2</v>
      </c>
      <c r="D317" s="31">
        <v>1</v>
      </c>
      <c r="E317" s="31">
        <v>1</v>
      </c>
      <c r="F317" s="31" t="s">
        <v>188</v>
      </c>
      <c r="G317" s="31" t="s">
        <v>218</v>
      </c>
      <c r="H317" s="32" t="s">
        <v>254</v>
      </c>
      <c r="I317" s="32" t="s">
        <v>280</v>
      </c>
      <c r="J317" s="32" t="s">
        <v>280</v>
      </c>
      <c r="K317" s="32">
        <v>2.9933333333333323</v>
      </c>
      <c r="L317" s="31" t="s">
        <v>396</v>
      </c>
      <c r="M317" s="21">
        <f t="shared" si="2"/>
        <v>9.688195991091316</v>
      </c>
      <c r="N317" s="32" t="s">
        <v>151</v>
      </c>
      <c r="O317" s="11">
        <v>36.025700000000001</v>
      </c>
      <c r="P317" s="11">
        <v>23.340299999999999</v>
      </c>
      <c r="Q317" s="11">
        <v>52.680954</v>
      </c>
      <c r="R317" s="10">
        <v>1024.6192000000001</v>
      </c>
      <c r="S317" s="11">
        <v>7.7179399999999996</v>
      </c>
      <c r="T317" s="10">
        <v>111.43265</v>
      </c>
      <c r="U317" s="11">
        <v>8.2059999999999995</v>
      </c>
      <c r="V317" s="11">
        <v>0.58350000000000002</v>
      </c>
      <c r="W317" s="11">
        <v>1.0561</v>
      </c>
      <c r="X317" s="11">
        <v>36.027700000000003</v>
      </c>
      <c r="Y317" s="11">
        <v>23.278500000000001</v>
      </c>
      <c r="Z317" s="11">
        <v>52.617825000000003</v>
      </c>
      <c r="AA317" s="10">
        <v>1024.6387999999999</v>
      </c>
      <c r="AB317" s="11">
        <v>7.8014000000000001</v>
      </c>
      <c r="AC317" s="10">
        <v>112.51804</v>
      </c>
      <c r="AD317" s="11">
        <v>8.2539999999999996</v>
      </c>
      <c r="AE317" s="11">
        <v>0.59830000000000005</v>
      </c>
      <c r="AF317" s="11">
        <v>1.0683</v>
      </c>
      <c r="AG317" s="10" t="s">
        <v>295</v>
      </c>
      <c r="AH317" s="503">
        <v>1</v>
      </c>
    </row>
    <row r="318" spans="1:34" s="116" customFormat="1">
      <c r="A318" s="29" t="s">
        <v>292</v>
      </c>
      <c r="B318" s="33">
        <v>41652</v>
      </c>
      <c r="C318" s="31">
        <v>2</v>
      </c>
      <c r="D318" s="31" t="s">
        <v>196</v>
      </c>
      <c r="E318" s="31">
        <v>1</v>
      </c>
      <c r="F318" s="31" t="s">
        <v>202</v>
      </c>
      <c r="G318" s="31" t="s">
        <v>218</v>
      </c>
      <c r="H318" s="32" t="s">
        <v>239</v>
      </c>
      <c r="I318" s="32" t="s">
        <v>327</v>
      </c>
      <c r="J318" s="32" t="s">
        <v>327</v>
      </c>
      <c r="K318" s="32" t="s">
        <v>285</v>
      </c>
      <c r="L318" s="31" t="s">
        <v>379</v>
      </c>
      <c r="M318" s="21">
        <f t="shared" si="2"/>
        <v>5.6249999999999991</v>
      </c>
      <c r="N318" s="32" t="s">
        <v>151</v>
      </c>
      <c r="O318" s="11">
        <v>36.121400000000001</v>
      </c>
      <c r="P318" s="11">
        <v>24.011299999999999</v>
      </c>
      <c r="Q318" s="11">
        <v>53.520493000000002</v>
      </c>
      <c r="R318" s="10">
        <v>1024.4936</v>
      </c>
      <c r="S318" s="11">
        <v>6.83263</v>
      </c>
      <c r="T318" s="10">
        <v>99.85624</v>
      </c>
      <c r="U318" s="11">
        <v>8.23</v>
      </c>
      <c r="V318" s="11">
        <v>0.46310000000000001</v>
      </c>
      <c r="W318" s="11">
        <v>0.52990000000000004</v>
      </c>
      <c r="X318" s="11">
        <v>36.119500000000002</v>
      </c>
      <c r="Y318" s="11">
        <v>23.960799999999999</v>
      </c>
      <c r="Z318" s="11">
        <v>53.464011999999997</v>
      </c>
      <c r="AA318" s="10">
        <v>1024.5073</v>
      </c>
      <c r="AB318" s="11">
        <v>6.8581500000000002</v>
      </c>
      <c r="AC318" s="10">
        <v>100.14113999999999</v>
      </c>
      <c r="AD318" s="11">
        <v>8.234</v>
      </c>
      <c r="AE318" s="11">
        <v>0.50190000000000001</v>
      </c>
      <c r="AF318" s="11">
        <v>0.58530000000000004</v>
      </c>
      <c r="AG318" s="10" t="s">
        <v>293</v>
      </c>
      <c r="AH318" s="503">
        <v>0.53</v>
      </c>
    </row>
    <row r="319" spans="1:34" s="116" customFormat="1">
      <c r="A319" s="29" t="s">
        <v>292</v>
      </c>
      <c r="B319" s="33">
        <v>41659</v>
      </c>
      <c r="C319" s="31">
        <v>2</v>
      </c>
      <c r="D319" s="31" t="s">
        <v>196</v>
      </c>
      <c r="E319" s="31" t="s">
        <v>196</v>
      </c>
      <c r="F319" s="31" t="s">
        <v>195</v>
      </c>
      <c r="G319" s="31" t="s">
        <v>218</v>
      </c>
      <c r="H319" s="32" t="s">
        <v>245</v>
      </c>
      <c r="I319" s="32" t="s">
        <v>327</v>
      </c>
      <c r="J319" s="32" t="s">
        <v>280</v>
      </c>
      <c r="K319" s="32" t="s">
        <v>101</v>
      </c>
      <c r="L319" s="31" t="s">
        <v>397</v>
      </c>
      <c r="M319" s="21">
        <f t="shared" si="2"/>
        <v>5.2380952380952381</v>
      </c>
      <c r="N319" s="32" t="s">
        <v>151</v>
      </c>
      <c r="O319" s="11">
        <v>36.4955</v>
      </c>
      <c r="P319" s="11">
        <v>24.2377</v>
      </c>
      <c r="Q319" s="11">
        <v>54.256098000000001</v>
      </c>
      <c r="R319" s="10">
        <v>1024.7082</v>
      </c>
      <c r="S319" s="11">
        <v>6.5875500000000002</v>
      </c>
      <c r="T319" s="10">
        <v>96.857370000000003</v>
      </c>
      <c r="U319" s="11">
        <v>8.2910000000000004</v>
      </c>
      <c r="V319" s="11">
        <v>0.80069999999999997</v>
      </c>
      <c r="W319" s="11">
        <v>0.97019999999999995</v>
      </c>
      <c r="X319" s="11">
        <v>36.490299999999998</v>
      </c>
      <c r="Y319" s="11">
        <v>24.235800000000001</v>
      </c>
      <c r="Z319" s="11">
        <v>54.247231999999997</v>
      </c>
      <c r="AA319" s="10">
        <v>1024.7048</v>
      </c>
      <c r="AB319" s="11">
        <v>6.5988600000000002</v>
      </c>
      <c r="AC319" s="10">
        <v>97.017650000000003</v>
      </c>
      <c r="AD319" s="11">
        <v>8.2910000000000004</v>
      </c>
      <c r="AE319" s="11">
        <v>0.98360000000000003</v>
      </c>
      <c r="AF319" s="11">
        <v>1.0778000000000001</v>
      </c>
      <c r="AG319" s="10" t="s">
        <v>314</v>
      </c>
      <c r="AH319" s="503">
        <v>1.05</v>
      </c>
    </row>
    <row r="320" spans="1:34" s="116" customFormat="1">
      <c r="A320" s="29" t="s">
        <v>292</v>
      </c>
      <c r="B320" s="33">
        <v>41667</v>
      </c>
      <c r="C320" s="31">
        <v>2</v>
      </c>
      <c r="D320" s="31" t="s">
        <v>196</v>
      </c>
      <c r="E320" s="31" t="s">
        <v>196</v>
      </c>
      <c r="F320" s="31" t="s">
        <v>102</v>
      </c>
      <c r="G320" s="31" t="s">
        <v>204</v>
      </c>
      <c r="H320" s="32" t="s">
        <v>245</v>
      </c>
      <c r="I320" s="32" t="s">
        <v>280</v>
      </c>
      <c r="J320" s="32" t="s">
        <v>280</v>
      </c>
      <c r="K320" s="32" t="s">
        <v>252</v>
      </c>
      <c r="L320" s="31" t="s">
        <v>383</v>
      </c>
      <c r="M320" s="21">
        <f t="shared" si="2"/>
        <v>7.0370370370370363</v>
      </c>
      <c r="N320" s="32" t="s">
        <v>151</v>
      </c>
      <c r="O320" s="11">
        <v>36.436599999999999</v>
      </c>
      <c r="P320" s="11">
        <v>22.914400000000001</v>
      </c>
      <c r="Q320" s="11">
        <v>52.757899000000002</v>
      </c>
      <c r="R320" s="10">
        <v>1025.0542</v>
      </c>
      <c r="S320" s="11">
        <v>6.6360299999999999</v>
      </c>
      <c r="T320" s="10">
        <v>95.330190000000002</v>
      </c>
      <c r="U320" s="11">
        <v>8.0860000000000003</v>
      </c>
      <c r="V320" s="11">
        <v>0.81289999999999996</v>
      </c>
      <c r="W320" s="11">
        <v>0.59730000000000005</v>
      </c>
      <c r="X320" s="11">
        <v>36.4358</v>
      </c>
      <c r="Y320" s="11">
        <v>22.924299999999999</v>
      </c>
      <c r="Z320" s="11">
        <v>52.767406999999999</v>
      </c>
      <c r="AA320" s="10">
        <v>1025.0509</v>
      </c>
      <c r="AB320" s="11">
        <v>6.6673299999999998</v>
      </c>
      <c r="AC320" s="10">
        <v>95.795810000000003</v>
      </c>
      <c r="AD320" s="11">
        <v>8.093</v>
      </c>
      <c r="AE320" s="11">
        <v>0.86209999999999998</v>
      </c>
      <c r="AF320" s="11">
        <v>0.85560000000000003</v>
      </c>
      <c r="AG320" s="10" t="s">
        <v>314</v>
      </c>
      <c r="AH320" s="503">
        <v>0.73</v>
      </c>
    </row>
    <row r="321" spans="1:34" s="116" customFormat="1">
      <c r="A321" s="29" t="s">
        <v>292</v>
      </c>
      <c r="B321" s="33">
        <v>41673</v>
      </c>
      <c r="C321" s="31">
        <v>2</v>
      </c>
      <c r="D321" s="31">
        <v>1</v>
      </c>
      <c r="E321" s="31">
        <v>1</v>
      </c>
      <c r="F321" s="31" t="s">
        <v>188</v>
      </c>
      <c r="G321" s="31" t="s">
        <v>198</v>
      </c>
      <c r="H321" s="32" t="s">
        <v>248</v>
      </c>
      <c r="I321" s="32" t="s">
        <v>327</v>
      </c>
      <c r="J321" s="32" t="s">
        <v>240</v>
      </c>
      <c r="K321" s="32" t="s">
        <v>312</v>
      </c>
      <c r="L321" s="31" t="s">
        <v>398</v>
      </c>
      <c r="M321" s="21">
        <f t="shared" si="2"/>
        <v>6.2264150943396235</v>
      </c>
      <c r="N321" s="32" t="s">
        <v>151</v>
      </c>
      <c r="O321" s="11">
        <v>36.464399999999998</v>
      </c>
      <c r="P321" s="11">
        <v>21.314</v>
      </c>
      <c r="Q321" s="11">
        <v>51.087929000000003</v>
      </c>
      <c r="R321" s="10">
        <v>1025.5281</v>
      </c>
      <c r="S321" s="11">
        <v>7.3624499999999999</v>
      </c>
      <c r="T321" s="10">
        <v>102.83338999999999</v>
      </c>
      <c r="U321" s="11">
        <v>8.0779999999999994</v>
      </c>
      <c r="V321" s="11">
        <v>0.86360000000000003</v>
      </c>
      <c r="W321" s="11">
        <v>0.66469999999999996</v>
      </c>
      <c r="X321" s="11">
        <v>36.456099999999999</v>
      </c>
      <c r="Y321" s="11">
        <v>21.308199999999999</v>
      </c>
      <c r="Z321" s="11">
        <v>51.071387000000001</v>
      </c>
      <c r="AA321" s="10">
        <v>1025.5228</v>
      </c>
      <c r="AB321" s="11">
        <v>7.4492099999999999</v>
      </c>
      <c r="AC321" s="10">
        <v>104.02932</v>
      </c>
      <c r="AD321" s="11">
        <v>8.0790000000000006</v>
      </c>
      <c r="AE321" s="11">
        <v>2.2319</v>
      </c>
      <c r="AF321" s="11">
        <v>1.6673</v>
      </c>
      <c r="AG321" s="10" t="s">
        <v>296</v>
      </c>
      <c r="AH321" s="503">
        <v>0.85</v>
      </c>
    </row>
    <row r="322" spans="1:34" s="116" customFormat="1">
      <c r="A322" s="29" t="s">
        <v>292</v>
      </c>
      <c r="B322" s="33">
        <v>41680</v>
      </c>
      <c r="C322" s="31">
        <v>2</v>
      </c>
      <c r="D322" s="31">
        <v>1</v>
      </c>
      <c r="E322" s="31">
        <v>1</v>
      </c>
      <c r="F322" s="31" t="s">
        <v>102</v>
      </c>
      <c r="G322" s="31" t="s">
        <v>204</v>
      </c>
      <c r="H322" s="32" t="s">
        <v>250</v>
      </c>
      <c r="I322" s="32" t="s">
        <v>326</v>
      </c>
      <c r="J322" s="32" t="s">
        <v>280</v>
      </c>
      <c r="K322" s="32" t="s">
        <v>115</v>
      </c>
      <c r="L322" s="32" t="s">
        <v>385</v>
      </c>
      <c r="M322" s="21">
        <f t="shared" si="2"/>
        <v>5.5172413793103452</v>
      </c>
      <c r="N322" s="32" t="s">
        <v>151</v>
      </c>
      <c r="O322" s="11">
        <v>36.683399999999999</v>
      </c>
      <c r="P322" s="11">
        <v>23.206099999999999</v>
      </c>
      <c r="Q322" s="11">
        <v>53.389087000000004</v>
      </c>
      <c r="R322" s="10">
        <v>1025.1566</v>
      </c>
      <c r="S322" s="11">
        <v>6.70465</v>
      </c>
      <c r="T322" s="10">
        <v>96.944820000000007</v>
      </c>
      <c r="U322" s="11">
        <v>8.1539999999999999</v>
      </c>
      <c r="V322" s="11">
        <v>1.0743</v>
      </c>
      <c r="W322" s="11">
        <v>1.0793999999999999</v>
      </c>
      <c r="X322" s="11">
        <v>36.6843</v>
      </c>
      <c r="Y322" s="11">
        <v>23.1934</v>
      </c>
      <c r="Z322" s="11">
        <v>53.376520999999997</v>
      </c>
      <c r="AA322" s="10">
        <v>1025.1609000000001</v>
      </c>
      <c r="AB322" s="11">
        <v>6.6696099999999996</v>
      </c>
      <c r="AC322" s="10">
        <v>96.417439999999999</v>
      </c>
      <c r="AD322" s="11">
        <v>8.1530000000000005</v>
      </c>
      <c r="AE322" s="11">
        <v>0.71960000000000002</v>
      </c>
      <c r="AF322" s="11">
        <v>0.98880000000000001</v>
      </c>
      <c r="AG322" s="10" t="s">
        <v>296</v>
      </c>
      <c r="AH322" s="503">
        <v>1.1499999999999999</v>
      </c>
    </row>
    <row r="323" spans="1:34" s="116" customFormat="1">
      <c r="A323" s="29" t="s">
        <v>292</v>
      </c>
      <c r="B323" s="33">
        <v>41687</v>
      </c>
      <c r="C323" s="31">
        <v>2</v>
      </c>
      <c r="D323" s="31">
        <v>1</v>
      </c>
      <c r="E323" s="31">
        <v>1</v>
      </c>
      <c r="F323" s="31" t="s">
        <v>203</v>
      </c>
      <c r="G323" s="31" t="s">
        <v>218</v>
      </c>
      <c r="H323" s="32" t="s">
        <v>245</v>
      </c>
      <c r="I323" s="32" t="s">
        <v>326</v>
      </c>
      <c r="J323" s="32" t="s">
        <v>280</v>
      </c>
      <c r="K323" s="32" t="s">
        <v>305</v>
      </c>
      <c r="L323" s="31" t="s">
        <v>399</v>
      </c>
      <c r="M323" s="21">
        <f t="shared" si="2"/>
        <v>8.064516129032258</v>
      </c>
      <c r="N323" s="32" t="s">
        <v>151</v>
      </c>
      <c r="O323" s="11">
        <v>36.74</v>
      </c>
      <c r="P323" s="11">
        <v>23.4282</v>
      </c>
      <c r="Q323" s="11">
        <v>53.702064</v>
      </c>
      <c r="R323" s="10">
        <v>1025.135</v>
      </c>
      <c r="S323" s="11">
        <v>6.3757299999999999</v>
      </c>
      <c r="T323" s="10">
        <v>92.575109999999995</v>
      </c>
      <c r="U323" s="11">
        <v>8.14</v>
      </c>
      <c r="V323" s="11">
        <v>0.51670000000000005</v>
      </c>
      <c r="W323" s="11">
        <v>0.78569999999999995</v>
      </c>
      <c r="X323" s="11">
        <v>36.743400000000001</v>
      </c>
      <c r="Y323" s="11">
        <v>23.421700000000001</v>
      </c>
      <c r="Z323" s="11">
        <v>53.699350000000003</v>
      </c>
      <c r="AA323" s="10">
        <v>1025.1394</v>
      </c>
      <c r="AB323" s="11">
        <v>6.3442800000000004</v>
      </c>
      <c r="AC323" s="10">
        <v>92.109780000000001</v>
      </c>
      <c r="AD323" s="11">
        <v>8.1419999999999995</v>
      </c>
      <c r="AE323" s="11">
        <v>0.65200000000000002</v>
      </c>
      <c r="AF323" s="11">
        <v>0.99060000000000004</v>
      </c>
      <c r="AG323" s="10" t="s">
        <v>87</v>
      </c>
      <c r="AH323" s="503">
        <v>0.83</v>
      </c>
    </row>
    <row r="324" spans="1:34" s="116" customFormat="1">
      <c r="A324" s="29" t="s">
        <v>292</v>
      </c>
      <c r="B324" s="33">
        <v>41694</v>
      </c>
      <c r="C324" s="31">
        <v>2</v>
      </c>
      <c r="D324" s="31">
        <v>1</v>
      </c>
      <c r="E324" s="31">
        <v>1</v>
      </c>
      <c r="F324" s="31" t="s">
        <v>102</v>
      </c>
      <c r="G324" s="31" t="s">
        <v>205</v>
      </c>
      <c r="H324" s="32" t="s">
        <v>246</v>
      </c>
      <c r="I324" s="32" t="s">
        <v>326</v>
      </c>
      <c r="J324" s="32" t="s">
        <v>280</v>
      </c>
      <c r="K324" s="32" t="s">
        <v>250</v>
      </c>
      <c r="L324" s="32" t="s">
        <v>384</v>
      </c>
      <c r="M324" s="21">
        <f t="shared" si="2"/>
        <v>12.5</v>
      </c>
      <c r="N324" s="32" t="s">
        <v>151</v>
      </c>
      <c r="O324" s="11">
        <v>36.805199999999999</v>
      </c>
      <c r="P324" s="11">
        <v>24.512</v>
      </c>
      <c r="Q324" s="11">
        <v>54.962859999999999</v>
      </c>
      <c r="R324" s="10">
        <v>1024.8616</v>
      </c>
      <c r="S324" s="11">
        <v>5.9999399999999996</v>
      </c>
      <c r="T324" s="10">
        <v>88.789820000000006</v>
      </c>
      <c r="U324" s="11">
        <v>8.0969999999999995</v>
      </c>
      <c r="V324" s="11">
        <v>0.55659999999999998</v>
      </c>
      <c r="W324" s="11">
        <v>0.48520000000000002</v>
      </c>
      <c r="X324" s="11">
        <v>36.805599999999998</v>
      </c>
      <c r="Y324" s="11">
        <v>24.502500000000001</v>
      </c>
      <c r="Z324" s="11">
        <v>54.952955000000003</v>
      </c>
      <c r="AA324" s="10">
        <v>1024.8647000000001</v>
      </c>
      <c r="AB324" s="11">
        <v>5.9865899999999996</v>
      </c>
      <c r="AC324" s="10">
        <v>88.577950000000001</v>
      </c>
      <c r="AD324" s="11">
        <v>8.1039999999999992</v>
      </c>
      <c r="AE324" s="11">
        <v>0.49990000000000001</v>
      </c>
      <c r="AF324" s="11">
        <v>0.48309999999999997</v>
      </c>
      <c r="AG324" s="10" t="s">
        <v>295</v>
      </c>
      <c r="AH324" s="503">
        <v>0.49</v>
      </c>
    </row>
    <row r="325" spans="1:34" s="116" customFormat="1">
      <c r="A325" s="29" t="s">
        <v>292</v>
      </c>
      <c r="B325" s="33">
        <v>41701</v>
      </c>
      <c r="C325" s="31">
        <v>2</v>
      </c>
      <c r="D325" s="31" t="s">
        <v>196</v>
      </c>
      <c r="E325" s="31">
        <v>1</v>
      </c>
      <c r="F325" s="31" t="s">
        <v>201</v>
      </c>
      <c r="G325" s="31" t="s">
        <v>218</v>
      </c>
      <c r="H325" s="32" t="s">
        <v>248</v>
      </c>
      <c r="I325" s="32" t="s">
        <v>326</v>
      </c>
      <c r="J325" s="32" t="s">
        <v>280</v>
      </c>
      <c r="K325" s="32" t="s">
        <v>252</v>
      </c>
      <c r="L325" s="32" t="s">
        <v>400</v>
      </c>
      <c r="M325" s="21">
        <f t="shared" si="2"/>
        <v>10.37037037037037</v>
      </c>
      <c r="N325" s="32" t="s">
        <v>151</v>
      </c>
      <c r="O325" s="11">
        <v>36.902299999999997</v>
      </c>
      <c r="P325" s="11">
        <v>25.071300000000001</v>
      </c>
      <c r="Q325" s="11">
        <v>55.702249999999999</v>
      </c>
      <c r="R325" s="10">
        <v>1024.7647999999999</v>
      </c>
      <c r="S325" s="11">
        <v>6.8956799999999996</v>
      </c>
      <c r="T325" s="10">
        <v>103.07652</v>
      </c>
      <c r="U325" s="11">
        <v>8.1110000000000007</v>
      </c>
      <c r="V325" s="11">
        <v>0.3775</v>
      </c>
      <c r="W325" s="11">
        <v>0.60840000000000005</v>
      </c>
      <c r="X325" s="11">
        <v>36.8996</v>
      </c>
      <c r="Y325" s="11">
        <v>25.063300000000002</v>
      </c>
      <c r="Z325" s="11">
        <v>55.689835000000002</v>
      </c>
      <c r="AA325" s="10">
        <v>1024.7647999999999</v>
      </c>
      <c r="AB325" s="11">
        <v>6.8371500000000003</v>
      </c>
      <c r="AC325" s="10">
        <v>102.18617999999999</v>
      </c>
      <c r="AD325" s="11">
        <v>8.1180000000000003</v>
      </c>
      <c r="AE325" s="11">
        <v>0.4385</v>
      </c>
      <c r="AF325" s="11">
        <v>0.70340000000000003</v>
      </c>
      <c r="AG325" s="10" t="s">
        <v>293</v>
      </c>
      <c r="AH325" s="503">
        <v>0.68</v>
      </c>
    </row>
    <row r="326" spans="1:34" s="116" customFormat="1">
      <c r="A326" s="29" t="s">
        <v>292</v>
      </c>
      <c r="B326" s="33">
        <v>41708</v>
      </c>
      <c r="C326" s="31">
        <v>2</v>
      </c>
      <c r="D326" s="31" t="s">
        <v>196</v>
      </c>
      <c r="E326" s="31">
        <v>1</v>
      </c>
      <c r="F326" s="31" t="s">
        <v>195</v>
      </c>
      <c r="G326" s="31" t="s">
        <v>218</v>
      </c>
      <c r="H326" s="32" t="s">
        <v>237</v>
      </c>
      <c r="I326" s="32" t="s">
        <v>326</v>
      </c>
      <c r="J326" s="32" t="s">
        <v>326</v>
      </c>
      <c r="K326" s="32" t="s">
        <v>242</v>
      </c>
      <c r="L326" s="32" t="s">
        <v>388</v>
      </c>
      <c r="M326" s="21">
        <f t="shared" si="2"/>
        <v>7.3684210526315796</v>
      </c>
      <c r="N326" s="32" t="s">
        <v>151</v>
      </c>
      <c r="O326" s="11">
        <v>36.934600000000003</v>
      </c>
      <c r="P326" s="11">
        <v>22.3278</v>
      </c>
      <c r="Q326" s="11">
        <v>52.763691000000001</v>
      </c>
      <c r="R326" s="10">
        <v>1025.6023</v>
      </c>
      <c r="S326" s="11">
        <v>6.3834400000000002</v>
      </c>
      <c r="T326" s="10">
        <v>91.026529999999994</v>
      </c>
      <c r="U326" s="11">
        <v>8.1509999999999998</v>
      </c>
      <c r="V326" s="11">
        <v>0.4672</v>
      </c>
      <c r="W326" s="11">
        <v>0.50509999999999999</v>
      </c>
      <c r="X326" s="11">
        <v>36.940899999999999</v>
      </c>
      <c r="Y326" s="11">
        <v>22.319400000000002</v>
      </c>
      <c r="Z326" s="11">
        <v>52.762569999999997</v>
      </c>
      <c r="AA326" s="10">
        <v>1025.6094000000001</v>
      </c>
      <c r="AB326" s="11">
        <v>6.5174500000000002</v>
      </c>
      <c r="AC326" s="10">
        <v>92.927180000000007</v>
      </c>
      <c r="AD326" s="11">
        <v>8.16</v>
      </c>
      <c r="AE326" s="11">
        <v>0.63100000000000001</v>
      </c>
      <c r="AF326" s="11">
        <v>0.69510000000000005</v>
      </c>
      <c r="AG326" s="10" t="s">
        <v>293</v>
      </c>
      <c r="AH326" s="503">
        <v>0.57999999999999996</v>
      </c>
    </row>
    <row r="327" spans="1:34" s="116" customFormat="1">
      <c r="A327" s="29" t="s">
        <v>292</v>
      </c>
      <c r="B327" s="33">
        <v>41715</v>
      </c>
      <c r="C327" s="31">
        <v>2</v>
      </c>
      <c r="D327" s="31">
        <v>1</v>
      </c>
      <c r="E327" s="31">
        <v>1</v>
      </c>
      <c r="F327" s="31" t="s">
        <v>188</v>
      </c>
      <c r="G327" s="31" t="s">
        <v>198</v>
      </c>
      <c r="H327" s="32" t="s">
        <v>255</v>
      </c>
      <c r="I327" s="32" t="s">
        <v>326</v>
      </c>
      <c r="J327" s="32" t="s">
        <v>280</v>
      </c>
      <c r="K327" s="32" t="s">
        <v>248</v>
      </c>
      <c r="L327" s="32" t="s">
        <v>379</v>
      </c>
      <c r="M327" s="21">
        <f t="shared" si="2"/>
        <v>10.588235294117647</v>
      </c>
      <c r="N327" s="32" t="s">
        <v>151</v>
      </c>
      <c r="O327" s="11">
        <v>36.863399999999999</v>
      </c>
      <c r="P327" s="11">
        <v>22.1511</v>
      </c>
      <c r="Q327" s="11">
        <v>52.483170000000001</v>
      </c>
      <c r="R327" s="10">
        <v>1025.5988</v>
      </c>
      <c r="S327" s="11">
        <v>6.8647799999999997</v>
      </c>
      <c r="T327" s="10">
        <v>97.545649999999995</v>
      </c>
      <c r="U327" s="11">
        <v>8.2690000000000001</v>
      </c>
      <c r="V327" s="11">
        <v>0.31369999999999998</v>
      </c>
      <c r="W327" s="11">
        <v>0.69330000000000003</v>
      </c>
      <c r="X327" s="11">
        <v>36.862400000000001</v>
      </c>
      <c r="Y327" s="11">
        <v>22.149899999999999</v>
      </c>
      <c r="Z327" s="11">
        <v>52.480555000000003</v>
      </c>
      <c r="AA327" s="10">
        <v>1025.5984000000001</v>
      </c>
      <c r="AB327" s="11">
        <v>6.8510799999999996</v>
      </c>
      <c r="AC327" s="10">
        <v>97.348380000000006</v>
      </c>
      <c r="AD327" s="11">
        <v>8.27</v>
      </c>
      <c r="AE327" s="11">
        <v>0.37319999999999998</v>
      </c>
      <c r="AF327" s="11">
        <v>0.82110000000000005</v>
      </c>
      <c r="AG327" s="10" t="s">
        <v>295</v>
      </c>
      <c r="AH327" s="503">
        <v>0.73</v>
      </c>
    </row>
    <row r="328" spans="1:34" s="116" customFormat="1">
      <c r="A328" s="29" t="s">
        <v>292</v>
      </c>
      <c r="B328" s="33">
        <v>41722</v>
      </c>
      <c r="C328" s="31">
        <v>2</v>
      </c>
      <c r="D328" s="31" t="s">
        <v>191</v>
      </c>
      <c r="E328" s="31">
        <v>1</v>
      </c>
      <c r="F328" s="31" t="s">
        <v>197</v>
      </c>
      <c r="G328" s="31" t="s">
        <v>198</v>
      </c>
      <c r="H328" s="32" t="s">
        <v>245</v>
      </c>
      <c r="I328" s="32" t="s">
        <v>326</v>
      </c>
      <c r="J328" s="32" t="s">
        <v>240</v>
      </c>
      <c r="K328" s="32" t="s">
        <v>259</v>
      </c>
      <c r="L328" s="32" t="s">
        <v>390</v>
      </c>
      <c r="M328" s="21">
        <f t="shared" si="2"/>
        <v>11.111111111111112</v>
      </c>
      <c r="N328" s="32" t="s">
        <v>151</v>
      </c>
      <c r="O328" s="11">
        <v>36.762799999999999</v>
      </c>
      <c r="P328" s="11">
        <v>22.807200000000002</v>
      </c>
      <c r="Q328" s="11">
        <v>53.061539000000003</v>
      </c>
      <c r="R328" s="10">
        <v>1025.3344</v>
      </c>
      <c r="S328" s="11">
        <v>4.9068300000000002</v>
      </c>
      <c r="T328" s="10">
        <v>70.490499999999997</v>
      </c>
      <c r="U328" s="11">
        <v>8.1310000000000002</v>
      </c>
      <c r="V328" s="11">
        <v>0.4093</v>
      </c>
      <c r="W328" s="11">
        <v>0.6119</v>
      </c>
      <c r="X328" s="11">
        <v>36.759900000000002</v>
      </c>
      <c r="Y328" s="11">
        <v>22.797999999999998</v>
      </c>
      <c r="Z328" s="11">
        <v>53.047879999999999</v>
      </c>
      <c r="AA328" s="10">
        <v>1025.3349000000001</v>
      </c>
      <c r="AB328" s="11">
        <v>4.8857900000000001</v>
      </c>
      <c r="AC328" s="10">
        <v>70.175809999999998</v>
      </c>
      <c r="AD328" s="11">
        <v>8.1310000000000002</v>
      </c>
      <c r="AE328" s="11">
        <v>0.35439999999999999</v>
      </c>
      <c r="AF328" s="11">
        <v>0.4919</v>
      </c>
      <c r="AG328" s="9" t="s">
        <v>295</v>
      </c>
      <c r="AH328" s="503">
        <v>0.59</v>
      </c>
    </row>
    <row r="329" spans="1:34" s="116" customFormat="1">
      <c r="A329" s="29"/>
      <c r="B329" s="33"/>
      <c r="C329" s="31"/>
      <c r="D329" s="31"/>
      <c r="E329" s="31"/>
      <c r="F329" s="31"/>
      <c r="G329" s="31"/>
      <c r="H329" s="32"/>
      <c r="I329" s="32"/>
      <c r="J329" s="32"/>
      <c r="K329" s="32"/>
      <c r="AG329" s="10"/>
      <c r="AH329" s="503"/>
    </row>
    <row r="330" spans="1:34" s="116" customFormat="1">
      <c r="A330" s="29" t="s">
        <v>95</v>
      </c>
      <c r="B330" s="33">
        <v>41610</v>
      </c>
      <c r="C330" s="31">
        <v>2</v>
      </c>
      <c r="D330" s="31">
        <v>1</v>
      </c>
      <c r="E330" s="31">
        <v>1</v>
      </c>
      <c r="F330" s="31" t="s">
        <v>203</v>
      </c>
      <c r="G330" s="31" t="s">
        <v>192</v>
      </c>
      <c r="H330" s="32" t="s">
        <v>106</v>
      </c>
      <c r="I330" s="32" t="s">
        <v>326</v>
      </c>
      <c r="J330" s="32" t="s">
        <v>243</v>
      </c>
      <c r="N330" s="503">
        <v>0.15608710416163971</v>
      </c>
      <c r="O330" s="11">
        <v>35.187899999999999</v>
      </c>
      <c r="P330" s="11">
        <v>22.391500000000001</v>
      </c>
      <c r="Q330" s="11">
        <v>50.606155999999999</v>
      </c>
      <c r="R330" s="10">
        <v>1024.2566999999999</v>
      </c>
      <c r="S330" s="11">
        <v>7.4560300000000002</v>
      </c>
      <c r="T330" s="10">
        <v>105.36463000000001</v>
      </c>
      <c r="U330" s="11">
        <v>8.2279999999999998</v>
      </c>
      <c r="V330" s="11">
        <v>0.41610000000000003</v>
      </c>
      <c r="W330" s="11">
        <v>1.0474000000000001</v>
      </c>
      <c r="X330" s="11">
        <v>35.157299999999999</v>
      </c>
      <c r="Y330" s="11">
        <v>21.856300000000001</v>
      </c>
      <c r="Z330" s="11">
        <v>50.017516000000001</v>
      </c>
      <c r="AA330" s="10">
        <v>1024.4165</v>
      </c>
      <c r="AB330" s="11">
        <v>7.3757999999999999</v>
      </c>
      <c r="AC330" s="10">
        <v>103.22864</v>
      </c>
      <c r="AD330" s="11">
        <v>8.2270000000000003</v>
      </c>
      <c r="AE330" s="11">
        <v>0.68389999999999995</v>
      </c>
      <c r="AF330" s="11">
        <v>5.1109</v>
      </c>
      <c r="AG330" s="10">
        <v>3.5</v>
      </c>
      <c r="AH330" s="503">
        <v>3.12</v>
      </c>
    </row>
    <row r="331" spans="1:34" s="116" customFormat="1">
      <c r="A331" s="29" t="s">
        <v>95</v>
      </c>
      <c r="B331" s="33">
        <v>41617</v>
      </c>
      <c r="C331" s="31">
        <v>2</v>
      </c>
      <c r="D331" s="31">
        <v>1</v>
      </c>
      <c r="E331" s="31">
        <v>1</v>
      </c>
      <c r="F331" s="31" t="s">
        <v>269</v>
      </c>
      <c r="G331" s="31" t="s">
        <v>218</v>
      </c>
      <c r="H331" s="32" t="s">
        <v>333</v>
      </c>
      <c r="I331" s="32" t="s">
        <v>326</v>
      </c>
      <c r="J331" s="32" t="s">
        <v>246</v>
      </c>
      <c r="N331" s="503">
        <v>0.17025490099999999</v>
      </c>
      <c r="O331" s="11">
        <v>35.380099999999999</v>
      </c>
      <c r="P331" s="11">
        <v>22.2776</v>
      </c>
      <c r="Q331" s="11">
        <v>50.733274999999999</v>
      </c>
      <c r="R331" s="10">
        <v>1024.4329</v>
      </c>
      <c r="S331" s="11">
        <v>8.3586299999999998</v>
      </c>
      <c r="T331" s="10">
        <v>118.01421999999999</v>
      </c>
      <c r="U331" s="11">
        <v>8.36</v>
      </c>
      <c r="V331" s="11">
        <v>0.69020000000000004</v>
      </c>
      <c r="W331" s="11">
        <v>2.3877000000000002</v>
      </c>
      <c r="X331" s="11">
        <v>35.390599999999999</v>
      </c>
      <c r="Y331" s="11">
        <v>21.518699999999999</v>
      </c>
      <c r="Z331" s="11">
        <v>49.962905999999997</v>
      </c>
      <c r="AA331" s="10">
        <v>1024.6864</v>
      </c>
      <c r="AB331" s="11">
        <v>7.8228799999999996</v>
      </c>
      <c r="AC331" s="10">
        <v>108.97731</v>
      </c>
      <c r="AD331" s="11">
        <v>8.3439999999999994</v>
      </c>
      <c r="AE331" s="11">
        <v>1.2621</v>
      </c>
      <c r="AF331" s="11">
        <v>9.1549999999999994</v>
      </c>
      <c r="AG331" s="10">
        <v>1.6</v>
      </c>
      <c r="AH331" s="503">
        <v>4.66</v>
      </c>
    </row>
    <row r="332" spans="1:34" s="116" customFormat="1">
      <c r="A332" s="29" t="s">
        <v>95</v>
      </c>
      <c r="B332" s="33">
        <v>41624</v>
      </c>
      <c r="C332" s="31" t="s">
        <v>191</v>
      </c>
      <c r="D332" s="31">
        <v>1</v>
      </c>
      <c r="E332" s="31">
        <v>1</v>
      </c>
      <c r="F332" s="31" t="s">
        <v>304</v>
      </c>
      <c r="G332" s="31" t="s">
        <v>218</v>
      </c>
      <c r="H332" s="32" t="s">
        <v>305</v>
      </c>
      <c r="I332" s="32" t="s">
        <v>326</v>
      </c>
      <c r="J332" s="32" t="s">
        <v>237</v>
      </c>
      <c r="N332" s="503">
        <v>0.16211777483865505</v>
      </c>
      <c r="O332" s="11">
        <v>35.546199999999999</v>
      </c>
      <c r="P332" s="11">
        <v>25.921700000000001</v>
      </c>
      <c r="Q332" s="11">
        <v>54.784486000000001</v>
      </c>
      <c r="R332" s="10">
        <v>1023.4728</v>
      </c>
      <c r="S332" s="11">
        <v>7.9088200000000004</v>
      </c>
      <c r="T332" s="10">
        <v>119.00528</v>
      </c>
      <c r="U332" s="11">
        <v>8.1859999999999999</v>
      </c>
      <c r="V332" s="11">
        <v>0.63100000000000001</v>
      </c>
      <c r="W332" s="11">
        <v>1.6324000000000001</v>
      </c>
      <c r="X332" s="11">
        <v>35.5032</v>
      </c>
      <c r="Y332" s="11">
        <v>22.716799999999999</v>
      </c>
      <c r="Z332" s="11">
        <v>51.352352000000003</v>
      </c>
      <c r="AA332" s="10">
        <v>1024.4375</v>
      </c>
      <c r="AB332" s="11">
        <v>5.7792899999999996</v>
      </c>
      <c r="AC332" s="10">
        <v>82.289339999999996</v>
      </c>
      <c r="AD332" s="11">
        <v>8.1039999999999992</v>
      </c>
      <c r="AE332" s="11">
        <v>2.1244999999999998</v>
      </c>
      <c r="AF332" s="11">
        <v>6.9414999999999996</v>
      </c>
      <c r="AG332" s="10">
        <v>2.7</v>
      </c>
      <c r="AH332" s="503">
        <v>3.09</v>
      </c>
    </row>
    <row r="333" spans="1:34" s="116" customFormat="1">
      <c r="A333" s="29" t="s">
        <v>95</v>
      </c>
      <c r="B333" s="33">
        <v>41631</v>
      </c>
      <c r="C333" s="31">
        <v>2</v>
      </c>
      <c r="D333" s="31">
        <v>1</v>
      </c>
      <c r="E333" s="31">
        <v>1</v>
      </c>
      <c r="F333" s="31" t="s">
        <v>195</v>
      </c>
      <c r="G333" s="31" t="s">
        <v>192</v>
      </c>
      <c r="H333" s="32" t="s">
        <v>288</v>
      </c>
      <c r="I333" s="32" t="s">
        <v>326</v>
      </c>
      <c r="J333" s="32" t="s">
        <v>238</v>
      </c>
      <c r="N333" s="503">
        <v>0.1325046789558943</v>
      </c>
      <c r="O333" s="11">
        <v>35.6935</v>
      </c>
      <c r="P333" s="11">
        <v>24.1646</v>
      </c>
      <c r="Q333" s="11">
        <v>53.119416999999999</v>
      </c>
      <c r="R333" s="10">
        <v>1024.1262999999999</v>
      </c>
      <c r="S333" s="11">
        <v>7.1460400000000002</v>
      </c>
      <c r="T333" s="10">
        <v>104.45527</v>
      </c>
      <c r="U333" s="11">
        <v>8.218</v>
      </c>
      <c r="V333" s="11">
        <v>0.70599999999999996</v>
      </c>
      <c r="W333" s="11">
        <v>1.0940000000000001</v>
      </c>
      <c r="X333" s="11">
        <v>35.679900000000004</v>
      </c>
      <c r="Y333" s="11">
        <v>22.781500000000001</v>
      </c>
      <c r="Z333" s="11">
        <v>51.647137999999998</v>
      </c>
      <c r="AA333" s="10">
        <v>1024.5510999999999</v>
      </c>
      <c r="AB333" s="11">
        <v>6.7232500000000002</v>
      </c>
      <c r="AC333" s="10">
        <v>95.936909999999997</v>
      </c>
      <c r="AD333" s="11">
        <v>8.2260000000000009</v>
      </c>
      <c r="AE333" s="11">
        <v>2.2942</v>
      </c>
      <c r="AF333" s="11">
        <v>5.8888999999999996</v>
      </c>
      <c r="AG333" s="10">
        <v>2.5</v>
      </c>
      <c r="AH333" s="503">
        <v>3.06</v>
      </c>
    </row>
    <row r="334" spans="1:34" s="116" customFormat="1">
      <c r="A334" s="29" t="s">
        <v>95</v>
      </c>
      <c r="B334" s="33">
        <v>41645</v>
      </c>
      <c r="C334" s="31">
        <v>2</v>
      </c>
      <c r="D334" s="31">
        <v>1</v>
      </c>
      <c r="E334" s="31">
        <v>1</v>
      </c>
      <c r="F334" s="31" t="s">
        <v>188</v>
      </c>
      <c r="G334" s="31" t="s">
        <v>192</v>
      </c>
      <c r="H334" s="32" t="s">
        <v>265</v>
      </c>
      <c r="I334" s="32" t="s">
        <v>326</v>
      </c>
      <c r="J334" s="32" t="s">
        <v>237</v>
      </c>
      <c r="N334" s="503">
        <v>0.16770281412000521</v>
      </c>
      <c r="O334" s="11">
        <v>35.889600000000002</v>
      </c>
      <c r="P334" s="11">
        <v>24.5928</v>
      </c>
      <c r="Q334" s="11">
        <v>53.833736000000002</v>
      </c>
      <c r="R334" s="10">
        <v>1024.1431</v>
      </c>
      <c r="S334" s="11">
        <v>7.5113500000000002</v>
      </c>
      <c r="T334" s="10">
        <v>110.7274</v>
      </c>
      <c r="U334" s="11">
        <v>8.2479999999999993</v>
      </c>
      <c r="V334" s="11">
        <v>0.4526</v>
      </c>
      <c r="W334" s="11">
        <v>1.337</v>
      </c>
      <c r="X334" s="11">
        <v>35.893599999999999</v>
      </c>
      <c r="Y334" s="11">
        <v>22.961400000000001</v>
      </c>
      <c r="Z334" s="11">
        <v>52.112031999999999</v>
      </c>
      <c r="AA334" s="10">
        <v>1024.6623999999999</v>
      </c>
      <c r="AB334" s="11">
        <v>7.5090399999999997</v>
      </c>
      <c r="AC334" s="10">
        <v>107.621</v>
      </c>
      <c r="AD334" s="11">
        <v>8.2490000000000006</v>
      </c>
      <c r="AE334" s="11">
        <v>0.68740000000000001</v>
      </c>
      <c r="AF334" s="11">
        <v>5.1914999999999996</v>
      </c>
      <c r="AG334" s="10">
        <v>2.6</v>
      </c>
      <c r="AH334" s="503">
        <v>3.05</v>
      </c>
    </row>
    <row r="335" spans="1:34" s="116" customFormat="1">
      <c r="A335" s="29" t="s">
        <v>95</v>
      </c>
      <c r="B335" s="33">
        <v>41652</v>
      </c>
      <c r="C335" s="31">
        <v>2</v>
      </c>
      <c r="D335" s="31">
        <v>1</v>
      </c>
      <c r="E335" s="31">
        <v>1</v>
      </c>
      <c r="F335" s="31" t="s">
        <v>119</v>
      </c>
      <c r="G335" s="31" t="s">
        <v>192</v>
      </c>
      <c r="H335" s="32" t="s">
        <v>281</v>
      </c>
      <c r="I335" s="32" t="s">
        <v>326</v>
      </c>
      <c r="J335" s="32" t="s">
        <v>238</v>
      </c>
      <c r="N335" s="503">
        <v>0.15874686116370618</v>
      </c>
      <c r="O335" s="11">
        <v>36.003399999999999</v>
      </c>
      <c r="P335" s="11">
        <v>24.974399999999999</v>
      </c>
      <c r="Q335" s="11">
        <v>54.393281000000002</v>
      </c>
      <c r="R335" s="10">
        <v>1024.1125</v>
      </c>
      <c r="S335" s="11">
        <v>7.5400600000000004</v>
      </c>
      <c r="T335" s="10">
        <v>111.94802</v>
      </c>
      <c r="U335" s="11">
        <v>8.3070000000000004</v>
      </c>
      <c r="V335" s="11">
        <v>0.3347</v>
      </c>
      <c r="W335" s="11">
        <v>1.8675999999999999</v>
      </c>
      <c r="X335" s="11">
        <v>36.021700000000003</v>
      </c>
      <c r="Y335" s="11">
        <v>24.181100000000001</v>
      </c>
      <c r="Z335" s="11">
        <v>53.573475000000002</v>
      </c>
      <c r="AA335" s="10">
        <v>1024.3995</v>
      </c>
      <c r="AB335" s="11">
        <v>7.1929499999999997</v>
      </c>
      <c r="AC335" s="10">
        <v>105.36888999999999</v>
      </c>
      <c r="AD335" s="11">
        <v>8.2769999999999992</v>
      </c>
      <c r="AE335" s="11">
        <v>0.63119999999999998</v>
      </c>
      <c r="AF335" s="11">
        <v>4.4581</v>
      </c>
      <c r="AG335" s="10">
        <v>3.5</v>
      </c>
      <c r="AH335" s="503">
        <v>3.18</v>
      </c>
    </row>
    <row r="336" spans="1:34" s="116" customFormat="1">
      <c r="A336" s="29" t="s">
        <v>95</v>
      </c>
      <c r="B336" s="33">
        <v>41659</v>
      </c>
      <c r="C336" s="31">
        <v>2</v>
      </c>
      <c r="D336" s="31">
        <v>1</v>
      </c>
      <c r="E336" s="31">
        <v>1</v>
      </c>
      <c r="F336" s="31" t="s">
        <v>188</v>
      </c>
      <c r="G336" s="31" t="s">
        <v>198</v>
      </c>
      <c r="H336" s="32" t="s">
        <v>265</v>
      </c>
      <c r="I336" s="32" t="s">
        <v>326</v>
      </c>
      <c r="J336" s="32" t="s">
        <v>238</v>
      </c>
      <c r="N336" s="503">
        <v>0.10135879350416886</v>
      </c>
      <c r="O336" s="11">
        <v>36.1038</v>
      </c>
      <c r="P336" s="11">
        <v>25.439900000000002</v>
      </c>
      <c r="Q336" s="11">
        <v>55.027785999999999</v>
      </c>
      <c r="R336" s="10">
        <v>1024.0446999999999</v>
      </c>
      <c r="S336" s="11">
        <v>7.3399299999999998</v>
      </c>
      <c r="T336" s="10">
        <v>109.90127</v>
      </c>
      <c r="U336" s="11">
        <v>8.2729999999999997</v>
      </c>
      <c r="V336" s="11">
        <v>0.50529999999999997</v>
      </c>
      <c r="W336" s="11">
        <v>1.1718999999999999</v>
      </c>
      <c r="X336" s="11">
        <v>36.160200000000003</v>
      </c>
      <c r="Y336" s="11">
        <v>24.2926</v>
      </c>
      <c r="Z336" s="11">
        <v>53.875981000000003</v>
      </c>
      <c r="AA336" s="10">
        <v>1024.4730999999999</v>
      </c>
      <c r="AB336" s="11">
        <v>7.2539600000000002</v>
      </c>
      <c r="AC336" s="10">
        <v>106.55092</v>
      </c>
      <c r="AD336" s="11">
        <v>8.2799999999999994</v>
      </c>
      <c r="AE336" s="11">
        <v>0.86750000000000005</v>
      </c>
      <c r="AF336" s="11">
        <v>4.3837999999999999</v>
      </c>
      <c r="AG336" s="10">
        <v>3.5</v>
      </c>
      <c r="AH336" s="503">
        <v>2.77</v>
      </c>
    </row>
    <row r="337" spans="1:34" s="116" customFormat="1">
      <c r="A337" s="29" t="s">
        <v>95</v>
      </c>
      <c r="B337" s="33">
        <v>41667</v>
      </c>
      <c r="C337" s="31">
        <v>2</v>
      </c>
      <c r="D337" s="31">
        <v>1</v>
      </c>
      <c r="E337" s="31">
        <v>1</v>
      </c>
      <c r="F337" s="31" t="s">
        <v>119</v>
      </c>
      <c r="G337" s="31" t="s">
        <v>204</v>
      </c>
      <c r="H337" s="32" t="s">
        <v>267</v>
      </c>
      <c r="I337" s="32" t="s">
        <v>326</v>
      </c>
      <c r="J337" s="32" t="s">
        <v>238</v>
      </c>
      <c r="N337" s="503">
        <v>0.12751662244845549</v>
      </c>
      <c r="O337" s="11">
        <v>36.202399999999997</v>
      </c>
      <c r="P337" s="11">
        <v>25.185099999999998</v>
      </c>
      <c r="Q337" s="11">
        <v>54.886785000000003</v>
      </c>
      <c r="R337" s="10">
        <v>1024.1989000000001</v>
      </c>
      <c r="S337" s="11">
        <v>7.3895099999999996</v>
      </c>
      <c r="T337" s="10">
        <v>110.23043</v>
      </c>
      <c r="U337" s="11">
        <v>8.1479999999999997</v>
      </c>
      <c r="V337" s="11">
        <v>0.439</v>
      </c>
      <c r="W337" s="11">
        <v>1.5279</v>
      </c>
      <c r="X337" s="11">
        <v>36.234099999999998</v>
      </c>
      <c r="Y337" s="11">
        <v>24.0382</v>
      </c>
      <c r="Z337" s="11">
        <v>53.701095000000002</v>
      </c>
      <c r="AA337" s="10">
        <v>1024.6062999999999</v>
      </c>
      <c r="AB337" s="11">
        <v>7.3023100000000003</v>
      </c>
      <c r="AC337" s="10">
        <v>106.83908</v>
      </c>
      <c r="AD337" s="11">
        <v>8.1519999999999992</v>
      </c>
      <c r="AE337" s="11">
        <v>1.0880000000000001</v>
      </c>
      <c r="AF337" s="11">
        <v>4.9028</v>
      </c>
      <c r="AG337" s="10">
        <v>4</v>
      </c>
      <c r="AH337" s="503">
        <v>3.1</v>
      </c>
    </row>
    <row r="338" spans="1:34" s="116" customFormat="1">
      <c r="A338" s="29" t="s">
        <v>95</v>
      </c>
      <c r="B338" s="33">
        <v>41673</v>
      </c>
      <c r="C338" s="31">
        <v>2</v>
      </c>
      <c r="D338" s="31">
        <v>1</v>
      </c>
      <c r="E338" s="31" t="s">
        <v>191</v>
      </c>
      <c r="F338" s="31" t="s">
        <v>119</v>
      </c>
      <c r="G338" s="31" t="s">
        <v>192</v>
      </c>
      <c r="H338" s="32" t="s">
        <v>258</v>
      </c>
      <c r="I338" s="32" t="s">
        <v>326</v>
      </c>
      <c r="J338" s="32" t="s">
        <v>236</v>
      </c>
      <c r="K338" s="32"/>
      <c r="L338" s="32"/>
      <c r="M338" s="32"/>
      <c r="N338" s="503">
        <v>0.11757068144815558</v>
      </c>
      <c r="O338" s="11">
        <v>36.436999999999998</v>
      </c>
      <c r="P338" s="11">
        <v>24.178599999999999</v>
      </c>
      <c r="Q338" s="11">
        <v>54.115003999999999</v>
      </c>
      <c r="R338" s="10">
        <v>1024.6789000000001</v>
      </c>
      <c r="S338" s="11">
        <v>7.1589</v>
      </c>
      <c r="T338" s="10">
        <v>105.11611000000001</v>
      </c>
      <c r="U338" s="11">
        <v>8.1280000000000001</v>
      </c>
      <c r="V338" s="11">
        <v>0.4299</v>
      </c>
      <c r="W338" s="11">
        <v>1.5945</v>
      </c>
      <c r="X338" s="11">
        <v>36.436500000000002</v>
      </c>
      <c r="Y338" s="11">
        <v>23.733899999999998</v>
      </c>
      <c r="Z338" s="11">
        <v>53.639899</v>
      </c>
      <c r="AA338" s="10">
        <v>1024.8494000000001</v>
      </c>
      <c r="AB338" s="11">
        <v>7.0009699999999997</v>
      </c>
      <c r="AC338" s="10">
        <v>102.01340999999999</v>
      </c>
      <c r="AD338" s="11">
        <v>8.1219999999999999</v>
      </c>
      <c r="AE338" s="11">
        <v>0.50460000000000005</v>
      </c>
      <c r="AF338" s="11">
        <v>3.7471000000000001</v>
      </c>
      <c r="AG338" s="10">
        <v>4.4000000000000004</v>
      </c>
      <c r="AH338" s="503">
        <v>1.91</v>
      </c>
    </row>
    <row r="339" spans="1:34" s="116" customFormat="1">
      <c r="A339" s="29" t="s">
        <v>95</v>
      </c>
      <c r="B339" s="33">
        <v>41680</v>
      </c>
      <c r="C339" s="31">
        <v>2</v>
      </c>
      <c r="D339" s="31">
        <v>1</v>
      </c>
      <c r="E339" s="31">
        <v>1</v>
      </c>
      <c r="F339" s="31" t="s">
        <v>195</v>
      </c>
      <c r="G339" s="31" t="s">
        <v>198</v>
      </c>
      <c r="H339" s="32" t="s">
        <v>267</v>
      </c>
      <c r="I339" s="32" t="s">
        <v>326</v>
      </c>
      <c r="J339" s="32" t="s">
        <v>238</v>
      </c>
      <c r="K339" s="32"/>
      <c r="L339" s="32"/>
      <c r="M339" s="32"/>
      <c r="N339" s="511">
        <v>0.12055312016748412</v>
      </c>
      <c r="O339" s="11">
        <v>36.5364</v>
      </c>
      <c r="P339" s="11">
        <v>24.1569</v>
      </c>
      <c r="Q339" s="11">
        <v>54.222465</v>
      </c>
      <c r="R339" s="10">
        <v>1024.7592999999999</v>
      </c>
      <c r="S339" s="11">
        <v>7.3618300000000003</v>
      </c>
      <c r="T339" s="10">
        <v>108.11727</v>
      </c>
      <c r="U339" s="11">
        <v>8.1920000000000002</v>
      </c>
      <c r="V339" s="11">
        <v>0.5333</v>
      </c>
      <c r="W339" s="11">
        <v>1.0167999999999999</v>
      </c>
      <c r="X339" s="11">
        <v>36.520600000000002</v>
      </c>
      <c r="Y339" s="11">
        <v>23.5383</v>
      </c>
      <c r="Z339" s="11">
        <v>53.538997000000002</v>
      </c>
      <c r="AA339" s="10">
        <v>1024.9679000000001</v>
      </c>
      <c r="AB339" s="11">
        <v>7.3206499999999997</v>
      </c>
      <c r="AC339" s="10">
        <v>106.36337</v>
      </c>
      <c r="AD339" s="11">
        <v>8.1969999999999992</v>
      </c>
      <c r="AE339" s="11">
        <v>0.37819999999999998</v>
      </c>
      <c r="AF339" s="11">
        <v>5.1946000000000003</v>
      </c>
      <c r="AG339" s="10">
        <v>3.6</v>
      </c>
      <c r="AH339" s="503">
        <v>2.61</v>
      </c>
    </row>
    <row r="340" spans="1:34" s="116" customFormat="1">
      <c r="A340" s="29" t="s">
        <v>95</v>
      </c>
      <c r="B340" s="33">
        <v>41687</v>
      </c>
      <c r="C340" s="31">
        <v>2</v>
      </c>
      <c r="D340" s="31">
        <v>1</v>
      </c>
      <c r="E340" s="31" t="s">
        <v>191</v>
      </c>
      <c r="F340" s="31" t="s">
        <v>195</v>
      </c>
      <c r="G340" s="31" t="s">
        <v>192</v>
      </c>
      <c r="H340" s="32" t="s">
        <v>289</v>
      </c>
      <c r="I340" s="32" t="s">
        <v>244</v>
      </c>
      <c r="J340" s="32" t="s">
        <v>241</v>
      </c>
      <c r="K340" s="536"/>
      <c r="L340" s="32"/>
      <c r="M340" s="32"/>
      <c r="N340" s="511">
        <v>0.1317269975027566</v>
      </c>
      <c r="O340" s="11">
        <v>36.584299999999999</v>
      </c>
      <c r="P340" s="11">
        <v>24.534400000000002</v>
      </c>
      <c r="Q340" s="11">
        <v>54.694133999999998</v>
      </c>
      <c r="R340" s="10">
        <v>1024.6845000000001</v>
      </c>
      <c r="S340" s="11">
        <v>7.1312800000000003</v>
      </c>
      <c r="T340" s="10">
        <v>105.43877000000001</v>
      </c>
      <c r="U340" s="11">
        <v>8.1669999999999998</v>
      </c>
      <c r="V340" s="11">
        <v>0.79139999999999999</v>
      </c>
      <c r="W340" s="11">
        <v>1.0518000000000001</v>
      </c>
      <c r="X340" s="11">
        <v>36.603700000000003</v>
      </c>
      <c r="Y340" s="11">
        <v>23.8933</v>
      </c>
      <c r="Z340" s="11">
        <v>54.030042999999999</v>
      </c>
      <c r="AA340" s="10">
        <v>1024.9262000000001</v>
      </c>
      <c r="AB340" s="11">
        <v>6.7934400000000004</v>
      </c>
      <c r="AC340" s="10">
        <v>99.35745</v>
      </c>
      <c r="AD340" s="11">
        <v>8.1549999999999994</v>
      </c>
      <c r="AE340" s="11">
        <v>0.84570000000000001</v>
      </c>
      <c r="AF340" s="11">
        <v>4.2789000000000001</v>
      </c>
      <c r="AG340" s="10">
        <v>3.3</v>
      </c>
      <c r="AH340" s="503">
        <v>2.82</v>
      </c>
    </row>
    <row r="341" spans="1:34" s="116" customFormat="1">
      <c r="A341" s="29" t="s">
        <v>95</v>
      </c>
      <c r="B341" s="33">
        <v>41694</v>
      </c>
      <c r="C341" s="31">
        <v>2</v>
      </c>
      <c r="D341" s="31">
        <v>1</v>
      </c>
      <c r="E341" s="31">
        <v>1</v>
      </c>
      <c r="F341" s="31" t="s">
        <v>202</v>
      </c>
      <c r="G341" s="31" t="s">
        <v>218</v>
      </c>
      <c r="H341" s="32" t="s">
        <v>101</v>
      </c>
      <c r="I341" s="32" t="s">
        <v>326</v>
      </c>
      <c r="J341" s="32" t="s">
        <v>246</v>
      </c>
      <c r="K341" s="32"/>
      <c r="N341" s="503">
        <v>0.12441612848560904</v>
      </c>
      <c r="O341" s="11">
        <v>36.734999999999999</v>
      </c>
      <c r="P341" s="11">
        <v>25.389399999999998</v>
      </c>
      <c r="Q341" s="11">
        <v>55.824801000000001</v>
      </c>
      <c r="R341" s="10">
        <v>1024.5356999999999</v>
      </c>
      <c r="S341" s="11">
        <v>7.1863099999999998</v>
      </c>
      <c r="T341" s="10">
        <v>107.89659</v>
      </c>
      <c r="U341" s="11">
        <v>8.1259999999999994</v>
      </c>
      <c r="V341" s="11">
        <v>0.56000000000000005</v>
      </c>
      <c r="W341" s="11">
        <v>1.7254</v>
      </c>
      <c r="X341" s="11">
        <v>36.705300000000001</v>
      </c>
      <c r="Y341" s="11">
        <v>24.335000000000001</v>
      </c>
      <c r="Z341" s="11">
        <v>54.641905999999999</v>
      </c>
      <c r="AA341" s="10">
        <v>1024.873</v>
      </c>
      <c r="AB341" s="11">
        <v>6.7643599999999999</v>
      </c>
      <c r="AC341" s="10">
        <v>99.74288</v>
      </c>
      <c r="AD341" s="11">
        <v>8.1199999999999992</v>
      </c>
      <c r="AE341" s="11">
        <v>0.8579</v>
      </c>
      <c r="AF341" s="11">
        <v>9.1549999999999994</v>
      </c>
      <c r="AG341" s="10">
        <v>3.5</v>
      </c>
      <c r="AH341" s="503">
        <v>4.67</v>
      </c>
    </row>
    <row r="342" spans="1:34" s="116" customFormat="1">
      <c r="A342" s="29" t="s">
        <v>95</v>
      </c>
      <c r="B342" s="33">
        <v>41701</v>
      </c>
      <c r="C342" s="31">
        <v>2</v>
      </c>
      <c r="D342" s="31" t="s">
        <v>196</v>
      </c>
      <c r="E342" s="31" t="s">
        <v>196</v>
      </c>
      <c r="F342" s="31" t="s">
        <v>195</v>
      </c>
      <c r="G342" s="31" t="s">
        <v>192</v>
      </c>
      <c r="H342" s="32" t="s">
        <v>249</v>
      </c>
      <c r="I342" s="32" t="s">
        <v>326</v>
      </c>
      <c r="J342" s="32" t="s">
        <v>236</v>
      </c>
      <c r="K342" s="32"/>
      <c r="N342" s="503">
        <v>0.26855448302719803</v>
      </c>
      <c r="O342" s="11">
        <v>36.721499999999999</v>
      </c>
      <c r="P342" s="11">
        <v>25.0504</v>
      </c>
      <c r="Q342" s="11">
        <v>55.437252000000001</v>
      </c>
      <c r="R342" s="10">
        <v>1024.6309000000001</v>
      </c>
      <c r="S342" s="11">
        <v>7.1667500000000004</v>
      </c>
      <c r="T342" s="10">
        <v>106.98023999999999</v>
      </c>
      <c r="U342" s="11">
        <v>8.1579999999999995</v>
      </c>
      <c r="V342" s="11">
        <v>0.48060000000000003</v>
      </c>
      <c r="W342" s="11">
        <v>1.1916</v>
      </c>
      <c r="X342" s="11">
        <v>36.7849</v>
      </c>
      <c r="Y342" s="11">
        <v>24.369599999999998</v>
      </c>
      <c r="Z342" s="11">
        <v>54.784502000000003</v>
      </c>
      <c r="AA342" s="10">
        <v>1024.9212</v>
      </c>
      <c r="AB342" s="11">
        <v>6.6860400000000002</v>
      </c>
      <c r="AC342" s="10">
        <v>98.691339999999997</v>
      </c>
      <c r="AD342" s="11">
        <v>8.1479999999999997</v>
      </c>
      <c r="AE342" s="11">
        <v>1.2559</v>
      </c>
      <c r="AF342" s="11">
        <v>9.1549999999999994</v>
      </c>
      <c r="AG342" s="10">
        <v>4</v>
      </c>
      <c r="AH342" s="503">
        <v>3.88</v>
      </c>
    </row>
    <row r="343" spans="1:34" s="116" customFormat="1">
      <c r="A343" s="29" t="s">
        <v>95</v>
      </c>
      <c r="B343" s="33">
        <v>41708</v>
      </c>
      <c r="C343" s="31">
        <v>2</v>
      </c>
      <c r="D343" s="31">
        <v>1</v>
      </c>
      <c r="E343" s="31" t="s">
        <v>191</v>
      </c>
      <c r="F343" s="31" t="s">
        <v>119</v>
      </c>
      <c r="G343" s="31" t="s">
        <v>192</v>
      </c>
      <c r="H343" s="32" t="s">
        <v>252</v>
      </c>
      <c r="I343" s="32" t="s">
        <v>326</v>
      </c>
      <c r="J343" s="32" t="s">
        <v>236</v>
      </c>
      <c r="K343" s="32"/>
      <c r="N343" s="503">
        <v>0.13187588813011633</v>
      </c>
      <c r="O343" s="11">
        <v>36.829500000000003</v>
      </c>
      <c r="P343" s="11">
        <v>23.7179</v>
      </c>
      <c r="Q343" s="11">
        <v>54.131894000000003</v>
      </c>
      <c r="R343" s="10">
        <v>1025.1164000000001</v>
      </c>
      <c r="S343" s="11">
        <v>7.1544699999999999</v>
      </c>
      <c r="T343" s="10">
        <v>104.45757</v>
      </c>
      <c r="U343" s="11">
        <v>8.1709999999999994</v>
      </c>
      <c r="V343" s="11">
        <v>0.26840000000000003</v>
      </c>
      <c r="W343" s="11">
        <v>0.78259999999999996</v>
      </c>
      <c r="X343" s="11">
        <v>36.802900000000001</v>
      </c>
      <c r="Y343" s="11">
        <v>22.9937</v>
      </c>
      <c r="Z343" s="11">
        <v>53.317613999999999</v>
      </c>
      <c r="AA343" s="10">
        <v>1025.3439000000001</v>
      </c>
      <c r="AB343" s="11">
        <v>7.1173799999999998</v>
      </c>
      <c r="AC343" s="10">
        <v>102.60408</v>
      </c>
      <c r="AD343" s="11">
        <v>8.1780000000000008</v>
      </c>
      <c r="AE343" s="11">
        <v>0.55059999999999998</v>
      </c>
      <c r="AF343" s="11">
        <v>4.3391000000000002</v>
      </c>
      <c r="AG343" s="10">
        <v>3.5</v>
      </c>
      <c r="AH343" s="503">
        <v>2.9</v>
      </c>
    </row>
    <row r="344" spans="1:34" s="116" customFormat="1">
      <c r="A344" s="29" t="s">
        <v>95</v>
      </c>
      <c r="B344" s="33">
        <v>41715</v>
      </c>
      <c r="C344" s="31">
        <v>2</v>
      </c>
      <c r="D344" s="31">
        <v>1</v>
      </c>
      <c r="E344" s="31" t="s">
        <v>196</v>
      </c>
      <c r="F344" s="31" t="s">
        <v>102</v>
      </c>
      <c r="G344" s="31" t="s">
        <v>205</v>
      </c>
      <c r="H344" s="32" t="s">
        <v>336</v>
      </c>
      <c r="I344" s="32" t="s">
        <v>326</v>
      </c>
      <c r="J344" s="32" t="s">
        <v>246</v>
      </c>
      <c r="K344" s="32"/>
      <c r="N344" s="503">
        <v>0.14025331753317927</v>
      </c>
      <c r="O344" s="11">
        <v>36.790900000000001</v>
      </c>
      <c r="P344" s="11">
        <v>22.9117</v>
      </c>
      <c r="Q344" s="11">
        <v>53.209924999999998</v>
      </c>
      <c r="R344" s="10">
        <v>1025.3225</v>
      </c>
      <c r="S344" s="11">
        <v>7.6434499999999996</v>
      </c>
      <c r="T344" s="10">
        <v>110.02271</v>
      </c>
      <c r="U344" s="11">
        <v>8.2810000000000006</v>
      </c>
      <c r="V344" s="11">
        <v>0.59909999999999997</v>
      </c>
      <c r="W344" s="11">
        <v>1.6448</v>
      </c>
      <c r="X344" s="11">
        <v>36.749499999999998</v>
      </c>
      <c r="Y344" s="11">
        <v>22.244199999999999</v>
      </c>
      <c r="Z344" s="11">
        <v>52.442483000000003</v>
      </c>
      <c r="AA344" s="10">
        <v>1025.5189</v>
      </c>
      <c r="AB344" s="11">
        <v>7.2654199999999998</v>
      </c>
      <c r="AC344" s="10">
        <v>103.33945</v>
      </c>
      <c r="AD344" s="11">
        <v>8.2769999999999992</v>
      </c>
      <c r="AE344" s="11">
        <v>0.5665</v>
      </c>
      <c r="AF344" s="11">
        <v>6.7191000000000001</v>
      </c>
      <c r="AG344" s="10">
        <v>3</v>
      </c>
      <c r="AH344" s="503">
        <v>3.89</v>
      </c>
    </row>
    <row r="345" spans="1:34" s="116" customFormat="1">
      <c r="A345" s="29" t="s">
        <v>95</v>
      </c>
      <c r="B345" s="33">
        <v>41722</v>
      </c>
      <c r="C345" s="31">
        <v>2</v>
      </c>
      <c r="D345" s="31">
        <v>1</v>
      </c>
      <c r="E345" s="31" t="s">
        <v>196</v>
      </c>
      <c r="F345" s="31" t="s">
        <v>119</v>
      </c>
      <c r="G345" s="31" t="s">
        <v>205</v>
      </c>
      <c r="H345" s="32" t="s">
        <v>336</v>
      </c>
      <c r="I345" s="32" t="s">
        <v>326</v>
      </c>
      <c r="J345" s="32" t="s">
        <v>246</v>
      </c>
      <c r="K345" s="32"/>
      <c r="N345" s="503">
        <v>0.14850277809751278</v>
      </c>
      <c r="O345" s="11">
        <v>36.879199999999997</v>
      </c>
      <c r="P345" s="11">
        <v>22.951599999999999</v>
      </c>
      <c r="Q345" s="11">
        <v>53.366402999999998</v>
      </c>
      <c r="R345" s="10">
        <v>1025.3777</v>
      </c>
      <c r="S345" s="11">
        <v>7.6281299999999996</v>
      </c>
      <c r="T345" s="10">
        <v>109.93489</v>
      </c>
      <c r="U345" s="11">
        <v>8.2750000000000004</v>
      </c>
      <c r="V345" s="11">
        <v>0.71240000000000003</v>
      </c>
      <c r="W345" s="11">
        <v>3.0583999999999998</v>
      </c>
      <c r="X345" s="11">
        <v>36.838099999999997</v>
      </c>
      <c r="Y345" s="11">
        <v>22.5334</v>
      </c>
      <c r="Z345" s="11">
        <v>52.866325000000003</v>
      </c>
      <c r="AA345" s="10">
        <v>1025.5053</v>
      </c>
      <c r="AB345" s="11">
        <v>7.0653199999999998</v>
      </c>
      <c r="AC345" s="10">
        <v>101.0578</v>
      </c>
      <c r="AD345" s="11">
        <v>8.2469999999999999</v>
      </c>
      <c r="AE345" s="11">
        <v>0.85219999999999996</v>
      </c>
      <c r="AF345" s="11">
        <v>5.4951999999999996</v>
      </c>
      <c r="AG345" s="10">
        <v>3.4</v>
      </c>
      <c r="AH345" s="503">
        <v>3.77</v>
      </c>
    </row>
    <row r="346" spans="1:34" s="116" customFormat="1">
      <c r="A346" s="29"/>
      <c r="B346" s="33"/>
      <c r="C346" s="31"/>
      <c r="D346" s="31"/>
      <c r="E346" s="31"/>
      <c r="F346" s="31"/>
      <c r="G346" s="31"/>
      <c r="H346" s="32"/>
      <c r="I346" s="32"/>
      <c r="J346" s="32"/>
      <c r="K346" s="32"/>
      <c r="N346" s="503"/>
      <c r="AG346" s="10"/>
      <c r="AH346" s="503"/>
    </row>
    <row r="347" spans="1:34" s="116" customFormat="1">
      <c r="A347" s="29" t="s">
        <v>369</v>
      </c>
      <c r="B347" s="33">
        <v>41610</v>
      </c>
      <c r="C347" s="31">
        <v>2</v>
      </c>
      <c r="D347" s="31" t="s">
        <v>191</v>
      </c>
      <c r="E347" s="31">
        <v>1</v>
      </c>
      <c r="F347" s="31" t="s">
        <v>206</v>
      </c>
      <c r="G347" s="31" t="s">
        <v>207</v>
      </c>
      <c r="H347" s="32" t="s">
        <v>238</v>
      </c>
      <c r="I347" s="32" t="s">
        <v>326</v>
      </c>
      <c r="J347" s="32" t="s">
        <v>327</v>
      </c>
      <c r="K347" s="32" t="s">
        <v>245</v>
      </c>
      <c r="L347" s="31" t="s">
        <v>384</v>
      </c>
      <c r="M347" s="21">
        <f t="shared" si="2"/>
        <v>10.714285714285715</v>
      </c>
      <c r="N347" s="503">
        <v>8.1654581046502972E-2</v>
      </c>
      <c r="O347" s="11">
        <v>35.396000000000001</v>
      </c>
      <c r="P347" s="11">
        <v>21.991900000000001</v>
      </c>
      <c r="Q347" s="11">
        <v>50.456771000000003</v>
      </c>
      <c r="R347" s="10">
        <v>1024.5250000000001</v>
      </c>
      <c r="S347" s="11">
        <v>7.4084399999999997</v>
      </c>
      <c r="T347" s="10">
        <v>104.08041</v>
      </c>
      <c r="U347" s="11">
        <v>8.1549999999999994</v>
      </c>
      <c r="V347" s="11">
        <v>0.45040000000000002</v>
      </c>
      <c r="W347" s="11">
        <v>0.37030000000000002</v>
      </c>
      <c r="X347" s="11">
        <v>35.378799999999998</v>
      </c>
      <c r="Y347" s="11">
        <v>21.303000000000001</v>
      </c>
      <c r="Z347" s="11">
        <v>49.728664999999999</v>
      </c>
      <c r="AA347" s="10">
        <v>1024.7727</v>
      </c>
      <c r="AB347" s="11">
        <v>6.7385099999999998</v>
      </c>
      <c r="AC347" s="10">
        <v>93.503100000000003</v>
      </c>
      <c r="AD347" s="11">
        <v>8.1219999999999999</v>
      </c>
      <c r="AE347" s="11">
        <v>1.9612000000000001</v>
      </c>
      <c r="AF347" s="11">
        <v>2.2353000000000001</v>
      </c>
      <c r="AG347" s="10">
        <v>7</v>
      </c>
      <c r="AH347" s="503">
        <v>0.87</v>
      </c>
    </row>
    <row r="348" spans="1:34" s="116" customFormat="1">
      <c r="A348" s="29" t="s">
        <v>369</v>
      </c>
      <c r="B348" s="33">
        <v>41617</v>
      </c>
      <c r="C348" s="31">
        <v>2</v>
      </c>
      <c r="D348" s="31" t="s">
        <v>196</v>
      </c>
      <c r="E348" s="31">
        <v>1</v>
      </c>
      <c r="F348" s="31" t="s">
        <v>197</v>
      </c>
      <c r="G348" s="31" t="s">
        <v>193</v>
      </c>
      <c r="H348" s="32" t="s">
        <v>243</v>
      </c>
      <c r="I348" s="32" t="s">
        <v>326</v>
      </c>
      <c r="J348" s="32" t="s">
        <v>280</v>
      </c>
      <c r="K348" s="32">
        <v>3.9374999999999991</v>
      </c>
      <c r="L348" s="31" t="s">
        <v>379</v>
      </c>
      <c r="M348" s="21">
        <f t="shared" si="2"/>
        <v>4.5714285714285721</v>
      </c>
      <c r="N348" s="503">
        <v>8.4696885999999999E-2</v>
      </c>
      <c r="O348" s="11">
        <v>35.511000000000003</v>
      </c>
      <c r="P348" s="11">
        <v>21.6814</v>
      </c>
      <c r="Q348" s="11">
        <v>50.279682000000001</v>
      </c>
      <c r="R348" s="10">
        <v>1024.6995999999999</v>
      </c>
      <c r="S348" s="11">
        <v>7.1136900000000001</v>
      </c>
      <c r="T348" s="10">
        <v>99.455939999999998</v>
      </c>
      <c r="U348" s="11">
        <v>8.2360000000000007</v>
      </c>
      <c r="V348" s="11">
        <v>0.3054</v>
      </c>
      <c r="W348" s="11">
        <v>0.32840000000000003</v>
      </c>
      <c r="X348" s="11">
        <v>35.536099999999998</v>
      </c>
      <c r="Y348" s="11">
        <v>21.178599999999999</v>
      </c>
      <c r="Z348" s="11">
        <v>49.796314000000002</v>
      </c>
      <c r="AA348" s="10">
        <v>1024.9259999999999</v>
      </c>
      <c r="AB348" s="11">
        <v>7.0249199999999998</v>
      </c>
      <c r="AC348" s="10">
        <v>97.349819999999994</v>
      </c>
      <c r="AD348" s="11">
        <v>8.2439999999999998</v>
      </c>
      <c r="AE348" s="11">
        <v>1.87</v>
      </c>
      <c r="AF348" s="11">
        <v>1.3225</v>
      </c>
      <c r="AG348" s="10">
        <v>6.8</v>
      </c>
      <c r="AH348" s="503">
        <v>0.7</v>
      </c>
    </row>
    <row r="349" spans="1:34" s="116" customFormat="1">
      <c r="A349" s="29" t="s">
        <v>369</v>
      </c>
      <c r="B349" s="33">
        <v>41624</v>
      </c>
      <c r="C349" s="31">
        <v>2</v>
      </c>
      <c r="D349" s="31">
        <v>1</v>
      </c>
      <c r="E349" s="31">
        <v>1</v>
      </c>
      <c r="F349" s="31" t="s">
        <v>206</v>
      </c>
      <c r="G349" s="31" t="s">
        <v>193</v>
      </c>
      <c r="H349" s="32" t="s">
        <v>244</v>
      </c>
      <c r="I349" s="32" t="s">
        <v>326</v>
      </c>
      <c r="J349" s="32" t="s">
        <v>326</v>
      </c>
      <c r="K349" s="32">
        <v>1.1183333333333338</v>
      </c>
      <c r="L349" s="31" t="s">
        <v>401</v>
      </c>
      <c r="M349" s="21">
        <f t="shared" si="2"/>
        <v>8.047690014903127</v>
      </c>
      <c r="N349" s="503">
        <v>6.5943062239491354E-2</v>
      </c>
      <c r="O349" s="11">
        <v>35.6342</v>
      </c>
      <c r="P349" s="11">
        <v>23.875599999999999</v>
      </c>
      <c r="Q349" s="11">
        <v>52.735497000000002</v>
      </c>
      <c r="R349" s="10">
        <v>1024.1632</v>
      </c>
      <c r="S349" s="11">
        <v>7.3477300000000003</v>
      </c>
      <c r="T349" s="10">
        <v>106.83381</v>
      </c>
      <c r="U349" s="11">
        <v>8.1489999999999991</v>
      </c>
      <c r="V349" s="11">
        <v>0.2908</v>
      </c>
      <c r="W349" s="11">
        <v>9.8799999999999999E-2</v>
      </c>
      <c r="X349" s="11">
        <v>35.5702</v>
      </c>
      <c r="Y349" s="11">
        <v>21.959099999999999</v>
      </c>
      <c r="Z349" s="11">
        <v>50.650444999999998</v>
      </c>
      <c r="AA349" s="10">
        <v>1024.7363</v>
      </c>
      <c r="AB349" s="11">
        <v>5.9798600000000004</v>
      </c>
      <c r="AC349" s="10">
        <v>84.046909999999997</v>
      </c>
      <c r="AD349" s="11">
        <v>8.0969999999999995</v>
      </c>
      <c r="AE349" s="11">
        <v>1.8813</v>
      </c>
      <c r="AF349" s="11">
        <v>1.6674</v>
      </c>
      <c r="AG349" s="10">
        <v>14.3</v>
      </c>
      <c r="AH349" s="503">
        <v>0.39</v>
      </c>
    </row>
    <row r="350" spans="1:34" s="116" customFormat="1">
      <c r="A350" s="29" t="s">
        <v>369</v>
      </c>
      <c r="B350" s="33">
        <v>41631</v>
      </c>
      <c r="C350" s="31">
        <v>2</v>
      </c>
      <c r="D350" s="31">
        <v>1</v>
      </c>
      <c r="E350" s="31">
        <v>1</v>
      </c>
      <c r="F350" s="31" t="s">
        <v>208</v>
      </c>
      <c r="G350" s="31" t="s">
        <v>207</v>
      </c>
      <c r="H350" s="32" t="s">
        <v>237</v>
      </c>
      <c r="I350" s="32" t="s">
        <v>326</v>
      </c>
      <c r="J350" s="32" t="s">
        <v>327</v>
      </c>
      <c r="K350" s="32">
        <v>2.0450000000000004</v>
      </c>
      <c r="L350" s="31" t="s">
        <v>389</v>
      </c>
      <c r="M350" s="21">
        <f t="shared" si="2"/>
        <v>4.8899755501222488</v>
      </c>
      <c r="N350" s="503">
        <v>4.8176786955915499E-2</v>
      </c>
      <c r="O350" s="11">
        <v>35.7483</v>
      </c>
      <c r="P350" s="11">
        <v>23.125699999999998</v>
      </c>
      <c r="Q350" s="11">
        <v>52.093789999999998</v>
      </c>
      <c r="R350" s="10">
        <v>1024.4675999999999</v>
      </c>
      <c r="S350" s="11">
        <v>7.1026300000000004</v>
      </c>
      <c r="T350" s="10">
        <v>102.00279999999999</v>
      </c>
      <c r="U350" s="11">
        <v>8.2309999999999999</v>
      </c>
      <c r="V350" s="11">
        <v>0.41880000000000001</v>
      </c>
      <c r="W350" s="11">
        <v>0.36520000000000002</v>
      </c>
      <c r="X350" s="11">
        <v>35.726799999999997</v>
      </c>
      <c r="Y350" s="11">
        <v>22.537299999999998</v>
      </c>
      <c r="Z350" s="11">
        <v>51.454383</v>
      </c>
      <c r="AA350" s="10">
        <v>1024.6907000000001</v>
      </c>
      <c r="AB350" s="11">
        <v>6.71021</v>
      </c>
      <c r="AC350" s="10">
        <v>95.367199999999997</v>
      </c>
      <c r="AD350" s="11">
        <v>8.2319999999999993</v>
      </c>
      <c r="AE350" s="11">
        <v>0.71289999999999998</v>
      </c>
      <c r="AF350" s="11">
        <v>1.1796</v>
      </c>
      <c r="AG350" s="10">
        <v>8.3000000000000007</v>
      </c>
      <c r="AH350" s="503">
        <v>0.59</v>
      </c>
    </row>
    <row r="351" spans="1:34" s="116" customFormat="1">
      <c r="A351" s="29" t="s">
        <v>369</v>
      </c>
      <c r="B351" s="33">
        <v>41645</v>
      </c>
      <c r="C351" s="31">
        <v>2</v>
      </c>
      <c r="D351" s="31">
        <v>1</v>
      </c>
      <c r="E351" s="31">
        <v>1</v>
      </c>
      <c r="F351" s="31" t="s">
        <v>208</v>
      </c>
      <c r="G351" s="31" t="s">
        <v>189</v>
      </c>
      <c r="H351" s="32" t="s">
        <v>236</v>
      </c>
      <c r="I351" s="32" t="s">
        <v>326</v>
      </c>
      <c r="J351" s="32" t="s">
        <v>326</v>
      </c>
      <c r="K351" s="32">
        <v>1.6300000000000017</v>
      </c>
      <c r="L351" s="31" t="s">
        <v>385</v>
      </c>
      <c r="M351" s="21">
        <f t="shared" si="2"/>
        <v>9.8159509202453901</v>
      </c>
      <c r="N351" s="503">
        <v>0.10241144126420403</v>
      </c>
      <c r="O351" s="11">
        <v>35.989199999999997</v>
      </c>
      <c r="P351" s="11">
        <v>23.488199999999999</v>
      </c>
      <c r="Q351" s="11">
        <v>52.789845999999997</v>
      </c>
      <c r="R351" s="10">
        <v>1024.5425</v>
      </c>
      <c r="S351" s="11">
        <v>7.2455800000000004</v>
      </c>
      <c r="T351" s="10">
        <v>104.85934</v>
      </c>
      <c r="U351" s="11">
        <v>8.2430000000000003</v>
      </c>
      <c r="V351" s="11">
        <v>0.41749999999999998</v>
      </c>
      <c r="W351" s="11">
        <v>0.25259999999999999</v>
      </c>
      <c r="X351" s="11">
        <v>35.99</v>
      </c>
      <c r="Y351" s="11">
        <v>22.570699999999999</v>
      </c>
      <c r="Z351" s="11">
        <v>51.826683000000003</v>
      </c>
      <c r="AA351" s="10">
        <v>1024.8820000000001</v>
      </c>
      <c r="AB351" s="11">
        <v>6.2318100000000003</v>
      </c>
      <c r="AC351" s="10">
        <v>88.755740000000003</v>
      </c>
      <c r="AD351" s="11">
        <v>8.2080000000000002</v>
      </c>
      <c r="AE351" s="11">
        <v>1.9656</v>
      </c>
      <c r="AF351" s="11">
        <v>3.8912</v>
      </c>
      <c r="AG351" s="10">
        <v>7.9</v>
      </c>
      <c r="AH351" s="503">
        <v>0.72</v>
      </c>
    </row>
    <row r="352" spans="1:34" s="116" customFormat="1">
      <c r="A352" s="29" t="s">
        <v>369</v>
      </c>
      <c r="B352" s="33">
        <v>41652</v>
      </c>
      <c r="C352" s="31">
        <v>2</v>
      </c>
      <c r="D352" s="31">
        <v>1</v>
      </c>
      <c r="E352" s="31">
        <v>1</v>
      </c>
      <c r="F352" s="31" t="s">
        <v>197</v>
      </c>
      <c r="G352" s="31" t="s">
        <v>189</v>
      </c>
      <c r="H352" s="32" t="s">
        <v>241</v>
      </c>
      <c r="I352" s="32" t="s">
        <v>326</v>
      </c>
      <c r="J352" s="32" t="s">
        <v>280</v>
      </c>
      <c r="K352" s="32" t="s">
        <v>267</v>
      </c>
      <c r="L352" s="31" t="s">
        <v>397</v>
      </c>
      <c r="M352" s="21">
        <f t="shared" si="2"/>
        <v>6.2857142857142865</v>
      </c>
      <c r="N352" s="503">
        <v>7.8824460827059017E-2</v>
      </c>
      <c r="O352" s="11">
        <v>36.113300000000002</v>
      </c>
      <c r="P352" s="11">
        <v>24.392800000000001</v>
      </c>
      <c r="Q352" s="11">
        <v>53.917482</v>
      </c>
      <c r="R352" s="10">
        <v>1024.3722</v>
      </c>
      <c r="S352" s="11">
        <v>6.8941999999999997</v>
      </c>
      <c r="T352" s="10">
        <v>101.41307</v>
      </c>
      <c r="U352" s="11">
        <v>8.2539999999999996</v>
      </c>
      <c r="V352" s="11">
        <v>0.44850000000000001</v>
      </c>
      <c r="W352" s="11">
        <v>0.23499999999999999</v>
      </c>
      <c r="X352" s="11">
        <v>36.083300000000001</v>
      </c>
      <c r="Y352" s="11">
        <v>23.662400000000002</v>
      </c>
      <c r="Z352" s="11">
        <v>53.105237000000002</v>
      </c>
      <c r="AA352" s="10">
        <v>1024.6351999999999</v>
      </c>
      <c r="AB352" s="11">
        <v>6.6572199999999997</v>
      </c>
      <c r="AC352" s="10">
        <v>96.688029999999998</v>
      </c>
      <c r="AD352" s="11">
        <v>8.2420000000000009</v>
      </c>
      <c r="AE352" s="11">
        <v>1.4068000000000001</v>
      </c>
      <c r="AF352" s="11">
        <v>1.9331</v>
      </c>
      <c r="AG352" s="10">
        <v>7.2</v>
      </c>
      <c r="AH352" s="503">
        <v>1.0900000000000001</v>
      </c>
    </row>
    <row r="353" spans="1:34" s="116" customFormat="1">
      <c r="A353" s="29" t="s">
        <v>369</v>
      </c>
      <c r="B353" s="33">
        <v>41659</v>
      </c>
      <c r="C353" s="31">
        <v>2</v>
      </c>
      <c r="D353" s="31">
        <v>1</v>
      </c>
      <c r="E353" s="31">
        <v>1</v>
      </c>
      <c r="F353" s="31" t="s">
        <v>208</v>
      </c>
      <c r="G353" s="31" t="s">
        <v>187</v>
      </c>
      <c r="H353" s="32" t="s">
        <v>238</v>
      </c>
      <c r="I353" s="32" t="s">
        <v>326</v>
      </c>
      <c r="J353" s="32" t="s">
        <v>327</v>
      </c>
      <c r="K353" s="32" t="s">
        <v>111</v>
      </c>
      <c r="L353" s="31" t="s">
        <v>388</v>
      </c>
      <c r="M353" s="21">
        <f t="shared" si="2"/>
        <v>9.3333333333333339</v>
      </c>
      <c r="N353" s="503">
        <v>5.8993869289181086E-2</v>
      </c>
      <c r="O353" s="11">
        <v>36.313499999999998</v>
      </c>
      <c r="P353" s="11">
        <v>24.188500000000001</v>
      </c>
      <c r="Q353" s="11">
        <v>53.963098000000002</v>
      </c>
      <c r="R353" s="10">
        <v>1024.5842</v>
      </c>
      <c r="S353" s="11">
        <v>6.8735600000000003</v>
      </c>
      <c r="T353" s="10">
        <v>100.87209</v>
      </c>
      <c r="U353" s="11">
        <v>8.2349999999999994</v>
      </c>
      <c r="V353" s="11">
        <v>0.27179999999999999</v>
      </c>
      <c r="W353" s="11">
        <v>0.10580000000000001</v>
      </c>
      <c r="X353" s="11">
        <v>36.311599999999999</v>
      </c>
      <c r="Y353" s="11">
        <v>23.619900000000001</v>
      </c>
      <c r="Z353" s="11">
        <v>53.357866000000001</v>
      </c>
      <c r="AA353" s="10">
        <v>1024.8200999999999</v>
      </c>
      <c r="AB353" s="11">
        <v>6.3673000000000002</v>
      </c>
      <c r="AC353" s="10">
        <v>92.531000000000006</v>
      </c>
      <c r="AD353" s="11">
        <v>8.2289999999999992</v>
      </c>
      <c r="AE353" s="11">
        <v>1.3136000000000001</v>
      </c>
      <c r="AF353" s="11">
        <v>1.5879000000000001</v>
      </c>
      <c r="AG353" s="10">
        <v>8.1</v>
      </c>
      <c r="AH353" s="503">
        <v>0.47</v>
      </c>
    </row>
    <row r="354" spans="1:34" s="116" customFormat="1">
      <c r="A354" s="29" t="s">
        <v>369</v>
      </c>
      <c r="B354" s="33">
        <v>41667</v>
      </c>
      <c r="C354" s="31">
        <v>2</v>
      </c>
      <c r="D354" s="31">
        <v>1</v>
      </c>
      <c r="E354" s="31">
        <v>1</v>
      </c>
      <c r="F354" s="31" t="s">
        <v>197</v>
      </c>
      <c r="G354" s="31" t="s">
        <v>187</v>
      </c>
      <c r="H354" s="32" t="s">
        <v>248</v>
      </c>
      <c r="I354" s="32" t="s">
        <v>326</v>
      </c>
      <c r="J354" s="32" t="s">
        <v>240</v>
      </c>
      <c r="K354" s="32" t="s">
        <v>281</v>
      </c>
      <c r="L354" s="31" t="s">
        <v>385</v>
      </c>
      <c r="M354" s="21">
        <f t="shared" si="2"/>
        <v>4.8484848484848495</v>
      </c>
      <c r="N354" s="503">
        <v>9.9021269300498177E-2</v>
      </c>
      <c r="O354" s="11">
        <v>36.432699999999997</v>
      </c>
      <c r="P354" s="11">
        <v>24.562000000000001</v>
      </c>
      <c r="Q354" s="11">
        <v>54.522765999999997</v>
      </c>
      <c r="R354" s="10">
        <v>1024.5618999999999</v>
      </c>
      <c r="S354" s="11">
        <v>6.8345099999999999</v>
      </c>
      <c r="T354" s="10">
        <v>101.01058999999999</v>
      </c>
      <c r="U354" s="11">
        <v>8.1720000000000006</v>
      </c>
      <c r="V354" s="11">
        <v>0.38829999999999998</v>
      </c>
      <c r="W354" s="11">
        <v>0.48039999999999999</v>
      </c>
      <c r="X354" s="11">
        <v>36.3872</v>
      </c>
      <c r="Y354" s="11">
        <v>23.772600000000001</v>
      </c>
      <c r="Z354" s="11">
        <v>53.620325999999999</v>
      </c>
      <c r="AA354" s="10">
        <v>1024.8326</v>
      </c>
      <c r="AB354" s="11">
        <v>6.1281400000000001</v>
      </c>
      <c r="AC354" s="10">
        <v>89.329459999999997</v>
      </c>
      <c r="AD354" s="11">
        <v>8.157</v>
      </c>
      <c r="AE354" s="11">
        <v>2.0428999999999999</v>
      </c>
      <c r="AF354" s="11">
        <v>1.9659</v>
      </c>
      <c r="AG354" s="10">
        <v>5.2</v>
      </c>
      <c r="AH354" s="503">
        <v>1.06</v>
      </c>
    </row>
    <row r="355" spans="1:34" s="116" customFormat="1">
      <c r="A355" s="29" t="s">
        <v>369</v>
      </c>
      <c r="B355" s="33">
        <v>41673</v>
      </c>
      <c r="C355" s="31">
        <v>2</v>
      </c>
      <c r="D355" s="31">
        <v>1</v>
      </c>
      <c r="E355" s="31">
        <v>1</v>
      </c>
      <c r="F355" s="31" t="s">
        <v>206</v>
      </c>
      <c r="G355" s="31" t="s">
        <v>187</v>
      </c>
      <c r="H355" s="32" t="s">
        <v>241</v>
      </c>
      <c r="I355" s="32" t="s">
        <v>326</v>
      </c>
      <c r="J355" s="32" t="s">
        <v>327</v>
      </c>
      <c r="K355" s="32" t="s">
        <v>282</v>
      </c>
      <c r="L355" s="31" t="s">
        <v>383</v>
      </c>
      <c r="M355" s="21">
        <f t="shared" si="2"/>
        <v>5.2777777777777777</v>
      </c>
      <c r="N355" s="503">
        <v>8.8534850380866351E-2</v>
      </c>
      <c r="O355" s="11">
        <v>36.525599999999997</v>
      </c>
      <c r="P355" s="11">
        <v>23.953399999999998</v>
      </c>
      <c r="Q355" s="11">
        <v>53.989227</v>
      </c>
      <c r="R355" s="10">
        <v>1024.8163999999999</v>
      </c>
      <c r="S355" s="11">
        <v>6.9050099999999999</v>
      </c>
      <c r="T355" s="10">
        <v>101.04819000000001</v>
      </c>
      <c r="U355" s="11">
        <v>8.18</v>
      </c>
      <c r="V355" s="11">
        <v>0.86309999999999998</v>
      </c>
      <c r="W355" s="11">
        <v>0.43240000000000001</v>
      </c>
      <c r="X355" s="11">
        <v>36.526299999999999</v>
      </c>
      <c r="Y355" s="11">
        <v>23.829899999999999</v>
      </c>
      <c r="Z355" s="11">
        <v>53.863937999999997</v>
      </c>
      <c r="AA355" s="10">
        <v>1024.9211</v>
      </c>
      <c r="AB355" s="11">
        <v>6.8594099999999996</v>
      </c>
      <c r="AC355" s="10">
        <v>100.16804</v>
      </c>
      <c r="AD355" s="11">
        <v>8.1809999999999992</v>
      </c>
      <c r="AE355" s="11">
        <v>1.157</v>
      </c>
      <c r="AF355" s="11">
        <v>2.0421999999999998</v>
      </c>
      <c r="AG355" s="10">
        <v>3.9</v>
      </c>
      <c r="AH355" s="503">
        <v>0.87</v>
      </c>
    </row>
    <row r="356" spans="1:34" s="116" customFormat="1">
      <c r="A356" s="29" t="s">
        <v>369</v>
      </c>
      <c r="B356" s="33">
        <v>41680</v>
      </c>
      <c r="C356" s="31">
        <v>2</v>
      </c>
      <c r="D356" s="31">
        <v>1</v>
      </c>
      <c r="E356" s="31">
        <v>1</v>
      </c>
      <c r="F356" s="31" t="s">
        <v>116</v>
      </c>
      <c r="G356" s="31" t="s">
        <v>193</v>
      </c>
      <c r="H356" s="32" t="s">
        <v>111</v>
      </c>
      <c r="I356" s="32" t="s">
        <v>326</v>
      </c>
      <c r="J356" s="32" t="s">
        <v>240</v>
      </c>
      <c r="K356" s="32" t="s">
        <v>247</v>
      </c>
      <c r="L356" s="32" t="s">
        <v>381</v>
      </c>
      <c r="M356" s="21">
        <f t="shared" si="2"/>
        <v>5.2</v>
      </c>
      <c r="N356" s="511">
        <v>7.3434962094619166E-2</v>
      </c>
      <c r="O356" s="11">
        <v>36.555100000000003</v>
      </c>
      <c r="P356" s="11">
        <v>23.488499999999998</v>
      </c>
      <c r="Q356" s="11">
        <v>53.526910999999998</v>
      </c>
      <c r="R356" s="10">
        <v>1024.9760000000001</v>
      </c>
      <c r="S356" s="11">
        <v>6.9529500000000004</v>
      </c>
      <c r="T356" s="10">
        <v>100.95393</v>
      </c>
      <c r="U356" s="11">
        <v>8.218</v>
      </c>
      <c r="V356" s="11">
        <v>0.5575</v>
      </c>
      <c r="W356" s="11">
        <v>0.47620000000000001</v>
      </c>
      <c r="X356" s="11">
        <v>36.5458</v>
      </c>
      <c r="Y356" s="11">
        <v>23.293299999999999</v>
      </c>
      <c r="Z356" s="11">
        <v>53.311883999999999</v>
      </c>
      <c r="AA356" s="10">
        <v>1025.0936999999999</v>
      </c>
      <c r="AB356" s="11">
        <v>6.47532</v>
      </c>
      <c r="AC356" s="10">
        <v>93.69623</v>
      </c>
      <c r="AD356" s="11">
        <v>8.2070000000000007</v>
      </c>
      <c r="AE356" s="11">
        <v>1.8078000000000001</v>
      </c>
      <c r="AF356" s="11">
        <v>1.6567000000000001</v>
      </c>
      <c r="AG356" s="10">
        <v>5.7</v>
      </c>
      <c r="AH356" s="503">
        <v>0.92</v>
      </c>
    </row>
    <row r="357" spans="1:34" s="116" customFormat="1">
      <c r="A357" s="29" t="s">
        <v>369</v>
      </c>
      <c r="B357" s="33">
        <v>41687</v>
      </c>
      <c r="C357" s="31">
        <v>2</v>
      </c>
      <c r="D357" s="31">
        <v>1</v>
      </c>
      <c r="E357" s="31">
        <v>1</v>
      </c>
      <c r="F357" s="31" t="s">
        <v>206</v>
      </c>
      <c r="G357" s="31" t="s">
        <v>193</v>
      </c>
      <c r="H357" s="32" t="s">
        <v>254</v>
      </c>
      <c r="I357" s="32" t="s">
        <v>326</v>
      </c>
      <c r="J357" s="32" t="s">
        <v>240</v>
      </c>
      <c r="K357" s="32" t="s">
        <v>249</v>
      </c>
      <c r="L357" s="31" t="s">
        <v>384</v>
      </c>
      <c r="M357" s="21">
        <f t="shared" si="2"/>
        <v>6.25</v>
      </c>
      <c r="N357" s="511">
        <v>7.2367176435700689E-2</v>
      </c>
      <c r="O357" s="11">
        <v>36.666499999999999</v>
      </c>
      <c r="P357" s="11">
        <v>24.070499999999999</v>
      </c>
      <c r="Q357" s="11">
        <v>54.300541000000003</v>
      </c>
      <c r="R357" s="10">
        <v>1024.8868</v>
      </c>
      <c r="S357" s="11">
        <v>6.9588799999999997</v>
      </c>
      <c r="T357" s="10">
        <v>102.12441</v>
      </c>
      <c r="U357" s="11">
        <v>8.1859999999999999</v>
      </c>
      <c r="V357" s="11">
        <v>0.47860000000000003</v>
      </c>
      <c r="W357" s="11">
        <v>0.3372</v>
      </c>
      <c r="X357" s="11">
        <v>36.655200000000001</v>
      </c>
      <c r="Y357" s="11">
        <v>23.710899999999999</v>
      </c>
      <c r="Z357" s="11">
        <v>53.904004</v>
      </c>
      <c r="AA357" s="10">
        <v>1025.0544</v>
      </c>
      <c r="AB357" s="11">
        <v>6.7896999999999998</v>
      </c>
      <c r="AC357" s="10">
        <v>99.020420000000001</v>
      </c>
      <c r="AD357" s="11">
        <v>8.1820000000000004</v>
      </c>
      <c r="AE357" s="11">
        <v>1.2099</v>
      </c>
      <c r="AF357" s="11">
        <v>1.8297000000000001</v>
      </c>
      <c r="AG357" s="10">
        <v>7.1</v>
      </c>
      <c r="AH357" s="503">
        <v>1.1599999999999999</v>
      </c>
    </row>
    <row r="358" spans="1:34" s="116" customFormat="1">
      <c r="A358" s="29" t="s">
        <v>369</v>
      </c>
      <c r="B358" s="33">
        <v>41694</v>
      </c>
      <c r="C358" s="31">
        <v>2</v>
      </c>
      <c r="D358" s="31">
        <v>1</v>
      </c>
      <c r="E358" s="31">
        <v>1</v>
      </c>
      <c r="F358" s="31" t="s">
        <v>116</v>
      </c>
      <c r="G358" s="31" t="s">
        <v>187</v>
      </c>
      <c r="H358" s="32" t="s">
        <v>246</v>
      </c>
      <c r="I358" s="32" t="s">
        <v>326</v>
      </c>
      <c r="J358" s="32" t="s">
        <v>280</v>
      </c>
      <c r="K358" s="32" t="s">
        <v>248</v>
      </c>
      <c r="L358" s="32" t="s">
        <v>381</v>
      </c>
      <c r="M358" s="21">
        <f t="shared" si="2"/>
        <v>7.6470588235294121</v>
      </c>
      <c r="N358" s="503">
        <v>6.6085119539036258E-2</v>
      </c>
      <c r="O358" s="11">
        <v>36.546900000000001</v>
      </c>
      <c r="P358" s="11">
        <v>24.095099999999999</v>
      </c>
      <c r="Q358" s="11">
        <v>54.169911999999997</v>
      </c>
      <c r="R358" s="10">
        <v>1024.789</v>
      </c>
      <c r="S358" s="11">
        <v>7.0609400000000004</v>
      </c>
      <c r="T358" s="10">
        <v>103.59465</v>
      </c>
      <c r="U358" s="11">
        <v>8.1920000000000002</v>
      </c>
      <c r="V358" s="11">
        <v>0.26979999999999998</v>
      </c>
      <c r="W358" s="11">
        <v>0.219</v>
      </c>
      <c r="X358" s="11">
        <v>36.664499999999997</v>
      </c>
      <c r="Y358" s="11">
        <v>23.816299999999998</v>
      </c>
      <c r="Z358" s="11">
        <v>54.030099</v>
      </c>
      <c r="AA358" s="10">
        <v>1025.0308</v>
      </c>
      <c r="AB358" s="11">
        <v>5.7090500000000004</v>
      </c>
      <c r="AC358" s="10">
        <v>83.416250000000005</v>
      </c>
      <c r="AD358" s="11">
        <v>8.1430000000000007</v>
      </c>
      <c r="AE358" s="11">
        <v>2.0918000000000001</v>
      </c>
      <c r="AF358" s="11">
        <v>2.4380000000000002</v>
      </c>
      <c r="AG358" s="10">
        <v>8</v>
      </c>
      <c r="AH358" s="503">
        <v>0.8</v>
      </c>
    </row>
    <row r="359" spans="1:34" s="116" customFormat="1">
      <c r="A359" s="29" t="s">
        <v>369</v>
      </c>
      <c r="B359" s="33">
        <v>41701</v>
      </c>
      <c r="C359" s="31">
        <v>2</v>
      </c>
      <c r="D359" s="31">
        <v>1</v>
      </c>
      <c r="E359" s="31">
        <v>1</v>
      </c>
      <c r="F359" s="31" t="s">
        <v>206</v>
      </c>
      <c r="G359" s="31" t="s">
        <v>187</v>
      </c>
      <c r="H359" s="32" t="s">
        <v>239</v>
      </c>
      <c r="I359" s="32" t="s">
        <v>326</v>
      </c>
      <c r="J359" s="32" t="s">
        <v>280</v>
      </c>
      <c r="K359" s="32" t="s">
        <v>260</v>
      </c>
      <c r="L359" s="32" t="s">
        <v>384</v>
      </c>
      <c r="M359" s="21">
        <f t="shared" si="2"/>
        <v>6.5217391304347823</v>
      </c>
      <c r="N359" s="503">
        <v>6.5916373436461353E-2</v>
      </c>
      <c r="O359" s="11">
        <v>36.651699999999998</v>
      </c>
      <c r="P359" s="11">
        <v>24.3734</v>
      </c>
      <c r="Q359" s="11">
        <v>54.609099000000001</v>
      </c>
      <c r="R359" s="10">
        <v>1024.7849000000001</v>
      </c>
      <c r="S359" s="11">
        <v>6.9047200000000002</v>
      </c>
      <c r="T359" s="10">
        <v>101.84806</v>
      </c>
      <c r="U359" s="11">
        <v>8.1850000000000005</v>
      </c>
      <c r="V359" s="11">
        <v>8.9700000000000002E-2</v>
      </c>
      <c r="W359" s="11">
        <v>0.20680000000000001</v>
      </c>
      <c r="X359" s="11">
        <v>36.621899999999997</v>
      </c>
      <c r="Y359" s="11">
        <v>23.757899999999999</v>
      </c>
      <c r="Z359" s="11">
        <v>53.911327</v>
      </c>
      <c r="AA359" s="10">
        <v>1025.0155</v>
      </c>
      <c r="AB359" s="11">
        <v>5.6829499999999999</v>
      </c>
      <c r="AC359" s="10">
        <v>82.930940000000007</v>
      </c>
      <c r="AD359" s="11">
        <v>8.14</v>
      </c>
      <c r="AE359" s="11">
        <v>2.5289000000000001</v>
      </c>
      <c r="AF359" s="11">
        <v>3.4849999999999999</v>
      </c>
      <c r="AG359" s="10">
        <v>8</v>
      </c>
      <c r="AH359" s="503">
        <v>1.17</v>
      </c>
    </row>
    <row r="360" spans="1:34" s="116" customFormat="1">
      <c r="A360" s="29" t="s">
        <v>369</v>
      </c>
      <c r="B360" s="33">
        <v>41708</v>
      </c>
      <c r="C360" s="31">
        <v>2</v>
      </c>
      <c r="D360" s="31">
        <v>1</v>
      </c>
      <c r="E360" s="31">
        <v>1</v>
      </c>
      <c r="F360" s="31" t="s">
        <v>206</v>
      </c>
      <c r="G360" s="31" t="s">
        <v>189</v>
      </c>
      <c r="H360" s="32" t="s">
        <v>241</v>
      </c>
      <c r="I360" s="32" t="s">
        <v>326</v>
      </c>
      <c r="J360" s="32" t="s">
        <v>327</v>
      </c>
      <c r="K360" s="32" t="s">
        <v>300</v>
      </c>
      <c r="L360" s="32" t="s">
        <v>381</v>
      </c>
      <c r="M360" s="21">
        <f t="shared" si="2"/>
        <v>6.1904761904761907</v>
      </c>
      <c r="N360" s="503">
        <v>9.3979482560787544E-2</v>
      </c>
      <c r="O360" s="11">
        <v>36.740299999999998</v>
      </c>
      <c r="P360" s="11">
        <v>23.7072</v>
      </c>
      <c r="Q360" s="11">
        <v>54.00394</v>
      </c>
      <c r="R360" s="10">
        <v>1025.0509</v>
      </c>
      <c r="S360" s="11">
        <v>7.0209799999999998</v>
      </c>
      <c r="T360" s="10">
        <v>102.43711999999999</v>
      </c>
      <c r="U360" s="11">
        <v>8.2110000000000003</v>
      </c>
      <c r="V360" s="11">
        <v>0.59119999999999995</v>
      </c>
      <c r="W360" s="11">
        <v>0.40639999999999998</v>
      </c>
      <c r="X360" s="11">
        <v>36.733600000000003</v>
      </c>
      <c r="Y360" s="11">
        <v>23.350200000000001</v>
      </c>
      <c r="Z360" s="11">
        <v>53.616478999999998</v>
      </c>
      <c r="AA360" s="10">
        <v>1025.2202</v>
      </c>
      <c r="AB360" s="11">
        <v>6.6176899999999996</v>
      </c>
      <c r="AC360" s="10">
        <v>95.95505</v>
      </c>
      <c r="AD360" s="11">
        <v>8.1989999999999998</v>
      </c>
      <c r="AE360" s="11">
        <v>0.9294</v>
      </c>
      <c r="AF360" s="11">
        <v>1.4475</v>
      </c>
      <c r="AG360" s="10">
        <v>6</v>
      </c>
      <c r="AH360" s="503">
        <v>0.81</v>
      </c>
    </row>
    <row r="361" spans="1:34" s="116" customFormat="1">
      <c r="A361" s="29" t="s">
        <v>369</v>
      </c>
      <c r="B361" s="33">
        <v>41715</v>
      </c>
      <c r="C361" s="31">
        <v>2</v>
      </c>
      <c r="D361" s="31">
        <v>1</v>
      </c>
      <c r="E361" s="31">
        <v>1</v>
      </c>
      <c r="F361" s="31" t="s">
        <v>208</v>
      </c>
      <c r="G361" s="31" t="s">
        <v>187</v>
      </c>
      <c r="H361" s="32" t="s">
        <v>239</v>
      </c>
      <c r="I361" s="32" t="s">
        <v>326</v>
      </c>
      <c r="J361" s="32" t="s">
        <v>280</v>
      </c>
      <c r="K361" s="32" t="s">
        <v>262</v>
      </c>
      <c r="L361" s="32" t="s">
        <v>386</v>
      </c>
      <c r="M361" s="21">
        <f t="shared" si="2"/>
        <v>5.4545454545454533</v>
      </c>
      <c r="N361" s="503">
        <v>0.11199244992237915</v>
      </c>
      <c r="O361" s="11">
        <v>36.7136</v>
      </c>
      <c r="P361" s="11">
        <v>22.324999999999999</v>
      </c>
      <c r="Q361" s="11">
        <v>52.479923999999997</v>
      </c>
      <c r="R361" s="10">
        <v>1025.4324999999999</v>
      </c>
      <c r="S361" s="11">
        <v>7.0944900000000004</v>
      </c>
      <c r="T361" s="10">
        <v>101.03077999999999</v>
      </c>
      <c r="U361" s="11">
        <v>8.27</v>
      </c>
      <c r="V361" s="11">
        <v>0.62109999999999999</v>
      </c>
      <c r="W361" s="11">
        <v>0.56910000000000005</v>
      </c>
      <c r="X361" s="11">
        <v>36.707700000000003</v>
      </c>
      <c r="Y361" s="11">
        <v>22.145600000000002</v>
      </c>
      <c r="Z361" s="11">
        <v>52.287368999999998</v>
      </c>
      <c r="AA361" s="10">
        <v>1025.549</v>
      </c>
      <c r="AB361" s="11">
        <v>6.5418399999999997</v>
      </c>
      <c r="AC361" s="10">
        <v>92.863590000000002</v>
      </c>
      <c r="AD361" s="11">
        <v>8.2669999999999995</v>
      </c>
      <c r="AE361" s="11">
        <v>1.7754000000000001</v>
      </c>
      <c r="AF361" s="11">
        <v>1.8560000000000001</v>
      </c>
      <c r="AG361" s="10">
        <v>6.4</v>
      </c>
      <c r="AH361" s="503">
        <v>1.02</v>
      </c>
    </row>
    <row r="362" spans="1:34" s="116" customFormat="1">
      <c r="A362" s="29" t="s">
        <v>369</v>
      </c>
      <c r="B362" s="33">
        <v>41722</v>
      </c>
      <c r="C362" s="31">
        <v>2</v>
      </c>
      <c r="D362" s="31">
        <v>1</v>
      </c>
      <c r="E362" s="31">
        <v>1</v>
      </c>
      <c r="F362" s="31" t="s">
        <v>116</v>
      </c>
      <c r="G362" s="31" t="s">
        <v>187</v>
      </c>
      <c r="H362" s="32" t="s">
        <v>246</v>
      </c>
      <c r="I362" s="32" t="s">
        <v>326</v>
      </c>
      <c r="J362" s="32" t="s">
        <v>280</v>
      </c>
      <c r="K362" s="32" t="s">
        <v>254</v>
      </c>
      <c r="L362" s="32" t="s">
        <v>384</v>
      </c>
      <c r="M362" s="21">
        <f t="shared" si="2"/>
        <v>9.3749999999999982</v>
      </c>
      <c r="N362" s="503">
        <v>6.5259738174868229E-2</v>
      </c>
      <c r="O362" s="11">
        <v>36.415300000000002</v>
      </c>
      <c r="P362" s="11">
        <v>22.458100000000002</v>
      </c>
      <c r="Q362" s="11">
        <v>52.243087000000003</v>
      </c>
      <c r="R362" s="10">
        <v>1025.1678999999999</v>
      </c>
      <c r="S362" s="11">
        <v>7.3099800000000004</v>
      </c>
      <c r="T362" s="10">
        <v>104.16278</v>
      </c>
      <c r="U362" s="11">
        <v>8.1959999999999997</v>
      </c>
      <c r="V362" s="11">
        <v>0.57879999999999998</v>
      </c>
      <c r="W362" s="11">
        <v>0.50880000000000003</v>
      </c>
      <c r="X362" s="11">
        <v>36.703200000000002</v>
      </c>
      <c r="Y362" s="11">
        <v>22.251300000000001</v>
      </c>
      <c r="Z362" s="11">
        <v>52.395032</v>
      </c>
      <c r="AA362" s="10">
        <v>1025.5162</v>
      </c>
      <c r="AB362" s="11">
        <v>5.8631399999999996</v>
      </c>
      <c r="AC362" s="10">
        <v>83.382210000000001</v>
      </c>
      <c r="AD362" s="11">
        <v>8.16</v>
      </c>
      <c r="AE362" s="11">
        <v>1.5448999999999999</v>
      </c>
      <c r="AF362" s="11">
        <v>3.1158999999999999</v>
      </c>
      <c r="AG362" s="10">
        <v>12.2</v>
      </c>
      <c r="AH362" s="503">
        <v>0.92</v>
      </c>
    </row>
    <row r="363" spans="1:34" s="116" customFormat="1">
      <c r="A363" s="29"/>
      <c r="B363" s="33"/>
      <c r="C363" s="31"/>
      <c r="D363" s="31"/>
      <c r="E363" s="31"/>
      <c r="F363" s="31"/>
      <c r="G363" s="31"/>
      <c r="H363" s="32"/>
      <c r="I363" s="32"/>
      <c r="J363" s="32"/>
      <c r="K363" s="32"/>
      <c r="AG363" s="9"/>
      <c r="AH363" s="503"/>
    </row>
    <row r="364" spans="1:34" s="116" customFormat="1">
      <c r="A364" s="29" t="s">
        <v>370</v>
      </c>
      <c r="B364" s="33">
        <v>41610</v>
      </c>
      <c r="C364" s="31">
        <v>2</v>
      </c>
      <c r="D364" s="31" t="s">
        <v>97</v>
      </c>
      <c r="E364" s="31" t="s">
        <v>196</v>
      </c>
      <c r="F364" s="31" t="s">
        <v>102</v>
      </c>
      <c r="G364" s="31" t="s">
        <v>187</v>
      </c>
      <c r="H364" s="32"/>
      <c r="I364" s="32"/>
      <c r="J364" s="32"/>
      <c r="AG364" s="9"/>
      <c r="AH364" s="503"/>
    </row>
    <row r="365" spans="1:34" s="116" customFormat="1">
      <c r="A365" s="29" t="s">
        <v>370</v>
      </c>
      <c r="B365" s="33">
        <v>41617</v>
      </c>
      <c r="C365" s="31">
        <v>2</v>
      </c>
      <c r="D365" s="31" t="s">
        <v>196</v>
      </c>
      <c r="E365" s="31">
        <v>1</v>
      </c>
      <c r="F365" s="31" t="s">
        <v>119</v>
      </c>
      <c r="G365" s="31" t="s">
        <v>187</v>
      </c>
      <c r="H365" s="32"/>
      <c r="I365" s="32"/>
      <c r="J365" s="32"/>
      <c r="AG365" s="9"/>
      <c r="AH365" s="503"/>
    </row>
    <row r="366" spans="1:34" s="116" customFormat="1">
      <c r="A366" s="29" t="s">
        <v>370</v>
      </c>
      <c r="B366" s="33">
        <v>41624</v>
      </c>
      <c r="C366" s="31" t="s">
        <v>186</v>
      </c>
      <c r="D366" s="31" t="s">
        <v>108</v>
      </c>
      <c r="E366" s="31" t="s">
        <v>191</v>
      </c>
      <c r="F366" s="31" t="s">
        <v>202</v>
      </c>
      <c r="G366" s="31" t="s">
        <v>192</v>
      </c>
      <c r="H366" s="32"/>
      <c r="I366" s="32"/>
      <c r="J366" s="32"/>
      <c r="AG366" s="9"/>
      <c r="AH366" s="503"/>
    </row>
    <row r="367" spans="1:34" s="116" customFormat="1">
      <c r="A367" s="29" t="s">
        <v>370</v>
      </c>
      <c r="B367" s="33">
        <v>41631</v>
      </c>
      <c r="C367" s="31" t="s">
        <v>97</v>
      </c>
      <c r="D367" s="31" t="s">
        <v>191</v>
      </c>
      <c r="E367" s="31" t="s">
        <v>191</v>
      </c>
      <c r="F367" s="31" t="s">
        <v>197</v>
      </c>
      <c r="G367" s="31" t="s">
        <v>189</v>
      </c>
      <c r="H367" s="32"/>
      <c r="I367" s="32"/>
      <c r="J367" s="32"/>
      <c r="AG367" s="9"/>
      <c r="AH367" s="503"/>
    </row>
    <row r="368" spans="1:34" s="116" customFormat="1">
      <c r="A368" s="29" t="s">
        <v>370</v>
      </c>
      <c r="B368" s="33">
        <v>41645</v>
      </c>
      <c r="C368" s="31">
        <v>2</v>
      </c>
      <c r="D368" s="31">
        <v>1</v>
      </c>
      <c r="E368" s="31">
        <v>1</v>
      </c>
      <c r="F368" s="31" t="s">
        <v>116</v>
      </c>
      <c r="G368" s="31" t="s">
        <v>204</v>
      </c>
      <c r="H368" s="32"/>
      <c r="I368" s="32"/>
      <c r="J368" s="32"/>
      <c r="AG368" s="9"/>
      <c r="AH368" s="503"/>
    </row>
    <row r="369" spans="1:34" s="116" customFormat="1">
      <c r="A369" s="29" t="s">
        <v>370</v>
      </c>
      <c r="B369" s="33">
        <v>41652</v>
      </c>
      <c r="C369" s="31">
        <v>2</v>
      </c>
      <c r="D369" s="31">
        <v>1</v>
      </c>
      <c r="E369" s="31">
        <v>1</v>
      </c>
      <c r="F369" s="31" t="s">
        <v>119</v>
      </c>
      <c r="G369" s="31" t="s">
        <v>204</v>
      </c>
      <c r="H369" s="32"/>
      <c r="I369" s="32"/>
      <c r="J369" s="32"/>
      <c r="AG369" s="9"/>
      <c r="AH369" s="503"/>
    </row>
    <row r="370" spans="1:34" s="116" customFormat="1">
      <c r="A370" s="29" t="s">
        <v>370</v>
      </c>
      <c r="B370" s="33">
        <v>41659</v>
      </c>
      <c r="C370" s="31">
        <v>2</v>
      </c>
      <c r="D370" s="31" t="s">
        <v>196</v>
      </c>
      <c r="E370" s="31">
        <v>1</v>
      </c>
      <c r="F370" s="31" t="s">
        <v>197</v>
      </c>
      <c r="G370" s="31" t="s">
        <v>189</v>
      </c>
      <c r="H370" s="32"/>
      <c r="I370" s="32"/>
      <c r="J370" s="32"/>
      <c r="AG370" s="9"/>
      <c r="AH370" s="503"/>
    </row>
    <row r="371" spans="1:34" s="116" customFormat="1">
      <c r="A371" s="29" t="s">
        <v>370</v>
      </c>
      <c r="B371" s="33">
        <v>41667</v>
      </c>
      <c r="C371" s="31">
        <v>2</v>
      </c>
      <c r="D371" s="31">
        <v>1</v>
      </c>
      <c r="E371" s="31" t="s">
        <v>196</v>
      </c>
      <c r="F371" s="31" t="s">
        <v>203</v>
      </c>
      <c r="G371" s="31" t="s">
        <v>204</v>
      </c>
      <c r="H371" s="32"/>
      <c r="I371" s="32"/>
      <c r="J371" s="32"/>
      <c r="AG371" s="9"/>
      <c r="AH371" s="503"/>
    </row>
    <row r="372" spans="1:34" s="116" customFormat="1">
      <c r="A372" s="29" t="s">
        <v>370</v>
      </c>
      <c r="B372" s="33">
        <v>41673</v>
      </c>
      <c r="C372" s="31">
        <v>2</v>
      </c>
      <c r="D372" s="31">
        <v>1</v>
      </c>
      <c r="E372" s="31">
        <v>1</v>
      </c>
      <c r="F372" s="31" t="s">
        <v>116</v>
      </c>
      <c r="G372" s="31" t="s">
        <v>187</v>
      </c>
      <c r="H372" s="32"/>
      <c r="I372" s="32"/>
      <c r="J372" s="32"/>
      <c r="K372" s="32"/>
      <c r="L372" s="32"/>
      <c r="M372" s="32"/>
      <c r="AG372" s="9"/>
      <c r="AH372" s="503"/>
    </row>
    <row r="373" spans="1:34" s="116" customFormat="1">
      <c r="A373" s="29" t="s">
        <v>370</v>
      </c>
      <c r="B373" s="33">
        <v>41680</v>
      </c>
      <c r="C373" s="31">
        <v>2</v>
      </c>
      <c r="D373" s="31">
        <v>1</v>
      </c>
      <c r="E373" s="31" t="s">
        <v>191</v>
      </c>
      <c r="F373" s="31" t="s">
        <v>119</v>
      </c>
      <c r="G373" s="31" t="s">
        <v>187</v>
      </c>
      <c r="H373" s="32"/>
      <c r="I373" s="32"/>
      <c r="J373" s="32"/>
      <c r="K373" s="32"/>
      <c r="L373" s="32"/>
      <c r="M373" s="32"/>
      <c r="N373" s="537"/>
      <c r="O373" s="532"/>
      <c r="P373" s="32"/>
      <c r="Q373" s="32"/>
      <c r="AG373" s="9"/>
      <c r="AH373" s="503"/>
    </row>
    <row r="374" spans="1:34" s="116" customFormat="1">
      <c r="A374" s="29" t="s">
        <v>370</v>
      </c>
      <c r="B374" s="33">
        <v>41687</v>
      </c>
      <c r="C374" s="31">
        <v>2</v>
      </c>
      <c r="D374" s="31">
        <v>1</v>
      </c>
      <c r="E374" s="31">
        <v>1</v>
      </c>
      <c r="F374" s="31" t="s">
        <v>188</v>
      </c>
      <c r="G374" s="31" t="s">
        <v>189</v>
      </c>
      <c r="H374" s="32"/>
      <c r="I374" s="32"/>
      <c r="J374" s="32"/>
      <c r="K374" s="536"/>
      <c r="L374" s="32"/>
      <c r="M374" s="32"/>
      <c r="N374" s="32"/>
      <c r="AG374" s="9"/>
      <c r="AH374" s="503"/>
    </row>
    <row r="375" spans="1:34" s="116" customFormat="1">
      <c r="A375" s="29" t="s">
        <v>370</v>
      </c>
      <c r="B375" s="33">
        <v>41694</v>
      </c>
      <c r="C375" s="31">
        <v>2</v>
      </c>
      <c r="D375" s="31">
        <v>1</v>
      </c>
      <c r="E375" s="31">
        <v>1</v>
      </c>
      <c r="F375" s="31" t="s">
        <v>119</v>
      </c>
      <c r="G375" s="31" t="s">
        <v>204</v>
      </c>
      <c r="H375" s="32"/>
      <c r="I375" s="32"/>
      <c r="J375" s="32"/>
      <c r="K375" s="32"/>
      <c r="AG375" s="9"/>
      <c r="AH375" s="503"/>
    </row>
    <row r="376" spans="1:34" s="116" customFormat="1">
      <c r="A376" s="29" t="s">
        <v>370</v>
      </c>
      <c r="B376" s="33">
        <v>41701</v>
      </c>
      <c r="C376" s="31">
        <v>2</v>
      </c>
      <c r="D376" s="31" t="s">
        <v>97</v>
      </c>
      <c r="E376" s="31" t="s">
        <v>191</v>
      </c>
      <c r="F376" s="31" t="s">
        <v>195</v>
      </c>
      <c r="G376" s="31" t="s">
        <v>204</v>
      </c>
      <c r="H376" s="32"/>
      <c r="I376" s="32"/>
      <c r="J376" s="32"/>
      <c r="K376" s="32"/>
      <c r="AG376" s="9"/>
      <c r="AH376" s="503"/>
    </row>
    <row r="377" spans="1:34" s="116" customFormat="1">
      <c r="A377" s="29" t="s">
        <v>370</v>
      </c>
      <c r="B377" s="33">
        <v>41708</v>
      </c>
      <c r="C377" s="31">
        <v>2</v>
      </c>
      <c r="D377" s="31">
        <v>1</v>
      </c>
      <c r="E377" s="31">
        <v>1</v>
      </c>
      <c r="F377" s="31" t="s">
        <v>188</v>
      </c>
      <c r="G377" s="31" t="s">
        <v>204</v>
      </c>
      <c r="H377" s="32"/>
      <c r="I377" s="32"/>
      <c r="J377" s="32"/>
      <c r="K377" s="32"/>
      <c r="AG377" s="9"/>
      <c r="AH377" s="503"/>
    </row>
    <row r="378" spans="1:34" s="116" customFormat="1">
      <c r="A378" s="29" t="s">
        <v>370</v>
      </c>
      <c r="B378" s="33">
        <v>41715</v>
      </c>
      <c r="C378" s="31">
        <v>2</v>
      </c>
      <c r="D378" s="31">
        <v>1</v>
      </c>
      <c r="E378" s="31">
        <v>1</v>
      </c>
      <c r="F378" s="31" t="s">
        <v>116</v>
      </c>
      <c r="G378" s="31" t="s">
        <v>189</v>
      </c>
      <c r="H378" s="32"/>
      <c r="I378" s="32"/>
      <c r="J378" s="32"/>
      <c r="K378" s="32"/>
      <c r="AG378" s="9"/>
      <c r="AH378" s="503"/>
    </row>
    <row r="379" spans="1:34" s="116" customFormat="1">
      <c r="A379" s="29" t="s">
        <v>370</v>
      </c>
      <c r="B379" s="33">
        <v>41722</v>
      </c>
      <c r="C379" s="31">
        <v>2</v>
      </c>
      <c r="D379" s="31" t="s">
        <v>196</v>
      </c>
      <c r="E379" s="31" t="s">
        <v>191</v>
      </c>
      <c r="F379" s="31" t="s">
        <v>188</v>
      </c>
      <c r="G379" s="31" t="s">
        <v>198</v>
      </c>
      <c r="H379" s="32"/>
      <c r="I379" s="32"/>
      <c r="J379" s="32"/>
      <c r="K379" s="32"/>
      <c r="AG379" s="9"/>
      <c r="AH379" s="503"/>
    </row>
    <row r="380" spans="1:34" s="116" customFormat="1">
      <c r="A380" s="29"/>
      <c r="B380" s="33"/>
      <c r="C380" s="31"/>
      <c r="D380" s="31"/>
      <c r="E380" s="31"/>
      <c r="F380" s="31"/>
      <c r="G380" s="31"/>
      <c r="H380" s="32"/>
      <c r="I380" s="32"/>
      <c r="J380" s="32"/>
      <c r="K380" s="32"/>
      <c r="AG380" s="9"/>
      <c r="AH380" s="503"/>
    </row>
    <row r="381" spans="1:34" s="116" customFormat="1">
      <c r="A381" s="29" t="s">
        <v>372</v>
      </c>
      <c r="B381" s="33">
        <v>41610</v>
      </c>
      <c r="C381" s="31">
        <v>2</v>
      </c>
      <c r="D381" s="31" t="s">
        <v>196</v>
      </c>
      <c r="E381" s="31">
        <v>1</v>
      </c>
      <c r="F381" s="31" t="s">
        <v>206</v>
      </c>
      <c r="G381" s="31" t="s">
        <v>207</v>
      </c>
      <c r="H381" s="32"/>
      <c r="I381" s="32"/>
      <c r="J381" s="32"/>
      <c r="AG381" s="9"/>
      <c r="AH381" s="503"/>
    </row>
    <row r="382" spans="1:34" s="116" customFormat="1">
      <c r="A382" s="29" t="s">
        <v>372</v>
      </c>
      <c r="B382" s="33">
        <v>41617</v>
      </c>
      <c r="C382" s="31">
        <v>2</v>
      </c>
      <c r="D382" s="31" t="s">
        <v>191</v>
      </c>
      <c r="E382" s="31">
        <v>1</v>
      </c>
      <c r="F382" s="31" t="s">
        <v>188</v>
      </c>
      <c r="G382" s="31" t="s">
        <v>193</v>
      </c>
      <c r="H382" s="32"/>
      <c r="I382" s="32"/>
      <c r="J382" s="32"/>
      <c r="AG382" s="9"/>
      <c r="AH382" s="503"/>
    </row>
    <row r="383" spans="1:34" s="116" customFormat="1">
      <c r="A383" s="29" t="s">
        <v>372</v>
      </c>
      <c r="B383" s="33">
        <v>41624</v>
      </c>
      <c r="C383" s="31">
        <v>2</v>
      </c>
      <c r="D383" s="31" t="s">
        <v>196</v>
      </c>
      <c r="E383" s="31">
        <v>1</v>
      </c>
      <c r="F383" s="31" t="s">
        <v>116</v>
      </c>
      <c r="G383" s="31" t="s">
        <v>187</v>
      </c>
      <c r="H383" s="32"/>
      <c r="I383" s="32"/>
      <c r="J383" s="32"/>
      <c r="AG383" s="9"/>
      <c r="AH383" s="503"/>
    </row>
    <row r="384" spans="1:34" s="116" customFormat="1">
      <c r="A384" s="29" t="s">
        <v>372</v>
      </c>
      <c r="B384" s="33">
        <v>41631</v>
      </c>
      <c r="C384" s="31">
        <v>2</v>
      </c>
      <c r="D384" s="31">
        <v>1</v>
      </c>
      <c r="E384" s="31">
        <v>1</v>
      </c>
      <c r="F384" s="31" t="s">
        <v>116</v>
      </c>
      <c r="G384" s="31" t="s">
        <v>193</v>
      </c>
      <c r="H384" s="32"/>
      <c r="I384" s="32"/>
      <c r="J384" s="32"/>
      <c r="AG384" s="9"/>
      <c r="AH384" s="503"/>
    </row>
    <row r="385" spans="1:34" s="116" customFormat="1">
      <c r="A385" s="29" t="s">
        <v>372</v>
      </c>
      <c r="B385" s="33">
        <v>41645</v>
      </c>
      <c r="C385" s="31">
        <v>2</v>
      </c>
      <c r="D385" s="31">
        <v>1</v>
      </c>
      <c r="E385" s="31">
        <v>1</v>
      </c>
      <c r="F385" s="31" t="s">
        <v>116</v>
      </c>
      <c r="G385" s="31" t="s">
        <v>198</v>
      </c>
      <c r="H385" s="32"/>
      <c r="I385" s="32"/>
      <c r="J385" s="32"/>
      <c r="AG385" s="9"/>
      <c r="AH385" s="503"/>
    </row>
    <row r="386" spans="1:34" s="116" customFormat="1">
      <c r="A386" s="29" t="s">
        <v>372</v>
      </c>
      <c r="B386" s="33">
        <v>41652</v>
      </c>
      <c r="C386" s="31">
        <v>2</v>
      </c>
      <c r="D386" s="31">
        <v>1</v>
      </c>
      <c r="E386" s="31">
        <v>1</v>
      </c>
      <c r="F386" s="31" t="s">
        <v>206</v>
      </c>
      <c r="G386" s="31" t="s">
        <v>187</v>
      </c>
      <c r="H386" s="32"/>
      <c r="I386" s="32"/>
      <c r="J386" s="32"/>
      <c r="AG386" s="9"/>
      <c r="AH386" s="503"/>
    </row>
    <row r="387" spans="1:34" s="116" customFormat="1">
      <c r="A387" s="29" t="s">
        <v>372</v>
      </c>
      <c r="B387" s="33">
        <v>41659</v>
      </c>
      <c r="C387" s="31">
        <v>2</v>
      </c>
      <c r="D387" s="31">
        <v>1</v>
      </c>
      <c r="E387" s="31">
        <v>1</v>
      </c>
      <c r="F387" s="31" t="s">
        <v>200</v>
      </c>
      <c r="G387" s="31" t="s">
        <v>207</v>
      </c>
      <c r="H387" s="32"/>
      <c r="I387" s="32"/>
      <c r="J387" s="32"/>
      <c r="AG387" s="9"/>
      <c r="AH387" s="503"/>
    </row>
    <row r="388" spans="1:34" s="116" customFormat="1">
      <c r="A388" s="29" t="s">
        <v>372</v>
      </c>
      <c r="B388" s="33">
        <v>41667</v>
      </c>
      <c r="C388" s="31">
        <v>2</v>
      </c>
      <c r="D388" s="31">
        <v>1</v>
      </c>
      <c r="E388" s="31">
        <v>1</v>
      </c>
      <c r="F388" s="31" t="s">
        <v>206</v>
      </c>
      <c r="G388" s="31" t="s">
        <v>193</v>
      </c>
      <c r="H388" s="32"/>
      <c r="I388" s="32"/>
      <c r="J388" s="32"/>
      <c r="AG388" s="9"/>
      <c r="AH388" s="503"/>
    </row>
    <row r="389" spans="1:34" s="116" customFormat="1">
      <c r="A389" s="29" t="s">
        <v>372</v>
      </c>
      <c r="B389" s="33">
        <v>41673</v>
      </c>
      <c r="C389" s="31">
        <v>2</v>
      </c>
      <c r="D389" s="31">
        <v>1</v>
      </c>
      <c r="E389" s="31">
        <v>1</v>
      </c>
      <c r="F389" s="31" t="s">
        <v>116</v>
      </c>
      <c r="G389" s="31" t="s">
        <v>187</v>
      </c>
      <c r="H389" s="32"/>
      <c r="I389" s="32"/>
      <c r="J389" s="32"/>
      <c r="K389" s="32"/>
      <c r="L389" s="32"/>
      <c r="M389" s="32"/>
      <c r="AG389" s="9"/>
      <c r="AH389" s="503"/>
    </row>
    <row r="390" spans="1:34" s="116" customFormat="1">
      <c r="A390" s="29" t="s">
        <v>372</v>
      </c>
      <c r="B390" s="33">
        <v>41680</v>
      </c>
      <c r="C390" s="31">
        <v>2</v>
      </c>
      <c r="D390" s="31">
        <v>1</v>
      </c>
      <c r="E390" s="31">
        <v>1</v>
      </c>
      <c r="F390" s="31" t="s">
        <v>206</v>
      </c>
      <c r="G390" s="31" t="s">
        <v>189</v>
      </c>
      <c r="H390" s="32"/>
      <c r="I390" s="32"/>
      <c r="J390" s="32"/>
      <c r="K390" s="32"/>
      <c r="L390" s="32"/>
      <c r="M390" s="32"/>
      <c r="N390" s="537"/>
      <c r="O390" s="532"/>
      <c r="P390" s="32"/>
      <c r="Q390" s="32"/>
      <c r="AG390" s="9"/>
      <c r="AH390" s="503"/>
    </row>
    <row r="391" spans="1:34" s="116" customFormat="1">
      <c r="A391" s="29" t="s">
        <v>372</v>
      </c>
      <c r="B391" s="33">
        <v>41687</v>
      </c>
      <c r="C391" s="31">
        <v>2</v>
      </c>
      <c r="D391" s="31">
        <v>1</v>
      </c>
      <c r="E391" s="31">
        <v>1</v>
      </c>
      <c r="F391" s="31" t="s">
        <v>116</v>
      </c>
      <c r="G391" s="31" t="s">
        <v>193</v>
      </c>
      <c r="H391" s="32"/>
      <c r="I391" s="32"/>
      <c r="J391" s="32"/>
      <c r="K391" s="536"/>
      <c r="L391" s="32"/>
      <c r="M391" s="32"/>
      <c r="N391" s="32"/>
      <c r="AG391" s="9"/>
      <c r="AH391" s="503"/>
    </row>
    <row r="392" spans="1:34" s="116" customFormat="1">
      <c r="A392" s="29" t="s">
        <v>372</v>
      </c>
      <c r="B392" s="33">
        <v>41694</v>
      </c>
      <c r="C392" s="31">
        <v>2</v>
      </c>
      <c r="D392" s="31">
        <v>1</v>
      </c>
      <c r="E392" s="31">
        <v>1</v>
      </c>
      <c r="F392" s="31" t="s">
        <v>208</v>
      </c>
      <c r="G392" s="31" t="s">
        <v>207</v>
      </c>
      <c r="H392" s="32"/>
      <c r="I392" s="32"/>
      <c r="J392" s="32"/>
      <c r="K392" s="32"/>
      <c r="AG392" s="9"/>
      <c r="AH392" s="503"/>
    </row>
    <row r="393" spans="1:34" s="116" customFormat="1">
      <c r="A393" s="29" t="s">
        <v>372</v>
      </c>
      <c r="B393" s="33">
        <v>41701</v>
      </c>
      <c r="C393" s="31">
        <v>2</v>
      </c>
      <c r="D393" s="31">
        <v>1</v>
      </c>
      <c r="E393" s="31">
        <v>1</v>
      </c>
      <c r="F393" s="31" t="s">
        <v>116</v>
      </c>
      <c r="G393" s="31" t="s">
        <v>187</v>
      </c>
      <c r="H393" s="32"/>
      <c r="I393" s="32"/>
      <c r="J393" s="32"/>
      <c r="K393" s="32"/>
      <c r="AG393" s="9"/>
      <c r="AH393" s="503"/>
    </row>
    <row r="394" spans="1:34" s="116" customFormat="1">
      <c r="A394" s="29" t="s">
        <v>372</v>
      </c>
      <c r="B394" s="33">
        <v>41708</v>
      </c>
      <c r="C394" s="31">
        <v>2</v>
      </c>
      <c r="D394" s="31">
        <v>1</v>
      </c>
      <c r="E394" s="31">
        <v>1</v>
      </c>
      <c r="F394" s="31" t="s">
        <v>206</v>
      </c>
      <c r="G394" s="31" t="s">
        <v>187</v>
      </c>
      <c r="H394" s="32"/>
      <c r="I394" s="32"/>
      <c r="J394" s="32"/>
      <c r="K394" s="32"/>
      <c r="AG394" s="9"/>
      <c r="AH394" s="503"/>
    </row>
    <row r="395" spans="1:34" s="116" customFormat="1">
      <c r="A395" s="29" t="s">
        <v>372</v>
      </c>
      <c r="B395" s="33">
        <v>41715</v>
      </c>
      <c r="C395" s="31">
        <v>2</v>
      </c>
      <c r="D395" s="31">
        <v>1</v>
      </c>
      <c r="E395" s="31">
        <v>1</v>
      </c>
      <c r="F395" s="31" t="s">
        <v>208</v>
      </c>
      <c r="G395" s="31" t="s">
        <v>187</v>
      </c>
      <c r="H395" s="32"/>
      <c r="I395" s="32"/>
      <c r="J395" s="32"/>
      <c r="K395" s="32"/>
      <c r="AG395" s="9"/>
      <c r="AH395" s="503"/>
    </row>
    <row r="396" spans="1:34" s="116" customFormat="1">
      <c r="A396" s="29" t="s">
        <v>372</v>
      </c>
      <c r="B396" s="33">
        <v>41722</v>
      </c>
      <c r="C396" s="31">
        <v>2</v>
      </c>
      <c r="D396" s="31">
        <v>1</v>
      </c>
      <c r="E396" s="31">
        <v>1</v>
      </c>
      <c r="F396" s="31" t="s">
        <v>208</v>
      </c>
      <c r="G396" s="31" t="s">
        <v>207</v>
      </c>
      <c r="H396" s="32"/>
      <c r="I396" s="32"/>
      <c r="J396" s="32"/>
      <c r="K396" s="32"/>
      <c r="AG396" s="9"/>
      <c r="AH396" s="503"/>
    </row>
    <row r="397" spans="1:34" s="116" customFormat="1">
      <c r="A397" s="29"/>
      <c r="B397" s="33"/>
      <c r="C397" s="31"/>
      <c r="D397" s="31"/>
      <c r="E397" s="31"/>
      <c r="F397" s="31"/>
      <c r="G397" s="31"/>
      <c r="H397" s="32"/>
      <c r="I397" s="32"/>
      <c r="J397" s="32"/>
      <c r="K397" s="32"/>
      <c r="AG397" s="9"/>
      <c r="AH397" s="503"/>
    </row>
    <row r="398" spans="1:34" s="116" customFormat="1">
      <c r="A398" s="29" t="s">
        <v>84</v>
      </c>
      <c r="B398" s="33">
        <v>41610</v>
      </c>
      <c r="C398" s="31">
        <v>2</v>
      </c>
      <c r="D398" s="31" t="s">
        <v>191</v>
      </c>
      <c r="E398" s="31">
        <v>1</v>
      </c>
      <c r="F398" s="31" t="s">
        <v>116</v>
      </c>
      <c r="G398" s="31" t="s">
        <v>207</v>
      </c>
      <c r="H398" s="32" t="s">
        <v>244</v>
      </c>
      <c r="I398" s="32" t="s">
        <v>326</v>
      </c>
      <c r="J398" s="32" t="s">
        <v>326</v>
      </c>
      <c r="N398" s="32" t="s">
        <v>151</v>
      </c>
      <c r="O398" s="11">
        <v>35.470500000000001</v>
      </c>
      <c r="P398" s="11">
        <v>21.172000000000001</v>
      </c>
      <c r="Q398" s="11">
        <v>49.700353999999997</v>
      </c>
      <c r="R398" s="10">
        <v>1024.8061</v>
      </c>
      <c r="S398" s="11">
        <v>7.3104399999999998</v>
      </c>
      <c r="T398" s="10">
        <v>101.2555</v>
      </c>
      <c r="U398" s="11">
        <v>8.2159999999999993</v>
      </c>
      <c r="V398" s="11">
        <v>0.48180000000000001</v>
      </c>
      <c r="W398" s="11">
        <v>0.40849999999999997</v>
      </c>
      <c r="X398" s="11">
        <v>35.472200000000001</v>
      </c>
      <c r="Y398" s="11">
        <v>21.168299999999999</v>
      </c>
      <c r="Z398" s="11">
        <v>49.699193000000001</v>
      </c>
      <c r="AA398" s="10">
        <v>1024.8142</v>
      </c>
      <c r="AB398" s="11">
        <v>7.30952</v>
      </c>
      <c r="AC398" s="10">
        <v>101.23687</v>
      </c>
      <c r="AD398" s="11">
        <v>8.2140000000000004</v>
      </c>
      <c r="AE398" s="11">
        <v>0.44419999999999998</v>
      </c>
      <c r="AF398" s="11">
        <v>0.3019</v>
      </c>
      <c r="AG398" s="9" t="s">
        <v>94</v>
      </c>
      <c r="AH398" s="503">
        <v>0.27</v>
      </c>
    </row>
    <row r="399" spans="1:34" s="116" customFormat="1">
      <c r="A399" s="29" t="s">
        <v>84</v>
      </c>
      <c r="B399" s="33">
        <v>41617</v>
      </c>
      <c r="C399" s="31">
        <v>2</v>
      </c>
      <c r="D399" s="31" t="s">
        <v>196</v>
      </c>
      <c r="E399" s="31">
        <v>1</v>
      </c>
      <c r="F399" s="31" t="s">
        <v>206</v>
      </c>
      <c r="G399" s="31" t="s">
        <v>207</v>
      </c>
      <c r="H399" s="32" t="s">
        <v>244</v>
      </c>
      <c r="I399" s="32" t="s">
        <v>326</v>
      </c>
      <c r="J399" s="32" t="s">
        <v>326</v>
      </c>
      <c r="N399" s="32" t="s">
        <v>151</v>
      </c>
      <c r="O399" s="11">
        <v>35.588000000000001</v>
      </c>
      <c r="P399" s="11">
        <v>20.872499999999999</v>
      </c>
      <c r="Q399" s="11">
        <v>49.536864000000001</v>
      </c>
      <c r="R399" s="10">
        <v>1024.9830999999999</v>
      </c>
      <c r="S399" s="11">
        <v>7.7825499999999996</v>
      </c>
      <c r="T399" s="10">
        <v>107.28908</v>
      </c>
      <c r="U399" s="11">
        <v>8.2319999999999993</v>
      </c>
      <c r="V399" s="11">
        <v>0.37180000000000002</v>
      </c>
      <c r="W399" s="11">
        <v>0.3251</v>
      </c>
      <c r="X399" s="11">
        <v>35.5989</v>
      </c>
      <c r="Y399" s="11">
        <v>20.845800000000001</v>
      </c>
      <c r="Z399" s="11">
        <v>49.523243999999998</v>
      </c>
      <c r="AA399" s="10">
        <v>1025.0038</v>
      </c>
      <c r="AB399" s="11">
        <v>7.6740599999999999</v>
      </c>
      <c r="AC399" s="10">
        <v>105.74912999999999</v>
      </c>
      <c r="AD399" s="11">
        <v>8.2330000000000005</v>
      </c>
      <c r="AE399" s="11">
        <v>0.46400000000000002</v>
      </c>
      <c r="AF399" s="11">
        <v>0.31569999999999998</v>
      </c>
      <c r="AG399" s="9" t="s">
        <v>92</v>
      </c>
      <c r="AH399" s="503">
        <v>0.32</v>
      </c>
    </row>
    <row r="400" spans="1:34" s="116" customFormat="1">
      <c r="A400" s="29" t="s">
        <v>84</v>
      </c>
      <c r="B400" s="33">
        <v>41624</v>
      </c>
      <c r="C400" s="31">
        <v>2</v>
      </c>
      <c r="D400" s="31" t="s">
        <v>191</v>
      </c>
      <c r="E400" s="31">
        <v>1</v>
      </c>
      <c r="F400" s="31" t="s">
        <v>119</v>
      </c>
      <c r="G400" s="31" t="s">
        <v>198</v>
      </c>
      <c r="H400" s="32" t="s">
        <v>244</v>
      </c>
      <c r="I400" s="32" t="s">
        <v>326</v>
      </c>
      <c r="J400" s="32" t="s">
        <v>326</v>
      </c>
      <c r="N400" s="32" t="s">
        <v>151</v>
      </c>
      <c r="O400" s="11">
        <v>35.764200000000002</v>
      </c>
      <c r="P400" s="11">
        <v>25.353000000000002</v>
      </c>
      <c r="Q400" s="11">
        <v>54.475552</v>
      </c>
      <c r="R400" s="10">
        <v>1023.8149</v>
      </c>
      <c r="S400" s="11">
        <v>5.7890600000000001</v>
      </c>
      <c r="T400" s="10">
        <v>86.385739999999998</v>
      </c>
      <c r="U400" s="11">
        <v>8.0060000000000002</v>
      </c>
      <c r="V400" s="11">
        <v>0.53280000000000005</v>
      </c>
      <c r="W400" s="11">
        <v>0.75449999999999995</v>
      </c>
      <c r="X400" s="11">
        <v>35.710099999999997</v>
      </c>
      <c r="Y400" s="11">
        <v>24.442399999999999</v>
      </c>
      <c r="Z400" s="11">
        <v>53.435698000000002</v>
      </c>
      <c r="AA400" s="10">
        <v>1024.0577000000001</v>
      </c>
      <c r="AB400" s="11">
        <v>9.4751300000000001</v>
      </c>
      <c r="AC400" s="10">
        <v>139.17445000000001</v>
      </c>
      <c r="AD400" s="11">
        <v>8.1419999999999995</v>
      </c>
      <c r="AE400" s="11">
        <v>0.2359</v>
      </c>
      <c r="AF400" s="11">
        <v>0.44840000000000002</v>
      </c>
      <c r="AG400" s="9" t="s">
        <v>91</v>
      </c>
      <c r="AH400" s="503">
        <v>0.62</v>
      </c>
    </row>
    <row r="401" spans="1:34" s="116" customFormat="1">
      <c r="A401" s="29" t="s">
        <v>84</v>
      </c>
      <c r="B401" s="33">
        <v>41631</v>
      </c>
      <c r="C401" s="31">
        <v>2</v>
      </c>
      <c r="D401" s="31" t="s">
        <v>196</v>
      </c>
      <c r="E401" s="31">
        <v>1</v>
      </c>
      <c r="F401" s="31" t="s">
        <v>208</v>
      </c>
      <c r="G401" s="31" t="s">
        <v>193</v>
      </c>
      <c r="H401" s="32" t="s">
        <v>240</v>
      </c>
      <c r="I401" s="32" t="s">
        <v>326</v>
      </c>
      <c r="J401" s="32" t="s">
        <v>326</v>
      </c>
      <c r="N401" s="32" t="s">
        <v>151</v>
      </c>
      <c r="O401" s="11">
        <v>35.796700000000001</v>
      </c>
      <c r="P401" s="11">
        <v>22.277899999999999</v>
      </c>
      <c r="Q401" s="11">
        <v>51.265157000000002</v>
      </c>
      <c r="R401" s="10">
        <v>1024.7555</v>
      </c>
      <c r="S401" s="11">
        <v>8.7443000000000008</v>
      </c>
      <c r="T401" s="10">
        <v>123.75982999999999</v>
      </c>
      <c r="U401" s="11">
        <v>8.2850000000000001</v>
      </c>
      <c r="V401" s="11">
        <v>0.45169999999999999</v>
      </c>
      <c r="W401" s="11">
        <v>1.8078000000000001</v>
      </c>
      <c r="X401" s="11">
        <v>35.790700000000001</v>
      </c>
      <c r="Y401" s="11">
        <v>22.3019</v>
      </c>
      <c r="Z401" s="11">
        <v>51.282682999999999</v>
      </c>
      <c r="AA401" s="10">
        <v>1024.7440999999999</v>
      </c>
      <c r="AB401" s="11">
        <v>8.7489699999999999</v>
      </c>
      <c r="AC401" s="10">
        <v>123.87406</v>
      </c>
      <c r="AD401" s="11">
        <v>8.2859999999999996</v>
      </c>
      <c r="AE401" s="11">
        <v>0.48130000000000001</v>
      </c>
      <c r="AF401" s="11">
        <v>1.8351</v>
      </c>
      <c r="AG401" s="9" t="s">
        <v>85</v>
      </c>
      <c r="AH401" s="503">
        <v>1.84</v>
      </c>
    </row>
    <row r="402" spans="1:34" s="116" customFormat="1">
      <c r="A402" s="29" t="s">
        <v>84</v>
      </c>
      <c r="B402" s="33">
        <v>41645</v>
      </c>
      <c r="C402" s="31">
        <v>2</v>
      </c>
      <c r="D402" s="31">
        <v>1</v>
      </c>
      <c r="E402" s="31">
        <v>1</v>
      </c>
      <c r="F402" s="31" t="s">
        <v>206</v>
      </c>
      <c r="G402" s="31" t="s">
        <v>204</v>
      </c>
      <c r="H402" s="32" t="s">
        <v>244</v>
      </c>
      <c r="I402" s="32" t="s">
        <v>326</v>
      </c>
      <c r="J402" s="32" t="s">
        <v>326</v>
      </c>
      <c r="N402" s="32" t="s">
        <v>151</v>
      </c>
      <c r="O402" s="11">
        <v>36.1038</v>
      </c>
      <c r="P402" s="11">
        <v>23.173500000000001</v>
      </c>
      <c r="Q402" s="11">
        <v>52.604981000000002</v>
      </c>
      <c r="R402" s="10">
        <v>1024.7281</v>
      </c>
      <c r="S402" s="11">
        <v>7.3082500000000001</v>
      </c>
      <c r="T402" s="10">
        <v>105.25922</v>
      </c>
      <c r="U402" s="11">
        <v>8.1980000000000004</v>
      </c>
      <c r="V402" s="11">
        <v>0.32840000000000003</v>
      </c>
      <c r="W402" s="11">
        <v>0.31430000000000002</v>
      </c>
      <c r="X402" s="11">
        <v>36.092399999999998</v>
      </c>
      <c r="Y402" s="11">
        <v>23.164400000000001</v>
      </c>
      <c r="Z402" s="11">
        <v>52.580832999999998</v>
      </c>
      <c r="AA402" s="10">
        <v>1024.7248999999999</v>
      </c>
      <c r="AB402" s="11">
        <v>7.1013599999999997</v>
      </c>
      <c r="AC402" s="10">
        <v>102.25658</v>
      </c>
      <c r="AD402" s="11">
        <v>8.2309999999999999</v>
      </c>
      <c r="AE402" s="11">
        <v>0.33100000000000002</v>
      </c>
      <c r="AF402" s="11">
        <v>0.28739999999999999</v>
      </c>
      <c r="AG402" s="9" t="s">
        <v>94</v>
      </c>
      <c r="AH402" s="503">
        <v>0.34</v>
      </c>
    </row>
    <row r="403" spans="1:34" s="116" customFormat="1">
      <c r="A403" s="29" t="s">
        <v>84</v>
      </c>
      <c r="B403" s="33">
        <v>41652</v>
      </c>
      <c r="C403" s="31">
        <v>2</v>
      </c>
      <c r="D403" s="31" t="s">
        <v>191</v>
      </c>
      <c r="E403" s="31" t="s">
        <v>196</v>
      </c>
      <c r="F403" s="31" t="s">
        <v>119</v>
      </c>
      <c r="G403" s="31" t="s">
        <v>198</v>
      </c>
      <c r="H403" s="32" t="s">
        <v>244</v>
      </c>
      <c r="I403" s="32" t="s">
        <v>326</v>
      </c>
      <c r="J403" s="32" t="s">
        <v>326</v>
      </c>
      <c r="N403" s="32" t="s">
        <v>151</v>
      </c>
      <c r="O403" s="11">
        <v>36.323700000000002</v>
      </c>
      <c r="P403" s="11">
        <v>25.028300000000002</v>
      </c>
      <c r="Q403" s="11">
        <v>54.880721000000001</v>
      </c>
      <c r="R403" s="10">
        <v>1024.3396</v>
      </c>
      <c r="S403" s="11">
        <v>7.5748300000000004</v>
      </c>
      <c r="T403" s="10">
        <v>112.77306</v>
      </c>
      <c r="U403" s="11">
        <v>8.2789999999999999</v>
      </c>
      <c r="V403" s="11">
        <v>0.68300000000000005</v>
      </c>
      <c r="W403" s="11">
        <v>0.27579999999999999</v>
      </c>
      <c r="X403" s="11">
        <v>36.322699999999998</v>
      </c>
      <c r="Y403" s="11">
        <v>25.014199999999999</v>
      </c>
      <c r="Z403" s="11">
        <v>54.864660999999998</v>
      </c>
      <c r="AA403" s="10">
        <v>1024.3475000000001</v>
      </c>
      <c r="AB403" s="11">
        <v>7.6075299999999997</v>
      </c>
      <c r="AC403" s="10">
        <v>113.23227</v>
      </c>
      <c r="AD403" s="11">
        <v>8.2850000000000001</v>
      </c>
      <c r="AE403" s="11">
        <v>0.69220000000000004</v>
      </c>
      <c r="AF403" s="11">
        <v>0.29980000000000001</v>
      </c>
      <c r="AG403" s="9" t="s">
        <v>124</v>
      </c>
      <c r="AH403" s="503">
        <v>0.26</v>
      </c>
    </row>
    <row r="404" spans="1:34" s="116" customFormat="1">
      <c r="A404" s="29" t="s">
        <v>84</v>
      </c>
      <c r="B404" s="33">
        <v>41659</v>
      </c>
      <c r="C404" s="31">
        <v>2</v>
      </c>
      <c r="D404" s="31">
        <v>1</v>
      </c>
      <c r="E404" s="31">
        <v>1</v>
      </c>
      <c r="F404" s="31" t="s">
        <v>208</v>
      </c>
      <c r="G404" s="31" t="s">
        <v>187</v>
      </c>
      <c r="H404" s="32" t="s">
        <v>240</v>
      </c>
      <c r="I404" s="32" t="s">
        <v>326</v>
      </c>
      <c r="J404" s="32" t="s">
        <v>326</v>
      </c>
      <c r="N404" s="32" t="s">
        <v>151</v>
      </c>
      <c r="O404" s="11">
        <v>36.375999999999998</v>
      </c>
      <c r="P404" s="11">
        <v>24.380700000000001</v>
      </c>
      <c r="Q404" s="11">
        <v>54.252434999999998</v>
      </c>
      <c r="R404" s="10">
        <v>1024.5751</v>
      </c>
      <c r="S404" s="11">
        <v>7.1275500000000003</v>
      </c>
      <c r="T404" s="10">
        <v>104.98189000000001</v>
      </c>
      <c r="U404" s="11">
        <v>8.24</v>
      </c>
      <c r="V404" s="11">
        <v>0.3755</v>
      </c>
      <c r="W404" s="11">
        <v>9.5100000000000004E-2</v>
      </c>
      <c r="X404" s="11">
        <v>36.375500000000002</v>
      </c>
      <c r="Y404" s="11">
        <v>24.3767</v>
      </c>
      <c r="Z404" s="11">
        <v>54.247818000000002</v>
      </c>
      <c r="AA404" s="10">
        <v>1024.5796</v>
      </c>
      <c r="AB404" s="11">
        <v>7.1838199999999999</v>
      </c>
      <c r="AC404" s="10">
        <v>105.80315</v>
      </c>
      <c r="AD404" s="11">
        <v>8.2439999999999998</v>
      </c>
      <c r="AE404" s="11">
        <v>0.39400000000000002</v>
      </c>
      <c r="AF404" s="11">
        <v>0.1166</v>
      </c>
      <c r="AG404" s="9" t="s">
        <v>153</v>
      </c>
      <c r="AH404" s="503">
        <v>0.12</v>
      </c>
    </row>
    <row r="405" spans="1:34" s="116" customFormat="1">
      <c r="A405" s="29" t="s">
        <v>84</v>
      </c>
      <c r="B405" s="33">
        <v>41667</v>
      </c>
      <c r="C405" s="31">
        <v>2</v>
      </c>
      <c r="D405" s="31">
        <v>1</v>
      </c>
      <c r="E405" s="31">
        <v>1</v>
      </c>
      <c r="F405" s="31" t="s">
        <v>206</v>
      </c>
      <c r="G405" s="31" t="s">
        <v>193</v>
      </c>
      <c r="H405" s="32" t="s">
        <v>239</v>
      </c>
      <c r="I405" s="32" t="s">
        <v>326</v>
      </c>
      <c r="J405" s="32" t="s">
        <v>280</v>
      </c>
      <c r="N405" s="32" t="s">
        <v>151</v>
      </c>
      <c r="O405" s="11">
        <v>36.491900000000001</v>
      </c>
      <c r="P405" s="11">
        <v>23.747499999999999</v>
      </c>
      <c r="Q405" s="11">
        <v>53.723438000000002</v>
      </c>
      <c r="R405" s="10">
        <v>1024.8525</v>
      </c>
      <c r="S405" s="11">
        <v>7.8544999999999998</v>
      </c>
      <c r="T405" s="10">
        <v>114.51412000000001</v>
      </c>
      <c r="U405" s="11">
        <v>8.1630000000000003</v>
      </c>
      <c r="V405" s="11">
        <v>0.84199999999999997</v>
      </c>
      <c r="W405" s="11">
        <v>0.60140000000000005</v>
      </c>
      <c r="X405" s="11">
        <v>36.501300000000001</v>
      </c>
      <c r="Y405" s="11">
        <v>23.728100000000001</v>
      </c>
      <c r="Z405" s="11">
        <v>53.714992000000002</v>
      </c>
      <c r="AA405" s="10">
        <v>1024.8675000000001</v>
      </c>
      <c r="AB405" s="11">
        <v>7.8672599999999999</v>
      </c>
      <c r="AC405" s="10">
        <v>114.66773999999999</v>
      </c>
      <c r="AD405" s="11">
        <v>8.1709999999999994</v>
      </c>
      <c r="AE405" s="11">
        <v>0.49199999999999999</v>
      </c>
      <c r="AF405" s="11">
        <v>0.45760000000000001</v>
      </c>
      <c r="AG405" s="9" t="s">
        <v>85</v>
      </c>
      <c r="AH405" s="503">
        <v>0.51</v>
      </c>
    </row>
    <row r="406" spans="1:34" s="116" customFormat="1">
      <c r="A406" s="29" t="s">
        <v>84</v>
      </c>
      <c r="B406" s="33">
        <v>41673</v>
      </c>
      <c r="C406" s="31">
        <v>2</v>
      </c>
      <c r="D406" s="31">
        <v>1</v>
      </c>
      <c r="E406" s="31">
        <v>1</v>
      </c>
      <c r="F406" s="31" t="s">
        <v>116</v>
      </c>
      <c r="G406" s="31" t="s">
        <v>187</v>
      </c>
      <c r="H406" s="32" t="s">
        <v>239</v>
      </c>
      <c r="I406" s="32" t="s">
        <v>326</v>
      </c>
      <c r="J406" s="32" t="s">
        <v>280</v>
      </c>
      <c r="K406" s="32"/>
      <c r="L406" s="32"/>
      <c r="M406" s="32"/>
      <c r="N406" s="32" t="s">
        <v>151</v>
      </c>
      <c r="O406" s="11">
        <v>36.562899999999999</v>
      </c>
      <c r="P406" s="11">
        <v>23.445</v>
      </c>
      <c r="Q406" s="11">
        <v>53.490233000000003</v>
      </c>
      <c r="R406" s="10">
        <v>1024.9944</v>
      </c>
      <c r="S406" s="11">
        <v>7.8437400000000004</v>
      </c>
      <c r="T406" s="10">
        <v>113.80722</v>
      </c>
      <c r="U406" s="11">
        <v>8.2170000000000005</v>
      </c>
      <c r="V406" s="11">
        <v>0.2762</v>
      </c>
      <c r="W406" s="11">
        <v>0.24779999999999999</v>
      </c>
      <c r="X406" s="11">
        <v>36.5608</v>
      </c>
      <c r="Y406" s="11">
        <v>23.4343</v>
      </c>
      <c r="Z406" s="11">
        <v>53.476458000000001</v>
      </c>
      <c r="AA406" s="10">
        <v>1025.0009</v>
      </c>
      <c r="AB406" s="11">
        <v>7.9192499999999999</v>
      </c>
      <c r="AC406" s="10">
        <v>114.88015</v>
      </c>
      <c r="AD406" s="11">
        <v>8.2219999999999995</v>
      </c>
      <c r="AE406" s="11">
        <v>0.26140000000000002</v>
      </c>
      <c r="AF406" s="11">
        <v>0.2586</v>
      </c>
      <c r="AG406" s="9" t="s">
        <v>153</v>
      </c>
      <c r="AH406" s="503">
        <v>0.28000000000000003</v>
      </c>
    </row>
    <row r="407" spans="1:34" s="116" customFormat="1">
      <c r="A407" s="29" t="s">
        <v>84</v>
      </c>
      <c r="B407" s="33">
        <v>41680</v>
      </c>
      <c r="C407" s="31">
        <v>2</v>
      </c>
      <c r="D407" s="31">
        <v>1</v>
      </c>
      <c r="E407" s="31">
        <v>1</v>
      </c>
      <c r="F407" s="31" t="s">
        <v>116</v>
      </c>
      <c r="G407" s="31" t="s">
        <v>193</v>
      </c>
      <c r="H407" s="32" t="s">
        <v>241</v>
      </c>
      <c r="I407" s="32" t="s">
        <v>326</v>
      </c>
      <c r="J407" s="32" t="s">
        <v>327</v>
      </c>
      <c r="K407" s="32"/>
      <c r="L407" s="32"/>
      <c r="M407" s="32"/>
      <c r="N407" s="32" t="s">
        <v>151</v>
      </c>
      <c r="O407" s="11">
        <v>36.642800000000001</v>
      </c>
      <c r="P407" s="11">
        <v>22.5763</v>
      </c>
      <c r="Q407" s="11">
        <v>52.659531999999999</v>
      </c>
      <c r="R407" s="10">
        <v>1025.3062</v>
      </c>
      <c r="S407" s="11">
        <v>7.9119299999999999</v>
      </c>
      <c r="T407" s="10">
        <v>113.12394999999999</v>
      </c>
      <c r="U407" s="11">
        <v>8.2390000000000008</v>
      </c>
      <c r="V407" s="11">
        <v>0.48159999999999997</v>
      </c>
      <c r="W407" s="11">
        <v>0.26700000000000002</v>
      </c>
      <c r="X407" s="11">
        <v>36.644300000000001</v>
      </c>
      <c r="Y407" s="11">
        <v>22.578900000000001</v>
      </c>
      <c r="Z407" s="11">
        <v>52.664850999999999</v>
      </c>
      <c r="AA407" s="10">
        <v>1025.3125</v>
      </c>
      <c r="AB407" s="11">
        <v>7.8929799999999997</v>
      </c>
      <c r="AC407" s="10">
        <v>112.85916</v>
      </c>
      <c r="AD407" s="11">
        <v>8.2379999999999995</v>
      </c>
      <c r="AE407" s="11">
        <v>0.37840000000000001</v>
      </c>
      <c r="AF407" s="11">
        <v>0.34310000000000002</v>
      </c>
      <c r="AG407" s="9" t="s">
        <v>94</v>
      </c>
      <c r="AH407" s="503">
        <v>0.33</v>
      </c>
    </row>
    <row r="408" spans="1:34" s="116" customFormat="1">
      <c r="A408" s="29" t="s">
        <v>84</v>
      </c>
      <c r="B408" s="33">
        <v>41687</v>
      </c>
      <c r="C408" s="31">
        <v>2</v>
      </c>
      <c r="D408" s="31">
        <v>1</v>
      </c>
      <c r="E408" s="31">
        <v>1</v>
      </c>
      <c r="F408" s="31" t="s">
        <v>116</v>
      </c>
      <c r="G408" s="31" t="s">
        <v>193</v>
      </c>
      <c r="H408" s="32" t="s">
        <v>241</v>
      </c>
      <c r="I408" s="32" t="s">
        <v>326</v>
      </c>
      <c r="J408" s="32" t="s">
        <v>327</v>
      </c>
      <c r="K408" s="536"/>
      <c r="L408" s="32"/>
      <c r="M408" s="32"/>
      <c r="N408" s="32" t="s">
        <v>151</v>
      </c>
      <c r="O408" s="11">
        <v>36.683</v>
      </c>
      <c r="P408" s="11">
        <v>23.2697</v>
      </c>
      <c r="Q408" s="11">
        <v>53.457203999999997</v>
      </c>
      <c r="R408" s="10">
        <v>1025.1385</v>
      </c>
      <c r="S408" s="11">
        <v>6.89649</v>
      </c>
      <c r="T408" s="10">
        <v>99.828829999999996</v>
      </c>
      <c r="U408" s="11">
        <v>8.1020000000000003</v>
      </c>
      <c r="V408" s="11">
        <v>0.14219999999999999</v>
      </c>
      <c r="W408" s="11">
        <v>0.2908</v>
      </c>
      <c r="X408" s="11">
        <v>36.690300000000001</v>
      </c>
      <c r="Y408" s="11">
        <v>23.167999999999999</v>
      </c>
      <c r="Z408" s="11">
        <v>53.357343999999998</v>
      </c>
      <c r="AA408" s="10">
        <v>1025.1775</v>
      </c>
      <c r="AB408" s="11">
        <v>7.29704</v>
      </c>
      <c r="AC408" s="10">
        <v>105.44477000000001</v>
      </c>
      <c r="AD408" s="11">
        <v>8.1180000000000003</v>
      </c>
      <c r="AE408" s="11">
        <v>0.1726</v>
      </c>
      <c r="AF408" s="11">
        <v>0.40529999999999999</v>
      </c>
      <c r="AG408" s="9" t="s">
        <v>85</v>
      </c>
      <c r="AH408" s="503">
        <v>0.31</v>
      </c>
    </row>
    <row r="409" spans="1:34" s="116" customFormat="1">
      <c r="A409" s="29" t="s">
        <v>84</v>
      </c>
      <c r="B409" s="33">
        <v>41694</v>
      </c>
      <c r="C409" s="31">
        <v>2</v>
      </c>
      <c r="D409" s="31">
        <v>1</v>
      </c>
      <c r="E409" s="31">
        <v>1</v>
      </c>
      <c r="F409" s="31" t="s">
        <v>116</v>
      </c>
      <c r="G409" s="31" t="s">
        <v>189</v>
      </c>
      <c r="H409" s="32" t="s">
        <v>238</v>
      </c>
      <c r="I409" s="32" t="s">
        <v>326</v>
      </c>
      <c r="J409" s="32" t="s">
        <v>326</v>
      </c>
      <c r="K409" s="32"/>
      <c r="N409" s="32" t="s">
        <v>151</v>
      </c>
      <c r="O409" s="11">
        <v>36.667499999999997</v>
      </c>
      <c r="P409" s="11">
        <v>24.811199999999999</v>
      </c>
      <c r="Q409" s="11">
        <v>55.104927000000004</v>
      </c>
      <c r="R409" s="10">
        <v>1024.6632</v>
      </c>
      <c r="S409" s="11">
        <v>6.6555999999999997</v>
      </c>
      <c r="T409" s="10">
        <v>98.917439999999999</v>
      </c>
      <c r="U409" s="11">
        <v>8.1419999999999995</v>
      </c>
      <c r="V409" s="11">
        <v>0.18279999999999999</v>
      </c>
      <c r="W409" s="11">
        <v>0.26889999999999997</v>
      </c>
      <c r="X409" s="11">
        <v>36.666699999999999</v>
      </c>
      <c r="Y409" s="11">
        <v>24.804300000000001</v>
      </c>
      <c r="Z409" s="11">
        <v>55.097155999999998</v>
      </c>
      <c r="AA409" s="10">
        <v>1024.6721</v>
      </c>
      <c r="AB409" s="11">
        <v>6.7182599999999999</v>
      </c>
      <c r="AC409" s="10">
        <v>99.836569999999995</v>
      </c>
      <c r="AD409" s="11">
        <v>8.15</v>
      </c>
      <c r="AE409" s="11">
        <v>0.1885</v>
      </c>
      <c r="AF409" s="11">
        <v>0.37719999999999998</v>
      </c>
      <c r="AG409" s="9" t="s">
        <v>153</v>
      </c>
      <c r="AH409" s="503">
        <v>0.31</v>
      </c>
    </row>
    <row r="410" spans="1:34" s="116" customFormat="1">
      <c r="A410" s="29" t="s">
        <v>84</v>
      </c>
      <c r="B410" s="33">
        <v>41701</v>
      </c>
      <c r="C410" s="31">
        <v>2</v>
      </c>
      <c r="D410" s="31">
        <v>1</v>
      </c>
      <c r="E410" s="31">
        <v>1</v>
      </c>
      <c r="F410" s="31" t="s">
        <v>197</v>
      </c>
      <c r="G410" s="31" t="s">
        <v>204</v>
      </c>
      <c r="H410" s="32" t="s">
        <v>250</v>
      </c>
      <c r="I410" s="32" t="s">
        <v>326</v>
      </c>
      <c r="J410" s="32" t="s">
        <v>280</v>
      </c>
      <c r="K410" s="32"/>
      <c r="N410" s="32" t="s">
        <v>151</v>
      </c>
      <c r="O410" s="11">
        <v>36.560200000000002</v>
      </c>
      <c r="P410" s="11">
        <v>24.7807</v>
      </c>
      <c r="Q410" s="11">
        <v>54.928904000000003</v>
      </c>
      <c r="R410" s="10">
        <v>1024.5930000000001</v>
      </c>
      <c r="S410" s="11">
        <v>7.4495800000000001</v>
      </c>
      <c r="T410" s="10">
        <v>110.59242999999999</v>
      </c>
      <c r="U410" s="11">
        <v>8.2029999999999994</v>
      </c>
      <c r="V410" s="11">
        <v>0.88429999999999997</v>
      </c>
      <c r="W410" s="11">
        <v>0.4536</v>
      </c>
      <c r="X410" s="11">
        <v>36.561700000000002</v>
      </c>
      <c r="Y410" s="11">
        <v>24.785399999999999</v>
      </c>
      <c r="Z410" s="11">
        <v>54.936757</v>
      </c>
      <c r="AA410" s="10">
        <v>1024.5987</v>
      </c>
      <c r="AB410" s="11">
        <v>7.5017300000000002</v>
      </c>
      <c r="AC410" s="10">
        <v>111.37654000000001</v>
      </c>
      <c r="AD410" s="11">
        <v>8.202</v>
      </c>
      <c r="AE410" s="11">
        <v>0.56520000000000004</v>
      </c>
      <c r="AF410" s="11">
        <v>0.47320000000000001</v>
      </c>
      <c r="AG410" s="9" t="s">
        <v>91</v>
      </c>
      <c r="AH410" s="503">
        <v>0.43</v>
      </c>
    </row>
    <row r="411" spans="1:34" s="116" customFormat="1">
      <c r="A411" s="29" t="s">
        <v>84</v>
      </c>
      <c r="B411" s="33">
        <v>41708</v>
      </c>
      <c r="C411" s="31">
        <v>2</v>
      </c>
      <c r="D411" s="31">
        <v>1</v>
      </c>
      <c r="E411" s="31">
        <v>1</v>
      </c>
      <c r="F411" s="31" t="s">
        <v>208</v>
      </c>
      <c r="G411" s="31" t="s">
        <v>189</v>
      </c>
      <c r="H411" s="32" t="s">
        <v>236</v>
      </c>
      <c r="I411" s="32" t="s">
        <v>326</v>
      </c>
      <c r="J411" s="32" t="s">
        <v>326</v>
      </c>
      <c r="K411" s="32"/>
      <c r="N411" s="32" t="s">
        <v>151</v>
      </c>
      <c r="O411" s="11">
        <v>36.685699999999997</v>
      </c>
      <c r="P411" s="11">
        <v>22.4129</v>
      </c>
      <c r="Q411" s="11">
        <v>52.538943000000003</v>
      </c>
      <c r="R411" s="10">
        <v>1025.3873000000001</v>
      </c>
      <c r="S411" s="11">
        <v>8.0088399999999993</v>
      </c>
      <c r="T411" s="10">
        <v>114.20976</v>
      </c>
      <c r="U411" s="11">
        <v>8.2200000000000006</v>
      </c>
      <c r="V411" s="11">
        <v>0.45629999999999998</v>
      </c>
      <c r="W411" s="11">
        <v>0.2399</v>
      </c>
      <c r="X411" s="11">
        <v>36.684100000000001</v>
      </c>
      <c r="Y411" s="11">
        <v>22.4115</v>
      </c>
      <c r="Z411" s="11">
        <v>52.536034999999998</v>
      </c>
      <c r="AA411" s="10">
        <v>1025.3920000000001</v>
      </c>
      <c r="AB411" s="11">
        <v>8.0257299999999994</v>
      </c>
      <c r="AC411" s="10">
        <v>114.44692999999999</v>
      </c>
      <c r="AD411" s="11">
        <v>8.2260000000000009</v>
      </c>
      <c r="AE411" s="11">
        <v>0.50039999999999996</v>
      </c>
      <c r="AF411" s="11">
        <v>0.27460000000000001</v>
      </c>
      <c r="AG411" s="9" t="s">
        <v>91</v>
      </c>
      <c r="AH411" s="503">
        <v>0.34</v>
      </c>
    </row>
    <row r="412" spans="1:34" s="116" customFormat="1">
      <c r="A412" s="29" t="s">
        <v>84</v>
      </c>
      <c r="B412" s="33">
        <v>41715</v>
      </c>
      <c r="C412" s="31">
        <v>2</v>
      </c>
      <c r="D412" s="31">
        <v>1</v>
      </c>
      <c r="E412" s="31">
        <v>1</v>
      </c>
      <c r="F412" s="31" t="s">
        <v>116</v>
      </c>
      <c r="G412" s="31" t="s">
        <v>187</v>
      </c>
      <c r="H412" s="32" t="s">
        <v>241</v>
      </c>
      <c r="I412" s="32" t="s">
        <v>326</v>
      </c>
      <c r="J412" s="32" t="s">
        <v>327</v>
      </c>
      <c r="K412" s="32"/>
      <c r="N412" s="32" t="s">
        <v>151</v>
      </c>
      <c r="O412" s="11">
        <v>36.755400000000002</v>
      </c>
      <c r="P412" s="11">
        <v>21.6173</v>
      </c>
      <c r="Q412" s="11">
        <v>51.774915999999997</v>
      </c>
      <c r="R412" s="10">
        <v>1025.6705999999999</v>
      </c>
      <c r="S412" s="11">
        <v>8.0752600000000001</v>
      </c>
      <c r="T412" s="10">
        <v>113.5946</v>
      </c>
      <c r="U412" s="11">
        <v>8.31</v>
      </c>
      <c r="V412" s="11">
        <v>0.47689999999999999</v>
      </c>
      <c r="W412" s="11">
        <v>0.44130000000000003</v>
      </c>
      <c r="X412" s="11">
        <v>36.756</v>
      </c>
      <c r="Y412" s="11">
        <v>21.6081</v>
      </c>
      <c r="Z412" s="11">
        <v>51.765706999999999</v>
      </c>
      <c r="AA412" s="10">
        <v>1025.6736000000001</v>
      </c>
      <c r="AB412" s="11">
        <v>7.9225099999999999</v>
      </c>
      <c r="AC412" s="10">
        <v>111.42785000000001</v>
      </c>
      <c r="AD412" s="11">
        <v>8.3079999999999998</v>
      </c>
      <c r="AE412" s="11">
        <v>0.33460000000000001</v>
      </c>
      <c r="AF412" s="11">
        <v>0.61609999999999998</v>
      </c>
      <c r="AG412" s="9" t="s">
        <v>85</v>
      </c>
      <c r="AH412" s="503">
        <v>0.47</v>
      </c>
    </row>
    <row r="413" spans="1:34" s="116" customFormat="1">
      <c r="A413" s="29" t="s">
        <v>84</v>
      </c>
      <c r="B413" s="33">
        <v>41722</v>
      </c>
      <c r="C413" s="31">
        <v>2</v>
      </c>
      <c r="D413" s="31" t="s">
        <v>196</v>
      </c>
      <c r="E413" s="31">
        <v>1</v>
      </c>
      <c r="F413" s="31" t="s">
        <v>208</v>
      </c>
      <c r="G413" s="31" t="s">
        <v>187</v>
      </c>
      <c r="H413" s="32" t="s">
        <v>236</v>
      </c>
      <c r="I413" s="32" t="s">
        <v>326</v>
      </c>
      <c r="J413" s="32" t="s">
        <v>326</v>
      </c>
      <c r="K413" s="32"/>
      <c r="N413" s="32" t="s">
        <v>151</v>
      </c>
      <c r="O413" s="11">
        <v>36.638599999999997</v>
      </c>
      <c r="P413" s="11">
        <v>23.1037</v>
      </c>
      <c r="Q413" s="11">
        <v>53.220939999999999</v>
      </c>
      <c r="R413" s="10">
        <v>1025.1518000000001</v>
      </c>
      <c r="S413" s="11">
        <v>6.7403500000000003</v>
      </c>
      <c r="T413" s="10">
        <v>97.262590000000003</v>
      </c>
      <c r="U413" s="11">
        <v>8.2070000000000007</v>
      </c>
      <c r="V413" s="11">
        <v>0.33739999999999998</v>
      </c>
      <c r="W413" s="11">
        <v>0.1938</v>
      </c>
      <c r="X413" s="11">
        <v>36.621099999999998</v>
      </c>
      <c r="Y413" s="11">
        <v>23.021000000000001</v>
      </c>
      <c r="Z413" s="11">
        <v>53.110080000000004</v>
      </c>
      <c r="AA413" s="10">
        <v>1025.1687999999999</v>
      </c>
      <c r="AB413" s="11">
        <v>7.1013900000000003</v>
      </c>
      <c r="AC413" s="10">
        <v>102.31441</v>
      </c>
      <c r="AD413" s="11">
        <v>8.2219999999999995</v>
      </c>
      <c r="AE413" s="11">
        <v>0.33989999999999998</v>
      </c>
      <c r="AF413" s="11">
        <v>0.22570000000000001</v>
      </c>
      <c r="AG413" s="9" t="s">
        <v>91</v>
      </c>
      <c r="AH413" s="503">
        <v>0.21</v>
      </c>
    </row>
  </sheetData>
  <pageMargins left="0.75" right="0.75" top="1" bottom="1" header="0.5" footer="0.5"/>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AH408"/>
  <sheetViews>
    <sheetView workbookViewId="0">
      <selection activeCell="A3" sqref="A3:XFD3"/>
    </sheetView>
  </sheetViews>
  <sheetFormatPr defaultColWidth="11.42578125" defaultRowHeight="12"/>
  <cols>
    <col min="1" max="1" width="15.7109375" bestFit="1"/>
  </cols>
  <sheetData>
    <row r="1" spans="1:34" s="116" customFormat="1" ht="24">
      <c r="A1" s="26" t="s">
        <v>340</v>
      </c>
      <c r="B1" s="26" t="s">
        <v>27</v>
      </c>
      <c r="C1" s="26" t="s">
        <v>4</v>
      </c>
      <c r="D1" s="26" t="s">
        <v>58</v>
      </c>
      <c r="E1" s="26" t="s">
        <v>59</v>
      </c>
      <c r="F1" s="26" t="s">
        <v>60</v>
      </c>
      <c r="G1" s="26" t="s">
        <v>341</v>
      </c>
      <c r="H1" s="26" t="s">
        <v>62</v>
      </c>
      <c r="I1" s="26" t="s">
        <v>316</v>
      </c>
      <c r="J1" s="26" t="s">
        <v>317</v>
      </c>
      <c r="K1" s="26" t="s">
        <v>225</v>
      </c>
      <c r="L1" s="37" t="s">
        <v>373</v>
      </c>
      <c r="M1" s="37" t="s">
        <v>374</v>
      </c>
      <c r="N1" s="26" t="s">
        <v>63</v>
      </c>
      <c r="O1" s="26" t="s">
        <v>491</v>
      </c>
      <c r="P1" s="26" t="s">
        <v>65</v>
      </c>
      <c r="Q1" s="538" t="s">
        <v>343</v>
      </c>
      <c r="R1" s="538" t="s">
        <v>319</v>
      </c>
      <c r="S1" s="26" t="s">
        <v>223</v>
      </c>
      <c r="T1" s="26" t="s">
        <v>492</v>
      </c>
      <c r="U1" s="26" t="s">
        <v>173</v>
      </c>
      <c r="V1" s="26" t="s">
        <v>297</v>
      </c>
      <c r="W1" s="26" t="s">
        <v>320</v>
      </c>
      <c r="X1" s="26" t="s">
        <v>493</v>
      </c>
      <c r="Y1" s="26" t="s">
        <v>68</v>
      </c>
      <c r="Z1" s="538" t="s">
        <v>344</v>
      </c>
      <c r="AA1" s="538" t="s">
        <v>322</v>
      </c>
      <c r="AB1" s="26" t="s">
        <v>490</v>
      </c>
      <c r="AC1" s="26" t="s">
        <v>494</v>
      </c>
      <c r="AD1" s="26" t="s">
        <v>174</v>
      </c>
      <c r="AE1" s="26" t="s">
        <v>298</v>
      </c>
      <c r="AF1" s="26" t="s">
        <v>323</v>
      </c>
      <c r="AG1" s="26" t="s">
        <v>72</v>
      </c>
      <c r="AH1" s="533"/>
    </row>
    <row r="2" spans="1:34" s="116" customFormat="1">
      <c r="A2" s="29"/>
      <c r="B2" s="29"/>
      <c r="C2" s="26" t="s">
        <v>345</v>
      </c>
      <c r="D2" s="26" t="s">
        <v>346</v>
      </c>
      <c r="E2" s="26" t="s">
        <v>345</v>
      </c>
      <c r="F2" s="26" t="s">
        <v>346</v>
      </c>
      <c r="G2" s="26" t="s">
        <v>345</v>
      </c>
      <c r="H2" s="26" t="s">
        <v>7</v>
      </c>
      <c r="I2" s="26" t="s">
        <v>7</v>
      </c>
      <c r="J2" s="26" t="s">
        <v>7</v>
      </c>
      <c r="K2" s="26" t="s">
        <v>230</v>
      </c>
      <c r="L2" s="37" t="s">
        <v>230</v>
      </c>
      <c r="M2" s="37" t="s">
        <v>376</v>
      </c>
      <c r="N2" s="9"/>
      <c r="O2" s="9" t="s">
        <v>377</v>
      </c>
      <c r="P2" s="9" t="s">
        <v>377</v>
      </c>
      <c r="Q2" s="9" t="s">
        <v>377</v>
      </c>
      <c r="R2" s="9" t="s">
        <v>377</v>
      </c>
      <c r="S2" s="9" t="s">
        <v>377</v>
      </c>
      <c r="T2" s="9" t="s">
        <v>377</v>
      </c>
      <c r="U2" s="9" t="s">
        <v>377</v>
      </c>
      <c r="V2" s="9" t="s">
        <v>377</v>
      </c>
      <c r="W2" s="9" t="s">
        <v>377</v>
      </c>
      <c r="X2" s="9" t="s">
        <v>24</v>
      </c>
      <c r="Y2" s="9" t="s">
        <v>24</v>
      </c>
      <c r="Z2" s="9" t="s">
        <v>24</v>
      </c>
      <c r="AA2" s="9" t="s">
        <v>24</v>
      </c>
      <c r="AB2" s="9" t="s">
        <v>24</v>
      </c>
      <c r="AC2" s="9" t="s">
        <v>24</v>
      </c>
      <c r="AD2" s="9" t="s">
        <v>24</v>
      </c>
      <c r="AE2" s="9" t="s">
        <v>24</v>
      </c>
      <c r="AF2" s="9" t="s">
        <v>24</v>
      </c>
      <c r="AG2" s="9"/>
      <c r="AH2" s="9"/>
    </row>
    <row r="3" spans="1:34" s="116" customFormat="1">
      <c r="A3" s="29" t="s">
        <v>8</v>
      </c>
      <c r="B3" s="33">
        <v>41977</v>
      </c>
      <c r="C3" s="532">
        <v>1.5</v>
      </c>
      <c r="D3" s="643">
        <v>3</v>
      </c>
      <c r="E3" s="532">
        <v>1</v>
      </c>
      <c r="F3" s="643">
        <v>13</v>
      </c>
      <c r="G3" s="643">
        <v>120</v>
      </c>
      <c r="H3" s="643">
        <v>0.3</v>
      </c>
      <c r="I3" s="532" t="s">
        <v>326</v>
      </c>
      <c r="J3" s="532" t="s">
        <v>326</v>
      </c>
      <c r="K3" s="532"/>
      <c r="L3" s="532"/>
      <c r="M3" s="532"/>
      <c r="N3" s="532">
        <v>8.0662220797141596E-2</v>
      </c>
      <c r="O3" s="11">
        <v>35.639400000000002</v>
      </c>
      <c r="P3" s="11">
        <v>21.223099999999999</v>
      </c>
      <c r="Q3" s="11">
        <v>49.964084999999997</v>
      </c>
      <c r="R3" s="10">
        <v>1024.921</v>
      </c>
      <c r="S3" s="11">
        <v>7.0824499999999997</v>
      </c>
      <c r="T3" s="10">
        <v>98.284959999999998</v>
      </c>
      <c r="U3" s="11">
        <v>8.1769999999999996</v>
      </c>
      <c r="V3" s="11">
        <v>0.32350000000000001</v>
      </c>
      <c r="W3" s="11">
        <v>0.4047</v>
      </c>
      <c r="X3" s="11">
        <v>35.735700000000001</v>
      </c>
      <c r="Y3" s="11">
        <v>20.949200000000001</v>
      </c>
      <c r="Z3" s="11">
        <v>49.808135</v>
      </c>
      <c r="AA3" s="10">
        <v>1025.1594</v>
      </c>
      <c r="AB3" s="11">
        <v>6.9768400000000002</v>
      </c>
      <c r="AC3" s="10">
        <v>96.398399999999995</v>
      </c>
      <c r="AD3" s="11">
        <v>8.1940000000000008</v>
      </c>
      <c r="AE3" s="11">
        <v>0.77949999999999997</v>
      </c>
      <c r="AF3" s="11">
        <v>0.95309999999999995</v>
      </c>
      <c r="AG3" s="10">
        <v>7</v>
      </c>
      <c r="AH3" s="503"/>
    </row>
    <row r="4" spans="1:34" s="116" customFormat="1">
      <c r="A4" s="29" t="s">
        <v>8</v>
      </c>
      <c r="B4" s="33">
        <v>41981</v>
      </c>
      <c r="C4" s="532">
        <v>1.5</v>
      </c>
      <c r="D4" s="643">
        <v>3</v>
      </c>
      <c r="E4" s="532">
        <v>1</v>
      </c>
      <c r="F4" s="643">
        <v>13</v>
      </c>
      <c r="G4" s="643">
        <v>100</v>
      </c>
      <c r="H4" s="643">
        <v>0.4</v>
      </c>
      <c r="I4" s="532" t="s">
        <v>326</v>
      </c>
      <c r="J4" s="532" t="s">
        <v>326</v>
      </c>
      <c r="K4" s="532"/>
      <c r="L4" s="532"/>
      <c r="M4" s="532"/>
      <c r="N4" s="532">
        <v>6.7913310299059143E-2</v>
      </c>
      <c r="O4" s="11">
        <v>35.7408</v>
      </c>
      <c r="P4" s="11">
        <v>21.5655</v>
      </c>
      <c r="Q4" s="11">
        <v>50.447729000000002</v>
      </c>
      <c r="R4" s="10">
        <v>1024.9041</v>
      </c>
      <c r="S4" s="11">
        <v>7.1351000000000004</v>
      </c>
      <c r="T4" s="10">
        <v>99.683220000000006</v>
      </c>
      <c r="U4" s="11">
        <v>8.2789999999999999</v>
      </c>
      <c r="V4" s="11">
        <v>0.28189999999999998</v>
      </c>
      <c r="W4" s="11">
        <v>9.6500000000000002E-2</v>
      </c>
      <c r="X4" s="11">
        <v>35.853900000000003</v>
      </c>
      <c r="Y4" s="11">
        <v>21.4025</v>
      </c>
      <c r="Z4" s="11">
        <v>50.428094999999999</v>
      </c>
      <c r="AA4" s="10">
        <v>1025.1238000000001</v>
      </c>
      <c r="AB4" s="11">
        <v>6.9969000000000001</v>
      </c>
      <c r="AC4" s="10">
        <v>97.532839999999993</v>
      </c>
      <c r="AD4" s="11">
        <v>8.2859999999999996</v>
      </c>
      <c r="AE4" s="11">
        <v>0.57809999999999995</v>
      </c>
      <c r="AF4" s="11">
        <v>0.57569999999999999</v>
      </c>
      <c r="AG4" s="10">
        <v>9.5</v>
      </c>
      <c r="AH4" s="503"/>
    </row>
    <row r="5" spans="1:34" s="116" customFormat="1">
      <c r="A5" s="29" t="s">
        <v>8</v>
      </c>
      <c r="B5" s="33">
        <v>41988</v>
      </c>
      <c r="C5" s="532">
        <v>1.5</v>
      </c>
      <c r="D5" s="643">
        <v>3</v>
      </c>
      <c r="E5" s="532">
        <v>1</v>
      </c>
      <c r="F5" s="643">
        <v>13</v>
      </c>
      <c r="G5" s="643">
        <v>140</v>
      </c>
      <c r="H5" s="643">
        <v>0.4</v>
      </c>
      <c r="I5" s="532" t="s">
        <v>326</v>
      </c>
      <c r="J5" s="532" t="s">
        <v>326</v>
      </c>
      <c r="K5" s="532"/>
      <c r="L5" s="532"/>
      <c r="M5" s="12"/>
      <c r="N5" s="11">
        <v>6.4057048250514892E-2</v>
      </c>
      <c r="O5" s="11">
        <v>35.9709</v>
      </c>
      <c r="P5" s="11">
        <v>21.423300000000001</v>
      </c>
      <c r="Q5" s="11">
        <v>50.587260999999998</v>
      </c>
      <c r="R5" s="10">
        <v>1025.1187</v>
      </c>
      <c r="S5" s="11">
        <v>7.2782900000000001</v>
      </c>
      <c r="T5" s="10">
        <v>101.56264</v>
      </c>
      <c r="U5" s="11">
        <v>8.3689999999999998</v>
      </c>
      <c r="V5" s="11">
        <v>0.2402</v>
      </c>
      <c r="W5" s="11">
        <v>0.2306</v>
      </c>
      <c r="X5" s="11">
        <v>36.088700000000003</v>
      </c>
      <c r="Y5" s="11">
        <v>20.893599999999999</v>
      </c>
      <c r="Z5" s="11">
        <v>50.187147000000003</v>
      </c>
      <c r="AA5" s="10">
        <v>1025.4422</v>
      </c>
      <c r="AB5" s="11">
        <v>6.6460800000000004</v>
      </c>
      <c r="AC5" s="10">
        <v>91.927080000000004</v>
      </c>
      <c r="AD5" s="11">
        <v>8.36</v>
      </c>
      <c r="AE5" s="11">
        <v>0.71040000000000003</v>
      </c>
      <c r="AF5" s="11">
        <v>0.59899999999999998</v>
      </c>
      <c r="AG5" s="10">
        <v>7.9</v>
      </c>
      <c r="AH5" s="503"/>
    </row>
    <row r="6" spans="1:34" s="116" customFormat="1">
      <c r="A6" s="29" t="s">
        <v>8</v>
      </c>
      <c r="B6" s="33">
        <v>41995</v>
      </c>
      <c r="C6" s="532">
        <v>1.5</v>
      </c>
      <c r="D6" s="643">
        <v>3</v>
      </c>
      <c r="E6" s="532">
        <v>1</v>
      </c>
      <c r="F6" s="643">
        <v>12</v>
      </c>
      <c r="G6" s="643">
        <v>120</v>
      </c>
      <c r="H6" s="643">
        <v>0.4</v>
      </c>
      <c r="I6" s="532" t="s">
        <v>326</v>
      </c>
      <c r="J6" s="532" t="s">
        <v>326</v>
      </c>
      <c r="K6" s="532"/>
      <c r="L6" s="532"/>
      <c r="M6" s="12"/>
      <c r="N6" s="11">
        <v>6.8046623499278092E-2</v>
      </c>
      <c r="O6" s="11">
        <v>36.100900000000003</v>
      </c>
      <c r="P6" s="11">
        <v>21.8598</v>
      </c>
      <c r="Q6" s="11">
        <v>51.209682999999998</v>
      </c>
      <c r="R6" s="10">
        <v>1025.0962999999999</v>
      </c>
      <c r="S6" s="11">
        <v>7.3094599999999996</v>
      </c>
      <c r="T6" s="10">
        <v>102.87166999999999</v>
      </c>
      <c r="U6" s="11">
        <v>8.3149999999999995</v>
      </c>
      <c r="V6" s="11">
        <v>0.33910000000000001</v>
      </c>
      <c r="W6" s="11">
        <v>0.23580000000000001</v>
      </c>
      <c r="X6" s="11">
        <v>36.119399999999999</v>
      </c>
      <c r="Y6" s="11">
        <v>21.447500000000002</v>
      </c>
      <c r="Z6" s="11">
        <v>50.807313000000001</v>
      </c>
      <c r="AA6" s="10">
        <v>1025.3130000000001</v>
      </c>
      <c r="AB6" s="11">
        <v>7.23407</v>
      </c>
      <c r="AC6" s="10">
        <v>101.07699</v>
      </c>
      <c r="AD6" s="11">
        <v>8.3079999999999998</v>
      </c>
      <c r="AE6" s="11">
        <v>1.1521999999999999</v>
      </c>
      <c r="AF6" s="11">
        <v>0.871</v>
      </c>
      <c r="AG6" s="10">
        <v>6.7</v>
      </c>
      <c r="AH6" s="503"/>
    </row>
    <row r="7" spans="1:34" s="116" customFormat="1">
      <c r="A7" s="29" t="s">
        <v>8</v>
      </c>
      <c r="B7" s="33">
        <v>42009</v>
      </c>
      <c r="C7" s="532">
        <v>1.5</v>
      </c>
      <c r="D7" s="532">
        <v>1</v>
      </c>
      <c r="E7" s="532">
        <v>1</v>
      </c>
      <c r="F7" s="643">
        <v>12</v>
      </c>
      <c r="G7" s="643">
        <v>120</v>
      </c>
      <c r="H7" s="643">
        <v>0.6</v>
      </c>
      <c r="I7" s="532" t="s">
        <v>326</v>
      </c>
      <c r="J7" s="643">
        <v>0.1</v>
      </c>
      <c r="K7" s="532"/>
      <c r="L7" s="532"/>
      <c r="M7" s="12"/>
      <c r="N7" s="11">
        <v>7.3111377065835578E-2</v>
      </c>
      <c r="O7" s="11">
        <v>36.173900000000003</v>
      </c>
      <c r="P7" s="11">
        <v>23.248899999999999</v>
      </c>
      <c r="Q7" s="11">
        <v>52.775660000000002</v>
      </c>
      <c r="R7" s="10">
        <v>1024.7551000000001</v>
      </c>
      <c r="S7" s="11">
        <v>6.9491300000000003</v>
      </c>
      <c r="T7" s="10">
        <v>100.25912</v>
      </c>
      <c r="U7" s="11">
        <v>8.3550000000000004</v>
      </c>
      <c r="V7" s="11">
        <v>0.2112</v>
      </c>
      <c r="W7" s="11">
        <v>0.24709999999999999</v>
      </c>
      <c r="X7" s="11">
        <v>36.286200000000001</v>
      </c>
      <c r="Y7" s="11">
        <v>22.473500000000001</v>
      </c>
      <c r="Z7" s="11">
        <v>52.103681999999999</v>
      </c>
      <c r="AA7" s="10">
        <v>1025.1510000000001</v>
      </c>
      <c r="AB7" s="11">
        <v>6.6449800000000003</v>
      </c>
      <c r="AC7" s="10">
        <v>94.641469999999998</v>
      </c>
      <c r="AD7" s="11">
        <v>8.3439999999999994</v>
      </c>
      <c r="AE7" s="11">
        <v>1.2588999999999999</v>
      </c>
      <c r="AF7" s="11">
        <v>1.6823999999999999</v>
      </c>
      <c r="AG7" s="10">
        <v>6.3</v>
      </c>
      <c r="AH7" s="503"/>
    </row>
    <row r="8" spans="1:34" s="116" customFormat="1">
      <c r="A8" s="29" t="s">
        <v>8</v>
      </c>
      <c r="B8" s="33">
        <v>42016</v>
      </c>
      <c r="C8" s="532">
        <v>1.5</v>
      </c>
      <c r="D8" s="532">
        <v>1</v>
      </c>
      <c r="E8" s="532">
        <v>1</v>
      </c>
      <c r="F8" s="643">
        <v>14</v>
      </c>
      <c r="G8" s="643">
        <v>120</v>
      </c>
      <c r="H8" s="643">
        <v>0.5</v>
      </c>
      <c r="I8" s="532" t="s">
        <v>326</v>
      </c>
      <c r="J8" s="643">
        <v>0.1</v>
      </c>
      <c r="K8" s="532"/>
      <c r="L8" s="532"/>
      <c r="M8" s="12"/>
      <c r="N8" s="11">
        <v>5.7606473077669716E-2</v>
      </c>
      <c r="O8" s="11">
        <v>36.209800000000001</v>
      </c>
      <c r="P8" s="11">
        <v>22.682700000000001</v>
      </c>
      <c r="Q8" s="11">
        <v>52.219262000000001</v>
      </c>
      <c r="R8" s="10">
        <v>1024.9439</v>
      </c>
      <c r="S8" s="11">
        <v>7.2346899999999996</v>
      </c>
      <c r="T8" s="10">
        <v>103.37363999999999</v>
      </c>
      <c r="U8" s="11">
        <v>8.3109999999999999</v>
      </c>
      <c r="V8" s="11">
        <v>0.26490000000000002</v>
      </c>
      <c r="W8" s="11">
        <v>0.2165</v>
      </c>
      <c r="X8" s="11">
        <v>36.454000000000001</v>
      </c>
      <c r="Y8" s="11">
        <v>22.695</v>
      </c>
      <c r="Z8" s="11">
        <v>52.554242000000002</v>
      </c>
      <c r="AA8" s="10">
        <v>1025.2150999999999</v>
      </c>
      <c r="AB8" s="11">
        <v>7.0175999999999998</v>
      </c>
      <c r="AC8" s="10">
        <v>100.43565</v>
      </c>
      <c r="AD8" s="11">
        <v>8.3079999999999998</v>
      </c>
      <c r="AE8" s="11">
        <v>0.97509999999999997</v>
      </c>
      <c r="AF8" s="11">
        <v>2.2271999999999998</v>
      </c>
      <c r="AG8" s="10">
        <v>11.4</v>
      </c>
      <c r="AH8" s="503"/>
    </row>
    <row r="9" spans="1:34" s="116" customFormat="1">
      <c r="A9" s="29" t="s">
        <v>8</v>
      </c>
      <c r="B9" s="33">
        <v>42023</v>
      </c>
      <c r="C9" s="532">
        <v>1.5</v>
      </c>
      <c r="D9" s="643">
        <v>2</v>
      </c>
      <c r="E9" s="532">
        <v>1</v>
      </c>
      <c r="F9" s="643">
        <v>13</v>
      </c>
      <c r="G9" s="643">
        <v>90</v>
      </c>
      <c r="H9" s="643">
        <v>0.9</v>
      </c>
      <c r="I9" s="532" t="s">
        <v>326</v>
      </c>
      <c r="J9" s="643">
        <v>0.2</v>
      </c>
      <c r="K9" s="532"/>
      <c r="L9" s="532"/>
      <c r="M9" s="12"/>
      <c r="N9" s="11">
        <v>6.6684086370621426E-2</v>
      </c>
      <c r="O9" s="11">
        <v>36.2806</v>
      </c>
      <c r="P9" s="11">
        <v>23.517700000000001</v>
      </c>
      <c r="Q9" s="11">
        <v>53.200873999999999</v>
      </c>
      <c r="R9" s="10">
        <v>1024.7554</v>
      </c>
      <c r="S9" s="11">
        <v>6.9777699999999996</v>
      </c>
      <c r="T9" s="10">
        <v>101.20526</v>
      </c>
      <c r="U9" s="11">
        <v>8.3469999999999995</v>
      </c>
      <c r="V9" s="11">
        <v>0.2112</v>
      </c>
      <c r="W9" s="11">
        <v>0.18240000000000001</v>
      </c>
      <c r="X9" s="11">
        <v>36.532499999999999</v>
      </c>
      <c r="Y9" s="11">
        <v>23.577300000000001</v>
      </c>
      <c r="Z9" s="11">
        <v>53.601984999999999</v>
      </c>
      <c r="AA9" s="10">
        <v>1025.018</v>
      </c>
      <c r="AB9" s="11">
        <v>6.6729500000000002</v>
      </c>
      <c r="AC9" s="10">
        <v>97.024900000000002</v>
      </c>
      <c r="AD9" s="11">
        <v>8.3279999999999994</v>
      </c>
      <c r="AE9" s="11">
        <v>2.2071000000000001</v>
      </c>
      <c r="AF9" s="11">
        <v>2.3881999999999999</v>
      </c>
      <c r="AG9" s="10">
        <v>11.2</v>
      </c>
      <c r="AH9" s="503"/>
    </row>
    <row r="10" spans="1:34" s="116" customFormat="1">
      <c r="A10" s="29" t="s">
        <v>8</v>
      </c>
      <c r="B10" s="33">
        <v>42031</v>
      </c>
      <c r="C10" s="532">
        <v>1.5</v>
      </c>
      <c r="D10" s="643">
        <v>2</v>
      </c>
      <c r="E10" s="532">
        <v>1</v>
      </c>
      <c r="F10" s="643">
        <v>13</v>
      </c>
      <c r="G10" s="643">
        <v>100</v>
      </c>
      <c r="H10" s="643">
        <v>0.6</v>
      </c>
      <c r="I10" s="532" t="s">
        <v>326</v>
      </c>
      <c r="J10" s="643">
        <v>0.1</v>
      </c>
      <c r="K10" s="532"/>
      <c r="L10" s="532"/>
      <c r="M10" s="12"/>
      <c r="N10" s="11">
        <v>5.5752710795263824E-2</v>
      </c>
      <c r="O10" s="11">
        <v>36.514099999999999</v>
      </c>
      <c r="P10" s="11">
        <v>24.530899999999999</v>
      </c>
      <c r="Q10" s="11">
        <v>54.597214999999998</v>
      </c>
      <c r="R10" s="10">
        <v>1024.6318000000001</v>
      </c>
      <c r="S10" s="11">
        <v>6.8061299999999996</v>
      </c>
      <c r="T10" s="10">
        <v>100.58476</v>
      </c>
      <c r="U10" s="11">
        <v>8.3290000000000006</v>
      </c>
      <c r="V10" s="11">
        <v>0.31319999999999998</v>
      </c>
      <c r="W10" s="11">
        <v>0.14080000000000001</v>
      </c>
      <c r="X10" s="11">
        <v>36.497900000000001</v>
      </c>
      <c r="Y10" s="11">
        <v>23.4496</v>
      </c>
      <c r="Z10" s="11">
        <v>53.419477000000001</v>
      </c>
      <c r="AA10" s="10">
        <v>1025.0291</v>
      </c>
      <c r="AB10" s="11">
        <v>6.6583399999999999</v>
      </c>
      <c r="AC10" s="10">
        <v>96.579300000000003</v>
      </c>
      <c r="AD10" s="11">
        <v>8.327</v>
      </c>
      <c r="AE10" s="11">
        <v>0.91749999999999998</v>
      </c>
      <c r="AF10" s="11">
        <v>1.3196000000000001</v>
      </c>
      <c r="AG10" s="10">
        <v>12.7</v>
      </c>
      <c r="AH10" s="503"/>
    </row>
    <row r="11" spans="1:34" s="116" customFormat="1">
      <c r="A11" s="29" t="s">
        <v>8</v>
      </c>
      <c r="B11" s="33">
        <v>42037</v>
      </c>
      <c r="C11" s="532">
        <v>1.5</v>
      </c>
      <c r="D11" s="532">
        <v>1</v>
      </c>
      <c r="E11" s="532">
        <v>1</v>
      </c>
      <c r="F11" s="643">
        <v>13</v>
      </c>
      <c r="G11" s="643">
        <v>110</v>
      </c>
      <c r="H11" s="643">
        <v>1</v>
      </c>
      <c r="I11" s="532" t="s">
        <v>326</v>
      </c>
      <c r="J11" s="643">
        <v>0.2</v>
      </c>
      <c r="K11" s="532"/>
      <c r="L11" s="532"/>
      <c r="M11" s="12"/>
      <c r="N11" s="11">
        <v>8.4983566316738243E-2</v>
      </c>
      <c r="O11" s="11">
        <v>36.338299999999997</v>
      </c>
      <c r="P11" s="11">
        <v>23.990100000000002</v>
      </c>
      <c r="Q11" s="11">
        <v>53.782338000000003</v>
      </c>
      <c r="R11" s="10">
        <v>1024.6597999999999</v>
      </c>
      <c r="S11" s="11">
        <v>6.9202399999999997</v>
      </c>
      <c r="T11" s="10">
        <v>101.2259</v>
      </c>
      <c r="U11" s="11">
        <v>8.2759999999999998</v>
      </c>
      <c r="V11" s="11">
        <v>0.3513</v>
      </c>
      <c r="W11" s="11">
        <v>0.71960000000000002</v>
      </c>
      <c r="X11" s="11">
        <v>36.252299999999998</v>
      </c>
      <c r="Y11" s="11">
        <v>23.080200000000001</v>
      </c>
      <c r="Z11" s="11">
        <v>52.706167000000001</v>
      </c>
      <c r="AA11" s="10">
        <v>1024.9512</v>
      </c>
      <c r="AB11" s="11">
        <v>6.8680899999999996</v>
      </c>
      <c r="AC11" s="10">
        <v>98.843900000000005</v>
      </c>
      <c r="AD11" s="11">
        <v>8.2669999999999995</v>
      </c>
      <c r="AE11" s="11">
        <v>1.2017</v>
      </c>
      <c r="AF11" s="11">
        <v>2.2416999999999998</v>
      </c>
      <c r="AG11" s="10">
        <v>8.4</v>
      </c>
      <c r="AH11" s="503"/>
    </row>
    <row r="12" spans="1:34" s="116" customFormat="1">
      <c r="A12" s="29" t="s">
        <v>8</v>
      </c>
      <c r="B12" s="33">
        <v>42044</v>
      </c>
      <c r="C12" s="532">
        <v>1.5</v>
      </c>
      <c r="D12" s="643">
        <v>2</v>
      </c>
      <c r="E12" s="532">
        <v>1</v>
      </c>
      <c r="F12" s="643">
        <v>13</v>
      </c>
      <c r="G12" s="643">
        <v>100</v>
      </c>
      <c r="H12" s="643">
        <v>0.9</v>
      </c>
      <c r="I12" s="532" t="s">
        <v>326</v>
      </c>
      <c r="J12" s="643">
        <v>0.2</v>
      </c>
      <c r="K12" s="532"/>
      <c r="L12" s="532"/>
      <c r="M12" s="12"/>
      <c r="N12" s="11">
        <v>6.9275165871647157E-2</v>
      </c>
      <c r="O12" s="11">
        <v>36.3217</v>
      </c>
      <c r="P12" s="11">
        <v>24.3978</v>
      </c>
      <c r="Q12" s="11">
        <v>54.198636999999998</v>
      </c>
      <c r="R12" s="10">
        <v>1024.5252</v>
      </c>
      <c r="S12" s="11">
        <v>6.7985600000000002</v>
      </c>
      <c r="T12" s="10">
        <v>100.13432</v>
      </c>
      <c r="U12" s="11">
        <v>8.3249999999999993</v>
      </c>
      <c r="V12" s="11">
        <v>0.29980000000000001</v>
      </c>
      <c r="W12" s="11">
        <v>0.36249999999999999</v>
      </c>
      <c r="X12" s="11">
        <v>36.563600000000001</v>
      </c>
      <c r="Y12" s="11">
        <v>23.942699999999999</v>
      </c>
      <c r="Z12" s="11">
        <v>54.036223999999997</v>
      </c>
      <c r="AA12" s="10">
        <v>1024.9331999999999</v>
      </c>
      <c r="AB12" s="11">
        <v>5.9558900000000001</v>
      </c>
      <c r="AC12" s="10">
        <v>87.161749999999998</v>
      </c>
      <c r="AD12" s="11">
        <v>8.3130000000000006</v>
      </c>
      <c r="AE12" s="11">
        <v>1.8310999999999999</v>
      </c>
      <c r="AF12" s="11">
        <v>4.2355999999999998</v>
      </c>
      <c r="AG12" s="10">
        <v>8.4</v>
      </c>
      <c r="AH12" s="503"/>
    </row>
    <row r="13" spans="1:34" s="116" customFormat="1">
      <c r="A13" s="29" t="s">
        <v>8</v>
      </c>
      <c r="B13" s="33">
        <v>42051</v>
      </c>
      <c r="C13" s="532">
        <v>1.5</v>
      </c>
      <c r="D13" s="643">
        <v>2</v>
      </c>
      <c r="E13" s="532">
        <v>1</v>
      </c>
      <c r="F13" s="643">
        <v>12</v>
      </c>
      <c r="G13" s="643">
        <v>90</v>
      </c>
      <c r="H13" s="643">
        <v>0.7</v>
      </c>
      <c r="I13" s="532" t="s">
        <v>326</v>
      </c>
      <c r="J13" s="643">
        <v>0.1</v>
      </c>
      <c r="K13" s="532"/>
      <c r="L13" s="532"/>
      <c r="M13" s="12"/>
      <c r="N13" s="11">
        <v>8.0224214223171053E-2</v>
      </c>
      <c r="O13" s="11">
        <v>36.408299999999997</v>
      </c>
      <c r="P13" s="11">
        <v>23.761600000000001</v>
      </c>
      <c r="Q13" s="11">
        <v>53.628847999999998</v>
      </c>
      <c r="R13" s="10">
        <v>1024.7814000000001</v>
      </c>
      <c r="S13" s="11">
        <v>6.6847799999999999</v>
      </c>
      <c r="T13" s="21">
        <v>97.436920000000001</v>
      </c>
      <c r="U13" s="11">
        <v>8.1980000000000004</v>
      </c>
      <c r="V13" s="11">
        <v>0.29010000000000002</v>
      </c>
      <c r="W13" s="11"/>
      <c r="X13" s="11">
        <v>36.417999999999999</v>
      </c>
      <c r="Y13" s="11">
        <v>23.193000000000001</v>
      </c>
      <c r="Z13" s="11">
        <v>53.040717999999998</v>
      </c>
      <c r="AA13" s="10">
        <v>1025.0431000000001</v>
      </c>
      <c r="AB13" s="11">
        <v>6.4609500000000004</v>
      </c>
      <c r="AC13" s="21">
        <v>93.256649999999993</v>
      </c>
      <c r="AD13" s="11">
        <v>8.1890000000000001</v>
      </c>
      <c r="AE13" s="11">
        <v>2.5135000000000001</v>
      </c>
      <c r="AF13" s="11"/>
      <c r="AG13" s="10">
        <v>7.6</v>
      </c>
      <c r="AH13" s="503"/>
    </row>
    <row r="14" spans="1:34" s="116" customFormat="1">
      <c r="A14" s="29" t="s">
        <v>8</v>
      </c>
      <c r="B14" s="33">
        <v>42058</v>
      </c>
      <c r="C14" s="532">
        <v>1.5</v>
      </c>
      <c r="D14" s="643">
        <v>2</v>
      </c>
      <c r="E14" s="532">
        <v>1</v>
      </c>
      <c r="F14" s="643">
        <v>12</v>
      </c>
      <c r="G14" s="643">
        <v>90</v>
      </c>
      <c r="H14" s="643">
        <v>0.7</v>
      </c>
      <c r="I14" s="532" t="s">
        <v>326</v>
      </c>
      <c r="J14" s="643">
        <v>0.1</v>
      </c>
      <c r="K14" s="532"/>
      <c r="L14" s="532"/>
      <c r="M14" s="12"/>
      <c r="N14" s="11">
        <v>7.5139112743235939E-2</v>
      </c>
      <c r="O14" s="11">
        <v>36.417200000000001</v>
      </c>
      <c r="P14" s="11">
        <v>23.3599</v>
      </c>
      <c r="Q14" s="11">
        <v>53.209318000000003</v>
      </c>
      <c r="R14" s="10">
        <v>1024.9054000000001</v>
      </c>
      <c r="S14" s="11">
        <v>6.7982500000000003</v>
      </c>
      <c r="T14" s="10">
        <v>98.409649999999999</v>
      </c>
      <c r="U14" s="11">
        <v>8.2720000000000002</v>
      </c>
      <c r="V14" s="11">
        <v>0.32229999999999998</v>
      </c>
      <c r="W14" s="11">
        <v>0.32279999999999998</v>
      </c>
      <c r="X14" s="11">
        <v>36.688000000000002</v>
      </c>
      <c r="Y14" s="11">
        <v>23.421199999999999</v>
      </c>
      <c r="Z14" s="11">
        <v>53.63579</v>
      </c>
      <c r="AA14" s="10">
        <v>1025.1819</v>
      </c>
      <c r="AB14" s="11">
        <v>6.7415700000000003</v>
      </c>
      <c r="AC14" s="10">
        <v>97.845889999999997</v>
      </c>
      <c r="AD14" s="11">
        <v>8.2840000000000007</v>
      </c>
      <c r="AE14" s="11">
        <v>0.94620000000000004</v>
      </c>
      <c r="AF14" s="11">
        <v>1.3552999999999999</v>
      </c>
      <c r="AG14" s="10">
        <v>9.1</v>
      </c>
      <c r="AH14" s="503"/>
    </row>
    <row r="15" spans="1:34" s="116" customFormat="1">
      <c r="A15" s="29" t="s">
        <v>8</v>
      </c>
      <c r="B15" s="33">
        <v>42065</v>
      </c>
      <c r="C15" s="532">
        <v>1.5</v>
      </c>
      <c r="D15" s="532">
        <v>1</v>
      </c>
      <c r="E15" s="532">
        <v>1</v>
      </c>
      <c r="F15" s="643">
        <v>12</v>
      </c>
      <c r="G15" s="643">
        <v>100</v>
      </c>
      <c r="H15" s="643">
        <v>1.2</v>
      </c>
      <c r="I15" s="532" t="s">
        <v>326</v>
      </c>
      <c r="J15" s="643">
        <v>0.2</v>
      </c>
      <c r="K15" s="532"/>
      <c r="L15" s="532"/>
      <c r="M15" s="12"/>
      <c r="N15" s="11">
        <v>8.9845967376260286E-2</v>
      </c>
      <c r="O15" s="11">
        <v>36.588900000000002</v>
      </c>
      <c r="P15" s="11">
        <v>24.139600000000002</v>
      </c>
      <c r="Q15" s="11">
        <v>54.272934999999997</v>
      </c>
      <c r="R15" s="10">
        <v>1024.8045999999999</v>
      </c>
      <c r="S15" s="11">
        <v>6.7325699999999999</v>
      </c>
      <c r="T15" s="10">
        <v>98.876390000000001</v>
      </c>
      <c r="U15" s="11">
        <v>8.3109999999999999</v>
      </c>
      <c r="V15" s="11">
        <v>0.30280000000000001</v>
      </c>
      <c r="W15" s="11">
        <v>0.73509999999999998</v>
      </c>
      <c r="X15" s="11">
        <v>36.609299999999998</v>
      </c>
      <c r="Y15" s="11">
        <v>23.717300000000002</v>
      </c>
      <c r="Z15" s="11">
        <v>53.852797000000002</v>
      </c>
      <c r="AA15" s="10">
        <v>1025.0342000000001</v>
      </c>
      <c r="AB15" s="11">
        <v>6.4111500000000001</v>
      </c>
      <c r="AC15" s="10">
        <v>93.485320000000002</v>
      </c>
      <c r="AD15" s="11">
        <v>8.3089999999999993</v>
      </c>
      <c r="AE15" s="11">
        <v>1.4339999999999999</v>
      </c>
      <c r="AF15" s="11">
        <v>2.0068999999999999</v>
      </c>
      <c r="AG15" s="10">
        <v>6.8</v>
      </c>
      <c r="AH15" s="503"/>
    </row>
    <row r="16" spans="1:34" s="116" customFormat="1">
      <c r="A16" s="29" t="s">
        <v>8</v>
      </c>
      <c r="B16" s="33">
        <v>42072</v>
      </c>
      <c r="C16" s="532">
        <v>1.5</v>
      </c>
      <c r="D16" s="643">
        <v>2</v>
      </c>
      <c r="E16" s="532">
        <v>1</v>
      </c>
      <c r="F16" s="643">
        <v>14</v>
      </c>
      <c r="G16" s="643">
        <v>130</v>
      </c>
      <c r="H16" s="643">
        <v>1.4</v>
      </c>
      <c r="I16" s="532" t="s">
        <v>326</v>
      </c>
      <c r="J16" s="643">
        <v>0.3</v>
      </c>
      <c r="K16" s="532"/>
      <c r="L16" s="532"/>
      <c r="M16" s="12"/>
      <c r="N16" s="11">
        <v>8.4068432372875451E-2</v>
      </c>
      <c r="O16" s="11">
        <v>36.731200000000001</v>
      </c>
      <c r="P16" s="11">
        <v>24.157399999999999</v>
      </c>
      <c r="Q16" s="11">
        <v>54.479480000000002</v>
      </c>
      <c r="R16" s="10">
        <v>1024.9073000000001</v>
      </c>
      <c r="S16" s="11">
        <v>6.8492300000000004</v>
      </c>
      <c r="T16" s="10">
        <v>100.70262</v>
      </c>
      <c r="U16" s="11">
        <v>8.3930000000000007</v>
      </c>
      <c r="V16" s="11">
        <v>0.2908</v>
      </c>
      <c r="W16" s="11">
        <v>0.39</v>
      </c>
      <c r="X16" s="11">
        <v>36.743899999999996</v>
      </c>
      <c r="Y16" s="11">
        <v>23.470600000000001</v>
      </c>
      <c r="Z16" s="11">
        <v>53.761699999999998</v>
      </c>
      <c r="AA16" s="10">
        <v>1025.21</v>
      </c>
      <c r="AB16" s="11">
        <v>6.26593</v>
      </c>
      <c r="AC16" s="10">
        <v>91.049700000000001</v>
      </c>
      <c r="AD16" s="11">
        <v>8.3780000000000001</v>
      </c>
      <c r="AE16" s="11">
        <v>1.3339000000000001</v>
      </c>
      <c r="AF16" s="11">
        <v>1.3852</v>
      </c>
      <c r="AG16" s="10">
        <v>7.2</v>
      </c>
      <c r="AH16" s="503"/>
    </row>
    <row r="17" spans="1:34" s="116" customFormat="1">
      <c r="A17" s="29" t="s">
        <v>8</v>
      </c>
      <c r="B17" s="33">
        <v>42079</v>
      </c>
      <c r="C17" s="532">
        <v>1.5</v>
      </c>
      <c r="D17" s="643">
        <v>2</v>
      </c>
      <c r="E17" s="532">
        <v>1</v>
      </c>
      <c r="F17" s="643">
        <v>11</v>
      </c>
      <c r="G17" s="643">
        <v>120</v>
      </c>
      <c r="H17" s="643">
        <v>1.5</v>
      </c>
      <c r="I17" s="532" t="s">
        <v>326</v>
      </c>
      <c r="J17" s="643">
        <v>0.3</v>
      </c>
      <c r="K17" s="532"/>
      <c r="L17" s="532"/>
      <c r="M17" s="12"/>
      <c r="N17" s="11">
        <v>8.9131989221064647E-2</v>
      </c>
      <c r="O17" s="11">
        <v>36.793500000000002</v>
      </c>
      <c r="P17" s="11">
        <v>23.944199999999999</v>
      </c>
      <c r="Q17" s="11">
        <v>54.338954000000001</v>
      </c>
      <c r="R17" s="10">
        <v>1025.1052999999999</v>
      </c>
      <c r="S17" s="11">
        <v>6.4553399999999996</v>
      </c>
      <c r="T17" s="10">
        <v>94.598489999999998</v>
      </c>
      <c r="U17" s="11">
        <v>8.3689999999999998</v>
      </c>
      <c r="V17" s="11">
        <v>0.93559999999999999</v>
      </c>
      <c r="W17" s="11">
        <v>1.5491999999999999</v>
      </c>
      <c r="X17" s="11">
        <v>36.793500000000002</v>
      </c>
      <c r="Y17" s="11">
        <v>23.944199999999999</v>
      </c>
      <c r="Z17" s="11">
        <v>54.338954000000001</v>
      </c>
      <c r="AA17" s="10">
        <v>1025.1052999999999</v>
      </c>
      <c r="AB17" s="11">
        <v>6.4553399999999996</v>
      </c>
      <c r="AC17" s="10">
        <v>94.598489999999998</v>
      </c>
      <c r="AD17" s="11">
        <v>8.3689999999999998</v>
      </c>
      <c r="AE17" s="11">
        <v>0.93559999999999999</v>
      </c>
      <c r="AF17" s="11">
        <v>1.5491999999999999</v>
      </c>
      <c r="AG17" s="10">
        <v>8.6</v>
      </c>
      <c r="AH17" s="503"/>
    </row>
    <row r="18" spans="1:34" s="116" customFormat="1">
      <c r="A18" s="29" t="s">
        <v>8</v>
      </c>
      <c r="B18" s="33">
        <v>42086</v>
      </c>
      <c r="C18" s="532">
        <v>1.5</v>
      </c>
      <c r="D18" s="643">
        <v>2</v>
      </c>
      <c r="E18" s="532">
        <v>1</v>
      </c>
      <c r="F18" s="643">
        <v>15</v>
      </c>
      <c r="G18" s="643">
        <v>100</v>
      </c>
      <c r="H18" s="643">
        <v>1.3</v>
      </c>
      <c r="I18" s="532" t="s">
        <v>326</v>
      </c>
      <c r="J18" s="643">
        <v>0.3</v>
      </c>
      <c r="K18" s="532"/>
      <c r="L18" s="532"/>
      <c r="M18" s="12"/>
      <c r="N18" s="11">
        <v>0.10112069596435108</v>
      </c>
      <c r="O18" s="11">
        <v>36.530299999999997</v>
      </c>
      <c r="P18" s="11">
        <v>22.3687</v>
      </c>
      <c r="Q18" s="11">
        <v>52.293737</v>
      </c>
      <c r="R18" s="10">
        <v>1025.2781</v>
      </c>
      <c r="S18" s="11">
        <v>6.6794900000000004</v>
      </c>
      <c r="T18" s="10">
        <v>95.092650000000006</v>
      </c>
      <c r="U18" s="11">
        <v>8.2680000000000007</v>
      </c>
      <c r="V18" s="11">
        <v>0.35449999999999998</v>
      </c>
      <c r="W18" s="11">
        <v>0.50219999999999998</v>
      </c>
      <c r="X18" s="11">
        <v>36.800899999999999</v>
      </c>
      <c r="Y18" s="11">
        <v>22.522300000000001</v>
      </c>
      <c r="Z18" s="11">
        <v>52.811987000000002</v>
      </c>
      <c r="AA18" s="10">
        <v>1025.5282</v>
      </c>
      <c r="AB18" s="11">
        <v>6.6095499999999996</v>
      </c>
      <c r="AC18" s="10">
        <v>94.499989999999997</v>
      </c>
      <c r="AD18" s="11">
        <v>8.2870000000000008</v>
      </c>
      <c r="AE18" s="11">
        <v>1.8174999999999999</v>
      </c>
      <c r="AF18" s="11">
        <v>2.7692000000000001</v>
      </c>
      <c r="AG18" s="10">
        <v>6.6</v>
      </c>
      <c r="AH18" s="503"/>
    </row>
    <row r="19" spans="1:34" s="116" customFormat="1">
      <c r="A19" s="29"/>
      <c r="B19" s="33"/>
      <c r="C19" s="532"/>
      <c r="D19" s="532"/>
      <c r="E19" s="532"/>
      <c r="F19" s="532"/>
      <c r="G19" s="532"/>
      <c r="H19" s="532"/>
      <c r="I19" s="532"/>
      <c r="J19" s="532"/>
      <c r="K19" s="532"/>
      <c r="L19" s="532"/>
      <c r="M19" s="12"/>
      <c r="N19" s="11"/>
      <c r="O19" s="11"/>
      <c r="P19" s="11"/>
      <c r="Q19" s="11"/>
      <c r="R19" s="10"/>
      <c r="S19" s="11"/>
      <c r="T19" s="10"/>
      <c r="U19" s="11"/>
      <c r="V19" s="11"/>
      <c r="W19" s="11"/>
      <c r="X19" s="11"/>
      <c r="Y19" s="11"/>
      <c r="Z19" s="11"/>
      <c r="AA19" s="10"/>
      <c r="AB19" s="11"/>
      <c r="AC19" s="10"/>
      <c r="AD19" s="11"/>
      <c r="AE19" s="11"/>
      <c r="AF19" s="11"/>
      <c r="AG19" s="10"/>
      <c r="AH19" s="503"/>
    </row>
    <row r="20" spans="1:34" s="116" customFormat="1">
      <c r="A20" s="29" t="s">
        <v>11</v>
      </c>
      <c r="B20" s="33">
        <v>41977</v>
      </c>
      <c r="C20" s="532">
        <v>1.5</v>
      </c>
      <c r="D20" s="643">
        <v>3</v>
      </c>
      <c r="E20" s="532">
        <v>1</v>
      </c>
      <c r="F20" s="643">
        <v>14</v>
      </c>
      <c r="G20" s="643">
        <v>120</v>
      </c>
      <c r="H20" s="643">
        <v>0.6</v>
      </c>
      <c r="I20" s="532" t="s">
        <v>326</v>
      </c>
      <c r="J20" s="643">
        <v>0.1</v>
      </c>
      <c r="K20" s="532"/>
      <c r="L20" s="532"/>
      <c r="M20" s="12"/>
      <c r="N20" s="11">
        <v>9.3542789745309038E-2</v>
      </c>
      <c r="O20" s="11">
        <v>35.6235</v>
      </c>
      <c r="P20" s="11">
        <v>21.232600000000001</v>
      </c>
      <c r="Q20" s="11">
        <v>49.954135000000001</v>
      </c>
      <c r="R20" s="10">
        <v>1024.9068</v>
      </c>
      <c r="S20" s="11">
        <v>7.06677</v>
      </c>
      <c r="T20" s="10">
        <v>98.0749</v>
      </c>
      <c r="U20" s="11">
        <v>8.1980000000000004</v>
      </c>
      <c r="V20" s="11">
        <v>0.28249999999999997</v>
      </c>
      <c r="W20" s="11">
        <v>0.44440000000000002</v>
      </c>
      <c r="X20" s="11">
        <v>35.738399999999999</v>
      </c>
      <c r="Y20" s="11">
        <v>20.7666</v>
      </c>
      <c r="Z20" s="11">
        <v>49.620750000000001</v>
      </c>
      <c r="AA20" s="10">
        <v>1025.2021999999999</v>
      </c>
      <c r="AB20" s="11">
        <v>6.97079</v>
      </c>
      <c r="AC20" s="10">
        <v>95.999619999999993</v>
      </c>
      <c r="AD20" s="11">
        <v>8.218</v>
      </c>
      <c r="AE20" s="11">
        <v>0.4375</v>
      </c>
      <c r="AF20" s="11">
        <v>1.0787</v>
      </c>
      <c r="AG20" s="10">
        <v>7.1</v>
      </c>
      <c r="AH20" s="503"/>
    </row>
    <row r="21" spans="1:34" s="116" customFormat="1">
      <c r="A21" s="29" t="s">
        <v>11</v>
      </c>
      <c r="B21" s="33">
        <v>41981</v>
      </c>
      <c r="C21" s="532">
        <v>1.5</v>
      </c>
      <c r="D21" s="643">
        <v>3</v>
      </c>
      <c r="E21" s="532">
        <v>1</v>
      </c>
      <c r="F21" s="643">
        <v>13</v>
      </c>
      <c r="G21" s="643">
        <v>90</v>
      </c>
      <c r="H21" s="643">
        <v>0.6</v>
      </c>
      <c r="I21" s="532" t="s">
        <v>326</v>
      </c>
      <c r="J21" s="643">
        <v>0.1</v>
      </c>
      <c r="K21" s="532"/>
      <c r="L21" s="532"/>
      <c r="M21" s="532"/>
      <c r="N21" s="11">
        <v>6.4038167608855875E-2</v>
      </c>
      <c r="O21" s="11">
        <v>35.707099999999997</v>
      </c>
      <c r="P21" s="11">
        <v>21.524000000000001</v>
      </c>
      <c r="Q21" s="11">
        <v>50.361964</v>
      </c>
      <c r="R21" s="10">
        <v>1024.8886</v>
      </c>
      <c r="S21" s="11">
        <v>7.1792400000000001</v>
      </c>
      <c r="T21" s="10">
        <v>100.20577</v>
      </c>
      <c r="U21" s="11">
        <v>8.2840000000000007</v>
      </c>
      <c r="V21" s="11">
        <v>0.24740000000000001</v>
      </c>
      <c r="W21" s="11">
        <v>0.3921</v>
      </c>
      <c r="X21" s="11">
        <v>35.7729</v>
      </c>
      <c r="Y21" s="11">
        <v>21.489599999999999</v>
      </c>
      <c r="Z21" s="11">
        <v>50.416685999999999</v>
      </c>
      <c r="AA21" s="10">
        <v>1025.0288</v>
      </c>
      <c r="AB21" s="11">
        <v>7.2812999999999999</v>
      </c>
      <c r="AC21" s="10">
        <v>101.60706</v>
      </c>
      <c r="AD21" s="11">
        <v>8.2940000000000005</v>
      </c>
      <c r="AE21" s="11">
        <v>0.77380000000000004</v>
      </c>
      <c r="AF21" s="11">
        <v>0.91520000000000001</v>
      </c>
      <c r="AG21" s="10">
        <v>7.3</v>
      </c>
      <c r="AH21" s="503"/>
    </row>
    <row r="22" spans="1:34" s="116" customFormat="1">
      <c r="A22" s="29" t="s">
        <v>11</v>
      </c>
      <c r="B22" s="33">
        <v>41988</v>
      </c>
      <c r="C22" s="532">
        <v>1.5</v>
      </c>
      <c r="D22" s="643">
        <v>2</v>
      </c>
      <c r="E22" s="532">
        <v>1</v>
      </c>
      <c r="F22" s="643">
        <v>13</v>
      </c>
      <c r="G22" s="643">
        <v>120</v>
      </c>
      <c r="H22" s="643">
        <v>0.5</v>
      </c>
      <c r="I22" s="532" t="s">
        <v>326</v>
      </c>
      <c r="J22" s="643">
        <v>0.1</v>
      </c>
      <c r="K22" s="532"/>
      <c r="L22" s="532"/>
      <c r="M22" s="532"/>
      <c r="N22" s="532">
        <v>6.6294424862749612E-2</v>
      </c>
      <c r="O22" s="11">
        <v>35.947400000000002</v>
      </c>
      <c r="P22" s="11">
        <v>21.3064</v>
      </c>
      <c r="Q22" s="11">
        <v>50.435282999999998</v>
      </c>
      <c r="R22" s="10">
        <v>1025.1327000000001</v>
      </c>
      <c r="S22" s="11">
        <v>6.8727099999999997</v>
      </c>
      <c r="T22" s="10">
        <v>95.689539999999994</v>
      </c>
      <c r="U22" s="11">
        <v>8.3460000000000001</v>
      </c>
      <c r="V22" s="11">
        <v>0.28220000000000001</v>
      </c>
      <c r="W22" s="11">
        <v>0.29499999999999998</v>
      </c>
      <c r="X22" s="11">
        <v>36.0274</v>
      </c>
      <c r="Y22" s="11">
        <v>21.022300000000001</v>
      </c>
      <c r="Z22" s="11">
        <v>50.245108999999999</v>
      </c>
      <c r="AA22" s="10">
        <v>1025.3512000000001</v>
      </c>
      <c r="AB22" s="11">
        <v>6.9208999999999996</v>
      </c>
      <c r="AC22" s="10">
        <v>95.915490000000005</v>
      </c>
      <c r="AD22" s="11">
        <v>8.39</v>
      </c>
      <c r="AE22" s="11">
        <v>1.0034000000000001</v>
      </c>
      <c r="AF22" s="11">
        <v>0.879</v>
      </c>
      <c r="AG22" s="10">
        <v>6.5</v>
      </c>
      <c r="AH22" s="503"/>
    </row>
    <row r="23" spans="1:34" s="116" customFormat="1">
      <c r="A23" s="29" t="s">
        <v>11</v>
      </c>
      <c r="B23" s="33">
        <v>41995</v>
      </c>
      <c r="C23" s="532">
        <v>1.5</v>
      </c>
      <c r="D23" s="643">
        <v>2</v>
      </c>
      <c r="E23" s="532">
        <v>1</v>
      </c>
      <c r="F23" s="643">
        <v>13</v>
      </c>
      <c r="G23" s="643">
        <v>110</v>
      </c>
      <c r="H23" s="643">
        <v>0.5</v>
      </c>
      <c r="I23" s="532" t="s">
        <v>326</v>
      </c>
      <c r="J23" s="643">
        <v>0.1</v>
      </c>
      <c r="K23" s="532"/>
      <c r="L23" s="532"/>
      <c r="M23" s="532"/>
      <c r="N23" s="532">
        <v>7.2856366204814726E-2</v>
      </c>
      <c r="O23" s="11">
        <v>36.107300000000002</v>
      </c>
      <c r="P23" s="11">
        <v>21.7285</v>
      </c>
      <c r="Q23" s="11">
        <v>51.079363999999998</v>
      </c>
      <c r="R23" s="10">
        <v>1025.1383000000001</v>
      </c>
      <c r="S23" s="11">
        <v>7.2639300000000002</v>
      </c>
      <c r="T23" s="10">
        <v>101.99659</v>
      </c>
      <c r="U23" s="11">
        <v>8.2769999999999992</v>
      </c>
      <c r="V23" s="11">
        <v>0.3876</v>
      </c>
      <c r="W23" s="11">
        <v>0.27929999999999999</v>
      </c>
      <c r="X23" s="11">
        <v>36.136899999999997</v>
      </c>
      <c r="Y23" s="11">
        <v>21.4557</v>
      </c>
      <c r="Z23" s="11">
        <v>50.836925999999998</v>
      </c>
      <c r="AA23" s="10">
        <v>1025.3151</v>
      </c>
      <c r="AB23" s="11">
        <v>7.4104400000000004</v>
      </c>
      <c r="AC23" s="10">
        <v>103.56711</v>
      </c>
      <c r="AD23" s="11">
        <v>8.2940000000000005</v>
      </c>
      <c r="AE23" s="11">
        <v>0.86819999999999997</v>
      </c>
      <c r="AF23" s="11">
        <v>0.87919999999999998</v>
      </c>
      <c r="AG23" s="10">
        <v>7.3</v>
      </c>
      <c r="AH23" s="503"/>
    </row>
    <row r="24" spans="1:34" s="116" customFormat="1">
      <c r="A24" s="29" t="s">
        <v>11</v>
      </c>
      <c r="B24" s="33">
        <v>42009</v>
      </c>
      <c r="C24" s="532">
        <v>1.5</v>
      </c>
      <c r="D24" s="532">
        <v>1</v>
      </c>
      <c r="E24" s="532">
        <v>1</v>
      </c>
      <c r="F24" s="643">
        <v>13</v>
      </c>
      <c r="G24" s="643">
        <v>130</v>
      </c>
      <c r="H24" s="643">
        <v>0.6</v>
      </c>
      <c r="I24" s="532" t="s">
        <v>326</v>
      </c>
      <c r="J24" s="643">
        <v>0.1</v>
      </c>
      <c r="K24" s="532"/>
      <c r="L24" s="532"/>
      <c r="M24" s="12"/>
      <c r="N24" s="11">
        <v>8.0988487655273486E-2</v>
      </c>
      <c r="O24" s="11">
        <v>36.304200000000002</v>
      </c>
      <c r="P24" s="11">
        <v>23.526299999999999</v>
      </c>
      <c r="Q24" s="11">
        <v>53.240704999999998</v>
      </c>
      <c r="R24" s="10">
        <v>1024.7701</v>
      </c>
      <c r="S24" s="11">
        <v>7.1424899999999996</v>
      </c>
      <c r="T24" s="10">
        <v>103.62383</v>
      </c>
      <c r="U24" s="11">
        <v>8.3759999999999994</v>
      </c>
      <c r="V24" s="11">
        <v>0.21840000000000001</v>
      </c>
      <c r="W24" s="11">
        <v>0.44340000000000002</v>
      </c>
      <c r="X24" s="11">
        <v>36.370199999999997</v>
      </c>
      <c r="Y24" s="11">
        <v>22.791699999999999</v>
      </c>
      <c r="Z24" s="11">
        <v>52.549207000000003</v>
      </c>
      <c r="AA24" s="10">
        <v>1025.1147000000001</v>
      </c>
      <c r="AB24" s="11">
        <v>6.8136799999999997</v>
      </c>
      <c r="AC24" s="10">
        <v>97.634889999999999</v>
      </c>
      <c r="AD24" s="11">
        <v>8.359</v>
      </c>
      <c r="AE24" s="11">
        <v>0.627</v>
      </c>
      <c r="AF24" s="11">
        <v>1.1758</v>
      </c>
      <c r="AG24" s="10">
        <v>8</v>
      </c>
      <c r="AH24" s="503"/>
    </row>
    <row r="25" spans="1:34" s="116" customFormat="1">
      <c r="A25" s="29" t="s">
        <v>11</v>
      </c>
      <c r="B25" s="33">
        <v>42016</v>
      </c>
      <c r="C25" s="532">
        <v>1.5</v>
      </c>
      <c r="D25" s="532">
        <v>1</v>
      </c>
      <c r="E25" s="532">
        <v>1</v>
      </c>
      <c r="F25" s="643">
        <v>13</v>
      </c>
      <c r="G25" s="643">
        <v>110</v>
      </c>
      <c r="H25" s="643">
        <v>0.7</v>
      </c>
      <c r="I25" s="532" t="s">
        <v>326</v>
      </c>
      <c r="J25" s="643">
        <v>0.2</v>
      </c>
      <c r="K25" s="532"/>
      <c r="L25" s="532"/>
      <c r="M25" s="12"/>
      <c r="N25" s="11">
        <v>6.7466914703567415E-2</v>
      </c>
      <c r="O25" s="11">
        <v>36.238199999999999</v>
      </c>
      <c r="P25" s="11">
        <v>22.671900000000001</v>
      </c>
      <c r="Q25" s="11">
        <v>52.244241000000002</v>
      </c>
      <c r="R25" s="10">
        <v>1024.9698000000001</v>
      </c>
      <c r="S25" s="11">
        <v>7.3081699999999996</v>
      </c>
      <c r="T25" s="10">
        <v>104.42104999999999</v>
      </c>
      <c r="U25" s="11">
        <v>8.3059999999999992</v>
      </c>
      <c r="V25" s="11">
        <v>0.1409</v>
      </c>
      <c r="W25" s="11">
        <v>0.2228</v>
      </c>
      <c r="X25" s="11">
        <v>36.569899999999997</v>
      </c>
      <c r="Y25" s="11">
        <v>22.8293</v>
      </c>
      <c r="Z25" s="11">
        <v>52.845638000000001</v>
      </c>
      <c r="AA25" s="10">
        <v>1025.2556</v>
      </c>
      <c r="AB25" s="11">
        <v>7.1544600000000003</v>
      </c>
      <c r="AC25" s="10">
        <v>102.70429</v>
      </c>
      <c r="AD25" s="11">
        <v>8.3049999999999997</v>
      </c>
      <c r="AE25" s="11">
        <v>0.50629999999999997</v>
      </c>
      <c r="AF25" s="11">
        <v>2.3959000000000001</v>
      </c>
      <c r="AG25" s="10">
        <v>9.8000000000000007</v>
      </c>
      <c r="AH25" s="503"/>
    </row>
    <row r="26" spans="1:34" s="116" customFormat="1">
      <c r="A26" s="29" t="s">
        <v>11</v>
      </c>
      <c r="B26" s="33">
        <v>42023</v>
      </c>
      <c r="C26" s="532">
        <v>1.5</v>
      </c>
      <c r="D26" s="532">
        <v>1</v>
      </c>
      <c r="E26" s="532">
        <v>1</v>
      </c>
      <c r="F26" s="643">
        <v>12</v>
      </c>
      <c r="G26" s="643">
        <v>90</v>
      </c>
      <c r="H26" s="643">
        <v>0.7</v>
      </c>
      <c r="I26" s="532" t="s">
        <v>326</v>
      </c>
      <c r="J26" s="643">
        <v>0.2</v>
      </c>
      <c r="K26" s="532"/>
      <c r="L26" s="532"/>
      <c r="M26" s="12"/>
      <c r="N26" s="11">
        <v>7.2756188911607123E-2</v>
      </c>
      <c r="O26" s="11">
        <v>36.317599999999999</v>
      </c>
      <c r="P26" s="11">
        <v>23.924399999999999</v>
      </c>
      <c r="Q26" s="11">
        <v>53.684773</v>
      </c>
      <c r="R26" s="10">
        <v>1024.6641999999999</v>
      </c>
      <c r="S26" s="11">
        <v>7.0124599999999999</v>
      </c>
      <c r="T26" s="10">
        <v>102.4468</v>
      </c>
      <c r="U26" s="11">
        <v>8.33</v>
      </c>
      <c r="V26" s="11">
        <v>0.35049999999999998</v>
      </c>
      <c r="W26" s="11">
        <v>0.17530000000000001</v>
      </c>
      <c r="X26" s="11">
        <v>36.509799999999998</v>
      </c>
      <c r="Y26" s="11">
        <v>23.839400000000001</v>
      </c>
      <c r="Z26" s="11">
        <v>53.853369999999998</v>
      </c>
      <c r="AA26" s="10">
        <v>1024.9137000000001</v>
      </c>
      <c r="AB26" s="11">
        <v>6.8914299999999997</v>
      </c>
      <c r="AC26" s="10">
        <v>100.64268</v>
      </c>
      <c r="AD26" s="11">
        <v>8.3230000000000004</v>
      </c>
      <c r="AE26" s="11">
        <v>0.4259</v>
      </c>
      <c r="AF26" s="11">
        <v>1.099</v>
      </c>
      <c r="AG26" s="10">
        <v>8</v>
      </c>
      <c r="AH26" s="503"/>
    </row>
    <row r="27" spans="1:34" s="116" customFormat="1">
      <c r="A27" s="29" t="s">
        <v>11</v>
      </c>
      <c r="B27" s="33">
        <v>42031</v>
      </c>
      <c r="C27" s="532">
        <v>1.5</v>
      </c>
      <c r="D27" s="532">
        <v>1</v>
      </c>
      <c r="E27" s="532">
        <v>1</v>
      </c>
      <c r="F27" s="643">
        <v>12</v>
      </c>
      <c r="G27" s="643">
        <v>100</v>
      </c>
      <c r="H27" s="643">
        <v>0.6</v>
      </c>
      <c r="I27" s="532" t="s">
        <v>326</v>
      </c>
      <c r="J27" s="643">
        <v>0.1</v>
      </c>
      <c r="K27" s="532"/>
      <c r="L27" s="532"/>
      <c r="M27" s="12"/>
      <c r="N27" s="11">
        <v>6.3617818037957991E-2</v>
      </c>
      <c r="O27" s="11">
        <v>36.442799999999998</v>
      </c>
      <c r="P27" s="11">
        <v>24.445</v>
      </c>
      <c r="Q27" s="11">
        <v>54.409683000000001</v>
      </c>
      <c r="R27" s="10">
        <v>1024.6027999999999</v>
      </c>
      <c r="S27" s="11">
        <v>6.7496200000000002</v>
      </c>
      <c r="T27" s="10">
        <v>99.562650000000005</v>
      </c>
      <c r="U27" s="11">
        <v>8.3369999999999997</v>
      </c>
      <c r="V27" s="11">
        <v>0.21909999999999999</v>
      </c>
      <c r="W27" s="11">
        <v>0.1653</v>
      </c>
      <c r="X27" s="11">
        <v>36.512799999999999</v>
      </c>
      <c r="Y27" s="11">
        <v>23.486799999999999</v>
      </c>
      <c r="Z27" s="11">
        <v>53.47804</v>
      </c>
      <c r="AA27" s="10">
        <v>1025.0207</v>
      </c>
      <c r="AB27" s="11">
        <v>6.7430599999999998</v>
      </c>
      <c r="AC27" s="10">
        <v>97.879670000000004</v>
      </c>
      <c r="AD27" s="11">
        <v>8.3339999999999996</v>
      </c>
      <c r="AE27" s="11">
        <v>0.35549999999999998</v>
      </c>
      <c r="AF27" s="11">
        <v>0.95760000000000001</v>
      </c>
      <c r="AG27" s="10">
        <v>13.1</v>
      </c>
      <c r="AH27" s="503"/>
    </row>
    <row r="28" spans="1:34" s="116" customFormat="1">
      <c r="A28" s="29" t="s">
        <v>11</v>
      </c>
      <c r="B28" s="33">
        <v>42037</v>
      </c>
      <c r="C28" s="532">
        <v>1.5</v>
      </c>
      <c r="D28" s="643">
        <v>3</v>
      </c>
      <c r="E28" s="532">
        <v>1</v>
      </c>
      <c r="F28" s="643">
        <v>13</v>
      </c>
      <c r="G28" s="643">
        <v>100</v>
      </c>
      <c r="H28" s="643">
        <v>1.4</v>
      </c>
      <c r="I28" s="532" t="s">
        <v>326</v>
      </c>
      <c r="J28" s="643">
        <v>0.3</v>
      </c>
      <c r="K28" s="532"/>
      <c r="L28" s="532"/>
      <c r="M28" s="12"/>
      <c r="N28" s="11">
        <v>7.7394127398732485E-2</v>
      </c>
      <c r="O28" s="11">
        <v>36.400500000000001</v>
      </c>
      <c r="P28" s="11">
        <v>23.9862</v>
      </c>
      <c r="Q28" s="11">
        <v>53.859898000000001</v>
      </c>
      <c r="R28" s="10">
        <v>1024.7086999999999</v>
      </c>
      <c r="S28" s="11">
        <v>6.8626399999999999</v>
      </c>
      <c r="T28" s="10">
        <v>100.41242</v>
      </c>
      <c r="U28" s="11">
        <v>8.2769999999999992</v>
      </c>
      <c r="V28" s="11">
        <v>0.47389999999999999</v>
      </c>
      <c r="W28" s="11">
        <v>0.87090000000000001</v>
      </c>
      <c r="X28" s="11">
        <v>36.458300000000001</v>
      </c>
      <c r="Y28" s="11">
        <v>23.709399999999999</v>
      </c>
      <c r="Z28" s="11">
        <v>53.646287000000001</v>
      </c>
      <c r="AA28" s="10">
        <v>1024.9141</v>
      </c>
      <c r="AB28" s="11">
        <v>6.5250199999999996</v>
      </c>
      <c r="AC28" s="10">
        <v>95.05</v>
      </c>
      <c r="AD28" s="11">
        <v>8.2680000000000007</v>
      </c>
      <c r="AE28" s="11">
        <v>1.1719999999999999</v>
      </c>
      <c r="AF28" s="11">
        <v>1.6258999999999999</v>
      </c>
      <c r="AG28" s="10">
        <v>7.2</v>
      </c>
      <c r="AH28" s="503"/>
    </row>
    <row r="29" spans="1:34" s="116" customFormat="1">
      <c r="A29" s="29" t="s">
        <v>11</v>
      </c>
      <c r="B29" s="33">
        <v>42044</v>
      </c>
      <c r="C29" s="532">
        <v>1.5</v>
      </c>
      <c r="D29" s="532">
        <v>1</v>
      </c>
      <c r="E29" s="532">
        <v>1</v>
      </c>
      <c r="F29" s="643">
        <v>13</v>
      </c>
      <c r="G29" s="643">
        <v>100</v>
      </c>
      <c r="H29" s="643">
        <v>0.6</v>
      </c>
      <c r="I29" s="532" t="s">
        <v>326</v>
      </c>
      <c r="J29" s="643">
        <v>0.1</v>
      </c>
      <c r="K29" s="532"/>
      <c r="L29" s="532"/>
      <c r="M29" s="12"/>
      <c r="N29" s="11">
        <v>6.6033897100964412E-2</v>
      </c>
      <c r="O29" s="11">
        <v>36.359299999999998</v>
      </c>
      <c r="P29" s="11">
        <v>24.613700000000001</v>
      </c>
      <c r="Q29" s="11">
        <v>54.480918000000003</v>
      </c>
      <c r="R29" s="10">
        <v>1024.4885999999999</v>
      </c>
      <c r="S29" s="11">
        <v>6.8446100000000003</v>
      </c>
      <c r="T29" s="10">
        <v>101.20663999999999</v>
      </c>
      <c r="U29" s="11">
        <v>8.3279999999999994</v>
      </c>
      <c r="V29" s="11">
        <v>0.18790000000000001</v>
      </c>
      <c r="W29" s="11">
        <v>0.24030000000000001</v>
      </c>
      <c r="X29" s="11">
        <v>36.730600000000003</v>
      </c>
      <c r="Y29" s="11">
        <v>24.6676</v>
      </c>
      <c r="Z29" s="11">
        <v>55.040751999999998</v>
      </c>
      <c r="AA29" s="10">
        <v>1024.8325</v>
      </c>
      <c r="AB29" s="11">
        <v>6.6442899999999998</v>
      </c>
      <c r="AC29" s="10">
        <v>98.544039999999995</v>
      </c>
      <c r="AD29" s="11">
        <v>8.3420000000000005</v>
      </c>
      <c r="AE29" s="11">
        <v>1.8189</v>
      </c>
      <c r="AF29" s="11">
        <v>3.6484000000000001</v>
      </c>
      <c r="AG29" s="10">
        <v>9.1999999999999993</v>
      </c>
      <c r="AH29" s="503"/>
    </row>
    <row r="30" spans="1:34" s="116" customFormat="1">
      <c r="A30" s="29" t="s">
        <v>11</v>
      </c>
      <c r="B30" s="33">
        <v>42051</v>
      </c>
      <c r="C30" s="532">
        <v>1.5</v>
      </c>
      <c r="D30" s="532">
        <v>1</v>
      </c>
      <c r="E30" s="532">
        <v>1</v>
      </c>
      <c r="F30" s="643">
        <v>14</v>
      </c>
      <c r="G30" s="643">
        <v>100</v>
      </c>
      <c r="H30" s="643">
        <v>0.8</v>
      </c>
      <c r="I30" s="532" t="s">
        <v>326</v>
      </c>
      <c r="J30" s="643">
        <v>0.2</v>
      </c>
      <c r="K30" s="532"/>
      <c r="L30" s="532"/>
      <c r="M30" s="12"/>
      <c r="N30" s="11">
        <v>8.4268379289837894E-2</v>
      </c>
      <c r="O30" s="11">
        <v>36.651600000000002</v>
      </c>
      <c r="P30" s="11">
        <v>24.3644</v>
      </c>
      <c r="Q30" s="11">
        <v>54.599040000000002</v>
      </c>
      <c r="R30" s="10">
        <v>1024.7860000000001</v>
      </c>
      <c r="S30" s="11">
        <v>6.4262100000000002</v>
      </c>
      <c r="T30" s="21">
        <v>94.775229999999993</v>
      </c>
      <c r="U30" s="11">
        <v>8.1989999999999998</v>
      </c>
      <c r="V30" s="11">
        <v>0.32629999999999998</v>
      </c>
      <c r="W30" s="11"/>
      <c r="X30" s="11">
        <v>36.705599999999997</v>
      </c>
      <c r="Y30" s="11">
        <v>23.828600000000002</v>
      </c>
      <c r="Z30" s="11">
        <v>54.097802999999999</v>
      </c>
      <c r="AA30" s="10">
        <v>1025.0652</v>
      </c>
      <c r="AB30" s="11">
        <v>6.3952499999999999</v>
      </c>
      <c r="AC30" s="21">
        <v>93.484290000000001</v>
      </c>
      <c r="AD30" s="11">
        <v>8.1910000000000007</v>
      </c>
      <c r="AE30" s="11">
        <v>1.3018000000000001</v>
      </c>
      <c r="AF30" s="11"/>
      <c r="AG30" s="10">
        <v>6.9</v>
      </c>
      <c r="AH30" s="503"/>
    </row>
    <row r="31" spans="1:34" s="116" customFormat="1">
      <c r="A31" s="29" t="s">
        <v>11</v>
      </c>
      <c r="B31" s="33">
        <v>42058</v>
      </c>
      <c r="C31" s="532">
        <v>1.5</v>
      </c>
      <c r="D31" s="643">
        <v>2</v>
      </c>
      <c r="E31" s="643">
        <v>3</v>
      </c>
      <c r="F31" s="643">
        <v>14</v>
      </c>
      <c r="G31" s="643">
        <v>100</v>
      </c>
      <c r="H31" s="643">
        <v>0.8</v>
      </c>
      <c r="I31" s="532" t="s">
        <v>326</v>
      </c>
      <c r="J31" s="643">
        <v>0.2</v>
      </c>
      <c r="K31" s="532"/>
      <c r="L31" s="532"/>
      <c r="M31" s="12"/>
      <c r="N31" s="11">
        <v>7.2317251344510253E-2</v>
      </c>
      <c r="O31" s="11">
        <v>36.761299999999999</v>
      </c>
      <c r="P31" s="11">
        <v>24.067699999999999</v>
      </c>
      <c r="Q31" s="11">
        <v>54.421509</v>
      </c>
      <c r="R31" s="10">
        <v>1024.9559999999999</v>
      </c>
      <c r="S31" s="11">
        <v>6.6934800000000001</v>
      </c>
      <c r="T31" s="10">
        <v>98.278279999999995</v>
      </c>
      <c r="U31" s="11">
        <v>8.2550000000000008</v>
      </c>
      <c r="V31" s="11">
        <v>0.4541</v>
      </c>
      <c r="W31" s="11">
        <v>0.46</v>
      </c>
      <c r="X31" s="11">
        <v>36.755600000000001</v>
      </c>
      <c r="Y31" s="11">
        <v>23.734100000000002</v>
      </c>
      <c r="Z31" s="11">
        <v>54.060913999999997</v>
      </c>
      <c r="AA31" s="10">
        <v>1025.1315999999999</v>
      </c>
      <c r="AB31" s="11">
        <v>6.5496100000000004</v>
      </c>
      <c r="AC31" s="10">
        <v>95.612499999999997</v>
      </c>
      <c r="AD31" s="11">
        <v>8.2629999999999999</v>
      </c>
      <c r="AE31" s="11">
        <v>0.68120000000000003</v>
      </c>
      <c r="AF31" s="11">
        <v>1.2904</v>
      </c>
      <c r="AG31" s="10">
        <v>8.1</v>
      </c>
      <c r="AH31" s="503"/>
    </row>
    <row r="32" spans="1:34" s="116" customFormat="1">
      <c r="A32" s="29" t="s">
        <v>11</v>
      </c>
      <c r="B32" s="33">
        <v>42065</v>
      </c>
      <c r="C32" s="532">
        <v>1.5</v>
      </c>
      <c r="D32" s="643">
        <v>2</v>
      </c>
      <c r="E32" s="532">
        <v>1</v>
      </c>
      <c r="F32" s="643">
        <v>14</v>
      </c>
      <c r="G32" s="643">
        <v>120</v>
      </c>
      <c r="H32" s="643">
        <v>1.4</v>
      </c>
      <c r="I32" s="532" t="s">
        <v>326</v>
      </c>
      <c r="J32" s="643">
        <v>0.3</v>
      </c>
      <c r="K32" s="532"/>
      <c r="L32" s="532"/>
      <c r="M32" s="12"/>
      <c r="N32" s="11">
        <v>9.7006833085471811E-2</v>
      </c>
      <c r="O32" s="11">
        <v>36.750700000000002</v>
      </c>
      <c r="P32" s="11">
        <v>24.024799999999999</v>
      </c>
      <c r="Q32" s="11">
        <v>54.361207</v>
      </c>
      <c r="R32" s="10">
        <v>1024.9614999999999</v>
      </c>
      <c r="S32" s="11">
        <v>6.6757600000000004</v>
      </c>
      <c r="T32" s="10">
        <v>97.94</v>
      </c>
      <c r="U32" s="11">
        <v>8.3030000000000008</v>
      </c>
      <c r="V32" s="11">
        <v>0.35970000000000002</v>
      </c>
      <c r="W32" s="11">
        <v>0.59660000000000002</v>
      </c>
      <c r="X32" s="11">
        <v>36.712699999999998</v>
      </c>
      <c r="Y32" s="11">
        <v>23.7196</v>
      </c>
      <c r="Z32" s="11">
        <v>53.989359</v>
      </c>
      <c r="AA32" s="10">
        <v>1025.1033</v>
      </c>
      <c r="AB32" s="11">
        <v>6.5474699999999997</v>
      </c>
      <c r="AC32" s="10">
        <v>95.533820000000006</v>
      </c>
      <c r="AD32" s="11">
        <v>8.3079999999999998</v>
      </c>
      <c r="AE32" s="11">
        <v>1.0001</v>
      </c>
      <c r="AF32" s="11">
        <v>1.7630999999999999</v>
      </c>
      <c r="AG32" s="10">
        <v>6.1</v>
      </c>
      <c r="AH32" s="503"/>
    </row>
    <row r="33" spans="1:34" s="116" customFormat="1">
      <c r="A33" s="29" t="s">
        <v>11</v>
      </c>
      <c r="B33" s="33">
        <v>42072</v>
      </c>
      <c r="C33" s="532">
        <v>1.5</v>
      </c>
      <c r="D33" s="643">
        <v>2</v>
      </c>
      <c r="E33" s="532">
        <v>1</v>
      </c>
      <c r="F33" s="643">
        <v>14</v>
      </c>
      <c r="G33" s="643">
        <v>130</v>
      </c>
      <c r="H33" s="643">
        <v>1.3</v>
      </c>
      <c r="I33" s="532" t="s">
        <v>326</v>
      </c>
      <c r="J33" s="643">
        <v>0.3</v>
      </c>
      <c r="K33" s="532"/>
      <c r="L33" s="532"/>
      <c r="M33" s="12"/>
      <c r="N33" s="11">
        <v>9.0824769291952934E-2</v>
      </c>
      <c r="O33" s="11">
        <v>36.811599999999999</v>
      </c>
      <c r="P33" s="11">
        <v>24.317499999999999</v>
      </c>
      <c r="Q33" s="11">
        <v>54.759050000000002</v>
      </c>
      <c r="R33" s="10">
        <v>1024.9188999999999</v>
      </c>
      <c r="S33" s="11">
        <v>6.8209400000000002</v>
      </c>
      <c r="T33" s="10">
        <v>100.6083</v>
      </c>
      <c r="U33" s="11">
        <v>8.4209999999999994</v>
      </c>
      <c r="V33" s="11">
        <v>0.31659999999999999</v>
      </c>
      <c r="W33" s="11">
        <v>0.59509999999999996</v>
      </c>
      <c r="X33" s="11">
        <v>36.789299999999997</v>
      </c>
      <c r="Y33" s="11">
        <v>23.6966</v>
      </c>
      <c r="Z33" s="11">
        <v>54.064250000000001</v>
      </c>
      <c r="AA33" s="10">
        <v>1025.1685</v>
      </c>
      <c r="AB33" s="11">
        <v>6.5682099999999997</v>
      </c>
      <c r="AC33" s="10">
        <v>95.840580000000003</v>
      </c>
      <c r="AD33" s="11">
        <v>8.4149999999999991</v>
      </c>
      <c r="AE33" s="11">
        <v>1.206</v>
      </c>
      <c r="AF33" s="11">
        <v>1.9235</v>
      </c>
      <c r="AG33" s="10">
        <v>8</v>
      </c>
      <c r="AH33" s="503"/>
    </row>
    <row r="34" spans="1:34" s="116" customFormat="1">
      <c r="A34" s="29" t="s">
        <v>11</v>
      </c>
      <c r="B34" s="33">
        <v>42079</v>
      </c>
      <c r="C34" s="532">
        <v>1.5</v>
      </c>
      <c r="D34" s="532">
        <v>1</v>
      </c>
      <c r="E34" s="532">
        <v>1</v>
      </c>
      <c r="F34" s="643">
        <v>13</v>
      </c>
      <c r="G34" s="643">
        <v>120</v>
      </c>
      <c r="H34" s="643">
        <v>1.4</v>
      </c>
      <c r="I34" s="532" t="s">
        <v>326</v>
      </c>
      <c r="J34" s="643">
        <v>0.3</v>
      </c>
      <c r="K34" s="532"/>
      <c r="L34" s="532"/>
      <c r="M34" s="12"/>
      <c r="N34" s="11">
        <v>0.10215206893224349</v>
      </c>
      <c r="O34" s="11">
        <v>36.652999999999999</v>
      </c>
      <c r="P34" s="11">
        <v>24.139099999999999</v>
      </c>
      <c r="Q34" s="11">
        <v>54.356636000000002</v>
      </c>
      <c r="R34" s="10">
        <v>1024.8529000000001</v>
      </c>
      <c r="S34" s="11">
        <v>6.6825000000000001</v>
      </c>
      <c r="T34" s="10">
        <v>98.176240000000007</v>
      </c>
      <c r="U34" s="11">
        <v>8.3759999999999994</v>
      </c>
      <c r="V34" s="11">
        <v>0.25569999999999998</v>
      </c>
      <c r="W34" s="11">
        <v>0.80069999999999997</v>
      </c>
      <c r="X34" s="11">
        <v>36.7453</v>
      </c>
      <c r="Y34" s="11">
        <v>23.967199999999998</v>
      </c>
      <c r="Z34" s="11">
        <v>54.300047999999997</v>
      </c>
      <c r="AA34" s="10">
        <v>1025.0558000000001</v>
      </c>
      <c r="AB34" s="11">
        <v>6.1859500000000001</v>
      </c>
      <c r="AC34" s="10">
        <v>90.661370000000005</v>
      </c>
      <c r="AD34" s="11">
        <v>8.3569999999999993</v>
      </c>
      <c r="AE34" s="11">
        <v>0.96740000000000004</v>
      </c>
      <c r="AF34" s="11">
        <v>1.5084</v>
      </c>
      <c r="AG34" s="10">
        <v>7.5</v>
      </c>
      <c r="AH34" s="503"/>
    </row>
    <row r="35" spans="1:34" s="116" customFormat="1">
      <c r="A35" s="29" t="s">
        <v>11</v>
      </c>
      <c r="B35" s="33">
        <v>42086</v>
      </c>
      <c r="C35" s="532">
        <v>1.5</v>
      </c>
      <c r="D35" s="643">
        <v>2</v>
      </c>
      <c r="E35" s="532">
        <v>1</v>
      </c>
      <c r="F35" s="643">
        <v>15</v>
      </c>
      <c r="G35" s="643">
        <v>110</v>
      </c>
      <c r="H35" s="643">
        <v>1.4</v>
      </c>
      <c r="I35" s="532" t="s">
        <v>326</v>
      </c>
      <c r="J35" s="643">
        <v>0.4</v>
      </c>
      <c r="K35" s="532"/>
      <c r="L35" s="532"/>
      <c r="M35" s="12"/>
      <c r="N35" s="11">
        <v>0.11598353229767729</v>
      </c>
      <c r="O35" s="11">
        <v>36.913600000000002</v>
      </c>
      <c r="P35" s="11">
        <v>23.021699999999999</v>
      </c>
      <c r="Q35" s="11">
        <v>53.486085000000003</v>
      </c>
      <c r="R35" s="10">
        <v>1025.3812</v>
      </c>
      <c r="S35" s="11">
        <v>6.8834</v>
      </c>
      <c r="T35" s="10">
        <v>99.342929999999996</v>
      </c>
      <c r="U35" s="11">
        <v>8.31</v>
      </c>
      <c r="V35" s="11">
        <v>0.5242</v>
      </c>
      <c r="W35" s="11">
        <v>0.96989999999999998</v>
      </c>
      <c r="X35" s="11">
        <v>36.910499999999999</v>
      </c>
      <c r="Y35" s="11">
        <v>22.7514</v>
      </c>
      <c r="Z35" s="11">
        <v>53.198171000000002</v>
      </c>
      <c r="AA35" s="10">
        <v>1025.5377000000001</v>
      </c>
      <c r="AB35" s="11">
        <v>6.6712899999999999</v>
      </c>
      <c r="AC35" s="10">
        <v>95.827110000000005</v>
      </c>
      <c r="AD35" s="11">
        <v>8.3000000000000007</v>
      </c>
      <c r="AE35" s="11">
        <v>0.79249999999999998</v>
      </c>
      <c r="AF35" s="11">
        <v>1.9702999999999999</v>
      </c>
      <c r="AG35" s="10">
        <v>5.7</v>
      </c>
      <c r="AH35" s="503"/>
    </row>
    <row r="36" spans="1:34" s="116" customFormat="1">
      <c r="A36" s="26"/>
      <c r="B36" s="26"/>
      <c r="C36" s="37"/>
      <c r="D36" s="37"/>
      <c r="E36" s="37"/>
      <c r="F36" s="37"/>
      <c r="G36" s="37"/>
      <c r="H36" s="37"/>
      <c r="I36" s="44"/>
      <c r="J36" s="44"/>
      <c r="K36" s="12"/>
      <c r="L36" s="12"/>
      <c r="M36" s="12"/>
      <c r="N36" s="11"/>
      <c r="AG36" s="9"/>
    </row>
    <row r="37" spans="1:34" s="116" customFormat="1">
      <c r="A37" s="29" t="s">
        <v>56</v>
      </c>
      <c r="B37" s="33">
        <v>41977</v>
      </c>
      <c r="C37" s="532">
        <v>1.5</v>
      </c>
      <c r="D37" s="643">
        <v>4</v>
      </c>
      <c r="E37" s="532">
        <v>1</v>
      </c>
      <c r="F37" s="643">
        <v>16</v>
      </c>
      <c r="G37" s="643">
        <v>130</v>
      </c>
      <c r="H37" s="643">
        <v>0.9</v>
      </c>
      <c r="I37" s="532" t="s">
        <v>326</v>
      </c>
      <c r="J37" s="643">
        <v>0.2</v>
      </c>
      <c r="K37" s="643">
        <v>1.6</v>
      </c>
      <c r="L37" s="643">
        <v>0.2</v>
      </c>
      <c r="M37" s="532">
        <f t="shared" ref="M37:M69" si="0">L37/K37*100</f>
        <v>12.5</v>
      </c>
      <c r="N37" s="11">
        <v>0.10736469184177079</v>
      </c>
      <c r="O37" s="11">
        <v>35.701599999999999</v>
      </c>
      <c r="P37" s="11">
        <v>21.5169</v>
      </c>
      <c r="Q37" s="11">
        <v>50.347726000000002</v>
      </c>
      <c r="R37" s="10">
        <v>1024.8873000000001</v>
      </c>
      <c r="S37" s="11">
        <v>6.7688199999999998</v>
      </c>
      <c r="T37" s="10">
        <v>94.462260000000001</v>
      </c>
      <c r="U37" s="11">
        <v>8.173</v>
      </c>
      <c r="V37" s="11">
        <v>0.3957</v>
      </c>
      <c r="W37" s="11">
        <v>0.65029999999999999</v>
      </c>
      <c r="X37" s="11">
        <v>35.7258</v>
      </c>
      <c r="Y37" s="11">
        <v>21.3888</v>
      </c>
      <c r="Z37" s="11">
        <v>50.248896000000002</v>
      </c>
      <c r="AA37" s="10">
        <v>1024.9845</v>
      </c>
      <c r="AB37" s="11">
        <v>6.8642599999999998</v>
      </c>
      <c r="AC37" s="10">
        <v>95.588650000000001</v>
      </c>
      <c r="AD37" s="11">
        <v>8.1809999999999992</v>
      </c>
      <c r="AE37" s="11">
        <v>0.32050000000000001</v>
      </c>
      <c r="AF37" s="11">
        <v>0.78620000000000001</v>
      </c>
      <c r="AG37" s="10">
        <v>6.5</v>
      </c>
      <c r="AH37" s="503"/>
    </row>
    <row r="38" spans="1:34" s="116" customFormat="1">
      <c r="A38" s="29" t="s">
        <v>56</v>
      </c>
      <c r="B38" s="33">
        <v>41981</v>
      </c>
      <c r="C38" s="532">
        <v>1.5</v>
      </c>
      <c r="D38" s="532">
        <v>1</v>
      </c>
      <c r="E38" s="532">
        <v>1</v>
      </c>
      <c r="F38" s="643">
        <v>15</v>
      </c>
      <c r="G38" s="643">
        <v>120</v>
      </c>
      <c r="H38" s="643">
        <v>1.3</v>
      </c>
      <c r="I38" s="532" t="s">
        <v>326</v>
      </c>
      <c r="J38" s="643">
        <v>0.3</v>
      </c>
      <c r="K38" s="643">
        <v>2.1</v>
      </c>
      <c r="L38" s="643">
        <v>0.18</v>
      </c>
      <c r="M38" s="532">
        <f t="shared" si="0"/>
        <v>8.5714285714285694</v>
      </c>
      <c r="N38" s="11">
        <v>0.10680053365440505</v>
      </c>
      <c r="O38" s="11">
        <v>35.734400000000001</v>
      </c>
      <c r="P38" s="11">
        <v>22.099900000000002</v>
      </c>
      <c r="Q38" s="11">
        <v>50.998241</v>
      </c>
      <c r="R38" s="10">
        <v>1024.7482</v>
      </c>
      <c r="S38" s="11">
        <v>6.6181200000000002</v>
      </c>
      <c r="T38" s="10">
        <v>93.339449999999999</v>
      </c>
      <c r="U38" s="11">
        <v>8.2420000000000009</v>
      </c>
      <c r="V38" s="11">
        <v>0.46779999999999999</v>
      </c>
      <c r="W38" s="11">
        <v>1.0874999999999999</v>
      </c>
      <c r="X38" s="11">
        <v>35.750799999999998</v>
      </c>
      <c r="Y38" s="11">
        <v>21.8245</v>
      </c>
      <c r="Z38" s="11">
        <v>50.735160999999998</v>
      </c>
      <c r="AA38" s="10">
        <v>1024.8816999999999</v>
      </c>
      <c r="AB38" s="11">
        <v>6.7663200000000003</v>
      </c>
      <c r="AC38" s="10">
        <v>94.973650000000006</v>
      </c>
      <c r="AD38" s="11">
        <v>8.2539999999999996</v>
      </c>
      <c r="AE38" s="11">
        <v>0.38109999999999999</v>
      </c>
      <c r="AF38" s="11">
        <v>1.1337999999999999</v>
      </c>
      <c r="AG38" s="10">
        <v>3.8</v>
      </c>
      <c r="AH38" s="503"/>
    </row>
    <row r="39" spans="1:34" s="116" customFormat="1">
      <c r="A39" s="29" t="s">
        <v>56</v>
      </c>
      <c r="B39" s="33">
        <v>41988</v>
      </c>
      <c r="C39" s="532">
        <v>1.5</v>
      </c>
      <c r="D39" s="643">
        <v>2</v>
      </c>
      <c r="E39" s="532">
        <v>1</v>
      </c>
      <c r="F39" s="643">
        <v>14</v>
      </c>
      <c r="G39" s="643">
        <v>140</v>
      </c>
      <c r="H39" s="643">
        <v>0.9</v>
      </c>
      <c r="I39" s="532" t="s">
        <v>326</v>
      </c>
      <c r="J39" s="643">
        <v>0.2</v>
      </c>
      <c r="K39" s="643">
        <v>1.9</v>
      </c>
      <c r="L39" s="643">
        <v>0.17</v>
      </c>
      <c r="M39" s="532">
        <f t="shared" si="0"/>
        <v>8.9473684210526336</v>
      </c>
      <c r="N39" s="11">
        <v>9.5798210774625442E-2</v>
      </c>
      <c r="O39" s="11">
        <v>36.026499999999999</v>
      </c>
      <c r="P39" s="11">
        <v>21.438600000000001</v>
      </c>
      <c r="Q39" s="11">
        <v>50.672823000000001</v>
      </c>
      <c r="R39" s="10">
        <v>1025.1569999999999</v>
      </c>
      <c r="S39" s="11">
        <v>6.8172499999999996</v>
      </c>
      <c r="T39" s="10">
        <v>95.186220000000006</v>
      </c>
      <c r="U39" s="11">
        <v>8.3320000000000007</v>
      </c>
      <c r="V39" s="11">
        <v>0.94069999999999998</v>
      </c>
      <c r="W39" s="11">
        <v>1.4157</v>
      </c>
      <c r="X39" s="11">
        <v>36.096200000000003</v>
      </c>
      <c r="Y39" s="11">
        <v>21.2746</v>
      </c>
      <c r="Z39" s="11">
        <v>50.591745000000003</v>
      </c>
      <c r="AA39" s="10">
        <v>1025.2978000000001</v>
      </c>
      <c r="AB39" s="11">
        <v>6.5853900000000003</v>
      </c>
      <c r="AC39" s="10">
        <v>91.716859999999997</v>
      </c>
      <c r="AD39" s="11">
        <v>8.327</v>
      </c>
      <c r="AE39" s="11">
        <v>0.66220000000000001</v>
      </c>
      <c r="AF39" s="11">
        <v>1.1085</v>
      </c>
      <c r="AG39" s="10">
        <v>7</v>
      </c>
      <c r="AH39" s="503"/>
    </row>
    <row r="40" spans="1:34" s="116" customFormat="1">
      <c r="A40" s="29" t="s">
        <v>56</v>
      </c>
      <c r="B40" s="33">
        <v>41995</v>
      </c>
      <c r="C40" s="532">
        <v>1.5</v>
      </c>
      <c r="D40" s="532">
        <v>1</v>
      </c>
      <c r="E40" s="532">
        <v>1</v>
      </c>
      <c r="F40" s="643">
        <v>14</v>
      </c>
      <c r="G40" s="643">
        <v>120</v>
      </c>
      <c r="H40" s="643">
        <v>0.7</v>
      </c>
      <c r="I40" s="532" t="s">
        <v>326</v>
      </c>
      <c r="J40" s="643">
        <v>0.2</v>
      </c>
      <c r="K40" s="643">
        <v>1.2</v>
      </c>
      <c r="L40" s="643">
        <v>0.19</v>
      </c>
      <c r="M40" s="532">
        <f t="shared" si="0"/>
        <v>15.833333333333336</v>
      </c>
      <c r="N40" s="532">
        <v>9.8320657172540821E-2</v>
      </c>
      <c r="O40" s="11">
        <v>36.272199999999998</v>
      </c>
      <c r="P40" s="11">
        <v>22.1097</v>
      </c>
      <c r="Q40" s="11">
        <v>51.690699000000002</v>
      </c>
      <c r="R40" s="10">
        <v>1025.1577</v>
      </c>
      <c r="S40" s="11">
        <v>7.1115000000000004</v>
      </c>
      <c r="T40" s="10">
        <v>100.63027</v>
      </c>
      <c r="U40" s="11">
        <v>8.2710000000000008</v>
      </c>
      <c r="V40" s="11">
        <v>0.44419999999999998</v>
      </c>
      <c r="W40" s="11">
        <v>0.45600000000000002</v>
      </c>
      <c r="X40" s="11">
        <v>36.2866</v>
      </c>
      <c r="Y40" s="11">
        <v>22.006399999999999</v>
      </c>
      <c r="Z40" s="11">
        <v>51.603357000000003</v>
      </c>
      <c r="AA40" s="10">
        <v>1025.2379000000001</v>
      </c>
      <c r="AB40" s="11">
        <v>7.1183300000000003</v>
      </c>
      <c r="AC40" s="10">
        <v>100.5514</v>
      </c>
      <c r="AD40" s="11">
        <v>8.2769999999999992</v>
      </c>
      <c r="AE40" s="11">
        <v>0.39850000000000002</v>
      </c>
      <c r="AF40" s="11">
        <v>0.84960000000000002</v>
      </c>
      <c r="AG40" s="10">
        <v>8.3000000000000007</v>
      </c>
      <c r="AH40" s="503"/>
    </row>
    <row r="41" spans="1:34" s="116" customFormat="1">
      <c r="A41" s="29" t="s">
        <v>56</v>
      </c>
      <c r="B41" s="33">
        <v>42009</v>
      </c>
      <c r="C41" s="532">
        <v>1.5</v>
      </c>
      <c r="D41" s="532">
        <v>1</v>
      </c>
      <c r="E41" s="532">
        <v>1</v>
      </c>
      <c r="F41" s="643">
        <v>14</v>
      </c>
      <c r="G41" s="643">
        <v>130</v>
      </c>
      <c r="H41" s="643">
        <v>1.2</v>
      </c>
      <c r="I41" s="532" t="s">
        <v>326</v>
      </c>
      <c r="J41" s="643">
        <v>0.3</v>
      </c>
      <c r="K41" s="643">
        <v>1.6</v>
      </c>
      <c r="L41" s="643">
        <v>0.2</v>
      </c>
      <c r="M41" s="532">
        <f t="shared" si="0"/>
        <v>12.5</v>
      </c>
      <c r="N41" s="532">
        <v>0.10246537703924541</v>
      </c>
      <c r="O41" s="11">
        <v>36.493099999999998</v>
      </c>
      <c r="P41" s="11">
        <v>23.176500000000001</v>
      </c>
      <c r="Q41" s="11">
        <v>53.110942000000001</v>
      </c>
      <c r="R41" s="10">
        <v>1025.0162</v>
      </c>
      <c r="S41" s="11">
        <v>6.6270600000000002</v>
      </c>
      <c r="T41" s="10">
        <v>95.668440000000004</v>
      </c>
      <c r="U41" s="11">
        <v>8.2959999999999994</v>
      </c>
      <c r="V41" s="11">
        <v>0.3589</v>
      </c>
      <c r="W41" s="11">
        <v>0.86639999999999995</v>
      </c>
      <c r="X41" s="11">
        <v>36.492100000000001</v>
      </c>
      <c r="Y41" s="11">
        <v>23.145199999999999</v>
      </c>
      <c r="Z41" s="11">
        <v>53.080590000000001</v>
      </c>
      <c r="AA41" s="10">
        <v>1025.0675000000001</v>
      </c>
      <c r="AB41" s="11">
        <v>6.7051299999999996</v>
      </c>
      <c r="AC41" s="10">
        <v>96.742189999999994</v>
      </c>
      <c r="AD41" s="11">
        <v>8.31</v>
      </c>
      <c r="AE41" s="11">
        <v>0.1832</v>
      </c>
      <c r="AF41" s="11">
        <v>0.91879999999999995</v>
      </c>
      <c r="AG41" s="10">
        <v>7.1</v>
      </c>
      <c r="AH41" s="503"/>
    </row>
    <row r="42" spans="1:34" s="116" customFormat="1">
      <c r="A42" s="29" t="s">
        <v>56</v>
      </c>
      <c r="B42" s="33">
        <v>42016</v>
      </c>
      <c r="C42" s="532">
        <v>1.5</v>
      </c>
      <c r="D42" s="532">
        <v>1</v>
      </c>
      <c r="E42" s="532">
        <v>1</v>
      </c>
      <c r="F42" s="643">
        <v>14</v>
      </c>
      <c r="G42" s="643">
        <v>130</v>
      </c>
      <c r="H42" s="643">
        <v>1.2</v>
      </c>
      <c r="I42" s="532" t="s">
        <v>326</v>
      </c>
      <c r="J42" s="643">
        <v>0.3</v>
      </c>
      <c r="K42" s="643">
        <v>1.9</v>
      </c>
      <c r="L42" s="643">
        <v>0.21</v>
      </c>
      <c r="M42" s="532">
        <f t="shared" si="0"/>
        <v>11.052631578947368</v>
      </c>
      <c r="N42" s="11">
        <v>0.10342744906441159</v>
      </c>
      <c r="O42" s="11">
        <v>36.669499999999999</v>
      </c>
      <c r="P42" s="11">
        <v>23.119199999999999</v>
      </c>
      <c r="Q42" s="11">
        <v>53.277163000000002</v>
      </c>
      <c r="R42" s="10">
        <v>1025.1674</v>
      </c>
      <c r="S42" s="11">
        <v>7.0327000000000002</v>
      </c>
      <c r="T42" s="10">
        <v>101.52666000000001</v>
      </c>
      <c r="U42" s="11">
        <v>8.3260000000000005</v>
      </c>
      <c r="V42" s="11">
        <v>0.44319999999999998</v>
      </c>
      <c r="W42" s="11">
        <v>0.71960000000000002</v>
      </c>
      <c r="X42" s="11">
        <v>36.673200000000001</v>
      </c>
      <c r="Y42" s="11">
        <v>23.113299999999999</v>
      </c>
      <c r="Z42" s="11">
        <v>53.279921999999999</v>
      </c>
      <c r="AA42" s="10">
        <v>1025.2148999999999</v>
      </c>
      <c r="AB42" s="11">
        <v>7.0218100000000003</v>
      </c>
      <c r="AC42" s="10">
        <v>101.36114999999999</v>
      </c>
      <c r="AD42" s="11">
        <v>8.3350000000000009</v>
      </c>
      <c r="AE42" s="11">
        <v>0.50590000000000002</v>
      </c>
      <c r="AF42" s="11">
        <v>1.0086999999999999</v>
      </c>
      <c r="AG42" s="10">
        <v>7.4</v>
      </c>
      <c r="AH42" s="503"/>
    </row>
    <row r="43" spans="1:34" s="116" customFormat="1">
      <c r="A43" s="29" t="s">
        <v>56</v>
      </c>
      <c r="B43" s="33">
        <v>42023</v>
      </c>
      <c r="C43" s="532">
        <v>1.5</v>
      </c>
      <c r="D43" s="532">
        <v>1</v>
      </c>
      <c r="E43" s="532">
        <v>1</v>
      </c>
      <c r="F43" s="643">
        <v>12</v>
      </c>
      <c r="G43" s="643">
        <v>90</v>
      </c>
      <c r="H43" s="643">
        <v>0.5</v>
      </c>
      <c r="I43" s="532" t="s">
        <v>326</v>
      </c>
      <c r="J43" s="643">
        <v>0.2</v>
      </c>
      <c r="K43" s="643">
        <v>1.1000000000000001</v>
      </c>
      <c r="L43" s="643">
        <v>0.13</v>
      </c>
      <c r="M43" s="532">
        <f t="shared" si="0"/>
        <v>11.818181818181818</v>
      </c>
      <c r="N43" s="11">
        <v>7.855724625334376E-2</v>
      </c>
      <c r="O43" s="11">
        <v>36.4739</v>
      </c>
      <c r="P43" s="11">
        <v>24.008700000000001</v>
      </c>
      <c r="Q43" s="11">
        <v>53.980592999999999</v>
      </c>
      <c r="R43" s="10">
        <v>1024.7572</v>
      </c>
      <c r="S43" s="11">
        <v>6.8532400000000004</v>
      </c>
      <c r="T43" s="10">
        <v>100.35626000000001</v>
      </c>
      <c r="U43" s="11">
        <v>8.3309999999999995</v>
      </c>
      <c r="V43" s="11">
        <v>0.25030000000000002</v>
      </c>
      <c r="W43" s="11">
        <v>0.47049999999999997</v>
      </c>
      <c r="X43" s="11">
        <v>36.543900000000001</v>
      </c>
      <c r="Y43" s="11">
        <v>24.114599999999999</v>
      </c>
      <c r="Z43" s="11">
        <v>54.191088000000001</v>
      </c>
      <c r="AA43" s="10">
        <v>1024.8210999999999</v>
      </c>
      <c r="AB43" s="11">
        <v>6.6842699999999997</v>
      </c>
      <c r="AC43" s="10">
        <v>98.099469999999997</v>
      </c>
      <c r="AD43" s="11">
        <v>8.3260000000000005</v>
      </c>
      <c r="AE43" s="11">
        <v>0.12139999999999999</v>
      </c>
      <c r="AF43" s="11">
        <v>0.46550000000000002</v>
      </c>
      <c r="AG43" s="10">
        <v>10.1</v>
      </c>
      <c r="AH43" s="503"/>
    </row>
    <row r="44" spans="1:34" s="116" customFormat="1">
      <c r="A44" s="29" t="s">
        <v>56</v>
      </c>
      <c r="B44" s="33">
        <v>42031</v>
      </c>
      <c r="C44" s="532">
        <v>1.5</v>
      </c>
      <c r="D44" s="532">
        <v>1</v>
      </c>
      <c r="E44" s="532">
        <v>1</v>
      </c>
      <c r="F44" s="643">
        <v>14</v>
      </c>
      <c r="G44" s="643">
        <v>120</v>
      </c>
      <c r="H44" s="643">
        <v>1.1000000000000001</v>
      </c>
      <c r="I44" s="532" t="s">
        <v>326</v>
      </c>
      <c r="J44" s="643">
        <v>0.2</v>
      </c>
      <c r="K44" s="643">
        <v>1.2</v>
      </c>
      <c r="L44" s="643">
        <v>0.19</v>
      </c>
      <c r="M44" s="532">
        <f t="shared" si="0"/>
        <v>15.833333333333336</v>
      </c>
      <c r="N44" s="11">
        <v>0.10607654677342854</v>
      </c>
      <c r="O44" s="11">
        <v>36.713999999999999</v>
      </c>
      <c r="P44" s="11">
        <v>23.9694</v>
      </c>
      <c r="Q44" s="11">
        <v>54.253109000000002</v>
      </c>
      <c r="R44" s="10">
        <v>1024.95</v>
      </c>
      <c r="S44" s="11">
        <v>6.4974600000000002</v>
      </c>
      <c r="T44" s="10">
        <v>95.213440000000006</v>
      </c>
      <c r="U44" s="11">
        <v>8.3420000000000005</v>
      </c>
      <c r="V44" s="11">
        <v>0.39939999999999998</v>
      </c>
      <c r="W44" s="11">
        <v>0.79010000000000002</v>
      </c>
      <c r="X44" s="11">
        <v>36.714300000000001</v>
      </c>
      <c r="Y44" s="11">
        <v>23.967500000000001</v>
      </c>
      <c r="Z44" s="11">
        <v>54.255889000000003</v>
      </c>
      <c r="AA44" s="10">
        <v>1024.9940999999999</v>
      </c>
      <c r="AB44" s="11">
        <v>6.4778799999999999</v>
      </c>
      <c r="AC44" s="10">
        <v>94.923559999999995</v>
      </c>
      <c r="AD44" s="11">
        <v>8.3439999999999994</v>
      </c>
      <c r="AE44" s="11">
        <v>0.2102</v>
      </c>
      <c r="AF44" s="11">
        <v>0.85240000000000005</v>
      </c>
      <c r="AG44" s="10">
        <v>8</v>
      </c>
      <c r="AH44" s="503"/>
    </row>
    <row r="45" spans="1:34" s="116" customFormat="1">
      <c r="A45" s="29" t="s">
        <v>56</v>
      </c>
      <c r="B45" s="33">
        <v>42037</v>
      </c>
      <c r="C45" s="532">
        <v>1.5</v>
      </c>
      <c r="D45" s="532">
        <v>1</v>
      </c>
      <c r="E45" s="532">
        <v>1</v>
      </c>
      <c r="F45" s="643">
        <v>14</v>
      </c>
      <c r="G45" s="643">
        <v>130</v>
      </c>
      <c r="H45" s="643">
        <v>1.9</v>
      </c>
      <c r="I45" s="532" t="s">
        <v>326</v>
      </c>
      <c r="J45" s="643">
        <v>0.4</v>
      </c>
      <c r="K45" s="643">
        <v>1.9</v>
      </c>
      <c r="L45" s="643">
        <v>0.23</v>
      </c>
      <c r="M45" s="532">
        <f t="shared" si="0"/>
        <v>12.105263157894738</v>
      </c>
      <c r="N45" s="11">
        <v>0.12319562721555617</v>
      </c>
      <c r="O45" s="11">
        <v>36.631700000000002</v>
      </c>
      <c r="P45" s="11">
        <v>23.871200000000002</v>
      </c>
      <c r="Q45" s="11">
        <v>54.039157000000003</v>
      </c>
      <c r="R45" s="10">
        <v>1024.9175</v>
      </c>
      <c r="S45" s="11">
        <v>6.6257599999999996</v>
      </c>
      <c r="T45" s="10">
        <v>96.883759999999995</v>
      </c>
      <c r="U45" s="11">
        <v>8.2889999999999997</v>
      </c>
      <c r="V45" s="11">
        <v>0.5927</v>
      </c>
      <c r="W45" s="11">
        <v>1.2433000000000001</v>
      </c>
      <c r="X45" s="11">
        <v>36.6282</v>
      </c>
      <c r="Y45" s="11">
        <v>23.855899999999998</v>
      </c>
      <c r="Z45" s="11">
        <v>54.022492999999997</v>
      </c>
      <c r="AA45" s="10">
        <v>1024.9626000000001</v>
      </c>
      <c r="AB45" s="11">
        <v>6.5691499999999996</v>
      </c>
      <c r="AC45" s="10">
        <v>96.028750000000002</v>
      </c>
      <c r="AD45" s="11">
        <v>8.2880000000000003</v>
      </c>
      <c r="AE45" s="11">
        <v>0.5202</v>
      </c>
      <c r="AF45" s="11">
        <v>2.0973000000000002</v>
      </c>
      <c r="AG45" s="10">
        <v>6.2</v>
      </c>
      <c r="AH45" s="503"/>
    </row>
    <row r="46" spans="1:34" s="116" customFormat="1">
      <c r="A46" s="29" t="s">
        <v>56</v>
      </c>
      <c r="B46" s="33">
        <v>42044</v>
      </c>
      <c r="C46" s="532">
        <v>1.5</v>
      </c>
      <c r="D46" s="532">
        <v>1</v>
      </c>
      <c r="E46" s="532">
        <v>1</v>
      </c>
      <c r="F46" s="643">
        <v>14</v>
      </c>
      <c r="G46" s="643">
        <v>130</v>
      </c>
      <c r="H46" s="643">
        <v>0.6</v>
      </c>
      <c r="I46" s="532" t="s">
        <v>326</v>
      </c>
      <c r="J46" s="643">
        <v>0.2</v>
      </c>
      <c r="K46" s="643">
        <v>1</v>
      </c>
      <c r="L46" s="643">
        <v>0.17</v>
      </c>
      <c r="M46" s="532">
        <f t="shared" si="0"/>
        <v>17</v>
      </c>
      <c r="N46" s="11">
        <v>0.10342878973754968</v>
      </c>
      <c r="O46" s="11">
        <v>36.683199999999999</v>
      </c>
      <c r="P46" s="11">
        <v>25.249300000000002</v>
      </c>
      <c r="Q46" s="11">
        <v>55.602303999999997</v>
      </c>
      <c r="R46" s="10">
        <v>1024.539</v>
      </c>
      <c r="S46" s="11">
        <v>6.7351799999999997</v>
      </c>
      <c r="T46" s="10">
        <v>100.85473</v>
      </c>
      <c r="U46" s="11">
        <v>8.3350000000000009</v>
      </c>
      <c r="V46" s="11">
        <v>0.32029999999999997</v>
      </c>
      <c r="W46" s="11">
        <v>0.55449999999999999</v>
      </c>
      <c r="X46" s="11">
        <v>36.755800000000001</v>
      </c>
      <c r="Y46" s="11">
        <v>24.782800000000002</v>
      </c>
      <c r="Z46" s="11">
        <v>55.195877000000003</v>
      </c>
      <c r="AA46" s="10">
        <v>1024.7804000000001</v>
      </c>
      <c r="AB46" s="11">
        <v>5.3920399999999997</v>
      </c>
      <c r="AC46" s="10">
        <v>80.139700000000005</v>
      </c>
      <c r="AD46" s="11">
        <v>8.2799999999999994</v>
      </c>
      <c r="AE46" s="11">
        <v>0.74180000000000001</v>
      </c>
      <c r="AF46" s="11">
        <v>2.7298</v>
      </c>
      <c r="AG46" s="10">
        <v>7.7</v>
      </c>
      <c r="AH46" s="503"/>
    </row>
    <row r="47" spans="1:34" s="116" customFormat="1">
      <c r="A47" s="29" t="s">
        <v>56</v>
      </c>
      <c r="B47" s="33">
        <v>42051</v>
      </c>
      <c r="C47" s="532">
        <v>1.5</v>
      </c>
      <c r="D47" s="532">
        <v>1</v>
      </c>
      <c r="E47" s="532">
        <v>1</v>
      </c>
      <c r="F47" s="643">
        <v>15</v>
      </c>
      <c r="G47" s="643">
        <v>120</v>
      </c>
      <c r="H47" s="643">
        <v>1.8</v>
      </c>
      <c r="I47" s="532" t="s">
        <v>326</v>
      </c>
      <c r="J47" s="643">
        <v>0.3</v>
      </c>
      <c r="K47" s="643">
        <v>1.8</v>
      </c>
      <c r="L47" s="643">
        <v>0.2</v>
      </c>
      <c r="M47" s="532">
        <f t="shared" si="0"/>
        <v>11.111111111111112</v>
      </c>
      <c r="N47" s="11">
        <v>0.12484575327016528</v>
      </c>
      <c r="O47" s="11">
        <v>36.772399999999998</v>
      </c>
      <c r="P47" s="11">
        <v>24.1129</v>
      </c>
      <c r="Q47" s="11">
        <v>54.485222</v>
      </c>
      <c r="R47" s="10">
        <v>1024.951</v>
      </c>
      <c r="S47" s="11">
        <v>6.3628799999999996</v>
      </c>
      <c r="T47" s="21">
        <v>93.502589999999998</v>
      </c>
      <c r="U47" s="11"/>
      <c r="V47" s="11">
        <v>2.1766000000000001</v>
      </c>
      <c r="X47" s="11">
        <v>36.810899999999997</v>
      </c>
      <c r="Y47" s="11">
        <v>24.1081</v>
      </c>
      <c r="Z47" s="11">
        <v>54.535176</v>
      </c>
      <c r="AA47" s="10">
        <v>1025.0255</v>
      </c>
      <c r="AB47" s="11">
        <v>6.3131000000000004</v>
      </c>
      <c r="AC47" s="21">
        <v>92.784030000000001</v>
      </c>
      <c r="AD47" s="11"/>
      <c r="AE47" s="11">
        <v>0.34820000000000001</v>
      </c>
      <c r="AG47" s="10">
        <v>6.2</v>
      </c>
      <c r="AH47" s="503"/>
    </row>
    <row r="48" spans="1:34" s="116" customFormat="1">
      <c r="A48" s="29" t="s">
        <v>56</v>
      </c>
      <c r="B48" s="33">
        <v>42058</v>
      </c>
      <c r="C48" s="532">
        <v>1.5</v>
      </c>
      <c r="D48" s="532">
        <v>1</v>
      </c>
      <c r="E48" s="532">
        <v>1</v>
      </c>
      <c r="F48" s="643">
        <v>12</v>
      </c>
      <c r="G48" s="643">
        <v>100</v>
      </c>
      <c r="H48" s="643">
        <v>0.7</v>
      </c>
      <c r="I48" s="532" t="s">
        <v>326</v>
      </c>
      <c r="J48" s="643">
        <v>0.1</v>
      </c>
      <c r="K48" s="643">
        <v>1.6</v>
      </c>
      <c r="L48" s="12"/>
      <c r="M48" s="532"/>
      <c r="N48" s="11">
        <v>9.8046185269025546E-2</v>
      </c>
      <c r="O48" s="11">
        <v>36.853900000000003</v>
      </c>
      <c r="P48" s="11">
        <v>23.748799999999999</v>
      </c>
      <c r="Q48" s="11">
        <v>54.197163000000003</v>
      </c>
      <c r="R48" s="10">
        <v>1025.1251</v>
      </c>
      <c r="S48" s="11">
        <v>6.4011100000000001</v>
      </c>
      <c r="T48" s="10">
        <v>93.521349999999998</v>
      </c>
      <c r="U48" s="11">
        <v>8.2650000000000006</v>
      </c>
      <c r="V48" s="11">
        <v>0.7399</v>
      </c>
      <c r="W48" s="11">
        <v>0.45390000000000003</v>
      </c>
      <c r="X48" s="11">
        <v>36.852699999999999</v>
      </c>
      <c r="Y48" s="11">
        <v>23.754899999999999</v>
      </c>
      <c r="Z48" s="11">
        <v>54.206375999999999</v>
      </c>
      <c r="AA48" s="10">
        <v>1025.1624999999999</v>
      </c>
      <c r="AB48" s="11">
        <v>6.4018899999999999</v>
      </c>
      <c r="AC48" s="10">
        <v>93.54186</v>
      </c>
      <c r="AD48" s="11">
        <v>8.2690000000000001</v>
      </c>
      <c r="AE48" s="11">
        <v>0.27150000000000002</v>
      </c>
      <c r="AF48" s="11">
        <v>0.58160000000000001</v>
      </c>
      <c r="AG48" s="10">
        <v>9.1</v>
      </c>
      <c r="AH48" s="503"/>
    </row>
    <row r="49" spans="1:34" s="116" customFormat="1">
      <c r="A49" s="29" t="s">
        <v>56</v>
      </c>
      <c r="B49" s="33">
        <v>42065</v>
      </c>
      <c r="C49" s="532">
        <v>1.5</v>
      </c>
      <c r="D49" s="532">
        <v>1</v>
      </c>
      <c r="E49" s="532">
        <v>1</v>
      </c>
      <c r="F49" s="643">
        <v>12</v>
      </c>
      <c r="G49" s="643">
        <v>120</v>
      </c>
      <c r="H49" s="643">
        <v>1.1000000000000001</v>
      </c>
      <c r="I49" s="532" t="s">
        <v>326</v>
      </c>
      <c r="J49" s="643">
        <v>0.2</v>
      </c>
      <c r="K49" s="643">
        <v>1.9</v>
      </c>
      <c r="L49" s="643">
        <v>0.25</v>
      </c>
      <c r="M49" s="532">
        <f t="shared" si="0"/>
        <v>13.157894736842104</v>
      </c>
      <c r="N49" s="11">
        <v>9.9148339312502567E-2</v>
      </c>
      <c r="O49" s="11">
        <v>36.829500000000003</v>
      </c>
      <c r="P49" s="11">
        <v>24.152200000000001</v>
      </c>
      <c r="Q49" s="11">
        <v>54.603285999999997</v>
      </c>
      <c r="R49" s="10">
        <v>1024.9855</v>
      </c>
      <c r="S49" s="11">
        <v>6.4663899999999996</v>
      </c>
      <c r="T49" s="10">
        <v>95.119039999999998</v>
      </c>
      <c r="U49" s="11">
        <v>8.3170000000000002</v>
      </c>
      <c r="V49" s="11">
        <v>0.46779999999999999</v>
      </c>
      <c r="W49" s="11">
        <v>0.63490000000000002</v>
      </c>
      <c r="X49" s="11">
        <v>36.827399999999997</v>
      </c>
      <c r="Y49" s="11">
        <v>24.137499999999999</v>
      </c>
      <c r="Z49" s="11">
        <v>54.588749</v>
      </c>
      <c r="AA49" s="10">
        <v>1025.0292999999999</v>
      </c>
      <c r="AB49" s="11">
        <v>6.4664200000000003</v>
      </c>
      <c r="AC49" s="10">
        <v>95.094220000000007</v>
      </c>
      <c r="AD49" s="11">
        <v>8.3179999999999996</v>
      </c>
      <c r="AE49" s="11">
        <v>0.49419999999999997</v>
      </c>
      <c r="AF49" s="11">
        <v>0.9234</v>
      </c>
      <c r="AG49" s="10">
        <v>5.9</v>
      </c>
      <c r="AH49" s="503"/>
    </row>
    <row r="50" spans="1:34" s="116" customFormat="1">
      <c r="A50" s="29" t="s">
        <v>56</v>
      </c>
      <c r="B50" s="33">
        <v>42072</v>
      </c>
      <c r="C50" s="532">
        <v>1.5</v>
      </c>
      <c r="D50" s="643">
        <v>2</v>
      </c>
      <c r="E50" s="532">
        <v>1</v>
      </c>
      <c r="F50" s="643">
        <v>15</v>
      </c>
      <c r="G50" s="643">
        <v>130</v>
      </c>
      <c r="H50" s="643">
        <v>1.4</v>
      </c>
      <c r="I50" s="532" t="s">
        <v>326</v>
      </c>
      <c r="J50" s="643">
        <v>0.3</v>
      </c>
      <c r="K50" s="643">
        <v>1.4</v>
      </c>
      <c r="L50" s="643">
        <v>0.18</v>
      </c>
      <c r="M50" s="532">
        <f t="shared" si="0"/>
        <v>12.857142857142859</v>
      </c>
      <c r="N50" s="11">
        <v>0.10239520236722155</v>
      </c>
      <c r="O50" s="11">
        <v>36.889499999999998</v>
      </c>
      <c r="P50" s="11">
        <v>24.151599999999998</v>
      </c>
      <c r="Q50" s="11">
        <v>54.681733999999999</v>
      </c>
      <c r="R50" s="10">
        <v>1025.0333000000001</v>
      </c>
      <c r="S50" s="11">
        <v>6.4478</v>
      </c>
      <c r="T50" s="10">
        <v>94.877219999999994</v>
      </c>
      <c r="U50" s="11">
        <v>8.3670000000000009</v>
      </c>
      <c r="V50" s="11">
        <v>0.26679999999999998</v>
      </c>
      <c r="W50" s="11">
        <v>0.72629999999999995</v>
      </c>
      <c r="X50" s="11">
        <v>36.892200000000003</v>
      </c>
      <c r="Y50" s="11">
        <v>24.059200000000001</v>
      </c>
      <c r="Z50" s="11">
        <v>54.588915999999998</v>
      </c>
      <c r="AA50" s="10">
        <v>1025.1030000000001</v>
      </c>
      <c r="AB50" s="11">
        <v>6.4816900000000004</v>
      </c>
      <c r="AC50" s="10">
        <v>95.226439999999997</v>
      </c>
      <c r="AD50" s="11">
        <v>8.3759999999999994</v>
      </c>
      <c r="AE50" s="11">
        <v>0.4259</v>
      </c>
      <c r="AF50" s="11">
        <v>1.5065999999999999</v>
      </c>
      <c r="AG50" s="10">
        <v>8.4</v>
      </c>
      <c r="AH50" s="503"/>
    </row>
    <row r="51" spans="1:34" s="116" customFormat="1">
      <c r="A51" s="29" t="s">
        <v>56</v>
      </c>
      <c r="B51" s="33">
        <v>42079</v>
      </c>
      <c r="C51" s="532">
        <v>1.5</v>
      </c>
      <c r="D51" s="643">
        <v>3</v>
      </c>
      <c r="E51" s="532">
        <v>1</v>
      </c>
      <c r="F51" s="643">
        <v>12</v>
      </c>
      <c r="G51" s="643">
        <v>110</v>
      </c>
      <c r="H51" s="643">
        <v>1.3</v>
      </c>
      <c r="I51" s="532" t="s">
        <v>326</v>
      </c>
      <c r="J51" s="643">
        <v>0.2</v>
      </c>
      <c r="K51" s="643">
        <v>1.5</v>
      </c>
      <c r="L51" s="643">
        <v>0.17</v>
      </c>
      <c r="M51" s="532">
        <f t="shared" si="0"/>
        <v>11.333333333333334</v>
      </c>
      <c r="N51" s="11">
        <v>0.10785624078237628</v>
      </c>
      <c r="O51" s="11">
        <v>36.685600000000001</v>
      </c>
      <c r="P51" s="11">
        <v>23.916599999999999</v>
      </c>
      <c r="Q51" s="11">
        <v>54.158656999999998</v>
      </c>
      <c r="R51" s="10">
        <v>1024.944</v>
      </c>
      <c r="S51" s="11">
        <v>6.5118999999999998</v>
      </c>
      <c r="T51" s="10">
        <v>95.322800000000001</v>
      </c>
      <c r="U51" s="11">
        <v>8.3650000000000002</v>
      </c>
      <c r="V51" s="11">
        <v>0.47039999999999998</v>
      </c>
      <c r="W51" s="11">
        <v>0.87970000000000004</v>
      </c>
      <c r="X51" s="11">
        <v>36.689399999999999</v>
      </c>
      <c r="Y51" s="11">
        <v>23.919899999999998</v>
      </c>
      <c r="Z51" s="11">
        <v>54.171888000000003</v>
      </c>
      <c r="AA51" s="10">
        <v>1024.9918</v>
      </c>
      <c r="AB51" s="11">
        <v>6.4617699999999996</v>
      </c>
      <c r="AC51" s="10">
        <v>94.596450000000004</v>
      </c>
      <c r="AD51" s="11">
        <v>8.3620000000000001</v>
      </c>
      <c r="AE51" s="11">
        <v>0.37869999999999998</v>
      </c>
      <c r="AF51" s="11">
        <v>0.87319999999999998</v>
      </c>
      <c r="AG51" s="10">
        <v>7</v>
      </c>
      <c r="AH51" s="503"/>
    </row>
    <row r="52" spans="1:34" s="116" customFormat="1">
      <c r="A52" s="29" t="s">
        <v>56</v>
      </c>
      <c r="B52" s="33">
        <v>42086</v>
      </c>
      <c r="C52" s="532">
        <v>1.5</v>
      </c>
      <c r="D52" s="532">
        <v>1</v>
      </c>
      <c r="E52" s="532">
        <v>1</v>
      </c>
      <c r="F52" s="643">
        <v>15</v>
      </c>
      <c r="G52" s="643">
        <v>110</v>
      </c>
      <c r="H52" s="643">
        <v>1.6</v>
      </c>
      <c r="I52" s="532" t="s">
        <v>326</v>
      </c>
      <c r="J52" s="643">
        <v>0.3</v>
      </c>
      <c r="K52" s="643">
        <v>3</v>
      </c>
      <c r="L52" s="643">
        <v>0.26</v>
      </c>
      <c r="M52" s="532">
        <f t="shared" si="0"/>
        <v>8.6666666666666679</v>
      </c>
      <c r="N52" s="11">
        <v>0.12447824081817539</v>
      </c>
      <c r="O52" s="11">
        <v>36.96</v>
      </c>
      <c r="P52" s="11">
        <v>22.581600000000002</v>
      </c>
      <c r="Q52" s="11">
        <v>53.069453000000003</v>
      </c>
      <c r="R52" s="10">
        <v>1025.5435</v>
      </c>
      <c r="S52" s="11">
        <v>6.7390600000000003</v>
      </c>
      <c r="T52" s="10">
        <v>96.541070000000005</v>
      </c>
      <c r="U52" s="11">
        <v>8.2690000000000001</v>
      </c>
      <c r="V52" s="11">
        <v>0.45590000000000003</v>
      </c>
      <c r="W52" s="11">
        <v>1.0701000000000001</v>
      </c>
      <c r="X52" s="11">
        <v>36.990600000000001</v>
      </c>
      <c r="Y52" s="11">
        <v>22.605399999999999</v>
      </c>
      <c r="Z52" s="11">
        <v>53.138804999999998</v>
      </c>
      <c r="AA52" s="10">
        <v>1025.6043</v>
      </c>
      <c r="AB52" s="11">
        <v>6.6918899999999999</v>
      </c>
      <c r="AC52" s="10">
        <v>95.922259999999994</v>
      </c>
      <c r="AD52" s="11">
        <v>8.2759999999999998</v>
      </c>
      <c r="AE52" s="11">
        <v>0.52090000000000003</v>
      </c>
      <c r="AF52" s="11">
        <v>1.6206</v>
      </c>
      <c r="AG52" s="10">
        <v>5.5</v>
      </c>
      <c r="AH52" s="503"/>
    </row>
    <row r="53" spans="1:34" s="116" customFormat="1">
      <c r="A53" s="29"/>
      <c r="B53" s="33"/>
      <c r="C53" s="532"/>
      <c r="D53" s="532"/>
      <c r="E53" s="532"/>
      <c r="F53" s="532"/>
      <c r="G53" s="532"/>
      <c r="H53" s="532"/>
      <c r="I53" s="532"/>
      <c r="J53" s="532"/>
      <c r="K53" s="532"/>
      <c r="L53" s="532"/>
      <c r="M53" s="532"/>
      <c r="N53" s="11"/>
      <c r="O53" s="11"/>
      <c r="P53" s="11"/>
      <c r="Q53" s="11"/>
      <c r="R53" s="10"/>
      <c r="S53" s="11"/>
      <c r="T53" s="10"/>
      <c r="U53" s="11"/>
      <c r="V53" s="11"/>
      <c r="W53" s="11"/>
      <c r="X53" s="11"/>
      <c r="Y53" s="11"/>
      <c r="Z53" s="11"/>
      <c r="AA53" s="10"/>
      <c r="AB53" s="11"/>
      <c r="AC53" s="10"/>
      <c r="AD53" s="11"/>
      <c r="AE53" s="11"/>
      <c r="AF53" s="11"/>
      <c r="AG53" s="10"/>
      <c r="AH53" s="503"/>
    </row>
    <row r="54" spans="1:34" s="116" customFormat="1">
      <c r="A54" s="29" t="s">
        <v>15</v>
      </c>
      <c r="B54" s="33">
        <v>41977</v>
      </c>
      <c r="C54" s="532">
        <v>1.5</v>
      </c>
      <c r="D54" s="643">
        <v>3</v>
      </c>
      <c r="E54" s="532">
        <v>1</v>
      </c>
      <c r="F54" s="643">
        <v>14</v>
      </c>
      <c r="G54" s="643">
        <v>120</v>
      </c>
      <c r="H54" s="643">
        <v>0.7</v>
      </c>
      <c r="I54" s="532" t="s">
        <v>326</v>
      </c>
      <c r="J54" s="643">
        <v>0.1</v>
      </c>
      <c r="K54" s="643">
        <v>1</v>
      </c>
      <c r="L54" s="643">
        <v>0.14000000000000001</v>
      </c>
      <c r="M54" s="532">
        <f t="shared" si="0"/>
        <v>14.000000000000002</v>
      </c>
      <c r="N54" s="11">
        <v>9.5365790898320327E-2</v>
      </c>
      <c r="O54" s="11">
        <v>35.732399999999998</v>
      </c>
      <c r="P54" s="11">
        <v>21.234500000000001</v>
      </c>
      <c r="Q54" s="11">
        <v>50.091963999999997</v>
      </c>
      <c r="R54" s="10">
        <v>1024.989</v>
      </c>
      <c r="S54" s="11">
        <v>6.8954399999999998</v>
      </c>
      <c r="T54" s="10">
        <v>95.761669999999995</v>
      </c>
      <c r="U54" s="11">
        <v>8.1669999999999998</v>
      </c>
      <c r="V54" s="11">
        <v>0.54720000000000002</v>
      </c>
      <c r="W54" s="11">
        <v>0.54269999999999996</v>
      </c>
      <c r="X54" s="11">
        <v>35.738700000000001</v>
      </c>
      <c r="Y54" s="11">
        <v>21.239599999999999</v>
      </c>
      <c r="Z54" s="11">
        <v>50.109589</v>
      </c>
      <c r="AA54" s="10">
        <v>1025.0356999999999</v>
      </c>
      <c r="AB54" s="11">
        <v>6.9866000000000001</v>
      </c>
      <c r="AC54" s="10">
        <v>97.040040000000005</v>
      </c>
      <c r="AD54" s="11">
        <v>8.17</v>
      </c>
      <c r="AE54" s="11">
        <v>0.47089999999999999</v>
      </c>
      <c r="AF54" s="11">
        <v>0.63739999999999997</v>
      </c>
      <c r="AG54" s="10">
        <v>7.2</v>
      </c>
      <c r="AH54" s="503"/>
    </row>
    <row r="55" spans="1:34" s="116" customFormat="1">
      <c r="A55" s="29" t="s">
        <v>15</v>
      </c>
      <c r="B55" s="33">
        <v>41981</v>
      </c>
      <c r="C55" s="532">
        <v>1.5</v>
      </c>
      <c r="D55" s="643">
        <v>3</v>
      </c>
      <c r="E55" s="532">
        <v>1</v>
      </c>
      <c r="F55" s="643">
        <v>14</v>
      </c>
      <c r="G55" s="643">
        <v>110</v>
      </c>
      <c r="H55" s="643">
        <v>0.7</v>
      </c>
      <c r="I55" s="532" t="s">
        <v>326</v>
      </c>
      <c r="J55" s="643">
        <v>0.1</v>
      </c>
      <c r="K55" s="643">
        <v>2.7</v>
      </c>
      <c r="L55" s="643">
        <v>0.15</v>
      </c>
      <c r="M55" s="532">
        <f t="shared" si="0"/>
        <v>5.5555555555555554</v>
      </c>
      <c r="N55" s="11">
        <v>9.157077945409714E-2</v>
      </c>
      <c r="O55" s="11">
        <v>35.79</v>
      </c>
      <c r="P55" s="11">
        <v>21.552199999999999</v>
      </c>
      <c r="Q55" s="11">
        <v>50.495488000000002</v>
      </c>
      <c r="R55" s="10">
        <v>1024.9440999999999</v>
      </c>
      <c r="S55" s="11">
        <v>6.8605600000000004</v>
      </c>
      <c r="T55" s="10">
        <v>95.852590000000006</v>
      </c>
      <c r="U55" s="11">
        <v>8.234</v>
      </c>
      <c r="V55" s="11">
        <v>0.441</v>
      </c>
      <c r="W55" s="11">
        <v>0.52359999999999995</v>
      </c>
      <c r="X55" s="11">
        <v>35.789099999999998</v>
      </c>
      <c r="Y55" s="11">
        <v>21.5549</v>
      </c>
      <c r="Z55" s="11">
        <v>50.501488999999999</v>
      </c>
      <c r="AA55" s="10">
        <v>1024.9860000000001</v>
      </c>
      <c r="AB55" s="11">
        <v>6.8728199999999999</v>
      </c>
      <c r="AC55" s="10">
        <v>96.027879999999996</v>
      </c>
      <c r="AD55" s="11">
        <v>8.2360000000000007</v>
      </c>
      <c r="AE55" s="11">
        <v>0.40939999999999999</v>
      </c>
      <c r="AF55" s="11">
        <v>0.75109999999999999</v>
      </c>
      <c r="AG55" s="10">
        <v>5.5</v>
      </c>
      <c r="AH55" s="503"/>
    </row>
    <row r="56" spans="1:34" s="116" customFormat="1">
      <c r="A56" s="29" t="s">
        <v>15</v>
      </c>
      <c r="B56" s="33">
        <v>41988</v>
      </c>
      <c r="C56" s="532">
        <v>1.5</v>
      </c>
      <c r="D56" s="643">
        <v>3</v>
      </c>
      <c r="E56" s="532">
        <v>1</v>
      </c>
      <c r="F56" s="643">
        <v>13</v>
      </c>
      <c r="G56" s="643">
        <v>120</v>
      </c>
      <c r="H56" s="643">
        <v>0.8</v>
      </c>
      <c r="I56" s="532" t="s">
        <v>326</v>
      </c>
      <c r="J56" s="643">
        <v>0.2</v>
      </c>
      <c r="K56" s="643">
        <v>1.5</v>
      </c>
      <c r="L56" s="643">
        <v>0.14000000000000001</v>
      </c>
      <c r="M56" s="532">
        <f t="shared" si="0"/>
        <v>9.3333333333333339</v>
      </c>
      <c r="N56" s="11">
        <v>9.2388812089104613E-2</v>
      </c>
      <c r="O56" s="11">
        <v>36.094999999999999</v>
      </c>
      <c r="P56" s="11">
        <v>21.2361</v>
      </c>
      <c r="Q56" s="11">
        <v>50.545526000000002</v>
      </c>
      <c r="R56" s="10">
        <v>1025.2659000000001</v>
      </c>
      <c r="S56" s="11">
        <v>6.7255200000000004</v>
      </c>
      <c r="T56" s="10">
        <v>93.603219999999993</v>
      </c>
      <c r="U56" s="11">
        <v>8.3070000000000004</v>
      </c>
      <c r="V56" s="11">
        <v>0.53359999999999996</v>
      </c>
      <c r="W56" s="11">
        <v>0.57899999999999996</v>
      </c>
      <c r="X56" s="11">
        <v>36.094099999999997</v>
      </c>
      <c r="Y56" s="11">
        <v>21.209199999999999</v>
      </c>
      <c r="Z56" s="11">
        <v>50.520434999999999</v>
      </c>
      <c r="AA56" s="10">
        <v>1025.3145</v>
      </c>
      <c r="AB56" s="11">
        <v>6.7033199999999997</v>
      </c>
      <c r="AC56" s="10">
        <v>93.248919999999998</v>
      </c>
      <c r="AD56" s="11">
        <v>8.3070000000000004</v>
      </c>
      <c r="AE56" s="11">
        <v>0.58620000000000005</v>
      </c>
      <c r="AF56" s="11">
        <v>0.79600000000000004</v>
      </c>
      <c r="AG56" s="10">
        <v>6.3</v>
      </c>
      <c r="AH56" s="503"/>
    </row>
    <row r="57" spans="1:34" s="116" customFormat="1">
      <c r="A57" s="29" t="s">
        <v>15</v>
      </c>
      <c r="B57" s="33">
        <v>41995</v>
      </c>
      <c r="C57" s="532">
        <v>1.5</v>
      </c>
      <c r="D57" s="532">
        <v>1</v>
      </c>
      <c r="E57" s="532">
        <v>1</v>
      </c>
      <c r="F57" s="643">
        <v>13</v>
      </c>
      <c r="G57" s="643">
        <v>130</v>
      </c>
      <c r="H57" s="643">
        <v>0.7</v>
      </c>
      <c r="I57" s="532" t="s">
        <v>326</v>
      </c>
      <c r="J57" s="643">
        <v>0.1</v>
      </c>
      <c r="K57" s="643">
        <v>0.9</v>
      </c>
      <c r="L57" s="643">
        <v>0.14000000000000001</v>
      </c>
      <c r="M57" s="532">
        <f t="shared" si="0"/>
        <v>15.555555555555555</v>
      </c>
      <c r="N57" s="11">
        <v>9.4255270987729858E-2</v>
      </c>
      <c r="O57" s="11">
        <v>36.313499999999998</v>
      </c>
      <c r="P57" s="11">
        <v>21.771799999999999</v>
      </c>
      <c r="Q57" s="11">
        <v>51.384296999999997</v>
      </c>
      <c r="R57" s="10">
        <v>1025.2824000000001</v>
      </c>
      <c r="S57" s="11">
        <v>7.1060499999999998</v>
      </c>
      <c r="T57" s="10">
        <v>99.976990000000001</v>
      </c>
      <c r="U57" s="11">
        <v>8.2650000000000006</v>
      </c>
      <c r="V57" s="11">
        <v>0.50160000000000005</v>
      </c>
      <c r="W57" s="11">
        <v>0.51939999999999997</v>
      </c>
      <c r="X57" s="11">
        <v>36.312600000000003</v>
      </c>
      <c r="Y57" s="11">
        <v>21.718599999999999</v>
      </c>
      <c r="Z57" s="11">
        <v>51.331059000000003</v>
      </c>
      <c r="AA57" s="10">
        <v>1025.3387</v>
      </c>
      <c r="AB57" s="11">
        <v>7.3206300000000004</v>
      </c>
      <c r="AC57" s="10">
        <v>102.89798</v>
      </c>
      <c r="AD57" s="11">
        <v>8.2769999999999992</v>
      </c>
      <c r="AE57" s="11">
        <v>0.36899999999999999</v>
      </c>
      <c r="AF57" s="11">
        <v>0.59289999999999998</v>
      </c>
      <c r="AG57" s="10">
        <v>7.3</v>
      </c>
      <c r="AH57" s="503"/>
    </row>
    <row r="58" spans="1:34" s="116" customFormat="1">
      <c r="A58" s="29" t="s">
        <v>15</v>
      </c>
      <c r="B58" s="33">
        <v>42009</v>
      </c>
      <c r="C58" s="532">
        <v>1.5</v>
      </c>
      <c r="D58" s="532">
        <v>1</v>
      </c>
      <c r="E58" s="532">
        <v>1</v>
      </c>
      <c r="F58" s="643">
        <v>12</v>
      </c>
      <c r="G58" s="643">
        <v>120</v>
      </c>
      <c r="H58" s="643">
        <v>0.7</v>
      </c>
      <c r="I58" s="532" t="s">
        <v>326</v>
      </c>
      <c r="J58" s="643">
        <v>0.1</v>
      </c>
      <c r="K58" s="643">
        <v>0.9</v>
      </c>
      <c r="L58" s="643">
        <v>0.12</v>
      </c>
      <c r="M58" s="532">
        <f t="shared" si="0"/>
        <v>13.333333333333334</v>
      </c>
      <c r="N58" s="532">
        <v>8.0035313040161871E-2</v>
      </c>
      <c r="O58" s="11">
        <v>36.4435</v>
      </c>
      <c r="P58" s="11">
        <v>23.146100000000001</v>
      </c>
      <c r="Q58" s="11">
        <v>53.014194000000003</v>
      </c>
      <c r="R58" s="10">
        <v>1024.9872</v>
      </c>
      <c r="S58" s="11">
        <v>6.6846100000000002</v>
      </c>
      <c r="T58" s="10">
        <v>96.420429999999996</v>
      </c>
      <c r="U58" s="11">
        <v>8.3510000000000009</v>
      </c>
      <c r="V58" s="11">
        <v>0.4551</v>
      </c>
      <c r="W58" s="11">
        <v>0.30959999999999999</v>
      </c>
      <c r="X58" s="11">
        <v>36.451500000000003</v>
      </c>
      <c r="Y58" s="11">
        <v>23.094799999999999</v>
      </c>
      <c r="Z58" s="11">
        <v>52.974193999999997</v>
      </c>
      <c r="AA58" s="10">
        <v>1025.0519999999999</v>
      </c>
      <c r="AB58" s="11">
        <v>6.7073900000000002</v>
      </c>
      <c r="AC58" s="10">
        <v>96.667240000000007</v>
      </c>
      <c r="AD58" s="11">
        <v>8.3480000000000008</v>
      </c>
      <c r="AE58" s="11">
        <v>0.47589999999999999</v>
      </c>
      <c r="AF58" s="11">
        <v>0.56310000000000004</v>
      </c>
      <c r="AG58" s="10">
        <v>9</v>
      </c>
      <c r="AH58" s="503"/>
    </row>
    <row r="59" spans="1:34" s="116" customFormat="1">
      <c r="A59" s="29" t="s">
        <v>15</v>
      </c>
      <c r="B59" s="33">
        <v>42016</v>
      </c>
      <c r="C59" s="532">
        <v>1.5</v>
      </c>
      <c r="D59" s="532">
        <v>1</v>
      </c>
      <c r="E59" s="532">
        <v>1</v>
      </c>
      <c r="F59" s="643">
        <v>15</v>
      </c>
      <c r="G59" s="643">
        <v>100</v>
      </c>
      <c r="H59" s="643">
        <v>0.8</v>
      </c>
      <c r="I59" s="532" t="s">
        <v>326</v>
      </c>
      <c r="J59" s="643">
        <v>0.2</v>
      </c>
      <c r="K59" s="643">
        <v>1.4</v>
      </c>
      <c r="L59" s="643">
        <v>0.15</v>
      </c>
      <c r="M59" s="532">
        <f t="shared" si="0"/>
        <v>10.714285714285715</v>
      </c>
      <c r="N59" s="532">
        <v>0.10028680001941001</v>
      </c>
      <c r="O59" s="11">
        <v>36.5428</v>
      </c>
      <c r="P59" s="11">
        <v>22.8416</v>
      </c>
      <c r="Q59" s="11">
        <v>52.815874000000001</v>
      </c>
      <c r="R59" s="10">
        <v>1025.1519000000001</v>
      </c>
      <c r="S59" s="11">
        <v>6.6343899999999998</v>
      </c>
      <c r="T59" s="10">
        <v>95.244100000000003</v>
      </c>
      <c r="U59" s="11">
        <v>8.2620000000000005</v>
      </c>
      <c r="V59" s="11">
        <v>0.21870000000000001</v>
      </c>
      <c r="W59" s="11">
        <v>0.35120000000000001</v>
      </c>
      <c r="X59" s="11">
        <v>36.542499999999997</v>
      </c>
      <c r="Y59" s="11">
        <v>22.840699999999998</v>
      </c>
      <c r="Z59" s="11">
        <v>52.818995999999999</v>
      </c>
      <c r="AA59" s="10">
        <v>1025.1950999999999</v>
      </c>
      <c r="AB59" s="11">
        <v>6.7875500000000004</v>
      </c>
      <c r="AC59" s="10">
        <v>97.441140000000004</v>
      </c>
      <c r="AD59" s="11">
        <v>8.2639999999999993</v>
      </c>
      <c r="AE59" s="11">
        <v>0.26640000000000003</v>
      </c>
      <c r="AF59" s="11">
        <v>0.60680000000000001</v>
      </c>
      <c r="AG59" s="10">
        <v>8.9</v>
      </c>
      <c r="AH59" s="503"/>
    </row>
    <row r="60" spans="1:34" s="116" customFormat="1">
      <c r="A60" s="29" t="s">
        <v>15</v>
      </c>
      <c r="B60" s="33">
        <v>42023</v>
      </c>
      <c r="C60" s="532">
        <v>1.5</v>
      </c>
      <c r="D60" s="532">
        <v>1</v>
      </c>
      <c r="E60" s="532">
        <v>1</v>
      </c>
      <c r="F60" s="643">
        <v>14</v>
      </c>
      <c r="G60" s="643">
        <v>110</v>
      </c>
      <c r="H60" s="643">
        <v>1.1000000000000001</v>
      </c>
      <c r="I60" s="532" t="s">
        <v>326</v>
      </c>
      <c r="J60" s="643">
        <v>0.4</v>
      </c>
      <c r="K60" s="643">
        <v>1.9</v>
      </c>
      <c r="L60" s="643">
        <v>0.17</v>
      </c>
      <c r="M60" s="532">
        <f t="shared" si="0"/>
        <v>8.9473684210526336</v>
      </c>
      <c r="N60" s="11">
        <v>9.3047672851327354E-2</v>
      </c>
      <c r="O60" s="11">
        <v>36.678600000000003</v>
      </c>
      <c r="P60" s="11">
        <v>24.381799999999998</v>
      </c>
      <c r="Q60" s="11">
        <v>54.653252999999999</v>
      </c>
      <c r="R60" s="10">
        <v>1024.7997</v>
      </c>
      <c r="S60" s="11">
        <v>6.6503199999999998</v>
      </c>
      <c r="T60" s="10">
        <v>98.124589999999998</v>
      </c>
      <c r="U60" s="11">
        <v>8.3000000000000007</v>
      </c>
      <c r="V60" s="11">
        <v>0.43459999999999999</v>
      </c>
      <c r="W60" s="11">
        <v>0.70569999999999999</v>
      </c>
      <c r="X60" s="11">
        <v>36.678800000000003</v>
      </c>
      <c r="Y60" s="11">
        <v>24.3843</v>
      </c>
      <c r="Z60" s="11">
        <v>54.660755000000002</v>
      </c>
      <c r="AA60" s="10">
        <v>1024.8424</v>
      </c>
      <c r="AB60" s="11">
        <v>6.6583199999999998</v>
      </c>
      <c r="AC60" s="10">
        <v>98.246970000000005</v>
      </c>
      <c r="AD60" s="11">
        <v>8.3049999999999997</v>
      </c>
      <c r="AE60" s="11">
        <v>0.36309999999999998</v>
      </c>
      <c r="AF60" s="11">
        <v>0.89490000000000003</v>
      </c>
      <c r="AG60" s="10">
        <v>8.1</v>
      </c>
      <c r="AH60" s="503"/>
    </row>
    <row r="61" spans="1:34" s="116" customFormat="1">
      <c r="A61" s="29" t="s">
        <v>15</v>
      </c>
      <c r="B61" s="33">
        <v>42031</v>
      </c>
      <c r="C61" s="532">
        <v>1.5</v>
      </c>
      <c r="D61" s="532">
        <v>1</v>
      </c>
      <c r="E61" s="532">
        <v>1</v>
      </c>
      <c r="F61" s="643">
        <v>13</v>
      </c>
      <c r="G61" s="643">
        <v>100</v>
      </c>
      <c r="H61" s="643">
        <v>0.6</v>
      </c>
      <c r="I61" s="532" t="s">
        <v>326</v>
      </c>
      <c r="J61" s="643">
        <v>0.1</v>
      </c>
      <c r="K61" s="643">
        <v>0.8</v>
      </c>
      <c r="L61" s="643">
        <v>0.12</v>
      </c>
      <c r="M61" s="532">
        <f t="shared" si="0"/>
        <v>15</v>
      </c>
      <c r="N61" s="11">
        <v>9.4438492542987001E-2</v>
      </c>
      <c r="O61" s="11">
        <v>36.647799999999997</v>
      </c>
      <c r="P61" s="11">
        <v>23.709</v>
      </c>
      <c r="Q61" s="11">
        <v>53.885105000000003</v>
      </c>
      <c r="R61" s="10">
        <v>1024.9786999999999</v>
      </c>
      <c r="S61" s="11">
        <v>6.4493099999999997</v>
      </c>
      <c r="T61" s="10">
        <v>94.049220000000005</v>
      </c>
      <c r="U61" s="11">
        <v>8.2949999999999999</v>
      </c>
      <c r="V61" s="11">
        <v>0.35820000000000002</v>
      </c>
      <c r="W61" s="11">
        <v>0.42570000000000002</v>
      </c>
      <c r="X61" s="11">
        <v>36.6494</v>
      </c>
      <c r="Y61" s="11">
        <v>23.707699999999999</v>
      </c>
      <c r="Z61" s="11">
        <v>53.890065999999997</v>
      </c>
      <c r="AA61" s="10">
        <v>1025.0219999999999</v>
      </c>
      <c r="AB61" s="11">
        <v>6.4531400000000003</v>
      </c>
      <c r="AC61" s="10">
        <v>94.103759999999994</v>
      </c>
      <c r="AD61" s="11">
        <v>8.3030000000000008</v>
      </c>
      <c r="AE61" s="11">
        <v>0.1447</v>
      </c>
      <c r="AF61" s="11">
        <v>0.50149999999999995</v>
      </c>
      <c r="AG61" s="10">
        <v>10</v>
      </c>
      <c r="AH61" s="503"/>
    </row>
    <row r="62" spans="1:34" s="116" customFormat="1">
      <c r="A62" s="29" t="s">
        <v>15</v>
      </c>
      <c r="B62" s="33">
        <v>42037</v>
      </c>
      <c r="C62" s="532">
        <v>1.5</v>
      </c>
      <c r="D62" s="532">
        <v>1</v>
      </c>
      <c r="E62" s="532">
        <v>1</v>
      </c>
      <c r="F62" s="643">
        <v>15</v>
      </c>
      <c r="G62" s="643">
        <v>130</v>
      </c>
      <c r="H62" s="643">
        <v>2</v>
      </c>
      <c r="I62" s="532" t="s">
        <v>326</v>
      </c>
      <c r="J62" s="643">
        <v>0.4</v>
      </c>
      <c r="K62" s="643">
        <v>2.4</v>
      </c>
      <c r="L62" s="643">
        <v>0.23</v>
      </c>
      <c r="M62" s="532">
        <f t="shared" si="0"/>
        <v>9.5833333333333339</v>
      </c>
      <c r="N62" s="11">
        <v>0.12697553225410582</v>
      </c>
      <c r="O62" s="11">
        <v>36.5685</v>
      </c>
      <c r="P62" s="11">
        <v>23.768699999999999</v>
      </c>
      <c r="Q62" s="11">
        <v>53.845734</v>
      </c>
      <c r="R62" s="10">
        <v>1024.8996</v>
      </c>
      <c r="S62" s="11">
        <v>6.5601000000000003</v>
      </c>
      <c r="T62" s="10">
        <v>95.719549999999998</v>
      </c>
      <c r="U62" s="11">
        <v>8.2650000000000006</v>
      </c>
      <c r="V62" s="11">
        <v>0.51870000000000005</v>
      </c>
      <c r="W62" s="11">
        <v>0.997</v>
      </c>
      <c r="X62" s="11">
        <v>36.701099999999997</v>
      </c>
      <c r="Y62" s="11">
        <v>23.985499999999998</v>
      </c>
      <c r="Z62" s="11">
        <v>54.258085000000001</v>
      </c>
      <c r="AA62" s="10">
        <v>1024.9793999999999</v>
      </c>
      <c r="AB62" s="11">
        <v>6.0276800000000001</v>
      </c>
      <c r="AC62" s="10">
        <v>88.347099999999998</v>
      </c>
      <c r="AD62" s="11">
        <v>8.2360000000000007</v>
      </c>
      <c r="AE62" s="11">
        <v>1.1565000000000001</v>
      </c>
      <c r="AF62" s="11">
        <v>2.9255</v>
      </c>
      <c r="AG62" s="10">
        <v>7.2</v>
      </c>
      <c r="AH62" s="503"/>
    </row>
    <row r="63" spans="1:34" s="116" customFormat="1">
      <c r="A63" s="29" t="s">
        <v>15</v>
      </c>
      <c r="B63" s="33">
        <v>42044</v>
      </c>
      <c r="C63" s="532">
        <v>1.5</v>
      </c>
      <c r="D63" s="532">
        <v>1</v>
      </c>
      <c r="E63" s="532">
        <v>1</v>
      </c>
      <c r="F63" s="643">
        <v>14</v>
      </c>
      <c r="G63" s="643">
        <v>120</v>
      </c>
      <c r="H63" s="643">
        <v>0.9</v>
      </c>
      <c r="I63" s="532" t="s">
        <v>326</v>
      </c>
      <c r="J63" s="643">
        <v>0.2</v>
      </c>
      <c r="K63" s="643">
        <v>1.3</v>
      </c>
      <c r="L63" s="643">
        <v>0.17</v>
      </c>
      <c r="M63" s="532">
        <f t="shared" si="0"/>
        <v>13.076923076923078</v>
      </c>
      <c r="N63" s="11">
        <v>0.10752063571206527</v>
      </c>
      <c r="O63" s="11">
        <v>36.719700000000003</v>
      </c>
      <c r="P63" s="11">
        <v>25.013000000000002</v>
      </c>
      <c r="Q63" s="11">
        <v>55.393894000000003</v>
      </c>
      <c r="R63" s="10">
        <v>1024.6388999999999</v>
      </c>
      <c r="S63" s="11">
        <v>6.7088099999999997</v>
      </c>
      <c r="T63" s="10">
        <v>100.08009</v>
      </c>
      <c r="U63" s="11">
        <v>8.3160000000000007</v>
      </c>
      <c r="V63" s="11">
        <v>0.36859999999999998</v>
      </c>
      <c r="W63" s="11">
        <v>0.76259999999999994</v>
      </c>
      <c r="X63" s="11">
        <v>36.8215</v>
      </c>
      <c r="Y63" s="11">
        <v>24.776599999999998</v>
      </c>
      <c r="Z63" s="11">
        <v>55.276676000000002</v>
      </c>
      <c r="AA63" s="10">
        <v>1024.8323</v>
      </c>
      <c r="AB63" s="11">
        <v>5.8835800000000003</v>
      </c>
      <c r="AC63" s="10">
        <v>87.468919999999997</v>
      </c>
      <c r="AD63" s="11">
        <v>8.2620000000000005</v>
      </c>
      <c r="AE63" s="11">
        <v>0.73560000000000003</v>
      </c>
      <c r="AF63" s="11">
        <v>2.5876000000000001</v>
      </c>
      <c r="AG63" s="10">
        <v>6.9</v>
      </c>
      <c r="AH63" s="503"/>
    </row>
    <row r="64" spans="1:34" s="116" customFormat="1">
      <c r="A64" s="29" t="s">
        <v>15</v>
      </c>
      <c r="B64" s="33">
        <v>42051</v>
      </c>
      <c r="C64" s="532">
        <v>1.5</v>
      </c>
      <c r="D64" s="532">
        <v>1</v>
      </c>
      <c r="E64" s="532">
        <v>1</v>
      </c>
      <c r="F64" s="643">
        <v>14</v>
      </c>
      <c r="G64" s="643">
        <v>110</v>
      </c>
      <c r="H64" s="643">
        <v>1.1000000000000001</v>
      </c>
      <c r="I64" s="532" t="s">
        <v>326</v>
      </c>
      <c r="J64" s="643">
        <v>0.2</v>
      </c>
      <c r="K64" s="643">
        <v>1.5</v>
      </c>
      <c r="L64" s="643">
        <v>0.19</v>
      </c>
      <c r="M64" s="532">
        <f t="shared" si="0"/>
        <v>12.666666666666668</v>
      </c>
      <c r="N64" s="11">
        <v>0.10826079573172309</v>
      </c>
      <c r="O64" s="11">
        <v>36.713999999999999</v>
      </c>
      <c r="P64" s="11">
        <v>23.863299999999999</v>
      </c>
      <c r="Q64" s="11">
        <v>54.138095</v>
      </c>
      <c r="R64" s="10">
        <v>1024.9813999999999</v>
      </c>
      <c r="S64" s="11">
        <v>6.5347</v>
      </c>
      <c r="T64" s="21">
        <v>95.584479999999999</v>
      </c>
      <c r="U64" s="11"/>
      <c r="V64" s="11">
        <v>0.54830000000000001</v>
      </c>
      <c r="W64" s="11"/>
      <c r="X64" s="11">
        <v>36.713099999999997</v>
      </c>
      <c r="Y64" s="11">
        <v>23.8645</v>
      </c>
      <c r="Z64" s="11">
        <v>54.142786000000001</v>
      </c>
      <c r="AA64" s="10">
        <v>1025.0241000000001</v>
      </c>
      <c r="AB64" s="11">
        <v>6.4730699999999999</v>
      </c>
      <c r="AC64" s="21">
        <v>94.684520000000006</v>
      </c>
      <c r="AD64" s="11"/>
      <c r="AE64" s="11">
        <v>0.49930000000000002</v>
      </c>
      <c r="AF64" s="11"/>
      <c r="AG64" s="10">
        <v>7</v>
      </c>
      <c r="AH64" s="503"/>
    </row>
    <row r="65" spans="1:34" s="116" customFormat="1">
      <c r="A65" s="29" t="s">
        <v>15</v>
      </c>
      <c r="B65" s="33">
        <v>42058</v>
      </c>
      <c r="C65" s="532">
        <v>1.5</v>
      </c>
      <c r="D65" s="532">
        <v>1</v>
      </c>
      <c r="E65" s="532">
        <v>1</v>
      </c>
      <c r="F65" s="643">
        <v>13</v>
      </c>
      <c r="G65" s="643">
        <v>110</v>
      </c>
      <c r="H65" s="643">
        <v>0.9</v>
      </c>
      <c r="I65" s="532" t="s">
        <v>326</v>
      </c>
      <c r="J65" s="643">
        <v>0.2</v>
      </c>
      <c r="K65" s="643">
        <v>1.2</v>
      </c>
      <c r="L65" s="643">
        <v>0.17</v>
      </c>
      <c r="M65" s="532">
        <f t="shared" si="0"/>
        <v>14.16666666666667</v>
      </c>
      <c r="N65" s="11">
        <v>0.10786450555660712</v>
      </c>
      <c r="O65" s="11">
        <v>36.868899999999996</v>
      </c>
      <c r="P65" s="11">
        <v>23.625699999999998</v>
      </c>
      <c r="Q65" s="11">
        <v>54.082780999999997</v>
      </c>
      <c r="R65" s="10">
        <v>1025.1692</v>
      </c>
      <c r="S65" s="11">
        <v>6.5741199999999997</v>
      </c>
      <c r="T65" s="10">
        <v>95.853489999999994</v>
      </c>
      <c r="U65" s="11">
        <v>8.2550000000000008</v>
      </c>
      <c r="V65" s="11">
        <v>0.309</v>
      </c>
      <c r="W65" s="11">
        <v>0.52829999999999999</v>
      </c>
      <c r="X65" s="11">
        <v>36.871299999999998</v>
      </c>
      <c r="Y65" s="11">
        <v>23.6373</v>
      </c>
      <c r="Z65" s="11">
        <v>54.102963000000003</v>
      </c>
      <c r="AA65" s="10">
        <v>1025.2113999999999</v>
      </c>
      <c r="AB65" s="11">
        <v>6.5578200000000004</v>
      </c>
      <c r="AC65" s="10">
        <v>95.636349999999993</v>
      </c>
      <c r="AD65" s="11">
        <v>8.2560000000000002</v>
      </c>
      <c r="AE65" s="11">
        <v>0.55179999999999996</v>
      </c>
      <c r="AF65" s="11">
        <v>0.75439999999999996</v>
      </c>
      <c r="AG65" s="10">
        <v>8.1</v>
      </c>
      <c r="AH65" s="503"/>
    </row>
    <row r="66" spans="1:34" s="116" customFormat="1">
      <c r="A66" s="29" t="s">
        <v>15</v>
      </c>
      <c r="B66" s="33">
        <v>42065</v>
      </c>
      <c r="C66" s="532">
        <v>1.5</v>
      </c>
      <c r="D66" s="532">
        <v>1</v>
      </c>
      <c r="E66" s="532">
        <v>1</v>
      </c>
      <c r="F66" s="643">
        <v>15</v>
      </c>
      <c r="G66" s="643">
        <v>120</v>
      </c>
      <c r="H66" s="643">
        <v>1.7</v>
      </c>
      <c r="I66" s="532" t="s">
        <v>326</v>
      </c>
      <c r="J66" s="643">
        <v>0.4</v>
      </c>
      <c r="K66" s="643">
        <v>1.5</v>
      </c>
      <c r="L66" s="643">
        <v>0.24</v>
      </c>
      <c r="M66" s="532">
        <f t="shared" si="0"/>
        <v>16</v>
      </c>
      <c r="N66" s="11">
        <v>0.11724953540468178</v>
      </c>
      <c r="O66" s="11">
        <v>36.867899999999999</v>
      </c>
      <c r="P66" s="11">
        <v>23.959499999999998</v>
      </c>
      <c r="Q66" s="11">
        <v>54.444144999999999</v>
      </c>
      <c r="R66" s="10">
        <v>1025.0713000000001</v>
      </c>
      <c r="S66" s="11">
        <v>6.6163600000000002</v>
      </c>
      <c r="T66" s="10">
        <v>97.025099999999995</v>
      </c>
      <c r="U66" s="11">
        <v>8.3059999999999992</v>
      </c>
      <c r="V66" s="11">
        <v>0.36609999999999998</v>
      </c>
      <c r="W66" s="11">
        <v>0.85089999999999999</v>
      </c>
      <c r="X66" s="11">
        <v>36.867600000000003</v>
      </c>
      <c r="Y66" s="11">
        <v>23.9724</v>
      </c>
      <c r="Z66" s="11">
        <v>54.462257999999999</v>
      </c>
      <c r="AA66" s="10">
        <v>1025.1096</v>
      </c>
      <c r="AB66" s="11">
        <v>6.5941400000000003</v>
      </c>
      <c r="AC66" s="10">
        <v>96.720640000000003</v>
      </c>
      <c r="AD66" s="11">
        <v>8.3070000000000004</v>
      </c>
      <c r="AE66" s="11">
        <v>0.40720000000000001</v>
      </c>
      <c r="AF66" s="11">
        <v>1.1120000000000001</v>
      </c>
      <c r="AG66" s="10">
        <v>5.5</v>
      </c>
      <c r="AH66" s="503"/>
    </row>
    <row r="67" spans="1:34" s="116" customFormat="1">
      <c r="A67" s="29" t="s">
        <v>15</v>
      </c>
      <c r="B67" s="33">
        <v>42072</v>
      </c>
      <c r="C67" s="532">
        <v>1.5</v>
      </c>
      <c r="D67" s="643">
        <v>2</v>
      </c>
      <c r="E67" s="532">
        <v>1</v>
      </c>
      <c r="F67" s="643">
        <v>15</v>
      </c>
      <c r="G67" s="643">
        <v>110</v>
      </c>
      <c r="H67" s="643">
        <v>1.9</v>
      </c>
      <c r="I67" s="532" t="s">
        <v>326</v>
      </c>
      <c r="J67" s="643">
        <v>0.5</v>
      </c>
      <c r="K67" s="643">
        <v>3</v>
      </c>
      <c r="L67" s="643">
        <v>0.28000000000000003</v>
      </c>
      <c r="M67" s="532">
        <f t="shared" si="0"/>
        <v>9.3333333333333339</v>
      </c>
      <c r="N67" s="11">
        <v>0.13657751396931003</v>
      </c>
      <c r="O67" s="11">
        <v>36.860500000000002</v>
      </c>
      <c r="P67" s="11">
        <v>23.884599999999999</v>
      </c>
      <c r="Q67" s="11">
        <v>54.352964999999998</v>
      </c>
      <c r="R67" s="10">
        <v>1025.0867000000001</v>
      </c>
      <c r="S67" s="11">
        <v>6.6842100000000002</v>
      </c>
      <c r="T67" s="10">
        <v>97.889750000000006</v>
      </c>
      <c r="U67" s="11">
        <v>8.3510000000000009</v>
      </c>
      <c r="V67" s="11">
        <v>0.83479999999999999</v>
      </c>
      <c r="W67" s="11">
        <v>0.88429999999999997</v>
      </c>
      <c r="X67" s="11">
        <v>36.866500000000002</v>
      </c>
      <c r="Y67" s="11">
        <v>23.858599999999999</v>
      </c>
      <c r="Z67" s="11">
        <v>54.337097999999997</v>
      </c>
      <c r="AA67" s="10">
        <v>1025.1433</v>
      </c>
      <c r="AB67" s="11">
        <v>6.6140600000000003</v>
      </c>
      <c r="AC67" s="10">
        <v>96.822400000000002</v>
      </c>
      <c r="AD67" s="11">
        <v>8.3469999999999995</v>
      </c>
      <c r="AE67" s="11">
        <v>0.89500000000000002</v>
      </c>
      <c r="AF67" s="11">
        <v>1.8369</v>
      </c>
      <c r="AG67" s="10">
        <v>5.6</v>
      </c>
      <c r="AH67" s="503"/>
    </row>
    <row r="68" spans="1:34" s="116" customFormat="1">
      <c r="A68" s="29" t="s">
        <v>15</v>
      </c>
      <c r="B68" s="33">
        <v>42079</v>
      </c>
      <c r="C68" s="532">
        <v>1.5</v>
      </c>
      <c r="D68" s="643">
        <v>3</v>
      </c>
      <c r="E68" s="532">
        <v>1</v>
      </c>
      <c r="F68" s="643">
        <v>13</v>
      </c>
      <c r="G68" s="643">
        <v>110</v>
      </c>
      <c r="H68" s="643">
        <v>1.5</v>
      </c>
      <c r="I68" s="532" t="s">
        <v>326</v>
      </c>
      <c r="J68" s="643">
        <v>0.3</v>
      </c>
      <c r="K68" s="643">
        <v>1.1000000000000001</v>
      </c>
      <c r="L68" s="643">
        <v>0.15</v>
      </c>
      <c r="M68" s="532">
        <f t="shared" si="0"/>
        <v>13.636363636363635</v>
      </c>
      <c r="N68" s="11">
        <v>0.12294572221472869</v>
      </c>
      <c r="O68" s="11">
        <v>36.720700000000001</v>
      </c>
      <c r="P68" s="11">
        <v>23.9376</v>
      </c>
      <c r="Q68" s="11">
        <v>54.227428000000003</v>
      </c>
      <c r="R68" s="10">
        <v>1024.9649999999999</v>
      </c>
      <c r="S68" s="11">
        <v>6.4822300000000004</v>
      </c>
      <c r="T68" s="10">
        <v>94.941929999999999</v>
      </c>
      <c r="U68" s="11">
        <v>8.35</v>
      </c>
      <c r="V68" s="11">
        <v>0.26640000000000003</v>
      </c>
      <c r="W68" s="11">
        <v>0.83640000000000003</v>
      </c>
      <c r="X68" s="11">
        <v>36.719099999999997</v>
      </c>
      <c r="Y68" s="11">
        <v>23.928599999999999</v>
      </c>
      <c r="Z68" s="11">
        <v>54.220134999999999</v>
      </c>
      <c r="AA68" s="10">
        <v>1025.0114000000001</v>
      </c>
      <c r="AB68" s="11">
        <v>6.4896599999999998</v>
      </c>
      <c r="AC68" s="10">
        <v>95.035129999999995</v>
      </c>
      <c r="AD68" s="11">
        <v>8.3529999999999998</v>
      </c>
      <c r="AE68" s="11">
        <v>0.29580000000000001</v>
      </c>
      <c r="AF68" s="11">
        <v>1.054</v>
      </c>
      <c r="AG68" s="10">
        <v>6.3</v>
      </c>
      <c r="AH68" s="503"/>
    </row>
    <row r="69" spans="1:34" s="116" customFormat="1">
      <c r="A69" s="29" t="s">
        <v>15</v>
      </c>
      <c r="B69" s="33">
        <v>42086</v>
      </c>
      <c r="C69" s="532">
        <v>1.5</v>
      </c>
      <c r="D69" s="532">
        <v>1</v>
      </c>
      <c r="E69" s="532">
        <v>1</v>
      </c>
      <c r="F69" s="643">
        <v>16</v>
      </c>
      <c r="G69" s="643">
        <v>110</v>
      </c>
      <c r="H69" s="643">
        <v>2.1</v>
      </c>
      <c r="I69" s="532" t="s">
        <v>326</v>
      </c>
      <c r="J69" s="643">
        <v>0.5</v>
      </c>
      <c r="K69" s="643">
        <v>2.2000000000000002</v>
      </c>
      <c r="L69" s="643">
        <v>0.24</v>
      </c>
      <c r="M69" s="532">
        <f t="shared" si="0"/>
        <v>10.909090909090907</v>
      </c>
      <c r="N69" s="11">
        <v>0.13749650644416195</v>
      </c>
      <c r="O69" s="11">
        <v>36.859299999999998</v>
      </c>
      <c r="P69" s="11">
        <v>22.690899999999999</v>
      </c>
      <c r="Q69" s="11">
        <v>53.059227</v>
      </c>
      <c r="R69" s="10">
        <v>1025.4373000000001</v>
      </c>
      <c r="S69" s="11">
        <v>6.7656799999999997</v>
      </c>
      <c r="T69" s="10">
        <v>97.051220000000001</v>
      </c>
      <c r="U69" s="11">
        <v>8.2379999999999995</v>
      </c>
      <c r="V69" s="11">
        <v>0.52710000000000001</v>
      </c>
      <c r="W69" s="11">
        <v>0.91849999999999998</v>
      </c>
      <c r="X69" s="11">
        <v>36.964599999999997</v>
      </c>
      <c r="Y69" s="11">
        <v>22.754899999999999</v>
      </c>
      <c r="Z69" s="11">
        <v>53.267429</v>
      </c>
      <c r="AA69" s="10">
        <v>1025.5416</v>
      </c>
      <c r="AB69" s="11">
        <v>6.6844200000000003</v>
      </c>
      <c r="AC69" s="10">
        <v>96.051739999999995</v>
      </c>
      <c r="AD69" s="11">
        <v>8.2530000000000001</v>
      </c>
      <c r="AE69" s="11">
        <v>0.75349999999999995</v>
      </c>
      <c r="AF69" s="11">
        <v>2.3285</v>
      </c>
      <c r="AG69" s="10">
        <v>5.5</v>
      </c>
      <c r="AH69" s="503"/>
    </row>
    <row r="70" spans="1:34" s="116" customFormat="1">
      <c r="A70" s="29"/>
      <c r="B70" s="33"/>
      <c r="C70" s="532"/>
      <c r="D70" s="532"/>
      <c r="E70" s="532"/>
      <c r="F70" s="532"/>
      <c r="G70" s="532"/>
      <c r="H70" s="532"/>
      <c r="I70" s="532"/>
      <c r="J70" s="532"/>
      <c r="K70" s="532"/>
      <c r="L70" s="532"/>
      <c r="M70" s="12"/>
      <c r="N70" s="11"/>
      <c r="O70" s="11"/>
      <c r="P70" s="11"/>
      <c r="Q70" s="11"/>
      <c r="R70" s="10"/>
      <c r="S70" s="11"/>
      <c r="T70" s="10"/>
      <c r="U70" s="11"/>
      <c r="V70" s="11"/>
      <c r="W70" s="11"/>
      <c r="X70" s="11"/>
      <c r="Y70" s="11"/>
      <c r="Z70" s="11"/>
      <c r="AA70" s="10"/>
      <c r="AB70" s="11"/>
      <c r="AC70" s="10"/>
      <c r="AD70" s="11"/>
      <c r="AE70" s="11"/>
      <c r="AF70" s="11"/>
      <c r="AG70" s="10"/>
      <c r="AH70" s="503"/>
    </row>
    <row r="71" spans="1:34" s="116" customFormat="1">
      <c r="A71" s="29" t="s">
        <v>16</v>
      </c>
      <c r="B71" s="33">
        <v>41977</v>
      </c>
      <c r="C71" s="532">
        <v>1.5</v>
      </c>
      <c r="D71" s="643">
        <v>3</v>
      </c>
      <c r="E71" s="532">
        <v>1</v>
      </c>
      <c r="F71" s="643">
        <v>14</v>
      </c>
      <c r="G71" s="643">
        <v>110</v>
      </c>
      <c r="H71" s="643">
        <v>0.4</v>
      </c>
      <c r="I71" s="532" t="s">
        <v>326</v>
      </c>
      <c r="J71" s="643">
        <v>0.1</v>
      </c>
      <c r="K71" s="532"/>
      <c r="L71" s="532"/>
      <c r="M71" s="532"/>
      <c r="N71" s="11">
        <v>8.0302081662606467E-2</v>
      </c>
      <c r="O71" s="11">
        <v>35.5886</v>
      </c>
      <c r="P71" s="11">
        <v>21.124600000000001</v>
      </c>
      <c r="Q71" s="11">
        <v>49.798510999999998</v>
      </c>
      <c r="R71" s="10">
        <v>1024.9106999999999</v>
      </c>
      <c r="S71" s="11">
        <v>6.89384</v>
      </c>
      <c r="T71" s="10">
        <v>95.470060000000004</v>
      </c>
      <c r="U71" s="11">
        <v>8.1679999999999993</v>
      </c>
      <c r="V71" s="11">
        <v>0.23960000000000001</v>
      </c>
      <c r="W71" s="11">
        <v>0.33860000000000001</v>
      </c>
      <c r="X71" s="11">
        <v>35.585700000000003</v>
      </c>
      <c r="Y71" s="11">
        <v>20.9968</v>
      </c>
      <c r="Z71" s="11">
        <v>49.670695000000002</v>
      </c>
      <c r="AA71" s="10">
        <v>1025.0255</v>
      </c>
      <c r="AB71" s="11">
        <v>6.9706900000000003</v>
      </c>
      <c r="AC71" s="10">
        <v>96.310980000000001</v>
      </c>
      <c r="AD71" s="11">
        <v>8.1829999999999998</v>
      </c>
      <c r="AE71" s="11">
        <v>0.41699999999999998</v>
      </c>
      <c r="AF71" s="11">
        <v>0.77200000000000002</v>
      </c>
      <c r="AG71" s="10">
        <v>8</v>
      </c>
      <c r="AH71" s="503"/>
    </row>
    <row r="72" spans="1:34" s="116" customFormat="1">
      <c r="A72" s="29" t="s">
        <v>16</v>
      </c>
      <c r="B72" s="33">
        <v>41981</v>
      </c>
      <c r="C72" s="532">
        <v>1.5</v>
      </c>
      <c r="D72" s="643">
        <v>4</v>
      </c>
      <c r="E72" s="532">
        <v>1</v>
      </c>
      <c r="F72" s="643">
        <v>14</v>
      </c>
      <c r="G72" s="643">
        <v>100</v>
      </c>
      <c r="H72" s="643">
        <v>0.6</v>
      </c>
      <c r="I72" s="532" t="s">
        <v>326</v>
      </c>
      <c r="J72" s="643">
        <v>0.2</v>
      </c>
      <c r="K72" s="532"/>
      <c r="L72" s="532"/>
      <c r="M72" s="532"/>
      <c r="N72" s="11">
        <v>7.804411621082244E-2</v>
      </c>
      <c r="O72" s="11">
        <v>35.684199999999997</v>
      </c>
      <c r="P72" s="11">
        <v>21.311399999999999</v>
      </c>
      <c r="Q72" s="11">
        <v>50.111873000000003</v>
      </c>
      <c r="R72" s="10">
        <v>1024.9306999999999</v>
      </c>
      <c r="S72" s="11">
        <v>7.0014700000000003</v>
      </c>
      <c r="T72" s="10">
        <v>97.340699999999998</v>
      </c>
      <c r="U72" s="11">
        <v>8.2390000000000008</v>
      </c>
      <c r="V72" s="11">
        <v>0.28249999999999997</v>
      </c>
      <c r="W72" s="11">
        <v>0.37980000000000003</v>
      </c>
      <c r="X72" s="11">
        <v>35.688200000000002</v>
      </c>
      <c r="Y72" s="11">
        <v>21.2485</v>
      </c>
      <c r="Z72" s="11">
        <v>50.059685000000002</v>
      </c>
      <c r="AA72" s="10">
        <v>1025.0338999999999</v>
      </c>
      <c r="AB72" s="11">
        <v>7.0339700000000001</v>
      </c>
      <c r="AC72" s="10">
        <v>97.684600000000003</v>
      </c>
      <c r="AD72" s="11">
        <v>8.2479999999999993</v>
      </c>
      <c r="AE72" s="11">
        <v>0.67279999999999995</v>
      </c>
      <c r="AF72" s="11">
        <v>1.0921000000000001</v>
      </c>
      <c r="AG72" s="10">
        <v>5.4</v>
      </c>
      <c r="AH72" s="503"/>
    </row>
    <row r="73" spans="1:34" s="116" customFormat="1">
      <c r="A73" s="29" t="s">
        <v>16</v>
      </c>
      <c r="B73" s="33">
        <v>41988</v>
      </c>
      <c r="C73" s="532">
        <v>1.5</v>
      </c>
      <c r="D73" s="643">
        <v>3</v>
      </c>
      <c r="E73" s="532">
        <v>1</v>
      </c>
      <c r="F73" s="643">
        <v>14</v>
      </c>
      <c r="G73" s="643">
        <v>110</v>
      </c>
      <c r="H73" s="643">
        <v>0.7</v>
      </c>
      <c r="I73" s="532" t="s">
        <v>326</v>
      </c>
      <c r="J73" s="643">
        <v>0.1</v>
      </c>
      <c r="K73" s="532"/>
      <c r="L73" s="532"/>
      <c r="M73" s="532"/>
      <c r="N73" s="11">
        <v>7.6524963184859643E-2</v>
      </c>
      <c r="O73" s="11">
        <v>35.947400000000002</v>
      </c>
      <c r="P73" s="11">
        <v>21.2256</v>
      </c>
      <c r="Q73" s="11">
        <v>50.350636999999999</v>
      </c>
      <c r="R73" s="10">
        <v>1025.1551999999999</v>
      </c>
      <c r="S73" s="11">
        <v>6.8710399999999998</v>
      </c>
      <c r="T73" s="10">
        <v>95.527869999999993</v>
      </c>
      <c r="U73" s="11">
        <v>8.3230000000000004</v>
      </c>
      <c r="V73" s="11">
        <v>0.37519999999999998</v>
      </c>
      <c r="W73" s="11">
        <v>0.36809999999999998</v>
      </c>
      <c r="X73" s="11">
        <v>35.955399999999997</v>
      </c>
      <c r="Y73" s="11">
        <v>20.999099999999999</v>
      </c>
      <c r="Z73" s="11">
        <v>50.131943</v>
      </c>
      <c r="AA73" s="10">
        <v>1025.3071</v>
      </c>
      <c r="AB73" s="11">
        <v>6.8632499999999999</v>
      </c>
      <c r="AC73" s="10">
        <v>95.036709999999999</v>
      </c>
      <c r="AD73" s="11">
        <v>8.3279999999999994</v>
      </c>
      <c r="AE73" s="11">
        <v>0.71879999999999999</v>
      </c>
      <c r="AF73" s="11">
        <v>1.2746999999999999</v>
      </c>
      <c r="AG73" s="10">
        <v>5.2</v>
      </c>
      <c r="AH73" s="503"/>
    </row>
    <row r="74" spans="1:34" s="116" customFormat="1">
      <c r="A74" s="29" t="s">
        <v>16</v>
      </c>
      <c r="B74" s="33">
        <v>41995</v>
      </c>
      <c r="C74" s="532">
        <v>1.5</v>
      </c>
      <c r="D74" s="643">
        <v>3</v>
      </c>
      <c r="E74" s="532">
        <v>1</v>
      </c>
      <c r="F74" s="643">
        <v>12</v>
      </c>
      <c r="G74" s="643">
        <v>110</v>
      </c>
      <c r="H74" s="643">
        <v>0.6</v>
      </c>
      <c r="I74" s="532" t="s">
        <v>326</v>
      </c>
      <c r="J74" s="643">
        <v>0.1</v>
      </c>
      <c r="K74" s="532"/>
      <c r="L74" s="532"/>
      <c r="M74" s="532"/>
      <c r="N74" s="11">
        <v>7.6803030701556196E-2</v>
      </c>
      <c r="O74" s="11">
        <v>36.105600000000003</v>
      </c>
      <c r="P74" s="11">
        <v>21.742999999999999</v>
      </c>
      <c r="Q74" s="11">
        <v>51.092284999999997</v>
      </c>
      <c r="R74" s="10">
        <v>1025.1318000000001</v>
      </c>
      <c r="S74" s="11">
        <v>7.3113799999999998</v>
      </c>
      <c r="T74" s="10">
        <v>102.68831</v>
      </c>
      <c r="U74" s="11">
        <v>8.2520000000000007</v>
      </c>
      <c r="V74" s="11">
        <v>0.40589999999999998</v>
      </c>
      <c r="W74" s="11">
        <v>0.36730000000000002</v>
      </c>
      <c r="X74" s="11">
        <v>36.086500000000001</v>
      </c>
      <c r="Y74" s="11">
        <v>21.432300000000001</v>
      </c>
      <c r="Z74" s="11">
        <v>50.749631000000001</v>
      </c>
      <c r="AA74" s="10">
        <v>1025.2865999999999</v>
      </c>
      <c r="AB74" s="11">
        <v>7.3108700000000004</v>
      </c>
      <c r="AC74" s="10">
        <v>102.1027</v>
      </c>
      <c r="AD74" s="11">
        <v>8.2579999999999991</v>
      </c>
      <c r="AE74" s="11">
        <v>0.55259999999999998</v>
      </c>
      <c r="AF74" s="11">
        <v>0.83960000000000001</v>
      </c>
      <c r="AG74" s="10">
        <v>6.3</v>
      </c>
      <c r="AH74" s="503"/>
    </row>
    <row r="75" spans="1:34" s="116" customFormat="1">
      <c r="A75" s="29" t="s">
        <v>16</v>
      </c>
      <c r="B75" s="33">
        <v>42009</v>
      </c>
      <c r="C75" s="532">
        <v>1.5</v>
      </c>
      <c r="D75" s="532">
        <v>1</v>
      </c>
      <c r="E75" s="532">
        <v>1</v>
      </c>
      <c r="F75" s="643">
        <v>12</v>
      </c>
      <c r="G75" s="643">
        <v>110</v>
      </c>
      <c r="H75" s="643">
        <v>0.4</v>
      </c>
      <c r="I75" s="532" t="s">
        <v>326</v>
      </c>
      <c r="J75" s="643">
        <v>0.1</v>
      </c>
      <c r="K75" s="532"/>
      <c r="L75" s="532"/>
      <c r="M75" s="532"/>
      <c r="N75" s="11">
        <v>6.3929799035985405E-2</v>
      </c>
      <c r="O75" s="11">
        <v>36.383800000000001</v>
      </c>
      <c r="P75" s="11">
        <v>24.1983</v>
      </c>
      <c r="Q75" s="11">
        <v>54.066186999999999</v>
      </c>
      <c r="R75" s="10">
        <v>1024.6337000000001</v>
      </c>
      <c r="S75" s="11">
        <v>6.6914600000000002</v>
      </c>
      <c r="T75" s="10">
        <v>98.255629999999996</v>
      </c>
      <c r="U75" s="11">
        <v>8.35</v>
      </c>
      <c r="V75" s="11">
        <v>0.1414</v>
      </c>
      <c r="W75" s="11">
        <v>0.1724</v>
      </c>
      <c r="X75" s="11">
        <v>36.3733</v>
      </c>
      <c r="Y75" s="11">
        <v>22.7547</v>
      </c>
      <c r="Z75" s="11">
        <v>52.514015000000001</v>
      </c>
      <c r="AA75" s="10">
        <v>1025.1306</v>
      </c>
      <c r="AB75" s="11">
        <v>6.7959500000000004</v>
      </c>
      <c r="AC75" s="10">
        <v>97.319580000000002</v>
      </c>
      <c r="AD75" s="11">
        <v>8.3569999999999993</v>
      </c>
      <c r="AE75" s="11">
        <v>0.50860000000000005</v>
      </c>
      <c r="AF75" s="11">
        <v>1.0874999999999999</v>
      </c>
      <c r="AG75" s="10">
        <v>8.1</v>
      </c>
      <c r="AH75" s="503"/>
    </row>
    <row r="76" spans="1:34" s="116" customFormat="1">
      <c r="A76" s="29" t="s">
        <v>16</v>
      </c>
      <c r="B76" s="33">
        <v>42016</v>
      </c>
      <c r="C76" s="532">
        <v>1.5</v>
      </c>
      <c r="D76" s="532">
        <v>1</v>
      </c>
      <c r="E76" s="532">
        <v>1</v>
      </c>
      <c r="F76" s="643">
        <v>13</v>
      </c>
      <c r="G76" s="643">
        <v>100</v>
      </c>
      <c r="H76" s="643">
        <v>0.7</v>
      </c>
      <c r="I76" s="532" t="s">
        <v>326</v>
      </c>
      <c r="J76" s="643">
        <v>0.2</v>
      </c>
      <c r="K76" s="532"/>
      <c r="L76" s="532"/>
      <c r="M76" s="532"/>
      <c r="N76" s="532">
        <v>6.6989083820019016E-2</v>
      </c>
      <c r="O76" s="11">
        <v>36.471899999999998</v>
      </c>
      <c r="P76" s="11">
        <v>23.45</v>
      </c>
      <c r="Q76" s="11">
        <v>53.377378</v>
      </c>
      <c r="R76" s="10">
        <v>1024.9229</v>
      </c>
      <c r="S76" s="11">
        <v>6.9908700000000001</v>
      </c>
      <c r="T76" s="10">
        <v>101.38825</v>
      </c>
      <c r="U76" s="11">
        <v>8.3010000000000002</v>
      </c>
      <c r="V76" s="11">
        <v>0.18740000000000001</v>
      </c>
      <c r="W76" s="11">
        <v>0.13100000000000001</v>
      </c>
      <c r="X76" s="11">
        <v>36.493600000000001</v>
      </c>
      <c r="Y76" s="11">
        <v>22.7257</v>
      </c>
      <c r="Z76" s="11">
        <v>52.637233000000002</v>
      </c>
      <c r="AA76" s="10">
        <v>1025.2308</v>
      </c>
      <c r="AB76" s="11">
        <v>6.9389099999999999</v>
      </c>
      <c r="AC76" s="10">
        <v>99.385689999999997</v>
      </c>
      <c r="AD76" s="11">
        <v>8.2970000000000006</v>
      </c>
      <c r="AE76" s="11">
        <v>0.99150000000000005</v>
      </c>
      <c r="AF76" s="11">
        <v>2.3304</v>
      </c>
      <c r="AG76" s="10">
        <v>8.9</v>
      </c>
      <c r="AH76" s="503"/>
    </row>
    <row r="77" spans="1:34" s="116" customFormat="1">
      <c r="A77" s="29" t="s">
        <v>16</v>
      </c>
      <c r="B77" s="33">
        <v>42023</v>
      </c>
      <c r="C77" s="532">
        <v>1.5</v>
      </c>
      <c r="D77" s="532">
        <v>1</v>
      </c>
      <c r="E77" s="532">
        <v>1</v>
      </c>
      <c r="F77" s="643">
        <v>13</v>
      </c>
      <c r="G77" s="643">
        <v>90</v>
      </c>
      <c r="H77" s="643">
        <v>0.4</v>
      </c>
      <c r="I77" s="532" t="s">
        <v>326</v>
      </c>
      <c r="J77" s="643">
        <v>0.1</v>
      </c>
      <c r="K77" s="532"/>
      <c r="L77" s="532"/>
      <c r="M77" s="532"/>
      <c r="N77" s="532">
        <v>6.5841402316008449E-2</v>
      </c>
      <c r="O77" s="11">
        <v>36.534199999999998</v>
      </c>
      <c r="P77" s="11">
        <v>24.194099999999999</v>
      </c>
      <c r="Q77" s="11">
        <v>54.259816000000001</v>
      </c>
      <c r="R77" s="10">
        <v>1024.7483999999999</v>
      </c>
      <c r="S77" s="11">
        <v>6.8740300000000003</v>
      </c>
      <c r="T77" s="10">
        <v>101.01633</v>
      </c>
      <c r="U77" s="11">
        <v>8.3160000000000007</v>
      </c>
      <c r="V77" s="11">
        <v>0.16420000000000001</v>
      </c>
      <c r="W77" s="11">
        <v>7.9600000000000004E-2</v>
      </c>
      <c r="X77" s="11">
        <v>36.540599999999998</v>
      </c>
      <c r="Y77" s="11">
        <v>23.548500000000001</v>
      </c>
      <c r="Z77" s="11">
        <v>53.580876000000004</v>
      </c>
      <c r="AA77" s="10">
        <v>1025.0264999999999</v>
      </c>
      <c r="AB77" s="11">
        <v>6.6979800000000003</v>
      </c>
      <c r="AC77" s="10">
        <v>97.34496</v>
      </c>
      <c r="AD77" s="11">
        <v>8.3130000000000006</v>
      </c>
      <c r="AE77" s="11">
        <v>0.43880000000000002</v>
      </c>
      <c r="AF77" s="11">
        <v>1.3407</v>
      </c>
      <c r="AG77" s="10">
        <v>10.199999999999999</v>
      </c>
      <c r="AH77" s="503"/>
    </row>
    <row r="78" spans="1:34" s="116" customFormat="1">
      <c r="A78" s="29" t="s">
        <v>16</v>
      </c>
      <c r="B78" s="33">
        <v>42031</v>
      </c>
      <c r="C78" s="532">
        <v>1.5</v>
      </c>
      <c r="D78" s="532">
        <v>1</v>
      </c>
      <c r="E78" s="532">
        <v>1</v>
      </c>
      <c r="F78" s="643">
        <v>13</v>
      </c>
      <c r="G78" s="643">
        <v>100</v>
      </c>
      <c r="H78" s="643">
        <v>0.6</v>
      </c>
      <c r="I78" s="532" t="s">
        <v>326</v>
      </c>
      <c r="J78" s="643">
        <v>0.1</v>
      </c>
      <c r="K78" s="532"/>
      <c r="L78" s="532"/>
      <c r="M78" s="532"/>
      <c r="N78" s="11">
        <v>7.0507400551748242E-2</v>
      </c>
      <c r="O78" s="11">
        <v>36.585599999999999</v>
      </c>
      <c r="P78" s="11">
        <v>24.028199999999998</v>
      </c>
      <c r="Q78" s="11">
        <v>54.148265000000002</v>
      </c>
      <c r="R78" s="10">
        <v>1024.8362999999999</v>
      </c>
      <c r="S78" s="11">
        <v>6.7973800000000004</v>
      </c>
      <c r="T78" s="10">
        <v>99.635540000000006</v>
      </c>
      <c r="U78" s="11">
        <v>8.2989999999999995</v>
      </c>
      <c r="V78" s="11">
        <v>0.44900000000000001</v>
      </c>
      <c r="W78" s="11">
        <v>0.28260000000000002</v>
      </c>
      <c r="X78" s="11">
        <v>36.597799999999999</v>
      </c>
      <c r="Y78" s="11">
        <v>23.657599999999999</v>
      </c>
      <c r="Z78" s="11">
        <v>53.772832000000001</v>
      </c>
      <c r="AA78" s="10">
        <v>1025.038</v>
      </c>
      <c r="AB78" s="11">
        <v>6.7751400000000004</v>
      </c>
      <c r="AC78" s="10">
        <v>98.684449999999998</v>
      </c>
      <c r="AD78" s="11">
        <v>8.3089999999999993</v>
      </c>
      <c r="AE78" s="11">
        <v>0.4284</v>
      </c>
      <c r="AF78" s="11">
        <v>1.0558000000000001</v>
      </c>
      <c r="AG78" s="10">
        <v>10.1</v>
      </c>
      <c r="AH78" s="503"/>
    </row>
    <row r="79" spans="1:34" s="116" customFormat="1">
      <c r="A79" s="29" t="s">
        <v>16</v>
      </c>
      <c r="B79" s="33">
        <v>42037</v>
      </c>
      <c r="C79" s="532">
        <v>1.5</v>
      </c>
      <c r="D79" s="643">
        <v>3</v>
      </c>
      <c r="E79" s="532">
        <v>1</v>
      </c>
      <c r="F79" s="643">
        <v>16</v>
      </c>
      <c r="G79" s="643">
        <v>140</v>
      </c>
      <c r="H79" s="643">
        <v>2</v>
      </c>
      <c r="I79" s="532" t="s">
        <v>326</v>
      </c>
      <c r="J79" s="643">
        <v>0.4</v>
      </c>
      <c r="K79" s="532"/>
      <c r="L79" s="532"/>
      <c r="M79" s="532"/>
      <c r="N79" s="11">
        <v>8.9841162834330343E-2</v>
      </c>
      <c r="O79" s="11">
        <v>36.676299999999998</v>
      </c>
      <c r="P79" s="11">
        <v>24.571200000000001</v>
      </c>
      <c r="Q79" s="11">
        <v>54.855975000000001</v>
      </c>
      <c r="R79" s="10">
        <v>1024.7424000000001</v>
      </c>
      <c r="S79" s="11">
        <v>6.7028600000000003</v>
      </c>
      <c r="T79" s="10">
        <v>99.218819999999994</v>
      </c>
      <c r="U79" s="11">
        <v>8.2769999999999992</v>
      </c>
      <c r="V79" s="11">
        <v>0.4173</v>
      </c>
      <c r="W79" s="11">
        <v>0.61770000000000003</v>
      </c>
      <c r="X79" s="11">
        <v>36.6616</v>
      </c>
      <c r="Y79" s="11">
        <v>23.854399999999998</v>
      </c>
      <c r="Z79" s="11">
        <v>54.068537999999997</v>
      </c>
      <c r="AA79" s="10">
        <v>1025.0272</v>
      </c>
      <c r="AB79" s="11">
        <v>6.5003200000000003</v>
      </c>
      <c r="AC79" s="10">
        <v>95.03837</v>
      </c>
      <c r="AD79" s="11">
        <v>8.2690000000000001</v>
      </c>
      <c r="AE79" s="11">
        <v>1.1316999999999999</v>
      </c>
      <c r="AF79" s="11">
        <v>1.925</v>
      </c>
      <c r="AG79" s="10">
        <v>7.3</v>
      </c>
      <c r="AH79" s="503"/>
    </row>
    <row r="80" spans="1:34" s="116" customFormat="1">
      <c r="A80" s="29" t="s">
        <v>16</v>
      </c>
      <c r="B80" s="33">
        <v>42044</v>
      </c>
      <c r="C80" s="532">
        <v>1.5</v>
      </c>
      <c r="D80" s="532">
        <v>1</v>
      </c>
      <c r="E80" s="532">
        <v>1</v>
      </c>
      <c r="F80" s="643">
        <v>14</v>
      </c>
      <c r="G80" s="643">
        <v>110</v>
      </c>
      <c r="H80" s="643">
        <v>0.7</v>
      </c>
      <c r="I80" s="532" t="s">
        <v>326</v>
      </c>
      <c r="J80" s="643">
        <v>0.2</v>
      </c>
      <c r="K80" s="532"/>
      <c r="L80" s="532"/>
      <c r="M80" s="532"/>
      <c r="N80" s="11">
        <v>7.0514063040495775E-2</v>
      </c>
      <c r="O80" s="11">
        <v>36.592199999999998</v>
      </c>
      <c r="P80" s="11">
        <v>24.6233</v>
      </c>
      <c r="Q80" s="11">
        <v>54.801082000000001</v>
      </c>
      <c r="R80" s="10">
        <v>1024.665</v>
      </c>
      <c r="S80" s="11">
        <v>6.8740100000000002</v>
      </c>
      <c r="T80" s="10">
        <v>101.79362</v>
      </c>
      <c r="U80" s="11">
        <v>8.3070000000000004</v>
      </c>
      <c r="V80" s="11">
        <v>0.2802</v>
      </c>
      <c r="W80" s="11">
        <v>0.26700000000000002</v>
      </c>
      <c r="X80" s="11">
        <v>36.668999999999997</v>
      </c>
      <c r="Y80" s="11">
        <v>24.185400000000001</v>
      </c>
      <c r="Z80" s="11">
        <v>54.436539000000003</v>
      </c>
      <c r="AA80" s="10">
        <v>1024.9349</v>
      </c>
      <c r="AB80" s="11">
        <v>6.2611999999999997</v>
      </c>
      <c r="AC80" s="10">
        <v>92.068290000000005</v>
      </c>
      <c r="AD80" s="11">
        <v>8.2970000000000006</v>
      </c>
      <c r="AE80" s="11">
        <v>1.6775</v>
      </c>
      <c r="AF80" s="11">
        <v>3.1637</v>
      </c>
      <c r="AG80" s="10">
        <v>7.4</v>
      </c>
      <c r="AH80" s="503"/>
    </row>
    <row r="81" spans="1:34" s="116" customFormat="1">
      <c r="A81" s="29" t="s">
        <v>16</v>
      </c>
      <c r="B81" s="33">
        <v>42051</v>
      </c>
      <c r="C81" s="532">
        <v>1.5</v>
      </c>
      <c r="D81" s="532">
        <v>1</v>
      </c>
      <c r="E81" s="532">
        <v>1</v>
      </c>
      <c r="F81" s="643">
        <v>14</v>
      </c>
      <c r="G81" s="643">
        <v>100</v>
      </c>
      <c r="H81" s="643">
        <v>1.3</v>
      </c>
      <c r="I81" s="532" t="s">
        <v>326</v>
      </c>
      <c r="J81" s="643">
        <v>0.3</v>
      </c>
      <c r="K81" s="532"/>
      <c r="L81" s="532"/>
      <c r="M81" s="532"/>
      <c r="N81" s="11">
        <v>9.4412328629047776E-2</v>
      </c>
      <c r="O81" s="11">
        <v>36.674100000000003</v>
      </c>
      <c r="P81" s="11">
        <v>24.589600000000001</v>
      </c>
      <c r="Q81" s="11">
        <v>54.872850999999997</v>
      </c>
      <c r="R81" s="10">
        <v>1024.7339999999999</v>
      </c>
      <c r="S81" s="11">
        <v>6.4939900000000002</v>
      </c>
      <c r="T81" s="21">
        <v>96.156030000000001</v>
      </c>
      <c r="U81" s="11">
        <v>8.2010000000000005</v>
      </c>
      <c r="V81" s="11">
        <v>0.29509999999999997</v>
      </c>
      <c r="W81" s="11"/>
      <c r="X81" s="11">
        <v>36.663600000000002</v>
      </c>
      <c r="Y81" s="11">
        <v>24.101099999999999</v>
      </c>
      <c r="Z81" s="11">
        <v>54.338067000000002</v>
      </c>
      <c r="AA81" s="10">
        <v>1024.9554000000001</v>
      </c>
      <c r="AB81" s="11">
        <v>6.3592500000000003</v>
      </c>
      <c r="AC81" s="21">
        <v>93.372020000000006</v>
      </c>
      <c r="AD81" s="11">
        <v>8.1950000000000003</v>
      </c>
      <c r="AE81" s="11">
        <v>1.6134999999999999</v>
      </c>
      <c r="AF81" s="11"/>
      <c r="AG81" s="10">
        <v>6.4</v>
      </c>
      <c r="AH81" s="503"/>
    </row>
    <row r="82" spans="1:34" s="116" customFormat="1">
      <c r="A82" s="29" t="s">
        <v>16</v>
      </c>
      <c r="B82" s="33">
        <v>42058</v>
      </c>
      <c r="C82" s="532">
        <v>1.5</v>
      </c>
      <c r="D82" s="532">
        <v>1</v>
      </c>
      <c r="E82" s="532">
        <v>1</v>
      </c>
      <c r="F82" s="643">
        <v>13</v>
      </c>
      <c r="G82" s="643">
        <v>110</v>
      </c>
      <c r="H82" s="643">
        <v>1.3</v>
      </c>
      <c r="I82" s="532" t="s">
        <v>326</v>
      </c>
      <c r="J82" s="643">
        <v>0.2</v>
      </c>
      <c r="K82" s="532"/>
      <c r="L82" s="532"/>
      <c r="M82" s="532"/>
      <c r="N82" s="11">
        <v>7.9311156030178423E-2</v>
      </c>
      <c r="O82" s="11">
        <v>36.752000000000002</v>
      </c>
      <c r="P82" s="11">
        <v>24.052199999999999</v>
      </c>
      <c r="Q82" s="11">
        <v>54.392529000000003</v>
      </c>
      <c r="R82" s="10">
        <v>1024.9540999999999</v>
      </c>
      <c r="S82" s="11">
        <v>6.7504499999999998</v>
      </c>
      <c r="T82" s="10">
        <v>99.083070000000006</v>
      </c>
      <c r="U82" s="11">
        <v>8.2609999999999992</v>
      </c>
      <c r="V82" s="11">
        <v>0.56620000000000004</v>
      </c>
      <c r="W82" s="11">
        <v>0.47510000000000002</v>
      </c>
      <c r="X82" s="11">
        <v>36.7575</v>
      </c>
      <c r="Y82" s="11">
        <v>23.769600000000001</v>
      </c>
      <c r="Z82" s="11">
        <v>54.102383000000003</v>
      </c>
      <c r="AA82" s="10">
        <v>1025.1265000000001</v>
      </c>
      <c r="AB82" s="11">
        <v>6.6473100000000001</v>
      </c>
      <c r="AC82" s="10">
        <v>97.099220000000003</v>
      </c>
      <c r="AD82" s="11">
        <v>8.2750000000000004</v>
      </c>
      <c r="AE82" s="11">
        <v>0.87350000000000005</v>
      </c>
      <c r="AF82" s="11">
        <v>1.8471</v>
      </c>
      <c r="AG82" s="10">
        <v>8</v>
      </c>
      <c r="AH82" s="503"/>
    </row>
    <row r="83" spans="1:34" s="116" customFormat="1">
      <c r="A83" s="29" t="s">
        <v>16</v>
      </c>
      <c r="B83" s="33">
        <v>42065</v>
      </c>
      <c r="C83" s="532">
        <v>1.5</v>
      </c>
      <c r="D83" s="643">
        <v>2</v>
      </c>
      <c r="E83" s="532">
        <v>1</v>
      </c>
      <c r="F83" s="643">
        <v>13</v>
      </c>
      <c r="G83" s="643">
        <v>110</v>
      </c>
      <c r="H83" s="643">
        <v>1.1000000000000001</v>
      </c>
      <c r="I83" s="532" t="s">
        <v>326</v>
      </c>
      <c r="J83" s="643">
        <v>0.2</v>
      </c>
      <c r="K83" s="532"/>
      <c r="L83" s="532"/>
      <c r="M83" s="12"/>
      <c r="N83" s="11">
        <v>7.6472754405647159E-2</v>
      </c>
      <c r="O83" s="11">
        <v>36.720500000000001</v>
      </c>
      <c r="P83" s="11">
        <v>24.0458</v>
      </c>
      <c r="Q83" s="11">
        <v>54.344366999999998</v>
      </c>
      <c r="R83" s="10">
        <v>1024.9324999999999</v>
      </c>
      <c r="S83" s="11">
        <v>6.7348499999999998</v>
      </c>
      <c r="T83" s="10">
        <v>98.825389999999999</v>
      </c>
      <c r="U83" s="11">
        <v>8.2680000000000007</v>
      </c>
      <c r="V83" s="11">
        <v>0.40439999999999998</v>
      </c>
      <c r="W83" s="11">
        <v>0.44090000000000001</v>
      </c>
      <c r="X83" s="11">
        <v>36.747999999999998</v>
      </c>
      <c r="Y83" s="11">
        <v>23.898700000000002</v>
      </c>
      <c r="Z83" s="11">
        <v>54.229655999999999</v>
      </c>
      <c r="AA83" s="10">
        <v>1025.0799</v>
      </c>
      <c r="AB83" s="11">
        <v>6.5905500000000004</v>
      </c>
      <c r="AC83" s="10">
        <v>96.479079999999996</v>
      </c>
      <c r="AD83" s="11">
        <v>8.282</v>
      </c>
      <c r="AE83" s="11">
        <v>0.97840000000000005</v>
      </c>
      <c r="AF83" s="11">
        <v>1.3144</v>
      </c>
      <c r="AG83" s="10">
        <v>6.9</v>
      </c>
      <c r="AH83" s="503"/>
    </row>
    <row r="84" spans="1:34" s="116" customFormat="1">
      <c r="A84" s="29" t="s">
        <v>16</v>
      </c>
      <c r="B84" s="33">
        <v>42072</v>
      </c>
      <c r="C84" s="532">
        <v>1.5</v>
      </c>
      <c r="D84" s="532">
        <v>1</v>
      </c>
      <c r="E84" s="532">
        <v>1</v>
      </c>
      <c r="F84" s="643">
        <v>15</v>
      </c>
      <c r="G84" s="643">
        <v>120</v>
      </c>
      <c r="H84" s="643">
        <v>1.8</v>
      </c>
      <c r="I84" s="532" t="s">
        <v>326</v>
      </c>
      <c r="J84" s="643">
        <v>0.4</v>
      </c>
      <c r="K84" s="532"/>
      <c r="L84" s="532"/>
      <c r="M84" s="12"/>
      <c r="N84" s="11">
        <v>9.6750821577117854E-2</v>
      </c>
      <c r="O84" s="11">
        <v>36.796700000000001</v>
      </c>
      <c r="P84" s="11">
        <v>24.0884</v>
      </c>
      <c r="Q84" s="11">
        <v>54.490575999999997</v>
      </c>
      <c r="R84" s="10">
        <v>1024.9772</v>
      </c>
      <c r="S84" s="11">
        <v>6.7680300000000004</v>
      </c>
      <c r="T84" s="10">
        <v>99.428359999999998</v>
      </c>
      <c r="U84" s="11">
        <v>8.4079999999999995</v>
      </c>
      <c r="V84" s="11">
        <v>0.38540000000000002</v>
      </c>
      <c r="W84" s="11">
        <v>0.43430000000000002</v>
      </c>
      <c r="X84" s="11">
        <v>36.79</v>
      </c>
      <c r="Y84" s="11">
        <v>23.7226</v>
      </c>
      <c r="Z84" s="11">
        <v>54.093837999999998</v>
      </c>
      <c r="AA84" s="10">
        <v>1025.1647</v>
      </c>
      <c r="AB84" s="11">
        <v>6.4877900000000004</v>
      </c>
      <c r="AC84" s="10">
        <v>94.710089999999994</v>
      </c>
      <c r="AD84" s="11">
        <v>8.4</v>
      </c>
      <c r="AE84" s="11">
        <v>1.1919</v>
      </c>
      <c r="AF84" s="11">
        <v>2.4843999999999999</v>
      </c>
      <c r="AG84" s="10">
        <v>7</v>
      </c>
      <c r="AH84" s="503"/>
    </row>
    <row r="85" spans="1:34" s="116" customFormat="1">
      <c r="A85" s="29" t="s">
        <v>16</v>
      </c>
      <c r="B85" s="33">
        <v>42079</v>
      </c>
      <c r="C85" s="532">
        <v>1.5</v>
      </c>
      <c r="D85" s="643">
        <v>2</v>
      </c>
      <c r="E85" s="532">
        <v>1</v>
      </c>
      <c r="F85" s="643">
        <v>15</v>
      </c>
      <c r="G85" s="643">
        <v>120</v>
      </c>
      <c r="H85" s="643">
        <v>2</v>
      </c>
      <c r="I85" s="532" t="s">
        <v>326</v>
      </c>
      <c r="J85" s="643">
        <v>0.4</v>
      </c>
      <c r="K85" s="532"/>
      <c r="L85" s="532"/>
      <c r="M85" s="12"/>
      <c r="N85" s="11">
        <v>9.1352084808017736E-2</v>
      </c>
      <c r="O85" s="11">
        <v>36.811399999999999</v>
      </c>
      <c r="P85" s="11">
        <v>24.080500000000001</v>
      </c>
      <c r="Q85" s="11">
        <v>54.501359000000001</v>
      </c>
      <c r="R85" s="10">
        <v>1024.9909</v>
      </c>
      <c r="S85" s="11">
        <v>6.7090300000000003</v>
      </c>
      <c r="T85" s="10">
        <v>98.556629999999998</v>
      </c>
      <c r="U85" s="11">
        <v>8.3680000000000003</v>
      </c>
      <c r="V85" s="11">
        <v>0.2273</v>
      </c>
      <c r="W85" s="11">
        <v>0.51829999999999998</v>
      </c>
      <c r="X85" s="11">
        <v>36.8063</v>
      </c>
      <c r="Y85" s="11">
        <v>23.879799999999999</v>
      </c>
      <c r="Z85" s="11">
        <v>54.285665000000002</v>
      </c>
      <c r="AA85" s="10">
        <v>1025.1316999999999</v>
      </c>
      <c r="AB85" s="11">
        <v>6.35276</v>
      </c>
      <c r="AC85" s="10">
        <v>92.999080000000006</v>
      </c>
      <c r="AD85" s="11">
        <v>8.359</v>
      </c>
      <c r="AE85" s="11">
        <v>1.4004000000000001</v>
      </c>
      <c r="AF85" s="11">
        <v>1.7357</v>
      </c>
      <c r="AG85" s="10">
        <v>6.4</v>
      </c>
      <c r="AH85" s="503"/>
    </row>
    <row r="86" spans="1:34" s="116" customFormat="1">
      <c r="A86" s="29" t="s">
        <v>16</v>
      </c>
      <c r="B86" s="33">
        <v>42086</v>
      </c>
      <c r="C86" s="532">
        <v>1.5</v>
      </c>
      <c r="D86" s="643">
        <v>2</v>
      </c>
      <c r="E86" s="532">
        <v>1</v>
      </c>
      <c r="F86" s="643">
        <v>16</v>
      </c>
      <c r="G86" s="643">
        <v>120</v>
      </c>
      <c r="H86" s="643">
        <v>2.1</v>
      </c>
      <c r="I86" s="532" t="s">
        <v>326</v>
      </c>
      <c r="J86" s="643">
        <v>0.5</v>
      </c>
      <c r="K86" s="532"/>
      <c r="L86" s="532"/>
      <c r="M86" s="12"/>
      <c r="N86" s="11">
        <v>0.10555910232407635</v>
      </c>
      <c r="O86" s="11">
        <v>36.819099999999999</v>
      </c>
      <c r="P86" s="11">
        <v>23.0289</v>
      </c>
      <c r="Q86" s="11">
        <v>53.372331000000003</v>
      </c>
      <c r="R86" s="10">
        <v>1025.3067000000001</v>
      </c>
      <c r="S86" s="11">
        <v>6.8513299999999999</v>
      </c>
      <c r="T86" s="10">
        <v>98.838419999999999</v>
      </c>
      <c r="U86" s="11">
        <v>8.3079999999999998</v>
      </c>
      <c r="V86" s="11">
        <v>0.68200000000000005</v>
      </c>
      <c r="W86" s="11">
        <v>0.83889999999999998</v>
      </c>
      <c r="X86" s="11">
        <v>36.860700000000001</v>
      </c>
      <c r="Y86" s="11">
        <v>22.9086</v>
      </c>
      <c r="Z86" s="11">
        <v>53.304519999999997</v>
      </c>
      <c r="AA86" s="10">
        <v>1025.4574</v>
      </c>
      <c r="AB86" s="11">
        <v>6.6222500000000002</v>
      </c>
      <c r="AC86" s="10">
        <v>95.356579999999994</v>
      </c>
      <c r="AD86" s="11">
        <v>8.2970000000000006</v>
      </c>
      <c r="AE86" s="11">
        <v>1.5871</v>
      </c>
      <c r="AF86" s="11">
        <v>2.4552999999999998</v>
      </c>
      <c r="AG86" s="10">
        <v>6.3</v>
      </c>
      <c r="AH86" s="503"/>
    </row>
    <row r="87" spans="1:34" s="116" customFormat="1">
      <c r="C87" s="12"/>
      <c r="D87" s="12"/>
      <c r="E87" s="12"/>
      <c r="F87" s="12"/>
      <c r="G87" s="12"/>
      <c r="H87" s="12"/>
      <c r="I87" s="12"/>
      <c r="J87" s="12"/>
      <c r="K87" s="12"/>
      <c r="L87" s="12"/>
      <c r="M87" s="12"/>
      <c r="N87" s="11"/>
      <c r="AG87" s="9"/>
    </row>
    <row r="88" spans="1:34" s="116" customFormat="1">
      <c r="A88" s="29" t="s">
        <v>17</v>
      </c>
      <c r="B88" s="33">
        <v>41977</v>
      </c>
      <c r="C88" s="532">
        <v>1.5</v>
      </c>
      <c r="D88" s="643">
        <v>4</v>
      </c>
      <c r="E88" s="532">
        <v>1</v>
      </c>
      <c r="F88" s="643">
        <v>14</v>
      </c>
      <c r="G88" s="643">
        <v>110</v>
      </c>
      <c r="H88" s="643">
        <v>0.7</v>
      </c>
      <c r="I88" s="532" t="s">
        <v>326</v>
      </c>
      <c r="J88" s="643">
        <v>0.1</v>
      </c>
      <c r="K88" s="532"/>
      <c r="L88" s="532"/>
      <c r="M88" s="12"/>
      <c r="N88" s="11">
        <v>7.8485051740916398E-2</v>
      </c>
      <c r="O88" s="11">
        <v>35.621899999999997</v>
      </c>
      <c r="P88" s="11">
        <v>21.036200000000001</v>
      </c>
      <c r="Q88" s="11">
        <v>49.748125999999999</v>
      </c>
      <c r="R88" s="10">
        <v>1024.9593</v>
      </c>
      <c r="S88" s="11">
        <v>6.7242800000000003</v>
      </c>
      <c r="T88" s="10">
        <v>92.99203</v>
      </c>
      <c r="U88" s="11">
        <v>8.1370000000000005</v>
      </c>
      <c r="V88" s="11">
        <v>0.61350000000000005</v>
      </c>
      <c r="W88" s="11">
        <v>0.39240000000000003</v>
      </c>
      <c r="X88" s="11">
        <v>36.401600000000002</v>
      </c>
      <c r="Y88" s="11">
        <v>21.745699999999999</v>
      </c>
      <c r="Z88" s="11">
        <v>51.472718999999998</v>
      </c>
      <c r="AA88" s="10">
        <v>1025.4091000000001</v>
      </c>
      <c r="AB88" s="11">
        <v>6.4637599999999997</v>
      </c>
      <c r="AC88" s="10">
        <v>90.944929999999999</v>
      </c>
      <c r="AD88" s="11">
        <v>8.0990000000000002</v>
      </c>
      <c r="AE88" s="11">
        <v>0.84919999999999995</v>
      </c>
      <c r="AF88" s="11">
        <v>1.04</v>
      </c>
      <c r="AG88" s="10">
        <v>6.3</v>
      </c>
      <c r="AH88" s="503"/>
    </row>
    <row r="89" spans="1:34" s="116" customFormat="1">
      <c r="A89" s="29" t="s">
        <v>17</v>
      </c>
      <c r="B89" s="33">
        <v>41981</v>
      </c>
      <c r="C89" s="532">
        <v>1.5</v>
      </c>
      <c r="D89" s="643">
        <v>6</v>
      </c>
      <c r="E89" s="532">
        <v>1</v>
      </c>
      <c r="F89" s="643">
        <v>17</v>
      </c>
      <c r="G89" s="643">
        <v>120</v>
      </c>
      <c r="H89" s="643">
        <v>0.8</v>
      </c>
      <c r="I89" s="532" t="s">
        <v>326</v>
      </c>
      <c r="J89" s="643">
        <v>0.2</v>
      </c>
      <c r="K89" s="532"/>
      <c r="L89" s="532"/>
      <c r="M89" s="12"/>
      <c r="N89" s="11">
        <v>7.9830939766258921E-2</v>
      </c>
      <c r="O89" s="11">
        <v>35.701000000000001</v>
      </c>
      <c r="P89" s="11">
        <v>21.667100000000001</v>
      </c>
      <c r="Q89" s="11">
        <v>50.503701</v>
      </c>
      <c r="R89" s="10">
        <v>1024.8447000000001</v>
      </c>
      <c r="S89" s="11">
        <v>6.7262000000000004</v>
      </c>
      <c r="T89" s="10">
        <v>94.119060000000005</v>
      </c>
      <c r="U89" s="11">
        <v>8.24</v>
      </c>
      <c r="V89" s="11">
        <v>0.22650000000000001</v>
      </c>
      <c r="W89" s="11">
        <v>0.45860000000000001</v>
      </c>
      <c r="X89" s="11">
        <v>36.537599999999998</v>
      </c>
      <c r="Y89" s="11">
        <v>22.072600000000001</v>
      </c>
      <c r="Z89" s="11">
        <v>51.992043000000002</v>
      </c>
      <c r="AA89" s="10">
        <v>1025.4193</v>
      </c>
      <c r="AB89" s="11">
        <v>6.8392200000000001</v>
      </c>
      <c r="AC89" s="10">
        <v>96.863730000000004</v>
      </c>
      <c r="AD89" s="11">
        <v>8.2080000000000002</v>
      </c>
      <c r="AE89" s="11">
        <v>0.59909999999999997</v>
      </c>
      <c r="AF89" s="11">
        <v>1.6376999999999999</v>
      </c>
      <c r="AG89" s="10">
        <v>7.2</v>
      </c>
      <c r="AH89" s="503"/>
    </row>
    <row r="90" spans="1:34" s="116" customFormat="1">
      <c r="A90" s="29" t="s">
        <v>17</v>
      </c>
      <c r="B90" s="33">
        <v>41988</v>
      </c>
      <c r="C90" s="532">
        <v>1.5</v>
      </c>
      <c r="D90" s="643">
        <v>3</v>
      </c>
      <c r="E90" s="643">
        <v>2</v>
      </c>
      <c r="F90" s="643">
        <v>14</v>
      </c>
      <c r="G90" s="643">
        <v>120</v>
      </c>
      <c r="H90" s="643">
        <v>0.8</v>
      </c>
      <c r="I90" s="532" t="s">
        <v>326</v>
      </c>
      <c r="J90" s="643">
        <v>0.2</v>
      </c>
      <c r="K90" s="532"/>
      <c r="L90" s="532"/>
      <c r="M90" s="12"/>
      <c r="N90" s="11">
        <v>9.0727786793452045E-2</v>
      </c>
      <c r="O90" s="11">
        <v>36.043300000000002</v>
      </c>
      <c r="P90" s="11">
        <v>21.420400000000001</v>
      </c>
      <c r="Q90" s="11">
        <v>50.674517999999999</v>
      </c>
      <c r="R90" s="10">
        <v>1025.1737000000001</v>
      </c>
      <c r="S90" s="11">
        <v>6.6642400000000004</v>
      </c>
      <c r="T90" s="10">
        <v>93.028540000000007</v>
      </c>
      <c r="U90" s="11">
        <v>8.3219999999999992</v>
      </c>
      <c r="V90" s="11">
        <v>0.46200000000000002</v>
      </c>
      <c r="W90" s="11">
        <v>0.49049999999999999</v>
      </c>
      <c r="X90" s="11">
        <v>36.937199999999997</v>
      </c>
      <c r="Y90" s="11">
        <v>21.842400000000001</v>
      </c>
      <c r="Z90" s="11">
        <v>52.248691000000001</v>
      </c>
      <c r="AA90" s="10">
        <v>1025.7886000000001</v>
      </c>
      <c r="AB90" s="11">
        <v>6.8672500000000003</v>
      </c>
      <c r="AC90" s="10">
        <v>97.091329999999999</v>
      </c>
      <c r="AD90" s="11">
        <v>8.2889999999999997</v>
      </c>
      <c r="AE90" s="11">
        <v>0.56920000000000004</v>
      </c>
      <c r="AF90" s="11">
        <v>1.7841</v>
      </c>
      <c r="AG90" s="10">
        <v>6.5</v>
      </c>
      <c r="AH90" s="503"/>
    </row>
    <row r="91" spans="1:34" s="116" customFormat="1">
      <c r="A91" s="29" t="s">
        <v>17</v>
      </c>
      <c r="B91" s="33">
        <v>41995</v>
      </c>
      <c r="C91" s="532">
        <v>1.5</v>
      </c>
      <c r="D91" s="643">
        <v>2</v>
      </c>
      <c r="E91" s="532">
        <v>1</v>
      </c>
      <c r="F91" s="643">
        <v>13</v>
      </c>
      <c r="G91" s="643">
        <v>110</v>
      </c>
      <c r="H91" s="643">
        <v>0.8</v>
      </c>
      <c r="I91" s="532" t="s">
        <v>326</v>
      </c>
      <c r="J91" s="643">
        <v>0.2</v>
      </c>
      <c r="K91" s="532"/>
      <c r="L91" s="532"/>
      <c r="M91" s="12"/>
      <c r="N91" s="11">
        <v>9.1270262326539689E-2</v>
      </c>
      <c r="O91" s="11">
        <v>36.2196</v>
      </c>
      <c r="P91" s="11">
        <v>21.6144</v>
      </c>
      <c r="Q91" s="11">
        <v>51.100064000000003</v>
      </c>
      <c r="R91" s="10">
        <v>1025.2569000000001</v>
      </c>
      <c r="S91" s="11">
        <v>6.9673699999999998</v>
      </c>
      <c r="T91" s="10">
        <v>97.698220000000006</v>
      </c>
      <c r="U91" s="11">
        <v>8.2639999999999993</v>
      </c>
      <c r="V91" s="11">
        <v>0.3745</v>
      </c>
      <c r="W91" s="11">
        <v>0.41830000000000001</v>
      </c>
      <c r="X91" s="11">
        <v>37.028300000000002</v>
      </c>
      <c r="Y91" s="11">
        <v>22.1648</v>
      </c>
      <c r="Z91" s="11">
        <v>52.710993999999999</v>
      </c>
      <c r="AA91" s="10">
        <v>1025.7661000000001</v>
      </c>
      <c r="AB91" s="11">
        <v>6.5959599999999998</v>
      </c>
      <c r="AC91" s="10">
        <v>93.838539999999995</v>
      </c>
      <c r="AD91" s="11">
        <v>8.1980000000000004</v>
      </c>
      <c r="AE91" s="11">
        <v>0.74060000000000004</v>
      </c>
      <c r="AF91" s="11">
        <v>1.0226999999999999</v>
      </c>
      <c r="AG91" s="10">
        <v>8.6</v>
      </c>
      <c r="AH91" s="503"/>
    </row>
    <row r="92" spans="1:34" s="116" customFormat="1">
      <c r="A92" s="29" t="s">
        <v>17</v>
      </c>
      <c r="B92" s="33">
        <v>42009</v>
      </c>
      <c r="C92" s="532">
        <v>1.5</v>
      </c>
      <c r="D92" s="532">
        <v>1</v>
      </c>
      <c r="E92" s="532">
        <v>1</v>
      </c>
      <c r="F92" s="643">
        <v>13</v>
      </c>
      <c r="G92" s="643">
        <v>120</v>
      </c>
      <c r="H92" s="643">
        <v>0.7</v>
      </c>
      <c r="I92" s="532" t="s">
        <v>326</v>
      </c>
      <c r="J92" s="643">
        <v>0.1</v>
      </c>
      <c r="K92" s="532"/>
      <c r="L92" s="532"/>
      <c r="M92" s="12"/>
      <c r="N92" s="11">
        <v>8.6479065914598557E-2</v>
      </c>
      <c r="O92" s="11">
        <v>36.387599999999999</v>
      </c>
      <c r="P92" s="11">
        <v>22.930099999999999</v>
      </c>
      <c r="Q92" s="11">
        <v>52.711328999999999</v>
      </c>
      <c r="R92" s="10">
        <v>1025.0094999999999</v>
      </c>
      <c r="S92" s="11">
        <v>6.6432599999999997</v>
      </c>
      <c r="T92" s="10">
        <v>95.433030000000002</v>
      </c>
      <c r="U92" s="11">
        <v>8.33</v>
      </c>
      <c r="V92" s="11">
        <v>0.27879999999999999</v>
      </c>
      <c r="W92" s="11">
        <v>0.29920000000000002</v>
      </c>
      <c r="X92" s="11">
        <v>37.283999999999999</v>
      </c>
      <c r="Y92" s="11">
        <v>23.4055</v>
      </c>
      <c r="Z92" s="11">
        <v>54.386865</v>
      </c>
      <c r="AA92" s="10">
        <v>1025.6012000000001</v>
      </c>
      <c r="AB92" s="11">
        <v>6.0910500000000001</v>
      </c>
      <c r="AC92" s="10">
        <v>88.684989999999999</v>
      </c>
      <c r="AD92" s="11">
        <v>8.2739999999999991</v>
      </c>
      <c r="AE92" s="11">
        <v>0.4148</v>
      </c>
      <c r="AF92" s="11">
        <v>1.3391</v>
      </c>
      <c r="AG92" s="10">
        <v>7.2</v>
      </c>
      <c r="AH92" s="503"/>
    </row>
    <row r="93" spans="1:34" s="116" customFormat="1">
      <c r="A93" s="29" t="s">
        <v>17</v>
      </c>
      <c r="B93" s="33">
        <v>42016</v>
      </c>
      <c r="C93" s="532">
        <v>1.5</v>
      </c>
      <c r="D93" s="532">
        <v>1</v>
      </c>
      <c r="E93" s="532">
        <v>1</v>
      </c>
      <c r="F93" s="643">
        <v>15</v>
      </c>
      <c r="G93" s="643">
        <v>100</v>
      </c>
      <c r="H93" s="643">
        <v>0.9</v>
      </c>
      <c r="I93" s="532" t="s">
        <v>326</v>
      </c>
      <c r="J93" s="643">
        <v>0.3</v>
      </c>
      <c r="K93" s="532"/>
      <c r="L93" s="532"/>
      <c r="M93" s="532"/>
      <c r="N93" s="11">
        <v>8.2761514480440043E-2</v>
      </c>
      <c r="O93" s="11">
        <v>36.484999999999999</v>
      </c>
      <c r="P93" s="11">
        <v>22.7791</v>
      </c>
      <c r="Q93" s="11">
        <v>52.674757999999997</v>
      </c>
      <c r="R93" s="10">
        <v>1025.1256000000001</v>
      </c>
      <c r="S93" s="11">
        <v>6.8331299999999997</v>
      </c>
      <c r="T93" s="10">
        <v>97.957220000000007</v>
      </c>
      <c r="U93" s="11">
        <v>8.2940000000000005</v>
      </c>
      <c r="V93" s="11">
        <v>0.441</v>
      </c>
      <c r="W93" s="11">
        <v>0.4491</v>
      </c>
      <c r="X93" s="11">
        <v>37.129600000000003</v>
      </c>
      <c r="Y93" s="11">
        <v>23.117100000000001</v>
      </c>
      <c r="Z93" s="11">
        <v>53.872878</v>
      </c>
      <c r="AA93" s="10">
        <v>1025.5685000000001</v>
      </c>
      <c r="AB93" s="11">
        <v>6.3005899999999997</v>
      </c>
      <c r="AC93" s="10">
        <v>91.196780000000004</v>
      </c>
      <c r="AD93" s="11">
        <v>8.234</v>
      </c>
      <c r="AE93" s="11">
        <v>0.75719999999999998</v>
      </c>
      <c r="AF93" s="11">
        <v>2.5966999999999998</v>
      </c>
      <c r="AG93" s="10">
        <v>8.1999999999999993</v>
      </c>
      <c r="AH93" s="503"/>
    </row>
    <row r="94" spans="1:34" s="116" customFormat="1">
      <c r="A94" s="29" t="s">
        <v>17</v>
      </c>
      <c r="B94" s="33">
        <v>42023</v>
      </c>
      <c r="C94" s="532">
        <v>1.5</v>
      </c>
      <c r="D94" s="643">
        <v>2</v>
      </c>
      <c r="E94" s="532">
        <v>1</v>
      </c>
      <c r="F94" s="643">
        <v>14</v>
      </c>
      <c r="G94" s="643">
        <v>100</v>
      </c>
      <c r="H94" s="643">
        <v>0.6</v>
      </c>
      <c r="I94" s="532" t="s">
        <v>326</v>
      </c>
      <c r="J94" s="643">
        <v>0.2</v>
      </c>
      <c r="K94" s="532"/>
      <c r="L94" s="532"/>
      <c r="M94" s="532"/>
      <c r="N94" s="532">
        <v>7.207271063550505E-2</v>
      </c>
      <c r="O94" s="11">
        <v>36.785600000000002</v>
      </c>
      <c r="P94" s="11">
        <v>24.546399999999998</v>
      </c>
      <c r="Q94" s="11">
        <v>54.973745000000001</v>
      </c>
      <c r="R94" s="10">
        <v>1024.8305</v>
      </c>
      <c r="S94" s="11">
        <v>6.7331899999999996</v>
      </c>
      <c r="T94" s="10">
        <v>99.688069999999996</v>
      </c>
      <c r="U94" s="11">
        <v>8.32</v>
      </c>
      <c r="V94" s="11">
        <v>0.2281</v>
      </c>
      <c r="W94" s="11">
        <v>0.28639999999999999</v>
      </c>
      <c r="X94" s="11">
        <v>37.446800000000003</v>
      </c>
      <c r="Y94" s="11">
        <v>24.3475</v>
      </c>
      <c r="Z94" s="11">
        <v>55.634470999999998</v>
      </c>
      <c r="AA94" s="10">
        <v>1025.4436000000001</v>
      </c>
      <c r="AB94" s="11">
        <v>6.2098000000000004</v>
      </c>
      <c r="AC94" s="10">
        <v>91.97551</v>
      </c>
      <c r="AD94" s="11">
        <v>8.2729999999999997</v>
      </c>
      <c r="AE94" s="11">
        <v>0.22159999999999999</v>
      </c>
      <c r="AF94" s="11">
        <v>1.5881000000000001</v>
      </c>
      <c r="AG94" s="10">
        <v>12.3</v>
      </c>
      <c r="AH94" s="503"/>
    </row>
    <row r="95" spans="1:34" s="116" customFormat="1">
      <c r="A95" s="29" t="s">
        <v>17</v>
      </c>
      <c r="B95" s="33">
        <v>42031</v>
      </c>
      <c r="C95" s="643">
        <v>6</v>
      </c>
      <c r="D95" s="532">
        <v>1</v>
      </c>
      <c r="E95" s="643">
        <v>2</v>
      </c>
      <c r="F95" s="643">
        <v>14</v>
      </c>
      <c r="G95" s="643">
        <v>120</v>
      </c>
      <c r="H95" s="643">
        <v>0.7</v>
      </c>
      <c r="I95" s="532" t="s">
        <v>326</v>
      </c>
      <c r="J95" s="643">
        <v>0.2</v>
      </c>
      <c r="K95" s="532"/>
      <c r="L95" s="532"/>
      <c r="M95" s="532"/>
      <c r="N95" s="532">
        <v>9.1537361376623799E-2</v>
      </c>
      <c r="O95" s="11">
        <v>36.589399999999998</v>
      </c>
      <c r="P95" s="11">
        <v>23.460100000000001</v>
      </c>
      <c r="Q95" s="11">
        <v>53.540474000000003</v>
      </c>
      <c r="R95" s="10">
        <v>1025.0064</v>
      </c>
      <c r="S95" s="11">
        <v>6.5205299999999999</v>
      </c>
      <c r="T95" s="10">
        <v>94.647530000000003</v>
      </c>
      <c r="U95" s="11">
        <v>8.3130000000000006</v>
      </c>
      <c r="V95" s="11">
        <v>0.3916</v>
      </c>
      <c r="W95" s="11">
        <v>0.3362</v>
      </c>
      <c r="X95" s="11">
        <v>37.379600000000003</v>
      </c>
      <c r="Y95" s="11">
        <v>24.1173</v>
      </c>
      <c r="Z95" s="11">
        <v>55.292465</v>
      </c>
      <c r="AA95" s="10">
        <v>1025.4623999999999</v>
      </c>
      <c r="AB95" s="11">
        <v>5.9964199999999996</v>
      </c>
      <c r="AC95" s="10">
        <v>88.432079999999999</v>
      </c>
      <c r="AD95" s="11">
        <v>8.2430000000000003</v>
      </c>
      <c r="AE95" s="11">
        <v>1.3469</v>
      </c>
      <c r="AF95" s="11">
        <v>1.1838</v>
      </c>
      <c r="AG95" s="10">
        <v>8.1</v>
      </c>
      <c r="AH95" s="503"/>
    </row>
    <row r="96" spans="1:34" s="116" customFormat="1">
      <c r="A96" s="29" t="s">
        <v>17</v>
      </c>
      <c r="B96" s="33">
        <v>42037</v>
      </c>
      <c r="C96" s="532">
        <v>1.5</v>
      </c>
      <c r="D96" s="532">
        <v>1</v>
      </c>
      <c r="E96" s="532">
        <v>1</v>
      </c>
      <c r="F96" s="643">
        <v>16</v>
      </c>
      <c r="G96" s="643">
        <v>120</v>
      </c>
      <c r="H96" s="643">
        <v>2.2000000000000002</v>
      </c>
      <c r="I96" s="532" t="s">
        <v>326</v>
      </c>
      <c r="J96" s="643">
        <v>0.5</v>
      </c>
      <c r="K96" s="532"/>
      <c r="L96" s="532"/>
      <c r="M96" s="12"/>
      <c r="N96" s="11">
        <v>0.10987066118034036</v>
      </c>
      <c r="O96" s="11">
        <v>36.865699999999997</v>
      </c>
      <c r="P96" s="11">
        <v>23.9834</v>
      </c>
      <c r="Q96" s="11">
        <v>54.467215000000003</v>
      </c>
      <c r="R96" s="10">
        <v>1025.0625</v>
      </c>
      <c r="S96" s="11">
        <v>6.5964</v>
      </c>
      <c r="T96" s="10">
        <v>96.770880000000005</v>
      </c>
      <c r="U96" s="11">
        <v>8.27</v>
      </c>
      <c r="V96" s="11">
        <v>0.41699999999999998</v>
      </c>
      <c r="W96" s="11">
        <v>1.1165</v>
      </c>
      <c r="X96" s="11">
        <v>37.065899999999999</v>
      </c>
      <c r="Y96" s="11">
        <v>24.1783</v>
      </c>
      <c r="Z96" s="11">
        <v>54.947738000000001</v>
      </c>
      <c r="AA96" s="10">
        <v>1025.2074</v>
      </c>
      <c r="AB96" s="11">
        <v>5.8537699999999999</v>
      </c>
      <c r="AC96" s="10">
        <v>86.263059999999996</v>
      </c>
      <c r="AD96" s="11">
        <v>8.2530000000000001</v>
      </c>
      <c r="AE96" s="11">
        <v>0.53400000000000003</v>
      </c>
      <c r="AF96" s="11">
        <v>3.4384999999999999</v>
      </c>
      <c r="AG96" s="10">
        <v>5.5</v>
      </c>
      <c r="AH96" s="503"/>
    </row>
    <row r="97" spans="1:34" s="116" customFormat="1">
      <c r="A97" s="29" t="s">
        <v>17</v>
      </c>
      <c r="B97" s="33">
        <v>42044</v>
      </c>
      <c r="C97" s="532">
        <v>1.5</v>
      </c>
      <c r="D97" s="643">
        <v>2</v>
      </c>
      <c r="E97" s="532">
        <v>1</v>
      </c>
      <c r="F97" s="643">
        <v>16</v>
      </c>
      <c r="G97" s="643">
        <v>120</v>
      </c>
      <c r="H97" s="643">
        <v>1.6</v>
      </c>
      <c r="I97" s="532" t="s">
        <v>326</v>
      </c>
      <c r="J97" s="643">
        <v>0.4</v>
      </c>
      <c r="K97" s="532"/>
      <c r="L97" s="532"/>
      <c r="M97" s="12"/>
      <c r="N97" s="11">
        <v>0.10635983931075634</v>
      </c>
      <c r="O97" s="11">
        <v>36.695700000000002</v>
      </c>
      <c r="P97" s="11">
        <v>24.830300000000001</v>
      </c>
      <c r="Q97" s="11">
        <v>55.163145</v>
      </c>
      <c r="R97" s="10">
        <v>1024.6777</v>
      </c>
      <c r="S97" s="11">
        <v>6.74735</v>
      </c>
      <c r="T97" s="10">
        <v>100.32969</v>
      </c>
      <c r="U97" s="11">
        <v>8.327</v>
      </c>
      <c r="V97" s="11">
        <v>0.54810000000000003</v>
      </c>
      <c r="W97" s="11">
        <v>1.1981999999999999</v>
      </c>
      <c r="X97" s="11">
        <v>37.457799999999999</v>
      </c>
      <c r="Y97" s="11">
        <v>24.6633</v>
      </c>
      <c r="Z97" s="11">
        <v>55.997883000000002</v>
      </c>
      <c r="AA97" s="10">
        <v>1025.3563999999999</v>
      </c>
      <c r="AB97" s="11">
        <v>5.5904400000000001</v>
      </c>
      <c r="AC97" s="10">
        <v>83.253720000000001</v>
      </c>
      <c r="AD97" s="11">
        <v>8.2490000000000006</v>
      </c>
      <c r="AE97" s="11">
        <v>0.87970000000000004</v>
      </c>
      <c r="AF97" s="11">
        <v>4.4206000000000003</v>
      </c>
      <c r="AG97" s="10">
        <v>6.2</v>
      </c>
      <c r="AH97" s="503"/>
    </row>
    <row r="98" spans="1:34" s="116" customFormat="1">
      <c r="A98" s="29" t="s">
        <v>17</v>
      </c>
      <c r="B98" s="33">
        <v>42051</v>
      </c>
      <c r="C98" s="532">
        <v>1.5</v>
      </c>
      <c r="D98" s="532">
        <v>1</v>
      </c>
      <c r="E98" s="643">
        <v>2</v>
      </c>
      <c r="F98" s="643">
        <v>14</v>
      </c>
      <c r="G98" s="643">
        <v>100</v>
      </c>
      <c r="H98" s="643">
        <v>1</v>
      </c>
      <c r="I98" s="532" t="s">
        <v>326</v>
      </c>
      <c r="J98" s="643">
        <v>0.2</v>
      </c>
      <c r="K98" s="532"/>
      <c r="L98" s="532"/>
      <c r="M98" s="12"/>
      <c r="N98" s="11">
        <v>9.4850655454124105E-2</v>
      </c>
      <c r="O98" s="11">
        <v>36.611899999999999</v>
      </c>
      <c r="P98" s="11">
        <v>23.837299999999999</v>
      </c>
      <c r="Q98" s="11">
        <v>53.976531000000001</v>
      </c>
      <c r="R98" s="10">
        <v>1024.9123</v>
      </c>
      <c r="S98" s="11">
        <v>6.4017299999999997</v>
      </c>
      <c r="T98" s="21">
        <v>93.542659999999998</v>
      </c>
      <c r="U98" s="11"/>
      <c r="V98" s="11">
        <v>4.4096000000000002</v>
      </c>
      <c r="W98" s="11"/>
      <c r="X98" s="11">
        <v>37.265099999999997</v>
      </c>
      <c r="Y98" s="11">
        <v>24.336099999999998</v>
      </c>
      <c r="Z98" s="11">
        <v>55.382624999999997</v>
      </c>
      <c r="AA98" s="10">
        <v>1025.31</v>
      </c>
      <c r="AB98" s="11">
        <v>5.8311500000000001</v>
      </c>
      <c r="AC98" s="21">
        <v>86.260400000000004</v>
      </c>
      <c r="AD98" s="11"/>
      <c r="AE98" s="11">
        <v>0.57299999999999995</v>
      </c>
      <c r="AF98" s="11"/>
      <c r="AG98" s="10">
        <v>6.9</v>
      </c>
      <c r="AH98" s="503"/>
    </row>
    <row r="99" spans="1:34" s="116" customFormat="1">
      <c r="A99" s="29" t="s">
        <v>17</v>
      </c>
      <c r="B99" s="33">
        <v>42058</v>
      </c>
      <c r="C99" s="532">
        <v>1.5</v>
      </c>
      <c r="D99" s="532">
        <v>1</v>
      </c>
      <c r="E99" s="532">
        <v>1</v>
      </c>
      <c r="F99" s="643">
        <v>14</v>
      </c>
      <c r="G99" s="643">
        <v>110</v>
      </c>
      <c r="H99" s="643">
        <v>1.5</v>
      </c>
      <c r="I99" s="532" t="s">
        <v>326</v>
      </c>
      <c r="J99" s="643">
        <v>0.3</v>
      </c>
      <c r="K99" s="532"/>
      <c r="L99" s="532"/>
      <c r="M99" s="12"/>
      <c r="N99" s="11">
        <v>0.10923260263400851</v>
      </c>
      <c r="O99" s="11">
        <v>36.703600000000002</v>
      </c>
      <c r="P99" s="11">
        <v>23.2973</v>
      </c>
      <c r="Q99" s="11">
        <v>53.513078</v>
      </c>
      <c r="R99" s="10">
        <v>1025.1412</v>
      </c>
      <c r="S99" s="11">
        <v>6.4599200000000003</v>
      </c>
      <c r="T99" s="10">
        <v>93.565150000000003</v>
      </c>
      <c r="U99" s="11">
        <v>8.2560000000000002</v>
      </c>
      <c r="V99" s="11">
        <v>0.52200000000000002</v>
      </c>
      <c r="W99" s="11">
        <v>0.74709999999999999</v>
      </c>
      <c r="X99" s="11">
        <v>37.586399999999998</v>
      </c>
      <c r="Y99" s="11">
        <v>24.261600000000001</v>
      </c>
      <c r="Z99" s="11">
        <v>55.722996000000002</v>
      </c>
      <c r="AA99" s="10">
        <v>1025.575</v>
      </c>
      <c r="AB99" s="11">
        <v>5.8221400000000001</v>
      </c>
      <c r="AC99" s="10">
        <v>86.176310000000001</v>
      </c>
      <c r="AD99" s="11">
        <v>8.1920000000000002</v>
      </c>
      <c r="AE99" s="11">
        <v>0.3992</v>
      </c>
      <c r="AF99" s="11">
        <v>1.1554</v>
      </c>
      <c r="AG99" s="10">
        <v>5.9</v>
      </c>
      <c r="AH99" s="503"/>
    </row>
    <row r="100" spans="1:34" s="116" customFormat="1">
      <c r="A100" s="29" t="s">
        <v>17</v>
      </c>
      <c r="B100" s="33">
        <v>42065</v>
      </c>
      <c r="C100" s="532">
        <v>1.5</v>
      </c>
      <c r="D100" s="532">
        <v>1</v>
      </c>
      <c r="E100" s="532">
        <v>1</v>
      </c>
      <c r="F100" s="643">
        <v>15</v>
      </c>
      <c r="G100" s="643">
        <v>120</v>
      </c>
      <c r="H100" s="643">
        <v>2.1</v>
      </c>
      <c r="I100" s="532" t="s">
        <v>326</v>
      </c>
      <c r="J100" s="643">
        <v>0.5</v>
      </c>
      <c r="K100" s="532"/>
      <c r="L100" s="532"/>
      <c r="M100" s="12"/>
      <c r="N100" s="11">
        <v>0.11756269448879392</v>
      </c>
      <c r="O100" s="11">
        <v>36.713900000000002</v>
      </c>
      <c r="P100" s="11">
        <v>23.746300000000002</v>
      </c>
      <c r="Q100" s="11">
        <v>54.011493999999999</v>
      </c>
      <c r="R100" s="10">
        <v>1025.0171</v>
      </c>
      <c r="S100" s="11">
        <v>6.5927699999999998</v>
      </c>
      <c r="T100" s="10">
        <v>96.239699999999999</v>
      </c>
      <c r="U100" s="11">
        <v>8.2889999999999997</v>
      </c>
      <c r="V100" s="11">
        <v>0.43690000000000001</v>
      </c>
      <c r="W100" s="11">
        <v>0.73080000000000001</v>
      </c>
      <c r="X100" s="11">
        <v>37.426400000000001</v>
      </c>
      <c r="Y100" s="11">
        <v>24.353400000000001</v>
      </c>
      <c r="Z100" s="11">
        <v>55.614249000000001</v>
      </c>
      <c r="AA100" s="10">
        <v>1025.4276</v>
      </c>
      <c r="AB100" s="11">
        <v>5.6188000000000002</v>
      </c>
      <c r="AC100" s="10">
        <v>83.220640000000003</v>
      </c>
      <c r="AD100" s="11">
        <v>8.2230000000000008</v>
      </c>
      <c r="AE100" s="11">
        <v>0.68989999999999996</v>
      </c>
      <c r="AF100" s="11">
        <v>1.4695</v>
      </c>
      <c r="AG100" s="10">
        <v>5.4</v>
      </c>
      <c r="AH100" s="503"/>
    </row>
    <row r="101" spans="1:34" s="116" customFormat="1">
      <c r="A101" s="29" t="s">
        <v>17</v>
      </c>
      <c r="B101" s="33">
        <v>42072</v>
      </c>
      <c r="C101" s="532">
        <v>1.5</v>
      </c>
      <c r="D101" s="643">
        <v>2</v>
      </c>
      <c r="E101" s="532">
        <v>1</v>
      </c>
      <c r="F101" s="643">
        <v>15</v>
      </c>
      <c r="G101" s="643">
        <v>130</v>
      </c>
      <c r="H101" s="643">
        <v>1.9</v>
      </c>
      <c r="I101" s="532" t="s">
        <v>326</v>
      </c>
      <c r="J101" s="643">
        <v>0.4</v>
      </c>
      <c r="K101" s="532"/>
      <c r="L101" s="532"/>
      <c r="M101" s="12"/>
      <c r="N101" s="11">
        <v>0.10605021644651721</v>
      </c>
      <c r="O101" s="11">
        <v>36.8005</v>
      </c>
      <c r="P101" s="11">
        <v>23.7653</v>
      </c>
      <c r="Q101" s="11">
        <v>54.144978000000002</v>
      </c>
      <c r="R101" s="10">
        <v>1025.0762</v>
      </c>
      <c r="S101" s="11">
        <v>6.5811299999999999</v>
      </c>
      <c r="T101" s="10">
        <v>96.149140000000003</v>
      </c>
      <c r="U101" s="11">
        <v>8.3490000000000002</v>
      </c>
      <c r="V101" s="11">
        <v>0.55930000000000002</v>
      </c>
      <c r="W101" s="11">
        <v>0.9052</v>
      </c>
      <c r="X101" s="11">
        <v>37.502099999999999</v>
      </c>
      <c r="Y101" s="11">
        <v>24.242100000000001</v>
      </c>
      <c r="Z101" s="11">
        <v>55.590910000000001</v>
      </c>
      <c r="AA101" s="10">
        <v>1025.5186000000001</v>
      </c>
      <c r="AB101" s="11">
        <v>5.7867300000000004</v>
      </c>
      <c r="AC101" s="10">
        <v>85.582340000000002</v>
      </c>
      <c r="AD101" s="11">
        <v>8.2759999999999998</v>
      </c>
      <c r="AE101" s="11">
        <v>1.1109</v>
      </c>
      <c r="AF101" s="11">
        <v>2.9001000000000001</v>
      </c>
      <c r="AG101" s="10">
        <v>6.6</v>
      </c>
      <c r="AH101" s="503"/>
    </row>
    <row r="102" spans="1:34" s="116" customFormat="1">
      <c r="A102" s="29" t="s">
        <v>17</v>
      </c>
      <c r="B102" s="33">
        <v>42079</v>
      </c>
      <c r="C102" s="532">
        <v>1.5</v>
      </c>
      <c r="D102" s="532">
        <v>1</v>
      </c>
      <c r="E102" s="532">
        <v>1</v>
      </c>
      <c r="F102" s="643">
        <v>14</v>
      </c>
      <c r="G102" s="643">
        <v>120</v>
      </c>
      <c r="H102" s="643">
        <v>1.8</v>
      </c>
      <c r="I102" s="532" t="s">
        <v>326</v>
      </c>
      <c r="J102" s="643">
        <v>0.4</v>
      </c>
      <c r="K102" s="532"/>
      <c r="L102" s="532"/>
      <c r="M102" s="12"/>
      <c r="N102" s="11">
        <v>0.10807600147154878</v>
      </c>
      <c r="O102" s="11">
        <v>36.924599999999998</v>
      </c>
      <c r="P102" s="11">
        <v>24.394500000000001</v>
      </c>
      <c r="Q102" s="11">
        <v>54.992139999999999</v>
      </c>
      <c r="R102" s="10">
        <v>1024.9818</v>
      </c>
      <c r="S102" s="11">
        <v>6.60609</v>
      </c>
      <c r="T102" s="10">
        <v>97.630809999999997</v>
      </c>
      <c r="U102" s="11">
        <v>8.3520000000000003</v>
      </c>
      <c r="V102" s="11">
        <v>0.26679999999999998</v>
      </c>
      <c r="W102" s="11">
        <v>0.75060000000000004</v>
      </c>
      <c r="X102" s="11">
        <v>37.170299999999997</v>
      </c>
      <c r="Y102" s="11">
        <v>24.2532</v>
      </c>
      <c r="Z102" s="11">
        <v>55.167206</v>
      </c>
      <c r="AA102" s="10">
        <v>1025.2654</v>
      </c>
      <c r="AB102" s="11">
        <v>6.2020400000000002</v>
      </c>
      <c r="AC102" s="10">
        <v>91.567419999999998</v>
      </c>
      <c r="AD102" s="11">
        <v>8.3249999999999993</v>
      </c>
      <c r="AE102" s="11">
        <v>0.86560000000000004</v>
      </c>
      <c r="AF102" s="11">
        <v>1.7887</v>
      </c>
      <c r="AG102" s="10">
        <v>6.3</v>
      </c>
      <c r="AH102" s="503"/>
    </row>
    <row r="103" spans="1:34" s="116" customFormat="1">
      <c r="A103" s="29" t="s">
        <v>17</v>
      </c>
      <c r="B103" s="33">
        <v>42086</v>
      </c>
      <c r="C103" s="532">
        <v>1.5</v>
      </c>
      <c r="D103" s="532">
        <v>1</v>
      </c>
      <c r="E103" s="532">
        <v>1</v>
      </c>
      <c r="F103" s="643">
        <v>17</v>
      </c>
      <c r="G103" s="643">
        <v>120</v>
      </c>
      <c r="H103" s="643">
        <v>2.9</v>
      </c>
      <c r="I103" s="532" t="s">
        <v>326</v>
      </c>
      <c r="J103" s="643">
        <v>0.6</v>
      </c>
      <c r="K103" s="532"/>
      <c r="L103" s="532"/>
      <c r="M103" s="12"/>
      <c r="N103" s="11">
        <v>0.13615258286141774</v>
      </c>
      <c r="O103" s="11">
        <v>36.777700000000003</v>
      </c>
      <c r="P103" s="11">
        <v>22.516999999999999</v>
      </c>
      <c r="Q103" s="11">
        <v>52.767546000000003</v>
      </c>
      <c r="R103" s="10">
        <v>1025.4233999999999</v>
      </c>
      <c r="S103" s="11">
        <v>6.7128399999999999</v>
      </c>
      <c r="T103" s="10">
        <v>95.954840000000004</v>
      </c>
      <c r="U103" s="11">
        <v>8.2479999999999993</v>
      </c>
      <c r="V103" s="11">
        <v>0.89800000000000002</v>
      </c>
      <c r="W103" s="11">
        <v>1.1247</v>
      </c>
      <c r="X103" s="11">
        <v>37.235399999999998</v>
      </c>
      <c r="Y103" s="11">
        <v>23.027799999999999</v>
      </c>
      <c r="Z103" s="11">
        <v>53.911734000000003</v>
      </c>
      <c r="AA103" s="10">
        <v>1025.6765</v>
      </c>
      <c r="AB103" s="11">
        <v>6.0215399999999999</v>
      </c>
      <c r="AC103" s="10">
        <v>87.075819999999993</v>
      </c>
      <c r="AD103" s="11">
        <v>8.2159999999999993</v>
      </c>
      <c r="AE103" s="11">
        <v>1.2727999999999999</v>
      </c>
      <c r="AF103" s="11">
        <v>2.9106000000000001</v>
      </c>
      <c r="AG103" s="10">
        <v>5.2</v>
      </c>
      <c r="AH103" s="503"/>
    </row>
    <row r="104" spans="1:34">
      <c r="C104" s="12"/>
      <c r="D104" s="12"/>
      <c r="E104" s="12"/>
      <c r="F104" s="12"/>
      <c r="G104" s="12"/>
      <c r="H104" s="12"/>
      <c r="I104" s="12"/>
      <c r="J104" s="12"/>
      <c r="K104" s="12"/>
      <c r="L104" s="12"/>
      <c r="M104" s="12"/>
      <c r="N104" s="12"/>
    </row>
    <row r="105" spans="1:34" s="116" customFormat="1">
      <c r="A105" s="29" t="s">
        <v>18</v>
      </c>
      <c r="B105" s="33">
        <v>41977</v>
      </c>
      <c r="C105" s="643">
        <v>3</v>
      </c>
      <c r="D105" s="643">
        <v>4</v>
      </c>
      <c r="E105" s="643">
        <v>2</v>
      </c>
      <c r="F105" s="643">
        <v>15</v>
      </c>
      <c r="G105" s="643">
        <v>110</v>
      </c>
      <c r="H105" s="643">
        <v>0.6</v>
      </c>
      <c r="I105" s="532" t="s">
        <v>326</v>
      </c>
      <c r="J105" s="643">
        <v>0.2</v>
      </c>
      <c r="K105" s="532"/>
      <c r="L105" s="532"/>
      <c r="M105" s="12"/>
      <c r="N105" s="11">
        <v>7.7422619821386013E-2</v>
      </c>
      <c r="O105" s="11">
        <v>35.597700000000003</v>
      </c>
      <c r="P105" s="11">
        <v>21.081399999999999</v>
      </c>
      <c r="Q105" s="11">
        <v>49.764988000000002</v>
      </c>
      <c r="R105" s="10">
        <v>1024.9285</v>
      </c>
      <c r="S105" s="11">
        <v>6.7196300000000004</v>
      </c>
      <c r="T105" s="10">
        <v>92.990110000000001</v>
      </c>
      <c r="U105" s="11">
        <v>8.1579999999999995</v>
      </c>
      <c r="V105" s="11">
        <v>0.47660000000000002</v>
      </c>
      <c r="W105" s="11">
        <v>0.34989999999999999</v>
      </c>
      <c r="X105" s="11">
        <v>35.596299999999999</v>
      </c>
      <c r="Y105" s="11">
        <v>20.8062</v>
      </c>
      <c r="Z105" s="11">
        <v>49.484614000000001</v>
      </c>
      <c r="AA105" s="10">
        <v>1025.0681</v>
      </c>
      <c r="AB105" s="11">
        <v>6.6511100000000001</v>
      </c>
      <c r="AC105" s="10">
        <v>91.585920000000002</v>
      </c>
      <c r="AD105" s="11">
        <v>8.1630000000000003</v>
      </c>
      <c r="AE105" s="11">
        <v>0.57930000000000004</v>
      </c>
      <c r="AF105" s="11">
        <v>0.83589999999999998</v>
      </c>
      <c r="AG105" s="10">
        <v>7.3</v>
      </c>
      <c r="AH105" s="503"/>
    </row>
    <row r="106" spans="1:34" s="116" customFormat="1">
      <c r="A106" s="29" t="s">
        <v>18</v>
      </c>
      <c r="B106" s="33">
        <v>41981</v>
      </c>
      <c r="C106" s="532">
        <v>1.5</v>
      </c>
      <c r="D106" s="643">
        <v>9</v>
      </c>
      <c r="E106" s="532">
        <v>1</v>
      </c>
      <c r="F106" s="643">
        <v>20</v>
      </c>
      <c r="G106" s="643">
        <v>110</v>
      </c>
      <c r="H106" s="643">
        <v>1.4</v>
      </c>
      <c r="I106" s="643">
        <v>0.1</v>
      </c>
      <c r="J106" s="643">
        <v>0.3</v>
      </c>
      <c r="K106" s="532"/>
      <c r="L106" s="532"/>
      <c r="M106" s="12"/>
      <c r="N106" s="11">
        <v>9.5488385774295401E-2</v>
      </c>
      <c r="O106" s="11">
        <v>35.692900000000002</v>
      </c>
      <c r="P106" s="11">
        <v>21.220700000000001</v>
      </c>
      <c r="Q106" s="11">
        <v>50.028191</v>
      </c>
      <c r="R106" s="10">
        <v>1024.9621999999999</v>
      </c>
      <c r="S106" s="11">
        <v>6.7522000000000002</v>
      </c>
      <c r="T106" s="10">
        <v>93.7273</v>
      </c>
      <c r="U106" s="11">
        <v>8.2449999999999992</v>
      </c>
      <c r="V106" s="11">
        <v>0.56969999999999998</v>
      </c>
      <c r="W106" s="11">
        <v>0.85860000000000003</v>
      </c>
      <c r="X106" s="11">
        <v>35.697499999999998</v>
      </c>
      <c r="Y106" s="11">
        <v>21.083600000000001</v>
      </c>
      <c r="Z106" s="11">
        <v>49.897692999999997</v>
      </c>
      <c r="AA106" s="10">
        <v>1025.067</v>
      </c>
      <c r="AB106" s="11">
        <v>6.69076</v>
      </c>
      <c r="AC106" s="10">
        <v>92.648520000000005</v>
      </c>
      <c r="AD106" s="11">
        <v>8.2439999999999998</v>
      </c>
      <c r="AE106" s="11">
        <v>0.81069999999999998</v>
      </c>
      <c r="AF106" s="11">
        <v>1.1144000000000001</v>
      </c>
      <c r="AG106" s="10">
        <v>5.6</v>
      </c>
      <c r="AH106" s="503"/>
    </row>
    <row r="107" spans="1:34" s="116" customFormat="1">
      <c r="A107" s="29" t="s">
        <v>18</v>
      </c>
      <c r="B107" s="33">
        <v>41988</v>
      </c>
      <c r="C107" s="532">
        <v>1.5</v>
      </c>
      <c r="D107" s="643">
        <v>4</v>
      </c>
      <c r="E107" s="532">
        <v>1</v>
      </c>
      <c r="F107" s="643">
        <v>14</v>
      </c>
      <c r="G107" s="643">
        <v>120</v>
      </c>
      <c r="H107" s="643">
        <v>0.7</v>
      </c>
      <c r="I107" s="532" t="s">
        <v>326</v>
      </c>
      <c r="J107" s="643">
        <v>0.2</v>
      </c>
      <c r="K107" s="532"/>
      <c r="L107" s="532"/>
      <c r="M107" s="12"/>
      <c r="N107" s="11">
        <v>8.0245023297255705E-2</v>
      </c>
      <c r="O107" s="11">
        <v>36.040999999999997</v>
      </c>
      <c r="P107" s="11">
        <v>21.152100000000001</v>
      </c>
      <c r="Q107" s="11">
        <v>50.389924000000001</v>
      </c>
      <c r="R107" s="10">
        <v>1025.2462</v>
      </c>
      <c r="S107" s="11">
        <v>6.7385000000000002</v>
      </c>
      <c r="T107" s="10">
        <v>93.613020000000006</v>
      </c>
      <c r="U107" s="11">
        <v>8.3170000000000002</v>
      </c>
      <c r="V107" s="11">
        <v>0.57120000000000004</v>
      </c>
      <c r="W107" s="11">
        <v>0.44400000000000001</v>
      </c>
      <c r="X107" s="11">
        <v>36.036799999999999</v>
      </c>
      <c r="Y107" s="11">
        <v>20.8962</v>
      </c>
      <c r="Z107" s="11">
        <v>50.121962000000003</v>
      </c>
      <c r="AA107" s="10">
        <v>1025.3661999999999</v>
      </c>
      <c r="AB107" s="11">
        <v>6.7222600000000003</v>
      </c>
      <c r="AC107" s="10">
        <v>92.956630000000004</v>
      </c>
      <c r="AD107" s="11">
        <v>8.3149999999999995</v>
      </c>
      <c r="AE107" s="11">
        <v>0.51819999999999999</v>
      </c>
      <c r="AF107" s="11">
        <v>0.74980000000000002</v>
      </c>
      <c r="AG107" s="10">
        <v>6.3</v>
      </c>
      <c r="AH107" s="503"/>
    </row>
    <row r="108" spans="1:34" s="116" customFormat="1">
      <c r="A108" s="29" t="s">
        <v>18</v>
      </c>
      <c r="B108" s="33">
        <v>41995</v>
      </c>
      <c r="C108" s="532">
        <v>1.5</v>
      </c>
      <c r="D108" s="643">
        <v>4</v>
      </c>
      <c r="E108" s="532">
        <v>1</v>
      </c>
      <c r="F108" s="643">
        <v>16</v>
      </c>
      <c r="G108" s="643">
        <v>110</v>
      </c>
      <c r="H108" s="643">
        <v>1</v>
      </c>
      <c r="I108" s="532" t="s">
        <v>326</v>
      </c>
      <c r="J108" s="643">
        <v>0.2</v>
      </c>
      <c r="K108" s="532"/>
      <c r="L108" s="532"/>
      <c r="M108" s="12"/>
      <c r="N108" s="11">
        <v>8.8214732470073387E-2</v>
      </c>
      <c r="O108" s="11">
        <v>36.220399999999998</v>
      </c>
      <c r="P108" s="11">
        <v>21.804600000000001</v>
      </c>
      <c r="Q108" s="11">
        <v>51.301993000000003</v>
      </c>
      <c r="R108" s="10">
        <v>1025.204</v>
      </c>
      <c r="S108" s="11">
        <v>6.8543799999999999</v>
      </c>
      <c r="T108" s="10">
        <v>96.439809999999994</v>
      </c>
      <c r="U108" s="11">
        <v>8.234</v>
      </c>
      <c r="V108" s="11">
        <v>0.51480000000000004</v>
      </c>
      <c r="W108" s="11">
        <v>0.48699999999999999</v>
      </c>
      <c r="X108" s="11">
        <v>36.210799999999999</v>
      </c>
      <c r="Y108" s="11">
        <v>21.3536</v>
      </c>
      <c r="Z108" s="11">
        <v>50.820197999999998</v>
      </c>
      <c r="AA108" s="10">
        <v>1025.3859</v>
      </c>
      <c r="AB108" s="11">
        <v>6.9069000000000003</v>
      </c>
      <c r="AC108" s="10">
        <v>96.395570000000006</v>
      </c>
      <c r="AD108" s="11">
        <v>8.2409999999999997</v>
      </c>
      <c r="AE108" s="11">
        <v>0.4556</v>
      </c>
      <c r="AF108" s="11">
        <v>0.73540000000000005</v>
      </c>
      <c r="AG108" s="10">
        <v>8.1</v>
      </c>
      <c r="AH108" s="503"/>
    </row>
    <row r="109" spans="1:34" s="116" customFormat="1">
      <c r="A109" s="29" t="s">
        <v>18</v>
      </c>
      <c r="B109" s="33">
        <v>42009</v>
      </c>
      <c r="C109" s="532">
        <v>1.5</v>
      </c>
      <c r="D109" s="643">
        <v>2</v>
      </c>
      <c r="E109" s="532">
        <v>1</v>
      </c>
      <c r="F109" s="643">
        <v>14</v>
      </c>
      <c r="G109" s="643">
        <v>120</v>
      </c>
      <c r="H109" s="643">
        <v>0.6</v>
      </c>
      <c r="I109" s="532" t="s">
        <v>326</v>
      </c>
      <c r="J109" s="643">
        <v>0.1</v>
      </c>
      <c r="K109" s="532"/>
      <c r="L109" s="532"/>
      <c r="M109" s="12"/>
      <c r="N109" s="11">
        <v>7.4329110493851686E-2</v>
      </c>
      <c r="O109" s="11">
        <v>36.395099999999999</v>
      </c>
      <c r="P109" s="11">
        <v>22.830100000000002</v>
      </c>
      <c r="Q109" s="11">
        <v>52.613855999999998</v>
      </c>
      <c r="R109" s="10">
        <v>1025.0417</v>
      </c>
      <c r="S109" s="11">
        <v>6.6089099999999998</v>
      </c>
      <c r="T109" s="10">
        <v>94.777990000000003</v>
      </c>
      <c r="U109" s="11">
        <v>8.3309999999999995</v>
      </c>
      <c r="V109" s="11">
        <v>0.25480000000000003</v>
      </c>
      <c r="W109" s="11">
        <v>0.34760000000000002</v>
      </c>
      <c r="X109" s="11">
        <v>36.394100000000002</v>
      </c>
      <c r="Y109" s="11">
        <v>22.605699999999999</v>
      </c>
      <c r="Z109" s="11">
        <v>52.379731999999997</v>
      </c>
      <c r="AA109" s="10">
        <v>1025.1703</v>
      </c>
      <c r="AB109" s="11">
        <v>6.5118499999999999</v>
      </c>
      <c r="AC109" s="10">
        <v>93.019220000000004</v>
      </c>
      <c r="AD109" s="11">
        <v>8.3219999999999992</v>
      </c>
      <c r="AE109" s="11">
        <v>0.28499999999999998</v>
      </c>
      <c r="AF109" s="11">
        <v>0.60419999999999996</v>
      </c>
      <c r="AG109" s="10">
        <v>9.1</v>
      </c>
      <c r="AH109" s="503"/>
    </row>
    <row r="110" spans="1:34" s="116" customFormat="1">
      <c r="A110" s="29" t="s">
        <v>18</v>
      </c>
      <c r="B110" s="33">
        <v>42016</v>
      </c>
      <c r="C110" s="643">
        <v>3</v>
      </c>
      <c r="D110" s="643">
        <v>3</v>
      </c>
      <c r="E110" s="532">
        <v>1</v>
      </c>
      <c r="F110" s="643">
        <v>16</v>
      </c>
      <c r="G110" s="643">
        <v>110</v>
      </c>
      <c r="H110" s="643">
        <v>0.8</v>
      </c>
      <c r="I110" s="532" t="s">
        <v>326</v>
      </c>
      <c r="J110" s="643">
        <v>0.2</v>
      </c>
      <c r="K110" s="532"/>
      <c r="L110" s="532"/>
      <c r="M110" s="12"/>
      <c r="N110" s="11">
        <v>7.7843789556093002E-2</v>
      </c>
      <c r="O110" s="11">
        <v>36.528100000000002</v>
      </c>
      <c r="P110" s="11">
        <v>22.831600000000002</v>
      </c>
      <c r="Q110" s="11">
        <v>52.786365000000004</v>
      </c>
      <c r="R110" s="10">
        <v>1025.1443999999999</v>
      </c>
      <c r="S110" s="11">
        <v>6.6978200000000001</v>
      </c>
      <c r="T110" s="10">
        <v>96.12961</v>
      </c>
      <c r="U110" s="11">
        <v>8.2729999999999997</v>
      </c>
      <c r="V110" s="11">
        <v>0.6996</v>
      </c>
      <c r="W110" s="11">
        <v>0.76190000000000002</v>
      </c>
      <c r="X110" s="11">
        <v>36.528799999999997</v>
      </c>
      <c r="Y110" s="11">
        <v>22.6294</v>
      </c>
      <c r="Z110" s="11">
        <v>52.577174999999997</v>
      </c>
      <c r="AA110" s="10">
        <v>1025.2655</v>
      </c>
      <c r="AB110" s="11">
        <v>6.5813899999999999</v>
      </c>
      <c r="AC110" s="10">
        <v>94.125219999999999</v>
      </c>
      <c r="AD110" s="11">
        <v>8.2750000000000004</v>
      </c>
      <c r="AE110" s="11">
        <v>0.6875</v>
      </c>
      <c r="AF110" s="11">
        <v>0.73629999999999995</v>
      </c>
      <c r="AG110" s="10">
        <v>11.3</v>
      </c>
      <c r="AH110" s="503"/>
    </row>
    <row r="111" spans="1:34" s="116" customFormat="1">
      <c r="A111" s="29" t="s">
        <v>18</v>
      </c>
      <c r="B111" s="33">
        <v>42023</v>
      </c>
      <c r="C111" s="643">
        <v>6</v>
      </c>
      <c r="D111" s="643">
        <v>4</v>
      </c>
      <c r="E111" s="643">
        <v>4</v>
      </c>
      <c r="F111" s="643">
        <v>15</v>
      </c>
      <c r="G111" s="643">
        <v>110</v>
      </c>
      <c r="H111" s="643">
        <v>0.6</v>
      </c>
      <c r="I111" s="532" t="s">
        <v>326</v>
      </c>
      <c r="J111" s="643">
        <v>0.3</v>
      </c>
      <c r="K111" s="532"/>
      <c r="L111" s="532"/>
      <c r="M111" s="12"/>
      <c r="N111" s="11">
        <v>7.3665446699483564E-2</v>
      </c>
      <c r="O111" s="11">
        <v>36.539900000000003</v>
      </c>
      <c r="P111" s="11">
        <v>23.512799999999999</v>
      </c>
      <c r="Q111" s="11">
        <v>53.533234999999998</v>
      </c>
      <c r="R111" s="10">
        <v>1024.9562000000001</v>
      </c>
      <c r="S111" s="11">
        <v>6.4050000000000002</v>
      </c>
      <c r="T111" s="10">
        <v>93.028899999999993</v>
      </c>
      <c r="U111" s="11">
        <v>8.3209999999999997</v>
      </c>
      <c r="V111" s="11">
        <v>0.31740000000000002</v>
      </c>
      <c r="W111" s="11">
        <v>0.3594</v>
      </c>
      <c r="X111" s="11">
        <v>36.569000000000003</v>
      </c>
      <c r="Y111" s="11">
        <v>23.351700000000001</v>
      </c>
      <c r="Z111" s="11">
        <v>53.403578000000003</v>
      </c>
      <c r="AA111" s="10">
        <v>1025.0827999999999</v>
      </c>
      <c r="AB111" s="11">
        <v>6.7094399999999998</v>
      </c>
      <c r="AC111" s="10">
        <v>97.195520000000002</v>
      </c>
      <c r="AD111" s="11">
        <v>8.3369999999999997</v>
      </c>
      <c r="AE111" s="11">
        <v>0.22500000000000001</v>
      </c>
      <c r="AF111" s="11">
        <v>0.5504</v>
      </c>
      <c r="AG111" s="10">
        <v>10.199999999999999</v>
      </c>
      <c r="AH111" s="503"/>
    </row>
    <row r="112" spans="1:34" s="116" customFormat="1">
      <c r="A112" s="29" t="s">
        <v>18</v>
      </c>
      <c r="B112" s="33">
        <v>42031</v>
      </c>
      <c r="C112" s="643">
        <v>5</v>
      </c>
      <c r="D112" s="643">
        <v>2</v>
      </c>
      <c r="E112" s="643">
        <v>2</v>
      </c>
      <c r="F112" s="643">
        <v>16</v>
      </c>
      <c r="G112" s="643">
        <v>110</v>
      </c>
      <c r="H112" s="643">
        <v>0.9</v>
      </c>
      <c r="I112" s="532" t="s">
        <v>326</v>
      </c>
      <c r="J112" s="643">
        <v>0.2</v>
      </c>
      <c r="K112" s="532"/>
      <c r="L112" s="532"/>
      <c r="M112" s="12"/>
      <c r="N112" s="11">
        <v>7.8020908333223227E-2</v>
      </c>
      <c r="O112" s="11">
        <v>36.595700000000001</v>
      </c>
      <c r="P112" s="11">
        <v>23.471699999999998</v>
      </c>
      <c r="Q112" s="11">
        <v>53.561194</v>
      </c>
      <c r="R112" s="10">
        <v>1025.0072</v>
      </c>
      <c r="S112" s="11">
        <v>6.4948100000000002</v>
      </c>
      <c r="T112" s="10">
        <v>94.296790000000001</v>
      </c>
      <c r="U112" s="11">
        <v>8.3030000000000008</v>
      </c>
      <c r="V112" s="11">
        <v>0.23449999999999999</v>
      </c>
      <c r="W112" s="11">
        <v>0.46100000000000002</v>
      </c>
      <c r="X112" s="11">
        <v>36.600700000000003</v>
      </c>
      <c r="Y112" s="11">
        <v>23.405100000000001</v>
      </c>
      <c r="Z112" s="11">
        <v>53.502056000000003</v>
      </c>
      <c r="AA112" s="10">
        <v>1025.0907</v>
      </c>
      <c r="AB112" s="11">
        <v>6.5130999999999997</v>
      </c>
      <c r="AC112" s="10">
        <v>94.455759999999998</v>
      </c>
      <c r="AD112" s="11">
        <v>8.3109999999999999</v>
      </c>
      <c r="AE112" s="11">
        <v>0.19939999999999999</v>
      </c>
      <c r="AF112" s="11">
        <v>0.89139999999999997</v>
      </c>
      <c r="AG112" s="10">
        <v>11.6</v>
      </c>
      <c r="AH112" s="503"/>
    </row>
    <row r="113" spans="1:34" s="116" customFormat="1">
      <c r="A113" s="29" t="s">
        <v>18</v>
      </c>
      <c r="B113" s="33">
        <v>42037</v>
      </c>
      <c r="C113" s="643">
        <v>5</v>
      </c>
      <c r="D113" s="643">
        <v>3</v>
      </c>
      <c r="E113" s="532">
        <v>1</v>
      </c>
      <c r="F113" s="643">
        <v>17</v>
      </c>
      <c r="G113" s="643">
        <v>160</v>
      </c>
      <c r="H113" s="643">
        <v>1.1000000000000001</v>
      </c>
      <c r="I113" s="532" t="s">
        <v>326</v>
      </c>
      <c r="J113" s="643">
        <v>0.2</v>
      </c>
      <c r="K113" s="532"/>
      <c r="L113" s="532"/>
      <c r="M113" s="532"/>
      <c r="N113" s="11">
        <v>0.10010928565537168</v>
      </c>
      <c r="O113" s="11">
        <v>36.658700000000003</v>
      </c>
      <c r="P113" s="11">
        <v>23.755800000000001</v>
      </c>
      <c r="Q113" s="11">
        <v>53.949790999999998</v>
      </c>
      <c r="R113" s="10">
        <v>1024.9729</v>
      </c>
      <c r="S113" s="11">
        <v>6.5272500000000004</v>
      </c>
      <c r="T113" s="10">
        <v>95.268500000000003</v>
      </c>
      <c r="U113" s="11">
        <v>8.2690000000000001</v>
      </c>
      <c r="V113" s="11">
        <v>0.27929999999999999</v>
      </c>
      <c r="W113" s="11">
        <v>0.62109999999999999</v>
      </c>
      <c r="X113" s="11">
        <v>36.655799999999999</v>
      </c>
      <c r="Y113" s="11">
        <v>23.682400000000001</v>
      </c>
      <c r="Z113" s="11">
        <v>53.873398999999999</v>
      </c>
      <c r="AA113" s="10">
        <v>1025.0563</v>
      </c>
      <c r="AB113" s="11">
        <v>6.40245</v>
      </c>
      <c r="AC113" s="10">
        <v>93.327290000000005</v>
      </c>
      <c r="AD113" s="11">
        <v>8.2650000000000006</v>
      </c>
      <c r="AE113" s="11">
        <v>0.3226</v>
      </c>
      <c r="AF113" s="11">
        <v>0.86260000000000003</v>
      </c>
      <c r="AG113" s="10">
        <v>8.1999999999999993</v>
      </c>
      <c r="AH113" s="503"/>
    </row>
    <row r="114" spans="1:34" s="116" customFormat="1">
      <c r="A114" s="29" t="s">
        <v>18</v>
      </c>
      <c r="B114" s="33">
        <v>42044</v>
      </c>
      <c r="C114" s="532">
        <v>1.5</v>
      </c>
      <c r="D114" s="643">
        <v>3</v>
      </c>
      <c r="E114" s="532">
        <v>1</v>
      </c>
      <c r="F114" s="643">
        <v>17</v>
      </c>
      <c r="G114" s="643">
        <v>120</v>
      </c>
      <c r="H114" s="643">
        <v>1.1000000000000001</v>
      </c>
      <c r="I114" s="532" t="s">
        <v>326</v>
      </c>
      <c r="J114" s="643">
        <v>0.3</v>
      </c>
      <c r="K114" s="532"/>
      <c r="L114" s="532"/>
      <c r="M114" s="532"/>
      <c r="N114" s="532">
        <v>9.2515245041098954E-2</v>
      </c>
      <c r="O114" s="11">
        <v>36.639800000000001</v>
      </c>
      <c r="P114" s="11">
        <v>24.459900000000001</v>
      </c>
      <c r="Q114" s="11">
        <v>54.686922000000003</v>
      </c>
      <c r="R114" s="10">
        <v>1024.7481</v>
      </c>
      <c r="S114" s="11">
        <v>6.6798299999999999</v>
      </c>
      <c r="T114" s="10">
        <v>98.669830000000005</v>
      </c>
      <c r="U114" s="11">
        <v>8.3079999999999998</v>
      </c>
      <c r="V114" s="11">
        <v>0.27879999999999999</v>
      </c>
      <c r="W114" s="11">
        <v>0.49469999999999997</v>
      </c>
      <c r="X114" s="11">
        <v>36.649500000000003</v>
      </c>
      <c r="Y114" s="11">
        <v>24.2362</v>
      </c>
      <c r="Z114" s="11">
        <v>54.463830000000002</v>
      </c>
      <c r="AA114" s="10">
        <v>1024.8858</v>
      </c>
      <c r="AB114" s="11">
        <v>6.2175200000000004</v>
      </c>
      <c r="AC114" s="10">
        <v>91.495379999999997</v>
      </c>
      <c r="AD114" s="11">
        <v>8.2899999999999991</v>
      </c>
      <c r="AE114" s="11">
        <v>1.7447999999999999</v>
      </c>
      <c r="AF114" s="11">
        <v>2.3106</v>
      </c>
      <c r="AG114" s="10">
        <v>7.3</v>
      </c>
      <c r="AH114" s="503"/>
    </row>
    <row r="115" spans="1:34" s="116" customFormat="1">
      <c r="A115" s="29" t="s">
        <v>18</v>
      </c>
      <c r="B115" s="33">
        <v>42051</v>
      </c>
      <c r="C115" s="532">
        <v>1.5</v>
      </c>
      <c r="D115" s="643">
        <v>4</v>
      </c>
      <c r="E115" s="643">
        <v>2</v>
      </c>
      <c r="F115" s="643">
        <v>16</v>
      </c>
      <c r="G115" s="643">
        <v>110</v>
      </c>
      <c r="H115" s="643">
        <v>1.6</v>
      </c>
      <c r="I115" s="532" t="s">
        <v>326</v>
      </c>
      <c r="J115" s="643">
        <v>0.4</v>
      </c>
      <c r="K115" s="532"/>
      <c r="L115" s="532"/>
      <c r="M115" s="532"/>
      <c r="N115" s="532">
        <v>0.10359564101367136</v>
      </c>
      <c r="O115" s="11">
        <v>36.612099999999998</v>
      </c>
      <c r="P115" s="11">
        <v>23.799600000000002</v>
      </c>
      <c r="Q115" s="11">
        <v>53.936500000000002</v>
      </c>
      <c r="R115" s="10">
        <v>1024.9277</v>
      </c>
      <c r="S115" s="11">
        <v>6.3120200000000004</v>
      </c>
      <c r="T115" s="21">
        <v>92.171880000000002</v>
      </c>
      <c r="U115" s="11">
        <v>8.26</v>
      </c>
      <c r="V115" s="11">
        <v>0.55010000000000003</v>
      </c>
      <c r="W115" s="11"/>
      <c r="X115" s="11">
        <v>36.619199999999999</v>
      </c>
      <c r="Y115" s="11">
        <v>23.688199999999998</v>
      </c>
      <c r="Z115" s="11">
        <v>53.831916999999997</v>
      </c>
      <c r="AA115" s="10">
        <v>1025.0275999999999</v>
      </c>
      <c r="AB115" s="11">
        <v>6.1206300000000002</v>
      </c>
      <c r="AC115" s="21">
        <v>89.209299999999999</v>
      </c>
      <c r="AD115" s="11">
        <v>8.2520000000000007</v>
      </c>
      <c r="AE115" s="11">
        <v>0.66139999999999999</v>
      </c>
      <c r="AF115" s="11"/>
      <c r="AG115" s="10">
        <v>7.3</v>
      </c>
      <c r="AH115" s="503"/>
    </row>
    <row r="116" spans="1:34" s="116" customFormat="1">
      <c r="A116" s="29" t="s">
        <v>18</v>
      </c>
      <c r="B116" s="33">
        <v>42058</v>
      </c>
      <c r="C116" s="532">
        <v>1.5</v>
      </c>
      <c r="D116" s="643">
        <v>2</v>
      </c>
      <c r="E116" s="532">
        <v>1</v>
      </c>
      <c r="F116" s="643">
        <v>17</v>
      </c>
      <c r="G116" s="643">
        <v>120</v>
      </c>
      <c r="H116" s="643">
        <v>2.1</v>
      </c>
      <c r="I116" s="532" t="s">
        <v>326</v>
      </c>
      <c r="J116" s="643">
        <v>0.4</v>
      </c>
      <c r="K116" s="532"/>
      <c r="L116" s="532"/>
      <c r="M116" s="12"/>
      <c r="N116" s="11">
        <v>0.10994593714943614</v>
      </c>
      <c r="O116" s="11">
        <v>36.736800000000002</v>
      </c>
      <c r="P116" s="11">
        <v>23.628299999999999</v>
      </c>
      <c r="Q116" s="11">
        <v>53.913680999999997</v>
      </c>
      <c r="R116" s="10">
        <v>1025.0684000000001</v>
      </c>
      <c r="S116" s="11">
        <v>6.4877500000000001</v>
      </c>
      <c r="T116" s="10">
        <v>94.526439999999994</v>
      </c>
      <c r="U116" s="11">
        <v>8.2479999999999993</v>
      </c>
      <c r="V116" s="11">
        <v>0.43169999999999997</v>
      </c>
      <c r="W116" s="11">
        <v>0.79669999999999996</v>
      </c>
      <c r="X116" s="11">
        <v>36.755499999999998</v>
      </c>
      <c r="Y116" s="11">
        <v>23.247800000000002</v>
      </c>
      <c r="Z116" s="11">
        <v>53.533352999999998</v>
      </c>
      <c r="AA116" s="10">
        <v>1025.2588000000001</v>
      </c>
      <c r="AB116" s="11">
        <v>6.4842399999999998</v>
      </c>
      <c r="AC116" s="10">
        <v>93.864959999999996</v>
      </c>
      <c r="AD116" s="11">
        <v>8.2550000000000008</v>
      </c>
      <c r="AE116" s="11">
        <v>0.43490000000000001</v>
      </c>
      <c r="AF116" s="11">
        <v>1.3619000000000001</v>
      </c>
      <c r="AG116" s="10">
        <v>6.2</v>
      </c>
      <c r="AH116" s="503"/>
    </row>
    <row r="117" spans="1:34" s="116" customFormat="1">
      <c r="A117" s="29" t="s">
        <v>18</v>
      </c>
      <c r="B117" s="33">
        <v>42065</v>
      </c>
      <c r="C117" s="643">
        <v>4</v>
      </c>
      <c r="D117" s="643">
        <v>3</v>
      </c>
      <c r="E117" s="532">
        <v>1</v>
      </c>
      <c r="F117" s="643">
        <v>16</v>
      </c>
      <c r="G117" s="643">
        <v>140</v>
      </c>
      <c r="H117" s="643">
        <v>2.6</v>
      </c>
      <c r="I117" s="532" t="s">
        <v>326</v>
      </c>
      <c r="J117" s="643">
        <v>0.6</v>
      </c>
      <c r="K117" s="532"/>
      <c r="L117" s="532"/>
      <c r="M117" s="12"/>
      <c r="N117" s="11">
        <v>0.12905399665993186</v>
      </c>
      <c r="O117" s="11">
        <v>36.759500000000003</v>
      </c>
      <c r="P117" s="11">
        <v>23.822199999999999</v>
      </c>
      <c r="Q117" s="11">
        <v>54.153222999999997</v>
      </c>
      <c r="R117" s="10">
        <v>1025.0291</v>
      </c>
      <c r="S117" s="11">
        <v>6.4854500000000002</v>
      </c>
      <c r="T117" s="10">
        <v>94.821780000000004</v>
      </c>
      <c r="U117" s="11">
        <v>8.2889999999999997</v>
      </c>
      <c r="V117" s="11">
        <v>0.89370000000000005</v>
      </c>
      <c r="W117" s="11">
        <v>0.92190000000000005</v>
      </c>
      <c r="X117" s="11">
        <v>36.768500000000003</v>
      </c>
      <c r="Y117" s="11">
        <v>23.687200000000001</v>
      </c>
      <c r="Z117" s="11">
        <v>54.025575000000003</v>
      </c>
      <c r="AA117" s="10">
        <v>1025.1410000000001</v>
      </c>
      <c r="AB117" s="11">
        <v>6.3315900000000003</v>
      </c>
      <c r="AC117" s="10">
        <v>92.361969999999999</v>
      </c>
      <c r="AD117" s="11">
        <v>8.2899999999999991</v>
      </c>
      <c r="AE117" s="11">
        <v>0.79600000000000004</v>
      </c>
      <c r="AF117" s="11">
        <v>1.9355</v>
      </c>
      <c r="AG117" s="10">
        <v>4.8</v>
      </c>
      <c r="AH117" s="503"/>
    </row>
    <row r="118" spans="1:34" s="116" customFormat="1">
      <c r="A118" s="29" t="s">
        <v>18</v>
      </c>
      <c r="B118" s="33">
        <v>42072</v>
      </c>
      <c r="C118" s="532">
        <v>1.5</v>
      </c>
      <c r="D118" s="643">
        <v>2</v>
      </c>
      <c r="E118" s="532">
        <v>1</v>
      </c>
      <c r="F118" s="643">
        <v>16</v>
      </c>
      <c r="G118" s="643">
        <v>130</v>
      </c>
      <c r="H118" s="643">
        <v>2.2000000000000002</v>
      </c>
      <c r="I118" s="532" t="s">
        <v>326</v>
      </c>
      <c r="J118" s="643">
        <v>0.6</v>
      </c>
      <c r="K118" s="532"/>
      <c r="L118" s="532"/>
      <c r="M118" s="12"/>
      <c r="N118" s="11">
        <v>0.1152030685356817</v>
      </c>
      <c r="O118" s="11">
        <v>36.782200000000003</v>
      </c>
      <c r="P118" s="11">
        <v>23.8538</v>
      </c>
      <c r="Q118" s="11">
        <v>54.217063000000003</v>
      </c>
      <c r="R118" s="10">
        <v>1025.0359000000001</v>
      </c>
      <c r="S118" s="11">
        <v>6.6496000000000004</v>
      </c>
      <c r="T118" s="10">
        <v>97.287549999999996</v>
      </c>
      <c r="U118" s="11">
        <v>8.3740000000000006</v>
      </c>
      <c r="V118" s="11">
        <v>0.59189999999999998</v>
      </c>
      <c r="W118" s="11">
        <v>0.7429</v>
      </c>
      <c r="X118" s="11">
        <v>36.673699999999997</v>
      </c>
      <c r="Y118" s="11">
        <v>23.176500000000001</v>
      </c>
      <c r="Z118" s="11">
        <v>53.349949000000002</v>
      </c>
      <c r="AA118" s="10">
        <v>1025.2088000000001</v>
      </c>
      <c r="AB118" s="11">
        <v>6.5887500000000001</v>
      </c>
      <c r="AC118" s="10">
        <v>95.214789999999994</v>
      </c>
      <c r="AD118" s="11">
        <v>8.3759999999999994</v>
      </c>
      <c r="AE118" s="11">
        <v>0.44059999999999999</v>
      </c>
      <c r="AF118" s="11">
        <v>1.6122000000000001</v>
      </c>
      <c r="AG118" s="10">
        <v>6.5</v>
      </c>
      <c r="AH118" s="503"/>
    </row>
    <row r="119" spans="1:34" s="116" customFormat="1">
      <c r="A119" s="29" t="s">
        <v>18</v>
      </c>
      <c r="B119" s="33">
        <v>42079</v>
      </c>
      <c r="C119" s="532">
        <v>1.5</v>
      </c>
      <c r="D119" s="643">
        <v>4</v>
      </c>
      <c r="E119" s="532">
        <v>1</v>
      </c>
      <c r="F119" s="643">
        <v>18</v>
      </c>
      <c r="G119" s="643">
        <v>120</v>
      </c>
      <c r="H119" s="643">
        <v>2.5</v>
      </c>
      <c r="I119" s="532" t="s">
        <v>326</v>
      </c>
      <c r="J119" s="643">
        <v>0.5</v>
      </c>
      <c r="K119" s="532"/>
      <c r="L119" s="532"/>
      <c r="M119" s="12"/>
      <c r="N119" s="11">
        <v>0.11494302440537411</v>
      </c>
      <c r="O119" s="11">
        <v>36.7746</v>
      </c>
      <c r="P119" s="11">
        <v>23.822600000000001</v>
      </c>
      <c r="Q119" s="11">
        <v>54.173363999999999</v>
      </c>
      <c r="R119" s="10">
        <v>1025.0396000000001</v>
      </c>
      <c r="S119" s="11">
        <v>6.5186700000000002</v>
      </c>
      <c r="T119" s="10">
        <v>95.316559999999996</v>
      </c>
      <c r="U119" s="11">
        <v>8.3559999999999999</v>
      </c>
      <c r="V119" s="11">
        <v>0.32419999999999999</v>
      </c>
      <c r="W119" s="11">
        <v>0.77810000000000001</v>
      </c>
      <c r="X119" s="11">
        <v>36.7836</v>
      </c>
      <c r="Y119" s="11">
        <v>23.707899999999999</v>
      </c>
      <c r="Z119" s="11">
        <v>54.067636</v>
      </c>
      <c r="AA119" s="10">
        <v>1025.1469</v>
      </c>
      <c r="AB119" s="11">
        <v>6.52379</v>
      </c>
      <c r="AC119" s="10">
        <v>95.207880000000003</v>
      </c>
      <c r="AD119" s="11">
        <v>8.36</v>
      </c>
      <c r="AE119" s="11">
        <v>0.2424</v>
      </c>
      <c r="AF119" s="11">
        <v>1.4001999999999999</v>
      </c>
      <c r="AG119" s="10">
        <v>7.3</v>
      </c>
      <c r="AH119" s="503"/>
    </row>
    <row r="120" spans="1:34" s="116" customFormat="1">
      <c r="A120" s="29" t="s">
        <v>18</v>
      </c>
      <c r="B120" s="33">
        <v>42086</v>
      </c>
      <c r="C120" s="643">
        <v>4</v>
      </c>
      <c r="D120" s="643">
        <v>4</v>
      </c>
      <c r="E120" s="532">
        <v>1</v>
      </c>
      <c r="F120" s="643">
        <v>19</v>
      </c>
      <c r="G120" s="643">
        <v>120</v>
      </c>
      <c r="H120" s="643">
        <v>2.6</v>
      </c>
      <c r="I120" s="532" t="s">
        <v>326</v>
      </c>
      <c r="J120" s="643">
        <v>0.6</v>
      </c>
      <c r="K120" s="532"/>
      <c r="L120" s="532"/>
      <c r="M120" s="12"/>
      <c r="N120" s="11">
        <v>0.1471404453795109</v>
      </c>
      <c r="O120" s="11">
        <v>36.788400000000003</v>
      </c>
      <c r="P120" s="11">
        <v>22.7561</v>
      </c>
      <c r="Q120" s="11">
        <v>53.038649999999997</v>
      </c>
      <c r="R120" s="10">
        <v>1025.3632</v>
      </c>
      <c r="S120" s="11">
        <v>6.3971299999999998</v>
      </c>
      <c r="T120" s="10">
        <v>91.831400000000002</v>
      </c>
      <c r="U120" s="11">
        <v>8.2230000000000008</v>
      </c>
      <c r="V120" s="11">
        <v>0.89770000000000005</v>
      </c>
      <c r="W120" s="11">
        <v>1.1769000000000001</v>
      </c>
      <c r="X120" s="11">
        <v>36.830199999999998</v>
      </c>
      <c r="Y120" s="11">
        <v>22.706700000000001</v>
      </c>
      <c r="Z120" s="11">
        <v>53.045867000000001</v>
      </c>
      <c r="AA120" s="10">
        <v>1025.4766</v>
      </c>
      <c r="AB120" s="11">
        <v>6.1858000000000004</v>
      </c>
      <c r="AC120" s="10">
        <v>88.742530000000002</v>
      </c>
      <c r="AD120" s="11">
        <v>8.2279999999999998</v>
      </c>
      <c r="AE120" s="11">
        <v>1.9034</v>
      </c>
      <c r="AF120" s="11">
        <v>2.5621999999999998</v>
      </c>
      <c r="AG120" s="10">
        <v>4.8</v>
      </c>
      <c r="AH120" s="503"/>
    </row>
    <row r="121" spans="1:34" s="600" customFormat="1">
      <c r="A121" s="29"/>
      <c r="B121" s="33"/>
      <c r="C121" s="643"/>
      <c r="D121" s="643"/>
      <c r="E121" s="532"/>
      <c r="F121" s="643"/>
      <c r="G121" s="643"/>
      <c r="H121" s="643"/>
      <c r="I121" s="532"/>
      <c r="J121" s="643"/>
      <c r="K121" s="532"/>
      <c r="L121" s="532"/>
      <c r="M121" s="12"/>
      <c r="N121" s="11"/>
      <c r="O121" s="11"/>
      <c r="P121" s="11"/>
      <c r="Q121" s="11"/>
      <c r="R121" s="10"/>
      <c r="S121" s="11"/>
      <c r="T121" s="10"/>
      <c r="U121" s="11"/>
      <c r="V121" s="11"/>
      <c r="W121" s="11"/>
      <c r="X121" s="11"/>
      <c r="Y121" s="11"/>
      <c r="Z121" s="11"/>
      <c r="AA121" s="10"/>
      <c r="AB121" s="11"/>
      <c r="AC121" s="10"/>
      <c r="AD121" s="11"/>
      <c r="AE121" s="11"/>
      <c r="AF121" s="11"/>
      <c r="AG121" s="10"/>
      <c r="AH121" s="503"/>
    </row>
    <row r="122" spans="1:34" s="116" customFormat="1">
      <c r="A122" s="29" t="s">
        <v>20</v>
      </c>
      <c r="B122" s="33">
        <v>41977</v>
      </c>
      <c r="C122" s="532">
        <v>1.5</v>
      </c>
      <c r="D122" s="643">
        <v>4</v>
      </c>
      <c r="E122" s="532">
        <v>1</v>
      </c>
      <c r="F122" s="643">
        <v>15</v>
      </c>
      <c r="G122" s="643">
        <v>120</v>
      </c>
      <c r="H122" s="643">
        <v>1</v>
      </c>
      <c r="I122" s="532" t="s">
        <v>326</v>
      </c>
      <c r="J122" s="643">
        <v>0.2</v>
      </c>
      <c r="K122" s="643">
        <v>1.1000000000000001</v>
      </c>
      <c r="L122" s="532" t="s">
        <v>385</v>
      </c>
      <c r="M122" s="532">
        <f t="shared" ref="M122:M137" si="1">L122/K122*100</f>
        <v>14.545454545454545</v>
      </c>
      <c r="N122" s="11">
        <v>8.0047885067404526E-2</v>
      </c>
      <c r="O122" s="11">
        <v>35.598799999999997</v>
      </c>
      <c r="P122" s="11">
        <v>20.936299999999999</v>
      </c>
      <c r="Q122" s="11">
        <v>49.615819999999999</v>
      </c>
      <c r="R122" s="10">
        <v>1024.9690000000001</v>
      </c>
      <c r="S122" s="11">
        <v>6.8401199999999998</v>
      </c>
      <c r="T122" s="10">
        <v>94.411370000000005</v>
      </c>
      <c r="U122" s="11">
        <v>8.1319999999999997</v>
      </c>
      <c r="V122" s="11">
        <v>0.54290000000000005</v>
      </c>
      <c r="W122" s="11">
        <v>0.59009999999999996</v>
      </c>
      <c r="X122" s="11">
        <v>35.722999999999999</v>
      </c>
      <c r="Y122" s="11">
        <v>20.724799999999998</v>
      </c>
      <c r="Z122" s="11">
        <v>49.557521999999999</v>
      </c>
      <c r="AA122" s="10">
        <v>1025.1953000000001</v>
      </c>
      <c r="AB122" s="11">
        <v>6.88497</v>
      </c>
      <c r="AC122" s="10">
        <v>94.737350000000006</v>
      </c>
      <c r="AD122" s="11">
        <v>8.1690000000000005</v>
      </c>
      <c r="AE122" s="11">
        <v>0.67879999999999996</v>
      </c>
      <c r="AF122" s="11">
        <v>1.1589</v>
      </c>
      <c r="AG122" s="10">
        <v>6.6</v>
      </c>
      <c r="AH122" s="503"/>
    </row>
    <row r="123" spans="1:34" s="116" customFormat="1">
      <c r="A123" s="29" t="s">
        <v>20</v>
      </c>
      <c r="B123" s="33">
        <v>41981</v>
      </c>
      <c r="C123" s="532">
        <v>1.5</v>
      </c>
      <c r="D123" s="643">
        <v>3</v>
      </c>
      <c r="E123" s="532">
        <v>1</v>
      </c>
      <c r="F123" s="643">
        <v>16</v>
      </c>
      <c r="G123" s="643">
        <v>130</v>
      </c>
      <c r="H123" s="643">
        <v>1.3</v>
      </c>
      <c r="I123" s="532" t="s">
        <v>326</v>
      </c>
      <c r="J123" s="643">
        <v>0.3</v>
      </c>
      <c r="K123" s="643">
        <v>2.2999999999999998</v>
      </c>
      <c r="L123" s="532" t="s">
        <v>379</v>
      </c>
      <c r="M123" s="532">
        <f t="shared" si="1"/>
        <v>7.8260869565217401</v>
      </c>
      <c r="N123" s="11">
        <v>9.2126937793861344E-2</v>
      </c>
      <c r="O123" s="11">
        <v>35.716999999999999</v>
      </c>
      <c r="P123" s="11">
        <v>21.039899999999999</v>
      </c>
      <c r="Q123" s="11">
        <v>49.869993999999998</v>
      </c>
      <c r="R123" s="10">
        <v>1025.0292999999999</v>
      </c>
      <c r="S123" s="11">
        <v>6.7706600000000003</v>
      </c>
      <c r="T123" s="10">
        <v>93.692040000000006</v>
      </c>
      <c r="U123" s="11">
        <v>8.2569999999999997</v>
      </c>
      <c r="V123" s="11">
        <v>0.66139999999999999</v>
      </c>
      <c r="W123" s="11">
        <v>0.77910000000000001</v>
      </c>
      <c r="X123" s="11">
        <v>35.799900000000001</v>
      </c>
      <c r="Y123" s="11">
        <v>21.1676</v>
      </c>
      <c r="Z123" s="11">
        <v>50.113736000000003</v>
      </c>
      <c r="AA123" s="10">
        <v>1025.1321</v>
      </c>
      <c r="AB123" s="11">
        <v>6.9336399999999996</v>
      </c>
      <c r="AC123" s="10">
        <v>96.214619999999996</v>
      </c>
      <c r="AD123" s="11">
        <v>8.2840000000000007</v>
      </c>
      <c r="AE123" s="11">
        <v>0.71040000000000003</v>
      </c>
      <c r="AF123" s="11">
        <v>1.1486000000000001</v>
      </c>
      <c r="AG123" s="10">
        <v>5.2</v>
      </c>
      <c r="AH123" s="503"/>
    </row>
    <row r="124" spans="1:34" s="116" customFormat="1">
      <c r="A124" s="29" t="s">
        <v>20</v>
      </c>
      <c r="B124" s="33">
        <v>41988</v>
      </c>
      <c r="C124" s="532">
        <v>1.5</v>
      </c>
      <c r="D124" s="643">
        <v>3</v>
      </c>
      <c r="E124" s="532">
        <v>1</v>
      </c>
      <c r="F124" s="643">
        <v>14</v>
      </c>
      <c r="G124" s="643">
        <v>130</v>
      </c>
      <c r="H124" s="643">
        <v>1</v>
      </c>
      <c r="I124" s="532" t="s">
        <v>326</v>
      </c>
      <c r="J124" s="643">
        <v>0.2</v>
      </c>
      <c r="K124" s="643">
        <v>2.1</v>
      </c>
      <c r="L124" s="532" t="s">
        <v>384</v>
      </c>
      <c r="M124" s="532">
        <f t="shared" si="1"/>
        <v>7.1428571428571423</v>
      </c>
      <c r="N124" s="11">
        <v>8.6544583376017198E-2</v>
      </c>
      <c r="O124" s="11">
        <v>35.972499999999997</v>
      </c>
      <c r="P124" s="11">
        <v>20.989699999999999</v>
      </c>
      <c r="Q124" s="11">
        <v>50.134782999999999</v>
      </c>
      <c r="R124" s="10">
        <v>1025.2385999999999</v>
      </c>
      <c r="S124" s="11">
        <v>6.9380100000000002</v>
      </c>
      <c r="T124" s="10">
        <v>96.065380000000005</v>
      </c>
      <c r="U124" s="11">
        <v>8.2889999999999997</v>
      </c>
      <c r="V124" s="11">
        <v>0.92049999999999998</v>
      </c>
      <c r="W124" s="11">
        <v>0.65690000000000004</v>
      </c>
      <c r="X124" s="11">
        <v>36.117400000000004</v>
      </c>
      <c r="Y124" s="11">
        <v>20.600100000000001</v>
      </c>
      <c r="Z124" s="11">
        <v>49.913212999999999</v>
      </c>
      <c r="AA124" s="10">
        <v>1025.5291</v>
      </c>
      <c r="AB124" s="11">
        <v>6.4252500000000001</v>
      </c>
      <c r="AC124" s="10">
        <v>88.417659999999998</v>
      </c>
      <c r="AD124" s="11">
        <v>8.2680000000000007</v>
      </c>
      <c r="AE124" s="11">
        <v>0.78200000000000003</v>
      </c>
      <c r="AF124" s="11">
        <v>0.88549999999999995</v>
      </c>
      <c r="AG124" s="10">
        <v>6.9</v>
      </c>
      <c r="AH124" s="503"/>
    </row>
    <row r="125" spans="1:34" s="116" customFormat="1">
      <c r="A125" s="29" t="s">
        <v>20</v>
      </c>
      <c r="B125" s="33">
        <v>41995</v>
      </c>
      <c r="C125" s="532">
        <v>1.5</v>
      </c>
      <c r="D125" s="643">
        <v>3</v>
      </c>
      <c r="E125" s="532">
        <v>1</v>
      </c>
      <c r="F125" s="643">
        <v>14</v>
      </c>
      <c r="G125" s="643">
        <v>120</v>
      </c>
      <c r="H125" s="643">
        <v>1.2</v>
      </c>
      <c r="I125" s="532" t="s">
        <v>326</v>
      </c>
      <c r="J125" s="643">
        <v>0.3</v>
      </c>
      <c r="K125" s="643">
        <v>1.7</v>
      </c>
      <c r="L125" s="532" t="s">
        <v>397</v>
      </c>
      <c r="M125" s="532">
        <f t="shared" si="1"/>
        <v>12.941176470588237</v>
      </c>
      <c r="N125" s="11">
        <v>9.996627783354084E-2</v>
      </c>
      <c r="O125" s="11">
        <v>36.271700000000003</v>
      </c>
      <c r="P125" s="11">
        <v>21.6739</v>
      </c>
      <c r="Q125" s="11">
        <v>51.228197999999999</v>
      </c>
      <c r="R125" s="10">
        <v>1025.2783999999999</v>
      </c>
      <c r="S125" s="11">
        <v>7.1059900000000003</v>
      </c>
      <c r="T125" s="10">
        <v>99.777950000000004</v>
      </c>
      <c r="U125" s="11">
        <v>8.2910000000000004</v>
      </c>
      <c r="V125" s="11">
        <v>0.46429999999999999</v>
      </c>
      <c r="W125" s="11">
        <v>0.59250000000000003</v>
      </c>
      <c r="X125" s="11">
        <v>36.278599999999997</v>
      </c>
      <c r="Y125" s="11">
        <v>21.3993</v>
      </c>
      <c r="Z125" s="11">
        <v>50.953873999999999</v>
      </c>
      <c r="AA125" s="10">
        <v>1025.433</v>
      </c>
      <c r="AB125" s="11">
        <v>6.4451099999999997</v>
      </c>
      <c r="AC125" s="10">
        <v>90.059899999999999</v>
      </c>
      <c r="AD125" s="11">
        <v>8.2590000000000003</v>
      </c>
      <c r="AE125" s="11">
        <v>0.74829999999999997</v>
      </c>
      <c r="AF125" s="11">
        <v>0.91359999999999997</v>
      </c>
      <c r="AG125" s="10">
        <v>7.2</v>
      </c>
      <c r="AH125" s="503"/>
    </row>
    <row r="126" spans="1:34" s="116" customFormat="1">
      <c r="A126" s="29" t="s">
        <v>20</v>
      </c>
      <c r="B126" s="33">
        <v>42009</v>
      </c>
      <c r="C126" s="532">
        <v>1.5</v>
      </c>
      <c r="D126" s="643">
        <v>2</v>
      </c>
      <c r="E126" s="532">
        <v>1</v>
      </c>
      <c r="F126" s="643">
        <v>14</v>
      </c>
      <c r="G126" s="643">
        <v>120</v>
      </c>
      <c r="H126" s="643">
        <v>0.7</v>
      </c>
      <c r="I126" s="532" t="s">
        <v>326</v>
      </c>
      <c r="J126" s="643">
        <v>0.2</v>
      </c>
      <c r="K126" s="643">
        <v>1.3</v>
      </c>
      <c r="L126" s="532" t="s">
        <v>388</v>
      </c>
      <c r="M126" s="532">
        <f t="shared" si="1"/>
        <v>10.76923076923077</v>
      </c>
      <c r="N126" s="11">
        <v>8.0442916036500139E-2</v>
      </c>
      <c r="O126" s="11">
        <v>36.441600000000001</v>
      </c>
      <c r="P126" s="11">
        <v>22.930099999999999</v>
      </c>
      <c r="Q126" s="11">
        <v>52.780731000000003</v>
      </c>
      <c r="R126" s="10">
        <v>1025.0499</v>
      </c>
      <c r="S126" s="11">
        <v>6.8066700000000004</v>
      </c>
      <c r="T126" s="10">
        <v>97.811089999999993</v>
      </c>
      <c r="U126" s="11">
        <v>8.34</v>
      </c>
      <c r="V126" s="11">
        <v>0.19989999999999999</v>
      </c>
      <c r="W126" s="11">
        <v>0.26169999999999999</v>
      </c>
      <c r="X126" s="11">
        <v>36.3996</v>
      </c>
      <c r="Y126" s="11">
        <v>22.306699999999999</v>
      </c>
      <c r="Z126" s="11">
        <v>52.068992000000001</v>
      </c>
      <c r="AA126" s="10">
        <v>1025.2704000000001</v>
      </c>
      <c r="AB126" s="11">
        <v>5.98278</v>
      </c>
      <c r="AC126" s="10">
        <v>85.016249999999999</v>
      </c>
      <c r="AD126" s="11">
        <v>8.3049999999999997</v>
      </c>
      <c r="AE126" s="11">
        <v>1.4476</v>
      </c>
      <c r="AF126" s="11">
        <v>1.9943</v>
      </c>
      <c r="AG126" s="10">
        <v>7.7</v>
      </c>
      <c r="AH126" s="503"/>
    </row>
    <row r="127" spans="1:34" s="116" customFormat="1">
      <c r="A127" s="29" t="s">
        <v>20</v>
      </c>
      <c r="B127" s="33">
        <v>42016</v>
      </c>
      <c r="C127" s="532">
        <v>1.5</v>
      </c>
      <c r="D127" s="643">
        <v>3</v>
      </c>
      <c r="E127" s="532">
        <v>1</v>
      </c>
      <c r="F127" s="643">
        <v>15</v>
      </c>
      <c r="G127" s="643">
        <v>110</v>
      </c>
      <c r="H127" s="643">
        <v>1</v>
      </c>
      <c r="I127" s="532" t="s">
        <v>326</v>
      </c>
      <c r="J127" s="643">
        <v>0.3</v>
      </c>
      <c r="K127" s="643">
        <v>2</v>
      </c>
      <c r="L127" s="532" t="s">
        <v>390</v>
      </c>
      <c r="M127" s="532">
        <f t="shared" si="1"/>
        <v>10</v>
      </c>
      <c r="N127" s="11">
        <v>7.517022014478715E-2</v>
      </c>
      <c r="O127" s="11">
        <v>36.594999999999999</v>
      </c>
      <c r="P127" s="11">
        <v>22.9071</v>
      </c>
      <c r="Q127" s="11">
        <v>52.953100999999997</v>
      </c>
      <c r="R127" s="10">
        <v>1025.1722</v>
      </c>
      <c r="S127" s="11">
        <v>7.05091</v>
      </c>
      <c r="T127" s="10">
        <v>101.3702</v>
      </c>
      <c r="U127" s="11">
        <v>8.3209999999999997</v>
      </c>
      <c r="V127" s="11">
        <v>0.44319999999999998</v>
      </c>
      <c r="W127" s="11">
        <v>0.55600000000000005</v>
      </c>
      <c r="X127" s="11">
        <v>36.524900000000002</v>
      </c>
      <c r="Y127" s="11">
        <v>22.377400000000002</v>
      </c>
      <c r="Z127" s="11">
        <v>52.303817000000002</v>
      </c>
      <c r="AA127" s="10">
        <v>1025.3458000000001</v>
      </c>
      <c r="AB127" s="11">
        <v>6.67096</v>
      </c>
      <c r="AC127" s="10">
        <v>94.982770000000002</v>
      </c>
      <c r="AD127" s="11">
        <v>8.2880000000000003</v>
      </c>
      <c r="AE127" s="11">
        <v>0.57950000000000002</v>
      </c>
      <c r="AF127" s="11">
        <v>1.8802000000000001</v>
      </c>
      <c r="AG127" s="10">
        <v>8.6999999999999993</v>
      </c>
      <c r="AH127" s="503"/>
    </row>
    <row r="128" spans="1:34" s="116" customFormat="1">
      <c r="A128" s="29" t="s">
        <v>20</v>
      </c>
      <c r="B128" s="33">
        <v>42023</v>
      </c>
      <c r="C128" s="532">
        <v>1.5</v>
      </c>
      <c r="D128" s="643">
        <v>2</v>
      </c>
      <c r="E128" s="532">
        <v>1</v>
      </c>
      <c r="F128" s="643">
        <v>14</v>
      </c>
      <c r="G128" s="643">
        <v>110</v>
      </c>
      <c r="H128" s="643">
        <v>1.1000000000000001</v>
      </c>
      <c r="I128" s="532" t="s">
        <v>326</v>
      </c>
      <c r="J128" s="643">
        <v>0.4</v>
      </c>
      <c r="K128" s="643">
        <v>1.2</v>
      </c>
      <c r="L128" s="532" t="s">
        <v>385</v>
      </c>
      <c r="M128" s="532">
        <f t="shared" si="1"/>
        <v>13.333333333333334</v>
      </c>
      <c r="N128" s="11">
        <v>6.740352987754103E-2</v>
      </c>
      <c r="O128" s="11">
        <v>36.584600000000002</v>
      </c>
      <c r="P128" s="11">
        <v>23.5108</v>
      </c>
      <c r="Q128" s="11">
        <v>53.588925000000003</v>
      </c>
      <c r="R128" s="10">
        <v>1024.9883</v>
      </c>
      <c r="S128" s="11">
        <v>6.8561899999999998</v>
      </c>
      <c r="T128" s="10">
        <v>99.604389999999995</v>
      </c>
      <c r="U128" s="11">
        <v>8.33</v>
      </c>
      <c r="V128" s="11">
        <v>0.41460000000000002</v>
      </c>
      <c r="W128" s="11">
        <v>0.32419999999999999</v>
      </c>
      <c r="X128" s="11">
        <v>36.569699999999997</v>
      </c>
      <c r="Y128" s="11">
        <v>23.186299999999999</v>
      </c>
      <c r="Z128" s="11">
        <v>53.228223999999997</v>
      </c>
      <c r="AA128" s="10">
        <v>1025.1463000000001</v>
      </c>
      <c r="AB128" s="11">
        <v>6.2515099999999997</v>
      </c>
      <c r="AC128" s="10">
        <v>90.302300000000002</v>
      </c>
      <c r="AD128" s="11">
        <v>8.3079999999999998</v>
      </c>
      <c r="AE128" s="11">
        <v>0.84130000000000005</v>
      </c>
      <c r="AF128" s="11">
        <v>1.8489</v>
      </c>
      <c r="AG128" s="10">
        <v>11.4</v>
      </c>
      <c r="AH128" s="503"/>
    </row>
    <row r="129" spans="1:34" s="116" customFormat="1">
      <c r="A129" s="29" t="s">
        <v>20</v>
      </c>
      <c r="B129" s="33">
        <v>42031</v>
      </c>
      <c r="C129" s="532">
        <v>1.5</v>
      </c>
      <c r="D129" s="532">
        <v>1</v>
      </c>
      <c r="E129" s="532">
        <v>1</v>
      </c>
      <c r="F129" s="643">
        <v>14</v>
      </c>
      <c r="G129" s="643">
        <v>100</v>
      </c>
      <c r="H129" s="643">
        <v>0.7</v>
      </c>
      <c r="I129" s="532" t="s">
        <v>326</v>
      </c>
      <c r="J129" s="643">
        <v>0.1</v>
      </c>
      <c r="K129" s="643">
        <v>1</v>
      </c>
      <c r="L129" s="532" t="s">
        <v>388</v>
      </c>
      <c r="M129" s="532">
        <f t="shared" si="1"/>
        <v>14.000000000000002</v>
      </c>
      <c r="N129" s="11">
        <v>7.6230341263632845E-2</v>
      </c>
      <c r="O129" s="11">
        <v>36.652700000000003</v>
      </c>
      <c r="P129" s="11">
        <v>23.557099999999998</v>
      </c>
      <c r="Q129" s="11">
        <v>53.727389000000002</v>
      </c>
      <c r="R129" s="10">
        <v>1025.0260000000001</v>
      </c>
      <c r="S129" s="11">
        <v>6.7871499999999996</v>
      </c>
      <c r="T129" s="10">
        <v>98.719329999999999</v>
      </c>
      <c r="U129" s="11">
        <v>8.3390000000000004</v>
      </c>
      <c r="V129" s="11">
        <v>0.42520000000000002</v>
      </c>
      <c r="W129" s="11">
        <v>0.46060000000000001</v>
      </c>
      <c r="X129" s="11">
        <v>36.6907</v>
      </c>
      <c r="Y129" s="11">
        <v>23.098299999999998</v>
      </c>
      <c r="Z129" s="11">
        <v>53.28951</v>
      </c>
      <c r="AA129" s="10">
        <v>1025.2633000000001</v>
      </c>
      <c r="AB129" s="11">
        <v>5.9281600000000001</v>
      </c>
      <c r="AC129" s="10">
        <v>85.560419999999993</v>
      </c>
      <c r="AD129" s="11">
        <v>8.2889999999999997</v>
      </c>
      <c r="AE129" s="11">
        <v>0.50629999999999997</v>
      </c>
      <c r="AF129" s="11">
        <v>0.53949999999999998</v>
      </c>
      <c r="AG129" s="10">
        <v>10.1</v>
      </c>
      <c r="AH129" s="503"/>
    </row>
    <row r="130" spans="1:34" s="116" customFormat="1">
      <c r="A130" s="29" t="s">
        <v>20</v>
      </c>
      <c r="B130" s="33">
        <v>42037</v>
      </c>
      <c r="C130" s="532">
        <v>1.5</v>
      </c>
      <c r="D130" s="643">
        <v>3</v>
      </c>
      <c r="E130" s="532">
        <v>1</v>
      </c>
      <c r="F130" s="643">
        <v>15</v>
      </c>
      <c r="G130" s="643">
        <v>120</v>
      </c>
      <c r="H130" s="643">
        <v>1.1000000000000001</v>
      </c>
      <c r="I130" s="532" t="s">
        <v>326</v>
      </c>
      <c r="J130" s="643">
        <v>0.2</v>
      </c>
      <c r="K130" s="643">
        <v>1.7</v>
      </c>
      <c r="L130" s="532" t="s">
        <v>379</v>
      </c>
      <c r="M130" s="532">
        <f t="shared" si="1"/>
        <v>10.588235294117647</v>
      </c>
      <c r="N130" s="11">
        <v>0.10344849613652589</v>
      </c>
      <c r="O130" s="11">
        <v>36.676200000000001</v>
      </c>
      <c r="P130" s="11">
        <v>23.754899999999999</v>
      </c>
      <c r="Q130" s="11">
        <v>53.971639000000003</v>
      </c>
      <c r="R130" s="10">
        <v>1024.9854</v>
      </c>
      <c r="S130" s="11">
        <v>6.5278999999999998</v>
      </c>
      <c r="T130" s="10">
        <v>95.286159999999995</v>
      </c>
      <c r="U130" s="11">
        <v>8.2710000000000008</v>
      </c>
      <c r="V130" s="11">
        <v>0.58620000000000005</v>
      </c>
      <c r="W130" s="11">
        <v>0.63060000000000005</v>
      </c>
      <c r="X130" s="11">
        <v>36.689700000000002</v>
      </c>
      <c r="Y130" s="11">
        <v>23.484200000000001</v>
      </c>
      <c r="Z130" s="11">
        <v>53.704552</v>
      </c>
      <c r="AA130" s="10">
        <v>1025.1501000000001</v>
      </c>
      <c r="AB130" s="11">
        <v>6.1603500000000002</v>
      </c>
      <c r="AC130" s="10">
        <v>89.508669999999995</v>
      </c>
      <c r="AD130" s="11">
        <v>8.2520000000000007</v>
      </c>
      <c r="AE130" s="11">
        <v>1.1527000000000001</v>
      </c>
      <c r="AF130" s="11">
        <v>1.0247999999999999</v>
      </c>
      <c r="AG130" s="10">
        <v>5.9</v>
      </c>
      <c r="AH130" s="503"/>
    </row>
    <row r="131" spans="1:34" s="116" customFormat="1">
      <c r="A131" s="29" t="s">
        <v>20</v>
      </c>
      <c r="B131" s="33">
        <v>42044</v>
      </c>
      <c r="C131" s="532">
        <v>1.5</v>
      </c>
      <c r="D131" s="532">
        <v>1</v>
      </c>
      <c r="E131" s="532">
        <v>1</v>
      </c>
      <c r="F131" s="643">
        <v>16</v>
      </c>
      <c r="G131" s="643">
        <v>130</v>
      </c>
      <c r="H131" s="643">
        <v>1.4</v>
      </c>
      <c r="I131" s="532" t="s">
        <v>326</v>
      </c>
      <c r="J131" s="643">
        <v>0.4</v>
      </c>
      <c r="K131" s="643">
        <v>2.4</v>
      </c>
      <c r="L131" s="532" t="s">
        <v>399</v>
      </c>
      <c r="M131" s="532">
        <f t="shared" si="1"/>
        <v>10.416666666666668</v>
      </c>
      <c r="N131" s="11">
        <v>9.1026050006294879E-2</v>
      </c>
      <c r="O131" s="11">
        <v>36.690899999999999</v>
      </c>
      <c r="P131" s="11">
        <v>24.351600000000001</v>
      </c>
      <c r="Q131" s="11">
        <v>54.636915999999999</v>
      </c>
      <c r="R131" s="10">
        <v>1024.8189</v>
      </c>
      <c r="S131" s="11">
        <v>6.7187700000000001</v>
      </c>
      <c r="T131" s="10">
        <v>99.090429999999998</v>
      </c>
      <c r="U131" s="11">
        <v>8.2929999999999993</v>
      </c>
      <c r="V131" s="11">
        <v>0.34599999999999997</v>
      </c>
      <c r="W131" s="11">
        <v>0.68789999999999996</v>
      </c>
      <c r="X131" s="11">
        <v>36.681199999999997</v>
      </c>
      <c r="Y131" s="11">
        <v>23.950600000000001</v>
      </c>
      <c r="Z131" s="11">
        <v>54.197516999999998</v>
      </c>
      <c r="AA131" s="10">
        <v>1025.0057999999999</v>
      </c>
      <c r="AB131" s="11">
        <v>5.77311</v>
      </c>
      <c r="AC131" s="10">
        <v>84.555539999999993</v>
      </c>
      <c r="AD131" s="11">
        <v>8.2620000000000005</v>
      </c>
      <c r="AE131" s="11">
        <v>0.72499999999999998</v>
      </c>
      <c r="AF131" s="11">
        <v>4.0271999999999997</v>
      </c>
      <c r="AG131" s="10">
        <v>6.3</v>
      </c>
      <c r="AH131" s="503"/>
    </row>
    <row r="132" spans="1:34" s="116" customFormat="1">
      <c r="A132" s="29" t="s">
        <v>20</v>
      </c>
      <c r="B132" s="33">
        <v>42051</v>
      </c>
      <c r="C132" s="532">
        <v>1.5</v>
      </c>
      <c r="D132" s="643">
        <v>3</v>
      </c>
      <c r="E132" s="643">
        <v>3</v>
      </c>
      <c r="F132" s="643">
        <v>14</v>
      </c>
      <c r="G132" s="643">
        <v>100</v>
      </c>
      <c r="H132" s="643">
        <v>1.4</v>
      </c>
      <c r="I132" s="532" t="s">
        <v>326</v>
      </c>
      <c r="J132" s="643">
        <v>0.3</v>
      </c>
      <c r="K132" s="643">
        <v>1</v>
      </c>
      <c r="L132" s="532" t="s">
        <v>385</v>
      </c>
      <c r="M132" s="532">
        <f t="shared" si="1"/>
        <v>16</v>
      </c>
      <c r="N132" s="532">
        <v>0.11038055277731312</v>
      </c>
      <c r="O132" s="11">
        <v>36.6648</v>
      </c>
      <c r="P132" s="11">
        <v>23.7897</v>
      </c>
      <c r="Q132" s="11">
        <v>53.994549999999997</v>
      </c>
      <c r="R132" s="10">
        <v>1024.9692</v>
      </c>
      <c r="S132" s="11">
        <v>6.6406000000000001</v>
      </c>
      <c r="T132" s="21">
        <v>96.983019999999996</v>
      </c>
      <c r="U132" s="11">
        <v>8.2249999999999996</v>
      </c>
      <c r="V132" s="11">
        <v>0.40229999999999999</v>
      </c>
      <c r="W132" s="11"/>
      <c r="X132" s="11">
        <v>36.696100000000001</v>
      </c>
      <c r="Y132" s="11">
        <v>22.990500000000001</v>
      </c>
      <c r="Z132" s="11">
        <v>53.180298000000001</v>
      </c>
      <c r="AA132" s="10">
        <v>1025.298</v>
      </c>
      <c r="AB132" s="11">
        <v>5.6544800000000004</v>
      </c>
      <c r="AC132" s="21">
        <v>81.459829999999997</v>
      </c>
      <c r="AD132" s="11">
        <v>8.1769999999999996</v>
      </c>
      <c r="AE132" s="11">
        <v>0.82889999999999997</v>
      </c>
      <c r="AF132" s="11"/>
      <c r="AG132" s="10">
        <v>6.9</v>
      </c>
      <c r="AH132" s="503"/>
    </row>
    <row r="133" spans="1:34" s="116" customFormat="1">
      <c r="A133" s="29" t="s">
        <v>20</v>
      </c>
      <c r="B133" s="33">
        <v>42058</v>
      </c>
      <c r="C133" s="532">
        <v>1.5</v>
      </c>
      <c r="D133" s="643">
        <v>2</v>
      </c>
      <c r="E133" s="532">
        <v>1</v>
      </c>
      <c r="F133" s="643">
        <v>15</v>
      </c>
      <c r="G133" s="643">
        <v>100</v>
      </c>
      <c r="H133" s="643">
        <v>1.6</v>
      </c>
      <c r="I133" s="532" t="s">
        <v>326</v>
      </c>
      <c r="J133" s="643">
        <v>0.3</v>
      </c>
      <c r="K133" s="643">
        <v>1.9</v>
      </c>
      <c r="L133" s="532" t="s">
        <v>382</v>
      </c>
      <c r="M133" s="532">
        <f t="shared" si="1"/>
        <v>8.9473684210526336</v>
      </c>
      <c r="N133" s="532">
        <v>9.6698614063073202E-2</v>
      </c>
      <c r="O133" s="11">
        <v>36.747399999999999</v>
      </c>
      <c r="P133" s="11">
        <v>23.213999999999999</v>
      </c>
      <c r="Q133" s="11">
        <v>53.479723999999997</v>
      </c>
      <c r="R133" s="10">
        <v>1025.1982</v>
      </c>
      <c r="S133" s="11">
        <v>6.5823200000000002</v>
      </c>
      <c r="T133" s="10">
        <v>95.224339999999998</v>
      </c>
      <c r="U133" s="11">
        <v>8.2520000000000007</v>
      </c>
      <c r="V133" s="11">
        <v>0.41499999999999998</v>
      </c>
      <c r="W133" s="11">
        <v>0.61399999999999999</v>
      </c>
      <c r="X133" s="11">
        <v>36.772599999999997</v>
      </c>
      <c r="Y133" s="11">
        <v>22.493500000000001</v>
      </c>
      <c r="Z133" s="11">
        <v>52.743377000000002</v>
      </c>
      <c r="AA133" s="10">
        <v>1025.4994999999999</v>
      </c>
      <c r="AB133" s="11">
        <v>6.52278</v>
      </c>
      <c r="AC133" s="10">
        <v>93.196839999999995</v>
      </c>
      <c r="AD133" s="11">
        <v>8.2520000000000007</v>
      </c>
      <c r="AE133" s="11">
        <v>0.64910000000000001</v>
      </c>
      <c r="AF133" s="11">
        <v>0.73580000000000001</v>
      </c>
      <c r="AG133" s="10">
        <v>6.4</v>
      </c>
      <c r="AH133" s="503"/>
    </row>
    <row r="134" spans="1:34" s="116" customFormat="1">
      <c r="A134" s="29" t="s">
        <v>20</v>
      </c>
      <c r="B134" s="33">
        <v>42065</v>
      </c>
      <c r="C134" s="532">
        <v>1.5</v>
      </c>
      <c r="D134" s="643">
        <v>2</v>
      </c>
      <c r="E134" s="532">
        <v>1</v>
      </c>
      <c r="F134" s="643">
        <v>14</v>
      </c>
      <c r="G134" s="643">
        <v>110</v>
      </c>
      <c r="H134" s="643">
        <v>1.8</v>
      </c>
      <c r="I134" s="532" t="s">
        <v>326</v>
      </c>
      <c r="J134" s="643">
        <v>0.4</v>
      </c>
      <c r="K134" s="643">
        <v>1.2</v>
      </c>
      <c r="L134" s="532" t="s">
        <v>379</v>
      </c>
      <c r="M134" s="532">
        <f t="shared" si="1"/>
        <v>15</v>
      </c>
      <c r="N134" s="11">
        <v>0.10569945205097749</v>
      </c>
      <c r="O134" s="11">
        <v>36.603000000000002</v>
      </c>
      <c r="P134" s="11">
        <v>23.194600000000001</v>
      </c>
      <c r="Q134" s="11">
        <v>53.272337</v>
      </c>
      <c r="R134" s="10">
        <v>1025.0943</v>
      </c>
      <c r="S134" s="11">
        <v>6.5091700000000001</v>
      </c>
      <c r="T134" s="10">
        <v>94.055819999999997</v>
      </c>
      <c r="U134" s="11">
        <v>8.282</v>
      </c>
      <c r="V134" s="11">
        <v>0.31909999999999999</v>
      </c>
      <c r="W134" s="11">
        <v>0.60099999999999998</v>
      </c>
      <c r="X134" s="11">
        <v>36.6477</v>
      </c>
      <c r="Y134" s="11">
        <v>22.8583</v>
      </c>
      <c r="Z134" s="11">
        <v>52.976072000000002</v>
      </c>
      <c r="AA134" s="10">
        <v>1025.3008</v>
      </c>
      <c r="AB134" s="11">
        <v>5.8204500000000001</v>
      </c>
      <c r="AC134" s="10">
        <v>83.634169999999997</v>
      </c>
      <c r="AD134" s="11">
        <v>8.2590000000000003</v>
      </c>
      <c r="AE134" s="11">
        <v>0.91849999999999998</v>
      </c>
      <c r="AF134" s="11">
        <v>0.94969999999999999</v>
      </c>
      <c r="AG134" s="10">
        <v>6.1</v>
      </c>
      <c r="AH134" s="503"/>
    </row>
    <row r="135" spans="1:34" s="116" customFormat="1">
      <c r="A135" s="29" t="s">
        <v>20</v>
      </c>
      <c r="B135" s="33">
        <v>42072</v>
      </c>
      <c r="C135" s="532">
        <v>1.5</v>
      </c>
      <c r="D135" s="643">
        <v>2</v>
      </c>
      <c r="E135" s="532">
        <v>1</v>
      </c>
      <c r="F135" s="643">
        <v>15</v>
      </c>
      <c r="G135" s="643">
        <v>130</v>
      </c>
      <c r="H135" s="643">
        <v>2.1</v>
      </c>
      <c r="I135" s="532" t="s">
        <v>326</v>
      </c>
      <c r="J135" s="643">
        <v>0.6</v>
      </c>
      <c r="K135" s="643">
        <v>2.4</v>
      </c>
      <c r="L135" s="532" t="s">
        <v>392</v>
      </c>
      <c r="M135" s="532">
        <f t="shared" si="1"/>
        <v>10</v>
      </c>
      <c r="N135" s="11">
        <v>0.10497338273216521</v>
      </c>
      <c r="O135" s="11">
        <v>36.752000000000002</v>
      </c>
      <c r="P135" s="11">
        <v>23.7806</v>
      </c>
      <c r="Q135" s="11">
        <v>54.098267999999997</v>
      </c>
      <c r="R135" s="10">
        <v>1025.0346</v>
      </c>
      <c r="S135" s="11">
        <v>6.7282500000000001</v>
      </c>
      <c r="T135" s="10">
        <v>98.297120000000007</v>
      </c>
      <c r="U135" s="11">
        <v>8.3629999999999995</v>
      </c>
      <c r="V135" s="11">
        <v>0.26790000000000003</v>
      </c>
      <c r="W135" s="11">
        <v>0.50580000000000003</v>
      </c>
      <c r="X135" s="11">
        <v>36.778599999999997</v>
      </c>
      <c r="Y135" s="11">
        <v>23.1358</v>
      </c>
      <c r="Z135" s="11">
        <v>53.443531999999998</v>
      </c>
      <c r="AA135" s="10">
        <v>1025.3207</v>
      </c>
      <c r="AB135" s="11">
        <v>5.9041899999999998</v>
      </c>
      <c r="AC135" s="10">
        <v>85.313599999999994</v>
      </c>
      <c r="AD135" s="11">
        <v>8.3439999999999994</v>
      </c>
      <c r="AE135" s="11">
        <v>1.0901000000000001</v>
      </c>
      <c r="AF135" s="11">
        <v>1.8242</v>
      </c>
      <c r="AG135" s="10">
        <v>6.9</v>
      </c>
      <c r="AH135" s="503"/>
    </row>
    <row r="136" spans="1:34" s="116" customFormat="1">
      <c r="A136" s="29" t="s">
        <v>20</v>
      </c>
      <c r="B136" s="33">
        <v>42079</v>
      </c>
      <c r="C136" s="643">
        <v>3</v>
      </c>
      <c r="D136" s="643">
        <v>3</v>
      </c>
      <c r="E136" s="532">
        <v>1</v>
      </c>
      <c r="F136" s="643">
        <v>16</v>
      </c>
      <c r="G136" s="643">
        <v>130</v>
      </c>
      <c r="H136" s="643">
        <v>2.4</v>
      </c>
      <c r="I136" s="532" t="s">
        <v>326</v>
      </c>
      <c r="J136" s="643">
        <v>0.5</v>
      </c>
      <c r="K136" s="643">
        <v>1.9</v>
      </c>
      <c r="L136" s="532" t="s">
        <v>382</v>
      </c>
      <c r="M136" s="532">
        <f t="shared" si="1"/>
        <v>8.9473684210526336</v>
      </c>
      <c r="N136" s="11">
        <v>0.11451521085329809</v>
      </c>
      <c r="O136" s="11">
        <v>36.787199999999999</v>
      </c>
      <c r="P136" s="11">
        <v>23.8188</v>
      </c>
      <c r="Q136" s="11">
        <v>54.185558</v>
      </c>
      <c r="R136" s="10">
        <v>1025.0499</v>
      </c>
      <c r="S136" s="11">
        <v>6.4423700000000004</v>
      </c>
      <c r="T136" s="10">
        <v>94.201369999999997</v>
      </c>
      <c r="U136" s="11">
        <v>8.3689999999999998</v>
      </c>
      <c r="V136" s="11">
        <v>0.33839999999999998</v>
      </c>
      <c r="W136" s="11">
        <v>0.79449999999999998</v>
      </c>
      <c r="X136" s="11">
        <v>36.787599999999998</v>
      </c>
      <c r="Y136" s="11">
        <v>23.593599999999999</v>
      </c>
      <c r="Z136" s="11">
        <v>53.950211000000003</v>
      </c>
      <c r="AA136" s="10">
        <v>1025.1938</v>
      </c>
      <c r="AB136" s="11">
        <v>6.0294299999999996</v>
      </c>
      <c r="AC136" s="10">
        <v>87.821860000000001</v>
      </c>
      <c r="AD136" s="11">
        <v>8.3529999999999998</v>
      </c>
      <c r="AE136" s="11">
        <v>1.0310999999999999</v>
      </c>
      <c r="AF136" s="11">
        <v>1.5034000000000001</v>
      </c>
      <c r="AG136" s="10">
        <v>7.2</v>
      </c>
      <c r="AH136" s="503"/>
    </row>
    <row r="137" spans="1:34" s="116" customFormat="1">
      <c r="A137" s="29" t="s">
        <v>20</v>
      </c>
      <c r="B137" s="33">
        <v>42086</v>
      </c>
      <c r="C137" s="532">
        <v>1.5</v>
      </c>
      <c r="D137" s="643">
        <v>2</v>
      </c>
      <c r="E137" s="532">
        <v>1</v>
      </c>
      <c r="F137" s="643">
        <v>16</v>
      </c>
      <c r="G137" s="643">
        <v>120</v>
      </c>
      <c r="H137" s="643">
        <v>1.9</v>
      </c>
      <c r="I137" s="532" t="s">
        <v>326</v>
      </c>
      <c r="J137" s="643">
        <v>0.4</v>
      </c>
      <c r="K137" s="643">
        <v>2.4</v>
      </c>
      <c r="L137" s="532" t="s">
        <v>390</v>
      </c>
      <c r="M137" s="532">
        <f t="shared" si="1"/>
        <v>8.3333333333333339</v>
      </c>
      <c r="N137" s="11">
        <v>0.11366964465093199</v>
      </c>
      <c r="O137" s="11">
        <v>36.796599999999998</v>
      </c>
      <c r="P137" s="11">
        <v>22.519400000000001</v>
      </c>
      <c r="Q137" s="11">
        <v>52.794283</v>
      </c>
      <c r="R137" s="10">
        <v>1025.4380000000001</v>
      </c>
      <c r="S137" s="11">
        <v>6.9151300000000004</v>
      </c>
      <c r="T137" s="10">
        <v>98.861429999999999</v>
      </c>
      <c r="U137" s="11">
        <v>8.2590000000000003</v>
      </c>
      <c r="V137" s="11">
        <v>0.64319999999999999</v>
      </c>
      <c r="W137" s="11">
        <v>0.90159999999999996</v>
      </c>
      <c r="X137" s="11">
        <v>36.693800000000003</v>
      </c>
      <c r="Y137" s="11">
        <v>21.220400000000001</v>
      </c>
      <c r="Z137" s="11">
        <v>51.281089000000001</v>
      </c>
      <c r="AA137" s="10">
        <v>1025.8</v>
      </c>
      <c r="AB137" s="11">
        <v>6.3954500000000003</v>
      </c>
      <c r="AC137" s="10">
        <v>89.297730000000001</v>
      </c>
      <c r="AD137" s="11">
        <v>8.1950000000000003</v>
      </c>
      <c r="AE137" s="11">
        <v>1.3462000000000001</v>
      </c>
      <c r="AF137" s="11">
        <v>0.96540000000000004</v>
      </c>
      <c r="AG137" s="10">
        <v>5.5</v>
      </c>
      <c r="AH137" s="503"/>
    </row>
    <row r="138" spans="1:34" s="116" customFormat="1">
      <c r="A138" s="26"/>
      <c r="B138" s="26"/>
      <c r="C138" s="37"/>
      <c r="D138" s="37"/>
      <c r="E138" s="37"/>
      <c r="F138" s="37"/>
      <c r="G138" s="37"/>
      <c r="H138" s="37"/>
      <c r="I138" s="44"/>
      <c r="J138" s="44"/>
      <c r="K138" s="12"/>
      <c r="L138" s="12"/>
      <c r="M138" s="12"/>
      <c r="N138" s="11"/>
      <c r="AG138" s="9"/>
    </row>
    <row r="139" spans="1:34" s="116" customFormat="1">
      <c r="A139" s="29" t="s">
        <v>184</v>
      </c>
      <c r="B139" s="33">
        <v>41977</v>
      </c>
      <c r="C139" s="532">
        <v>1.5</v>
      </c>
      <c r="D139" s="643">
        <v>3</v>
      </c>
      <c r="E139" s="532">
        <v>1</v>
      </c>
      <c r="F139" s="643">
        <v>14</v>
      </c>
      <c r="G139" s="643">
        <v>120</v>
      </c>
      <c r="H139" s="643">
        <v>0.6</v>
      </c>
      <c r="I139" s="532" t="s">
        <v>326</v>
      </c>
      <c r="J139" s="643">
        <v>0.1</v>
      </c>
      <c r="K139" s="532"/>
      <c r="L139" s="532"/>
      <c r="M139" s="532"/>
      <c r="N139" s="11">
        <v>7.3341538644313475E-2</v>
      </c>
      <c r="O139" s="11">
        <v>35.843600000000002</v>
      </c>
      <c r="P139" s="11">
        <v>21.562200000000001</v>
      </c>
      <c r="Q139" s="11">
        <v>50.573264000000002</v>
      </c>
      <c r="R139" s="10">
        <v>1024.9828</v>
      </c>
      <c r="S139" s="11">
        <v>6.9360600000000003</v>
      </c>
      <c r="T139" s="10">
        <v>96.95514</v>
      </c>
      <c r="U139" s="11">
        <v>8.1370000000000005</v>
      </c>
      <c r="V139" s="11">
        <v>0.51200000000000001</v>
      </c>
      <c r="W139" s="11">
        <v>0.36520000000000002</v>
      </c>
      <c r="X139" s="11">
        <v>36.658000000000001</v>
      </c>
      <c r="Y139" s="11">
        <v>21.520700000000001</v>
      </c>
      <c r="Z139" s="11">
        <v>51.553159000000001</v>
      </c>
      <c r="AA139" s="10">
        <v>1025.6549</v>
      </c>
      <c r="AB139" s="11">
        <v>6.65449</v>
      </c>
      <c r="AC139" s="10">
        <v>93.394499999999994</v>
      </c>
      <c r="AD139" s="11">
        <v>8.1229999999999993</v>
      </c>
      <c r="AE139" s="11">
        <v>0.5927</v>
      </c>
      <c r="AF139" s="11">
        <v>0.78200000000000003</v>
      </c>
      <c r="AG139" s="10">
        <v>7.6</v>
      </c>
      <c r="AH139" s="503"/>
    </row>
    <row r="140" spans="1:34" s="116" customFormat="1">
      <c r="A140" s="29" t="s">
        <v>184</v>
      </c>
      <c r="B140" s="33">
        <v>41981</v>
      </c>
      <c r="C140" s="532">
        <v>1.5</v>
      </c>
      <c r="D140" s="643">
        <v>6</v>
      </c>
      <c r="E140" s="532">
        <v>1</v>
      </c>
      <c r="F140" s="643">
        <v>19</v>
      </c>
      <c r="G140" s="643">
        <v>110</v>
      </c>
      <c r="H140" s="643">
        <v>0.9</v>
      </c>
      <c r="I140" s="532" t="s">
        <v>326</v>
      </c>
      <c r="J140" s="643">
        <v>0.2</v>
      </c>
      <c r="K140" s="532"/>
      <c r="L140" s="532"/>
      <c r="M140" s="12"/>
      <c r="N140" s="11">
        <v>9.5712493552925923E-2</v>
      </c>
      <c r="O140" s="11">
        <v>35.781100000000002</v>
      </c>
      <c r="P140" s="11">
        <v>21.571899999999999</v>
      </c>
      <c r="Q140" s="11">
        <v>50.504964999999999</v>
      </c>
      <c r="R140" s="10">
        <v>1024.9319</v>
      </c>
      <c r="S140" s="11">
        <v>6.8609</v>
      </c>
      <c r="T140" s="10">
        <v>95.886039999999994</v>
      </c>
      <c r="U140" s="11">
        <v>8.2460000000000004</v>
      </c>
      <c r="V140" s="11">
        <v>0.52070000000000005</v>
      </c>
      <c r="W140" s="11">
        <v>0.53280000000000005</v>
      </c>
      <c r="X140" s="11">
        <v>36.716099999999997</v>
      </c>
      <c r="Y140" s="11">
        <v>22.137799999999999</v>
      </c>
      <c r="Z140" s="11">
        <v>52.286138999999999</v>
      </c>
      <c r="AA140" s="10">
        <v>1025.5246999999999</v>
      </c>
      <c r="AB140" s="11">
        <v>6.9510300000000003</v>
      </c>
      <c r="AC140" s="10">
        <v>98.663309999999996</v>
      </c>
      <c r="AD140" s="11">
        <v>8.2070000000000007</v>
      </c>
      <c r="AE140" s="11">
        <v>0.69679999999999997</v>
      </c>
      <c r="AF140" s="11">
        <v>0.7611</v>
      </c>
      <c r="AG140" s="10">
        <v>5.5</v>
      </c>
      <c r="AH140" s="503"/>
    </row>
    <row r="141" spans="1:34" s="116" customFormat="1">
      <c r="A141" s="29" t="s">
        <v>184</v>
      </c>
      <c r="B141" s="33">
        <v>41988</v>
      </c>
      <c r="C141" s="532">
        <v>1.5</v>
      </c>
      <c r="D141" s="643">
        <v>3</v>
      </c>
      <c r="E141" s="532">
        <v>1</v>
      </c>
      <c r="F141" s="643">
        <v>14</v>
      </c>
      <c r="G141" s="643">
        <v>120</v>
      </c>
      <c r="H141" s="643">
        <v>0.9</v>
      </c>
      <c r="I141" s="532" t="s">
        <v>326</v>
      </c>
      <c r="J141" s="643">
        <v>0.2</v>
      </c>
      <c r="K141" s="532"/>
      <c r="L141" s="532"/>
      <c r="M141" s="12"/>
      <c r="N141" s="11">
        <v>8.7683506820813495E-2</v>
      </c>
      <c r="O141" s="11">
        <v>36.128</v>
      </c>
      <c r="P141" s="11">
        <v>21.305</v>
      </c>
      <c r="Q141" s="11">
        <v>50.659306999999998</v>
      </c>
      <c r="R141" s="10">
        <v>1025.2738999999999</v>
      </c>
      <c r="S141" s="11">
        <v>6.8546100000000001</v>
      </c>
      <c r="T141" s="10">
        <v>95.536230000000003</v>
      </c>
      <c r="U141" s="11">
        <v>8.32</v>
      </c>
      <c r="V141" s="11">
        <v>0.307</v>
      </c>
      <c r="W141" s="11">
        <v>0.58160000000000001</v>
      </c>
      <c r="X141" s="11">
        <v>36.870100000000001</v>
      </c>
      <c r="Y141" s="11">
        <v>21.575900000000001</v>
      </c>
      <c r="Z141" s="11">
        <v>51.877206000000001</v>
      </c>
      <c r="AA141" s="10">
        <v>1025.8006</v>
      </c>
      <c r="AB141" s="11">
        <v>6.7750899999999996</v>
      </c>
      <c r="AC141" s="10">
        <v>95.298929999999999</v>
      </c>
      <c r="AD141" s="11">
        <v>8.2759999999999998</v>
      </c>
      <c r="AE141" s="11">
        <v>0.7913</v>
      </c>
      <c r="AF141" s="11">
        <v>0.85440000000000005</v>
      </c>
      <c r="AG141" s="10">
        <v>6.4</v>
      </c>
      <c r="AH141" s="503"/>
    </row>
    <row r="142" spans="1:34" s="116" customFormat="1">
      <c r="A142" s="29" t="s">
        <v>184</v>
      </c>
      <c r="B142" s="33">
        <v>41995</v>
      </c>
      <c r="C142" s="532">
        <v>1.5</v>
      </c>
      <c r="D142" s="643">
        <v>2</v>
      </c>
      <c r="E142" s="532">
        <v>1</v>
      </c>
      <c r="F142" s="643">
        <v>13</v>
      </c>
      <c r="G142" s="643">
        <v>100</v>
      </c>
      <c r="H142" s="643">
        <v>0.7</v>
      </c>
      <c r="I142" s="532" t="s">
        <v>326</v>
      </c>
      <c r="J142" s="643">
        <v>0.2</v>
      </c>
      <c r="K142" s="532"/>
      <c r="L142" s="532"/>
      <c r="M142" s="12"/>
      <c r="N142" s="11">
        <v>8.9512729371428748E-2</v>
      </c>
      <c r="O142" s="11">
        <v>36.214100000000002</v>
      </c>
      <c r="P142" s="11">
        <v>21.6111</v>
      </c>
      <c r="Q142" s="11">
        <v>51.089651000000003</v>
      </c>
      <c r="R142" s="10">
        <v>1025.2538</v>
      </c>
      <c r="S142" s="11">
        <v>7.0312999999999999</v>
      </c>
      <c r="T142" s="10">
        <v>98.585509999999999</v>
      </c>
      <c r="U142" s="11">
        <v>8.2490000000000006</v>
      </c>
      <c r="V142" s="11">
        <v>0.52459999999999996</v>
      </c>
      <c r="W142" s="11">
        <v>0.84799999999999998</v>
      </c>
      <c r="X142" s="11">
        <v>37.139499999999998</v>
      </c>
      <c r="Y142" s="11">
        <v>22.079499999999999</v>
      </c>
      <c r="Z142" s="11">
        <v>52.757933999999999</v>
      </c>
      <c r="AA142" s="10">
        <v>1025.8632</v>
      </c>
      <c r="AB142" s="11">
        <v>7.06806</v>
      </c>
      <c r="AC142" s="10">
        <v>100.46890999999999</v>
      </c>
      <c r="AD142" s="11">
        <v>8.202</v>
      </c>
      <c r="AE142" s="11">
        <v>0.60780000000000001</v>
      </c>
      <c r="AF142" s="11">
        <v>0.8548</v>
      </c>
      <c r="AG142" s="10">
        <v>8</v>
      </c>
      <c r="AH142" s="503"/>
    </row>
    <row r="143" spans="1:34" s="116" customFormat="1">
      <c r="A143" s="29" t="s">
        <v>184</v>
      </c>
      <c r="B143" s="33">
        <v>42009</v>
      </c>
      <c r="C143" s="532">
        <v>1.5</v>
      </c>
      <c r="D143" s="532">
        <v>1</v>
      </c>
      <c r="E143" s="532">
        <v>1</v>
      </c>
      <c r="F143" s="643">
        <v>13</v>
      </c>
      <c r="G143" s="643">
        <v>110</v>
      </c>
      <c r="H143" s="643">
        <v>0.7</v>
      </c>
      <c r="I143" s="532" t="s">
        <v>326</v>
      </c>
      <c r="J143" s="643">
        <v>0.1</v>
      </c>
      <c r="K143" s="532"/>
      <c r="L143" s="532"/>
      <c r="M143" s="12"/>
      <c r="N143" s="11">
        <v>8.4740417512049332E-2</v>
      </c>
      <c r="O143" s="11">
        <v>36.511499999999998</v>
      </c>
      <c r="P143" s="11">
        <v>23.206800000000001</v>
      </c>
      <c r="Q143" s="11">
        <v>53.167268</v>
      </c>
      <c r="R143" s="10">
        <v>1025.0218</v>
      </c>
      <c r="S143" s="11">
        <v>6.7355</v>
      </c>
      <c r="T143" s="10">
        <v>97.295299999999997</v>
      </c>
      <c r="U143" s="11">
        <v>8.3249999999999993</v>
      </c>
      <c r="V143" s="11">
        <v>0.3841</v>
      </c>
      <c r="W143" s="11">
        <v>0.35060000000000002</v>
      </c>
      <c r="X143" s="11">
        <v>37.2849</v>
      </c>
      <c r="Y143" s="11">
        <v>23.362100000000002</v>
      </c>
      <c r="Z143" s="11">
        <v>54.339303999999998</v>
      </c>
      <c r="AA143" s="10">
        <v>1025.6034</v>
      </c>
      <c r="AB143" s="11">
        <v>6.4105499999999997</v>
      </c>
      <c r="AC143" s="10">
        <v>93.26737</v>
      </c>
      <c r="AD143" s="11">
        <v>8.2780000000000005</v>
      </c>
      <c r="AE143" s="11">
        <v>0.77949999999999997</v>
      </c>
      <c r="AF143" s="11">
        <v>0.54479999999999995</v>
      </c>
      <c r="AG143" s="10">
        <v>8.6999999999999993</v>
      </c>
      <c r="AH143" s="503"/>
    </row>
    <row r="144" spans="1:34" s="116" customFormat="1">
      <c r="A144" s="29" t="s">
        <v>184</v>
      </c>
      <c r="B144" s="33">
        <v>42016</v>
      </c>
      <c r="C144" s="532">
        <v>1.5</v>
      </c>
      <c r="D144" s="532">
        <v>1</v>
      </c>
      <c r="E144" s="532">
        <v>1</v>
      </c>
      <c r="F144" s="643">
        <v>15</v>
      </c>
      <c r="G144" s="643">
        <v>120</v>
      </c>
      <c r="H144" s="643">
        <v>0.8</v>
      </c>
      <c r="I144" s="532" t="s">
        <v>326</v>
      </c>
      <c r="J144" s="643">
        <v>0.2</v>
      </c>
      <c r="K144" s="532"/>
      <c r="L144" s="532"/>
      <c r="M144" s="12"/>
      <c r="N144" s="11">
        <v>8.7011943040038231E-2</v>
      </c>
      <c r="O144" s="11">
        <v>36.7943</v>
      </c>
      <c r="P144" s="11">
        <v>23.8263</v>
      </c>
      <c r="Q144" s="11">
        <v>54.202976999999997</v>
      </c>
      <c r="R144" s="10">
        <v>1025.0527</v>
      </c>
      <c r="S144" s="11">
        <v>6.8931699999999996</v>
      </c>
      <c r="T144" s="10">
        <v>100.81032</v>
      </c>
      <c r="U144" s="11">
        <v>8.2759999999999998</v>
      </c>
      <c r="V144" s="11">
        <v>0.48449999999999999</v>
      </c>
      <c r="W144" s="11">
        <v>0.36359999999999998</v>
      </c>
      <c r="X144" s="11">
        <v>37.448599999999999</v>
      </c>
      <c r="Y144" s="11">
        <v>23.3093</v>
      </c>
      <c r="Z144" s="11">
        <v>54.492888999999998</v>
      </c>
      <c r="AA144" s="10">
        <v>1025.7433000000001</v>
      </c>
      <c r="AB144" s="11">
        <v>6.6074000000000002</v>
      </c>
      <c r="AC144" s="10">
        <v>96.134360000000001</v>
      </c>
      <c r="AD144" s="11">
        <v>8.2449999999999992</v>
      </c>
      <c r="AE144" s="11">
        <v>0.82540000000000002</v>
      </c>
      <c r="AF144" s="11">
        <v>0.80940000000000001</v>
      </c>
      <c r="AG144" s="10">
        <v>8</v>
      </c>
      <c r="AH144" s="503"/>
    </row>
    <row r="145" spans="1:34" s="116" customFormat="1">
      <c r="A145" s="29" t="s">
        <v>184</v>
      </c>
      <c r="B145" s="33">
        <v>42023</v>
      </c>
      <c r="C145" s="532">
        <v>1.5</v>
      </c>
      <c r="D145" s="643">
        <v>2</v>
      </c>
      <c r="E145" s="643">
        <v>3</v>
      </c>
      <c r="F145" s="643">
        <v>12</v>
      </c>
      <c r="G145" s="643">
        <v>100</v>
      </c>
      <c r="H145" s="643">
        <v>0.5</v>
      </c>
      <c r="I145" s="532" t="s">
        <v>326</v>
      </c>
      <c r="J145" s="643">
        <v>0.1</v>
      </c>
      <c r="K145" s="532"/>
      <c r="L145" s="532"/>
      <c r="M145" s="12"/>
      <c r="N145" s="11">
        <v>7.0318813553740284E-2</v>
      </c>
      <c r="O145" s="11">
        <v>36.7654</v>
      </c>
      <c r="P145" s="11">
        <v>25.404</v>
      </c>
      <c r="Q145" s="11">
        <v>55.881580999999997</v>
      </c>
      <c r="R145" s="10">
        <v>1024.5527999999999</v>
      </c>
      <c r="S145" s="11">
        <v>6.67509</v>
      </c>
      <c r="T145" s="10">
        <v>100.26295</v>
      </c>
      <c r="U145" s="11">
        <v>8.3070000000000004</v>
      </c>
      <c r="V145" s="11">
        <v>0.10680000000000001</v>
      </c>
      <c r="W145" s="11">
        <v>0.18729999999999999</v>
      </c>
      <c r="X145" s="11">
        <v>37.400199999999998</v>
      </c>
      <c r="Y145" s="11">
        <v>24.465199999999999</v>
      </c>
      <c r="Z145" s="11">
        <v>55.701712999999998</v>
      </c>
      <c r="AA145" s="10">
        <v>1025.3617999999999</v>
      </c>
      <c r="AB145" s="11">
        <v>6.5043600000000001</v>
      </c>
      <c r="AC145" s="10">
        <v>96.506079999999997</v>
      </c>
      <c r="AD145" s="11">
        <v>8.2750000000000004</v>
      </c>
      <c r="AE145" s="11">
        <v>0.25700000000000001</v>
      </c>
      <c r="AF145" s="11">
        <v>0.53939999999999999</v>
      </c>
      <c r="AG145" s="10" t="s">
        <v>404</v>
      </c>
      <c r="AH145" s="503"/>
    </row>
    <row r="146" spans="1:34" s="116" customFormat="1">
      <c r="A146" s="29" t="s">
        <v>184</v>
      </c>
      <c r="B146" s="33">
        <v>42031</v>
      </c>
      <c r="C146" s="532">
        <v>1.5</v>
      </c>
      <c r="D146" s="532">
        <v>1</v>
      </c>
      <c r="E146" s="532">
        <v>1</v>
      </c>
      <c r="F146" s="643">
        <v>13</v>
      </c>
      <c r="G146" s="643">
        <v>110</v>
      </c>
      <c r="H146" s="643">
        <v>0.6</v>
      </c>
      <c r="I146" s="532" t="s">
        <v>326</v>
      </c>
      <c r="J146" s="643">
        <v>0.1</v>
      </c>
      <c r="K146" s="532"/>
      <c r="L146" s="532"/>
      <c r="M146" s="12"/>
      <c r="N146" s="11">
        <v>7.4765478664241131E-2</v>
      </c>
      <c r="O146" s="11">
        <v>36.615499999999997</v>
      </c>
      <c r="P146" s="11">
        <v>23.4999</v>
      </c>
      <c r="Q146" s="11">
        <v>53.617272</v>
      </c>
      <c r="R146" s="10">
        <v>1025.0144</v>
      </c>
      <c r="S146" s="11">
        <v>6.5883200000000004</v>
      </c>
      <c r="T146" s="10">
        <v>95.711879999999994</v>
      </c>
      <c r="U146" s="11">
        <v>8.3239999999999998</v>
      </c>
      <c r="V146" s="11">
        <v>0.35299999999999998</v>
      </c>
      <c r="W146" s="11">
        <v>0.38279999999999997</v>
      </c>
      <c r="X146" s="11">
        <v>37.384099999999997</v>
      </c>
      <c r="Y146" s="11">
        <v>24.223299999999998</v>
      </c>
      <c r="Z146" s="11">
        <v>55.413969000000002</v>
      </c>
      <c r="AA146" s="10">
        <v>1025.4228000000001</v>
      </c>
      <c r="AB146" s="11">
        <v>5.8924300000000001</v>
      </c>
      <c r="AC146" s="10">
        <v>87.05865</v>
      </c>
      <c r="AD146" s="11">
        <v>8.2520000000000007</v>
      </c>
      <c r="AE146" s="11">
        <v>0.59640000000000004</v>
      </c>
      <c r="AF146" s="11">
        <v>0.87070000000000003</v>
      </c>
      <c r="AG146" s="10">
        <v>10.1</v>
      </c>
      <c r="AH146" s="503"/>
    </row>
    <row r="147" spans="1:34" s="116" customFormat="1">
      <c r="A147" s="29" t="s">
        <v>184</v>
      </c>
      <c r="B147" s="33">
        <v>42037</v>
      </c>
      <c r="C147" s="532">
        <v>1.5</v>
      </c>
      <c r="D147" s="532">
        <v>1</v>
      </c>
      <c r="E147" s="532">
        <v>1</v>
      </c>
      <c r="F147" s="643">
        <v>15</v>
      </c>
      <c r="G147" s="643">
        <v>150</v>
      </c>
      <c r="H147" s="643">
        <v>2.1</v>
      </c>
      <c r="I147" s="532" t="s">
        <v>326</v>
      </c>
      <c r="J147" s="643">
        <v>0.5</v>
      </c>
      <c r="K147" s="532"/>
      <c r="L147" s="532"/>
      <c r="M147" s="12"/>
      <c r="N147" s="11">
        <v>0.11682157683137852</v>
      </c>
      <c r="O147" s="11">
        <v>36.9499</v>
      </c>
      <c r="P147" s="11">
        <v>24.417400000000001</v>
      </c>
      <c r="Q147" s="11">
        <v>55.050381999999999</v>
      </c>
      <c r="R147" s="10">
        <v>1024.9934000000001</v>
      </c>
      <c r="S147" s="11">
        <v>6.7753699999999997</v>
      </c>
      <c r="T147" s="10">
        <v>100.18622999999999</v>
      </c>
      <c r="U147" s="11">
        <v>8.2620000000000005</v>
      </c>
      <c r="V147" s="11">
        <v>0.48759999999999998</v>
      </c>
      <c r="W147" s="11">
        <v>1.4095</v>
      </c>
      <c r="X147" s="11">
        <v>37.475000000000001</v>
      </c>
      <c r="Y147" s="11">
        <v>24.243200000000002</v>
      </c>
      <c r="Z147" s="11">
        <v>55.555213999999999</v>
      </c>
      <c r="AA147" s="10">
        <v>1025.4853000000001</v>
      </c>
      <c r="AB147" s="11">
        <v>6.0036800000000001</v>
      </c>
      <c r="AC147" s="10">
        <v>88.778750000000002</v>
      </c>
      <c r="AD147" s="11">
        <v>8.2279999999999998</v>
      </c>
      <c r="AE147" s="11">
        <v>1.3998999999999999</v>
      </c>
      <c r="AF147" s="11">
        <v>2.1414</v>
      </c>
      <c r="AG147" s="10">
        <v>5.0999999999999996</v>
      </c>
      <c r="AH147" s="503"/>
    </row>
    <row r="148" spans="1:34" s="116" customFormat="1">
      <c r="A148" s="29" t="s">
        <v>184</v>
      </c>
      <c r="B148" s="33">
        <v>42044</v>
      </c>
      <c r="C148" s="532">
        <v>1.5</v>
      </c>
      <c r="D148" s="532">
        <v>1</v>
      </c>
      <c r="E148" s="532">
        <v>1</v>
      </c>
      <c r="F148" s="643">
        <v>15</v>
      </c>
      <c r="G148" s="643">
        <v>120</v>
      </c>
      <c r="H148" s="643">
        <v>0.9</v>
      </c>
      <c r="I148" s="532" t="s">
        <v>326</v>
      </c>
      <c r="J148" s="643">
        <v>0.2</v>
      </c>
      <c r="K148" s="532"/>
      <c r="L148" s="532"/>
      <c r="M148" s="12"/>
      <c r="N148" s="11">
        <v>9.8099358940727577E-2</v>
      </c>
      <c r="O148" s="11">
        <v>36.717700000000001</v>
      </c>
      <c r="P148" s="11">
        <v>25.8491</v>
      </c>
      <c r="Q148" s="11">
        <v>56.303871000000001</v>
      </c>
      <c r="R148" s="10">
        <v>1024.3831</v>
      </c>
      <c r="S148" s="11">
        <v>6.7126299999999999</v>
      </c>
      <c r="T148" s="10">
        <v>101.55591</v>
      </c>
      <c r="U148" s="11">
        <v>8.2799999999999994</v>
      </c>
      <c r="V148" s="11">
        <v>0.4118</v>
      </c>
      <c r="W148" s="11">
        <v>0.4264</v>
      </c>
      <c r="X148" s="11">
        <v>37.5899</v>
      </c>
      <c r="Y148" s="11">
        <v>24.917100000000001</v>
      </c>
      <c r="Z148" s="11">
        <v>56.453173999999997</v>
      </c>
      <c r="AA148" s="10">
        <v>1025.3677</v>
      </c>
      <c r="AB148" s="11">
        <v>6.8348300000000002</v>
      </c>
      <c r="AC148" s="10">
        <v>102.3015</v>
      </c>
      <c r="AD148" s="11">
        <v>8.2829999999999995</v>
      </c>
      <c r="AE148" s="11">
        <v>0.65400000000000003</v>
      </c>
      <c r="AF148" s="11">
        <v>1.2928999999999999</v>
      </c>
      <c r="AG148" s="10">
        <v>7.1</v>
      </c>
      <c r="AH148" s="503"/>
    </row>
    <row r="149" spans="1:34" s="116" customFormat="1">
      <c r="A149" s="29" t="s">
        <v>184</v>
      </c>
      <c r="B149" s="33">
        <v>42051</v>
      </c>
      <c r="C149" s="532">
        <v>1.5</v>
      </c>
      <c r="D149" s="532">
        <v>1</v>
      </c>
      <c r="E149" s="643">
        <v>3</v>
      </c>
      <c r="F149" s="643">
        <v>14</v>
      </c>
      <c r="G149" s="643">
        <v>100</v>
      </c>
      <c r="H149" s="643">
        <v>0.9</v>
      </c>
      <c r="I149" s="532" t="s">
        <v>326</v>
      </c>
      <c r="J149" s="643">
        <v>0.1</v>
      </c>
      <c r="K149" s="532"/>
      <c r="L149" s="532"/>
      <c r="M149" s="532"/>
      <c r="N149" s="11">
        <v>9.9133820656959942E-2</v>
      </c>
      <c r="O149" s="11">
        <v>36.647399999999998</v>
      </c>
      <c r="P149" s="11">
        <v>23.907299999999999</v>
      </c>
      <c r="Q149" s="11">
        <v>54.098591999999996</v>
      </c>
      <c r="R149" s="10">
        <v>1024.9183</v>
      </c>
      <c r="S149" s="11">
        <v>6.3888299999999996</v>
      </c>
      <c r="T149" s="21">
        <v>93.485799999999998</v>
      </c>
      <c r="U149" s="11"/>
      <c r="V149" s="10">
        <v>0.56979999999999997</v>
      </c>
      <c r="W149" s="11"/>
      <c r="X149" s="11">
        <v>36.885199999999998</v>
      </c>
      <c r="Y149" s="11">
        <v>23.9072</v>
      </c>
      <c r="Z149" s="11">
        <v>54.413981999999997</v>
      </c>
      <c r="AA149" s="10">
        <v>1025.1388999999999</v>
      </c>
      <c r="AB149" s="11">
        <v>6.4021299999999997</v>
      </c>
      <c r="AC149" s="21">
        <v>93.808430000000001</v>
      </c>
      <c r="AD149" s="11"/>
      <c r="AE149" s="10">
        <v>0.40410000000000001</v>
      </c>
      <c r="AF149" s="11"/>
      <c r="AG149" s="10">
        <v>8.4</v>
      </c>
      <c r="AH149" s="503"/>
    </row>
    <row r="150" spans="1:34" s="116" customFormat="1">
      <c r="A150" s="29" t="s">
        <v>184</v>
      </c>
      <c r="B150" s="33">
        <v>42058</v>
      </c>
      <c r="C150" s="532">
        <v>1.5</v>
      </c>
      <c r="D150" s="532">
        <v>1</v>
      </c>
      <c r="E150" s="532">
        <v>1</v>
      </c>
      <c r="F150" s="643">
        <v>14</v>
      </c>
      <c r="G150" s="643">
        <v>110</v>
      </c>
      <c r="H150" s="643">
        <v>1.4</v>
      </c>
      <c r="I150" s="532" t="s">
        <v>326</v>
      </c>
      <c r="J150" s="643">
        <v>0.2</v>
      </c>
      <c r="K150" s="532"/>
      <c r="L150" s="532"/>
      <c r="M150" s="532"/>
      <c r="N150" s="532">
        <v>0.10428767472464716</v>
      </c>
      <c r="O150" s="11">
        <v>36.714700000000001</v>
      </c>
      <c r="P150" s="11">
        <v>23.3581</v>
      </c>
      <c r="Q150" s="11">
        <v>53.593173999999998</v>
      </c>
      <c r="R150" s="10">
        <v>1025.1331</v>
      </c>
      <c r="S150" s="11">
        <v>6.5348499999999996</v>
      </c>
      <c r="T150" s="10">
        <v>94.756469999999993</v>
      </c>
      <c r="U150" s="11">
        <v>8.2469999999999999</v>
      </c>
      <c r="V150" s="11">
        <v>0.6966</v>
      </c>
      <c r="W150" s="11">
        <v>0.78969999999999996</v>
      </c>
      <c r="X150" s="11">
        <v>37.389499999999998</v>
      </c>
      <c r="Y150" s="11">
        <v>23.840800000000002</v>
      </c>
      <c r="Z150" s="11">
        <v>55.000064000000002</v>
      </c>
      <c r="AA150" s="10">
        <v>1025.5410999999999</v>
      </c>
      <c r="AB150" s="11">
        <v>6.6113</v>
      </c>
      <c r="AC150" s="10">
        <v>97.044200000000004</v>
      </c>
      <c r="AD150" s="11">
        <v>8.2240000000000002</v>
      </c>
      <c r="AE150" s="11">
        <v>0.62190000000000001</v>
      </c>
      <c r="AF150" s="11">
        <v>1.0518000000000001</v>
      </c>
      <c r="AG150" s="10">
        <v>6.8</v>
      </c>
      <c r="AH150" s="503"/>
    </row>
    <row r="151" spans="1:34" s="116" customFormat="1">
      <c r="A151" s="29" t="s">
        <v>184</v>
      </c>
      <c r="B151" s="33">
        <v>42065</v>
      </c>
      <c r="C151" s="532">
        <v>1.5</v>
      </c>
      <c r="D151" s="643">
        <v>2</v>
      </c>
      <c r="E151" s="532">
        <v>1</v>
      </c>
      <c r="F151" s="643">
        <v>13</v>
      </c>
      <c r="G151" s="643">
        <v>120</v>
      </c>
      <c r="H151" s="643">
        <v>1.7</v>
      </c>
      <c r="I151" s="532" t="s">
        <v>326</v>
      </c>
      <c r="J151" s="643">
        <v>0.4</v>
      </c>
      <c r="K151" s="532"/>
      <c r="L151" s="532"/>
      <c r="M151" s="532"/>
      <c r="N151" s="532">
        <v>0.10519637418636199</v>
      </c>
      <c r="O151" s="11">
        <v>36.6922</v>
      </c>
      <c r="P151" s="11">
        <v>23.634599999999999</v>
      </c>
      <c r="Q151" s="11">
        <v>53.862679999999997</v>
      </c>
      <c r="R151" s="10">
        <v>1025.0347999999999</v>
      </c>
      <c r="S151" s="11">
        <v>6.5912800000000002</v>
      </c>
      <c r="T151" s="10">
        <v>96.020669999999996</v>
      </c>
      <c r="U151" s="11">
        <v>8.3070000000000004</v>
      </c>
      <c r="V151" s="11">
        <v>0.3785</v>
      </c>
      <c r="W151" s="11">
        <v>0.6411</v>
      </c>
      <c r="X151" s="11">
        <v>37.526600000000002</v>
      </c>
      <c r="Y151" s="11">
        <v>23.928799999999999</v>
      </c>
      <c r="Z151" s="11">
        <v>55.275753999999999</v>
      </c>
      <c r="AA151" s="10">
        <v>1025.6190999999999</v>
      </c>
      <c r="AB151" s="11">
        <v>6.3778600000000001</v>
      </c>
      <c r="AC151" s="10">
        <v>93.833219999999997</v>
      </c>
      <c r="AD151" s="11">
        <v>8.2650000000000006</v>
      </c>
      <c r="AE151" s="11">
        <v>1.1268</v>
      </c>
      <c r="AF151" s="11">
        <v>1.4055</v>
      </c>
      <c r="AG151" s="10">
        <v>5.8</v>
      </c>
      <c r="AH151" s="503"/>
    </row>
    <row r="152" spans="1:34" s="116" customFormat="1">
      <c r="A152" s="29" t="s">
        <v>184</v>
      </c>
      <c r="B152" s="33">
        <v>42072</v>
      </c>
      <c r="C152" s="532">
        <v>1.5</v>
      </c>
      <c r="D152" s="532">
        <v>1</v>
      </c>
      <c r="E152" s="532">
        <v>1</v>
      </c>
      <c r="F152" s="643">
        <v>15</v>
      </c>
      <c r="G152" s="643">
        <v>130</v>
      </c>
      <c r="H152" s="643">
        <v>2</v>
      </c>
      <c r="I152" s="532" t="s">
        <v>326</v>
      </c>
      <c r="J152" s="643">
        <v>0.5</v>
      </c>
      <c r="K152" s="532"/>
      <c r="L152" s="532"/>
      <c r="M152" s="12"/>
      <c r="N152" s="11">
        <v>0.11728363237556881</v>
      </c>
      <c r="O152" s="11">
        <v>36.908000000000001</v>
      </c>
      <c r="P152" s="11">
        <v>24.018799999999999</v>
      </c>
      <c r="Q152" s="11">
        <v>54.560910999999997</v>
      </c>
      <c r="R152" s="10">
        <v>1025.0820000000001</v>
      </c>
      <c r="S152" s="11">
        <v>6.7146999999999997</v>
      </c>
      <c r="T152" s="10">
        <v>98.590199999999996</v>
      </c>
      <c r="U152" s="11">
        <v>8.3330000000000002</v>
      </c>
      <c r="V152" s="11">
        <v>0.69830000000000003</v>
      </c>
      <c r="W152" s="11">
        <v>0.98150000000000004</v>
      </c>
      <c r="X152" s="11">
        <v>36.886600000000001</v>
      </c>
      <c r="Y152" s="11">
        <v>23.7347</v>
      </c>
      <c r="Z152" s="11">
        <v>54.228574999999999</v>
      </c>
      <c r="AA152" s="10">
        <v>1025.193</v>
      </c>
      <c r="AB152" s="11">
        <v>6.5537000000000001</v>
      </c>
      <c r="AC152" s="10">
        <v>95.745519999999999</v>
      </c>
      <c r="AD152" s="11">
        <v>8.327</v>
      </c>
      <c r="AE152" s="11">
        <v>0.64880000000000004</v>
      </c>
      <c r="AF152" s="11">
        <v>1.6898</v>
      </c>
      <c r="AG152" s="10">
        <v>6</v>
      </c>
      <c r="AH152" s="503"/>
    </row>
    <row r="153" spans="1:34" s="116" customFormat="1">
      <c r="A153" s="29" t="s">
        <v>184</v>
      </c>
      <c r="B153" s="33">
        <v>42079</v>
      </c>
      <c r="C153" s="532">
        <v>1.5</v>
      </c>
      <c r="D153" s="532">
        <v>1</v>
      </c>
      <c r="E153" s="532">
        <v>1</v>
      </c>
      <c r="F153" s="643">
        <v>13</v>
      </c>
      <c r="G153" s="643">
        <v>120</v>
      </c>
      <c r="H153" s="643">
        <v>1.8</v>
      </c>
      <c r="I153" s="532" t="s">
        <v>326</v>
      </c>
      <c r="J153" s="643">
        <v>0.4</v>
      </c>
      <c r="K153" s="532"/>
      <c r="L153" s="532"/>
      <c r="M153" s="12"/>
      <c r="N153" s="11">
        <v>0.10977939786707801</v>
      </c>
      <c r="O153" s="11">
        <v>37.018599999999999</v>
      </c>
      <c r="P153" s="11">
        <v>25.033999999999999</v>
      </c>
      <c r="Q153" s="11">
        <v>55.816271999999998</v>
      </c>
      <c r="R153" s="10">
        <v>1024.8581999999999</v>
      </c>
      <c r="S153" s="11">
        <v>6.5790600000000001</v>
      </c>
      <c r="T153" s="10">
        <v>98.34693</v>
      </c>
      <c r="U153" s="11">
        <v>8.3480000000000008</v>
      </c>
      <c r="V153" s="11">
        <v>0.45710000000000001</v>
      </c>
      <c r="W153" s="11">
        <v>0.75370000000000004</v>
      </c>
      <c r="X153" s="11">
        <v>37.668700000000001</v>
      </c>
      <c r="Y153" s="11">
        <v>24.329899999999999</v>
      </c>
      <c r="Z153" s="11">
        <v>55.906008999999997</v>
      </c>
      <c r="AA153" s="10">
        <v>1025.6083000000001</v>
      </c>
      <c r="AB153" s="11">
        <v>6.3250000000000002</v>
      </c>
      <c r="AC153" s="10">
        <v>93.773049999999998</v>
      </c>
      <c r="AD153" s="11">
        <v>8.3350000000000009</v>
      </c>
      <c r="AE153" s="11">
        <v>0.57730000000000004</v>
      </c>
      <c r="AF153" s="11">
        <v>1.5350999999999999</v>
      </c>
      <c r="AG153" s="10">
        <v>6.4</v>
      </c>
      <c r="AH153" s="503"/>
    </row>
    <row r="154" spans="1:34" s="116" customFormat="1">
      <c r="A154" s="29" t="s">
        <v>184</v>
      </c>
      <c r="B154" s="33">
        <v>42086</v>
      </c>
      <c r="C154" s="532">
        <v>1.5</v>
      </c>
      <c r="D154" s="643">
        <v>2</v>
      </c>
      <c r="E154" s="532">
        <v>1</v>
      </c>
      <c r="F154" s="643">
        <v>16</v>
      </c>
      <c r="G154" s="643">
        <v>110</v>
      </c>
      <c r="H154" s="643">
        <v>2.6</v>
      </c>
      <c r="I154" s="532" t="s">
        <v>326</v>
      </c>
      <c r="J154" s="643">
        <v>0.6</v>
      </c>
      <c r="K154" s="532"/>
      <c r="L154" s="532"/>
      <c r="M154" s="12"/>
      <c r="N154" s="11">
        <v>0.11740372481893772</v>
      </c>
      <c r="O154" s="11">
        <v>36.7562</v>
      </c>
      <c r="P154" s="11">
        <v>22.509</v>
      </c>
      <c r="Q154" s="11">
        <v>52.731535000000001</v>
      </c>
      <c r="R154" s="10">
        <v>1025.4096999999999</v>
      </c>
      <c r="S154" s="11">
        <v>6.6835000000000004</v>
      </c>
      <c r="T154" s="10">
        <v>95.510059999999996</v>
      </c>
      <c r="U154" s="11">
        <v>8.2420000000000009</v>
      </c>
      <c r="V154" s="11">
        <v>0.63370000000000004</v>
      </c>
      <c r="W154" s="11">
        <v>1.1117999999999999</v>
      </c>
      <c r="X154" s="11">
        <v>37.698099999999997</v>
      </c>
      <c r="Y154" s="11">
        <v>22.952999999999999</v>
      </c>
      <c r="Z154" s="11">
        <v>54.421681999999997</v>
      </c>
      <c r="AA154" s="10">
        <v>1026.039</v>
      </c>
      <c r="AB154" s="11">
        <v>6.6178699999999999</v>
      </c>
      <c r="AC154" s="10">
        <v>95.831249999999997</v>
      </c>
      <c r="AD154" s="11">
        <v>8.2080000000000002</v>
      </c>
      <c r="AE154" s="11">
        <v>0.9143</v>
      </c>
      <c r="AF154" s="11">
        <v>2.1549999999999998</v>
      </c>
      <c r="AG154" s="10">
        <v>5.4</v>
      </c>
      <c r="AH154" s="503"/>
    </row>
    <row r="155" spans="1:34" s="116" customFormat="1">
      <c r="A155" s="26"/>
      <c r="B155" s="26"/>
      <c r="C155" s="37"/>
      <c r="D155" s="37"/>
      <c r="E155" s="37"/>
      <c r="F155" s="37"/>
      <c r="G155" s="37"/>
      <c r="H155" s="37"/>
      <c r="I155" s="44"/>
      <c r="J155" s="44"/>
      <c r="K155" s="12"/>
      <c r="L155" s="12"/>
      <c r="M155" s="12"/>
      <c r="N155" s="11"/>
      <c r="AG155" s="9"/>
    </row>
    <row r="156" spans="1:34" s="116" customFormat="1">
      <c r="A156" s="29" t="s">
        <v>235</v>
      </c>
      <c r="B156" s="33">
        <v>41977</v>
      </c>
      <c r="C156" s="532">
        <v>1.5</v>
      </c>
      <c r="D156" s="643">
        <v>4</v>
      </c>
      <c r="E156" s="532">
        <v>1</v>
      </c>
      <c r="F156" s="643">
        <v>15</v>
      </c>
      <c r="G156" s="643">
        <v>120</v>
      </c>
      <c r="H156" s="643">
        <v>0.9</v>
      </c>
      <c r="I156" s="532" t="s">
        <v>326</v>
      </c>
      <c r="J156" s="643">
        <v>0.2</v>
      </c>
      <c r="K156" s="532"/>
      <c r="L156" s="532"/>
      <c r="M156" s="12"/>
      <c r="N156" s="11">
        <v>8.1261847415304247E-2</v>
      </c>
      <c r="O156" s="11">
        <v>35.605899999999998</v>
      </c>
      <c r="P156" s="11">
        <v>21.0275</v>
      </c>
      <c r="Q156" s="11">
        <v>49.719360000000002</v>
      </c>
      <c r="R156" s="10">
        <v>1024.9507000000001</v>
      </c>
      <c r="S156" s="11">
        <v>6.9031799999999999</v>
      </c>
      <c r="T156" s="10">
        <v>95.442279999999997</v>
      </c>
      <c r="U156" s="11">
        <v>8.17</v>
      </c>
      <c r="V156" s="11">
        <v>0.5504</v>
      </c>
      <c r="W156" s="11">
        <v>0.44490000000000002</v>
      </c>
      <c r="X156" s="11">
        <v>35.645000000000003</v>
      </c>
      <c r="Y156" s="11">
        <v>20.783300000000001</v>
      </c>
      <c r="Z156" s="11">
        <v>49.523043999999999</v>
      </c>
      <c r="AA156" s="10">
        <v>1025.1312</v>
      </c>
      <c r="AB156" s="11">
        <v>6.8684200000000004</v>
      </c>
      <c r="AC156" s="10">
        <v>94.566180000000003</v>
      </c>
      <c r="AD156" s="11">
        <v>8.19</v>
      </c>
      <c r="AE156" s="11">
        <v>1.1198999999999999</v>
      </c>
      <c r="AF156" s="11">
        <v>1.6907000000000001</v>
      </c>
      <c r="AG156" s="10">
        <v>6.8</v>
      </c>
      <c r="AH156" s="503"/>
    </row>
    <row r="157" spans="1:34" s="116" customFormat="1">
      <c r="A157" s="29" t="s">
        <v>235</v>
      </c>
      <c r="B157" s="33">
        <v>41981</v>
      </c>
      <c r="C157" s="532">
        <v>1.5</v>
      </c>
      <c r="D157" s="643">
        <v>3</v>
      </c>
      <c r="E157" s="532">
        <v>1</v>
      </c>
      <c r="F157" s="643">
        <v>14</v>
      </c>
      <c r="G157" s="643">
        <v>130</v>
      </c>
      <c r="H157" s="643">
        <v>0.7</v>
      </c>
      <c r="I157" s="532" t="s">
        <v>326</v>
      </c>
      <c r="J157" s="643">
        <v>0.2</v>
      </c>
      <c r="K157" s="532"/>
      <c r="L157" s="532"/>
      <c r="M157" s="12"/>
      <c r="N157" s="11">
        <v>7.7966762579313675E-2</v>
      </c>
      <c r="O157" s="11">
        <v>35.7027</v>
      </c>
      <c r="P157" s="11">
        <v>21.1648</v>
      </c>
      <c r="Q157" s="11">
        <v>49.982385999999998</v>
      </c>
      <c r="R157" s="10">
        <v>1024.9857</v>
      </c>
      <c r="S157" s="11">
        <v>6.8820100000000002</v>
      </c>
      <c r="T157" s="10">
        <v>95.438940000000002</v>
      </c>
      <c r="U157" s="11">
        <v>8.2530000000000001</v>
      </c>
      <c r="V157" s="11">
        <v>0.27350000000000002</v>
      </c>
      <c r="W157" s="11">
        <v>0.49009999999999998</v>
      </c>
      <c r="X157" s="11">
        <v>35.717500000000001</v>
      </c>
      <c r="Y157" s="11">
        <v>21.069600000000001</v>
      </c>
      <c r="Z157" s="11">
        <v>49.910297</v>
      </c>
      <c r="AA157" s="10">
        <v>1025.1078</v>
      </c>
      <c r="AB157" s="11">
        <v>6.8788600000000004</v>
      </c>
      <c r="AC157" s="10">
        <v>95.240430000000003</v>
      </c>
      <c r="AD157" s="11">
        <v>8.2629999999999999</v>
      </c>
      <c r="AE157" s="11">
        <v>0.5575</v>
      </c>
      <c r="AF157" s="11">
        <v>1.4630000000000001</v>
      </c>
      <c r="AG157" s="10">
        <v>6.3</v>
      </c>
      <c r="AH157" s="503"/>
    </row>
    <row r="158" spans="1:34" s="116" customFormat="1">
      <c r="A158" s="29" t="s">
        <v>235</v>
      </c>
      <c r="B158" s="33">
        <v>41988</v>
      </c>
      <c r="C158" s="532">
        <v>1.5</v>
      </c>
      <c r="D158" s="643">
        <v>3</v>
      </c>
      <c r="E158" s="532">
        <v>1</v>
      </c>
      <c r="F158" s="643">
        <v>14</v>
      </c>
      <c r="G158" s="643">
        <v>140</v>
      </c>
      <c r="H158" s="643">
        <v>0.9</v>
      </c>
      <c r="I158" s="532" t="s">
        <v>326</v>
      </c>
      <c r="J158" s="643">
        <v>0.2</v>
      </c>
      <c r="K158" s="532"/>
      <c r="L158" s="532"/>
      <c r="M158" s="12"/>
      <c r="N158" s="11">
        <v>8.6700374669362076E-2</v>
      </c>
      <c r="O158" s="11">
        <v>36.025599999999997</v>
      </c>
      <c r="P158" s="11">
        <v>21.079899999999999</v>
      </c>
      <c r="Q158" s="11">
        <v>50.295036000000003</v>
      </c>
      <c r="R158" s="10">
        <v>1025.2538</v>
      </c>
      <c r="S158" s="11">
        <v>6.8218399999999999</v>
      </c>
      <c r="T158" s="10">
        <v>94.639679999999998</v>
      </c>
      <c r="U158" s="11">
        <v>8.3019999999999996</v>
      </c>
      <c r="V158" s="11">
        <v>0.47960000000000003</v>
      </c>
      <c r="W158" s="11">
        <v>0.55930000000000002</v>
      </c>
      <c r="X158" s="11">
        <v>36.124400000000001</v>
      </c>
      <c r="Y158" s="11">
        <v>20.7712</v>
      </c>
      <c r="Z158" s="11">
        <v>50.102386000000003</v>
      </c>
      <c r="AA158" s="10">
        <v>1025.4989</v>
      </c>
      <c r="AB158" s="11">
        <v>6.72356</v>
      </c>
      <c r="AC158" s="10">
        <v>92.813029999999998</v>
      </c>
      <c r="AD158" s="11">
        <v>8.3130000000000006</v>
      </c>
      <c r="AE158" s="11">
        <v>0.71879999999999999</v>
      </c>
      <c r="AF158" s="11">
        <v>0.74039999999999995</v>
      </c>
      <c r="AG158" s="10">
        <v>6.2</v>
      </c>
      <c r="AH158" s="503"/>
    </row>
    <row r="159" spans="1:34" s="116" customFormat="1">
      <c r="A159" s="29" t="s">
        <v>235</v>
      </c>
      <c r="B159" s="33">
        <v>41995</v>
      </c>
      <c r="C159" s="532">
        <v>1.5</v>
      </c>
      <c r="D159" s="643">
        <v>3</v>
      </c>
      <c r="E159" s="532">
        <v>1</v>
      </c>
      <c r="F159" s="643">
        <v>13</v>
      </c>
      <c r="G159" s="643">
        <v>110</v>
      </c>
      <c r="H159" s="643">
        <v>0.9</v>
      </c>
      <c r="I159" s="532" t="s">
        <v>326</v>
      </c>
      <c r="J159" s="643">
        <v>0.3</v>
      </c>
      <c r="K159" s="532"/>
      <c r="L159" s="532"/>
      <c r="M159" s="12"/>
      <c r="N159" s="11">
        <v>0.10176332062622458</v>
      </c>
      <c r="O159" s="11">
        <v>36.221400000000003</v>
      </c>
      <c r="P159" s="11">
        <v>21.855699999999999</v>
      </c>
      <c r="Q159" s="11">
        <v>51.357039999999998</v>
      </c>
      <c r="R159" s="10">
        <v>1025.1877999999999</v>
      </c>
      <c r="S159" s="11">
        <v>6.9255199999999997</v>
      </c>
      <c r="T159" s="10">
        <v>97.529660000000007</v>
      </c>
      <c r="U159" s="11">
        <v>8.266</v>
      </c>
      <c r="V159" s="11">
        <v>0.50900000000000001</v>
      </c>
      <c r="W159" s="11">
        <v>0.42309999999999998</v>
      </c>
      <c r="X159" s="11">
        <v>36.217599999999997</v>
      </c>
      <c r="Y159" s="11">
        <v>21.2896</v>
      </c>
      <c r="Z159" s="11">
        <v>50.763134000000001</v>
      </c>
      <c r="AA159" s="10">
        <v>1025.4278999999999</v>
      </c>
      <c r="AB159" s="11">
        <v>6.6903300000000003</v>
      </c>
      <c r="AC159" s="10">
        <v>93.269859999999994</v>
      </c>
      <c r="AD159" s="11">
        <v>8.2530000000000001</v>
      </c>
      <c r="AE159" s="11">
        <v>0.86229999999999996</v>
      </c>
      <c r="AF159" s="11">
        <v>3.4142999999999999</v>
      </c>
      <c r="AG159" s="10">
        <v>7</v>
      </c>
      <c r="AH159" s="11"/>
    </row>
    <row r="160" spans="1:34" s="116" customFormat="1">
      <c r="A160" s="29" t="s">
        <v>235</v>
      </c>
      <c r="B160" s="33">
        <v>42009</v>
      </c>
      <c r="C160" s="532">
        <v>1.5</v>
      </c>
      <c r="D160" s="532">
        <v>1</v>
      </c>
      <c r="E160" s="532">
        <v>1</v>
      </c>
      <c r="F160" s="643">
        <v>15</v>
      </c>
      <c r="G160" s="643">
        <v>120</v>
      </c>
      <c r="H160" s="643">
        <v>0.7</v>
      </c>
      <c r="I160" s="532" t="s">
        <v>326</v>
      </c>
      <c r="J160" s="643">
        <v>0.2</v>
      </c>
      <c r="K160" s="532"/>
      <c r="L160" s="532"/>
      <c r="M160" s="12"/>
      <c r="N160" s="11">
        <v>7.546562868402576E-2</v>
      </c>
      <c r="O160" s="11">
        <v>36.402900000000002</v>
      </c>
      <c r="P160" s="11">
        <v>22.972999999999999</v>
      </c>
      <c r="Q160" s="11">
        <v>52.776679000000001</v>
      </c>
      <c r="R160" s="10">
        <v>1025.0069000000001</v>
      </c>
      <c r="S160" s="11">
        <v>6.7041199999999996</v>
      </c>
      <c r="T160" s="10">
        <v>96.388040000000004</v>
      </c>
      <c r="U160" s="11">
        <v>8.3379999999999992</v>
      </c>
      <c r="V160" s="11">
        <v>0.31559999999999999</v>
      </c>
      <c r="W160" s="11">
        <v>0.2999</v>
      </c>
      <c r="X160" s="11">
        <v>36.426400000000001</v>
      </c>
      <c r="Y160" s="11">
        <v>22.343599999999999</v>
      </c>
      <c r="Z160" s="11">
        <v>52.143476999999997</v>
      </c>
      <c r="AA160" s="10">
        <v>1025.2909</v>
      </c>
      <c r="AB160" s="11">
        <v>6.2656799999999997</v>
      </c>
      <c r="AC160" s="10">
        <v>89.10812</v>
      </c>
      <c r="AD160" s="11">
        <v>8.3249999999999993</v>
      </c>
      <c r="AE160" s="11">
        <v>1.5563</v>
      </c>
      <c r="AF160" s="11">
        <v>2.0327000000000002</v>
      </c>
      <c r="AG160" s="10">
        <v>9.3000000000000007</v>
      </c>
      <c r="AH160" s="503"/>
    </row>
    <row r="161" spans="1:34" s="116" customFormat="1">
      <c r="A161" s="29" t="s">
        <v>235</v>
      </c>
      <c r="B161" s="33">
        <v>42016</v>
      </c>
      <c r="C161" s="532">
        <v>1.5</v>
      </c>
      <c r="D161" s="643">
        <v>3</v>
      </c>
      <c r="E161" s="532">
        <v>1</v>
      </c>
      <c r="F161" s="643">
        <v>14</v>
      </c>
      <c r="G161" s="643">
        <v>110</v>
      </c>
      <c r="H161" s="643">
        <v>0.8</v>
      </c>
      <c r="I161" s="532" t="s">
        <v>326</v>
      </c>
      <c r="J161" s="643">
        <v>0.2</v>
      </c>
      <c r="K161" s="532"/>
      <c r="L161" s="532"/>
      <c r="M161" s="12"/>
      <c r="N161" s="11">
        <v>6.7571798144968914E-2</v>
      </c>
      <c r="O161" s="11">
        <v>36.506399999999999</v>
      </c>
      <c r="P161" s="11">
        <v>22.746600000000001</v>
      </c>
      <c r="Q161" s="11">
        <v>52.667431000000001</v>
      </c>
      <c r="R161" s="10">
        <v>1025.1509000000001</v>
      </c>
      <c r="S161" s="11">
        <v>7.0125999999999999</v>
      </c>
      <c r="T161" s="10">
        <v>100.48541</v>
      </c>
      <c r="U161" s="11">
        <v>8.2919999999999998</v>
      </c>
      <c r="V161" s="11">
        <v>0.50480000000000003</v>
      </c>
      <c r="W161" s="11">
        <v>0.76290000000000002</v>
      </c>
      <c r="X161" s="11">
        <v>36.550699999999999</v>
      </c>
      <c r="Y161" s="11">
        <v>22.406700000000001</v>
      </c>
      <c r="Z161" s="11">
        <v>52.368966999999998</v>
      </c>
      <c r="AA161" s="10">
        <v>1025.3676</v>
      </c>
      <c r="AB161" s="11">
        <v>6.4508900000000002</v>
      </c>
      <c r="AC161" s="10">
        <v>91.910480000000007</v>
      </c>
      <c r="AD161" s="11">
        <v>8.2759999999999998</v>
      </c>
      <c r="AE161" s="11">
        <v>1.0206</v>
      </c>
      <c r="AF161" s="11">
        <v>1.6659999999999999</v>
      </c>
      <c r="AG161" s="10">
        <v>8.9</v>
      </c>
      <c r="AH161" s="503"/>
    </row>
    <row r="162" spans="1:34" s="116" customFormat="1">
      <c r="A162" s="29" t="s">
        <v>235</v>
      </c>
      <c r="B162" s="33">
        <v>42023</v>
      </c>
      <c r="C162" s="532">
        <v>1.5</v>
      </c>
      <c r="D162" s="643">
        <v>3</v>
      </c>
      <c r="E162" s="532">
        <v>1</v>
      </c>
      <c r="F162" s="643">
        <v>14</v>
      </c>
      <c r="G162" s="643">
        <v>100</v>
      </c>
      <c r="H162" s="643">
        <v>0.8</v>
      </c>
      <c r="I162" s="532" t="s">
        <v>326</v>
      </c>
      <c r="J162" s="643">
        <v>0.3</v>
      </c>
      <c r="K162" s="532"/>
      <c r="L162" s="532"/>
      <c r="M162" s="12"/>
      <c r="N162" s="11">
        <v>6.4922306287914899E-2</v>
      </c>
      <c r="O162" s="11">
        <v>36.569000000000003</v>
      </c>
      <c r="P162" s="11">
        <v>23.683</v>
      </c>
      <c r="Q162" s="11">
        <v>53.754007000000001</v>
      </c>
      <c r="R162" s="10">
        <v>1024.9244000000001</v>
      </c>
      <c r="S162" s="11">
        <v>6.81562</v>
      </c>
      <c r="T162" s="10">
        <v>99.301389999999998</v>
      </c>
      <c r="U162" s="11">
        <v>8.3610000000000007</v>
      </c>
      <c r="V162" s="11">
        <v>6.0600000000000001E-2</v>
      </c>
      <c r="W162" s="11">
        <v>0.22070000000000001</v>
      </c>
      <c r="X162" s="11">
        <v>36.567500000000003</v>
      </c>
      <c r="Y162" s="11">
        <v>23.009</v>
      </c>
      <c r="Z162" s="11">
        <v>53.035929000000003</v>
      </c>
      <c r="AA162" s="10">
        <v>1025.2071000000001</v>
      </c>
      <c r="AB162" s="11">
        <v>5.6543099999999997</v>
      </c>
      <c r="AC162" s="10">
        <v>81.422979999999995</v>
      </c>
      <c r="AD162" s="11">
        <v>8.298</v>
      </c>
      <c r="AE162" s="11">
        <v>1.206</v>
      </c>
      <c r="AF162" s="11">
        <v>2.5581</v>
      </c>
      <c r="AG162" s="10">
        <v>12.1</v>
      </c>
      <c r="AH162" s="503"/>
    </row>
    <row r="163" spans="1:34" s="116" customFormat="1">
      <c r="A163" s="29" t="s">
        <v>235</v>
      </c>
      <c r="B163" s="33">
        <v>42031</v>
      </c>
      <c r="C163" s="532">
        <v>1.5</v>
      </c>
      <c r="D163" s="532">
        <v>1</v>
      </c>
      <c r="E163" s="532">
        <v>1</v>
      </c>
      <c r="F163" s="643">
        <v>14</v>
      </c>
      <c r="G163" s="643">
        <v>100</v>
      </c>
      <c r="H163" s="643">
        <v>0.7</v>
      </c>
      <c r="I163" s="532" t="s">
        <v>326</v>
      </c>
      <c r="J163" s="643">
        <v>0.2</v>
      </c>
      <c r="K163" s="532"/>
      <c r="L163" s="532"/>
      <c r="M163" s="12"/>
      <c r="N163" s="11">
        <v>7.2476258977483207E-2</v>
      </c>
      <c r="O163" s="11">
        <v>36.625500000000002</v>
      </c>
      <c r="P163" s="11">
        <v>23.551600000000001</v>
      </c>
      <c r="Q163" s="11">
        <v>53.686042999999998</v>
      </c>
      <c r="R163" s="10">
        <v>1025.0065999999999</v>
      </c>
      <c r="S163" s="11">
        <v>6.7036699999999998</v>
      </c>
      <c r="T163" s="10">
        <v>97.480540000000005</v>
      </c>
      <c r="U163" s="11">
        <v>8.3179999999999996</v>
      </c>
      <c r="V163" s="11">
        <v>0.37619999999999998</v>
      </c>
      <c r="W163" s="11">
        <v>0.31469999999999998</v>
      </c>
      <c r="X163" s="11">
        <v>36.624899999999997</v>
      </c>
      <c r="Y163" s="11">
        <v>23.19</v>
      </c>
      <c r="Z163" s="11">
        <v>53.304473000000002</v>
      </c>
      <c r="AA163" s="10">
        <v>1025.1976</v>
      </c>
      <c r="AB163" s="11">
        <v>6.0959099999999999</v>
      </c>
      <c r="AC163" s="10">
        <v>88.088430000000002</v>
      </c>
      <c r="AD163" s="11">
        <v>8.3059999999999992</v>
      </c>
      <c r="AE163" s="11">
        <v>1.1204000000000001</v>
      </c>
      <c r="AF163" s="11">
        <v>1.4034</v>
      </c>
      <c r="AG163" s="10">
        <v>11.5</v>
      </c>
      <c r="AH163" s="503"/>
    </row>
    <row r="164" spans="1:34" s="116" customFormat="1">
      <c r="A164" s="29" t="s">
        <v>235</v>
      </c>
      <c r="B164" s="33">
        <v>42037</v>
      </c>
      <c r="C164" s="532">
        <v>1.5</v>
      </c>
      <c r="D164" s="532">
        <v>1</v>
      </c>
      <c r="E164" s="532">
        <v>1</v>
      </c>
      <c r="F164" s="643">
        <v>13</v>
      </c>
      <c r="G164" s="643">
        <v>120</v>
      </c>
      <c r="H164" s="643">
        <v>1</v>
      </c>
      <c r="I164" s="532" t="s">
        <v>326</v>
      </c>
      <c r="J164" s="643">
        <v>0.2</v>
      </c>
      <c r="K164" s="532"/>
      <c r="L164" s="532"/>
      <c r="M164" s="12"/>
      <c r="N164" s="11">
        <v>8.8597294261114318E-2</v>
      </c>
      <c r="O164" s="11">
        <v>36.667099999999998</v>
      </c>
      <c r="P164" s="11">
        <v>23.769600000000001</v>
      </c>
      <c r="Q164" s="11">
        <v>53.975644000000003</v>
      </c>
      <c r="R164" s="10">
        <v>1024.9748</v>
      </c>
      <c r="S164" s="11">
        <v>6.5735900000000003</v>
      </c>
      <c r="T164" s="10">
        <v>95.972269999999995</v>
      </c>
      <c r="U164" s="11">
        <v>8.2739999999999991</v>
      </c>
      <c r="V164" s="11">
        <v>0.16520000000000001</v>
      </c>
      <c r="W164" s="11">
        <v>0.60919999999999996</v>
      </c>
      <c r="X164" s="11">
        <v>36.670299999999997</v>
      </c>
      <c r="Y164" s="11">
        <v>23.726099999999999</v>
      </c>
      <c r="Z164" s="11">
        <v>53.941656999999999</v>
      </c>
      <c r="AA164" s="10">
        <v>1025.0749000000001</v>
      </c>
      <c r="AB164" s="11">
        <v>6.5590599999999997</v>
      </c>
      <c r="AC164" s="10">
        <v>95.690280000000001</v>
      </c>
      <c r="AD164" s="11">
        <v>8.2720000000000002</v>
      </c>
      <c r="AE164" s="11">
        <v>0.32519999999999999</v>
      </c>
      <c r="AF164" s="11">
        <v>1.1693</v>
      </c>
      <c r="AG164" s="10">
        <v>7.7</v>
      </c>
      <c r="AH164" s="503"/>
    </row>
    <row r="165" spans="1:34" s="116" customFormat="1">
      <c r="A165" s="29" t="s">
        <v>235</v>
      </c>
      <c r="B165" s="33">
        <v>42044</v>
      </c>
      <c r="C165" s="532">
        <v>1.5</v>
      </c>
      <c r="D165" s="532">
        <v>1</v>
      </c>
      <c r="E165" s="532">
        <v>1</v>
      </c>
      <c r="F165" s="643">
        <v>17</v>
      </c>
      <c r="G165" s="643">
        <v>120</v>
      </c>
      <c r="H165" s="643">
        <v>2</v>
      </c>
      <c r="I165" s="532" t="s">
        <v>326</v>
      </c>
      <c r="J165" s="643">
        <v>0.5</v>
      </c>
      <c r="K165" s="532"/>
      <c r="L165" s="532"/>
      <c r="M165" s="12"/>
      <c r="N165" s="11">
        <v>8.339404603827727E-2</v>
      </c>
      <c r="O165" s="11">
        <v>36.6342</v>
      </c>
      <c r="P165" s="11">
        <v>24.5092</v>
      </c>
      <c r="Q165" s="11">
        <v>54.732695</v>
      </c>
      <c r="R165" s="10">
        <v>1024.7274</v>
      </c>
      <c r="S165" s="11">
        <v>6.7898500000000004</v>
      </c>
      <c r="T165" s="10">
        <v>100.37609</v>
      </c>
      <c r="U165" s="11">
        <v>8.3149999999999995</v>
      </c>
      <c r="V165" s="11">
        <v>0.47870000000000001</v>
      </c>
      <c r="W165" s="11">
        <v>0.64459999999999995</v>
      </c>
      <c r="X165" s="11">
        <v>36.6892</v>
      </c>
      <c r="Y165" s="11">
        <v>23.969899999999999</v>
      </c>
      <c r="Z165" s="11">
        <v>54.229950000000002</v>
      </c>
      <c r="AA165" s="10">
        <v>1025.0170000000001</v>
      </c>
      <c r="AB165" s="11">
        <v>5.7123400000000002</v>
      </c>
      <c r="AC165" s="10">
        <v>83.697000000000003</v>
      </c>
      <c r="AD165" s="11">
        <v>8.2810000000000006</v>
      </c>
      <c r="AE165" s="11">
        <v>2.7978999999999998</v>
      </c>
      <c r="AF165" s="11">
        <v>4.4076000000000004</v>
      </c>
      <c r="AG165" s="10">
        <v>7.8</v>
      </c>
      <c r="AH165" s="503"/>
    </row>
    <row r="166" spans="1:34" s="116" customFormat="1">
      <c r="A166" s="29" t="s">
        <v>235</v>
      </c>
      <c r="B166" s="33">
        <v>42051</v>
      </c>
      <c r="C166" s="532">
        <v>1.5</v>
      </c>
      <c r="D166" s="643">
        <v>3</v>
      </c>
      <c r="E166" s="532">
        <v>1</v>
      </c>
      <c r="F166" s="643">
        <v>15</v>
      </c>
      <c r="G166" s="643">
        <v>100</v>
      </c>
      <c r="H166" s="643">
        <v>1.6</v>
      </c>
      <c r="I166" s="532" t="s">
        <v>326</v>
      </c>
      <c r="J166" s="643">
        <v>0.4</v>
      </c>
      <c r="K166" s="532"/>
      <c r="L166" s="532"/>
      <c r="M166" s="12"/>
      <c r="N166" s="11">
        <v>0.11332095473550997</v>
      </c>
      <c r="O166" s="11">
        <v>36.621499999999997</v>
      </c>
      <c r="P166" s="11">
        <v>23.927199999999999</v>
      </c>
      <c r="Q166" s="11">
        <v>54.086399999999998</v>
      </c>
      <c r="R166" s="10">
        <v>1024.8941</v>
      </c>
      <c r="S166" s="11">
        <v>6.3919600000000001</v>
      </c>
      <c r="T166" s="21">
        <v>93.549629999999993</v>
      </c>
      <c r="U166" s="11">
        <v>8.2260000000000009</v>
      </c>
      <c r="V166" s="11">
        <v>0.49109999999999998</v>
      </c>
      <c r="W166" s="11"/>
      <c r="X166" s="11">
        <v>36.657600000000002</v>
      </c>
      <c r="Y166" s="11">
        <v>23.464099999999998</v>
      </c>
      <c r="Z166" s="11">
        <v>53.642263</v>
      </c>
      <c r="AA166" s="10">
        <v>1025.1423</v>
      </c>
      <c r="AB166" s="11">
        <v>5.8094299999999999</v>
      </c>
      <c r="AC166" s="21">
        <v>84.364900000000006</v>
      </c>
      <c r="AD166" s="11">
        <v>8.2080000000000002</v>
      </c>
      <c r="AE166" s="11">
        <v>2.0804</v>
      </c>
      <c r="AF166" s="11"/>
      <c r="AG166" s="10">
        <v>6.1</v>
      </c>
      <c r="AH166" s="503"/>
    </row>
    <row r="167" spans="1:34" s="116" customFormat="1">
      <c r="A167" s="29" t="s">
        <v>235</v>
      </c>
      <c r="B167" s="33">
        <v>42058</v>
      </c>
      <c r="C167" s="532">
        <v>1.5</v>
      </c>
      <c r="D167" s="643">
        <v>2</v>
      </c>
      <c r="E167" s="532">
        <v>1</v>
      </c>
      <c r="F167" s="643">
        <v>16</v>
      </c>
      <c r="G167" s="643">
        <v>120</v>
      </c>
      <c r="H167" s="643">
        <v>2</v>
      </c>
      <c r="I167" s="532" t="s">
        <v>326</v>
      </c>
      <c r="J167" s="643">
        <v>0.5</v>
      </c>
      <c r="K167" s="532"/>
      <c r="L167" s="532"/>
      <c r="M167" s="532"/>
      <c r="N167" s="11">
        <v>0.12710613300788692</v>
      </c>
      <c r="O167" s="11">
        <v>36.7363</v>
      </c>
      <c r="P167" s="11">
        <v>23.5641</v>
      </c>
      <c r="Q167" s="11">
        <v>53.843578000000001</v>
      </c>
      <c r="R167" s="10">
        <v>1025.0869</v>
      </c>
      <c r="S167" s="11">
        <v>6.6239699999999999</v>
      </c>
      <c r="T167" s="10">
        <v>96.403890000000004</v>
      </c>
      <c r="U167" s="11">
        <v>8.282</v>
      </c>
      <c r="V167" s="11">
        <v>0.62960000000000005</v>
      </c>
      <c r="W167" s="11">
        <v>0.8306</v>
      </c>
      <c r="X167" s="11">
        <v>36.725700000000003</v>
      </c>
      <c r="Y167" s="11">
        <v>23.364599999999999</v>
      </c>
      <c r="Z167" s="11">
        <v>53.623126999999997</v>
      </c>
      <c r="AA167" s="10">
        <v>1025.2234000000001</v>
      </c>
      <c r="AB167" s="11">
        <v>6.5174200000000004</v>
      </c>
      <c r="AC167" s="10">
        <v>94.520420000000001</v>
      </c>
      <c r="AD167" s="11">
        <v>8.2859999999999996</v>
      </c>
      <c r="AE167" s="11">
        <v>3.4262999999999999</v>
      </c>
      <c r="AF167" s="11">
        <v>2.4820000000000002</v>
      </c>
      <c r="AG167" s="10">
        <v>5.5</v>
      </c>
      <c r="AH167" s="503"/>
    </row>
    <row r="168" spans="1:34" s="116" customFormat="1">
      <c r="A168" s="29" t="s">
        <v>235</v>
      </c>
      <c r="B168" s="33">
        <v>42065</v>
      </c>
      <c r="C168" s="532">
        <v>1.5</v>
      </c>
      <c r="D168" s="532">
        <v>1</v>
      </c>
      <c r="E168" s="532">
        <v>1</v>
      </c>
      <c r="F168" s="643">
        <v>16</v>
      </c>
      <c r="G168" s="643">
        <v>130</v>
      </c>
      <c r="H168" s="643">
        <v>3</v>
      </c>
      <c r="I168" s="532" t="s">
        <v>326</v>
      </c>
      <c r="J168" s="643">
        <v>0.7</v>
      </c>
      <c r="K168" s="532"/>
      <c r="L168" s="532"/>
      <c r="M168" s="532"/>
      <c r="N168" s="532">
        <v>0.13552805342960095</v>
      </c>
      <c r="O168" s="11">
        <v>36.750300000000003</v>
      </c>
      <c r="P168" s="11">
        <v>23.775300000000001</v>
      </c>
      <c r="Q168" s="11">
        <v>54.090400000000002</v>
      </c>
      <c r="R168" s="10">
        <v>1025.0360000000001</v>
      </c>
      <c r="S168" s="11">
        <v>6.52963</v>
      </c>
      <c r="T168" s="10">
        <v>95.385499999999993</v>
      </c>
      <c r="U168" s="11">
        <v>8.2919999999999998</v>
      </c>
      <c r="V168" s="11">
        <v>0.66169999999999995</v>
      </c>
      <c r="W168" s="11">
        <v>1.1185</v>
      </c>
      <c r="X168" s="11">
        <v>36.718600000000002</v>
      </c>
      <c r="Y168" s="11">
        <v>23.4986</v>
      </c>
      <c r="Z168" s="11">
        <v>53.758671</v>
      </c>
      <c r="AA168" s="10">
        <v>1025.1786</v>
      </c>
      <c r="AB168" s="11">
        <v>6.2500200000000001</v>
      </c>
      <c r="AC168" s="10">
        <v>90.849180000000004</v>
      </c>
      <c r="AD168" s="11">
        <v>8.2840000000000007</v>
      </c>
      <c r="AE168" s="11">
        <v>0.81310000000000004</v>
      </c>
      <c r="AF168" s="11">
        <v>2.4708999999999999</v>
      </c>
      <c r="AG168" s="10">
        <v>4.5</v>
      </c>
      <c r="AH168" s="503"/>
    </row>
    <row r="169" spans="1:34" s="116" customFormat="1">
      <c r="A169" s="29" t="s">
        <v>235</v>
      </c>
      <c r="B169" s="33">
        <v>42072</v>
      </c>
      <c r="C169" s="532">
        <v>1.5</v>
      </c>
      <c r="D169" s="532">
        <v>1</v>
      </c>
      <c r="E169" s="532">
        <v>1</v>
      </c>
      <c r="F169" s="643">
        <v>15</v>
      </c>
      <c r="G169" s="643">
        <v>120</v>
      </c>
      <c r="H169" s="643">
        <v>1.9</v>
      </c>
      <c r="I169" s="532" t="s">
        <v>326</v>
      </c>
      <c r="J169" s="643">
        <v>0.5</v>
      </c>
      <c r="K169" s="532"/>
      <c r="L169" s="532"/>
      <c r="M169" s="532"/>
      <c r="N169" s="532">
        <v>0.10201017956696998</v>
      </c>
      <c r="O169" s="11">
        <v>36.798400000000001</v>
      </c>
      <c r="P169" s="11">
        <v>23.8064</v>
      </c>
      <c r="Q169" s="11">
        <v>54.186771999999998</v>
      </c>
      <c r="R169" s="10">
        <v>1025.0621000000001</v>
      </c>
      <c r="S169" s="11">
        <v>6.7296399999999998</v>
      </c>
      <c r="T169" s="10">
        <v>98.387370000000004</v>
      </c>
      <c r="U169" s="11">
        <v>8.3889999999999993</v>
      </c>
      <c r="V169" s="11">
        <v>0.37690000000000001</v>
      </c>
      <c r="W169" s="11">
        <v>0.50149999999999995</v>
      </c>
      <c r="X169" s="11">
        <v>36.783099999999997</v>
      </c>
      <c r="Y169" s="11">
        <v>23.2988</v>
      </c>
      <c r="Z169" s="11">
        <v>53.626458</v>
      </c>
      <c r="AA169" s="10">
        <v>1025.287</v>
      </c>
      <c r="AB169" s="11">
        <v>5.7071899999999998</v>
      </c>
      <c r="AC169" s="10">
        <v>82.702960000000004</v>
      </c>
      <c r="AD169" s="11">
        <v>8.343</v>
      </c>
      <c r="AE169" s="11">
        <v>0.83260000000000001</v>
      </c>
      <c r="AF169" s="11">
        <v>2.0594999999999999</v>
      </c>
      <c r="AG169" s="10">
        <v>7.1</v>
      </c>
      <c r="AH169" s="503"/>
    </row>
    <row r="170" spans="1:34" s="116" customFormat="1">
      <c r="A170" s="29" t="s">
        <v>235</v>
      </c>
      <c r="B170" s="33">
        <v>42079</v>
      </c>
      <c r="C170" s="532">
        <v>1.5</v>
      </c>
      <c r="D170" s="643">
        <v>3</v>
      </c>
      <c r="E170" s="532">
        <v>1</v>
      </c>
      <c r="F170" s="643">
        <v>15</v>
      </c>
      <c r="G170" s="643">
        <v>120</v>
      </c>
      <c r="H170" s="643">
        <v>2.2000000000000002</v>
      </c>
      <c r="I170" s="532" t="s">
        <v>326</v>
      </c>
      <c r="J170" s="643">
        <v>0.5</v>
      </c>
      <c r="K170" s="532"/>
      <c r="L170" s="532"/>
      <c r="M170" s="12"/>
      <c r="N170" s="11">
        <v>0.10522001839972989</v>
      </c>
      <c r="O170" s="11">
        <v>36.784700000000001</v>
      </c>
      <c r="P170" s="11">
        <v>23.840599999999998</v>
      </c>
      <c r="Q170" s="11">
        <v>54.206004999999998</v>
      </c>
      <c r="R170" s="10">
        <v>1025.0416</v>
      </c>
      <c r="S170" s="11">
        <v>6.5178399999999996</v>
      </c>
      <c r="T170" s="10">
        <v>95.339399999999998</v>
      </c>
      <c r="U170" s="11">
        <v>8.3689999999999998</v>
      </c>
      <c r="V170" s="11">
        <v>0.22209999999999999</v>
      </c>
      <c r="W170" s="11">
        <v>0.63800000000000001</v>
      </c>
      <c r="X170" s="11">
        <v>36.786999999999999</v>
      </c>
      <c r="Y170" s="11">
        <v>23.5991</v>
      </c>
      <c r="Z170" s="11">
        <v>53.956574000000003</v>
      </c>
      <c r="AA170" s="10">
        <v>1025.2027</v>
      </c>
      <c r="AB170" s="11">
        <v>6.2133500000000002</v>
      </c>
      <c r="AC170" s="10">
        <v>90.509069999999994</v>
      </c>
      <c r="AD170" s="11">
        <v>8.36</v>
      </c>
      <c r="AE170" s="11">
        <v>0.66069999999999995</v>
      </c>
      <c r="AF170" s="11">
        <v>1.4134</v>
      </c>
      <c r="AG170" s="10">
        <v>8</v>
      </c>
      <c r="AH170" s="503"/>
    </row>
    <row r="171" spans="1:34" s="116" customFormat="1">
      <c r="A171" s="29" t="s">
        <v>235</v>
      </c>
      <c r="B171" s="33">
        <v>42086</v>
      </c>
      <c r="C171" s="532">
        <v>1.5</v>
      </c>
      <c r="D171" s="643">
        <v>3</v>
      </c>
      <c r="E171" s="532">
        <v>1</v>
      </c>
      <c r="F171" s="643">
        <v>16</v>
      </c>
      <c r="G171" s="643">
        <v>110</v>
      </c>
      <c r="H171" s="643">
        <v>2.6</v>
      </c>
      <c r="I171" s="532" t="s">
        <v>326</v>
      </c>
      <c r="J171" s="643">
        <v>0.6</v>
      </c>
      <c r="K171" s="532"/>
      <c r="L171" s="532"/>
      <c r="M171" s="12"/>
      <c r="N171" s="11">
        <v>0.12446966221197583</v>
      </c>
      <c r="O171" s="11">
        <v>36.805599999999998</v>
      </c>
      <c r="P171" s="11">
        <v>22.7197</v>
      </c>
      <c r="Q171" s="11">
        <v>53.021622999999998</v>
      </c>
      <c r="R171" s="10">
        <v>1025.3873000000001</v>
      </c>
      <c r="S171" s="11">
        <v>6.7027900000000002</v>
      </c>
      <c r="T171" s="10">
        <v>96.167670000000001</v>
      </c>
      <c r="U171" s="11">
        <v>8.2469999999999999</v>
      </c>
      <c r="V171" s="11">
        <v>0.70469999999999999</v>
      </c>
      <c r="W171" s="11">
        <v>1.0821000000000001</v>
      </c>
      <c r="X171" s="11">
        <v>36.781399999999998</v>
      </c>
      <c r="Y171" s="11">
        <v>22.283200000000001</v>
      </c>
      <c r="Z171" s="11">
        <v>52.529718000000003</v>
      </c>
      <c r="AA171" s="10">
        <v>1025.5793000000001</v>
      </c>
      <c r="AB171" s="11">
        <v>6.4659899999999997</v>
      </c>
      <c r="AC171" s="10">
        <v>92.049180000000007</v>
      </c>
      <c r="AD171" s="11">
        <v>8.23</v>
      </c>
      <c r="AE171" s="11">
        <v>1.2497</v>
      </c>
      <c r="AF171" s="11">
        <v>3.3765999999999998</v>
      </c>
      <c r="AG171" s="10">
        <v>4.9000000000000004</v>
      </c>
      <c r="AH171" s="503"/>
    </row>
    <row r="172" spans="1:34" s="116" customFormat="1">
      <c r="A172" s="29"/>
      <c r="B172" s="33"/>
      <c r="C172" s="532"/>
      <c r="D172" s="532"/>
      <c r="E172" s="532"/>
      <c r="F172" s="532"/>
      <c r="G172" s="532"/>
      <c r="H172" s="532"/>
      <c r="I172" s="532"/>
      <c r="J172" s="532"/>
      <c r="K172" s="532"/>
      <c r="L172" s="532"/>
      <c r="M172" s="12"/>
      <c r="N172" s="11"/>
      <c r="O172" s="11"/>
      <c r="P172" s="11"/>
      <c r="Q172" s="11"/>
      <c r="R172" s="10"/>
      <c r="S172" s="11"/>
      <c r="T172" s="10"/>
      <c r="U172" s="11"/>
      <c r="V172" s="11"/>
      <c r="W172" s="11"/>
      <c r="X172" s="11"/>
      <c r="Y172" s="11"/>
      <c r="Z172" s="11"/>
      <c r="AA172" s="10"/>
      <c r="AB172" s="11"/>
      <c r="AC172" s="10"/>
      <c r="AD172" s="11"/>
      <c r="AE172" s="11"/>
      <c r="AF172" s="11"/>
      <c r="AG172" s="10"/>
      <c r="AH172" s="503"/>
    </row>
    <row r="173" spans="1:34" s="116" customFormat="1">
      <c r="A173" s="29" t="s">
        <v>356</v>
      </c>
      <c r="B173" s="33">
        <v>41977</v>
      </c>
      <c r="C173" s="532">
        <v>1.5</v>
      </c>
      <c r="D173" s="643">
        <v>3</v>
      </c>
      <c r="E173" s="532">
        <v>1</v>
      </c>
      <c r="F173" s="643">
        <v>15</v>
      </c>
      <c r="G173" s="643">
        <v>120</v>
      </c>
      <c r="H173" s="532"/>
      <c r="I173" s="532"/>
      <c r="J173" s="532"/>
      <c r="K173" s="532"/>
      <c r="L173" s="532"/>
      <c r="M173" s="12"/>
      <c r="N173" s="11"/>
      <c r="O173" s="11"/>
      <c r="P173" s="11"/>
      <c r="Q173" s="11"/>
      <c r="R173" s="10"/>
      <c r="S173" s="11"/>
      <c r="T173" s="10"/>
      <c r="U173" s="11"/>
      <c r="V173" s="11"/>
      <c r="W173" s="11"/>
      <c r="X173" s="11"/>
      <c r="Y173" s="11"/>
      <c r="Z173" s="11"/>
      <c r="AA173" s="10"/>
      <c r="AB173" s="11"/>
      <c r="AC173" s="10"/>
      <c r="AD173" s="11"/>
      <c r="AE173" s="11"/>
      <c r="AF173" s="11"/>
      <c r="AG173" s="10"/>
      <c r="AH173" s="503"/>
    </row>
    <row r="174" spans="1:34" s="116" customFormat="1">
      <c r="A174" s="29" t="s">
        <v>356</v>
      </c>
      <c r="B174" s="33">
        <v>41981</v>
      </c>
      <c r="C174" s="532">
        <v>1.5</v>
      </c>
      <c r="D174" s="643">
        <v>3</v>
      </c>
      <c r="E174" s="532">
        <v>1</v>
      </c>
      <c r="F174" s="643">
        <v>15</v>
      </c>
      <c r="G174" s="643">
        <v>120</v>
      </c>
      <c r="H174" s="532"/>
      <c r="I174" s="532"/>
      <c r="J174" s="532"/>
      <c r="K174" s="532"/>
      <c r="L174" s="532"/>
      <c r="M174" s="12"/>
      <c r="N174" s="11"/>
      <c r="O174" s="11"/>
      <c r="P174" s="11"/>
      <c r="Q174" s="11"/>
      <c r="R174" s="10"/>
      <c r="S174" s="11"/>
      <c r="T174" s="10"/>
      <c r="U174" s="11"/>
      <c r="V174" s="11"/>
      <c r="W174" s="11"/>
      <c r="X174" s="11"/>
      <c r="Y174" s="11"/>
      <c r="Z174" s="11"/>
      <c r="AA174" s="10"/>
      <c r="AB174" s="11"/>
      <c r="AC174" s="10"/>
      <c r="AD174" s="11"/>
      <c r="AE174" s="11"/>
      <c r="AF174" s="11"/>
      <c r="AG174" s="10"/>
      <c r="AH174" s="503"/>
    </row>
    <row r="175" spans="1:34" s="116" customFormat="1">
      <c r="A175" s="29" t="s">
        <v>356</v>
      </c>
      <c r="B175" s="33">
        <v>41988</v>
      </c>
      <c r="C175" s="532">
        <v>1.5</v>
      </c>
      <c r="D175" s="643">
        <v>3</v>
      </c>
      <c r="E175" s="643">
        <v>3</v>
      </c>
      <c r="F175" s="643">
        <v>15</v>
      </c>
      <c r="G175" s="643">
        <v>140</v>
      </c>
      <c r="H175" s="532"/>
      <c r="I175" s="532"/>
      <c r="J175" s="532"/>
      <c r="K175" s="532"/>
      <c r="L175" s="532"/>
      <c r="M175" s="12"/>
      <c r="N175" s="11"/>
      <c r="O175" s="11"/>
      <c r="P175" s="11"/>
      <c r="Q175" s="11"/>
      <c r="R175" s="10"/>
      <c r="S175" s="11"/>
      <c r="T175" s="10"/>
      <c r="U175" s="11"/>
      <c r="V175" s="11"/>
      <c r="W175" s="11"/>
      <c r="X175" s="11"/>
      <c r="Y175" s="11"/>
      <c r="Z175" s="11"/>
      <c r="AA175" s="10"/>
      <c r="AB175" s="11"/>
      <c r="AC175" s="10"/>
      <c r="AD175" s="11"/>
      <c r="AE175" s="11"/>
      <c r="AF175" s="11"/>
      <c r="AG175" s="10"/>
      <c r="AH175" s="503"/>
    </row>
    <row r="176" spans="1:34" s="116" customFormat="1">
      <c r="A176" s="29" t="s">
        <v>356</v>
      </c>
      <c r="B176" s="33">
        <v>41995</v>
      </c>
      <c r="C176" s="532">
        <v>1.5</v>
      </c>
      <c r="D176" s="643">
        <v>3</v>
      </c>
      <c r="E176" s="532">
        <v>1</v>
      </c>
      <c r="F176" s="643">
        <v>15</v>
      </c>
      <c r="G176" s="643">
        <v>130</v>
      </c>
      <c r="H176" s="532"/>
      <c r="I176" s="532"/>
      <c r="J176" s="532"/>
      <c r="K176" s="532"/>
      <c r="L176" s="532"/>
      <c r="M176" s="12"/>
      <c r="N176" s="11"/>
      <c r="O176" s="11"/>
      <c r="P176" s="11"/>
      <c r="Q176" s="11"/>
      <c r="R176" s="10"/>
      <c r="S176" s="11"/>
      <c r="T176" s="21"/>
      <c r="U176" s="11"/>
      <c r="V176" s="11"/>
      <c r="W176" s="11"/>
      <c r="X176" s="11"/>
      <c r="Y176" s="11"/>
      <c r="Z176" s="11"/>
      <c r="AA176" s="10"/>
      <c r="AB176" s="11"/>
      <c r="AC176" s="21"/>
      <c r="AD176" s="11"/>
      <c r="AE176" s="11"/>
      <c r="AF176" s="11"/>
      <c r="AG176" s="10"/>
      <c r="AH176" s="503"/>
    </row>
    <row r="177" spans="1:34" s="116" customFormat="1">
      <c r="A177" s="29" t="s">
        <v>356</v>
      </c>
      <c r="B177" s="33">
        <v>42009</v>
      </c>
      <c r="C177" s="532">
        <v>1.5</v>
      </c>
      <c r="D177" s="532">
        <v>1</v>
      </c>
      <c r="E177" s="532">
        <v>1</v>
      </c>
      <c r="F177" s="643">
        <v>16</v>
      </c>
      <c r="G177" s="643">
        <v>130</v>
      </c>
      <c r="H177" s="532"/>
      <c r="I177" s="532"/>
      <c r="J177" s="532"/>
      <c r="K177" s="532"/>
      <c r="L177" s="532"/>
      <c r="M177" s="12"/>
      <c r="N177" s="11"/>
      <c r="AG177" s="10"/>
      <c r="AH177" s="503"/>
    </row>
    <row r="178" spans="1:34" s="116" customFormat="1">
      <c r="A178" s="29" t="s">
        <v>356</v>
      </c>
      <c r="B178" s="33">
        <v>42016</v>
      </c>
      <c r="C178" s="532">
        <v>1.5</v>
      </c>
      <c r="D178" s="643">
        <v>3</v>
      </c>
      <c r="E178" s="532">
        <v>1</v>
      </c>
      <c r="F178" s="643">
        <v>14</v>
      </c>
      <c r="G178" s="643">
        <v>110</v>
      </c>
      <c r="H178" s="532"/>
      <c r="I178" s="532"/>
      <c r="J178" s="532"/>
      <c r="K178" s="532"/>
      <c r="L178" s="532"/>
      <c r="M178" s="12"/>
      <c r="N178" s="11"/>
      <c r="AG178" s="10"/>
      <c r="AH178" s="503"/>
    </row>
    <row r="179" spans="1:34" s="116" customFormat="1">
      <c r="A179" s="29" t="s">
        <v>356</v>
      </c>
      <c r="B179" s="33">
        <v>42023</v>
      </c>
      <c r="C179" s="532">
        <v>1.5</v>
      </c>
      <c r="D179" s="532">
        <v>1</v>
      </c>
      <c r="E179" s="532">
        <v>1</v>
      </c>
      <c r="F179" s="643">
        <v>17</v>
      </c>
      <c r="G179" s="643">
        <v>130</v>
      </c>
      <c r="H179" s="532"/>
      <c r="I179" s="532"/>
      <c r="J179" s="532"/>
      <c r="K179" s="532"/>
      <c r="L179" s="532"/>
      <c r="M179" s="12"/>
      <c r="N179" s="11"/>
      <c r="AG179" s="10"/>
      <c r="AH179" s="503"/>
    </row>
    <row r="180" spans="1:34" s="116" customFormat="1">
      <c r="A180" s="29" t="s">
        <v>356</v>
      </c>
      <c r="B180" s="33">
        <v>42031</v>
      </c>
      <c r="C180" s="643">
        <v>3</v>
      </c>
      <c r="D180" s="643">
        <v>3</v>
      </c>
      <c r="E180" s="532">
        <v>1</v>
      </c>
      <c r="F180" s="643">
        <v>15</v>
      </c>
      <c r="G180" s="643">
        <v>120</v>
      </c>
      <c r="H180" s="532"/>
      <c r="I180" s="532"/>
      <c r="J180" s="532"/>
      <c r="K180" s="532"/>
      <c r="L180" s="532"/>
      <c r="M180" s="12"/>
      <c r="N180" s="11"/>
      <c r="AG180" s="10"/>
      <c r="AH180" s="503"/>
    </row>
    <row r="181" spans="1:34" s="116" customFormat="1">
      <c r="A181" s="29" t="s">
        <v>356</v>
      </c>
      <c r="B181" s="33">
        <v>42037</v>
      </c>
      <c r="C181" s="532">
        <v>1.5</v>
      </c>
      <c r="D181" s="643">
        <v>2</v>
      </c>
      <c r="E181" s="532">
        <v>1</v>
      </c>
      <c r="F181" s="643">
        <v>13</v>
      </c>
      <c r="G181" s="643">
        <v>110</v>
      </c>
      <c r="H181" s="532"/>
      <c r="I181" s="532"/>
      <c r="J181" s="532"/>
      <c r="K181" s="532"/>
      <c r="L181" s="532"/>
      <c r="M181" s="12"/>
      <c r="N181" s="11"/>
      <c r="AG181" s="10"/>
      <c r="AH181" s="503"/>
    </row>
    <row r="182" spans="1:34" s="116" customFormat="1">
      <c r="A182" s="29" t="s">
        <v>356</v>
      </c>
      <c r="B182" s="33">
        <v>42044</v>
      </c>
      <c r="C182" s="532">
        <v>1.5</v>
      </c>
      <c r="D182" s="643">
        <v>3</v>
      </c>
      <c r="E182" s="532">
        <v>1</v>
      </c>
      <c r="F182" s="643">
        <v>21</v>
      </c>
      <c r="G182" s="643">
        <v>150</v>
      </c>
      <c r="H182" s="532"/>
      <c r="I182" s="532"/>
      <c r="J182" s="532"/>
      <c r="K182" s="532"/>
      <c r="L182" s="532"/>
      <c r="M182" s="12"/>
      <c r="N182" s="11"/>
      <c r="AG182" s="10"/>
      <c r="AH182" s="503"/>
    </row>
    <row r="183" spans="1:34" s="116" customFormat="1">
      <c r="A183" s="29" t="s">
        <v>356</v>
      </c>
      <c r="B183" s="33">
        <v>42051</v>
      </c>
      <c r="C183" s="643">
        <v>12</v>
      </c>
      <c r="D183" s="643">
        <v>5</v>
      </c>
      <c r="E183" s="643">
        <v>5</v>
      </c>
      <c r="F183" s="643">
        <v>16</v>
      </c>
      <c r="G183" s="643">
        <v>110</v>
      </c>
      <c r="H183" s="532"/>
      <c r="I183" s="532"/>
      <c r="J183" s="532"/>
      <c r="K183" s="532"/>
      <c r="L183" s="532"/>
      <c r="M183" s="12"/>
      <c r="N183" s="11"/>
      <c r="AG183" s="10"/>
      <c r="AH183" s="503"/>
    </row>
    <row r="184" spans="1:34" s="116" customFormat="1">
      <c r="A184" s="29" t="s">
        <v>356</v>
      </c>
      <c r="B184" s="33">
        <v>42058</v>
      </c>
      <c r="C184" s="532">
        <v>1.5</v>
      </c>
      <c r="D184" s="643">
        <v>2</v>
      </c>
      <c r="E184" s="532">
        <v>1</v>
      </c>
      <c r="F184" s="643">
        <v>18</v>
      </c>
      <c r="G184" s="643">
        <v>120</v>
      </c>
      <c r="H184" s="532"/>
      <c r="I184" s="532"/>
      <c r="J184" s="532"/>
      <c r="K184" s="532"/>
      <c r="L184" s="532"/>
      <c r="M184" s="12"/>
      <c r="N184" s="11"/>
      <c r="AG184" s="10"/>
      <c r="AH184" s="503"/>
    </row>
    <row r="185" spans="1:34" s="116" customFormat="1">
      <c r="A185" s="29" t="s">
        <v>356</v>
      </c>
      <c r="B185" s="33">
        <v>42065</v>
      </c>
      <c r="C185" s="643">
        <v>3</v>
      </c>
      <c r="D185" s="643">
        <v>2</v>
      </c>
      <c r="E185" s="532">
        <v>1</v>
      </c>
      <c r="F185" s="643">
        <v>18</v>
      </c>
      <c r="G185" s="643">
        <v>140</v>
      </c>
      <c r="H185" s="532"/>
      <c r="I185" s="532"/>
      <c r="J185" s="532"/>
      <c r="K185" s="532"/>
      <c r="L185" s="532"/>
      <c r="M185" s="12"/>
      <c r="N185" s="11"/>
      <c r="AG185" s="10"/>
      <c r="AH185" s="503"/>
    </row>
    <row r="186" spans="1:34" s="116" customFormat="1">
      <c r="A186" s="29" t="s">
        <v>356</v>
      </c>
      <c r="B186" s="33">
        <v>42072</v>
      </c>
      <c r="C186" s="643">
        <v>10</v>
      </c>
      <c r="D186" s="643">
        <v>5</v>
      </c>
      <c r="E186" s="532">
        <v>1</v>
      </c>
      <c r="F186" s="643">
        <v>19</v>
      </c>
      <c r="G186" s="643">
        <v>140</v>
      </c>
      <c r="H186" s="532"/>
      <c r="I186" s="532"/>
      <c r="J186" s="532"/>
      <c r="K186" s="532"/>
      <c r="L186" s="532"/>
      <c r="M186" s="532"/>
      <c r="N186" s="11"/>
      <c r="AG186" s="10"/>
      <c r="AH186" s="503"/>
    </row>
    <row r="187" spans="1:34" s="116" customFormat="1">
      <c r="A187" s="29" t="s">
        <v>356</v>
      </c>
      <c r="B187" s="33">
        <v>42079</v>
      </c>
      <c r="C187" s="643">
        <v>4</v>
      </c>
      <c r="D187" s="643">
        <v>3</v>
      </c>
      <c r="E187" s="532">
        <v>1</v>
      </c>
      <c r="F187" s="643">
        <v>15</v>
      </c>
      <c r="G187" s="643">
        <v>130</v>
      </c>
      <c r="H187" s="532"/>
      <c r="I187" s="532"/>
      <c r="J187" s="532"/>
      <c r="K187" s="532"/>
      <c r="L187" s="532"/>
      <c r="M187" s="532"/>
      <c r="N187" s="532"/>
      <c r="O187" s="532"/>
      <c r="P187" s="32"/>
      <c r="Q187" s="32"/>
      <c r="AG187" s="10"/>
      <c r="AH187" s="503"/>
    </row>
    <row r="188" spans="1:34" s="116" customFormat="1">
      <c r="A188" s="29" t="s">
        <v>356</v>
      </c>
      <c r="B188" s="33">
        <v>42086</v>
      </c>
      <c r="C188" s="532">
        <v>1.5</v>
      </c>
      <c r="D188" s="643">
        <v>3</v>
      </c>
      <c r="E188" s="532">
        <v>1</v>
      </c>
      <c r="F188" s="643">
        <v>17</v>
      </c>
      <c r="G188" s="643">
        <v>120</v>
      </c>
      <c r="H188" s="532"/>
      <c r="I188" s="532"/>
      <c r="J188" s="532"/>
      <c r="K188" s="532"/>
      <c r="L188" s="532"/>
      <c r="M188" s="532"/>
      <c r="N188" s="532"/>
      <c r="AG188" s="10"/>
      <c r="AH188" s="503"/>
    </row>
    <row r="189" spans="1:34" s="116" customFormat="1">
      <c r="A189" s="29"/>
      <c r="B189" s="33"/>
      <c r="C189" s="532"/>
      <c r="D189" s="532"/>
      <c r="E189" s="532"/>
      <c r="F189" s="532"/>
      <c r="G189" s="532"/>
      <c r="H189" s="532"/>
      <c r="I189" s="532"/>
      <c r="J189" s="532"/>
      <c r="K189" s="532"/>
      <c r="L189" s="532"/>
      <c r="M189" s="532"/>
      <c r="N189" s="532"/>
      <c r="AG189" s="10"/>
      <c r="AH189" s="503"/>
    </row>
    <row r="190" spans="1:34" s="116" customFormat="1">
      <c r="A190" s="29" t="s">
        <v>358</v>
      </c>
      <c r="B190" s="33">
        <v>41977</v>
      </c>
      <c r="C190" s="532">
        <v>1.5</v>
      </c>
      <c r="D190" s="643">
        <v>4</v>
      </c>
      <c r="E190" s="532">
        <v>1</v>
      </c>
      <c r="F190" s="643">
        <v>13</v>
      </c>
      <c r="G190" s="643">
        <v>110</v>
      </c>
      <c r="H190" s="532"/>
      <c r="I190" s="532"/>
      <c r="J190" s="532"/>
      <c r="K190" s="532"/>
      <c r="L190" s="532"/>
      <c r="M190" s="12"/>
      <c r="N190" s="11"/>
      <c r="AG190" s="10"/>
      <c r="AH190" s="503"/>
    </row>
    <row r="191" spans="1:34" s="116" customFormat="1">
      <c r="A191" s="29" t="s">
        <v>358</v>
      </c>
      <c r="B191" s="33">
        <v>41981</v>
      </c>
      <c r="C191" s="532">
        <v>1.5</v>
      </c>
      <c r="D191" s="643">
        <v>3</v>
      </c>
      <c r="E191" s="532">
        <v>1</v>
      </c>
      <c r="F191" s="643">
        <v>14</v>
      </c>
      <c r="G191" s="643">
        <v>120</v>
      </c>
      <c r="H191" s="532"/>
      <c r="I191" s="532"/>
      <c r="J191" s="532"/>
      <c r="K191" s="532"/>
      <c r="L191" s="532"/>
      <c r="M191" s="12"/>
      <c r="N191" s="11"/>
      <c r="AG191" s="10"/>
      <c r="AH191" s="503"/>
    </row>
    <row r="192" spans="1:34" s="116" customFormat="1">
      <c r="A192" s="29" t="s">
        <v>358</v>
      </c>
      <c r="B192" s="33">
        <v>41988</v>
      </c>
      <c r="C192" s="532">
        <v>1.5</v>
      </c>
      <c r="D192" s="643">
        <v>3</v>
      </c>
      <c r="E192" s="532">
        <v>1</v>
      </c>
      <c r="F192" s="643">
        <v>14</v>
      </c>
      <c r="G192" s="643">
        <v>120</v>
      </c>
      <c r="H192" s="532"/>
      <c r="I192" s="532"/>
      <c r="J192" s="532"/>
      <c r="K192" s="532"/>
      <c r="L192" s="532"/>
      <c r="M192" s="12"/>
      <c r="N192" s="11"/>
      <c r="AG192" s="10"/>
      <c r="AH192" s="503"/>
    </row>
    <row r="193" spans="1:34" s="116" customFormat="1">
      <c r="A193" s="29" t="s">
        <v>358</v>
      </c>
      <c r="B193" s="33">
        <v>41995</v>
      </c>
      <c r="C193" s="532">
        <v>1.5</v>
      </c>
      <c r="D193" s="643">
        <v>4</v>
      </c>
      <c r="E193" s="532">
        <v>1</v>
      </c>
      <c r="F193" s="643">
        <v>13</v>
      </c>
      <c r="G193" s="643">
        <v>110</v>
      </c>
      <c r="H193" s="532"/>
      <c r="I193" s="532"/>
      <c r="J193" s="532"/>
      <c r="K193" s="532"/>
      <c r="L193" s="532"/>
      <c r="M193" s="12"/>
      <c r="N193" s="11"/>
      <c r="AG193" s="10"/>
      <c r="AH193" s="503"/>
    </row>
    <row r="194" spans="1:34" s="116" customFormat="1">
      <c r="A194" s="29" t="s">
        <v>358</v>
      </c>
      <c r="B194" s="33">
        <v>42009</v>
      </c>
      <c r="C194" s="532">
        <v>1.5</v>
      </c>
      <c r="D194" s="643">
        <v>2</v>
      </c>
      <c r="E194" s="532">
        <v>1</v>
      </c>
      <c r="F194" s="643">
        <v>14</v>
      </c>
      <c r="G194" s="643">
        <v>110</v>
      </c>
      <c r="H194" s="532"/>
      <c r="I194" s="532"/>
      <c r="J194" s="532"/>
      <c r="K194" s="532"/>
      <c r="L194" s="532"/>
      <c r="M194" s="12"/>
      <c r="N194" s="11"/>
      <c r="AG194" s="10"/>
      <c r="AH194" s="503"/>
    </row>
    <row r="195" spans="1:34" s="116" customFormat="1">
      <c r="A195" s="29" t="s">
        <v>358</v>
      </c>
      <c r="B195" s="33">
        <v>42016</v>
      </c>
      <c r="C195" s="532">
        <v>1.5</v>
      </c>
      <c r="D195" s="643">
        <v>2</v>
      </c>
      <c r="E195" s="532">
        <v>1</v>
      </c>
      <c r="F195" s="643">
        <v>13</v>
      </c>
      <c r="G195" s="643">
        <v>110</v>
      </c>
      <c r="H195" s="532"/>
      <c r="I195" s="532"/>
      <c r="J195" s="532"/>
      <c r="K195" s="532"/>
      <c r="L195" s="532"/>
      <c r="M195" s="12"/>
      <c r="N195" s="11"/>
      <c r="O195" s="11"/>
      <c r="P195" s="11"/>
      <c r="Q195" s="11"/>
      <c r="R195" s="10"/>
      <c r="S195" s="11"/>
      <c r="T195" s="21"/>
      <c r="U195" s="11"/>
      <c r="V195" s="11"/>
      <c r="W195" s="11"/>
      <c r="AG195" s="10"/>
      <c r="AH195" s="503"/>
    </row>
    <row r="196" spans="1:34" s="116" customFormat="1">
      <c r="A196" s="29" t="s">
        <v>358</v>
      </c>
      <c r="B196" s="33">
        <v>42023</v>
      </c>
      <c r="C196" s="532">
        <v>1.5</v>
      </c>
      <c r="D196" s="532">
        <v>1</v>
      </c>
      <c r="E196" s="532">
        <v>1</v>
      </c>
      <c r="F196" s="643">
        <v>13</v>
      </c>
      <c r="G196" s="643">
        <v>100</v>
      </c>
      <c r="H196" s="532"/>
      <c r="I196" s="532"/>
      <c r="J196" s="532"/>
      <c r="K196" s="532"/>
      <c r="L196" s="532"/>
      <c r="M196" s="12"/>
      <c r="N196" s="11"/>
      <c r="AG196" s="10"/>
      <c r="AH196" s="503"/>
    </row>
    <row r="197" spans="1:34" s="116" customFormat="1">
      <c r="A197" s="29" t="s">
        <v>358</v>
      </c>
      <c r="B197" s="33">
        <v>42031</v>
      </c>
      <c r="C197" s="532">
        <v>1.5</v>
      </c>
      <c r="D197" s="532">
        <v>1</v>
      </c>
      <c r="E197" s="532">
        <v>1</v>
      </c>
      <c r="F197" s="643">
        <v>13</v>
      </c>
      <c r="G197" s="643">
        <v>100</v>
      </c>
      <c r="H197" s="532"/>
      <c r="I197" s="532"/>
      <c r="J197" s="532"/>
      <c r="K197" s="532"/>
      <c r="L197" s="532"/>
      <c r="M197" s="12"/>
      <c r="N197" s="11"/>
      <c r="AG197" s="10"/>
      <c r="AH197" s="503"/>
    </row>
    <row r="198" spans="1:34" s="116" customFormat="1">
      <c r="A198" s="29" t="s">
        <v>358</v>
      </c>
      <c r="B198" s="33">
        <v>42037</v>
      </c>
      <c r="C198" s="532">
        <v>1.5</v>
      </c>
      <c r="D198" s="532">
        <v>1</v>
      </c>
      <c r="E198" s="532">
        <v>1</v>
      </c>
      <c r="F198" s="643">
        <v>13</v>
      </c>
      <c r="G198" s="643">
        <v>110</v>
      </c>
      <c r="H198" s="532"/>
      <c r="I198" s="532"/>
      <c r="J198" s="532"/>
      <c r="K198" s="532"/>
      <c r="L198" s="532"/>
      <c r="M198" s="12"/>
      <c r="N198" s="11"/>
      <c r="AG198" s="10"/>
      <c r="AH198" s="503"/>
    </row>
    <row r="199" spans="1:34" s="116" customFormat="1">
      <c r="A199" s="29" t="s">
        <v>358</v>
      </c>
      <c r="B199" s="33">
        <v>42044</v>
      </c>
      <c r="C199" s="532">
        <v>1.5</v>
      </c>
      <c r="D199" s="532">
        <v>1</v>
      </c>
      <c r="E199" s="532">
        <v>1</v>
      </c>
      <c r="F199" s="643">
        <v>13</v>
      </c>
      <c r="G199" s="643">
        <v>110</v>
      </c>
      <c r="H199" s="532"/>
      <c r="I199" s="532"/>
      <c r="J199" s="532"/>
      <c r="K199" s="532"/>
      <c r="L199" s="532"/>
      <c r="M199" s="12"/>
      <c r="N199" s="11"/>
      <c r="AG199" s="10"/>
      <c r="AH199" s="503"/>
    </row>
    <row r="200" spans="1:34" s="116" customFormat="1">
      <c r="A200" s="29" t="s">
        <v>358</v>
      </c>
      <c r="B200" s="33">
        <v>42051</v>
      </c>
      <c r="C200" s="532">
        <v>1.5</v>
      </c>
      <c r="D200" s="643">
        <v>4</v>
      </c>
      <c r="E200" s="643">
        <v>2</v>
      </c>
      <c r="F200" s="643">
        <v>14</v>
      </c>
      <c r="G200" s="643">
        <v>100</v>
      </c>
      <c r="H200" s="532"/>
      <c r="I200" s="532"/>
      <c r="J200" s="532"/>
      <c r="K200" s="532"/>
      <c r="L200" s="532"/>
      <c r="M200" s="12"/>
      <c r="N200" s="11"/>
      <c r="AG200" s="10"/>
      <c r="AH200" s="503"/>
    </row>
    <row r="201" spans="1:34" s="116" customFormat="1">
      <c r="A201" s="29" t="s">
        <v>358</v>
      </c>
      <c r="B201" s="33">
        <v>42058</v>
      </c>
      <c r="C201" s="532">
        <v>1.5</v>
      </c>
      <c r="D201" s="643">
        <v>2</v>
      </c>
      <c r="E201" s="532">
        <v>1</v>
      </c>
      <c r="F201" s="643">
        <v>17</v>
      </c>
      <c r="G201" s="643">
        <v>120</v>
      </c>
      <c r="H201" s="532"/>
      <c r="I201" s="532"/>
      <c r="J201" s="532"/>
      <c r="K201" s="532"/>
      <c r="L201" s="532"/>
      <c r="M201" s="12"/>
      <c r="N201" s="11"/>
      <c r="AG201" s="10"/>
      <c r="AH201" s="503"/>
    </row>
    <row r="202" spans="1:34" s="116" customFormat="1">
      <c r="A202" s="29" t="s">
        <v>358</v>
      </c>
      <c r="B202" s="33">
        <v>42065</v>
      </c>
      <c r="C202" s="532">
        <v>1.5</v>
      </c>
      <c r="D202" s="532">
        <v>1</v>
      </c>
      <c r="E202" s="532">
        <v>1</v>
      </c>
      <c r="F202" s="643">
        <v>16</v>
      </c>
      <c r="G202" s="643">
        <v>130</v>
      </c>
      <c r="H202" s="532"/>
      <c r="I202" s="532"/>
      <c r="J202" s="532"/>
      <c r="K202" s="532"/>
      <c r="L202" s="532"/>
      <c r="M202" s="12"/>
      <c r="N202" s="11"/>
      <c r="AG202" s="10"/>
      <c r="AH202" s="503"/>
    </row>
    <row r="203" spans="1:34" s="116" customFormat="1">
      <c r="A203" s="29" t="s">
        <v>358</v>
      </c>
      <c r="B203" s="33">
        <v>42072</v>
      </c>
      <c r="C203" s="532">
        <v>1.5</v>
      </c>
      <c r="D203" s="532">
        <v>1</v>
      </c>
      <c r="E203" s="532">
        <v>1</v>
      </c>
      <c r="F203" s="643">
        <v>13</v>
      </c>
      <c r="G203" s="643">
        <v>130</v>
      </c>
      <c r="H203" s="532"/>
      <c r="I203" s="532"/>
      <c r="J203" s="532"/>
      <c r="K203" s="532"/>
      <c r="L203" s="532"/>
      <c r="M203" s="12"/>
      <c r="N203" s="11"/>
      <c r="AG203" s="10"/>
      <c r="AH203" s="503"/>
    </row>
    <row r="204" spans="1:34" s="116" customFormat="1">
      <c r="A204" s="29" t="s">
        <v>358</v>
      </c>
      <c r="B204" s="33">
        <v>42079</v>
      </c>
      <c r="C204" s="532">
        <v>1.5</v>
      </c>
      <c r="D204" s="643">
        <v>3</v>
      </c>
      <c r="E204" s="532">
        <v>1</v>
      </c>
      <c r="F204" s="643">
        <v>15</v>
      </c>
      <c r="G204" s="643">
        <v>120</v>
      </c>
      <c r="H204" s="532"/>
      <c r="I204" s="532"/>
      <c r="J204" s="532"/>
      <c r="K204" s="532"/>
      <c r="L204" s="532"/>
      <c r="M204" s="12"/>
      <c r="N204" s="11"/>
      <c r="AG204" s="10"/>
      <c r="AH204" s="503"/>
    </row>
    <row r="205" spans="1:34" s="116" customFormat="1">
      <c r="A205" s="29" t="s">
        <v>358</v>
      </c>
      <c r="B205" s="33">
        <v>42086</v>
      </c>
      <c r="C205" s="532">
        <v>1.5</v>
      </c>
      <c r="D205" s="643">
        <v>2</v>
      </c>
      <c r="E205" s="532">
        <v>1</v>
      </c>
      <c r="F205" s="643">
        <v>15</v>
      </c>
      <c r="G205" s="643">
        <v>110</v>
      </c>
      <c r="H205" s="532"/>
      <c r="I205" s="532"/>
      <c r="J205" s="532"/>
      <c r="K205" s="532"/>
      <c r="L205" s="532"/>
      <c r="M205" s="532"/>
      <c r="N205" s="11"/>
      <c r="AG205" s="10"/>
      <c r="AH205" s="503"/>
    </row>
    <row r="206" spans="1:34">
      <c r="C206" s="12"/>
      <c r="D206" s="12"/>
      <c r="E206" s="12"/>
      <c r="F206" s="12"/>
      <c r="G206" s="12"/>
      <c r="H206" s="12"/>
      <c r="I206" s="12"/>
      <c r="J206" s="12"/>
      <c r="K206" s="12"/>
      <c r="L206" s="12"/>
      <c r="M206" s="12"/>
      <c r="N206" s="12"/>
    </row>
    <row r="207" spans="1:34" s="116" customFormat="1">
      <c r="A207" s="29" t="s">
        <v>359</v>
      </c>
      <c r="B207" s="33">
        <v>41977</v>
      </c>
      <c r="C207" s="532">
        <v>1.5</v>
      </c>
      <c r="D207" s="643">
        <v>4</v>
      </c>
      <c r="E207" s="532">
        <v>1</v>
      </c>
      <c r="F207" s="643">
        <v>15</v>
      </c>
      <c r="G207" s="643">
        <v>110</v>
      </c>
      <c r="H207" s="643">
        <v>0.8</v>
      </c>
      <c r="I207" s="532" t="s">
        <v>326</v>
      </c>
      <c r="J207" s="643">
        <v>0.2</v>
      </c>
      <c r="K207" s="532"/>
      <c r="L207" s="532"/>
      <c r="M207" s="12"/>
      <c r="N207" s="11">
        <v>7.8066186718950617E-2</v>
      </c>
      <c r="O207" s="11">
        <v>35.606999999999999</v>
      </c>
      <c r="P207" s="11">
        <v>21.238</v>
      </c>
      <c r="Q207" s="11">
        <v>49.939211999999998</v>
      </c>
      <c r="R207" s="10">
        <v>1024.8933</v>
      </c>
      <c r="S207" s="11">
        <v>6.8450699999999998</v>
      </c>
      <c r="T207" s="10">
        <v>94.99812</v>
      </c>
      <c r="U207" s="11">
        <v>8.16</v>
      </c>
      <c r="V207" s="11">
        <v>0.51380000000000003</v>
      </c>
      <c r="W207" s="11">
        <v>0.43740000000000001</v>
      </c>
      <c r="X207" s="11">
        <v>35.595500000000001</v>
      </c>
      <c r="Y207" s="11">
        <v>20.9466</v>
      </c>
      <c r="Z207" s="11">
        <v>49.629314999999998</v>
      </c>
      <c r="AA207" s="10">
        <v>1025.0315000000001</v>
      </c>
      <c r="AB207" s="11">
        <v>6.7381700000000002</v>
      </c>
      <c r="AC207" s="10">
        <v>93.019570000000002</v>
      </c>
      <c r="AD207" s="11">
        <v>8.1669999999999998</v>
      </c>
      <c r="AE207" s="11">
        <v>1.0353000000000001</v>
      </c>
      <c r="AF207" s="11">
        <v>1.1017999999999999</v>
      </c>
      <c r="AG207" s="10">
        <v>6.2</v>
      </c>
      <c r="AH207" s="503"/>
    </row>
    <row r="208" spans="1:34" s="116" customFormat="1">
      <c r="A208" s="29" t="s">
        <v>359</v>
      </c>
      <c r="B208" s="33">
        <v>41981</v>
      </c>
      <c r="C208" s="643">
        <v>4</v>
      </c>
      <c r="D208" s="643">
        <v>15</v>
      </c>
      <c r="E208" s="532">
        <v>1</v>
      </c>
      <c r="F208" s="643">
        <v>27</v>
      </c>
      <c r="G208" s="643">
        <v>120</v>
      </c>
      <c r="H208" s="643">
        <v>0.9</v>
      </c>
      <c r="I208" s="532" t="s">
        <v>326</v>
      </c>
      <c r="J208" s="643">
        <v>0.2</v>
      </c>
      <c r="K208" s="532"/>
      <c r="L208" s="532"/>
      <c r="M208" s="12"/>
      <c r="N208" s="11">
        <v>0.105413837115039</v>
      </c>
      <c r="O208" s="11">
        <v>35.694400000000002</v>
      </c>
      <c r="P208" s="11">
        <v>21.284300000000002</v>
      </c>
      <c r="Q208" s="11">
        <v>50.096423000000001</v>
      </c>
      <c r="R208" s="10">
        <v>1024.9463000000001</v>
      </c>
      <c r="S208" s="11">
        <v>6.7969400000000002</v>
      </c>
      <c r="T208" s="10">
        <v>94.45693</v>
      </c>
      <c r="U208" s="11">
        <v>8.234</v>
      </c>
      <c r="V208" s="11">
        <v>0.62960000000000005</v>
      </c>
      <c r="W208" s="11">
        <v>0.58099999999999996</v>
      </c>
      <c r="X208" s="11">
        <v>35.697099999999999</v>
      </c>
      <c r="Y208" s="11">
        <v>21.277100000000001</v>
      </c>
      <c r="Z208" s="11">
        <v>50.098987999999999</v>
      </c>
      <c r="AA208" s="10">
        <v>1025.0173</v>
      </c>
      <c r="AB208" s="11">
        <v>6.8388400000000003</v>
      </c>
      <c r="AC208" s="10">
        <v>95.028310000000005</v>
      </c>
      <c r="AD208" s="11">
        <v>8.2430000000000003</v>
      </c>
      <c r="AE208" s="11">
        <v>0.47339999999999999</v>
      </c>
      <c r="AF208" s="11">
        <v>0.98280000000000001</v>
      </c>
      <c r="AG208" s="10">
        <v>5.9</v>
      </c>
      <c r="AH208" s="503"/>
    </row>
    <row r="209" spans="1:34" s="116" customFormat="1">
      <c r="A209" s="29" t="s">
        <v>359</v>
      </c>
      <c r="B209" s="33">
        <v>41988</v>
      </c>
      <c r="C209" s="532">
        <v>1.5</v>
      </c>
      <c r="D209" s="643">
        <v>4</v>
      </c>
      <c r="E209" s="532">
        <v>1</v>
      </c>
      <c r="F209" s="643">
        <v>17</v>
      </c>
      <c r="G209" s="643">
        <v>160</v>
      </c>
      <c r="H209" s="643">
        <v>0.8</v>
      </c>
      <c r="I209" s="532" t="s">
        <v>326</v>
      </c>
      <c r="J209" s="643">
        <v>0.2</v>
      </c>
      <c r="K209" s="532"/>
      <c r="L209" s="532"/>
      <c r="M209" s="12"/>
      <c r="N209" s="11">
        <v>0.1434001433611562</v>
      </c>
      <c r="O209" s="11">
        <v>36.033099999999997</v>
      </c>
      <c r="P209" s="11">
        <v>21.216000000000001</v>
      </c>
      <c r="Q209" s="11">
        <v>50.447198</v>
      </c>
      <c r="R209" s="10">
        <v>1025.2227</v>
      </c>
      <c r="S209" s="11">
        <v>6.7953799999999998</v>
      </c>
      <c r="T209" s="10">
        <v>94.507230000000007</v>
      </c>
      <c r="U209" s="11">
        <v>8.3059999999999992</v>
      </c>
      <c r="V209" s="11">
        <v>1.0003</v>
      </c>
      <c r="W209" s="11">
        <v>0.64739999999999998</v>
      </c>
      <c r="X209" s="11">
        <v>36.037100000000002</v>
      </c>
      <c r="Y209" s="11">
        <v>21.154</v>
      </c>
      <c r="Z209" s="11">
        <v>50.394036</v>
      </c>
      <c r="AA209" s="10">
        <v>1025.3100999999999</v>
      </c>
      <c r="AB209" s="11">
        <v>6.7981400000000001</v>
      </c>
      <c r="AC209" s="10">
        <v>94.442639999999997</v>
      </c>
      <c r="AD209" s="11">
        <v>8.3130000000000006</v>
      </c>
      <c r="AE209" s="11">
        <v>0.79079999999999995</v>
      </c>
      <c r="AF209" s="11">
        <v>1.2246999999999999</v>
      </c>
      <c r="AG209" s="10">
        <v>3.8</v>
      </c>
      <c r="AH209" s="503"/>
    </row>
    <row r="210" spans="1:34" s="116" customFormat="1">
      <c r="A210" s="29" t="s">
        <v>359</v>
      </c>
      <c r="B210" s="33">
        <v>41995</v>
      </c>
      <c r="C210" s="532">
        <v>1.5</v>
      </c>
      <c r="D210" s="643">
        <v>3</v>
      </c>
      <c r="E210" s="532">
        <v>1</v>
      </c>
      <c r="F210" s="643">
        <v>14</v>
      </c>
      <c r="G210" s="643">
        <v>110</v>
      </c>
      <c r="H210" s="643">
        <v>1</v>
      </c>
      <c r="I210" s="532" t="s">
        <v>326</v>
      </c>
      <c r="J210" s="643">
        <v>0.2</v>
      </c>
      <c r="K210" s="532"/>
      <c r="L210" s="532"/>
      <c r="M210" s="12"/>
      <c r="N210" s="11">
        <v>8.7477407677832145E-2</v>
      </c>
      <c r="O210" s="11">
        <v>36.218899999999998</v>
      </c>
      <c r="P210" s="11">
        <v>21.890899999999998</v>
      </c>
      <c r="Q210" s="11">
        <v>51.391461</v>
      </c>
      <c r="R210" s="10">
        <v>1025.1782000000001</v>
      </c>
      <c r="S210" s="11">
        <v>7.0686</v>
      </c>
      <c r="T210" s="10">
        <v>99.605450000000005</v>
      </c>
      <c r="U210" s="11">
        <v>8.2390000000000008</v>
      </c>
      <c r="V210" s="11">
        <v>1.8806</v>
      </c>
      <c r="W210" s="11">
        <v>1.8662000000000001</v>
      </c>
      <c r="X210" s="11">
        <v>36.212400000000002</v>
      </c>
      <c r="Y210" s="11">
        <v>21.6342</v>
      </c>
      <c r="Z210" s="11">
        <v>51.118453000000002</v>
      </c>
      <c r="AA210" s="10">
        <v>1025.3105</v>
      </c>
      <c r="AB210" s="11">
        <v>6.7306400000000002</v>
      </c>
      <c r="AC210" s="10">
        <v>94.407820000000001</v>
      </c>
      <c r="AD210" s="11">
        <v>8.2249999999999996</v>
      </c>
      <c r="AE210" s="11">
        <v>0.91249999999999998</v>
      </c>
      <c r="AF210" s="11">
        <v>1.4438</v>
      </c>
      <c r="AG210" s="10">
        <v>7.9</v>
      </c>
      <c r="AH210" s="503"/>
    </row>
    <row r="211" spans="1:34" s="116" customFormat="1">
      <c r="A211" s="29" t="s">
        <v>359</v>
      </c>
      <c r="B211" s="33">
        <v>42009</v>
      </c>
      <c r="C211" s="532">
        <v>1.5</v>
      </c>
      <c r="D211" s="643">
        <v>2</v>
      </c>
      <c r="E211" s="532">
        <v>1</v>
      </c>
      <c r="F211" s="643">
        <v>14</v>
      </c>
      <c r="G211" s="643">
        <v>130</v>
      </c>
      <c r="H211" s="643">
        <v>0.8</v>
      </c>
      <c r="I211" s="532" t="s">
        <v>326</v>
      </c>
      <c r="J211" s="643">
        <v>0.2</v>
      </c>
      <c r="K211" s="532"/>
      <c r="L211" s="532"/>
      <c r="M211" s="12"/>
      <c r="N211" s="11">
        <v>7.8562827651760758E-2</v>
      </c>
      <c r="O211" s="11">
        <v>36.394500000000001</v>
      </c>
      <c r="P211" s="11">
        <v>22.942699999999999</v>
      </c>
      <c r="Q211" s="11">
        <v>52.733480999999998</v>
      </c>
      <c r="R211" s="10">
        <v>1025.009</v>
      </c>
      <c r="S211" s="11">
        <v>6.7342599999999999</v>
      </c>
      <c r="T211" s="10">
        <v>96.7654</v>
      </c>
      <c r="U211" s="11">
        <v>8.3350000000000009</v>
      </c>
      <c r="V211" s="11">
        <v>0.3624</v>
      </c>
      <c r="W211" s="11">
        <v>0.3276</v>
      </c>
      <c r="X211" s="11">
        <v>36.383000000000003</v>
      </c>
      <c r="Y211" s="11">
        <v>22.5961</v>
      </c>
      <c r="Z211" s="11">
        <v>52.355629</v>
      </c>
      <c r="AA211" s="10">
        <v>1025.1682000000001</v>
      </c>
      <c r="AB211" s="11">
        <v>6.5554699999999997</v>
      </c>
      <c r="AC211" s="10">
        <v>93.620500000000007</v>
      </c>
      <c r="AD211" s="11">
        <v>8.33</v>
      </c>
      <c r="AE211" s="11">
        <v>0.747</v>
      </c>
      <c r="AF211" s="11">
        <v>1.4611000000000001</v>
      </c>
      <c r="AG211" s="10">
        <v>7.5</v>
      </c>
      <c r="AH211" s="503"/>
    </row>
    <row r="212" spans="1:34" s="116" customFormat="1">
      <c r="A212" s="29" t="s">
        <v>359</v>
      </c>
      <c r="B212" s="33">
        <v>42016</v>
      </c>
      <c r="C212" s="532">
        <v>1.5</v>
      </c>
      <c r="D212" s="643">
        <v>2</v>
      </c>
      <c r="E212" s="532">
        <v>1</v>
      </c>
      <c r="F212" s="643">
        <v>14</v>
      </c>
      <c r="G212" s="643">
        <v>110</v>
      </c>
      <c r="H212" s="643">
        <v>1</v>
      </c>
      <c r="I212" s="532" t="s">
        <v>326</v>
      </c>
      <c r="J212" s="643">
        <v>0.3</v>
      </c>
      <c r="K212" s="532"/>
      <c r="L212" s="532"/>
      <c r="M212" s="12"/>
      <c r="N212" s="11">
        <v>7.9726396375874392E-2</v>
      </c>
      <c r="O212" s="11">
        <v>36.534300000000002</v>
      </c>
      <c r="P212" s="11">
        <v>22.869</v>
      </c>
      <c r="Q212" s="11">
        <v>52.834296999999999</v>
      </c>
      <c r="R212" s="10">
        <v>1025.1362999999999</v>
      </c>
      <c r="S212" s="11">
        <v>6.9557900000000004</v>
      </c>
      <c r="T212" s="10">
        <v>99.901030000000006</v>
      </c>
      <c r="U212" s="11">
        <v>8.2940000000000005</v>
      </c>
      <c r="V212" s="11">
        <v>0.28249999999999997</v>
      </c>
      <c r="W212" s="11">
        <v>0.46989999999999998</v>
      </c>
      <c r="X212" s="11">
        <v>36.515799999999999</v>
      </c>
      <c r="Y212" s="11">
        <v>22.749300000000002</v>
      </c>
      <c r="Z212" s="11">
        <v>52.689359000000003</v>
      </c>
      <c r="AA212" s="10">
        <v>1025.2253000000001</v>
      </c>
      <c r="AB212" s="11">
        <v>6.83399</v>
      </c>
      <c r="AC212" s="10">
        <v>97.935990000000004</v>
      </c>
      <c r="AD212" s="11">
        <v>8.2929999999999993</v>
      </c>
      <c r="AE212" s="11">
        <v>0.48849999999999999</v>
      </c>
      <c r="AF212" s="11">
        <v>1.3369</v>
      </c>
      <c r="AG212" s="10">
        <v>8.9</v>
      </c>
      <c r="AH212" s="503"/>
    </row>
    <row r="213" spans="1:34" s="116" customFormat="1">
      <c r="A213" s="29" t="s">
        <v>359</v>
      </c>
      <c r="B213" s="33">
        <v>42023</v>
      </c>
      <c r="C213" s="532">
        <v>1.5</v>
      </c>
      <c r="D213" s="643">
        <v>2</v>
      </c>
      <c r="E213" s="532">
        <v>1</v>
      </c>
      <c r="F213" s="643">
        <v>16</v>
      </c>
      <c r="G213" s="643">
        <v>140</v>
      </c>
      <c r="H213" s="643">
        <v>0.9</v>
      </c>
      <c r="I213" s="532" t="s">
        <v>326</v>
      </c>
      <c r="J213" s="643">
        <v>0.3</v>
      </c>
      <c r="K213" s="532"/>
      <c r="L213" s="532"/>
      <c r="M213" s="12"/>
      <c r="N213" s="11">
        <v>7.3047994223566795E-2</v>
      </c>
      <c r="O213" s="11">
        <v>36.557299999999998</v>
      </c>
      <c r="P213" s="11">
        <v>23.765999999999998</v>
      </c>
      <c r="Q213" s="11">
        <v>53.828440999999998</v>
      </c>
      <c r="R213" s="10">
        <v>1024.8942</v>
      </c>
      <c r="S213" s="11">
        <v>6.8148900000000001</v>
      </c>
      <c r="T213" s="10">
        <v>99.426240000000007</v>
      </c>
      <c r="U213" s="11">
        <v>8.3330000000000002</v>
      </c>
      <c r="V213" s="11">
        <v>0.15970000000000001</v>
      </c>
      <c r="W213" s="11">
        <v>0.47270000000000001</v>
      </c>
      <c r="X213" s="11">
        <v>36.538400000000003</v>
      </c>
      <c r="Y213" s="11">
        <v>23.4102</v>
      </c>
      <c r="Z213" s="11">
        <v>53.427588999999998</v>
      </c>
      <c r="AA213" s="10">
        <v>1025.0501999999999</v>
      </c>
      <c r="AB213" s="11">
        <v>6.2631899999999998</v>
      </c>
      <c r="AC213" s="10">
        <v>90.806899999999999</v>
      </c>
      <c r="AD213" s="11">
        <v>8.3290000000000006</v>
      </c>
      <c r="AE213" s="11">
        <v>0.52049999999999996</v>
      </c>
      <c r="AF213" s="11">
        <v>1.9338</v>
      </c>
      <c r="AG213" s="10">
        <v>11.7</v>
      </c>
      <c r="AH213" s="503"/>
    </row>
    <row r="214" spans="1:34" s="116" customFormat="1">
      <c r="A214" s="29" t="s">
        <v>359</v>
      </c>
      <c r="B214" s="33">
        <v>42031</v>
      </c>
      <c r="C214" s="532">
        <v>1.5</v>
      </c>
      <c r="D214" s="643">
        <v>3</v>
      </c>
      <c r="E214" s="532">
        <v>1</v>
      </c>
      <c r="F214" s="643">
        <v>15</v>
      </c>
      <c r="G214" s="643">
        <v>110</v>
      </c>
      <c r="H214" s="643">
        <v>1.5</v>
      </c>
      <c r="I214" s="532" t="s">
        <v>326</v>
      </c>
      <c r="J214" s="643">
        <v>0.3</v>
      </c>
      <c r="K214" s="532"/>
      <c r="L214" s="532"/>
      <c r="M214" s="12"/>
      <c r="N214" s="11">
        <v>9.4306273938663213E-2</v>
      </c>
      <c r="O214" s="11">
        <v>36.572899999999997</v>
      </c>
      <c r="P214" s="11">
        <v>23.509599999999999</v>
      </c>
      <c r="Q214" s="11">
        <v>53.572341999999999</v>
      </c>
      <c r="R214" s="10">
        <v>1024.979</v>
      </c>
      <c r="S214" s="11">
        <v>6.5003900000000003</v>
      </c>
      <c r="T214" s="10">
        <v>94.427130000000005</v>
      </c>
      <c r="U214" s="11">
        <v>8.32</v>
      </c>
      <c r="V214" s="11">
        <v>0.3054</v>
      </c>
      <c r="W214" s="11">
        <v>0.60640000000000005</v>
      </c>
      <c r="X214" s="11">
        <v>36.618200000000002</v>
      </c>
      <c r="Y214" s="11">
        <v>23.3279</v>
      </c>
      <c r="Z214" s="11">
        <v>53.442585000000001</v>
      </c>
      <c r="AA214" s="10">
        <v>1025.1348</v>
      </c>
      <c r="AB214" s="11">
        <v>6.1198300000000003</v>
      </c>
      <c r="AC214" s="10">
        <v>88.642840000000007</v>
      </c>
      <c r="AD214" s="11">
        <v>8.2949999999999999</v>
      </c>
      <c r="AE214" s="11">
        <v>0.60409999999999997</v>
      </c>
      <c r="AF214" s="11">
        <v>2.0604</v>
      </c>
      <c r="AG214" s="10">
        <v>8.6999999999999993</v>
      </c>
      <c r="AH214" s="503"/>
    </row>
    <row r="215" spans="1:34" s="116" customFormat="1">
      <c r="A215" s="29" t="s">
        <v>359</v>
      </c>
      <c r="B215" s="33">
        <v>42037</v>
      </c>
      <c r="C215" s="532">
        <v>1.5</v>
      </c>
      <c r="D215" s="643">
        <v>3</v>
      </c>
      <c r="E215" s="532">
        <v>1</v>
      </c>
      <c r="F215" s="643">
        <v>17</v>
      </c>
      <c r="G215" s="643">
        <v>140</v>
      </c>
      <c r="H215" s="643">
        <v>1.3</v>
      </c>
      <c r="I215" s="532" t="s">
        <v>326</v>
      </c>
      <c r="J215" s="643">
        <v>0.3</v>
      </c>
      <c r="K215" s="532"/>
      <c r="L215" s="532"/>
      <c r="M215" s="532"/>
      <c r="N215" s="11">
        <v>9.588291186767553E-2</v>
      </c>
      <c r="O215" s="11">
        <v>36.653399999999998</v>
      </c>
      <c r="P215" s="11">
        <v>23.721</v>
      </c>
      <c r="Q215" s="11">
        <v>53.905126000000003</v>
      </c>
      <c r="R215" s="10">
        <v>1024.9780000000001</v>
      </c>
      <c r="S215" s="11">
        <v>6.5627399999999998</v>
      </c>
      <c r="T215" s="10">
        <v>95.726079999999996</v>
      </c>
      <c r="U215" s="11">
        <v>8.2680000000000007</v>
      </c>
      <c r="V215" s="11">
        <v>0.2359</v>
      </c>
      <c r="W215" s="11">
        <v>0.61170000000000002</v>
      </c>
      <c r="X215" s="11">
        <v>36.651600000000002</v>
      </c>
      <c r="Y215" s="11">
        <v>23.717300000000002</v>
      </c>
      <c r="Z215" s="11">
        <v>53.905811999999997</v>
      </c>
      <c r="AA215" s="10">
        <v>1025.0459000000001</v>
      </c>
      <c r="AB215" s="11">
        <v>6.5068599999999996</v>
      </c>
      <c r="AC215" s="10">
        <v>94.903909999999996</v>
      </c>
      <c r="AD215" s="11">
        <v>8.2629999999999999</v>
      </c>
      <c r="AE215" s="11">
        <v>0.4123</v>
      </c>
      <c r="AF215" s="11">
        <v>1.0387999999999999</v>
      </c>
      <c r="AG215" s="10">
        <v>8.1999999999999993</v>
      </c>
      <c r="AH215" s="503"/>
    </row>
    <row r="216" spans="1:34" s="116" customFormat="1">
      <c r="A216" s="29" t="s">
        <v>359</v>
      </c>
      <c r="B216" s="33">
        <v>42044</v>
      </c>
      <c r="C216" s="532">
        <v>1.5</v>
      </c>
      <c r="D216" s="532">
        <v>1</v>
      </c>
      <c r="E216" s="532">
        <v>1</v>
      </c>
      <c r="F216" s="643">
        <v>16</v>
      </c>
      <c r="G216" s="643">
        <v>110</v>
      </c>
      <c r="H216" s="643">
        <v>1.6</v>
      </c>
      <c r="I216" s="532" t="s">
        <v>326</v>
      </c>
      <c r="J216" s="643">
        <v>0.4</v>
      </c>
      <c r="K216" s="532"/>
      <c r="L216" s="532"/>
      <c r="M216" s="532"/>
      <c r="N216" s="532">
        <v>8.8238341596756101E-2</v>
      </c>
      <c r="O216" s="11">
        <v>36.619599999999998</v>
      </c>
      <c r="P216" s="11">
        <v>24.474900000000002</v>
      </c>
      <c r="Q216" s="11">
        <v>54.676119999999997</v>
      </c>
      <c r="R216" s="10">
        <v>1024.7265</v>
      </c>
      <c r="S216" s="11">
        <v>6.8093199999999996</v>
      </c>
      <c r="T216" s="10">
        <v>100.59652</v>
      </c>
      <c r="U216" s="11">
        <v>8.3049999999999997</v>
      </c>
      <c r="V216" s="11">
        <v>0.34870000000000001</v>
      </c>
      <c r="W216" s="11">
        <v>0.41830000000000001</v>
      </c>
      <c r="X216" s="11">
        <v>36.6539</v>
      </c>
      <c r="Y216" s="11">
        <v>24.214400000000001</v>
      </c>
      <c r="Z216" s="11">
        <v>54.446381000000002</v>
      </c>
      <c r="AA216" s="10">
        <v>1024.8989999999999</v>
      </c>
      <c r="AB216" s="11">
        <v>5.6029999999999998</v>
      </c>
      <c r="AC216" s="10">
        <v>82.423490000000001</v>
      </c>
      <c r="AD216" s="11">
        <v>8.27</v>
      </c>
      <c r="AE216" s="11">
        <v>1.3309</v>
      </c>
      <c r="AF216" s="11">
        <v>6.3350999999999997</v>
      </c>
      <c r="AG216" s="10">
        <v>7.1</v>
      </c>
      <c r="AH216" s="503"/>
    </row>
    <row r="217" spans="1:34" s="116" customFormat="1">
      <c r="A217" s="29" t="s">
        <v>359</v>
      </c>
      <c r="B217" s="33">
        <v>42051</v>
      </c>
      <c r="C217" s="643">
        <v>5</v>
      </c>
      <c r="D217" s="643">
        <v>2</v>
      </c>
      <c r="E217" s="643">
        <v>3</v>
      </c>
      <c r="F217" s="643">
        <v>15</v>
      </c>
      <c r="G217" s="643">
        <v>110</v>
      </c>
      <c r="H217" s="643">
        <v>1.6</v>
      </c>
      <c r="I217" s="532" t="s">
        <v>326</v>
      </c>
      <c r="J217" s="643">
        <v>0.3</v>
      </c>
      <c r="K217" s="532"/>
      <c r="L217" s="532"/>
      <c r="M217" s="532"/>
      <c r="N217" s="532">
        <v>9.6065526919509259E-2</v>
      </c>
      <c r="O217" s="11">
        <v>36.538699999999999</v>
      </c>
      <c r="P217" s="11">
        <v>23.8018</v>
      </c>
      <c r="Q217" s="11">
        <v>53.843322000000001</v>
      </c>
      <c r="R217" s="10">
        <v>1024.8751999999999</v>
      </c>
      <c r="S217" s="11">
        <v>6.4899100000000001</v>
      </c>
      <c r="T217" s="21">
        <v>94.733199999999997</v>
      </c>
      <c r="U217" s="11"/>
      <c r="V217" s="11">
        <v>0.35460000000000003</v>
      </c>
      <c r="W217" s="11"/>
      <c r="X217" s="11">
        <v>36.584600000000002</v>
      </c>
      <c r="Y217" s="11">
        <v>23.792100000000001</v>
      </c>
      <c r="Z217" s="11">
        <v>53.899011000000002</v>
      </c>
      <c r="AA217" s="10">
        <v>1024.972</v>
      </c>
      <c r="AB217" s="11">
        <v>6.3138699999999996</v>
      </c>
      <c r="AC217" s="21">
        <v>92.172550000000001</v>
      </c>
      <c r="AD217" s="11"/>
      <c r="AE217" s="11">
        <v>1.1676</v>
      </c>
      <c r="AF217" s="11"/>
      <c r="AG217" s="10">
        <v>6.9</v>
      </c>
      <c r="AH217" s="503"/>
    </row>
    <row r="218" spans="1:34" s="116" customFormat="1">
      <c r="A218" s="29" t="s">
        <v>359</v>
      </c>
      <c r="B218" s="33">
        <v>42058</v>
      </c>
      <c r="C218" s="532">
        <v>1.5</v>
      </c>
      <c r="D218" s="532">
        <v>1</v>
      </c>
      <c r="E218" s="532">
        <v>1</v>
      </c>
      <c r="F218" s="643">
        <v>16</v>
      </c>
      <c r="G218" s="643">
        <v>110</v>
      </c>
      <c r="H218" s="643">
        <v>1.6</v>
      </c>
      <c r="I218" s="532" t="s">
        <v>326</v>
      </c>
      <c r="J218" s="643">
        <v>0.3</v>
      </c>
      <c r="K218" s="532"/>
      <c r="L218" s="532"/>
      <c r="M218" s="12"/>
      <c r="N218" s="11">
        <v>0.12182375418835023</v>
      </c>
      <c r="O218" s="11">
        <v>36.699100000000001</v>
      </c>
      <c r="P218" s="11">
        <v>23.617999999999999</v>
      </c>
      <c r="Q218" s="11">
        <v>53.853617</v>
      </c>
      <c r="R218" s="10">
        <v>1025.0444</v>
      </c>
      <c r="S218" s="11">
        <v>6.7221099999999998</v>
      </c>
      <c r="T218" s="10">
        <v>97.902429999999995</v>
      </c>
      <c r="U218" s="11">
        <v>8.2469999999999999</v>
      </c>
      <c r="V218" s="11">
        <v>0.7329</v>
      </c>
      <c r="W218" s="11">
        <v>0.74299999999999999</v>
      </c>
      <c r="X218" s="11">
        <v>36.7027</v>
      </c>
      <c r="Y218" s="11">
        <v>23.622</v>
      </c>
      <c r="Z218" s="11">
        <v>53.869484</v>
      </c>
      <c r="AA218" s="10">
        <v>1025.1123</v>
      </c>
      <c r="AB218" s="11">
        <v>6.6428599999999998</v>
      </c>
      <c r="AC218" s="10">
        <v>96.756839999999997</v>
      </c>
      <c r="AD218" s="11">
        <v>8.2509999999999994</v>
      </c>
      <c r="AE218" s="11">
        <v>0.93710000000000004</v>
      </c>
      <c r="AF218" s="11">
        <v>1.5476000000000001</v>
      </c>
      <c r="AG218" s="10">
        <v>5.5</v>
      </c>
      <c r="AH218" s="503"/>
    </row>
    <row r="219" spans="1:34" s="116" customFormat="1">
      <c r="A219" s="29" t="s">
        <v>359</v>
      </c>
      <c r="B219" s="33">
        <v>42065</v>
      </c>
      <c r="C219" s="532">
        <v>1.5</v>
      </c>
      <c r="D219" s="643">
        <v>2</v>
      </c>
      <c r="E219" s="532">
        <v>1</v>
      </c>
      <c r="F219" s="643">
        <v>17</v>
      </c>
      <c r="G219" s="643">
        <v>130</v>
      </c>
      <c r="H219" s="643">
        <v>2.8</v>
      </c>
      <c r="I219" s="532" t="s">
        <v>326</v>
      </c>
      <c r="J219" s="643">
        <v>0.6</v>
      </c>
      <c r="K219" s="532"/>
      <c r="L219" s="532"/>
      <c r="M219" s="12"/>
      <c r="N219" s="11">
        <v>0.12265857242622216</v>
      </c>
      <c r="O219" s="11">
        <v>36.7667</v>
      </c>
      <c r="P219" s="11">
        <v>23.9331</v>
      </c>
      <c r="Q219" s="11">
        <v>54.282823999999998</v>
      </c>
      <c r="R219" s="10">
        <v>1025.0009</v>
      </c>
      <c r="S219" s="11">
        <v>6.5858999999999996</v>
      </c>
      <c r="T219" s="10">
        <v>96.478409999999997</v>
      </c>
      <c r="U219" s="11">
        <v>8.2859999999999996</v>
      </c>
      <c r="V219" s="11">
        <v>0.75329999999999997</v>
      </c>
      <c r="W219" s="11">
        <v>1.0958000000000001</v>
      </c>
      <c r="X219" s="11">
        <v>36.771000000000001</v>
      </c>
      <c r="Y219" s="11">
        <v>23.907699999999998</v>
      </c>
      <c r="Z219" s="11">
        <v>54.267902999999997</v>
      </c>
      <c r="AA219" s="10">
        <v>1025.0794000000001</v>
      </c>
      <c r="AB219" s="11">
        <v>6.4359299999999999</v>
      </c>
      <c r="AC219" s="10">
        <v>94.242620000000002</v>
      </c>
      <c r="AD219" s="11">
        <v>8.2840000000000007</v>
      </c>
      <c r="AE219" s="11">
        <v>1.0597000000000001</v>
      </c>
      <c r="AF219" s="11">
        <v>2.3083</v>
      </c>
      <c r="AG219" s="10">
        <v>4.9000000000000004</v>
      </c>
      <c r="AH219" s="503"/>
    </row>
    <row r="220" spans="1:34" s="116" customFormat="1">
      <c r="A220" s="29" t="s">
        <v>359</v>
      </c>
      <c r="B220" s="33">
        <v>42072</v>
      </c>
      <c r="C220" s="532">
        <v>1.5</v>
      </c>
      <c r="D220" s="643">
        <v>2</v>
      </c>
      <c r="E220" s="532">
        <v>1</v>
      </c>
      <c r="F220" s="643">
        <v>15</v>
      </c>
      <c r="G220" s="643">
        <v>130</v>
      </c>
      <c r="H220" s="643">
        <v>2</v>
      </c>
      <c r="I220" s="532" t="s">
        <v>326</v>
      </c>
      <c r="J220" s="643">
        <v>0.5</v>
      </c>
      <c r="K220" s="532"/>
      <c r="L220" s="532"/>
      <c r="M220" s="12"/>
      <c r="N220" s="11">
        <v>0.11599631860372087</v>
      </c>
      <c r="O220" s="11">
        <v>36.761200000000002</v>
      </c>
      <c r="P220" s="11">
        <v>23.88</v>
      </c>
      <c r="Q220" s="11">
        <v>54.217967999999999</v>
      </c>
      <c r="R220" s="10">
        <v>1025.0125</v>
      </c>
      <c r="S220" s="11">
        <v>6.7239300000000002</v>
      </c>
      <c r="T220" s="10">
        <v>98.40737</v>
      </c>
      <c r="U220" s="11">
        <v>8.3670000000000009</v>
      </c>
      <c r="V220" s="11">
        <v>0.41089999999999999</v>
      </c>
      <c r="W220" s="11">
        <v>0.71060000000000001</v>
      </c>
      <c r="X220" s="11">
        <v>36.760100000000001</v>
      </c>
      <c r="Y220" s="11">
        <v>23.625800000000002</v>
      </c>
      <c r="Z220" s="11">
        <v>53.948382000000002</v>
      </c>
      <c r="AA220" s="10">
        <v>1025.1559</v>
      </c>
      <c r="AB220" s="11">
        <v>6.6011699999999998</v>
      </c>
      <c r="AC220" s="10">
        <v>96.187709999999996</v>
      </c>
      <c r="AD220" s="11">
        <v>8.3640000000000008</v>
      </c>
      <c r="AE220" s="11">
        <v>0.78049999999999997</v>
      </c>
      <c r="AF220" s="11">
        <v>2.0952999999999999</v>
      </c>
      <c r="AG220" s="10">
        <v>6.6</v>
      </c>
      <c r="AH220" s="503"/>
    </row>
    <row r="221" spans="1:34" s="116" customFormat="1">
      <c r="A221" s="29" t="s">
        <v>359</v>
      </c>
      <c r="B221" s="33">
        <v>42079</v>
      </c>
      <c r="C221" s="532">
        <v>1.5</v>
      </c>
      <c r="D221" s="643">
        <v>2</v>
      </c>
      <c r="E221" s="532">
        <v>1</v>
      </c>
      <c r="F221" s="643">
        <v>14</v>
      </c>
      <c r="G221" s="643">
        <v>120</v>
      </c>
      <c r="H221" s="643">
        <v>2.2000000000000002</v>
      </c>
      <c r="I221" s="532" t="s">
        <v>326</v>
      </c>
      <c r="J221" s="643">
        <v>0.5</v>
      </c>
      <c r="K221" s="532"/>
      <c r="L221" s="532"/>
      <c r="M221" s="12"/>
      <c r="N221" s="11">
        <v>0.1031738083081019</v>
      </c>
      <c r="O221" s="11">
        <v>36.823799999999999</v>
      </c>
      <c r="P221" s="11">
        <v>24.041499999999999</v>
      </c>
      <c r="Q221" s="11">
        <v>54.475172999999998</v>
      </c>
      <c r="R221" s="10">
        <v>1025.0117</v>
      </c>
      <c r="S221" s="11">
        <v>6.6299700000000001</v>
      </c>
      <c r="T221" s="10">
        <v>97.336950000000002</v>
      </c>
      <c r="U221" s="11">
        <v>8.3529999999999998</v>
      </c>
      <c r="V221" s="11">
        <v>0.19789999999999999</v>
      </c>
      <c r="W221" s="11">
        <v>0.83479999999999999</v>
      </c>
      <c r="X221" s="11">
        <v>36.823</v>
      </c>
      <c r="Y221" s="11">
        <v>23.900400000000001</v>
      </c>
      <c r="Z221" s="11">
        <v>54.328249</v>
      </c>
      <c r="AA221" s="10">
        <v>1025.1229000000001</v>
      </c>
      <c r="AB221" s="11">
        <v>6.4588599999999996</v>
      </c>
      <c r="AC221" s="10">
        <v>94.594880000000003</v>
      </c>
      <c r="AD221" s="11">
        <v>8.3510000000000009</v>
      </c>
      <c r="AE221" s="11">
        <v>0.71</v>
      </c>
      <c r="AF221" s="11">
        <v>1.5505</v>
      </c>
      <c r="AG221" s="10">
        <v>7.9</v>
      </c>
      <c r="AH221" s="503"/>
    </row>
    <row r="222" spans="1:34" s="116" customFormat="1">
      <c r="A222" s="29" t="s">
        <v>359</v>
      </c>
      <c r="B222" s="33">
        <v>42086</v>
      </c>
      <c r="C222" s="532">
        <v>1.5</v>
      </c>
      <c r="D222" s="643">
        <v>3</v>
      </c>
      <c r="E222" s="532">
        <v>1</v>
      </c>
      <c r="F222" s="643">
        <v>18</v>
      </c>
      <c r="G222" s="643">
        <v>150</v>
      </c>
      <c r="H222" s="643">
        <v>3.3</v>
      </c>
      <c r="I222" s="532" t="s">
        <v>326</v>
      </c>
      <c r="J222" s="643">
        <v>0.6</v>
      </c>
      <c r="K222" s="532"/>
      <c r="L222" s="532"/>
      <c r="M222" s="12"/>
      <c r="N222" s="11">
        <v>0.14648901545967705</v>
      </c>
      <c r="O222" s="11">
        <v>36.732599999999998</v>
      </c>
      <c r="P222" s="11">
        <v>22.6327</v>
      </c>
      <c r="Q222" s="11">
        <v>52.834414000000002</v>
      </c>
      <c r="R222" s="10">
        <v>1025.3562999999999</v>
      </c>
      <c r="S222" s="11">
        <v>6.6630700000000003</v>
      </c>
      <c r="T222" s="10">
        <v>95.411649999999995</v>
      </c>
      <c r="U222" s="11">
        <v>8.2479999999999993</v>
      </c>
      <c r="V222" s="11">
        <v>0.98329999999999995</v>
      </c>
      <c r="W222" s="11">
        <v>1.262</v>
      </c>
      <c r="X222" s="11">
        <v>36.7363</v>
      </c>
      <c r="Y222" s="11">
        <v>22.604900000000001</v>
      </c>
      <c r="Z222" s="11">
        <v>52.816369000000002</v>
      </c>
      <c r="AA222" s="10">
        <v>1025.4350999999999</v>
      </c>
      <c r="AB222" s="11">
        <v>6.5074300000000003</v>
      </c>
      <c r="AC222" s="10">
        <v>93.139750000000006</v>
      </c>
      <c r="AD222" s="11">
        <v>8.2449999999999992</v>
      </c>
      <c r="AE222" s="11">
        <v>0.95899999999999996</v>
      </c>
      <c r="AF222" s="11">
        <v>2.5007999999999999</v>
      </c>
      <c r="AG222" s="10">
        <v>5.0999999999999996</v>
      </c>
      <c r="AH222" s="503"/>
    </row>
    <row r="223" spans="1:34" s="116" customFormat="1">
      <c r="C223" s="12"/>
      <c r="D223" s="12"/>
      <c r="E223" s="12"/>
      <c r="F223" s="12"/>
      <c r="G223" s="12"/>
      <c r="H223" s="12"/>
      <c r="I223" s="12"/>
      <c r="J223" s="12"/>
      <c r="K223" s="12"/>
      <c r="L223" s="12"/>
      <c r="M223" s="12"/>
      <c r="N223" s="11"/>
      <c r="AG223" s="9"/>
    </row>
    <row r="224" spans="1:34" s="116" customFormat="1">
      <c r="A224" s="29" t="s">
        <v>360</v>
      </c>
      <c r="B224" s="33">
        <v>41977</v>
      </c>
      <c r="C224" s="532">
        <v>1.5</v>
      </c>
      <c r="D224" s="643">
        <v>4</v>
      </c>
      <c r="E224" s="532">
        <v>1</v>
      </c>
      <c r="F224" s="643">
        <v>13</v>
      </c>
      <c r="G224" s="643">
        <v>100</v>
      </c>
      <c r="H224" s="643">
        <v>0.4</v>
      </c>
      <c r="I224" s="532" t="s">
        <v>326</v>
      </c>
      <c r="J224" s="532" t="s">
        <v>326</v>
      </c>
      <c r="K224" s="532"/>
      <c r="L224" s="532"/>
      <c r="M224" s="12"/>
      <c r="N224" s="11">
        <v>7.516682235222033E-2</v>
      </c>
      <c r="O224" s="11">
        <v>35.585500000000003</v>
      </c>
      <c r="P224" s="11">
        <v>20.948899999999998</v>
      </c>
      <c r="Q224" s="11">
        <v>49.612389999999998</v>
      </c>
      <c r="R224" s="10">
        <v>1024.9552000000001</v>
      </c>
      <c r="S224" s="11">
        <v>6.8493700000000004</v>
      </c>
      <c r="T224" s="10">
        <v>94.553060000000002</v>
      </c>
      <c r="U224" s="11">
        <v>8.11</v>
      </c>
      <c r="V224" s="11">
        <v>0.50360000000000005</v>
      </c>
      <c r="W224" s="11">
        <v>0.4178</v>
      </c>
      <c r="X224" s="11">
        <v>35.587200000000003</v>
      </c>
      <c r="Y224" s="11">
        <v>20.932700000000001</v>
      </c>
      <c r="Z224" s="11">
        <v>49.601565999999998</v>
      </c>
      <c r="AA224" s="10">
        <v>1024.9987000000001</v>
      </c>
      <c r="AB224" s="11">
        <v>7.0055500000000004</v>
      </c>
      <c r="AC224" s="10">
        <v>96.681759999999997</v>
      </c>
      <c r="AD224" s="11">
        <v>8.1280000000000001</v>
      </c>
      <c r="AE224" s="11">
        <v>0.35770000000000002</v>
      </c>
      <c r="AF224" s="11">
        <v>0.44409999999999999</v>
      </c>
      <c r="AG224" s="10">
        <v>8.1</v>
      </c>
      <c r="AH224" s="503"/>
    </row>
    <row r="225" spans="1:34" s="116" customFormat="1">
      <c r="A225" s="29" t="s">
        <v>360</v>
      </c>
      <c r="B225" s="33">
        <v>41981</v>
      </c>
      <c r="C225" s="532">
        <v>1.5</v>
      </c>
      <c r="D225" s="643">
        <v>3</v>
      </c>
      <c r="E225" s="532">
        <v>1</v>
      </c>
      <c r="F225" s="643">
        <v>14</v>
      </c>
      <c r="G225" s="643">
        <v>110</v>
      </c>
      <c r="H225" s="643">
        <v>0.4</v>
      </c>
      <c r="I225" s="532" t="s">
        <v>326</v>
      </c>
      <c r="J225" s="643">
        <v>0.1</v>
      </c>
      <c r="K225" s="532"/>
      <c r="L225" s="532"/>
      <c r="M225" s="12"/>
      <c r="N225" s="11">
        <v>8.0796622272309881E-2</v>
      </c>
      <c r="O225" s="11">
        <v>35.685099999999998</v>
      </c>
      <c r="P225" s="11">
        <v>21.201699999999999</v>
      </c>
      <c r="Q225" s="11">
        <v>49.998770999999998</v>
      </c>
      <c r="R225" s="10">
        <v>1024.9616000000001</v>
      </c>
      <c r="S225" s="11">
        <v>6.8370499999999996</v>
      </c>
      <c r="T225" s="10">
        <v>94.868409999999997</v>
      </c>
      <c r="U225" s="11">
        <v>8.2379999999999995</v>
      </c>
      <c r="V225" s="11">
        <v>0.46929999999999999</v>
      </c>
      <c r="W225" s="11">
        <v>0.39529999999999998</v>
      </c>
      <c r="X225" s="11">
        <v>35.685400000000001</v>
      </c>
      <c r="Y225" s="11">
        <v>21.202400000000001</v>
      </c>
      <c r="Z225" s="11">
        <v>50.003717000000002</v>
      </c>
      <c r="AA225" s="10">
        <v>1025.0001</v>
      </c>
      <c r="AB225" s="11">
        <v>6.89574</v>
      </c>
      <c r="AC225" s="10">
        <v>95.684119999999993</v>
      </c>
      <c r="AD225" s="11">
        <v>8.2409999999999997</v>
      </c>
      <c r="AE225" s="11">
        <v>0.51200000000000001</v>
      </c>
      <c r="AF225" s="11">
        <v>0.46350000000000002</v>
      </c>
      <c r="AG225" s="10">
        <v>7</v>
      </c>
      <c r="AH225" s="503"/>
    </row>
    <row r="226" spans="1:34" s="116" customFormat="1">
      <c r="A226" s="29" t="s">
        <v>360</v>
      </c>
      <c r="B226" s="33">
        <v>41988</v>
      </c>
      <c r="C226" s="532">
        <v>1.5</v>
      </c>
      <c r="D226" s="643">
        <v>2</v>
      </c>
      <c r="E226" s="532">
        <v>1</v>
      </c>
      <c r="F226" s="643">
        <v>13</v>
      </c>
      <c r="G226" s="643">
        <v>130</v>
      </c>
      <c r="H226" s="643">
        <v>0.6</v>
      </c>
      <c r="I226" s="532" t="s">
        <v>326</v>
      </c>
      <c r="J226" s="643">
        <v>0.1</v>
      </c>
      <c r="K226" s="532"/>
      <c r="L226" s="532"/>
      <c r="M226" s="12"/>
      <c r="N226" s="11">
        <v>8.2242617061463436E-2</v>
      </c>
      <c r="O226" s="11">
        <v>35.940899999999999</v>
      </c>
      <c r="P226" s="11">
        <v>21.0032</v>
      </c>
      <c r="Q226" s="11">
        <v>50.109726999999999</v>
      </c>
      <c r="R226" s="10">
        <v>1025.2112999999999</v>
      </c>
      <c r="S226" s="11">
        <v>6.8507699999999998</v>
      </c>
      <c r="T226" s="10">
        <v>94.862769999999998</v>
      </c>
      <c r="U226" s="11">
        <v>8.2569999999999997</v>
      </c>
      <c r="V226" s="11">
        <v>0.50729999999999997</v>
      </c>
      <c r="W226" s="11">
        <v>0.60960000000000003</v>
      </c>
      <c r="X226" s="11">
        <v>35.942</v>
      </c>
      <c r="Y226" s="11">
        <v>21.010300000000001</v>
      </c>
      <c r="Z226" s="11">
        <v>50.122366</v>
      </c>
      <c r="AA226" s="10">
        <v>1025.2467999999999</v>
      </c>
      <c r="AB226" s="11">
        <v>6.8631000000000002</v>
      </c>
      <c r="AC226" s="10">
        <v>95.046289999999999</v>
      </c>
      <c r="AD226" s="11">
        <v>8.2739999999999991</v>
      </c>
      <c r="AE226" s="11">
        <v>0.32579999999999998</v>
      </c>
      <c r="AF226" s="11">
        <v>0.65810000000000002</v>
      </c>
      <c r="AG226" s="10">
        <v>6.2</v>
      </c>
      <c r="AH226" s="503"/>
    </row>
    <row r="227" spans="1:34" s="116" customFormat="1">
      <c r="A227" s="29" t="s">
        <v>360</v>
      </c>
      <c r="B227" s="33">
        <v>41995</v>
      </c>
      <c r="C227" s="532">
        <v>1.5</v>
      </c>
      <c r="D227" s="532">
        <v>1</v>
      </c>
      <c r="E227" s="532">
        <v>1</v>
      </c>
      <c r="F227" s="643">
        <v>13</v>
      </c>
      <c r="G227" s="643">
        <v>100</v>
      </c>
      <c r="H227" s="643">
        <v>0.5</v>
      </c>
      <c r="I227" s="532" t="s">
        <v>326</v>
      </c>
      <c r="J227" s="643">
        <v>0.1</v>
      </c>
      <c r="K227" s="532"/>
      <c r="L227" s="532"/>
      <c r="M227" s="12"/>
      <c r="N227" s="11">
        <v>9.2764419441001666E-2</v>
      </c>
      <c r="O227" s="11">
        <v>36.203200000000002</v>
      </c>
      <c r="P227" s="11">
        <v>21.3934</v>
      </c>
      <c r="Q227" s="11">
        <v>50.845838000000001</v>
      </c>
      <c r="R227" s="10">
        <v>1025.3031000000001</v>
      </c>
      <c r="S227" s="11">
        <v>6.8815</v>
      </c>
      <c r="T227" s="10">
        <v>96.104969999999994</v>
      </c>
      <c r="U227" s="11">
        <v>8.2449999999999992</v>
      </c>
      <c r="V227" s="11">
        <v>0.73619999999999997</v>
      </c>
      <c r="W227" s="11">
        <v>0.5837</v>
      </c>
      <c r="X227" s="11">
        <v>36.204799999999999</v>
      </c>
      <c r="Y227" s="11">
        <v>21.363600000000002</v>
      </c>
      <c r="Z227" s="11">
        <v>50.820163000000001</v>
      </c>
      <c r="AA227" s="10">
        <v>1025.3486</v>
      </c>
      <c r="AB227" s="11">
        <v>6.9184400000000004</v>
      </c>
      <c r="AC227" s="10">
        <v>96.570509999999999</v>
      </c>
      <c r="AD227" s="11">
        <v>8.2460000000000004</v>
      </c>
      <c r="AE227" s="11">
        <v>0.29630000000000001</v>
      </c>
      <c r="AF227" s="11">
        <v>0.45469999999999999</v>
      </c>
      <c r="AG227" s="10">
        <v>8.6</v>
      </c>
      <c r="AH227" s="503"/>
    </row>
    <row r="228" spans="1:34" s="116" customFormat="1">
      <c r="A228" s="29" t="s">
        <v>360</v>
      </c>
      <c r="B228" s="33">
        <v>42009</v>
      </c>
      <c r="C228" s="532">
        <v>1.5</v>
      </c>
      <c r="D228" s="532">
        <v>1</v>
      </c>
      <c r="E228" s="532">
        <v>1</v>
      </c>
      <c r="F228" s="643">
        <v>13</v>
      </c>
      <c r="G228" s="643">
        <v>140</v>
      </c>
      <c r="H228" s="643">
        <v>0.5</v>
      </c>
      <c r="I228" s="532" t="s">
        <v>326</v>
      </c>
      <c r="J228" s="643">
        <v>0.1</v>
      </c>
      <c r="K228" s="532"/>
      <c r="L228" s="532"/>
      <c r="M228" s="12"/>
      <c r="N228" s="11">
        <v>8.3376339933727367E-2</v>
      </c>
      <c r="O228" s="11">
        <v>36.368899999999996</v>
      </c>
      <c r="P228" s="11">
        <v>22.766999999999999</v>
      </c>
      <c r="Q228" s="11">
        <v>52.512945000000002</v>
      </c>
      <c r="R228" s="10">
        <v>1025.0409999999999</v>
      </c>
      <c r="S228" s="11">
        <v>7.3282299999999996</v>
      </c>
      <c r="T228" s="10">
        <v>104.96169</v>
      </c>
      <c r="U228" s="11">
        <v>8.3010000000000002</v>
      </c>
      <c r="V228" s="11">
        <v>0.54190000000000005</v>
      </c>
      <c r="W228" s="11">
        <v>0.27800000000000002</v>
      </c>
      <c r="X228" s="11">
        <v>36.368299999999998</v>
      </c>
      <c r="Y228" s="11">
        <v>22.694299999999998</v>
      </c>
      <c r="Z228" s="11">
        <v>52.438595999999997</v>
      </c>
      <c r="AA228" s="10">
        <v>1025.0990999999999</v>
      </c>
      <c r="AB228" s="11">
        <v>6.6169399999999996</v>
      </c>
      <c r="AC228" s="10">
        <v>94.653239999999997</v>
      </c>
      <c r="AD228" s="11">
        <v>8.3190000000000008</v>
      </c>
      <c r="AE228" s="11">
        <v>0.3705</v>
      </c>
      <c r="AF228" s="11">
        <v>0.45369999999999999</v>
      </c>
      <c r="AG228" s="10">
        <v>9</v>
      </c>
      <c r="AH228" s="503"/>
    </row>
    <row r="229" spans="1:34" s="116" customFormat="1">
      <c r="A229" s="29" t="s">
        <v>360</v>
      </c>
      <c r="B229" s="33">
        <v>42016</v>
      </c>
      <c r="C229" s="532">
        <v>1.5</v>
      </c>
      <c r="D229" s="532">
        <v>1</v>
      </c>
      <c r="E229" s="532">
        <v>1</v>
      </c>
      <c r="F229" s="643">
        <v>14</v>
      </c>
      <c r="G229" s="643">
        <v>100</v>
      </c>
      <c r="H229" s="643">
        <v>0.6</v>
      </c>
      <c r="I229" s="532" t="s">
        <v>326</v>
      </c>
      <c r="J229" s="643">
        <v>0.1</v>
      </c>
      <c r="K229" s="532"/>
      <c r="L229" s="532"/>
      <c r="M229" s="12"/>
      <c r="N229" s="11">
        <v>8.0243606834879036E-2</v>
      </c>
      <c r="O229" s="11">
        <v>36.452100000000002</v>
      </c>
      <c r="P229" s="11">
        <v>22.626899999999999</v>
      </c>
      <c r="Q229" s="11">
        <v>52.469935</v>
      </c>
      <c r="R229" s="10">
        <v>1025.145</v>
      </c>
      <c r="S229" s="11">
        <v>6.7801900000000002</v>
      </c>
      <c r="T229" s="10">
        <v>96.921109999999999</v>
      </c>
      <c r="U229" s="11">
        <v>8.2789999999999999</v>
      </c>
      <c r="V229" s="11">
        <v>0.37990000000000002</v>
      </c>
      <c r="W229" s="11">
        <v>0.31890000000000002</v>
      </c>
      <c r="X229" s="11">
        <v>36.451900000000002</v>
      </c>
      <c r="Y229" s="11">
        <v>22.622</v>
      </c>
      <c r="Z229" s="11">
        <v>52.468335000000003</v>
      </c>
      <c r="AA229" s="10">
        <v>1025.1833999999999</v>
      </c>
      <c r="AB229" s="11">
        <v>6.7989899999999999</v>
      </c>
      <c r="AC229" s="10">
        <v>97.181370000000001</v>
      </c>
      <c r="AD229" s="11">
        <v>8.282</v>
      </c>
      <c r="AE229" s="11">
        <v>0.3362</v>
      </c>
      <c r="AF229" s="11">
        <v>0.44269999999999998</v>
      </c>
      <c r="AG229" s="10">
        <v>9.6999999999999993</v>
      </c>
      <c r="AH229" s="503"/>
    </row>
    <row r="230" spans="1:34" s="116" customFormat="1">
      <c r="A230" s="29" t="s">
        <v>360</v>
      </c>
      <c r="B230" s="33">
        <v>42023</v>
      </c>
      <c r="C230" s="532">
        <v>1.5</v>
      </c>
      <c r="D230" s="532">
        <v>1</v>
      </c>
      <c r="E230" s="532">
        <v>1</v>
      </c>
      <c r="F230" s="643">
        <v>13</v>
      </c>
      <c r="G230" s="643">
        <v>110</v>
      </c>
      <c r="H230" s="643">
        <v>0.9</v>
      </c>
      <c r="I230" s="532" t="s">
        <v>326</v>
      </c>
      <c r="J230" s="643">
        <v>0.2</v>
      </c>
      <c r="K230" s="532"/>
      <c r="L230" s="532"/>
      <c r="M230" s="12"/>
      <c r="N230" s="11">
        <v>8.7882519661191705E-2</v>
      </c>
      <c r="O230" s="11">
        <v>36.594000000000001</v>
      </c>
      <c r="P230" s="11">
        <v>23.9315</v>
      </c>
      <c r="Q230" s="11">
        <v>54.055036000000001</v>
      </c>
      <c r="R230" s="10">
        <v>1024.8729000000001</v>
      </c>
      <c r="S230" s="11">
        <v>6.7166199999999998</v>
      </c>
      <c r="T230" s="10">
        <v>98.293040000000005</v>
      </c>
      <c r="U230" s="11">
        <v>8.3230000000000004</v>
      </c>
      <c r="V230" s="11">
        <v>0.33639999999999998</v>
      </c>
      <c r="W230" s="11">
        <v>0.4657</v>
      </c>
      <c r="X230" s="11">
        <v>36.5931</v>
      </c>
      <c r="Y230" s="11">
        <v>23.895900000000001</v>
      </c>
      <c r="Z230" s="11">
        <v>54.019151000000001</v>
      </c>
      <c r="AA230" s="10">
        <v>1024.9182000000001</v>
      </c>
      <c r="AB230" s="11">
        <v>6.7718400000000001</v>
      </c>
      <c r="AC230" s="10">
        <v>99.040030000000002</v>
      </c>
      <c r="AD230" s="11">
        <v>8.3260000000000005</v>
      </c>
      <c r="AE230" s="11">
        <v>0.17860000000000001</v>
      </c>
      <c r="AF230" s="11">
        <v>0.59130000000000005</v>
      </c>
      <c r="AG230" s="10">
        <v>10</v>
      </c>
      <c r="AH230" s="10"/>
    </row>
    <row r="231" spans="1:34" s="116" customFormat="1">
      <c r="A231" s="29" t="s">
        <v>360</v>
      </c>
      <c r="B231" s="33">
        <v>42031</v>
      </c>
      <c r="C231" s="532">
        <v>1.5</v>
      </c>
      <c r="D231" s="643">
        <v>2</v>
      </c>
      <c r="E231" s="532">
        <v>1</v>
      </c>
      <c r="F231" s="643">
        <v>13</v>
      </c>
      <c r="G231" s="643">
        <v>110</v>
      </c>
      <c r="H231" s="643">
        <v>0.5</v>
      </c>
      <c r="I231" s="532" t="s">
        <v>326</v>
      </c>
      <c r="J231" s="532" t="s">
        <v>326</v>
      </c>
      <c r="K231" s="532"/>
      <c r="L231" s="532"/>
      <c r="M231" s="12"/>
      <c r="N231" s="11">
        <v>7.5833394793598269E-2</v>
      </c>
      <c r="O231" s="11">
        <v>36.596499999999999</v>
      </c>
      <c r="P231" s="11">
        <v>23.629200000000001</v>
      </c>
      <c r="Q231" s="11">
        <v>53.731904</v>
      </c>
      <c r="R231" s="10">
        <v>1024.9619</v>
      </c>
      <c r="S231" s="11">
        <v>6.52942</v>
      </c>
      <c r="T231" s="10">
        <v>95.058109999999999</v>
      </c>
      <c r="U231" s="11">
        <v>8.3140000000000001</v>
      </c>
      <c r="V231" s="11">
        <v>0.3826</v>
      </c>
      <c r="W231" s="11">
        <v>0.28539999999999999</v>
      </c>
      <c r="X231" s="11">
        <v>36.595799999999997</v>
      </c>
      <c r="Y231" s="11">
        <v>23.63</v>
      </c>
      <c r="Z231" s="11">
        <v>53.736790999999997</v>
      </c>
      <c r="AA231" s="10">
        <v>1025.0089</v>
      </c>
      <c r="AB231" s="11">
        <v>6.5171000000000001</v>
      </c>
      <c r="AC231" s="10">
        <v>94.879729999999995</v>
      </c>
      <c r="AD231" s="11">
        <v>8.3149999999999995</v>
      </c>
      <c r="AE231" s="11">
        <v>0.13900000000000001</v>
      </c>
      <c r="AF231" s="11">
        <v>0.39589999999999997</v>
      </c>
      <c r="AG231" s="10" t="s">
        <v>405</v>
      </c>
      <c r="AH231" s="503"/>
    </row>
    <row r="232" spans="1:34" s="116" customFormat="1">
      <c r="A232" s="29" t="s">
        <v>360</v>
      </c>
      <c r="B232" s="33">
        <v>42037</v>
      </c>
      <c r="C232" s="532">
        <v>1.5</v>
      </c>
      <c r="D232" s="532">
        <v>1</v>
      </c>
      <c r="E232" s="532">
        <v>1</v>
      </c>
      <c r="F232" s="643">
        <v>14</v>
      </c>
      <c r="G232" s="643">
        <v>120</v>
      </c>
      <c r="H232" s="643">
        <v>1.5</v>
      </c>
      <c r="I232" s="532" t="s">
        <v>326</v>
      </c>
      <c r="J232" s="643">
        <v>0.3</v>
      </c>
      <c r="K232" s="532"/>
      <c r="L232" s="532"/>
      <c r="M232" s="12"/>
      <c r="N232" s="11">
        <v>0.10638952538592147</v>
      </c>
      <c r="O232" s="11">
        <v>36.599899999999998</v>
      </c>
      <c r="P232" s="11">
        <v>23.854099999999999</v>
      </c>
      <c r="Q232" s="11">
        <v>53.978955999999997</v>
      </c>
      <c r="R232" s="10">
        <v>1024.8978999999999</v>
      </c>
      <c r="S232" s="11">
        <v>6.6482999999999999</v>
      </c>
      <c r="T232" s="10">
        <v>97.16686</v>
      </c>
      <c r="U232" s="11">
        <v>8.2710000000000008</v>
      </c>
      <c r="V232" s="11">
        <v>0.51149999999999995</v>
      </c>
      <c r="W232" s="11">
        <v>0.9052</v>
      </c>
      <c r="X232" s="11">
        <v>36.5989</v>
      </c>
      <c r="Y232" s="11">
        <v>23.859000000000002</v>
      </c>
      <c r="Z232" s="11">
        <v>53.986865000000002</v>
      </c>
      <c r="AA232" s="10">
        <v>1024.9339</v>
      </c>
      <c r="AB232" s="11">
        <v>6.6561399999999997</v>
      </c>
      <c r="AC232" s="10">
        <v>97.289150000000006</v>
      </c>
      <c r="AD232" s="11">
        <v>8.27</v>
      </c>
      <c r="AE232" s="11">
        <v>0.82099999999999995</v>
      </c>
      <c r="AF232" s="11">
        <v>1.6015999999999999</v>
      </c>
      <c r="AG232" s="10">
        <v>6.3</v>
      </c>
      <c r="AH232" s="503"/>
    </row>
    <row r="233" spans="1:34" s="116" customFormat="1">
      <c r="A233" s="29" t="s">
        <v>360</v>
      </c>
      <c r="B233" s="33">
        <v>42044</v>
      </c>
      <c r="C233" s="532">
        <v>1.5</v>
      </c>
      <c r="D233" s="532">
        <v>1</v>
      </c>
      <c r="E233" s="532">
        <v>1</v>
      </c>
      <c r="F233" s="643">
        <v>15</v>
      </c>
      <c r="G233" s="643">
        <v>120</v>
      </c>
      <c r="H233" s="643">
        <v>0.8</v>
      </c>
      <c r="I233" s="532" t="s">
        <v>326</v>
      </c>
      <c r="J233" s="643">
        <v>0.2</v>
      </c>
      <c r="K233" s="532"/>
      <c r="L233" s="532"/>
      <c r="M233" s="532"/>
      <c r="N233" s="11">
        <v>0.10875792430024037</v>
      </c>
      <c r="O233" s="11">
        <v>36.661200000000001</v>
      </c>
      <c r="P233" s="11">
        <v>24.561699999999998</v>
      </c>
      <c r="Q233" s="11">
        <v>54.825522999999997</v>
      </c>
      <c r="R233" s="10">
        <v>1024.7329999999999</v>
      </c>
      <c r="S233" s="11">
        <v>6.6962799999999998</v>
      </c>
      <c r="T233" s="10">
        <v>99.096789999999999</v>
      </c>
      <c r="U233" s="11">
        <v>8.32</v>
      </c>
      <c r="V233" s="11">
        <v>0.43209999999999998</v>
      </c>
      <c r="W233" s="11">
        <v>0.62580000000000002</v>
      </c>
      <c r="X233" s="11">
        <v>36.6723</v>
      </c>
      <c r="Y233" s="11">
        <v>24.538900000000002</v>
      </c>
      <c r="Z233" s="11">
        <v>54.819484000000003</v>
      </c>
      <c r="AA233" s="10">
        <v>1024.787</v>
      </c>
      <c r="AB233" s="11">
        <v>6.4981900000000001</v>
      </c>
      <c r="AC233" s="10">
        <v>96.134010000000004</v>
      </c>
      <c r="AD233" s="11">
        <v>8.3160000000000007</v>
      </c>
      <c r="AE233" s="11">
        <v>0.58630000000000004</v>
      </c>
      <c r="AF233" s="11">
        <v>1.1674</v>
      </c>
      <c r="AG233" s="10">
        <v>6.4</v>
      </c>
      <c r="AH233" s="503"/>
    </row>
    <row r="234" spans="1:34" s="116" customFormat="1">
      <c r="A234" s="29" t="s">
        <v>360</v>
      </c>
      <c r="B234" s="33">
        <v>42051</v>
      </c>
      <c r="C234" s="532">
        <v>1.5</v>
      </c>
      <c r="D234" s="643">
        <v>2</v>
      </c>
      <c r="E234" s="532">
        <v>1</v>
      </c>
      <c r="F234" s="643">
        <v>14</v>
      </c>
      <c r="G234" s="643">
        <v>110</v>
      </c>
      <c r="H234" s="643">
        <v>0.7</v>
      </c>
      <c r="I234" s="532" t="s">
        <v>326</v>
      </c>
      <c r="J234" s="643">
        <v>0.1</v>
      </c>
      <c r="K234" s="532"/>
      <c r="L234" s="532"/>
      <c r="M234" s="532"/>
      <c r="N234" s="532">
        <v>9.6536580853026938E-2</v>
      </c>
      <c r="O234" s="11">
        <v>36.647799999999997</v>
      </c>
      <c r="P234" s="11">
        <v>23.915500000000002</v>
      </c>
      <c r="Q234" s="11">
        <v>54.108013999999997</v>
      </c>
      <c r="R234" s="10">
        <v>1024.9159</v>
      </c>
      <c r="S234" s="11">
        <v>6.3858199999999998</v>
      </c>
      <c r="T234" s="21">
        <v>93.45514</v>
      </c>
      <c r="U234" s="11"/>
      <c r="V234" s="11">
        <v>0.92179999999999995</v>
      </c>
      <c r="W234" s="11"/>
      <c r="X234" s="11">
        <v>36.652500000000003</v>
      </c>
      <c r="Y234" s="11">
        <v>23.770199999999999</v>
      </c>
      <c r="Z234" s="11">
        <v>53.961123000000001</v>
      </c>
      <c r="AA234" s="10">
        <v>1025.0015000000001</v>
      </c>
      <c r="AB234" s="11">
        <v>6.2801400000000003</v>
      </c>
      <c r="AC234" s="21">
        <v>91.681370000000001</v>
      </c>
      <c r="AD234" s="11"/>
      <c r="AE234" s="11">
        <v>0.3629</v>
      </c>
      <c r="AF234" s="11"/>
      <c r="AG234" s="10">
        <v>7.2</v>
      </c>
      <c r="AH234" s="503"/>
    </row>
    <row r="235" spans="1:34" s="116" customFormat="1">
      <c r="A235" s="29" t="s">
        <v>360</v>
      </c>
      <c r="B235" s="33">
        <v>42058</v>
      </c>
      <c r="C235" s="532">
        <v>1.5</v>
      </c>
      <c r="D235" s="532">
        <v>1</v>
      </c>
      <c r="E235" s="532">
        <v>1</v>
      </c>
      <c r="F235" s="643">
        <v>15</v>
      </c>
      <c r="G235" s="643">
        <v>110</v>
      </c>
      <c r="H235" s="643">
        <v>1.2</v>
      </c>
      <c r="I235" s="532" t="s">
        <v>326</v>
      </c>
      <c r="J235" s="643">
        <v>0.2</v>
      </c>
      <c r="K235" s="532"/>
      <c r="L235" s="532"/>
      <c r="M235" s="532"/>
      <c r="N235" s="532">
        <v>0.10452952242275868</v>
      </c>
      <c r="O235" s="11">
        <v>36.753799999999998</v>
      </c>
      <c r="P235" s="11">
        <v>23.5899</v>
      </c>
      <c r="Q235" s="11">
        <v>53.894266999999999</v>
      </c>
      <c r="R235" s="10">
        <v>1025.0930000000001</v>
      </c>
      <c r="S235" s="11">
        <v>6.4706200000000003</v>
      </c>
      <c r="T235" s="10">
        <v>94.223460000000003</v>
      </c>
      <c r="U235" s="11">
        <v>8.2460000000000004</v>
      </c>
      <c r="V235" s="11">
        <v>0.4667</v>
      </c>
      <c r="W235" s="11">
        <v>0.55389999999999995</v>
      </c>
      <c r="X235" s="11">
        <v>36.752099999999999</v>
      </c>
      <c r="Y235" s="11">
        <v>23.579599999999999</v>
      </c>
      <c r="Z235" s="11">
        <v>53.884867999999997</v>
      </c>
      <c r="AA235" s="10">
        <v>1025.1321</v>
      </c>
      <c r="AB235" s="11">
        <v>6.4737200000000001</v>
      </c>
      <c r="AC235" s="10">
        <v>94.251140000000007</v>
      </c>
      <c r="AD235" s="11">
        <v>8.2479999999999993</v>
      </c>
      <c r="AE235" s="11">
        <v>0.38890000000000002</v>
      </c>
      <c r="AF235" s="11">
        <v>0.8327</v>
      </c>
      <c r="AG235" s="10">
        <v>6.6</v>
      </c>
      <c r="AH235" s="503"/>
    </row>
    <row r="236" spans="1:34" s="116" customFormat="1">
      <c r="A236" s="29" t="s">
        <v>360</v>
      </c>
      <c r="B236" s="33">
        <v>42065</v>
      </c>
      <c r="C236" s="532">
        <v>1.5</v>
      </c>
      <c r="D236" s="643">
        <v>2</v>
      </c>
      <c r="E236" s="532">
        <v>1</v>
      </c>
      <c r="F236" s="643">
        <v>14</v>
      </c>
      <c r="G236" s="643">
        <v>120</v>
      </c>
      <c r="H236" s="643">
        <v>1.1000000000000001</v>
      </c>
      <c r="I236" s="532" t="s">
        <v>326</v>
      </c>
      <c r="J236" s="643">
        <v>0.2</v>
      </c>
      <c r="K236" s="532"/>
      <c r="L236" s="532"/>
      <c r="M236" s="12"/>
      <c r="N236" s="11">
        <v>0.10705479802345087</v>
      </c>
      <c r="O236" s="11">
        <v>36.7149</v>
      </c>
      <c r="P236" s="11">
        <v>23.781300000000002</v>
      </c>
      <c r="Q236" s="11">
        <v>54.050749000000003</v>
      </c>
      <c r="R236" s="10">
        <v>1025.0084999999999</v>
      </c>
      <c r="S236" s="11">
        <v>6.5996800000000002</v>
      </c>
      <c r="T236" s="10">
        <v>96.399199999999993</v>
      </c>
      <c r="U236" s="11">
        <v>8.3149999999999995</v>
      </c>
      <c r="V236" s="11">
        <v>0.47670000000000001</v>
      </c>
      <c r="W236" s="11">
        <v>0.47960000000000003</v>
      </c>
      <c r="X236" s="11">
        <v>36.714700000000001</v>
      </c>
      <c r="Y236" s="11">
        <v>23.7896</v>
      </c>
      <c r="Z236" s="11">
        <v>54.063580999999999</v>
      </c>
      <c r="AA236" s="10">
        <v>1025.0450000000001</v>
      </c>
      <c r="AB236" s="11">
        <v>6.5593700000000004</v>
      </c>
      <c r="AC236" s="10">
        <v>95.824110000000005</v>
      </c>
      <c r="AD236" s="11">
        <v>8.3109999999999999</v>
      </c>
      <c r="AE236" s="11">
        <v>0.441</v>
      </c>
      <c r="AF236" s="11">
        <v>0.77569999999999995</v>
      </c>
      <c r="AG236" s="10">
        <v>5.7</v>
      </c>
      <c r="AH236" s="503"/>
    </row>
    <row r="237" spans="1:34" s="116" customFormat="1">
      <c r="A237" s="29" t="s">
        <v>360</v>
      </c>
      <c r="B237" s="33">
        <v>42072</v>
      </c>
      <c r="C237" s="532">
        <v>1.5</v>
      </c>
      <c r="D237" s="643">
        <v>2</v>
      </c>
      <c r="E237" s="532">
        <v>1</v>
      </c>
      <c r="F237" s="643">
        <v>14</v>
      </c>
      <c r="G237" s="643">
        <v>110</v>
      </c>
      <c r="H237" s="643">
        <v>1.3</v>
      </c>
      <c r="I237" s="532" t="s">
        <v>326</v>
      </c>
      <c r="J237" s="643">
        <v>0.3</v>
      </c>
      <c r="K237" s="532"/>
      <c r="L237" s="532"/>
      <c r="M237" s="12"/>
      <c r="N237" s="11">
        <v>9.3007080589714922E-2</v>
      </c>
      <c r="O237" s="11">
        <v>36.790700000000001</v>
      </c>
      <c r="P237" s="11">
        <v>23.728200000000001</v>
      </c>
      <c r="Q237" s="11">
        <v>54.091996000000002</v>
      </c>
      <c r="R237" s="10">
        <v>1025.0799</v>
      </c>
      <c r="S237" s="11">
        <v>6.5568200000000001</v>
      </c>
      <c r="T237" s="10">
        <v>95.727230000000006</v>
      </c>
      <c r="U237" s="11">
        <v>8.3539999999999992</v>
      </c>
      <c r="V237" s="11">
        <v>0.32329999999999998</v>
      </c>
      <c r="W237" s="11">
        <v>0.6008</v>
      </c>
      <c r="X237" s="11">
        <v>36.785800000000002</v>
      </c>
      <c r="Y237" s="11">
        <v>23.648099999999999</v>
      </c>
      <c r="Z237" s="11">
        <v>54.003011000000001</v>
      </c>
      <c r="AA237" s="10">
        <v>1025.1389999999999</v>
      </c>
      <c r="AB237" s="11">
        <v>6.5568999999999997</v>
      </c>
      <c r="AC237" s="10">
        <v>95.593630000000005</v>
      </c>
      <c r="AD237" s="11">
        <v>8.3569999999999993</v>
      </c>
      <c r="AE237" s="11">
        <v>0.69389999999999996</v>
      </c>
      <c r="AF237" s="11">
        <v>1.0840000000000001</v>
      </c>
      <c r="AG237" s="10">
        <v>8</v>
      </c>
      <c r="AH237" s="503"/>
    </row>
    <row r="238" spans="1:34" s="116" customFormat="1">
      <c r="A238" s="29" t="s">
        <v>360</v>
      </c>
      <c r="B238" s="33">
        <v>42079</v>
      </c>
      <c r="C238" s="532">
        <v>1.5</v>
      </c>
      <c r="D238" s="532">
        <v>1</v>
      </c>
      <c r="E238" s="532">
        <v>1</v>
      </c>
      <c r="F238" s="643">
        <v>14</v>
      </c>
      <c r="G238" s="643">
        <v>110</v>
      </c>
      <c r="H238" s="643">
        <v>1.5</v>
      </c>
      <c r="I238" s="532" t="s">
        <v>326</v>
      </c>
      <c r="J238" s="643">
        <v>0.3</v>
      </c>
      <c r="K238" s="532"/>
      <c r="L238" s="532"/>
      <c r="M238" s="12"/>
      <c r="N238" s="11">
        <v>0.10170325452848705</v>
      </c>
      <c r="O238" s="11">
        <v>36.764499999999998</v>
      </c>
      <c r="P238" s="11">
        <v>23.942900000000002</v>
      </c>
      <c r="Q238" s="11">
        <v>54.290478</v>
      </c>
      <c r="R238" s="10">
        <v>1024.9960000000001</v>
      </c>
      <c r="S238" s="11">
        <v>6.5650399999999998</v>
      </c>
      <c r="T238" s="10">
        <v>96.187780000000004</v>
      </c>
      <c r="U238" s="11">
        <v>8.3629999999999995</v>
      </c>
      <c r="V238" s="11">
        <v>0.46110000000000001</v>
      </c>
      <c r="W238" s="11">
        <v>0.59319999999999995</v>
      </c>
      <c r="X238" s="11">
        <v>36.770400000000002</v>
      </c>
      <c r="Y238" s="11">
        <v>23.953399999999998</v>
      </c>
      <c r="Z238" s="11">
        <v>54.313799000000003</v>
      </c>
      <c r="AA238" s="10">
        <v>1025.0381</v>
      </c>
      <c r="AB238" s="11">
        <v>6.5106099999999998</v>
      </c>
      <c r="AC238" s="10">
        <v>95.410740000000004</v>
      </c>
      <c r="AD238" s="11">
        <v>8.36</v>
      </c>
      <c r="AE238" s="11">
        <v>0.50290000000000001</v>
      </c>
      <c r="AF238" s="11">
        <v>0.95220000000000005</v>
      </c>
      <c r="AG238" s="10">
        <v>6.7</v>
      </c>
      <c r="AH238" s="503"/>
    </row>
    <row r="239" spans="1:34" s="116" customFormat="1">
      <c r="A239" s="29" t="s">
        <v>360</v>
      </c>
      <c r="B239" s="33">
        <v>42086</v>
      </c>
      <c r="C239" s="532">
        <v>1.5</v>
      </c>
      <c r="D239" s="532">
        <v>1</v>
      </c>
      <c r="E239" s="532">
        <v>1</v>
      </c>
      <c r="F239" s="643">
        <v>14</v>
      </c>
      <c r="G239" s="643">
        <v>100</v>
      </c>
      <c r="H239" s="643">
        <v>1.8</v>
      </c>
      <c r="I239" s="532" t="s">
        <v>326</v>
      </c>
      <c r="J239" s="643">
        <v>0.4</v>
      </c>
      <c r="K239" s="532"/>
      <c r="L239" s="532"/>
      <c r="M239" s="12"/>
      <c r="N239" s="11">
        <v>0.11849201160381936</v>
      </c>
      <c r="O239" s="11">
        <v>36.886899999999997</v>
      </c>
      <c r="P239" s="11">
        <v>22.8764</v>
      </c>
      <c r="Q239" s="11">
        <v>53.294801999999997</v>
      </c>
      <c r="R239" s="10">
        <v>1025.4034999999999</v>
      </c>
      <c r="S239" s="11">
        <v>6.6830499999999997</v>
      </c>
      <c r="T239" s="10">
        <v>96.192639999999997</v>
      </c>
      <c r="U239" s="11">
        <v>8.2799999999999994</v>
      </c>
      <c r="V239" s="11">
        <v>0.38540000000000002</v>
      </c>
      <c r="W239" s="11">
        <v>0.81459999999999999</v>
      </c>
      <c r="X239" s="11">
        <v>36.9</v>
      </c>
      <c r="Y239" s="11">
        <v>22.8628</v>
      </c>
      <c r="Z239" s="11">
        <v>53.300865999999999</v>
      </c>
      <c r="AA239" s="10">
        <v>1025.4565</v>
      </c>
      <c r="AB239" s="11">
        <v>6.6669400000000003</v>
      </c>
      <c r="AC239" s="10">
        <v>95.945279999999997</v>
      </c>
      <c r="AD239" s="11">
        <v>8.2829999999999995</v>
      </c>
      <c r="AE239" s="11">
        <v>0.49120000000000003</v>
      </c>
      <c r="AF239" s="11">
        <v>1.3348</v>
      </c>
      <c r="AG239" s="10">
        <v>5.6</v>
      </c>
      <c r="AH239" s="503"/>
    </row>
    <row r="240" spans="1:34" s="116" customFormat="1">
      <c r="A240" s="29"/>
      <c r="B240" s="33"/>
      <c r="C240" s="532"/>
      <c r="D240" s="532"/>
      <c r="E240" s="532"/>
      <c r="F240" s="532"/>
      <c r="G240" s="532"/>
      <c r="H240" s="532"/>
      <c r="I240" s="532"/>
      <c r="J240" s="532"/>
      <c r="K240" s="532"/>
      <c r="L240" s="532"/>
      <c r="M240" s="12"/>
      <c r="N240" s="11"/>
      <c r="O240" s="11"/>
      <c r="P240" s="11"/>
      <c r="Q240" s="11"/>
      <c r="R240" s="10"/>
      <c r="S240" s="11"/>
      <c r="T240" s="10"/>
      <c r="U240" s="11"/>
      <c r="V240" s="11"/>
      <c r="W240" s="11"/>
      <c r="X240" s="11"/>
      <c r="Y240" s="11"/>
      <c r="Z240" s="11"/>
      <c r="AA240" s="10"/>
      <c r="AB240" s="11"/>
      <c r="AC240" s="10"/>
      <c r="AD240" s="11"/>
      <c r="AE240" s="11"/>
      <c r="AF240" s="11"/>
      <c r="AG240" s="10"/>
      <c r="AH240" s="503"/>
    </row>
    <row r="241" spans="1:34" s="116" customFormat="1">
      <c r="A241" s="29" t="s">
        <v>361</v>
      </c>
      <c r="B241" s="33">
        <v>41977</v>
      </c>
      <c r="C241" s="532">
        <v>1.5</v>
      </c>
      <c r="D241" s="643">
        <v>3</v>
      </c>
      <c r="E241" s="532">
        <v>1</v>
      </c>
      <c r="F241" s="643">
        <v>13</v>
      </c>
      <c r="G241" s="643">
        <v>100</v>
      </c>
      <c r="H241" s="643">
        <v>0.5</v>
      </c>
      <c r="I241" s="532" t="s">
        <v>326</v>
      </c>
      <c r="J241" s="643">
        <v>0.1</v>
      </c>
      <c r="K241" s="44"/>
      <c r="L241" s="12"/>
      <c r="M241" s="12"/>
      <c r="N241" s="11">
        <v>8.475593151969818E-2</v>
      </c>
      <c r="O241" s="11">
        <v>35.651699999999998</v>
      </c>
      <c r="P241" s="11">
        <v>21.0029</v>
      </c>
      <c r="Q241" s="11">
        <v>49.750687999999997</v>
      </c>
      <c r="R241" s="10">
        <v>1024.9917</v>
      </c>
      <c r="S241" s="11">
        <v>7.0270099999999998</v>
      </c>
      <c r="T241" s="10">
        <v>97.137529999999998</v>
      </c>
      <c r="U241" s="11">
        <v>8.1929999999999996</v>
      </c>
      <c r="V241" s="11">
        <v>0.2412</v>
      </c>
      <c r="W241" s="11">
        <v>0.31950000000000001</v>
      </c>
      <c r="X241" s="11">
        <v>35.704300000000003</v>
      </c>
      <c r="Y241" s="11">
        <v>20.8431</v>
      </c>
      <c r="Z241" s="11">
        <v>49.656396000000001</v>
      </c>
      <c r="AA241" s="10">
        <v>1025.1389999999999</v>
      </c>
      <c r="AB241" s="11">
        <v>7.0028100000000002</v>
      </c>
      <c r="AC241" s="10">
        <v>96.554550000000006</v>
      </c>
      <c r="AD241" s="11">
        <v>8.2040000000000006</v>
      </c>
      <c r="AE241" s="11">
        <v>0.4042</v>
      </c>
      <c r="AF241" s="11">
        <v>1.2669999999999999</v>
      </c>
      <c r="AG241" s="10">
        <v>6.5</v>
      </c>
      <c r="AH241" s="503"/>
    </row>
    <row r="242" spans="1:34" s="116" customFormat="1">
      <c r="A242" s="29" t="s">
        <v>361</v>
      </c>
      <c r="B242" s="33">
        <v>41981</v>
      </c>
      <c r="C242" s="532">
        <v>1.5</v>
      </c>
      <c r="D242" s="643">
        <v>3</v>
      </c>
      <c r="E242" s="532">
        <v>1</v>
      </c>
      <c r="F242" s="643">
        <v>14</v>
      </c>
      <c r="G242" s="643">
        <v>120</v>
      </c>
      <c r="H242" s="643">
        <v>0.5</v>
      </c>
      <c r="I242" s="532" t="s">
        <v>326</v>
      </c>
      <c r="J242" s="643">
        <v>0.1</v>
      </c>
      <c r="K242" s="44"/>
      <c r="L242" s="12"/>
      <c r="M242" s="12"/>
      <c r="N242" s="11">
        <v>8.0022362108366774E-2</v>
      </c>
      <c r="O242" s="11">
        <v>35.726900000000001</v>
      </c>
      <c r="P242" s="11">
        <v>21.312999999999999</v>
      </c>
      <c r="Q242" s="11">
        <v>50.166825000000003</v>
      </c>
      <c r="R242" s="10">
        <v>1024.963</v>
      </c>
      <c r="S242" s="11">
        <v>7.0450200000000001</v>
      </c>
      <c r="T242" s="10">
        <v>97.973389999999995</v>
      </c>
      <c r="U242" s="11">
        <v>8.2780000000000005</v>
      </c>
      <c r="V242" s="11">
        <v>0.35099999999999998</v>
      </c>
      <c r="W242" s="11">
        <v>0.36780000000000002</v>
      </c>
      <c r="X242" s="11">
        <v>35.814100000000003</v>
      </c>
      <c r="Y242" s="11">
        <v>21.0943</v>
      </c>
      <c r="Z242" s="11">
        <v>50.053978000000001</v>
      </c>
      <c r="AA242" s="10">
        <v>1025.1532</v>
      </c>
      <c r="AB242" s="11">
        <v>6.8893399999999998</v>
      </c>
      <c r="AC242" s="10">
        <v>95.482159999999993</v>
      </c>
      <c r="AD242" s="11">
        <v>8.2759999999999998</v>
      </c>
      <c r="AE242" s="11">
        <v>0.94540000000000002</v>
      </c>
      <c r="AF242" s="11">
        <v>1.1869000000000001</v>
      </c>
      <c r="AG242" s="10">
        <v>5.7</v>
      </c>
      <c r="AH242" s="503"/>
    </row>
    <row r="243" spans="1:34" s="116" customFormat="1">
      <c r="A243" s="29" t="s">
        <v>361</v>
      </c>
      <c r="B243" s="33">
        <v>41988</v>
      </c>
      <c r="C243" s="532">
        <v>1.5</v>
      </c>
      <c r="D243" s="643">
        <v>2</v>
      </c>
      <c r="E243" s="532">
        <v>1</v>
      </c>
      <c r="F243" s="643">
        <v>12</v>
      </c>
      <c r="G243" s="643">
        <v>110</v>
      </c>
      <c r="H243" s="643">
        <v>0.7</v>
      </c>
      <c r="I243" s="532" t="s">
        <v>326</v>
      </c>
      <c r="J243" s="643">
        <v>0.2</v>
      </c>
      <c r="K243" s="44"/>
      <c r="L243" s="12"/>
      <c r="M243" s="12"/>
      <c r="N243" s="11">
        <v>7.2472215876147217E-2</v>
      </c>
      <c r="O243" s="11">
        <v>36.023400000000002</v>
      </c>
      <c r="P243" s="11">
        <v>21.064900000000002</v>
      </c>
      <c r="Q243" s="11">
        <v>50.276625000000003</v>
      </c>
      <c r="R243" s="10">
        <v>1025.2563</v>
      </c>
      <c r="S243" s="11">
        <v>6.90679</v>
      </c>
      <c r="T243" s="10">
        <v>95.791060000000002</v>
      </c>
      <c r="U243" s="11">
        <v>8.2959999999999994</v>
      </c>
      <c r="V243" s="11">
        <v>0.51870000000000005</v>
      </c>
      <c r="W243" s="11">
        <v>0.40129999999999999</v>
      </c>
      <c r="X243" s="11">
        <v>36.077599999999997</v>
      </c>
      <c r="Y243" s="11">
        <v>20.778199999999998</v>
      </c>
      <c r="Z243" s="11">
        <v>50.049782</v>
      </c>
      <c r="AA243" s="10">
        <v>1025.4398000000001</v>
      </c>
      <c r="AB243" s="11">
        <v>6.8252499999999996</v>
      </c>
      <c r="AC243" s="10">
        <v>94.202759999999998</v>
      </c>
      <c r="AD243" s="11">
        <v>8.3140000000000001</v>
      </c>
      <c r="AE243" s="11">
        <v>0.73660000000000003</v>
      </c>
      <c r="AF243" s="11">
        <v>1.0684</v>
      </c>
      <c r="AG243" s="10">
        <v>6.8</v>
      </c>
      <c r="AH243" s="503"/>
    </row>
    <row r="244" spans="1:34" s="116" customFormat="1">
      <c r="A244" s="29" t="s">
        <v>361</v>
      </c>
      <c r="B244" s="33">
        <v>41995</v>
      </c>
      <c r="C244" s="532">
        <v>1.5</v>
      </c>
      <c r="D244" s="532">
        <v>1</v>
      </c>
      <c r="E244" s="532">
        <v>1</v>
      </c>
      <c r="F244" s="643">
        <v>13</v>
      </c>
      <c r="G244" s="643">
        <v>100</v>
      </c>
      <c r="H244" s="643">
        <v>0.7</v>
      </c>
      <c r="I244" s="532" t="s">
        <v>326</v>
      </c>
      <c r="J244" s="643">
        <v>0.1</v>
      </c>
      <c r="K244" s="44"/>
      <c r="L244" s="12"/>
      <c r="M244" s="12"/>
      <c r="N244" s="11">
        <v>8.0754200918479541E-2</v>
      </c>
      <c r="O244" s="11">
        <v>36.165500000000002</v>
      </c>
      <c r="P244" s="11">
        <v>21.7</v>
      </c>
      <c r="Q244" s="11">
        <v>51.122207000000003</v>
      </c>
      <c r="R244" s="10">
        <v>1025.1885</v>
      </c>
      <c r="S244" s="11">
        <v>7.3006399999999996</v>
      </c>
      <c r="T244" s="10">
        <v>102.49505000000001</v>
      </c>
      <c r="U244" s="11">
        <v>8.2729999999999997</v>
      </c>
      <c r="V244" s="11">
        <v>0.28520000000000001</v>
      </c>
      <c r="W244" s="11">
        <v>0.30959999999999999</v>
      </c>
      <c r="X244" s="11">
        <v>36.161299999999997</v>
      </c>
      <c r="Y244" s="11">
        <v>21.345400000000001</v>
      </c>
      <c r="Z244" s="11">
        <v>50.749623999999997</v>
      </c>
      <c r="AA244" s="10">
        <v>1025.3489999999999</v>
      </c>
      <c r="AB244" s="11">
        <v>7.2983200000000004</v>
      </c>
      <c r="AC244" s="10">
        <v>101.81374</v>
      </c>
      <c r="AD244" s="11">
        <v>8.2739999999999991</v>
      </c>
      <c r="AE244" s="11">
        <v>0.68789999999999996</v>
      </c>
      <c r="AF244" s="11">
        <v>1.1241000000000001</v>
      </c>
      <c r="AG244" s="10">
        <v>6.1</v>
      </c>
      <c r="AH244" s="503"/>
    </row>
    <row r="245" spans="1:34" s="116" customFormat="1">
      <c r="A245" s="29" t="s">
        <v>361</v>
      </c>
      <c r="B245" s="33">
        <v>42009</v>
      </c>
      <c r="C245" s="532">
        <v>1.5</v>
      </c>
      <c r="D245" s="532">
        <v>1</v>
      </c>
      <c r="E245" s="532">
        <v>1</v>
      </c>
      <c r="F245" s="643">
        <v>12</v>
      </c>
      <c r="G245" s="643">
        <v>110</v>
      </c>
      <c r="H245" s="643">
        <v>0.4</v>
      </c>
      <c r="I245" s="532" t="s">
        <v>326</v>
      </c>
      <c r="J245" s="532" t="s">
        <v>326</v>
      </c>
      <c r="K245" s="44"/>
      <c r="L245" s="12"/>
      <c r="M245" s="12"/>
      <c r="N245" s="11">
        <v>6.9641875537363715E-2</v>
      </c>
      <c r="O245" s="11">
        <v>36.372300000000003</v>
      </c>
      <c r="P245" s="11">
        <v>23.3916</v>
      </c>
      <c r="Q245" s="11">
        <v>53.185116999999998</v>
      </c>
      <c r="R245" s="10">
        <v>1024.8625</v>
      </c>
      <c r="S245" s="11">
        <v>6.8408300000000004</v>
      </c>
      <c r="T245" s="10">
        <v>99.054860000000005</v>
      </c>
      <c r="U245" s="11">
        <v>8.34</v>
      </c>
      <c r="V245" s="11">
        <v>0.16070000000000001</v>
      </c>
      <c r="W245" s="11">
        <v>0.2545</v>
      </c>
      <c r="X245" s="11">
        <v>36.345399999999998</v>
      </c>
      <c r="Y245" s="11">
        <v>22.453700000000001</v>
      </c>
      <c r="Z245" s="11">
        <v>52.155579000000003</v>
      </c>
      <c r="AA245" s="10">
        <v>1025.1775</v>
      </c>
      <c r="AB245" s="11">
        <v>6.5811400000000004</v>
      </c>
      <c r="AC245" s="10">
        <v>93.731870000000001</v>
      </c>
      <c r="AD245" s="11">
        <v>8.3439999999999994</v>
      </c>
      <c r="AE245" s="11">
        <v>0.85270000000000001</v>
      </c>
      <c r="AF245" s="11">
        <v>1.3482000000000001</v>
      </c>
      <c r="AG245" s="10">
        <v>7.7</v>
      </c>
      <c r="AH245" s="503"/>
    </row>
    <row r="246" spans="1:34" s="116" customFormat="1">
      <c r="A246" s="29" t="s">
        <v>361</v>
      </c>
      <c r="B246" s="33">
        <v>42016</v>
      </c>
      <c r="C246" s="532">
        <v>1.5</v>
      </c>
      <c r="D246" s="532">
        <v>1</v>
      </c>
      <c r="E246" s="532">
        <v>1</v>
      </c>
      <c r="F246" s="643">
        <v>14</v>
      </c>
      <c r="G246" s="643">
        <v>90</v>
      </c>
      <c r="H246" s="643">
        <v>0.8</v>
      </c>
      <c r="I246" s="532" t="s">
        <v>326</v>
      </c>
      <c r="J246" s="643">
        <v>0.2</v>
      </c>
      <c r="K246" s="44"/>
      <c r="L246" s="12"/>
      <c r="M246" s="12"/>
      <c r="N246" s="11">
        <v>7.2955802389121763E-2</v>
      </c>
      <c r="O246" s="11">
        <v>36.420099999999998</v>
      </c>
      <c r="P246" s="11">
        <v>23.042899999999999</v>
      </c>
      <c r="Q246" s="11">
        <v>52.873609000000002</v>
      </c>
      <c r="R246" s="10">
        <v>1025.0001</v>
      </c>
      <c r="S246" s="11">
        <v>7.0671999999999997</v>
      </c>
      <c r="T246" s="10">
        <v>101.74209999999999</v>
      </c>
      <c r="U246" s="11">
        <v>8.3030000000000008</v>
      </c>
      <c r="V246" s="11">
        <v>0.34250000000000003</v>
      </c>
      <c r="W246" s="11">
        <v>0.74080000000000001</v>
      </c>
      <c r="X246" s="11">
        <v>36.415700000000001</v>
      </c>
      <c r="Y246" s="11">
        <v>22.414200000000001</v>
      </c>
      <c r="Z246" s="11">
        <v>52.203057000000001</v>
      </c>
      <c r="AA246" s="10">
        <v>1025.242</v>
      </c>
      <c r="AB246" s="11">
        <v>6.9890299999999996</v>
      </c>
      <c r="AC246" s="10">
        <v>99.512879999999996</v>
      </c>
      <c r="AD246" s="11">
        <v>8.3160000000000007</v>
      </c>
      <c r="AE246" s="11">
        <v>1.6620999999999999</v>
      </c>
      <c r="AF246" s="11">
        <v>1.3636999999999999</v>
      </c>
      <c r="AG246" s="10">
        <v>7.5</v>
      </c>
      <c r="AH246" s="503"/>
    </row>
    <row r="247" spans="1:34" s="116" customFormat="1">
      <c r="A247" s="29" t="s">
        <v>361</v>
      </c>
      <c r="B247" s="33">
        <v>42023</v>
      </c>
      <c r="C247" s="532">
        <v>1.5</v>
      </c>
      <c r="D247" s="532">
        <v>1</v>
      </c>
      <c r="E247" s="532">
        <v>1</v>
      </c>
      <c r="F247" s="643">
        <v>15</v>
      </c>
      <c r="G247" s="643">
        <v>120</v>
      </c>
      <c r="H247" s="643">
        <v>1.6</v>
      </c>
      <c r="I247" s="532" t="s">
        <v>326</v>
      </c>
      <c r="J247" s="643">
        <v>0.5</v>
      </c>
      <c r="K247" s="44"/>
      <c r="L247" s="12"/>
      <c r="M247" s="12"/>
      <c r="N247" s="11">
        <v>0.10607636317446596</v>
      </c>
      <c r="O247" s="11">
        <v>36.5428</v>
      </c>
      <c r="P247" s="11">
        <v>23.51</v>
      </c>
      <c r="Q247" s="11">
        <v>53.533836000000001</v>
      </c>
      <c r="R247" s="10">
        <v>1024.9576999999999</v>
      </c>
      <c r="S247" s="11">
        <v>6.6755699999999996</v>
      </c>
      <c r="T247" s="10">
        <v>96.95581</v>
      </c>
      <c r="U247" s="11">
        <v>8.3350000000000009</v>
      </c>
      <c r="V247" s="11">
        <v>0.58430000000000004</v>
      </c>
      <c r="W247" s="11">
        <v>0.8417</v>
      </c>
      <c r="X247" s="11">
        <v>36.546300000000002</v>
      </c>
      <c r="Y247" s="11">
        <v>23.3093</v>
      </c>
      <c r="Z247" s="11">
        <v>53.328946000000002</v>
      </c>
      <c r="AA247" s="10">
        <v>1025.0812000000001</v>
      </c>
      <c r="AB247" s="11">
        <v>6.5027799999999996</v>
      </c>
      <c r="AC247" s="10">
        <v>94.120109999999997</v>
      </c>
      <c r="AD247" s="11">
        <v>8.3260000000000005</v>
      </c>
      <c r="AE247" s="11">
        <v>0.92349999999999999</v>
      </c>
      <c r="AF247" s="11">
        <v>1.8967000000000001</v>
      </c>
      <c r="AG247" s="10">
        <v>5.0999999999999996</v>
      </c>
      <c r="AH247" s="503"/>
    </row>
    <row r="248" spans="1:34" s="116" customFormat="1">
      <c r="A248" s="29" t="s">
        <v>361</v>
      </c>
      <c r="B248" s="33">
        <v>42031</v>
      </c>
      <c r="C248" s="532">
        <v>1.5</v>
      </c>
      <c r="D248" s="643">
        <v>2</v>
      </c>
      <c r="E248" s="532">
        <v>1</v>
      </c>
      <c r="F248" s="643">
        <v>13</v>
      </c>
      <c r="G248" s="643">
        <v>90</v>
      </c>
      <c r="H248" s="643">
        <v>0.6</v>
      </c>
      <c r="I248" s="532" t="s">
        <v>326</v>
      </c>
      <c r="J248" s="643">
        <v>0.1</v>
      </c>
      <c r="K248" s="44"/>
      <c r="L248" s="12"/>
      <c r="M248" s="12"/>
      <c r="N248" s="11">
        <v>7.4945704181566986E-2</v>
      </c>
      <c r="O248" s="11">
        <v>36.559899999999999</v>
      </c>
      <c r="P248" s="11">
        <v>23.968499999999999</v>
      </c>
      <c r="Q248" s="11">
        <v>54.050111000000001</v>
      </c>
      <c r="R248" s="10">
        <v>1024.8352</v>
      </c>
      <c r="S248" s="11">
        <v>6.8338099999999997</v>
      </c>
      <c r="T248" s="10">
        <v>100.05195000000001</v>
      </c>
      <c r="U248" s="11">
        <v>8.3219999999999992</v>
      </c>
      <c r="V248" s="11">
        <v>0.40660000000000002</v>
      </c>
      <c r="W248" s="11">
        <v>0.3533</v>
      </c>
      <c r="X248" s="11">
        <v>36.536099999999998</v>
      </c>
      <c r="Y248" s="11">
        <v>23.3675</v>
      </c>
      <c r="Z248" s="11">
        <v>53.378368000000002</v>
      </c>
      <c r="AA248" s="10">
        <v>1025.0577000000001</v>
      </c>
      <c r="AB248" s="11">
        <v>6.8949400000000001</v>
      </c>
      <c r="AC248" s="10">
        <v>99.890929999999997</v>
      </c>
      <c r="AD248" s="11">
        <v>8.343</v>
      </c>
      <c r="AE248" s="11">
        <v>0.71</v>
      </c>
      <c r="AF248" s="11">
        <v>0.79290000000000005</v>
      </c>
      <c r="AG248" s="10">
        <v>7.3</v>
      </c>
      <c r="AH248" s="503"/>
    </row>
    <row r="249" spans="1:34" s="116" customFormat="1">
      <c r="A249" s="29" t="s">
        <v>361</v>
      </c>
      <c r="B249" s="33">
        <v>42037</v>
      </c>
      <c r="C249" s="532">
        <v>1.5</v>
      </c>
      <c r="D249" s="643">
        <v>2</v>
      </c>
      <c r="E249" s="643">
        <v>2</v>
      </c>
      <c r="F249" s="643">
        <v>14</v>
      </c>
      <c r="G249" s="643">
        <v>110</v>
      </c>
      <c r="H249" s="643">
        <v>1.3</v>
      </c>
      <c r="I249" s="532" t="s">
        <v>326</v>
      </c>
      <c r="J249" s="643">
        <v>0.3</v>
      </c>
      <c r="K249" s="44"/>
      <c r="L249" s="12"/>
      <c r="M249" s="12"/>
      <c r="N249" s="11">
        <v>8.6276609832889165E-2</v>
      </c>
      <c r="O249" s="11">
        <v>36.619999999999997</v>
      </c>
      <c r="P249" s="11">
        <v>24.0594</v>
      </c>
      <c r="Q249" s="11">
        <v>54.227103</v>
      </c>
      <c r="R249" s="10">
        <v>1024.8518999999999</v>
      </c>
      <c r="S249" s="11">
        <v>6.6779599999999997</v>
      </c>
      <c r="T249" s="10">
        <v>97.956999999999994</v>
      </c>
      <c r="U249" s="11">
        <v>8.2789999999999999</v>
      </c>
      <c r="V249" s="11">
        <v>0.2213</v>
      </c>
      <c r="W249" s="11">
        <v>0.38750000000000001</v>
      </c>
      <c r="X249" s="11">
        <v>36.679200000000002</v>
      </c>
      <c r="Y249" s="11">
        <v>23.871500000000001</v>
      </c>
      <c r="Z249" s="11">
        <v>54.108094000000001</v>
      </c>
      <c r="AA249" s="10">
        <v>1025.0171</v>
      </c>
      <c r="AB249" s="11">
        <v>6.3992500000000003</v>
      </c>
      <c r="AC249" s="10">
        <v>93.5976</v>
      </c>
      <c r="AD249" s="11">
        <v>8.2720000000000002</v>
      </c>
      <c r="AE249" s="11">
        <v>2.3258000000000001</v>
      </c>
      <c r="AF249" s="11">
        <v>1.5336000000000001</v>
      </c>
      <c r="AG249" s="10">
        <v>7.7</v>
      </c>
      <c r="AH249" s="503"/>
    </row>
    <row r="250" spans="1:34" s="116" customFormat="1">
      <c r="A250" s="29" t="s">
        <v>361</v>
      </c>
      <c r="B250" s="33">
        <v>42051</v>
      </c>
      <c r="C250" s="532">
        <v>1.5</v>
      </c>
      <c r="D250" s="643">
        <v>2</v>
      </c>
      <c r="E250" s="532">
        <v>1</v>
      </c>
      <c r="F250" s="643">
        <v>16</v>
      </c>
      <c r="G250" s="643">
        <v>120</v>
      </c>
      <c r="H250" s="643">
        <v>1.8</v>
      </c>
      <c r="I250" s="532" t="s">
        <v>326</v>
      </c>
      <c r="J250" s="643">
        <v>0.4</v>
      </c>
      <c r="K250" s="44"/>
      <c r="L250" s="12"/>
      <c r="M250" s="12"/>
      <c r="N250" s="11">
        <v>0.10476345509567951</v>
      </c>
      <c r="O250" s="11">
        <v>36.643300000000004</v>
      </c>
      <c r="P250" s="11">
        <v>23.875699999999998</v>
      </c>
      <c r="Q250" s="11">
        <v>54.059038999999999</v>
      </c>
      <c r="R250" s="10">
        <v>1024.9241999999999</v>
      </c>
      <c r="S250" s="11">
        <v>6.4671099999999999</v>
      </c>
      <c r="T250" s="21">
        <v>94.577550000000002</v>
      </c>
      <c r="U250" s="11">
        <v>8.1980000000000004</v>
      </c>
      <c r="V250" s="11">
        <v>0.53039999999999998</v>
      </c>
      <c r="W250" s="11"/>
      <c r="X250" s="11">
        <v>36.536499999999997</v>
      </c>
      <c r="Y250" s="11">
        <v>23.104900000000001</v>
      </c>
      <c r="Z250" s="11">
        <v>53.096778999999998</v>
      </c>
      <c r="AA250" s="10">
        <v>1025.1351999999999</v>
      </c>
      <c r="AB250" s="11">
        <v>6.3918100000000004</v>
      </c>
      <c r="AC250" s="21">
        <v>92.180499999999995</v>
      </c>
      <c r="AD250" s="11">
        <v>8.1969999999999992</v>
      </c>
      <c r="AE250" s="11">
        <v>0.69979999999999998</v>
      </c>
      <c r="AF250" s="11"/>
      <c r="AG250" s="10">
        <v>6.3</v>
      </c>
      <c r="AH250" s="503"/>
    </row>
    <row r="251" spans="1:34" s="116" customFormat="1">
      <c r="A251" s="29" t="s">
        <v>361</v>
      </c>
      <c r="B251" s="33">
        <v>42058</v>
      </c>
      <c r="C251" s="532">
        <v>1.5</v>
      </c>
      <c r="D251" s="532">
        <v>1</v>
      </c>
      <c r="E251" s="532">
        <v>1</v>
      </c>
      <c r="F251" s="643">
        <v>14</v>
      </c>
      <c r="G251" s="643">
        <v>110</v>
      </c>
      <c r="H251" s="643">
        <v>1.4</v>
      </c>
      <c r="I251" s="532" t="s">
        <v>326</v>
      </c>
      <c r="J251" s="643">
        <v>0.3</v>
      </c>
      <c r="K251" s="44"/>
      <c r="L251" s="12"/>
      <c r="M251" s="532"/>
      <c r="N251" s="11">
        <v>8.6699999421482044E-2</v>
      </c>
      <c r="O251" s="11">
        <v>36.734900000000003</v>
      </c>
      <c r="P251" s="11">
        <v>23.817299999999999</v>
      </c>
      <c r="Q251" s="11">
        <v>54.115670999999999</v>
      </c>
      <c r="R251" s="10">
        <v>1025.011</v>
      </c>
      <c r="S251" s="11">
        <v>6.71469</v>
      </c>
      <c r="T251" s="10">
        <v>98.151309999999995</v>
      </c>
      <c r="U251" s="11">
        <v>8.2759999999999998</v>
      </c>
      <c r="V251" s="11">
        <v>0.38890000000000002</v>
      </c>
      <c r="W251" s="11">
        <v>0.42759999999999998</v>
      </c>
      <c r="X251" s="11">
        <v>36.772399999999998</v>
      </c>
      <c r="Y251" s="11">
        <v>23.129200000000001</v>
      </c>
      <c r="Z251" s="11">
        <v>53.427332999999997</v>
      </c>
      <c r="AA251" s="10">
        <v>1025.307</v>
      </c>
      <c r="AB251" s="11">
        <v>6.6036799999999998</v>
      </c>
      <c r="AC251" s="10">
        <v>95.406610000000001</v>
      </c>
      <c r="AD251" s="11">
        <v>8.282</v>
      </c>
      <c r="AE251" s="11">
        <v>1.4835</v>
      </c>
      <c r="AF251" s="11">
        <v>1.871</v>
      </c>
      <c r="AG251" s="10">
        <v>6.2</v>
      </c>
      <c r="AH251" s="503"/>
    </row>
    <row r="252" spans="1:34" s="116" customFormat="1">
      <c r="A252" s="29" t="s">
        <v>361</v>
      </c>
      <c r="B252" s="33">
        <v>42065</v>
      </c>
      <c r="C252" s="532">
        <v>1.5</v>
      </c>
      <c r="D252" s="532">
        <v>1</v>
      </c>
      <c r="E252" s="532">
        <v>1</v>
      </c>
      <c r="F252" s="643">
        <v>12</v>
      </c>
      <c r="G252" s="643">
        <v>100</v>
      </c>
      <c r="H252" s="643">
        <v>1.5</v>
      </c>
      <c r="I252" s="532" t="s">
        <v>326</v>
      </c>
      <c r="J252" s="643">
        <v>0.3</v>
      </c>
      <c r="K252" s="44"/>
      <c r="L252" s="12"/>
      <c r="M252" s="532"/>
      <c r="N252" s="532">
        <v>8.7361110784399176E-2</v>
      </c>
      <c r="O252" s="11">
        <v>36.577800000000003</v>
      </c>
      <c r="P252" s="11">
        <v>23.693200000000001</v>
      </c>
      <c r="Q252" s="11">
        <v>53.776651999999999</v>
      </c>
      <c r="R252" s="10">
        <v>1024.9291000000001</v>
      </c>
      <c r="S252" s="11">
        <v>6.7510700000000003</v>
      </c>
      <c r="T252" s="10">
        <v>98.383120000000005</v>
      </c>
      <c r="U252" s="11">
        <v>8.298</v>
      </c>
      <c r="V252" s="11">
        <v>0.33560000000000001</v>
      </c>
      <c r="W252" s="11">
        <v>0.54790000000000005</v>
      </c>
      <c r="X252" s="11">
        <v>36.618899999999996</v>
      </c>
      <c r="Y252" s="11">
        <v>23.4008</v>
      </c>
      <c r="Z252" s="11">
        <v>53.521648999999996</v>
      </c>
      <c r="AA252" s="10">
        <v>1025.1102000000001</v>
      </c>
      <c r="AB252" s="11">
        <v>6.6139599999999996</v>
      </c>
      <c r="AC252" s="10">
        <v>95.921599999999998</v>
      </c>
      <c r="AD252" s="11">
        <v>8.3030000000000008</v>
      </c>
      <c r="AE252" s="11">
        <v>1.0208999999999999</v>
      </c>
      <c r="AF252" s="11">
        <v>1.5311999999999999</v>
      </c>
      <c r="AG252" s="10">
        <v>6.7</v>
      </c>
      <c r="AH252" s="503"/>
    </row>
    <row r="253" spans="1:34" s="116" customFormat="1">
      <c r="A253" s="29" t="s">
        <v>361</v>
      </c>
      <c r="B253" s="33">
        <v>42072</v>
      </c>
      <c r="C253" s="532">
        <v>1.5</v>
      </c>
      <c r="D253" s="532">
        <v>1</v>
      </c>
      <c r="E253" s="532">
        <v>1</v>
      </c>
      <c r="F253" s="643">
        <v>13</v>
      </c>
      <c r="G253" s="643">
        <v>110</v>
      </c>
      <c r="H253" s="643">
        <v>1.5</v>
      </c>
      <c r="I253" s="532" t="s">
        <v>326</v>
      </c>
      <c r="J253" s="643">
        <v>0.3</v>
      </c>
      <c r="K253" s="44"/>
      <c r="L253" s="12"/>
      <c r="M253" s="532"/>
      <c r="N253" s="532">
        <v>9.0115510589125675E-2</v>
      </c>
      <c r="O253" s="11">
        <v>36.752000000000002</v>
      </c>
      <c r="P253" s="11">
        <v>23.9099</v>
      </c>
      <c r="Q253" s="11">
        <v>54.238419</v>
      </c>
      <c r="R253" s="10">
        <v>1024.9965</v>
      </c>
      <c r="S253" s="11">
        <v>6.85764</v>
      </c>
      <c r="T253" s="10">
        <v>100.41072</v>
      </c>
      <c r="U253" s="11">
        <v>8.3879999999999999</v>
      </c>
      <c r="V253" s="11">
        <v>0.39200000000000002</v>
      </c>
      <c r="W253" s="11">
        <v>0.25509999999999999</v>
      </c>
      <c r="X253" s="11">
        <v>36.736800000000002</v>
      </c>
      <c r="Y253" s="11">
        <v>23.2666</v>
      </c>
      <c r="Z253" s="11">
        <v>53.529429999999998</v>
      </c>
      <c r="AA253" s="10">
        <v>1025.2374</v>
      </c>
      <c r="AB253" s="11">
        <v>6.6411199999999999</v>
      </c>
      <c r="AC253" s="10">
        <v>96.157049999999998</v>
      </c>
      <c r="AD253" s="11">
        <v>8.3889999999999993</v>
      </c>
      <c r="AE253" s="11">
        <v>0.79679999999999995</v>
      </c>
      <c r="AF253" s="11">
        <v>1.9407000000000001</v>
      </c>
      <c r="AG253" s="10">
        <v>6.9</v>
      </c>
      <c r="AH253" s="503"/>
    </row>
    <row r="254" spans="1:34" s="116" customFormat="1">
      <c r="A254" s="29" t="s">
        <v>361</v>
      </c>
      <c r="B254" s="33">
        <v>42079</v>
      </c>
      <c r="C254" s="643">
        <v>4</v>
      </c>
      <c r="D254" s="643">
        <v>3</v>
      </c>
      <c r="E254" s="532">
        <v>1</v>
      </c>
      <c r="F254" s="643">
        <v>16</v>
      </c>
      <c r="G254" s="643">
        <v>140</v>
      </c>
      <c r="H254" s="643">
        <v>2.4</v>
      </c>
      <c r="I254" s="532" t="s">
        <v>326</v>
      </c>
      <c r="J254" s="643">
        <v>0.5</v>
      </c>
      <c r="K254" s="44"/>
      <c r="L254" s="12"/>
      <c r="M254" s="12"/>
      <c r="N254" s="11">
        <v>9.4174836187864611E-2</v>
      </c>
      <c r="O254" s="11">
        <v>36.798699999999997</v>
      </c>
      <c r="P254" s="11">
        <v>23.9117</v>
      </c>
      <c r="Q254" s="11">
        <v>54.301475000000003</v>
      </c>
      <c r="R254" s="10">
        <v>1025.0313000000001</v>
      </c>
      <c r="S254" s="11">
        <v>6.6181700000000001</v>
      </c>
      <c r="T254" s="10">
        <v>96.933329999999998</v>
      </c>
      <c r="U254" s="11">
        <v>8.3529999999999998</v>
      </c>
      <c r="V254" s="11">
        <v>0.254</v>
      </c>
      <c r="W254" s="11">
        <v>0.62470000000000003</v>
      </c>
      <c r="X254" s="11">
        <v>36.776299999999999</v>
      </c>
      <c r="Y254" s="11">
        <v>23.476199999999999</v>
      </c>
      <c r="Z254" s="11">
        <v>53.807347</v>
      </c>
      <c r="AA254" s="10">
        <v>1025.2093</v>
      </c>
      <c r="AB254" s="11">
        <v>5.6258400000000002</v>
      </c>
      <c r="AC254" s="10">
        <v>81.771780000000007</v>
      </c>
      <c r="AD254" s="11">
        <v>8.3130000000000006</v>
      </c>
      <c r="AE254" s="11">
        <v>0.61419999999999997</v>
      </c>
      <c r="AF254" s="11">
        <v>1.5663</v>
      </c>
      <c r="AG254" s="10">
        <v>8.1</v>
      </c>
      <c r="AH254" s="503"/>
    </row>
    <row r="255" spans="1:34" s="116" customFormat="1">
      <c r="A255" s="29" t="s">
        <v>361</v>
      </c>
      <c r="B255" s="33">
        <v>42086</v>
      </c>
      <c r="C255" s="532">
        <v>1.5</v>
      </c>
      <c r="D255" s="643">
        <v>3</v>
      </c>
      <c r="E255" s="532">
        <v>1</v>
      </c>
      <c r="F255" s="643">
        <v>18</v>
      </c>
      <c r="G255" s="643">
        <v>110</v>
      </c>
      <c r="H255" s="643">
        <v>2.4</v>
      </c>
      <c r="I255" s="532" t="s">
        <v>326</v>
      </c>
      <c r="J255" s="643">
        <v>0.5</v>
      </c>
      <c r="K255" s="44"/>
      <c r="L255" s="12"/>
      <c r="M255" s="12"/>
      <c r="N255" s="11">
        <v>0.12035174558734493</v>
      </c>
      <c r="O255" s="11">
        <v>36.673499999999997</v>
      </c>
      <c r="P255" s="11">
        <v>22.471800000000002</v>
      </c>
      <c r="Q255" s="11">
        <v>52.58625</v>
      </c>
      <c r="R255" s="10">
        <v>1025.3578</v>
      </c>
      <c r="S255" s="11">
        <v>7.0565100000000003</v>
      </c>
      <c r="T255" s="10">
        <v>100.72627</v>
      </c>
      <c r="U255" s="11">
        <v>8.2919999999999998</v>
      </c>
      <c r="V255" s="11">
        <v>0.73909999999999998</v>
      </c>
      <c r="W255" s="11">
        <v>1.0407</v>
      </c>
      <c r="X255" s="11">
        <v>36.709299999999999</v>
      </c>
      <c r="Y255" s="11">
        <v>22.0916</v>
      </c>
      <c r="Z255" s="11">
        <v>52.230545999999997</v>
      </c>
      <c r="AA255" s="10">
        <v>1025.5576000000001</v>
      </c>
      <c r="AB255" s="11">
        <v>6.8037599999999996</v>
      </c>
      <c r="AC255" s="10">
        <v>96.490189999999998</v>
      </c>
      <c r="AD255" s="11">
        <v>8.282</v>
      </c>
      <c r="AE255" s="11">
        <v>1.4142999999999999</v>
      </c>
      <c r="AF255" s="11">
        <v>3.1478000000000002</v>
      </c>
      <c r="AG255" s="10">
        <v>5.5</v>
      </c>
      <c r="AH255" s="503"/>
    </row>
    <row r="256" spans="1:34" s="116" customFormat="1">
      <c r="A256" s="29"/>
      <c r="B256" s="33"/>
      <c r="C256" s="532"/>
      <c r="D256" s="532"/>
      <c r="E256" s="532"/>
      <c r="F256" s="532"/>
      <c r="G256" s="532"/>
      <c r="H256" s="532"/>
      <c r="I256" s="532"/>
      <c r="J256" s="532"/>
      <c r="K256" s="532"/>
      <c r="L256" s="532"/>
      <c r="M256" s="12"/>
      <c r="N256" s="11"/>
      <c r="AG256" s="9"/>
      <c r="AH256" s="503"/>
    </row>
    <row r="257" spans="1:34" s="116" customFormat="1">
      <c r="A257" s="29" t="s">
        <v>362</v>
      </c>
      <c r="B257" s="33">
        <v>41977</v>
      </c>
      <c r="C257" s="532">
        <v>1.5</v>
      </c>
      <c r="D257" s="643">
        <v>3</v>
      </c>
      <c r="E257" s="532">
        <v>1</v>
      </c>
      <c r="F257" s="643">
        <v>14</v>
      </c>
      <c r="G257" s="643">
        <v>100</v>
      </c>
      <c r="H257" s="643">
        <v>0.4</v>
      </c>
      <c r="I257" s="532" t="s">
        <v>326</v>
      </c>
      <c r="J257" s="532" t="s">
        <v>326</v>
      </c>
      <c r="K257" s="532"/>
      <c r="L257" s="532"/>
      <c r="M257" s="12"/>
      <c r="N257" s="11">
        <v>7.6989135528274077E-2</v>
      </c>
      <c r="O257" s="11">
        <v>35.627899999999997</v>
      </c>
      <c r="P257" s="11">
        <v>21.281099999999999</v>
      </c>
      <c r="Q257" s="11">
        <v>50.010103000000001</v>
      </c>
      <c r="R257" s="10">
        <v>1024.8968</v>
      </c>
      <c r="S257" s="11">
        <v>7.5444100000000001</v>
      </c>
      <c r="T257" s="10">
        <v>104.79759</v>
      </c>
      <c r="U257" s="11">
        <v>8.2159999999999993</v>
      </c>
      <c r="V257" s="11">
        <v>0.2928</v>
      </c>
      <c r="W257" s="11">
        <v>0.26490000000000002</v>
      </c>
      <c r="X257" s="11">
        <v>35.609499999999997</v>
      </c>
      <c r="Y257" s="11">
        <v>20.873000000000001</v>
      </c>
      <c r="Z257" s="11">
        <v>49.569142999999997</v>
      </c>
      <c r="AA257" s="10">
        <v>1025.0500999999999</v>
      </c>
      <c r="AB257" s="11">
        <v>6.9056100000000002</v>
      </c>
      <c r="AC257" s="10">
        <v>95.212429999999998</v>
      </c>
      <c r="AD257" s="11">
        <v>8.1869999999999994</v>
      </c>
      <c r="AE257" s="11">
        <v>0.5363</v>
      </c>
      <c r="AF257" s="11">
        <v>0.76180000000000003</v>
      </c>
      <c r="AG257" s="10">
        <v>8</v>
      </c>
      <c r="AH257" s="503"/>
    </row>
    <row r="258" spans="1:34" s="116" customFormat="1">
      <c r="A258" s="29" t="s">
        <v>362</v>
      </c>
      <c r="B258" s="33">
        <v>41981</v>
      </c>
      <c r="C258" s="532">
        <v>1.5</v>
      </c>
      <c r="D258" s="643">
        <v>3</v>
      </c>
      <c r="E258" s="532">
        <v>1</v>
      </c>
      <c r="F258" s="643">
        <v>13</v>
      </c>
      <c r="G258" s="643">
        <v>110</v>
      </c>
      <c r="H258" s="643">
        <v>0.4</v>
      </c>
      <c r="I258" s="532" t="s">
        <v>326</v>
      </c>
      <c r="J258" s="532" t="s">
        <v>326</v>
      </c>
      <c r="K258" s="532"/>
      <c r="L258" s="532"/>
      <c r="M258" s="12"/>
      <c r="N258" s="11">
        <v>7.5739424765818852E-2</v>
      </c>
      <c r="O258" s="11">
        <v>35.714799999999997</v>
      </c>
      <c r="P258" s="11">
        <v>21.697800000000001</v>
      </c>
      <c r="Q258" s="11">
        <v>50.553094000000002</v>
      </c>
      <c r="R258" s="10">
        <v>1024.8463999999999</v>
      </c>
      <c r="S258" s="11">
        <v>7.7532399999999999</v>
      </c>
      <c r="T258" s="10">
        <v>108.5585</v>
      </c>
      <c r="U258" s="11">
        <v>8.2949999999999999</v>
      </c>
      <c r="V258" s="11">
        <v>0.20549999999999999</v>
      </c>
      <c r="W258" s="11">
        <v>0.251</v>
      </c>
      <c r="X258" s="11">
        <v>35.693300000000001</v>
      </c>
      <c r="Y258" s="11">
        <v>21.3248</v>
      </c>
      <c r="Z258" s="11">
        <v>50.141070999999997</v>
      </c>
      <c r="AA258" s="10">
        <v>1024.9717000000001</v>
      </c>
      <c r="AB258" s="11">
        <v>7.0854400000000002</v>
      </c>
      <c r="AC258" s="10">
        <v>98.53707</v>
      </c>
      <c r="AD258" s="11">
        <v>8.2620000000000005</v>
      </c>
      <c r="AE258" s="11">
        <v>0.34060000000000001</v>
      </c>
      <c r="AF258" s="11">
        <v>0.49009999999999998</v>
      </c>
      <c r="AG258" s="10">
        <v>7</v>
      </c>
      <c r="AH258" s="503"/>
    </row>
    <row r="259" spans="1:34" s="116" customFormat="1">
      <c r="A259" s="29" t="s">
        <v>362</v>
      </c>
      <c r="B259" s="33">
        <v>41988</v>
      </c>
      <c r="C259" s="532">
        <v>1.5</v>
      </c>
      <c r="D259" s="643">
        <v>3</v>
      </c>
      <c r="E259" s="532">
        <v>1</v>
      </c>
      <c r="F259" s="643">
        <v>12</v>
      </c>
      <c r="G259" s="643">
        <v>110</v>
      </c>
      <c r="H259" s="643">
        <v>0.4</v>
      </c>
      <c r="I259" s="532" t="s">
        <v>326</v>
      </c>
      <c r="J259" s="643">
        <v>0.1</v>
      </c>
      <c r="K259" s="532"/>
      <c r="L259" s="532"/>
      <c r="M259" s="12"/>
      <c r="N259" s="11">
        <v>7.7236813081223696E-2</v>
      </c>
      <c r="O259" s="11">
        <v>36.008099999999999</v>
      </c>
      <c r="P259" s="11">
        <v>21.3935</v>
      </c>
      <c r="Q259" s="11">
        <v>50.602418</v>
      </c>
      <c r="R259" s="10">
        <v>1025.1559</v>
      </c>
      <c r="S259" s="11">
        <v>7.1504799999999999</v>
      </c>
      <c r="T259" s="10">
        <v>99.747619999999998</v>
      </c>
      <c r="U259" s="11">
        <v>8.3390000000000004</v>
      </c>
      <c r="V259" s="11">
        <v>0.31659999999999999</v>
      </c>
      <c r="W259" s="11">
        <v>0.22370000000000001</v>
      </c>
      <c r="X259" s="11">
        <v>35.977400000000003</v>
      </c>
      <c r="Y259" s="11">
        <v>21.027000000000001</v>
      </c>
      <c r="Z259" s="11">
        <v>50.184289</v>
      </c>
      <c r="AA259" s="10">
        <v>1025.2746999999999</v>
      </c>
      <c r="AB259" s="11">
        <v>6.8507699999999998</v>
      </c>
      <c r="AC259" s="10">
        <v>94.923789999999997</v>
      </c>
      <c r="AD259" s="11">
        <v>8.33</v>
      </c>
      <c r="AE259" s="11">
        <v>0.42</v>
      </c>
      <c r="AF259" s="11">
        <v>0.58020000000000005</v>
      </c>
      <c r="AG259" s="10">
        <v>7</v>
      </c>
      <c r="AH259" s="503"/>
    </row>
    <row r="260" spans="1:34" s="116" customFormat="1">
      <c r="A260" s="29" t="s">
        <v>362</v>
      </c>
      <c r="B260" s="33">
        <v>41995</v>
      </c>
      <c r="C260" s="532">
        <v>1.5</v>
      </c>
      <c r="D260" s="643">
        <v>2</v>
      </c>
      <c r="E260" s="532">
        <v>1</v>
      </c>
      <c r="F260" s="643">
        <v>13</v>
      </c>
      <c r="G260" s="643">
        <v>100</v>
      </c>
      <c r="H260" s="643">
        <v>0.4</v>
      </c>
      <c r="I260" s="532" t="s">
        <v>326</v>
      </c>
      <c r="J260" s="643">
        <v>0.1</v>
      </c>
      <c r="K260" s="532"/>
      <c r="L260" s="532"/>
      <c r="M260" s="12"/>
      <c r="N260" s="11">
        <v>7.1355735669571568E-2</v>
      </c>
      <c r="O260" s="11">
        <v>36.119999999999997</v>
      </c>
      <c r="P260" s="11">
        <v>21.950399999999998</v>
      </c>
      <c r="Q260" s="11">
        <v>51.329196000000003</v>
      </c>
      <c r="R260" s="10">
        <v>1025.0840000000001</v>
      </c>
      <c r="S260" s="11">
        <v>7.6752000000000002</v>
      </c>
      <c r="T260" s="10">
        <v>108.20486</v>
      </c>
      <c r="U260" s="11">
        <v>8.2959999999999994</v>
      </c>
      <c r="V260" s="11">
        <v>0.30549999999999999</v>
      </c>
      <c r="W260" s="11">
        <v>0.18729999999999999</v>
      </c>
      <c r="X260" s="11">
        <v>36.116799999999998</v>
      </c>
      <c r="Y260" s="11">
        <v>21.480599999999999</v>
      </c>
      <c r="Z260" s="11">
        <v>50.835121999999998</v>
      </c>
      <c r="AA260" s="10">
        <v>1025.2654</v>
      </c>
      <c r="AB260" s="11">
        <v>7.2987000000000002</v>
      </c>
      <c r="AC260" s="10">
        <v>102.03869</v>
      </c>
      <c r="AD260" s="11">
        <v>8.2780000000000005</v>
      </c>
      <c r="AE260" s="11">
        <v>0.4965</v>
      </c>
      <c r="AF260" s="11">
        <v>0.60540000000000005</v>
      </c>
      <c r="AG260" s="10">
        <v>8.9</v>
      </c>
      <c r="AH260" s="503"/>
    </row>
    <row r="261" spans="1:34" s="116" customFormat="1">
      <c r="A261" s="29" t="s">
        <v>362</v>
      </c>
      <c r="B261" s="33">
        <v>42009</v>
      </c>
      <c r="C261" s="532">
        <v>1.5</v>
      </c>
      <c r="D261" s="532">
        <v>1</v>
      </c>
      <c r="E261" s="532">
        <v>1</v>
      </c>
      <c r="F261" s="643">
        <v>12</v>
      </c>
      <c r="G261" s="643">
        <v>110</v>
      </c>
      <c r="H261" s="643">
        <v>0.4</v>
      </c>
      <c r="I261" s="532" t="s">
        <v>326</v>
      </c>
      <c r="J261" s="532" t="s">
        <v>326</v>
      </c>
      <c r="K261" s="532"/>
      <c r="L261" s="532"/>
      <c r="M261" s="12"/>
      <c r="N261" s="11">
        <v>8.1942455298279246E-2</v>
      </c>
      <c r="O261" s="11">
        <v>36.400700000000001</v>
      </c>
      <c r="P261" s="11">
        <v>23.971599999999999</v>
      </c>
      <c r="Q261" s="11">
        <v>53.844413000000003</v>
      </c>
      <c r="R261" s="10">
        <v>1024.7112</v>
      </c>
      <c r="S261" s="11">
        <v>7.41073</v>
      </c>
      <c r="T261" s="10">
        <v>108.40514</v>
      </c>
      <c r="U261" s="11">
        <v>8.4049999999999994</v>
      </c>
      <c r="V261" s="11">
        <v>0.35709999999999997</v>
      </c>
      <c r="W261" s="11">
        <v>0.14979999999999999</v>
      </c>
      <c r="X261" s="11">
        <v>36.344999999999999</v>
      </c>
      <c r="Y261" s="11">
        <v>22.746099999999998</v>
      </c>
      <c r="Z261" s="11">
        <v>52.463755999999997</v>
      </c>
      <c r="AA261" s="10">
        <v>1025.0654</v>
      </c>
      <c r="AB261" s="11">
        <v>6.7935299999999996</v>
      </c>
      <c r="AC261" s="10">
        <v>97.254320000000007</v>
      </c>
      <c r="AD261" s="11">
        <v>8.3680000000000003</v>
      </c>
      <c r="AE261" s="11">
        <v>0.56269999999999998</v>
      </c>
      <c r="AF261" s="11">
        <v>0.47860000000000003</v>
      </c>
      <c r="AG261" s="10">
        <v>8.9</v>
      </c>
      <c r="AH261" s="503"/>
    </row>
    <row r="262" spans="1:34" s="116" customFormat="1">
      <c r="A262" s="29" t="s">
        <v>362</v>
      </c>
      <c r="B262" s="33">
        <v>42016</v>
      </c>
      <c r="C262" s="532">
        <v>1.5</v>
      </c>
      <c r="D262" s="532">
        <v>1</v>
      </c>
      <c r="E262" s="532">
        <v>1</v>
      </c>
      <c r="F262" s="643">
        <v>13</v>
      </c>
      <c r="G262" s="643">
        <v>100</v>
      </c>
      <c r="H262" s="643">
        <v>0.7</v>
      </c>
      <c r="I262" s="532" t="s">
        <v>326</v>
      </c>
      <c r="J262" s="643">
        <v>0.2</v>
      </c>
      <c r="K262" s="532"/>
      <c r="L262" s="532"/>
      <c r="M262" s="12"/>
      <c r="N262" s="11">
        <v>6.9960997955699641E-2</v>
      </c>
      <c r="O262" s="11">
        <v>36.509799999999998</v>
      </c>
      <c r="P262" s="11">
        <v>23.132400000000001</v>
      </c>
      <c r="Q262" s="11">
        <v>53.085349000000001</v>
      </c>
      <c r="R262" s="10">
        <v>1025.0432000000001</v>
      </c>
      <c r="S262" s="11">
        <v>7.3742400000000004</v>
      </c>
      <c r="T262" s="10">
        <v>106.38330999999999</v>
      </c>
      <c r="U262" s="11">
        <v>8.33</v>
      </c>
      <c r="V262" s="11">
        <v>0.3221</v>
      </c>
      <c r="W262" s="11">
        <v>0.24979999999999999</v>
      </c>
      <c r="X262" s="11">
        <v>36.482100000000003</v>
      </c>
      <c r="Y262" s="11">
        <v>22.801300000000001</v>
      </c>
      <c r="Z262" s="11">
        <v>52.697837999999997</v>
      </c>
      <c r="AA262" s="10">
        <v>1025.1472000000001</v>
      </c>
      <c r="AB262" s="11">
        <v>6.9892300000000001</v>
      </c>
      <c r="AC262" s="10">
        <v>100.23206999999999</v>
      </c>
      <c r="AD262" s="11">
        <v>8.3109999999999999</v>
      </c>
      <c r="AE262" s="11">
        <v>0.69930000000000003</v>
      </c>
      <c r="AF262" s="11">
        <v>0.64739999999999998</v>
      </c>
      <c r="AG262" s="10">
        <v>8</v>
      </c>
      <c r="AH262" s="503"/>
    </row>
    <row r="263" spans="1:34" s="116" customFormat="1">
      <c r="A263" s="29" t="s">
        <v>362</v>
      </c>
      <c r="B263" s="33">
        <v>42023</v>
      </c>
      <c r="C263" s="532">
        <v>1.5</v>
      </c>
      <c r="D263" s="532">
        <v>1</v>
      </c>
      <c r="E263" s="532">
        <v>1</v>
      </c>
      <c r="F263" s="643">
        <v>12</v>
      </c>
      <c r="G263" s="643">
        <v>100</v>
      </c>
      <c r="H263" s="643">
        <v>0.4</v>
      </c>
      <c r="I263" s="532" t="s">
        <v>326</v>
      </c>
      <c r="J263" s="643">
        <v>0.1</v>
      </c>
      <c r="K263" s="532"/>
      <c r="L263" s="532"/>
      <c r="M263" s="12"/>
      <c r="N263" s="11">
        <v>5.7408536377238029E-2</v>
      </c>
      <c r="O263" s="11">
        <v>36.504399999999997</v>
      </c>
      <c r="P263" s="11">
        <v>23.884599999999999</v>
      </c>
      <c r="Q263" s="11">
        <v>53.886887000000002</v>
      </c>
      <c r="R263" s="10">
        <v>1024.8175000000001</v>
      </c>
      <c r="S263" s="11">
        <v>6.9832900000000002</v>
      </c>
      <c r="T263" s="10">
        <v>102.06035</v>
      </c>
      <c r="U263" s="11">
        <v>8.3520000000000003</v>
      </c>
      <c r="V263" s="11">
        <v>0.28820000000000001</v>
      </c>
      <c r="W263" s="11">
        <v>0.17960000000000001</v>
      </c>
      <c r="X263" s="11">
        <v>36.4861</v>
      </c>
      <c r="Y263" s="11">
        <v>23.5825</v>
      </c>
      <c r="Z263" s="11">
        <v>53.541398999999998</v>
      </c>
      <c r="AA263" s="10">
        <v>1024.9274</v>
      </c>
      <c r="AB263" s="11">
        <v>7.0588199999999999</v>
      </c>
      <c r="AC263" s="10">
        <v>102.61704</v>
      </c>
      <c r="AD263" s="11">
        <v>8.3510000000000009</v>
      </c>
      <c r="AE263" s="11">
        <v>0.3639</v>
      </c>
      <c r="AF263" s="11">
        <v>0.44740000000000002</v>
      </c>
      <c r="AG263" s="10" t="s">
        <v>181</v>
      </c>
      <c r="AH263" s="503"/>
    </row>
    <row r="264" spans="1:34" s="116" customFormat="1">
      <c r="A264" s="29" t="s">
        <v>362</v>
      </c>
      <c r="B264" s="33">
        <v>42031</v>
      </c>
      <c r="C264" s="532">
        <v>1.5</v>
      </c>
      <c r="D264" s="532">
        <v>1</v>
      </c>
      <c r="E264" s="532">
        <v>1</v>
      </c>
      <c r="F264" s="643">
        <v>13</v>
      </c>
      <c r="G264" s="643">
        <v>100</v>
      </c>
      <c r="H264" s="643">
        <v>0.3</v>
      </c>
      <c r="I264" s="532" t="s">
        <v>326</v>
      </c>
      <c r="J264" s="532" t="s">
        <v>326</v>
      </c>
      <c r="K264" s="532"/>
      <c r="L264" s="532"/>
      <c r="M264" s="12"/>
      <c r="N264" s="11">
        <v>5.2485398679229189E-2</v>
      </c>
      <c r="O264" s="11">
        <v>36.598799999999997</v>
      </c>
      <c r="P264" s="11">
        <v>24.866099999999999</v>
      </c>
      <c r="Q264" s="11">
        <v>55.072803</v>
      </c>
      <c r="R264" s="10">
        <v>1024.5938000000001</v>
      </c>
      <c r="S264" s="11">
        <v>6.8983699999999999</v>
      </c>
      <c r="T264" s="10">
        <v>102.58082</v>
      </c>
      <c r="U264" s="11">
        <v>8.3290000000000006</v>
      </c>
      <c r="V264" s="11">
        <v>0.33339999999999997</v>
      </c>
      <c r="W264" s="11">
        <v>0.12570000000000001</v>
      </c>
      <c r="X264" s="11">
        <v>36.565199999999997</v>
      </c>
      <c r="Y264" s="11">
        <v>23.709</v>
      </c>
      <c r="Z264" s="11">
        <v>53.781835999999998</v>
      </c>
      <c r="AA264" s="10">
        <v>1024.9595999999999</v>
      </c>
      <c r="AB264" s="11">
        <v>6.8733700000000004</v>
      </c>
      <c r="AC264" s="10">
        <v>100.18546000000001</v>
      </c>
      <c r="AD264" s="11">
        <v>8.3219999999999992</v>
      </c>
      <c r="AE264" s="11">
        <v>0.5262</v>
      </c>
      <c r="AF264" s="11">
        <v>0.51129999999999998</v>
      </c>
      <c r="AG264" s="10">
        <v>10.199999999999999</v>
      </c>
      <c r="AH264" s="503"/>
    </row>
    <row r="265" spans="1:34" s="116" customFormat="1">
      <c r="A265" s="29" t="s">
        <v>362</v>
      </c>
      <c r="B265" s="33">
        <v>42037</v>
      </c>
      <c r="C265" s="532">
        <v>1.5</v>
      </c>
      <c r="D265" s="643">
        <v>2</v>
      </c>
      <c r="E265" s="532">
        <v>1</v>
      </c>
      <c r="F265" s="643">
        <v>12</v>
      </c>
      <c r="G265" s="643">
        <v>100</v>
      </c>
      <c r="H265" s="643">
        <v>0.6</v>
      </c>
      <c r="I265" s="532" t="s">
        <v>326</v>
      </c>
      <c r="J265" s="532" t="s">
        <v>326</v>
      </c>
      <c r="K265" s="532"/>
      <c r="L265" s="532"/>
      <c r="M265" s="12"/>
      <c r="N265" s="11">
        <v>9.0031235649590313E-2</v>
      </c>
      <c r="O265" s="11">
        <v>36.475299999999997</v>
      </c>
      <c r="P265" s="11">
        <v>24.6373</v>
      </c>
      <c r="Q265" s="11">
        <v>54.660659000000003</v>
      </c>
      <c r="R265" s="10">
        <v>1024.5698</v>
      </c>
      <c r="S265" s="11">
        <v>6.7588900000000001</v>
      </c>
      <c r="T265" s="10">
        <v>100.04576</v>
      </c>
      <c r="U265" s="11">
        <v>8.2769999999999992</v>
      </c>
      <c r="V265" s="11">
        <v>0.15920000000000001</v>
      </c>
      <c r="W265" s="11">
        <v>0.33860000000000001</v>
      </c>
      <c r="X265" s="11">
        <v>36.573399999999999</v>
      </c>
      <c r="Y265" s="11">
        <v>23.953600000000002</v>
      </c>
      <c r="Z265" s="11">
        <v>54.055069000000003</v>
      </c>
      <c r="AA265" s="10">
        <v>1024.8818000000001</v>
      </c>
      <c r="AB265" s="11">
        <v>6.8348199999999997</v>
      </c>
      <c r="AC265" s="10">
        <v>100.04881</v>
      </c>
      <c r="AD265" s="11">
        <v>8.2850000000000001</v>
      </c>
      <c r="AE265" s="11">
        <v>0.3775</v>
      </c>
      <c r="AF265" s="11">
        <v>0.82830000000000004</v>
      </c>
      <c r="AG265" s="10">
        <v>6.4</v>
      </c>
      <c r="AH265" s="503"/>
    </row>
    <row r="266" spans="1:34" s="116" customFormat="1">
      <c r="A266" s="29" t="s">
        <v>362</v>
      </c>
      <c r="B266" s="33">
        <v>42044</v>
      </c>
      <c r="C266" s="532">
        <v>1.5</v>
      </c>
      <c r="D266" s="532">
        <v>1</v>
      </c>
      <c r="E266" s="532">
        <v>1</v>
      </c>
      <c r="F266" s="643">
        <v>14</v>
      </c>
      <c r="G266" s="643">
        <v>110</v>
      </c>
      <c r="H266" s="643">
        <v>0.7</v>
      </c>
      <c r="I266" s="532" t="s">
        <v>326</v>
      </c>
      <c r="J266" s="643">
        <v>0.2</v>
      </c>
      <c r="K266" s="532"/>
      <c r="L266" s="532"/>
      <c r="M266" s="12"/>
      <c r="N266" s="11">
        <v>7.3896931848034392E-2</v>
      </c>
      <c r="O266" s="11">
        <v>36.559199999999997</v>
      </c>
      <c r="P266" s="11">
        <v>25.0139</v>
      </c>
      <c r="Q266" s="11">
        <v>55.180132999999998</v>
      </c>
      <c r="R266" s="10">
        <v>1024.5177000000001</v>
      </c>
      <c r="S266" s="11">
        <v>7.3650799999999998</v>
      </c>
      <c r="T266" s="10">
        <v>109.77117</v>
      </c>
      <c r="U266" s="11">
        <v>8.3559999999999999</v>
      </c>
      <c r="V266" s="11">
        <v>0.2104</v>
      </c>
      <c r="W266" s="11">
        <v>0.248</v>
      </c>
      <c r="X266" s="11">
        <v>36.556199999999997</v>
      </c>
      <c r="Y266" s="11">
        <v>24.1937</v>
      </c>
      <c r="Z266" s="11">
        <v>54.292606999999997</v>
      </c>
      <c r="AA266" s="10">
        <v>1024.8055999999999</v>
      </c>
      <c r="AB266" s="11">
        <v>6.4732700000000003</v>
      </c>
      <c r="AC266" s="10">
        <v>95.138490000000004</v>
      </c>
      <c r="AD266" s="11">
        <v>8.3219999999999992</v>
      </c>
      <c r="AE266" s="11">
        <v>1.2817000000000001</v>
      </c>
      <c r="AF266" s="11">
        <v>2.2149000000000001</v>
      </c>
      <c r="AG266" s="10">
        <v>6.3</v>
      </c>
      <c r="AH266" s="503"/>
    </row>
    <row r="267" spans="1:34" s="116" customFormat="1">
      <c r="A267" s="29" t="s">
        <v>362</v>
      </c>
      <c r="B267" s="33">
        <v>42051</v>
      </c>
      <c r="C267" s="532">
        <v>1.5</v>
      </c>
      <c r="D267" s="532">
        <v>1</v>
      </c>
      <c r="E267" s="532">
        <v>1</v>
      </c>
      <c r="F267" s="643">
        <v>13</v>
      </c>
      <c r="G267" s="643">
        <v>100</v>
      </c>
      <c r="H267" s="643">
        <v>0.7</v>
      </c>
      <c r="I267" s="532" t="s">
        <v>326</v>
      </c>
      <c r="J267" s="643">
        <v>0.1</v>
      </c>
      <c r="K267" s="532"/>
      <c r="L267" s="532"/>
      <c r="M267" s="12"/>
      <c r="N267" s="11">
        <v>8.12661193796161E-2</v>
      </c>
      <c r="O267" s="11">
        <v>36.5899</v>
      </c>
      <c r="P267" s="11">
        <v>24.319900000000001</v>
      </c>
      <c r="Q267" s="11">
        <v>54.469360000000002</v>
      </c>
      <c r="R267" s="10">
        <v>1024.7538</v>
      </c>
      <c r="S267" s="11">
        <v>6.5605000000000002</v>
      </c>
      <c r="T267" s="21">
        <v>96.647880000000001</v>
      </c>
      <c r="U267" s="11">
        <v>8.1980000000000004</v>
      </c>
      <c r="V267" s="11">
        <v>0.25490000000000002</v>
      </c>
      <c r="W267" s="11"/>
      <c r="X267" s="11">
        <v>36.649700000000003</v>
      </c>
      <c r="Y267" s="11">
        <v>24.056799999999999</v>
      </c>
      <c r="Z267" s="11">
        <v>54.267457</v>
      </c>
      <c r="AA267" s="10">
        <v>1024.9163000000001</v>
      </c>
      <c r="AB267" s="11">
        <v>7.1586699999999999</v>
      </c>
      <c r="AC267" s="21">
        <v>105.02151000000001</v>
      </c>
      <c r="AD267" s="11">
        <v>8.2319999999999993</v>
      </c>
      <c r="AE267" s="11">
        <v>0.38850000000000001</v>
      </c>
      <c r="AF267" s="11"/>
      <c r="AG267" s="10">
        <v>6.6</v>
      </c>
      <c r="AH267" s="503"/>
    </row>
    <row r="268" spans="1:34" s="116" customFormat="1">
      <c r="A268" s="29" t="s">
        <v>362</v>
      </c>
      <c r="B268" s="33">
        <v>42058</v>
      </c>
      <c r="C268" s="532">
        <v>1.5</v>
      </c>
      <c r="D268" s="643">
        <v>2</v>
      </c>
      <c r="E268" s="532">
        <v>1</v>
      </c>
      <c r="F268" s="643">
        <v>13</v>
      </c>
      <c r="G268" s="643">
        <v>110</v>
      </c>
      <c r="H268" s="643">
        <v>1.2</v>
      </c>
      <c r="I268" s="532" t="s">
        <v>326</v>
      </c>
      <c r="J268" s="643">
        <v>0.2</v>
      </c>
      <c r="K268" s="532"/>
      <c r="L268" s="532"/>
      <c r="M268" s="12"/>
      <c r="N268" s="11">
        <v>3.8104353543273205E-2</v>
      </c>
      <c r="O268" s="11">
        <v>36.758400000000002</v>
      </c>
      <c r="P268" s="11">
        <v>24.128499999999999</v>
      </c>
      <c r="Q268" s="11">
        <v>54.483812999999998</v>
      </c>
      <c r="R268" s="10">
        <v>1024.9367</v>
      </c>
      <c r="S268" s="11">
        <v>6.8113299999999999</v>
      </c>
      <c r="T268" s="10">
        <v>100.11132000000001</v>
      </c>
      <c r="U268" s="11">
        <v>8.3019999999999996</v>
      </c>
      <c r="V268" s="11">
        <v>0.47370000000000001</v>
      </c>
      <c r="W268" s="11">
        <v>0.56169999999999998</v>
      </c>
      <c r="X268" s="11">
        <v>36.7639</v>
      </c>
      <c r="Y268" s="11">
        <v>23.7959</v>
      </c>
      <c r="Z268" s="11">
        <v>54.134650000000001</v>
      </c>
      <c r="AA268" s="10">
        <v>1025.0807</v>
      </c>
      <c r="AB268" s="11">
        <v>7.0601000000000003</v>
      </c>
      <c r="AC268" s="10">
        <v>103.1794</v>
      </c>
      <c r="AD268" s="11">
        <v>8.3089999999999993</v>
      </c>
      <c r="AE268" s="11">
        <v>0.49370000000000003</v>
      </c>
      <c r="AF268" s="11">
        <v>0.62080000000000002</v>
      </c>
      <c r="AG268" s="10">
        <v>8.1999999999999993</v>
      </c>
      <c r="AH268" s="503"/>
    </row>
    <row r="269" spans="1:34" s="116" customFormat="1">
      <c r="A269" s="29" t="s">
        <v>362</v>
      </c>
      <c r="B269" s="33">
        <v>42065</v>
      </c>
      <c r="C269" s="532">
        <v>1.5</v>
      </c>
      <c r="D269" s="643">
        <v>2</v>
      </c>
      <c r="E269" s="532">
        <v>1</v>
      </c>
      <c r="F269" s="643">
        <v>14</v>
      </c>
      <c r="G269" s="643">
        <v>110</v>
      </c>
      <c r="H269" s="643">
        <v>1.4</v>
      </c>
      <c r="I269" s="532" t="s">
        <v>326</v>
      </c>
      <c r="J269" s="643">
        <v>0.2</v>
      </c>
      <c r="K269" s="532"/>
      <c r="L269" s="532"/>
      <c r="M269" s="532"/>
      <c r="N269" s="11">
        <v>8.4650133382459677E-2</v>
      </c>
      <c r="O269" s="11">
        <v>36.663800000000002</v>
      </c>
      <c r="P269" s="11">
        <v>24.132200000000001</v>
      </c>
      <c r="Q269" s="11">
        <v>54.363387000000003</v>
      </c>
      <c r="R269" s="10">
        <v>1024.8634</v>
      </c>
      <c r="S269" s="11">
        <v>6.7779400000000001</v>
      </c>
      <c r="T269" s="10">
        <v>99.572749999999999</v>
      </c>
      <c r="U269" s="11">
        <v>8.3030000000000008</v>
      </c>
      <c r="V269" s="11">
        <v>0.47939999999999999</v>
      </c>
      <c r="W269" s="11">
        <v>0.53220000000000001</v>
      </c>
      <c r="X269" s="11">
        <v>36.671500000000002</v>
      </c>
      <c r="Y269" s="11">
        <v>23.937799999999999</v>
      </c>
      <c r="Z269" s="11">
        <v>54.166643999999998</v>
      </c>
      <c r="AA269" s="10">
        <v>1024.9606000000001</v>
      </c>
      <c r="AB269" s="11">
        <v>7.6594199999999999</v>
      </c>
      <c r="AC269" s="10">
        <v>112.15233000000001</v>
      </c>
      <c r="AD269" s="11">
        <v>8.3450000000000006</v>
      </c>
      <c r="AE269" s="11">
        <v>0.43959999999999999</v>
      </c>
      <c r="AF269" s="11">
        <v>0.64710000000000001</v>
      </c>
      <c r="AG269" s="10">
        <v>5.6</v>
      </c>
      <c r="AH269" s="503"/>
    </row>
    <row r="270" spans="1:34" s="116" customFormat="1">
      <c r="A270" s="29" t="s">
        <v>362</v>
      </c>
      <c r="B270" s="33">
        <v>42072</v>
      </c>
      <c r="C270" s="532">
        <v>1.5</v>
      </c>
      <c r="D270" s="532">
        <v>1</v>
      </c>
      <c r="E270" s="532">
        <v>1</v>
      </c>
      <c r="F270" s="643">
        <v>12</v>
      </c>
      <c r="G270" s="643">
        <v>110</v>
      </c>
      <c r="H270" s="643">
        <v>0.8</v>
      </c>
      <c r="I270" s="532" t="s">
        <v>326</v>
      </c>
      <c r="J270" s="643">
        <v>0.2</v>
      </c>
      <c r="K270" s="532"/>
      <c r="L270" s="532"/>
      <c r="M270" s="532"/>
      <c r="N270" s="532">
        <v>8.1967773416375372E-2</v>
      </c>
      <c r="O270" s="11">
        <v>36.7746</v>
      </c>
      <c r="P270" s="11">
        <v>24.1097</v>
      </c>
      <c r="Q270" s="11">
        <v>54.484726999999999</v>
      </c>
      <c r="R270" s="10">
        <v>1024.9545000000001</v>
      </c>
      <c r="S270" s="11">
        <v>6.8608500000000001</v>
      </c>
      <c r="T270" s="10">
        <v>100.81618</v>
      </c>
      <c r="U270" s="11">
        <v>8.4049999999999994</v>
      </c>
      <c r="V270" s="11">
        <v>0.36880000000000002</v>
      </c>
      <c r="W270" s="11">
        <v>0.25269999999999998</v>
      </c>
      <c r="X270" s="11">
        <v>36.761200000000002</v>
      </c>
      <c r="Y270" s="11">
        <v>23.653700000000001</v>
      </c>
      <c r="Z270" s="11">
        <v>53.977837999999998</v>
      </c>
      <c r="AA270" s="10">
        <v>1025.1273000000001</v>
      </c>
      <c r="AB270" s="11">
        <v>6.8744300000000003</v>
      </c>
      <c r="AC270" s="10">
        <v>100.21836</v>
      </c>
      <c r="AD270" s="11">
        <v>8.4139999999999997</v>
      </c>
      <c r="AE270" s="11">
        <v>0.65210000000000001</v>
      </c>
      <c r="AF270" s="11">
        <v>0.89629999999999999</v>
      </c>
      <c r="AG270" s="10">
        <v>8.3000000000000007</v>
      </c>
      <c r="AH270" s="503"/>
    </row>
    <row r="271" spans="1:34" s="116" customFormat="1">
      <c r="A271" s="29" t="s">
        <v>362</v>
      </c>
      <c r="B271" s="33">
        <v>42079</v>
      </c>
      <c r="C271" s="643">
        <v>3</v>
      </c>
      <c r="D271" s="643">
        <v>3</v>
      </c>
      <c r="E271" s="532">
        <v>1</v>
      </c>
      <c r="F271" s="643">
        <v>16</v>
      </c>
      <c r="G271" s="643">
        <v>130</v>
      </c>
      <c r="H271" s="643">
        <v>2.2000000000000002</v>
      </c>
      <c r="I271" s="532" t="s">
        <v>326</v>
      </c>
      <c r="J271" s="643">
        <v>0.5</v>
      </c>
      <c r="K271" s="532"/>
      <c r="L271" s="532"/>
      <c r="M271" s="532"/>
      <c r="N271" s="532">
        <v>0.11250909162670725</v>
      </c>
      <c r="O271" s="11">
        <v>36.817100000000003</v>
      </c>
      <c r="P271" s="11">
        <v>24.091200000000001</v>
      </c>
      <c r="Q271" s="11">
        <v>54.520415999999997</v>
      </c>
      <c r="R271" s="10">
        <v>1024.9914000000001</v>
      </c>
      <c r="S271" s="11">
        <v>6.75427</v>
      </c>
      <c r="T271" s="10">
        <v>99.242670000000004</v>
      </c>
      <c r="U271" s="11">
        <v>8.3770000000000007</v>
      </c>
      <c r="V271" s="11">
        <v>0.40150000000000002</v>
      </c>
      <c r="W271" s="11">
        <v>0.73819999999999997</v>
      </c>
      <c r="X271" s="11">
        <v>36.800899999999999</v>
      </c>
      <c r="Y271" s="11">
        <v>23.722899999999999</v>
      </c>
      <c r="Z271" s="11">
        <v>54.103546999999999</v>
      </c>
      <c r="AA271" s="10">
        <v>1025.1268</v>
      </c>
      <c r="AB271" s="11">
        <v>5.9119099999999998</v>
      </c>
      <c r="AC271" s="10">
        <v>86.309079999999994</v>
      </c>
      <c r="AD271" s="11">
        <v>8.3439999999999994</v>
      </c>
      <c r="AE271" s="11">
        <v>0.94689999999999996</v>
      </c>
      <c r="AF271" s="11">
        <v>2.5112000000000001</v>
      </c>
      <c r="AG271" s="10">
        <v>5.4</v>
      </c>
      <c r="AH271" s="503"/>
    </row>
    <row r="272" spans="1:34" s="116" customFormat="1">
      <c r="A272" s="29" t="s">
        <v>362</v>
      </c>
      <c r="B272" s="33">
        <v>42086</v>
      </c>
      <c r="C272" s="532">
        <v>1.5</v>
      </c>
      <c r="D272" s="532">
        <v>1</v>
      </c>
      <c r="E272" s="532">
        <v>1</v>
      </c>
      <c r="F272" s="643">
        <v>14</v>
      </c>
      <c r="G272" s="643">
        <v>110</v>
      </c>
      <c r="H272" s="643">
        <v>1.3</v>
      </c>
      <c r="I272" s="532" t="s">
        <v>326</v>
      </c>
      <c r="J272" s="643">
        <v>0.3</v>
      </c>
      <c r="K272" s="532"/>
      <c r="L272" s="532"/>
      <c r="M272" s="12"/>
      <c r="N272" s="11">
        <v>0.1005246810131966</v>
      </c>
      <c r="O272" s="11">
        <v>36.786700000000003</v>
      </c>
      <c r="P272" s="11">
        <v>22.9937</v>
      </c>
      <c r="Q272" s="11">
        <v>53.292751000000003</v>
      </c>
      <c r="R272" s="10">
        <v>1025.2932000000001</v>
      </c>
      <c r="S272" s="11">
        <v>7.4225000000000003</v>
      </c>
      <c r="T272" s="10">
        <v>106.9926</v>
      </c>
      <c r="U272" s="11">
        <v>8.3130000000000006</v>
      </c>
      <c r="V272" s="11">
        <v>0.5786</v>
      </c>
      <c r="W272" s="11">
        <v>0.54220000000000002</v>
      </c>
      <c r="X272" s="11">
        <v>36.7761</v>
      </c>
      <c r="Y272" s="11">
        <v>22.817499999999999</v>
      </c>
      <c r="Z272" s="11">
        <v>53.093483999999997</v>
      </c>
      <c r="AA272" s="10">
        <v>1025.3771999999999</v>
      </c>
      <c r="AB272" s="11">
        <v>6.9669600000000003</v>
      </c>
      <c r="AC272" s="10">
        <v>100.11177000000001</v>
      </c>
      <c r="AD272" s="11">
        <v>8.2959999999999994</v>
      </c>
      <c r="AE272" s="11">
        <v>1.0129999999999999</v>
      </c>
      <c r="AF272" s="11">
        <v>1.429</v>
      </c>
      <c r="AG272" s="10">
        <v>6.7</v>
      </c>
      <c r="AH272" s="503"/>
    </row>
    <row r="273" spans="1:34" s="116" customFormat="1">
      <c r="A273" s="29"/>
      <c r="B273" s="33"/>
      <c r="C273" s="532"/>
      <c r="D273" s="532"/>
      <c r="E273" s="532"/>
      <c r="F273" s="532"/>
      <c r="G273" s="532"/>
      <c r="H273" s="532"/>
      <c r="I273" s="532"/>
      <c r="J273" s="532"/>
      <c r="K273" s="532"/>
      <c r="L273" s="532"/>
      <c r="M273" s="12"/>
      <c r="N273" s="11"/>
      <c r="O273" s="11"/>
      <c r="P273" s="11"/>
      <c r="Q273" s="11"/>
      <c r="R273" s="10"/>
      <c r="S273" s="11"/>
      <c r="T273" s="10"/>
      <c r="U273" s="11"/>
      <c r="V273" s="11"/>
      <c r="W273" s="11"/>
      <c r="X273" s="11"/>
      <c r="Y273" s="11"/>
      <c r="Z273" s="11"/>
      <c r="AA273" s="10"/>
      <c r="AB273" s="11"/>
      <c r="AC273" s="10"/>
      <c r="AD273" s="11"/>
      <c r="AE273" s="11"/>
      <c r="AF273" s="11"/>
      <c r="AG273" s="10"/>
      <c r="AH273" s="503"/>
    </row>
    <row r="274" spans="1:34" s="116" customFormat="1">
      <c r="A274" s="29" t="s">
        <v>363</v>
      </c>
      <c r="B274" s="33">
        <v>41977</v>
      </c>
      <c r="C274" s="532">
        <v>1.5</v>
      </c>
      <c r="D274" s="643">
        <v>3</v>
      </c>
      <c r="E274" s="532">
        <v>1</v>
      </c>
      <c r="F274" s="643">
        <v>14</v>
      </c>
      <c r="G274" s="643">
        <v>150</v>
      </c>
      <c r="H274" s="643">
        <v>0.3</v>
      </c>
      <c r="I274" s="532" t="s">
        <v>326</v>
      </c>
      <c r="J274" s="532" t="s">
        <v>326</v>
      </c>
      <c r="K274" s="532"/>
      <c r="L274" s="532"/>
      <c r="M274" s="12"/>
      <c r="N274" s="11">
        <v>8.1275348308049625E-2</v>
      </c>
      <c r="O274" s="11">
        <v>35.622500000000002</v>
      </c>
      <c r="P274" s="11">
        <v>21.2532</v>
      </c>
      <c r="Q274" s="11">
        <v>49.974325</v>
      </c>
      <c r="R274" s="10">
        <v>1024.9014999999999</v>
      </c>
      <c r="S274" s="11">
        <v>7.2315800000000001</v>
      </c>
      <c r="T274" s="10">
        <v>100.3986</v>
      </c>
      <c r="U274" s="11">
        <v>8.2029999999999994</v>
      </c>
      <c r="V274" s="11">
        <v>0.2384</v>
      </c>
      <c r="W274" s="11">
        <v>0.25509999999999999</v>
      </c>
      <c r="X274" s="11">
        <v>35.622300000000003</v>
      </c>
      <c r="Y274" s="11">
        <v>21.2622</v>
      </c>
      <c r="Z274" s="11">
        <v>49.986426999999999</v>
      </c>
      <c r="AA274" s="10">
        <v>1024.9267</v>
      </c>
      <c r="AB274" s="11">
        <v>7.2904999999999998</v>
      </c>
      <c r="AC274" s="10">
        <v>101.23302</v>
      </c>
      <c r="AD274" s="11">
        <v>8.2110000000000003</v>
      </c>
      <c r="AE274" s="11">
        <v>0.19170000000000001</v>
      </c>
      <c r="AF274" s="11">
        <v>0.3392</v>
      </c>
      <c r="AG274" s="10">
        <v>6.5</v>
      </c>
      <c r="AH274" s="503"/>
    </row>
    <row r="275" spans="1:34" s="116" customFormat="1">
      <c r="A275" s="29" t="s">
        <v>363</v>
      </c>
      <c r="B275" s="33">
        <v>41981</v>
      </c>
      <c r="C275" s="532">
        <v>1.5</v>
      </c>
      <c r="D275" s="643">
        <v>3</v>
      </c>
      <c r="E275" s="532">
        <v>1</v>
      </c>
      <c r="F275" s="643">
        <v>13</v>
      </c>
      <c r="G275" s="643">
        <v>110</v>
      </c>
      <c r="H275" s="643">
        <v>0.3</v>
      </c>
      <c r="I275" s="532" t="s">
        <v>326</v>
      </c>
      <c r="J275" s="532" t="s">
        <v>326</v>
      </c>
      <c r="K275" s="532"/>
      <c r="L275" s="532"/>
      <c r="M275" s="12"/>
      <c r="N275" s="11">
        <v>7.2869530571882085E-2</v>
      </c>
      <c r="O275" s="11">
        <v>35.700800000000001</v>
      </c>
      <c r="P275" s="11">
        <v>21.418399999999998</v>
      </c>
      <c r="Q275" s="11">
        <v>50.244076</v>
      </c>
      <c r="R275" s="10">
        <v>1024.9137000000001</v>
      </c>
      <c r="S275" s="11">
        <v>6.9801200000000003</v>
      </c>
      <c r="T275" s="10">
        <v>97.239360000000005</v>
      </c>
      <c r="U275" s="11">
        <v>8.2650000000000006</v>
      </c>
      <c r="V275" s="11">
        <v>0.16270000000000001</v>
      </c>
      <c r="W275" s="11">
        <v>0.22639999999999999</v>
      </c>
      <c r="X275" s="11">
        <v>35.700899999999997</v>
      </c>
      <c r="Y275" s="11">
        <v>21.424199999999999</v>
      </c>
      <c r="Z275" s="11">
        <v>50.253720000000001</v>
      </c>
      <c r="AA275" s="10">
        <v>1024.9464</v>
      </c>
      <c r="AB275" s="11">
        <v>7.0185300000000002</v>
      </c>
      <c r="AC275" s="10">
        <v>97.784670000000006</v>
      </c>
      <c r="AD275" s="11">
        <v>8.2680000000000007</v>
      </c>
      <c r="AE275" s="11">
        <v>0.18820000000000001</v>
      </c>
      <c r="AF275" s="11">
        <v>0.29759999999999998</v>
      </c>
      <c r="AG275" s="10" t="s">
        <v>212</v>
      </c>
      <c r="AH275" s="503"/>
    </row>
    <row r="276" spans="1:34" s="116" customFormat="1">
      <c r="A276" s="29" t="s">
        <v>363</v>
      </c>
      <c r="B276" s="33">
        <v>41988</v>
      </c>
      <c r="C276" s="532">
        <v>1.5</v>
      </c>
      <c r="D276" s="643">
        <v>2</v>
      </c>
      <c r="E276" s="532">
        <v>1</v>
      </c>
      <c r="F276" s="643">
        <v>12</v>
      </c>
      <c r="G276" s="643">
        <v>120</v>
      </c>
      <c r="H276" s="643">
        <v>0.4</v>
      </c>
      <c r="I276" s="532" t="s">
        <v>326</v>
      </c>
      <c r="J276" s="532" t="s">
        <v>326</v>
      </c>
      <c r="K276" s="532"/>
      <c r="L276" s="532"/>
      <c r="M276" s="12"/>
      <c r="N276" s="11">
        <v>7.1145149764706983E-2</v>
      </c>
      <c r="O276" s="11">
        <v>35.988900000000001</v>
      </c>
      <c r="P276" s="11">
        <v>21.286799999999999</v>
      </c>
      <c r="Q276" s="11">
        <v>50.466434</v>
      </c>
      <c r="R276" s="10">
        <v>1025.1694</v>
      </c>
      <c r="S276" s="11">
        <v>6.9228500000000004</v>
      </c>
      <c r="T276" s="10">
        <v>96.377229999999997</v>
      </c>
      <c r="U276" s="11">
        <v>8.3550000000000004</v>
      </c>
      <c r="V276" s="11">
        <v>0.33639999999999998</v>
      </c>
      <c r="W276" s="11">
        <v>0.25269999999999998</v>
      </c>
      <c r="X276" s="11">
        <v>35.9831</v>
      </c>
      <c r="Y276" s="11">
        <v>21.153600000000001</v>
      </c>
      <c r="Z276" s="11">
        <v>50.322201</v>
      </c>
      <c r="AA276" s="10">
        <v>1025.2279000000001</v>
      </c>
      <c r="AB276" s="11">
        <v>6.9545899999999996</v>
      </c>
      <c r="AC276" s="10">
        <v>96.584909999999994</v>
      </c>
      <c r="AD276" s="11">
        <v>8.3569999999999993</v>
      </c>
      <c r="AE276" s="11">
        <v>0.50639999999999996</v>
      </c>
      <c r="AF276" s="11">
        <v>0.43669999999999998</v>
      </c>
      <c r="AG276" s="10">
        <v>7</v>
      </c>
      <c r="AH276" s="503"/>
    </row>
    <row r="277" spans="1:34" s="116" customFormat="1">
      <c r="A277" s="29" t="s">
        <v>363</v>
      </c>
      <c r="B277" s="33">
        <v>41995</v>
      </c>
      <c r="C277" s="532">
        <v>1.5</v>
      </c>
      <c r="D277" s="643">
        <v>2</v>
      </c>
      <c r="E277" s="532">
        <v>1</v>
      </c>
      <c r="F277" s="643">
        <v>13</v>
      </c>
      <c r="G277" s="643">
        <v>100</v>
      </c>
      <c r="H277" s="643">
        <v>0.4</v>
      </c>
      <c r="I277" s="532" t="s">
        <v>326</v>
      </c>
      <c r="J277" s="532" t="s">
        <v>326</v>
      </c>
      <c r="K277" s="532"/>
      <c r="L277" s="532"/>
      <c r="M277" s="12"/>
      <c r="N277" s="11">
        <v>5.5134449228010723E-2</v>
      </c>
      <c r="O277" s="11">
        <v>36.110199999999999</v>
      </c>
      <c r="P277" s="11">
        <v>21.873100000000001</v>
      </c>
      <c r="Q277" s="11">
        <v>51.23556</v>
      </c>
      <c r="R277" s="10">
        <v>1025.1005</v>
      </c>
      <c r="S277" s="11">
        <v>7.2908299999999997</v>
      </c>
      <c r="T277" s="10">
        <v>102.63939999999999</v>
      </c>
      <c r="U277" s="11">
        <v>8.298</v>
      </c>
      <c r="V277" s="11">
        <v>0.36959999999999998</v>
      </c>
      <c r="W277" s="11">
        <v>0.28039999999999998</v>
      </c>
      <c r="X277" s="11">
        <v>36.1081</v>
      </c>
      <c r="Y277" s="11">
        <v>21.851800000000001</v>
      </c>
      <c r="Z277" s="11">
        <v>51.213265</v>
      </c>
      <c r="AA277" s="10">
        <v>1025.1324999999999</v>
      </c>
      <c r="AB277" s="11">
        <v>7.3470399999999998</v>
      </c>
      <c r="AC277" s="10">
        <v>103.39031</v>
      </c>
      <c r="AD277" s="11">
        <v>8.3000000000000007</v>
      </c>
      <c r="AE277" s="11">
        <v>0.42070000000000002</v>
      </c>
      <c r="AF277" s="11">
        <v>0.3175</v>
      </c>
      <c r="AG277" s="10" t="s">
        <v>78</v>
      </c>
      <c r="AH277" s="503"/>
    </row>
    <row r="278" spans="1:34" s="116" customFormat="1">
      <c r="A278" s="29" t="s">
        <v>363</v>
      </c>
      <c r="B278" s="33">
        <v>42009</v>
      </c>
      <c r="C278" s="532">
        <v>1.5</v>
      </c>
      <c r="D278" s="532">
        <v>1</v>
      </c>
      <c r="E278" s="532">
        <v>1</v>
      </c>
      <c r="F278" s="643">
        <v>13</v>
      </c>
      <c r="G278" s="643">
        <v>120</v>
      </c>
      <c r="H278" s="643">
        <v>0.4</v>
      </c>
      <c r="I278" s="532" t="s">
        <v>326</v>
      </c>
      <c r="J278" s="532" t="s">
        <v>326</v>
      </c>
      <c r="K278" s="532"/>
      <c r="L278" s="532"/>
      <c r="M278" s="12"/>
      <c r="N278" s="11">
        <v>7.2427095182440782E-2</v>
      </c>
      <c r="O278" s="11">
        <v>36.310699999999997</v>
      </c>
      <c r="P278" s="11">
        <v>23.3658</v>
      </c>
      <c r="Q278" s="11">
        <v>53.077803000000003</v>
      </c>
      <c r="R278" s="10">
        <v>1024.8253</v>
      </c>
      <c r="S278" s="11">
        <v>6.7704500000000003</v>
      </c>
      <c r="T278" s="10">
        <v>97.957070000000002</v>
      </c>
      <c r="U278" s="11">
        <v>8.3279999999999994</v>
      </c>
      <c r="V278" s="11">
        <v>0.1154</v>
      </c>
      <c r="W278" s="11">
        <v>0.1767</v>
      </c>
      <c r="X278" s="11">
        <v>36.329500000000003</v>
      </c>
      <c r="Y278" s="11">
        <v>22.750900000000001</v>
      </c>
      <c r="Z278" s="11">
        <v>52.450324999999999</v>
      </c>
      <c r="AA278" s="10">
        <v>1025.0643</v>
      </c>
      <c r="AB278" s="11">
        <v>6.7178800000000001</v>
      </c>
      <c r="AC278" s="10">
        <v>96.170749999999998</v>
      </c>
      <c r="AD278" s="11">
        <v>8.3330000000000002</v>
      </c>
      <c r="AE278" s="11">
        <v>0.2412</v>
      </c>
      <c r="AF278" s="11">
        <v>0.44929999999999998</v>
      </c>
      <c r="AG278" s="10" t="s">
        <v>156</v>
      </c>
      <c r="AH278" s="503"/>
    </row>
    <row r="279" spans="1:34" s="116" customFormat="1">
      <c r="A279" s="29" t="s">
        <v>363</v>
      </c>
      <c r="B279" s="33">
        <v>42016</v>
      </c>
      <c r="C279" s="532">
        <v>1.5</v>
      </c>
      <c r="D279" s="532">
        <v>1</v>
      </c>
      <c r="E279" s="532">
        <v>1</v>
      </c>
      <c r="F279" s="643">
        <v>13</v>
      </c>
      <c r="G279" s="643">
        <v>90</v>
      </c>
      <c r="H279" s="643">
        <v>0.5</v>
      </c>
      <c r="I279" s="532" t="s">
        <v>326</v>
      </c>
      <c r="J279" s="643">
        <v>0.1</v>
      </c>
      <c r="K279" s="532"/>
      <c r="L279" s="532"/>
      <c r="M279" s="12"/>
      <c r="N279" s="11">
        <v>6.7600026849247888E-2</v>
      </c>
      <c r="O279" s="11">
        <v>36.384500000000003</v>
      </c>
      <c r="P279" s="11">
        <v>22.818899999999999</v>
      </c>
      <c r="Q279" s="11">
        <v>52.588433000000002</v>
      </c>
      <c r="R279" s="10">
        <v>1025.0376000000001</v>
      </c>
      <c r="S279" s="11">
        <v>7.1134000000000004</v>
      </c>
      <c r="T279" s="10">
        <v>101.98672999999999</v>
      </c>
      <c r="U279" s="11">
        <v>8.2870000000000008</v>
      </c>
      <c r="V279" s="11">
        <v>0.82220000000000004</v>
      </c>
      <c r="W279" s="11">
        <v>0.22559999999999999</v>
      </c>
      <c r="X279" s="11">
        <v>36.464700000000001</v>
      </c>
      <c r="Y279" s="11">
        <v>22.779199999999999</v>
      </c>
      <c r="Z279" s="11">
        <v>52.652048999999998</v>
      </c>
      <c r="AA279" s="10">
        <v>1025.1410000000001</v>
      </c>
      <c r="AB279" s="11">
        <v>7.1359599999999999</v>
      </c>
      <c r="AC279" s="10">
        <v>102.28664000000001</v>
      </c>
      <c r="AD279" s="11">
        <v>8.2919999999999998</v>
      </c>
      <c r="AE279" s="11">
        <v>0.29260000000000003</v>
      </c>
      <c r="AF279" s="11">
        <v>0.43430000000000002</v>
      </c>
      <c r="AG279" s="10" t="s">
        <v>406</v>
      </c>
      <c r="AH279" s="503"/>
    </row>
    <row r="280" spans="1:34" s="116" customFormat="1">
      <c r="A280" s="29" t="s">
        <v>363</v>
      </c>
      <c r="B280" s="33">
        <v>42023</v>
      </c>
      <c r="C280" s="532">
        <v>1.5</v>
      </c>
      <c r="D280" s="532">
        <v>1</v>
      </c>
      <c r="E280" s="532">
        <v>1</v>
      </c>
      <c r="F280" s="643">
        <v>12</v>
      </c>
      <c r="G280" s="643">
        <v>90</v>
      </c>
      <c r="H280" s="643">
        <v>0.4</v>
      </c>
      <c r="I280" s="532" t="s">
        <v>326</v>
      </c>
      <c r="J280" s="643">
        <v>0.1</v>
      </c>
      <c r="K280" s="532"/>
      <c r="L280" s="532"/>
      <c r="M280" s="12"/>
      <c r="N280" s="11">
        <v>5.9524198116510628E-2</v>
      </c>
      <c r="O280" s="11">
        <v>36.321399999999997</v>
      </c>
      <c r="P280" s="11">
        <v>23.539100000000001</v>
      </c>
      <c r="Q280" s="11">
        <v>53.276789000000001</v>
      </c>
      <c r="R280" s="10">
        <v>1024.7798</v>
      </c>
      <c r="S280" s="11">
        <v>6.9977</v>
      </c>
      <c r="T280" s="10">
        <v>101.55578</v>
      </c>
      <c r="U280" s="11">
        <v>8.3450000000000006</v>
      </c>
      <c r="V280" s="11">
        <v>0.30590000000000001</v>
      </c>
      <c r="W280" s="11">
        <v>0.2475</v>
      </c>
      <c r="X280" s="11">
        <v>36.471600000000002</v>
      </c>
      <c r="Y280" s="11">
        <v>23.5626</v>
      </c>
      <c r="Z280" s="11">
        <v>53.501398999999999</v>
      </c>
      <c r="AA280" s="10">
        <v>1024.9232999999999</v>
      </c>
      <c r="AB280" s="11">
        <v>6.9108400000000003</v>
      </c>
      <c r="AC280" s="10">
        <v>100.42301</v>
      </c>
      <c r="AD280" s="11">
        <v>8.3350000000000009</v>
      </c>
      <c r="AE280" s="11">
        <v>0.29649999999999999</v>
      </c>
      <c r="AF280" s="11">
        <v>0.36430000000000001</v>
      </c>
      <c r="AG280" s="10" t="s">
        <v>130</v>
      </c>
      <c r="AH280" s="503"/>
    </row>
    <row r="281" spans="1:34" s="116" customFormat="1">
      <c r="A281" s="29" t="s">
        <v>363</v>
      </c>
      <c r="B281" s="33">
        <v>42031</v>
      </c>
      <c r="C281" s="532">
        <v>1.5</v>
      </c>
      <c r="D281" s="643">
        <v>2</v>
      </c>
      <c r="E281" s="532">
        <v>1</v>
      </c>
      <c r="F281" s="643">
        <v>12</v>
      </c>
      <c r="G281" s="643">
        <v>110</v>
      </c>
      <c r="H281" s="643">
        <v>0.4</v>
      </c>
      <c r="I281" s="532" t="s">
        <v>326</v>
      </c>
      <c r="J281" s="532" t="s">
        <v>326</v>
      </c>
      <c r="K281" s="532"/>
      <c r="L281" s="532"/>
      <c r="M281" s="12"/>
      <c r="N281" s="11">
        <v>7.6419878815303016E-2</v>
      </c>
      <c r="O281" s="11">
        <v>36.423200000000001</v>
      </c>
      <c r="P281" s="11">
        <v>23.582999999999998</v>
      </c>
      <c r="Q281" s="11">
        <v>53.456541999999999</v>
      </c>
      <c r="R281" s="10">
        <v>1024.8447000000001</v>
      </c>
      <c r="S281" s="11">
        <v>7.6927099999999999</v>
      </c>
      <c r="T281" s="10">
        <v>111.79263</v>
      </c>
      <c r="U281" s="11">
        <v>8.3569999999999993</v>
      </c>
      <c r="V281" s="11">
        <v>0.36609999999999998</v>
      </c>
      <c r="W281" s="11">
        <v>0.20810000000000001</v>
      </c>
      <c r="X281" s="11">
        <v>36.521599999999999</v>
      </c>
      <c r="Y281" s="11">
        <v>23.625699999999998</v>
      </c>
      <c r="Z281" s="11">
        <v>53.634183</v>
      </c>
      <c r="AA281" s="10">
        <v>1024.942</v>
      </c>
      <c r="AB281" s="11">
        <v>6.7551800000000002</v>
      </c>
      <c r="AC281" s="10">
        <v>98.296449999999993</v>
      </c>
      <c r="AD281" s="11">
        <v>8.3170000000000002</v>
      </c>
      <c r="AE281" s="11">
        <v>0.36899999999999999</v>
      </c>
      <c r="AF281" s="11">
        <v>0.41270000000000001</v>
      </c>
      <c r="AG281" s="10" t="s">
        <v>233</v>
      </c>
      <c r="AH281" s="503"/>
    </row>
    <row r="282" spans="1:34" s="116" customFormat="1">
      <c r="A282" s="29" t="s">
        <v>363</v>
      </c>
      <c r="B282" s="33">
        <v>42037</v>
      </c>
      <c r="C282" s="532">
        <v>1.5</v>
      </c>
      <c r="D282" s="532">
        <v>1</v>
      </c>
      <c r="E282" s="532">
        <v>1</v>
      </c>
      <c r="F282" s="643">
        <v>12</v>
      </c>
      <c r="G282" s="643">
        <v>100</v>
      </c>
      <c r="H282" s="643">
        <v>0.9</v>
      </c>
      <c r="I282" s="532" t="s">
        <v>326</v>
      </c>
      <c r="J282" s="643">
        <v>0.2</v>
      </c>
      <c r="K282" s="532"/>
      <c r="L282" s="532"/>
      <c r="M282" s="12"/>
      <c r="N282" s="11">
        <v>8.1936731063336488E-2</v>
      </c>
      <c r="O282" s="11">
        <v>36.305399999999999</v>
      </c>
      <c r="P282" s="11">
        <v>23.488099999999999</v>
      </c>
      <c r="Q282" s="11">
        <v>53.201479999999997</v>
      </c>
      <c r="R282" s="10">
        <v>1024.7829999999999</v>
      </c>
      <c r="S282" s="11">
        <v>7.1165500000000002</v>
      </c>
      <c r="T282" s="10">
        <v>103.17995000000001</v>
      </c>
      <c r="U282" s="11">
        <v>8.2829999999999995</v>
      </c>
      <c r="V282" s="11">
        <v>0.23619999999999999</v>
      </c>
      <c r="W282" s="11">
        <v>0.72589999999999999</v>
      </c>
      <c r="X282" s="11">
        <v>36.290599999999998</v>
      </c>
      <c r="Y282" s="11">
        <v>23.363199999999999</v>
      </c>
      <c r="Z282" s="11">
        <v>53.054068000000001</v>
      </c>
      <c r="AA282" s="10">
        <v>1024.8614</v>
      </c>
      <c r="AB282" s="11">
        <v>7.0877699999999999</v>
      </c>
      <c r="AC282" s="10">
        <v>102.53146</v>
      </c>
      <c r="AD282" s="11">
        <v>8.2799999999999994</v>
      </c>
      <c r="AE282" s="11">
        <v>0.2273</v>
      </c>
      <c r="AF282" s="11">
        <v>0.89949999999999997</v>
      </c>
      <c r="AG282" s="10">
        <v>8</v>
      </c>
      <c r="AH282" s="503"/>
    </row>
    <row r="283" spans="1:34" s="116" customFormat="1">
      <c r="A283" s="29" t="s">
        <v>363</v>
      </c>
      <c r="B283" s="33">
        <v>42044</v>
      </c>
      <c r="C283" s="532">
        <v>1.5</v>
      </c>
      <c r="D283" s="532">
        <v>1</v>
      </c>
      <c r="E283" s="532">
        <v>1</v>
      </c>
      <c r="F283" s="643">
        <v>13</v>
      </c>
      <c r="G283" s="643">
        <v>100</v>
      </c>
      <c r="H283" s="643">
        <v>0.6</v>
      </c>
      <c r="I283" s="532" t="s">
        <v>326</v>
      </c>
      <c r="J283" s="643">
        <v>0.1</v>
      </c>
      <c r="K283" s="532"/>
      <c r="L283" s="532"/>
      <c r="M283" s="12"/>
      <c r="N283" s="11">
        <v>6.3581145013182641E-2</v>
      </c>
      <c r="O283" s="11">
        <v>36.473599999999998</v>
      </c>
      <c r="P283" s="11">
        <v>24.4817</v>
      </c>
      <c r="Q283" s="11">
        <v>54.490203000000001</v>
      </c>
      <c r="R283" s="10">
        <v>1024.6146000000001</v>
      </c>
      <c r="S283" s="11">
        <v>6.8669700000000002</v>
      </c>
      <c r="T283" s="10">
        <v>101.37519</v>
      </c>
      <c r="U283" s="11">
        <v>8.3279999999999994</v>
      </c>
      <c r="V283" s="11">
        <v>0.2001</v>
      </c>
      <c r="W283" s="11">
        <v>0.31979999999999997</v>
      </c>
      <c r="X283" s="11">
        <v>36.489699999999999</v>
      </c>
      <c r="Y283" s="11">
        <v>24.301100000000002</v>
      </c>
      <c r="Z283" s="11">
        <v>54.322631999999999</v>
      </c>
      <c r="AA283" s="10">
        <v>1024.7411</v>
      </c>
      <c r="AB283" s="11">
        <v>6.9232500000000003</v>
      </c>
      <c r="AC283" s="10">
        <v>101.9003</v>
      </c>
      <c r="AD283" s="11">
        <v>8.3360000000000003</v>
      </c>
      <c r="AE283" s="11">
        <v>0.19170000000000001</v>
      </c>
      <c r="AF283" s="11">
        <v>0.78220000000000001</v>
      </c>
      <c r="AG283" s="10">
        <v>9.6999999999999993</v>
      </c>
      <c r="AH283" s="503"/>
    </row>
    <row r="284" spans="1:34" s="116" customFormat="1">
      <c r="A284" s="29" t="s">
        <v>363</v>
      </c>
      <c r="B284" s="33">
        <v>42051</v>
      </c>
      <c r="C284" s="532">
        <v>1.5</v>
      </c>
      <c r="D284" s="643">
        <v>3</v>
      </c>
      <c r="E284" s="643">
        <v>3</v>
      </c>
      <c r="F284" s="643">
        <v>13</v>
      </c>
      <c r="G284" s="643">
        <v>90</v>
      </c>
      <c r="H284" s="643">
        <v>0.6</v>
      </c>
      <c r="I284" s="532" t="s">
        <v>326</v>
      </c>
      <c r="J284" s="643">
        <v>0.1</v>
      </c>
      <c r="K284" s="532"/>
      <c r="L284" s="532"/>
      <c r="M284" s="12"/>
      <c r="N284" s="11">
        <v>7.6660874015462191E-2</v>
      </c>
      <c r="O284" s="11">
        <v>36.458199999999998</v>
      </c>
      <c r="P284" s="11">
        <v>24.032399999999999</v>
      </c>
      <c r="Q284" s="11">
        <v>53.985539000000003</v>
      </c>
      <c r="R284" s="10">
        <v>1024.7385999999999</v>
      </c>
      <c r="S284" s="11">
        <v>6.3597799999999998</v>
      </c>
      <c r="T284" s="21">
        <v>93.159790000000001</v>
      </c>
      <c r="U284" s="11">
        <v>8.1910000000000007</v>
      </c>
      <c r="V284" s="11">
        <v>0.50939999999999996</v>
      </c>
      <c r="W284" s="11"/>
      <c r="X284" s="11">
        <v>36.555999999999997</v>
      </c>
      <c r="Y284" s="11">
        <v>23.6785</v>
      </c>
      <c r="Z284" s="11">
        <v>53.738284</v>
      </c>
      <c r="AA284" s="10">
        <v>1024.9758999999999</v>
      </c>
      <c r="AB284" s="11">
        <v>7.4770300000000001</v>
      </c>
      <c r="AC284" s="21">
        <v>108.92113999999999</v>
      </c>
      <c r="AD284" s="11">
        <v>8.2370000000000001</v>
      </c>
      <c r="AE284" s="11">
        <v>0.23200000000000001</v>
      </c>
      <c r="AF284" s="11"/>
      <c r="AG284" s="10">
        <v>7.4</v>
      </c>
      <c r="AH284" s="503"/>
    </row>
    <row r="285" spans="1:34" s="116" customFormat="1">
      <c r="A285" s="29" t="s">
        <v>363</v>
      </c>
      <c r="B285" s="33">
        <v>42058</v>
      </c>
      <c r="C285" s="532">
        <v>1.5</v>
      </c>
      <c r="D285" s="643">
        <v>2</v>
      </c>
      <c r="E285" s="532">
        <v>1</v>
      </c>
      <c r="F285" s="643">
        <v>12</v>
      </c>
      <c r="G285" s="643">
        <v>100</v>
      </c>
      <c r="H285" s="643">
        <v>0.7</v>
      </c>
      <c r="I285" s="532" t="s">
        <v>326</v>
      </c>
      <c r="J285" s="643">
        <v>0.1</v>
      </c>
      <c r="K285" s="532"/>
      <c r="L285" s="532"/>
      <c r="M285" s="12"/>
      <c r="N285" s="11" t="s">
        <v>151</v>
      </c>
      <c r="O285" s="11">
        <v>36.602200000000003</v>
      </c>
      <c r="P285" s="11">
        <v>23.7683</v>
      </c>
      <c r="Q285" s="11">
        <v>53.889400000000002</v>
      </c>
      <c r="R285" s="10">
        <v>1024.9256</v>
      </c>
      <c r="S285" s="11">
        <v>6.8375300000000001</v>
      </c>
      <c r="T285" s="10">
        <v>99.786280000000005</v>
      </c>
      <c r="U285" s="11">
        <v>8.3019999999999996</v>
      </c>
      <c r="V285" s="11">
        <v>0.3599</v>
      </c>
      <c r="W285" s="11">
        <v>0.40329999999999999</v>
      </c>
      <c r="X285" s="11">
        <v>36.611400000000003</v>
      </c>
      <c r="Y285" s="11">
        <v>23.602799999999998</v>
      </c>
      <c r="Z285" s="11">
        <v>53.729570000000002</v>
      </c>
      <c r="AA285" s="10">
        <v>1025.0450000000001</v>
      </c>
      <c r="AB285" s="11">
        <v>7.1330799999999996</v>
      </c>
      <c r="AC285" s="10">
        <v>103.8081</v>
      </c>
      <c r="AD285" s="11">
        <v>8.3179999999999996</v>
      </c>
      <c r="AE285" s="11">
        <v>0.33189999999999997</v>
      </c>
      <c r="AF285" s="11">
        <v>0.47260000000000002</v>
      </c>
      <c r="AG285" s="10">
        <v>9.9</v>
      </c>
      <c r="AH285" s="503"/>
    </row>
    <row r="286" spans="1:34" s="116" customFormat="1">
      <c r="A286" s="29" t="s">
        <v>363</v>
      </c>
      <c r="B286" s="33">
        <v>42065</v>
      </c>
      <c r="C286" s="532">
        <v>1.5</v>
      </c>
      <c r="D286" s="643">
        <v>2</v>
      </c>
      <c r="E286" s="532">
        <v>1</v>
      </c>
      <c r="F286" s="643">
        <v>11</v>
      </c>
      <c r="G286" s="643">
        <v>110</v>
      </c>
      <c r="H286" s="643">
        <v>1.1000000000000001</v>
      </c>
      <c r="I286" s="532" t="s">
        <v>326</v>
      </c>
      <c r="J286" s="643">
        <v>0.2</v>
      </c>
      <c r="K286" s="532"/>
      <c r="L286" s="532"/>
      <c r="M286" s="12"/>
      <c r="N286" s="11">
        <v>7.6573664780939354E-2</v>
      </c>
      <c r="O286" s="11">
        <v>36.544600000000003</v>
      </c>
      <c r="P286" s="11">
        <v>24.0306</v>
      </c>
      <c r="Q286" s="11">
        <v>54.097014000000001</v>
      </c>
      <c r="R286" s="10">
        <v>1024.8039000000001</v>
      </c>
      <c r="S286" s="11">
        <v>6.7133500000000002</v>
      </c>
      <c r="T286" s="10">
        <v>98.384770000000003</v>
      </c>
      <c r="U286" s="11">
        <v>8.3010000000000002</v>
      </c>
      <c r="V286" s="11">
        <v>0.2666</v>
      </c>
      <c r="W286" s="11">
        <v>0.48470000000000002</v>
      </c>
      <c r="X286" s="11">
        <v>36.579000000000001</v>
      </c>
      <c r="Y286" s="11">
        <v>24.016100000000002</v>
      </c>
      <c r="Z286" s="11">
        <v>54.131900000000002</v>
      </c>
      <c r="AA286" s="10">
        <v>1024.8868</v>
      </c>
      <c r="AB286" s="11">
        <v>6.9347700000000003</v>
      </c>
      <c r="AC286" s="10">
        <v>101.62434</v>
      </c>
      <c r="AD286" s="11">
        <v>8.3219999999999992</v>
      </c>
      <c r="AE286" s="11">
        <v>0.27400000000000002</v>
      </c>
      <c r="AF286" s="11">
        <v>0.90659999999999996</v>
      </c>
      <c r="AG286" s="10">
        <v>7.1</v>
      </c>
      <c r="AH286" s="503"/>
    </row>
    <row r="287" spans="1:34" s="116" customFormat="1">
      <c r="A287" s="29" t="s">
        <v>363</v>
      </c>
      <c r="B287" s="33">
        <v>42072</v>
      </c>
      <c r="C287" s="532">
        <v>1.5</v>
      </c>
      <c r="D287" s="532">
        <v>1</v>
      </c>
      <c r="E287" s="532">
        <v>1</v>
      </c>
      <c r="F287" s="643">
        <v>13</v>
      </c>
      <c r="G287" s="643">
        <v>110</v>
      </c>
      <c r="H287" s="643">
        <v>0.8</v>
      </c>
      <c r="I287" s="532" t="s">
        <v>326</v>
      </c>
      <c r="J287" s="643">
        <v>0.1</v>
      </c>
      <c r="K287" s="532"/>
      <c r="L287" s="532"/>
      <c r="M287" s="532"/>
      <c r="N287" s="11">
        <v>8.2543802250933551E-2</v>
      </c>
      <c r="O287" s="11">
        <v>36.739199999999997</v>
      </c>
      <c r="P287" s="11">
        <v>23.7011</v>
      </c>
      <c r="Q287" s="11">
        <v>53.998451000000003</v>
      </c>
      <c r="R287" s="10">
        <v>1025.0771</v>
      </c>
      <c r="S287" s="11">
        <v>7.13157</v>
      </c>
      <c r="T287" s="10">
        <v>104.03899</v>
      </c>
      <c r="U287" s="11">
        <v>8.4009999999999998</v>
      </c>
      <c r="V287" s="11">
        <v>0.33200000000000002</v>
      </c>
      <c r="W287" s="11">
        <v>0.68830000000000002</v>
      </c>
      <c r="X287" s="11">
        <v>36.739199999999997</v>
      </c>
      <c r="Y287" s="11">
        <v>23.7011</v>
      </c>
      <c r="Z287" s="11">
        <v>53.998451000000003</v>
      </c>
      <c r="AA287" s="10">
        <v>1025.0771</v>
      </c>
      <c r="AB287" s="11">
        <v>7.13157</v>
      </c>
      <c r="AC287" s="10">
        <v>104.03899</v>
      </c>
      <c r="AD287" s="11">
        <v>8.4009999999999998</v>
      </c>
      <c r="AE287" s="11">
        <v>0.33200000000000002</v>
      </c>
      <c r="AF287" s="11">
        <v>0.68830000000000002</v>
      </c>
      <c r="AG287" s="10">
        <v>8</v>
      </c>
      <c r="AH287" s="503"/>
    </row>
    <row r="288" spans="1:34" s="116" customFormat="1">
      <c r="A288" s="29" t="s">
        <v>363</v>
      </c>
      <c r="B288" s="33">
        <v>42079</v>
      </c>
      <c r="C288" s="532">
        <v>1.5</v>
      </c>
      <c r="D288" s="643">
        <v>3</v>
      </c>
      <c r="E288" s="532">
        <v>1</v>
      </c>
      <c r="F288" s="643">
        <v>15</v>
      </c>
      <c r="G288" s="643">
        <v>120</v>
      </c>
      <c r="H288" s="643">
        <v>2.4</v>
      </c>
      <c r="I288" s="532" t="s">
        <v>326</v>
      </c>
      <c r="J288" s="643">
        <v>0.5</v>
      </c>
      <c r="K288" s="532"/>
      <c r="L288" s="532"/>
      <c r="M288" s="532"/>
      <c r="N288" s="532">
        <v>0.10410033264518283</v>
      </c>
      <c r="O288" s="11">
        <v>36.8003</v>
      </c>
      <c r="P288" s="11">
        <v>24.0929</v>
      </c>
      <c r="Q288" s="11">
        <v>54.500140999999999</v>
      </c>
      <c r="R288" s="10">
        <v>1024.9781</v>
      </c>
      <c r="S288" s="11">
        <v>6.6703099999999997</v>
      </c>
      <c r="T288" s="10">
        <v>98.002330000000001</v>
      </c>
      <c r="U288" s="11">
        <v>8.3650000000000002</v>
      </c>
      <c r="V288" s="11">
        <v>0.39650000000000002</v>
      </c>
      <c r="W288" s="11">
        <v>0.73660000000000003</v>
      </c>
      <c r="X288" s="11">
        <v>36.7866</v>
      </c>
      <c r="Y288" s="11">
        <v>23.843699999999998</v>
      </c>
      <c r="Z288" s="11">
        <v>54.216512999999999</v>
      </c>
      <c r="AA288" s="10">
        <v>1025.087</v>
      </c>
      <c r="AB288" s="11">
        <v>6.1223900000000002</v>
      </c>
      <c r="AC288" s="10">
        <v>89.560730000000007</v>
      </c>
      <c r="AD288" s="11">
        <v>8.343</v>
      </c>
      <c r="AE288" s="11">
        <v>0.65649999999999997</v>
      </c>
      <c r="AF288" s="11">
        <v>1.4095</v>
      </c>
      <c r="AG288" s="10">
        <v>5.6</v>
      </c>
      <c r="AH288" s="503"/>
    </row>
    <row r="289" spans="1:34" s="116" customFormat="1">
      <c r="A289" s="29" t="s">
        <v>363</v>
      </c>
      <c r="B289" s="33">
        <v>42086</v>
      </c>
      <c r="C289" s="532">
        <v>1.5</v>
      </c>
      <c r="D289" s="532">
        <v>1</v>
      </c>
      <c r="E289" s="532">
        <v>1</v>
      </c>
      <c r="F289" s="643">
        <v>16</v>
      </c>
      <c r="G289" s="643">
        <v>110</v>
      </c>
      <c r="H289" s="643">
        <v>1.3</v>
      </c>
      <c r="I289" s="532" t="s">
        <v>326</v>
      </c>
      <c r="J289" s="643">
        <v>0.3</v>
      </c>
      <c r="K289" s="532"/>
      <c r="L289" s="532"/>
      <c r="M289" s="532"/>
      <c r="N289" s="532">
        <v>0.11932797411132917</v>
      </c>
      <c r="O289" s="11">
        <v>36.7102</v>
      </c>
      <c r="P289" s="11">
        <v>22.845300000000002</v>
      </c>
      <c r="Q289" s="11">
        <v>53.034506</v>
      </c>
      <c r="R289" s="10">
        <v>1025.2773</v>
      </c>
      <c r="S289" s="11">
        <v>7.0205599999999997</v>
      </c>
      <c r="T289" s="10">
        <v>100.89228</v>
      </c>
      <c r="U289" s="11">
        <v>8.2789999999999999</v>
      </c>
      <c r="V289" s="11">
        <v>0.63429999999999997</v>
      </c>
      <c r="W289" s="11">
        <v>0.73580000000000001</v>
      </c>
      <c r="X289" s="11">
        <v>36.706800000000001</v>
      </c>
      <c r="Y289" s="11">
        <v>22.7577</v>
      </c>
      <c r="Z289" s="11">
        <v>52.941035999999997</v>
      </c>
      <c r="AA289" s="10">
        <v>1025.3503000000001</v>
      </c>
      <c r="AB289" s="11">
        <v>6.9668099999999997</v>
      </c>
      <c r="AC289" s="10">
        <v>99.964709999999997</v>
      </c>
      <c r="AD289" s="11">
        <v>8.2810000000000006</v>
      </c>
      <c r="AE289" s="11">
        <v>0.69799999999999995</v>
      </c>
      <c r="AF289" s="11">
        <v>1.4480999999999999</v>
      </c>
      <c r="AG289" s="10">
        <v>6</v>
      </c>
      <c r="AH289" s="503"/>
    </row>
    <row r="290" spans="1:34" s="116" customFormat="1">
      <c r="C290" s="12"/>
      <c r="D290" s="12"/>
      <c r="E290" s="12"/>
      <c r="F290" s="12"/>
      <c r="G290" s="12"/>
      <c r="H290" s="12"/>
      <c r="I290" s="12"/>
      <c r="J290" s="12"/>
      <c r="K290" s="12"/>
      <c r="L290" s="12"/>
      <c r="M290" s="12"/>
      <c r="N290" s="11"/>
      <c r="AG290" s="9"/>
    </row>
    <row r="291" spans="1:34" s="116" customFormat="1">
      <c r="A291" s="29" t="s">
        <v>364</v>
      </c>
      <c r="B291" s="33">
        <v>41977</v>
      </c>
      <c r="C291" s="532">
        <v>1.5</v>
      </c>
      <c r="D291" s="643">
        <v>4</v>
      </c>
      <c r="E291" s="643">
        <v>2</v>
      </c>
      <c r="F291" s="643">
        <v>12</v>
      </c>
      <c r="G291" s="643">
        <v>100</v>
      </c>
      <c r="H291" s="643">
        <v>0.3</v>
      </c>
      <c r="I291" s="532" t="s">
        <v>326</v>
      </c>
      <c r="J291" s="532" t="s">
        <v>326</v>
      </c>
      <c r="K291" s="532"/>
      <c r="L291" s="532"/>
      <c r="M291" s="12"/>
      <c r="N291" s="11">
        <v>8.9347167627667978E-2</v>
      </c>
      <c r="O291" s="11">
        <v>35.790999999999997</v>
      </c>
      <c r="P291" s="11">
        <v>21.443000000000001</v>
      </c>
      <c r="Q291" s="11">
        <v>50.382680999999998</v>
      </c>
      <c r="R291" s="10">
        <v>1024.9761000000001</v>
      </c>
      <c r="S291" s="11">
        <v>7.9100099999999998</v>
      </c>
      <c r="T291" s="10">
        <v>110.30016000000001</v>
      </c>
      <c r="U291" s="11">
        <v>8.234</v>
      </c>
      <c r="V291" s="11">
        <v>0.1996</v>
      </c>
      <c r="W291" s="11">
        <v>0.22309999999999999</v>
      </c>
      <c r="X291" s="11">
        <v>35.791499999999999</v>
      </c>
      <c r="Y291" s="11">
        <v>21.4391</v>
      </c>
      <c r="Z291" s="11">
        <v>50.379676000000003</v>
      </c>
      <c r="AA291" s="10">
        <v>1024.9811999999999</v>
      </c>
      <c r="AB291" s="11">
        <v>7.9124499999999998</v>
      </c>
      <c r="AC291" s="10">
        <v>110.32702999999999</v>
      </c>
      <c r="AD291" s="11">
        <v>8.2230000000000008</v>
      </c>
      <c r="AE291" s="11">
        <v>0.26269999999999999</v>
      </c>
      <c r="AF291" s="11">
        <v>0.19209999999999999</v>
      </c>
      <c r="AG291" s="10" t="s">
        <v>122</v>
      </c>
      <c r="AH291" s="503"/>
    </row>
    <row r="292" spans="1:34" s="116" customFormat="1">
      <c r="A292" s="29" t="s">
        <v>364</v>
      </c>
      <c r="B292" s="33">
        <v>41981</v>
      </c>
      <c r="C292" s="532">
        <v>1.5</v>
      </c>
      <c r="D292" s="643">
        <v>4</v>
      </c>
      <c r="E292" s="643">
        <v>3</v>
      </c>
      <c r="F292" s="643">
        <v>11</v>
      </c>
      <c r="G292" s="643">
        <v>110</v>
      </c>
      <c r="H292" s="643">
        <v>0.2</v>
      </c>
      <c r="I292" s="532" t="s">
        <v>326</v>
      </c>
      <c r="J292" s="532" t="s">
        <v>326</v>
      </c>
      <c r="K292" s="532"/>
      <c r="L292" s="532"/>
      <c r="M292" s="12"/>
      <c r="N292" s="11">
        <v>7.519941798728709E-2</v>
      </c>
      <c r="O292" s="11">
        <v>35.881599999999999</v>
      </c>
      <c r="P292" s="11">
        <v>21.682300000000001</v>
      </c>
      <c r="Q292" s="11">
        <v>50.746698000000002</v>
      </c>
      <c r="R292" s="10">
        <v>1024.9779000000001</v>
      </c>
      <c r="S292" s="11">
        <v>7.4054599999999997</v>
      </c>
      <c r="T292" s="10">
        <v>103.76145</v>
      </c>
      <c r="U292" s="11">
        <v>8.2319999999999993</v>
      </c>
      <c r="V292" s="11">
        <v>0.47039999999999998</v>
      </c>
      <c r="W292" s="11">
        <v>0.19600000000000001</v>
      </c>
      <c r="X292" s="11">
        <v>35.881999999999998</v>
      </c>
      <c r="Y292" s="11">
        <v>21.700399999999998</v>
      </c>
      <c r="Z292" s="11">
        <v>50.767477999999997</v>
      </c>
      <c r="AA292" s="10">
        <v>1024.9853000000001</v>
      </c>
      <c r="AB292" s="11">
        <v>7.50535</v>
      </c>
      <c r="AC292" s="10">
        <v>105.19525</v>
      </c>
      <c r="AD292" s="11">
        <v>8.2379999999999995</v>
      </c>
      <c r="AE292" s="11">
        <v>0.3634</v>
      </c>
      <c r="AF292" s="11">
        <v>0.17829999999999999</v>
      </c>
      <c r="AG292" s="10" t="s">
        <v>167</v>
      </c>
      <c r="AH292" s="503"/>
    </row>
    <row r="293" spans="1:34" s="116" customFormat="1">
      <c r="A293" s="29" t="s">
        <v>364</v>
      </c>
      <c r="B293" s="33">
        <v>41988</v>
      </c>
      <c r="C293" s="532">
        <v>1.5</v>
      </c>
      <c r="D293" s="643">
        <v>3</v>
      </c>
      <c r="E293" s="643">
        <v>3</v>
      </c>
      <c r="F293" s="643">
        <v>12</v>
      </c>
      <c r="G293" s="643">
        <v>120</v>
      </c>
      <c r="H293" s="643">
        <v>0.3</v>
      </c>
      <c r="I293" s="532" t="s">
        <v>326</v>
      </c>
      <c r="J293" s="532" t="s">
        <v>326</v>
      </c>
      <c r="K293" s="532"/>
      <c r="L293" s="532"/>
      <c r="M293" s="12"/>
      <c r="N293" s="11">
        <v>9.6813703860891734E-2</v>
      </c>
      <c r="O293" s="11">
        <v>36.165799999999997</v>
      </c>
      <c r="P293" s="11">
        <v>21.089700000000001</v>
      </c>
      <c r="Q293" s="11">
        <v>50.479619999999997</v>
      </c>
      <c r="R293" s="10">
        <v>1025.3593000000001</v>
      </c>
      <c r="S293" s="11">
        <v>7.0588800000000003</v>
      </c>
      <c r="T293" s="10">
        <v>98.026060000000001</v>
      </c>
      <c r="U293" s="11">
        <v>8.2910000000000004</v>
      </c>
      <c r="V293" s="11">
        <v>0.3831</v>
      </c>
      <c r="W293" s="11">
        <v>0.1855</v>
      </c>
      <c r="X293" s="11">
        <v>36.164099999999998</v>
      </c>
      <c r="Y293" s="11">
        <v>21.092600000000001</v>
      </c>
      <c r="Z293" s="11">
        <v>50.481614999999998</v>
      </c>
      <c r="AA293" s="10">
        <v>1025.3683000000001</v>
      </c>
      <c r="AB293" s="11">
        <v>7.2509300000000003</v>
      </c>
      <c r="AC293" s="10">
        <v>100.69713</v>
      </c>
      <c r="AD293" s="11">
        <v>8.3010000000000002</v>
      </c>
      <c r="AE293" s="11">
        <v>0.24440000000000001</v>
      </c>
      <c r="AF293" s="11">
        <v>0.19</v>
      </c>
      <c r="AG293" s="10" t="s">
        <v>92</v>
      </c>
      <c r="AH293" s="503"/>
    </row>
    <row r="294" spans="1:34" s="116" customFormat="1">
      <c r="A294" s="29" t="s">
        <v>364</v>
      </c>
      <c r="B294" s="33">
        <v>41995</v>
      </c>
      <c r="C294" s="532">
        <v>1.5</v>
      </c>
      <c r="D294" s="643">
        <v>3</v>
      </c>
      <c r="E294" s="643">
        <v>3</v>
      </c>
      <c r="F294" s="643">
        <v>11</v>
      </c>
      <c r="G294" s="643">
        <v>100</v>
      </c>
      <c r="H294" s="643">
        <v>0.3</v>
      </c>
      <c r="I294" s="532" t="s">
        <v>326</v>
      </c>
      <c r="J294" s="532" t="s">
        <v>326</v>
      </c>
      <c r="K294" s="532"/>
      <c r="L294" s="532"/>
      <c r="M294" s="12"/>
      <c r="N294" s="11">
        <v>0.10401128201214596</v>
      </c>
      <c r="O294" s="11">
        <v>36.202199999999998</v>
      </c>
      <c r="P294" s="11">
        <v>21.8338</v>
      </c>
      <c r="Q294" s="11">
        <v>51.309828000000003</v>
      </c>
      <c r="R294" s="10">
        <v>1025.1795999999999</v>
      </c>
      <c r="S294" s="11">
        <v>7.1518300000000004</v>
      </c>
      <c r="T294" s="10">
        <v>100.66642</v>
      </c>
      <c r="U294" s="11">
        <v>8.26</v>
      </c>
      <c r="V294" s="11">
        <v>0.25330000000000003</v>
      </c>
      <c r="W294" s="11">
        <v>0.1721</v>
      </c>
      <c r="X294" s="11">
        <v>36.201599999999999</v>
      </c>
      <c r="Y294" s="11">
        <v>21.837299999999999</v>
      </c>
      <c r="Z294" s="11">
        <v>51.313985000000002</v>
      </c>
      <c r="AA294" s="10">
        <v>1025.1905999999999</v>
      </c>
      <c r="AB294" s="11">
        <v>7.1297300000000003</v>
      </c>
      <c r="AC294" s="10">
        <v>100.36118</v>
      </c>
      <c r="AD294" s="11">
        <v>8.26</v>
      </c>
      <c r="AE294" s="11">
        <v>0.2303</v>
      </c>
      <c r="AF294" s="11">
        <v>0.191</v>
      </c>
      <c r="AG294" s="10" t="s">
        <v>122</v>
      </c>
      <c r="AH294" s="503"/>
    </row>
    <row r="295" spans="1:34" s="116" customFormat="1">
      <c r="A295" s="29" t="s">
        <v>364</v>
      </c>
      <c r="B295" s="33">
        <v>42009</v>
      </c>
      <c r="C295" s="532">
        <v>1.5</v>
      </c>
      <c r="D295" s="643">
        <v>2</v>
      </c>
      <c r="E295" s="532">
        <v>1</v>
      </c>
      <c r="F295" s="643">
        <v>12</v>
      </c>
      <c r="G295" s="643">
        <v>120</v>
      </c>
      <c r="H295" s="643">
        <v>0.4</v>
      </c>
      <c r="I295" s="532" t="s">
        <v>326</v>
      </c>
      <c r="J295" s="532" t="s">
        <v>326</v>
      </c>
      <c r="K295" s="532"/>
      <c r="L295" s="532"/>
      <c r="M295" s="12"/>
      <c r="N295" s="11">
        <v>8.4432484005531189E-2</v>
      </c>
      <c r="O295" s="11">
        <v>36.487200000000001</v>
      </c>
      <c r="P295" s="11">
        <v>23.400600000000001</v>
      </c>
      <c r="Q295" s="11">
        <v>53.343825000000002</v>
      </c>
      <c r="R295" s="10">
        <v>1024.9459999999999</v>
      </c>
      <c r="S295" s="11">
        <v>7.1238299999999999</v>
      </c>
      <c r="T295" s="10">
        <v>103.2372</v>
      </c>
      <c r="U295" s="11">
        <v>8.2959999999999994</v>
      </c>
      <c r="V295" s="11">
        <v>0.83609999999999995</v>
      </c>
      <c r="W295" s="11">
        <v>0.55189999999999995</v>
      </c>
      <c r="X295" s="11">
        <v>36.454599999999999</v>
      </c>
      <c r="Y295" s="11">
        <v>23.258500000000002</v>
      </c>
      <c r="Z295" s="11">
        <v>53.150522000000002</v>
      </c>
      <c r="AA295" s="10">
        <v>1024.9762000000001</v>
      </c>
      <c r="AB295" s="11">
        <v>7.2061900000000003</v>
      </c>
      <c r="AC295" s="10">
        <v>104.154</v>
      </c>
      <c r="AD295" s="11">
        <v>8.3049999999999997</v>
      </c>
      <c r="AE295" s="11">
        <v>0.1867</v>
      </c>
      <c r="AF295" s="11">
        <v>0.2656</v>
      </c>
      <c r="AG295" s="10" t="s">
        <v>127</v>
      </c>
      <c r="AH295" s="503"/>
    </row>
    <row r="296" spans="1:34" s="116" customFormat="1">
      <c r="A296" s="29" t="s">
        <v>364</v>
      </c>
      <c r="B296" s="33">
        <v>42016</v>
      </c>
      <c r="C296" s="532">
        <v>1.5</v>
      </c>
      <c r="D296" s="643">
        <v>3</v>
      </c>
      <c r="E296" s="532">
        <v>1</v>
      </c>
      <c r="F296" s="643">
        <v>15</v>
      </c>
      <c r="G296" s="643">
        <v>110</v>
      </c>
      <c r="H296" s="643">
        <v>0.7</v>
      </c>
      <c r="I296" s="532" t="s">
        <v>326</v>
      </c>
      <c r="J296" s="643">
        <v>0.2</v>
      </c>
      <c r="K296" s="532"/>
      <c r="L296" s="532"/>
      <c r="M296" s="12"/>
      <c r="N296" s="11">
        <v>0.11430317126902728</v>
      </c>
      <c r="O296" s="11">
        <v>36.492800000000003</v>
      </c>
      <c r="P296" s="11">
        <v>23.243600000000001</v>
      </c>
      <c r="Q296" s="11">
        <v>53.182740000000003</v>
      </c>
      <c r="R296" s="10">
        <v>1024.9987000000001</v>
      </c>
      <c r="S296" s="11">
        <v>7.49139</v>
      </c>
      <c r="T296" s="10">
        <v>108.2719</v>
      </c>
      <c r="U296" s="11">
        <v>8.3109999999999999</v>
      </c>
      <c r="V296" s="11">
        <v>0.3231</v>
      </c>
      <c r="W296" s="11">
        <v>0.82779999999999998</v>
      </c>
      <c r="X296" s="11">
        <v>36.5366</v>
      </c>
      <c r="Y296" s="11">
        <v>23.123200000000001</v>
      </c>
      <c r="Z296" s="11">
        <v>53.111266999999998</v>
      </c>
      <c r="AA296" s="10">
        <v>1025.0778</v>
      </c>
      <c r="AB296" s="11">
        <v>7.6834899999999999</v>
      </c>
      <c r="AC296" s="10">
        <v>110.84416</v>
      </c>
      <c r="AD296" s="11">
        <v>8.327</v>
      </c>
      <c r="AE296" s="11">
        <v>0.27460000000000001</v>
      </c>
      <c r="AF296" s="11">
        <v>0.33889999999999998</v>
      </c>
      <c r="AG296" s="10" t="s">
        <v>127</v>
      </c>
      <c r="AH296" s="503"/>
    </row>
    <row r="297" spans="1:34" s="116" customFormat="1">
      <c r="A297" s="29" t="s">
        <v>364</v>
      </c>
      <c r="B297" s="33">
        <v>42023</v>
      </c>
      <c r="C297" s="532">
        <v>1.5</v>
      </c>
      <c r="D297" s="643">
        <v>3</v>
      </c>
      <c r="E297" s="532">
        <v>1</v>
      </c>
      <c r="F297" s="643">
        <v>15</v>
      </c>
      <c r="G297" s="643">
        <v>100</v>
      </c>
      <c r="H297" s="643">
        <v>0.5</v>
      </c>
      <c r="I297" s="532" t="s">
        <v>326</v>
      </c>
      <c r="J297" s="643">
        <v>0.1</v>
      </c>
      <c r="K297" s="532"/>
      <c r="L297" s="532"/>
      <c r="M297" s="12"/>
      <c r="N297" s="11">
        <v>0.11750322183733009</v>
      </c>
      <c r="O297" s="11">
        <v>36.627299999999998</v>
      </c>
      <c r="P297" s="11">
        <v>23.696899999999999</v>
      </c>
      <c r="Q297" s="11">
        <v>53.845143</v>
      </c>
      <c r="R297" s="10">
        <v>1024.9665</v>
      </c>
      <c r="S297" s="11">
        <v>5.8632</v>
      </c>
      <c r="T297" s="10">
        <v>85.474000000000004</v>
      </c>
      <c r="U297" s="11">
        <v>8.2579999999999991</v>
      </c>
      <c r="V297" s="11">
        <v>0.28079999999999999</v>
      </c>
      <c r="W297" s="11">
        <v>0.20619999999999999</v>
      </c>
      <c r="X297" s="11">
        <v>36.604399999999998</v>
      </c>
      <c r="Y297" s="11">
        <v>23.4739</v>
      </c>
      <c r="Z297" s="11">
        <v>53.576282999999997</v>
      </c>
      <c r="AA297" s="10">
        <v>1025.0266999999999</v>
      </c>
      <c r="AB297" s="11">
        <v>6.0735200000000003</v>
      </c>
      <c r="AC297" s="10">
        <v>88.187910000000002</v>
      </c>
      <c r="AD297" s="11">
        <v>8.2720000000000002</v>
      </c>
      <c r="AE297" s="11">
        <v>0.26469999999999999</v>
      </c>
      <c r="AF297" s="11">
        <v>0.2424</v>
      </c>
      <c r="AG297" s="10" t="s">
        <v>126</v>
      </c>
      <c r="AH297" s="503"/>
    </row>
    <row r="298" spans="1:34" s="116" customFormat="1">
      <c r="A298" s="29" t="s">
        <v>364</v>
      </c>
      <c r="B298" s="33">
        <v>42031</v>
      </c>
      <c r="C298" s="532">
        <v>1.5</v>
      </c>
      <c r="D298" s="643">
        <v>3</v>
      </c>
      <c r="E298" s="532">
        <v>1</v>
      </c>
      <c r="F298" s="643">
        <v>15</v>
      </c>
      <c r="G298" s="643">
        <v>110</v>
      </c>
      <c r="H298" s="643">
        <v>0.5</v>
      </c>
      <c r="I298" s="532" t="s">
        <v>326</v>
      </c>
      <c r="J298" s="643">
        <v>0.1</v>
      </c>
      <c r="K298" s="532"/>
      <c r="L298" s="532"/>
      <c r="M298" s="12"/>
      <c r="N298" s="11">
        <v>0.10189574616111841</v>
      </c>
      <c r="O298" s="11">
        <v>36.685699999999997</v>
      </c>
      <c r="P298" s="11">
        <v>23.787199999999999</v>
      </c>
      <c r="Q298" s="11">
        <v>54.018822</v>
      </c>
      <c r="R298" s="10">
        <v>1024.9824000000001</v>
      </c>
      <c r="S298" s="11">
        <v>6.35649</v>
      </c>
      <c r="T298" s="10">
        <v>92.840940000000003</v>
      </c>
      <c r="U298" s="11">
        <v>8.2929999999999993</v>
      </c>
      <c r="V298" s="11">
        <v>0.37469999999999998</v>
      </c>
      <c r="W298" s="11">
        <v>0.15770000000000001</v>
      </c>
      <c r="X298" s="11">
        <v>36.667999999999999</v>
      </c>
      <c r="Y298" s="11">
        <v>23.557099999999998</v>
      </c>
      <c r="Z298" s="11">
        <v>53.748612000000001</v>
      </c>
      <c r="AA298" s="10">
        <v>1025.0509</v>
      </c>
      <c r="AB298" s="11">
        <v>6.5702100000000003</v>
      </c>
      <c r="AC298" s="10">
        <v>95.572249999999997</v>
      </c>
      <c r="AD298" s="11">
        <v>8.3010000000000002</v>
      </c>
      <c r="AE298" s="11">
        <v>0.35070000000000001</v>
      </c>
      <c r="AF298" s="11">
        <v>0.2712</v>
      </c>
      <c r="AG298" s="10" t="s">
        <v>126</v>
      </c>
      <c r="AH298" s="503"/>
    </row>
    <row r="299" spans="1:34" s="116" customFormat="1">
      <c r="A299" s="29" t="s">
        <v>364</v>
      </c>
      <c r="B299" s="33">
        <v>42037</v>
      </c>
      <c r="C299" s="532">
        <v>1.5</v>
      </c>
      <c r="D299" s="643">
        <v>3</v>
      </c>
      <c r="E299" s="532">
        <v>1</v>
      </c>
      <c r="F299" s="643">
        <v>15</v>
      </c>
      <c r="G299" s="643">
        <v>120</v>
      </c>
      <c r="H299" s="643">
        <v>1.1000000000000001</v>
      </c>
      <c r="I299" s="532" t="s">
        <v>326</v>
      </c>
      <c r="J299" s="643">
        <v>0.2</v>
      </c>
      <c r="K299" s="532"/>
      <c r="L299" s="532"/>
      <c r="M299" s="12"/>
      <c r="N299" s="11">
        <v>5.0120586713917593E-2</v>
      </c>
      <c r="O299" s="11">
        <v>36.662999999999997</v>
      </c>
      <c r="P299" s="11">
        <v>23.993099999999998</v>
      </c>
      <c r="Q299" s="11">
        <v>54.211812000000002</v>
      </c>
      <c r="R299" s="10">
        <v>1024.9045000000001</v>
      </c>
      <c r="S299" s="11">
        <v>6.9383600000000003</v>
      </c>
      <c r="T299" s="10">
        <v>101.68582000000001</v>
      </c>
      <c r="U299" s="11">
        <v>8.266</v>
      </c>
      <c r="V299" s="11">
        <v>0.32519999999999999</v>
      </c>
      <c r="W299" s="11">
        <v>0.4304</v>
      </c>
      <c r="X299" s="11">
        <v>36.6614</v>
      </c>
      <c r="Y299" s="11">
        <v>23.959</v>
      </c>
      <c r="Z299" s="11">
        <v>54.174266000000003</v>
      </c>
      <c r="AA299" s="10">
        <v>1024.9269999999999</v>
      </c>
      <c r="AB299" s="11">
        <v>6.9740000000000002</v>
      </c>
      <c r="AC299" s="10">
        <v>102.14734</v>
      </c>
      <c r="AD299" s="11">
        <v>8.2710000000000008</v>
      </c>
      <c r="AE299" s="11">
        <v>0.29930000000000001</v>
      </c>
      <c r="AF299" s="11">
        <v>0.45119999999999999</v>
      </c>
      <c r="AG299" s="10" t="s">
        <v>154</v>
      </c>
      <c r="AH299" s="503"/>
    </row>
    <row r="300" spans="1:34" s="116" customFormat="1">
      <c r="A300" s="29" t="s">
        <v>364</v>
      </c>
      <c r="B300" s="33">
        <v>42044</v>
      </c>
      <c r="C300" s="532">
        <v>1.5</v>
      </c>
      <c r="D300" s="643">
        <v>2</v>
      </c>
      <c r="E300" s="532">
        <v>1</v>
      </c>
      <c r="F300" s="643">
        <v>16</v>
      </c>
      <c r="G300" s="643">
        <v>120</v>
      </c>
      <c r="H300" s="643">
        <v>1.1000000000000001</v>
      </c>
      <c r="I300" s="532" t="s">
        <v>326</v>
      </c>
      <c r="J300" s="643">
        <v>0.2</v>
      </c>
      <c r="K300" s="532"/>
      <c r="L300" s="532"/>
      <c r="M300" s="12"/>
      <c r="N300" s="11">
        <v>9.3407590484854267E-2</v>
      </c>
      <c r="O300" s="11">
        <v>36.559899999999999</v>
      </c>
      <c r="P300" s="11">
        <v>24.5122</v>
      </c>
      <c r="Q300" s="11">
        <v>54.637495000000001</v>
      </c>
      <c r="R300" s="10">
        <v>1024.6706999999999</v>
      </c>
      <c r="S300" s="11">
        <v>5.9182899999999998</v>
      </c>
      <c r="T300" s="10">
        <v>87.458820000000003</v>
      </c>
      <c r="U300" s="11">
        <v>8.2579999999999991</v>
      </c>
      <c r="V300" s="11">
        <v>0.24440000000000001</v>
      </c>
      <c r="W300" s="11">
        <v>0.53310000000000002</v>
      </c>
      <c r="X300" s="11">
        <v>36.557200000000002</v>
      </c>
      <c r="Y300" s="11">
        <v>24.517199999999999</v>
      </c>
      <c r="Z300" s="11">
        <v>54.640627000000002</v>
      </c>
      <c r="AA300" s="10">
        <v>1024.6806999999999</v>
      </c>
      <c r="AB300" s="11">
        <v>6.0110799999999998</v>
      </c>
      <c r="AC300" s="10">
        <v>88.836110000000005</v>
      </c>
      <c r="AD300" s="11">
        <v>8.2650000000000006</v>
      </c>
      <c r="AE300" s="11">
        <v>0.2379</v>
      </c>
      <c r="AF300" s="11">
        <v>0.60880000000000001</v>
      </c>
      <c r="AG300" s="10" t="s">
        <v>154</v>
      </c>
      <c r="AH300" s="503"/>
    </row>
    <row r="301" spans="1:34" s="116" customFormat="1">
      <c r="A301" s="29" t="s">
        <v>364</v>
      </c>
      <c r="B301" s="33">
        <v>42051</v>
      </c>
      <c r="C301" s="532">
        <v>1.5</v>
      </c>
      <c r="D301" s="643">
        <v>2</v>
      </c>
      <c r="E301" s="643">
        <v>3</v>
      </c>
      <c r="F301" s="643">
        <v>12</v>
      </c>
      <c r="G301" s="643">
        <v>90</v>
      </c>
      <c r="H301" s="643">
        <v>0.5</v>
      </c>
      <c r="I301" s="532" t="s">
        <v>326</v>
      </c>
      <c r="J301" s="532" t="s">
        <v>326</v>
      </c>
      <c r="K301" s="532"/>
      <c r="L301" s="532"/>
      <c r="M301" s="12"/>
      <c r="N301" s="11">
        <v>9.1380603608344227E-2</v>
      </c>
      <c r="O301" s="11">
        <v>36.551600000000001</v>
      </c>
      <c r="P301" s="11">
        <v>23.613</v>
      </c>
      <c r="Q301" s="11">
        <v>53.655996999999999</v>
      </c>
      <c r="R301" s="10">
        <v>1024.9327000000001</v>
      </c>
      <c r="S301" s="11">
        <v>6.5452199999999996</v>
      </c>
      <c r="T301" s="21">
        <v>95.236819999999994</v>
      </c>
      <c r="U301" s="11">
        <v>8.2170000000000005</v>
      </c>
      <c r="V301" s="11">
        <v>1.89</v>
      </c>
      <c r="W301" s="11"/>
      <c r="X301" s="11">
        <v>36.5563</v>
      </c>
      <c r="Y301" s="11">
        <v>23.528400000000001</v>
      </c>
      <c r="Z301" s="11">
        <v>53.572439000000003</v>
      </c>
      <c r="AA301" s="10">
        <v>1024.9746</v>
      </c>
      <c r="AB301" s="11">
        <v>6.6589600000000004</v>
      </c>
      <c r="AC301" s="21">
        <v>96.752870000000001</v>
      </c>
      <c r="AD301" s="11">
        <v>8.2189999999999994</v>
      </c>
      <c r="AE301" s="11">
        <v>1.0546</v>
      </c>
      <c r="AF301" s="11"/>
      <c r="AG301" s="10" t="s">
        <v>127</v>
      </c>
      <c r="AH301" s="503"/>
    </row>
    <row r="302" spans="1:34" s="116" customFormat="1">
      <c r="A302" s="29" t="s">
        <v>364</v>
      </c>
      <c r="B302" s="33">
        <v>42058</v>
      </c>
      <c r="C302" s="532">
        <v>1.5</v>
      </c>
      <c r="D302" s="643">
        <v>2</v>
      </c>
      <c r="E302" s="643">
        <v>6</v>
      </c>
      <c r="F302" s="643">
        <v>11</v>
      </c>
      <c r="G302" s="643">
        <v>90</v>
      </c>
      <c r="H302" s="643">
        <v>0.4</v>
      </c>
      <c r="I302" s="532" t="s">
        <v>326</v>
      </c>
      <c r="J302" s="532" t="s">
        <v>326</v>
      </c>
      <c r="K302" s="532"/>
      <c r="L302" s="532"/>
      <c r="M302" s="12"/>
      <c r="N302" s="11">
        <v>9.6584935958621984E-2</v>
      </c>
      <c r="O302" s="11">
        <v>36.538699999999999</v>
      </c>
      <c r="P302" s="11">
        <v>23.188500000000001</v>
      </c>
      <c r="Q302" s="11">
        <v>53.182746999999999</v>
      </c>
      <c r="R302" s="10">
        <v>1025.0476000000001</v>
      </c>
      <c r="S302" s="11">
        <v>6.8423100000000003</v>
      </c>
      <c r="T302" s="10">
        <v>98.82235</v>
      </c>
      <c r="U302" s="11">
        <v>8.2669999999999995</v>
      </c>
      <c r="V302" s="11">
        <v>0.24540000000000001</v>
      </c>
      <c r="W302" s="11">
        <v>0.22309999999999999</v>
      </c>
      <c r="X302" s="11">
        <v>36.585900000000002</v>
      </c>
      <c r="Y302" s="11">
        <v>23.200099999999999</v>
      </c>
      <c r="Z302" s="11">
        <v>53.257691999999999</v>
      </c>
      <c r="AA302" s="10">
        <v>1025.0938000000001</v>
      </c>
      <c r="AB302" s="11">
        <v>7.2910700000000004</v>
      </c>
      <c r="AC302" s="10">
        <v>105.35388</v>
      </c>
      <c r="AD302" s="11">
        <v>8.2720000000000002</v>
      </c>
      <c r="AE302" s="11">
        <v>0.19270000000000001</v>
      </c>
      <c r="AF302" s="11">
        <v>0.2273</v>
      </c>
      <c r="AG302" s="10" t="s">
        <v>154</v>
      </c>
      <c r="AH302" s="503"/>
    </row>
    <row r="303" spans="1:34" s="116" customFormat="1">
      <c r="A303" s="29" t="s">
        <v>364</v>
      </c>
      <c r="B303" s="33">
        <v>42065</v>
      </c>
      <c r="C303" s="532">
        <v>1.5</v>
      </c>
      <c r="D303" s="643">
        <v>2</v>
      </c>
      <c r="E303" s="532">
        <v>1</v>
      </c>
      <c r="F303" s="643">
        <v>12</v>
      </c>
      <c r="G303" s="643">
        <v>100</v>
      </c>
      <c r="H303" s="643">
        <v>0.7</v>
      </c>
      <c r="I303" s="532" t="s">
        <v>326</v>
      </c>
      <c r="J303" s="643">
        <v>0.1</v>
      </c>
      <c r="K303" s="532"/>
      <c r="L303" s="532"/>
      <c r="M303" s="12"/>
      <c r="N303" s="11">
        <v>0.12684312741925718</v>
      </c>
      <c r="O303" s="11">
        <v>36.550899999999999</v>
      </c>
      <c r="P303" s="11">
        <v>23.048999999999999</v>
      </c>
      <c r="Q303" s="11">
        <v>53.048730999999997</v>
      </c>
      <c r="R303" s="10">
        <v>1025.0974000000001</v>
      </c>
      <c r="S303" s="11">
        <v>7.0930099999999996</v>
      </c>
      <c r="T303" s="10">
        <v>102.20201</v>
      </c>
      <c r="U303" s="11">
        <v>8.2720000000000002</v>
      </c>
      <c r="V303" s="11">
        <v>0.26519999999999999</v>
      </c>
      <c r="W303" s="11">
        <v>0.51790000000000003</v>
      </c>
      <c r="X303" s="11">
        <v>36.643799999999999</v>
      </c>
      <c r="Y303" s="11">
        <v>22.991</v>
      </c>
      <c r="Z303" s="11">
        <v>53.107385999999998</v>
      </c>
      <c r="AA303" s="10">
        <v>1025.1982</v>
      </c>
      <c r="AB303" s="11">
        <v>7.0624099999999999</v>
      </c>
      <c r="AC303" s="10">
        <v>101.71305</v>
      </c>
      <c r="AD303" s="11">
        <v>8.2780000000000005</v>
      </c>
      <c r="AE303" s="11">
        <v>0.24160000000000001</v>
      </c>
      <c r="AF303" s="11">
        <v>0.58099999999999996</v>
      </c>
      <c r="AG303" s="10" t="s">
        <v>125</v>
      </c>
      <c r="AH303" s="503"/>
    </row>
    <row r="304" spans="1:34" s="116" customFormat="1">
      <c r="A304" s="29" t="s">
        <v>364</v>
      </c>
      <c r="B304" s="33">
        <v>42072</v>
      </c>
      <c r="C304" s="532">
        <v>1.5</v>
      </c>
      <c r="D304" s="532">
        <v>1</v>
      </c>
      <c r="E304" s="532">
        <v>1</v>
      </c>
      <c r="F304" s="643">
        <v>12</v>
      </c>
      <c r="G304" s="643">
        <v>100</v>
      </c>
      <c r="H304" s="643">
        <v>0.8</v>
      </c>
      <c r="I304" s="532" t="s">
        <v>326</v>
      </c>
      <c r="J304" s="643">
        <v>0.1</v>
      </c>
      <c r="K304" s="532"/>
      <c r="L304" s="532"/>
      <c r="M304" s="12"/>
      <c r="N304" s="11">
        <v>0.10037483638179664</v>
      </c>
      <c r="O304" s="11">
        <v>36.724800000000002</v>
      </c>
      <c r="P304" s="11">
        <v>23.780100000000001</v>
      </c>
      <c r="Q304" s="11">
        <v>54.062325000000001</v>
      </c>
      <c r="R304" s="10">
        <v>1025.0159000000001</v>
      </c>
      <c r="S304" s="11">
        <v>6.7473400000000003</v>
      </c>
      <c r="T304" s="10">
        <v>98.559629999999999</v>
      </c>
      <c r="U304" s="11">
        <v>8.3379999999999992</v>
      </c>
      <c r="V304" s="11">
        <v>0.29289999999999999</v>
      </c>
      <c r="W304" s="11">
        <v>0.44950000000000001</v>
      </c>
      <c r="X304" s="11">
        <v>36.782699999999998</v>
      </c>
      <c r="Y304" s="11">
        <v>23.387899999999998</v>
      </c>
      <c r="Z304" s="11">
        <v>53.714759000000001</v>
      </c>
      <c r="AA304" s="10">
        <v>1025.1886999999999</v>
      </c>
      <c r="AB304" s="11">
        <v>6.4537199999999997</v>
      </c>
      <c r="AC304" s="10">
        <v>93.665170000000003</v>
      </c>
      <c r="AD304" s="11">
        <v>8.3309999999999995</v>
      </c>
      <c r="AE304" s="11">
        <v>0.45</v>
      </c>
      <c r="AF304" s="11">
        <v>0.49330000000000002</v>
      </c>
      <c r="AG304" s="10" t="s">
        <v>125</v>
      </c>
      <c r="AH304" s="503"/>
    </row>
    <row r="305" spans="1:34" s="116" customFormat="1">
      <c r="A305" s="29" t="s">
        <v>364</v>
      </c>
      <c r="B305" s="33">
        <v>42079</v>
      </c>
      <c r="C305" s="532">
        <v>1.5</v>
      </c>
      <c r="D305" s="643">
        <v>2</v>
      </c>
      <c r="E305" s="532">
        <v>1</v>
      </c>
      <c r="F305" s="643">
        <v>16</v>
      </c>
      <c r="G305" s="643">
        <v>130</v>
      </c>
      <c r="H305" s="643">
        <v>1.6</v>
      </c>
      <c r="I305" s="532" t="s">
        <v>326</v>
      </c>
      <c r="J305" s="643">
        <v>0.4</v>
      </c>
      <c r="K305" s="532"/>
      <c r="L305" s="532"/>
      <c r="M305" s="532"/>
      <c r="N305" s="11">
        <v>0.11772768651224925</v>
      </c>
      <c r="O305" s="11">
        <v>36.805</v>
      </c>
      <c r="P305" s="11">
        <v>23.700099999999999</v>
      </c>
      <c r="Q305" s="11">
        <v>54.080347000000003</v>
      </c>
      <c r="R305" s="10">
        <v>1025.0997</v>
      </c>
      <c r="S305" s="11">
        <v>6.3101099999999999</v>
      </c>
      <c r="T305" s="10">
        <v>92.088419999999999</v>
      </c>
      <c r="U305" s="11">
        <v>8.3209999999999997</v>
      </c>
      <c r="V305" s="11">
        <v>0.3972</v>
      </c>
      <c r="W305" s="11">
        <v>0.505</v>
      </c>
      <c r="X305" s="11">
        <v>36.807600000000001</v>
      </c>
      <c r="Y305" s="11">
        <v>23.636900000000001</v>
      </c>
      <c r="Z305" s="11">
        <v>54.016672999999997</v>
      </c>
      <c r="AA305" s="10">
        <v>1025.1344999999999</v>
      </c>
      <c r="AB305" s="11">
        <v>6.27386</v>
      </c>
      <c r="AC305" s="10">
        <v>91.460949999999997</v>
      </c>
      <c r="AD305" s="11">
        <v>8.3219999999999992</v>
      </c>
      <c r="AE305" s="11">
        <v>0.35170000000000001</v>
      </c>
      <c r="AF305" s="11">
        <v>0.58979999999999999</v>
      </c>
      <c r="AG305" s="10" t="s">
        <v>178</v>
      </c>
      <c r="AH305" s="503"/>
    </row>
    <row r="306" spans="1:34" s="116" customFormat="1">
      <c r="A306" s="29" t="s">
        <v>364</v>
      </c>
      <c r="B306" s="33">
        <v>42086</v>
      </c>
      <c r="C306" s="532">
        <v>1.5</v>
      </c>
      <c r="D306" s="643">
        <v>2</v>
      </c>
      <c r="E306" s="643">
        <v>4</v>
      </c>
      <c r="F306" s="643">
        <v>13</v>
      </c>
      <c r="G306" s="643">
        <v>110</v>
      </c>
      <c r="H306" s="643">
        <v>1.1000000000000001</v>
      </c>
      <c r="I306" s="532" t="s">
        <v>326</v>
      </c>
      <c r="J306" s="643">
        <v>0.2</v>
      </c>
      <c r="K306" s="532"/>
      <c r="L306" s="532"/>
      <c r="M306" s="532"/>
      <c r="N306" s="532">
        <v>9.9507806685660227E-2</v>
      </c>
      <c r="O306" s="11">
        <v>36.633899999999997</v>
      </c>
      <c r="P306" s="11">
        <v>22.035299999999999</v>
      </c>
      <c r="Q306" s="11">
        <v>52.068506999999997</v>
      </c>
      <c r="R306" s="10">
        <v>1025.4521</v>
      </c>
      <c r="S306" s="11">
        <v>7.0069800000000004</v>
      </c>
      <c r="T306" s="10">
        <v>99.23</v>
      </c>
      <c r="U306" s="11">
        <v>8.2579999999999991</v>
      </c>
      <c r="V306" s="11">
        <v>0.748</v>
      </c>
      <c r="W306" s="11">
        <v>0.51200000000000001</v>
      </c>
      <c r="X306" s="11">
        <v>36.640900000000002</v>
      </c>
      <c r="Y306" s="11">
        <v>21.968699999999998</v>
      </c>
      <c r="Z306" s="11">
        <v>52.007420000000003</v>
      </c>
      <c r="AA306" s="10">
        <v>1025.4892</v>
      </c>
      <c r="AB306" s="11">
        <v>7.33378</v>
      </c>
      <c r="AC306" s="10">
        <v>103.73984</v>
      </c>
      <c r="AD306" s="11">
        <v>8.2720000000000002</v>
      </c>
      <c r="AE306" s="11">
        <v>0.61960000000000004</v>
      </c>
      <c r="AF306" s="11">
        <v>0.57889999999999997</v>
      </c>
      <c r="AG306" s="10" t="s">
        <v>154</v>
      </c>
      <c r="AH306" s="503"/>
    </row>
    <row r="307" spans="1:34" s="116" customFormat="1">
      <c r="C307" s="12"/>
      <c r="D307" s="12"/>
      <c r="E307" s="12"/>
      <c r="F307" s="12"/>
      <c r="G307" s="12"/>
      <c r="H307" s="12"/>
      <c r="I307" s="12"/>
      <c r="J307" s="12"/>
      <c r="K307" s="12"/>
      <c r="L307" s="12"/>
      <c r="M307" s="12"/>
      <c r="N307" s="11"/>
      <c r="AG307" s="9"/>
    </row>
    <row r="308" spans="1:34" s="116" customFormat="1">
      <c r="A308" s="29" t="s">
        <v>292</v>
      </c>
      <c r="B308" s="33">
        <v>41977</v>
      </c>
      <c r="C308" s="532">
        <v>1.5</v>
      </c>
      <c r="D308" s="643">
        <v>3</v>
      </c>
      <c r="E308" s="532">
        <v>1</v>
      </c>
      <c r="F308" s="643">
        <v>16</v>
      </c>
      <c r="G308" s="643">
        <v>140</v>
      </c>
      <c r="H308" s="643">
        <v>0.8</v>
      </c>
      <c r="I308" s="643">
        <v>0.2</v>
      </c>
      <c r="J308" s="532" t="s">
        <v>326</v>
      </c>
      <c r="K308" s="643">
        <v>1.1000000000000001</v>
      </c>
      <c r="L308" s="532" t="s">
        <v>382</v>
      </c>
      <c r="M308" s="532">
        <f t="shared" ref="M308:M313" si="2">L308/K308*100</f>
        <v>15.454545454545453</v>
      </c>
      <c r="N308" s="11">
        <v>7.7994025584459545E-2</v>
      </c>
      <c r="O308" s="11">
        <v>35.801900000000003</v>
      </c>
      <c r="P308" s="11">
        <v>21.917300000000001</v>
      </c>
      <c r="Q308" s="11">
        <v>50.892862000000001</v>
      </c>
      <c r="R308" s="10">
        <v>1024.8542</v>
      </c>
      <c r="S308" s="11">
        <v>7.5715700000000004</v>
      </c>
      <c r="T308" s="10">
        <v>106.48333</v>
      </c>
      <c r="U308" s="11">
        <v>8.2850000000000001</v>
      </c>
      <c r="V308" s="11">
        <v>0.5222</v>
      </c>
      <c r="W308" s="11">
        <v>0.48920000000000002</v>
      </c>
      <c r="X308" s="11">
        <v>35.802700000000002</v>
      </c>
      <c r="Y308" s="11">
        <v>21.911999999999999</v>
      </c>
      <c r="Z308" s="11">
        <v>50.888291000000002</v>
      </c>
      <c r="AA308" s="10">
        <v>1024.8562999999999</v>
      </c>
      <c r="AB308" s="11">
        <v>7.5232799999999997</v>
      </c>
      <c r="AC308" s="10">
        <v>105.79492999999999</v>
      </c>
      <c r="AD308" s="11">
        <v>8.2870000000000008</v>
      </c>
      <c r="AE308" s="11">
        <v>0.46150000000000002</v>
      </c>
      <c r="AF308" s="11">
        <v>0.4698</v>
      </c>
      <c r="AG308" s="10" t="s">
        <v>354</v>
      </c>
      <c r="AH308" s="503"/>
    </row>
    <row r="309" spans="1:34" s="116" customFormat="1">
      <c r="A309" s="29" t="s">
        <v>292</v>
      </c>
      <c r="B309" s="33">
        <v>41981</v>
      </c>
      <c r="C309" s="643">
        <v>3</v>
      </c>
      <c r="D309" s="643">
        <v>3</v>
      </c>
      <c r="E309" s="532">
        <v>1</v>
      </c>
      <c r="F309" s="643">
        <v>15</v>
      </c>
      <c r="G309" s="643">
        <v>130</v>
      </c>
      <c r="H309" s="643">
        <v>0.5</v>
      </c>
      <c r="I309" s="532" t="s">
        <v>326</v>
      </c>
      <c r="J309" s="532" t="s">
        <v>326</v>
      </c>
      <c r="K309" s="643">
        <v>2.2999999999999998</v>
      </c>
      <c r="L309" s="532" t="s">
        <v>381</v>
      </c>
      <c r="M309" s="532">
        <f t="shared" si="2"/>
        <v>5.6521739130434785</v>
      </c>
      <c r="N309" s="11">
        <v>8.1119642863859975E-2</v>
      </c>
      <c r="O309" s="11">
        <v>35.930199999999999</v>
      </c>
      <c r="P309" s="11">
        <v>22.626200000000001</v>
      </c>
      <c r="Q309" s="11">
        <v>51.801254999999998</v>
      </c>
      <c r="R309" s="10">
        <v>1024.7489</v>
      </c>
      <c r="S309" s="11">
        <v>7.3004199999999999</v>
      </c>
      <c r="T309" s="10">
        <v>104.04045000000001</v>
      </c>
      <c r="U309" s="11">
        <v>8.3109999999999999</v>
      </c>
      <c r="V309" s="11">
        <v>0.75590000000000002</v>
      </c>
      <c r="W309" s="11">
        <v>0.38500000000000001</v>
      </c>
      <c r="X309" s="11">
        <v>35.928100000000001</v>
      </c>
      <c r="Y309" s="11">
        <v>22.625399999999999</v>
      </c>
      <c r="Z309" s="11">
        <v>51.798288999999997</v>
      </c>
      <c r="AA309" s="10">
        <v>1024.7521999999999</v>
      </c>
      <c r="AB309" s="11">
        <v>7.2921800000000001</v>
      </c>
      <c r="AC309" s="10">
        <v>103.9204</v>
      </c>
      <c r="AD309" s="11">
        <v>8.3119999999999994</v>
      </c>
      <c r="AE309" s="11">
        <v>1.1355</v>
      </c>
      <c r="AF309" s="11">
        <v>1.5815999999999999</v>
      </c>
      <c r="AG309" s="10">
        <v>7.1</v>
      </c>
      <c r="AH309" s="503"/>
    </row>
    <row r="310" spans="1:34" s="116" customFormat="1">
      <c r="A310" s="29" t="s">
        <v>292</v>
      </c>
      <c r="B310" s="33">
        <v>41988</v>
      </c>
      <c r="C310" s="532">
        <v>1.5</v>
      </c>
      <c r="D310" s="532">
        <v>1</v>
      </c>
      <c r="E310" s="532">
        <v>1</v>
      </c>
      <c r="F310" s="643">
        <v>17</v>
      </c>
      <c r="G310" s="643">
        <v>160</v>
      </c>
      <c r="H310" s="643">
        <v>2.8</v>
      </c>
      <c r="I310" s="532" t="s">
        <v>326</v>
      </c>
      <c r="J310" s="643">
        <v>0.8</v>
      </c>
      <c r="K310" s="643">
        <v>3.4</v>
      </c>
      <c r="L310" s="532" t="s">
        <v>400</v>
      </c>
      <c r="M310" s="532">
        <f t="shared" si="2"/>
        <v>8.2352941176470598</v>
      </c>
      <c r="N310" s="532">
        <v>7.6042984654166854E-2</v>
      </c>
      <c r="O310" s="11">
        <v>36.101399999999998</v>
      </c>
      <c r="P310" s="11">
        <v>21.315899999999999</v>
      </c>
      <c r="Q310" s="11">
        <v>50.637300000000003</v>
      </c>
      <c r="R310" s="10">
        <v>1025.2479000000001</v>
      </c>
      <c r="S310" s="11">
        <v>7.2173800000000004</v>
      </c>
      <c r="T310" s="10">
        <v>100.59623000000001</v>
      </c>
      <c r="U310" s="11">
        <v>8.3879999999999999</v>
      </c>
      <c r="V310" s="11">
        <v>3.1177999999999999</v>
      </c>
      <c r="W310" s="11">
        <v>1.9511000000000001</v>
      </c>
      <c r="X310" s="11">
        <v>36.108499999999999</v>
      </c>
      <c r="Y310" s="11">
        <v>21.3416</v>
      </c>
      <c r="Z310" s="11">
        <v>50.673653000000002</v>
      </c>
      <c r="AA310" s="10">
        <v>1025.2505000000001</v>
      </c>
      <c r="AB310" s="11">
        <v>7.39954</v>
      </c>
      <c r="AC310" s="10">
        <v>103.18692</v>
      </c>
      <c r="AD310" s="11">
        <v>8.3979999999999997</v>
      </c>
      <c r="AE310" s="11">
        <v>2.2065999999999999</v>
      </c>
      <c r="AF310" s="11">
        <v>3.2847</v>
      </c>
      <c r="AG310" s="10">
        <v>6.1</v>
      </c>
      <c r="AH310" s="503"/>
    </row>
    <row r="311" spans="1:34" s="116" customFormat="1">
      <c r="A311" s="29" t="s">
        <v>292</v>
      </c>
      <c r="B311" s="33">
        <v>41995</v>
      </c>
      <c r="C311" s="532">
        <v>1.5</v>
      </c>
      <c r="D311" s="643">
        <v>3</v>
      </c>
      <c r="E311" s="532">
        <v>1</v>
      </c>
      <c r="F311" s="643">
        <v>18</v>
      </c>
      <c r="G311" s="643">
        <v>160</v>
      </c>
      <c r="H311" s="643">
        <v>0.9</v>
      </c>
      <c r="I311" s="643">
        <v>0.2</v>
      </c>
      <c r="J311" s="643">
        <v>0.1</v>
      </c>
      <c r="K311" s="643">
        <v>2.7</v>
      </c>
      <c r="L311" s="532" t="s">
        <v>390</v>
      </c>
      <c r="M311" s="532">
        <f t="shared" si="2"/>
        <v>7.4074074074074066</v>
      </c>
      <c r="N311" s="11">
        <v>0.25696867333298057</v>
      </c>
      <c r="O311" s="11">
        <v>36.5381</v>
      </c>
      <c r="P311" s="11">
        <v>22.8795</v>
      </c>
      <c r="Q311" s="11">
        <v>52.850557000000002</v>
      </c>
      <c r="R311" s="10">
        <v>1025.1380999999999</v>
      </c>
      <c r="S311" s="11">
        <v>6.6622300000000001</v>
      </c>
      <c r="T311" s="10">
        <v>95.704520000000002</v>
      </c>
      <c r="U311" s="11">
        <v>8.25</v>
      </c>
      <c r="V311" s="11">
        <v>0.62680000000000002</v>
      </c>
      <c r="W311" s="11">
        <v>0.49680000000000002</v>
      </c>
      <c r="X311" s="11">
        <v>36.5364</v>
      </c>
      <c r="Y311" s="11">
        <v>22.866299999999999</v>
      </c>
      <c r="Z311" s="11">
        <v>52.834605000000003</v>
      </c>
      <c r="AA311" s="10">
        <v>1025.145</v>
      </c>
      <c r="AB311" s="11">
        <v>6.6793899999999997</v>
      </c>
      <c r="AC311" s="10">
        <v>95.927909999999997</v>
      </c>
      <c r="AD311" s="11">
        <v>8.2479999999999993</v>
      </c>
      <c r="AE311" s="11">
        <v>2.4786999999999999</v>
      </c>
      <c r="AF311" s="11">
        <v>2.9596</v>
      </c>
      <c r="AG311" s="10">
        <v>7.4</v>
      </c>
      <c r="AH311" s="503"/>
    </row>
    <row r="312" spans="1:34" s="116" customFormat="1">
      <c r="A312" s="29" t="s">
        <v>292</v>
      </c>
      <c r="B312" s="33">
        <v>42009</v>
      </c>
      <c r="C312" s="532">
        <v>1.5</v>
      </c>
      <c r="D312" s="532">
        <v>1</v>
      </c>
      <c r="E312" s="532">
        <v>1</v>
      </c>
      <c r="F312" s="643">
        <v>19</v>
      </c>
      <c r="G312" s="643">
        <v>190</v>
      </c>
      <c r="H312" s="643">
        <v>1.7</v>
      </c>
      <c r="I312" s="643">
        <v>0.3</v>
      </c>
      <c r="J312" s="643">
        <v>0.2</v>
      </c>
      <c r="K312" s="643">
        <v>1.9</v>
      </c>
      <c r="L312" s="532" t="s">
        <v>407</v>
      </c>
      <c r="M312" s="532">
        <f t="shared" si="2"/>
        <v>15.789473684210526</v>
      </c>
      <c r="N312" s="11">
        <v>9.7239409976040345E-2</v>
      </c>
      <c r="O312" s="11">
        <v>36.569699999999997</v>
      </c>
      <c r="P312" s="11">
        <v>24.4453</v>
      </c>
      <c r="Q312" s="11">
        <v>54.578004999999997</v>
      </c>
      <c r="R312" s="10">
        <v>1024.6980000000001</v>
      </c>
      <c r="S312" s="11">
        <v>6.7247300000000001</v>
      </c>
      <c r="T312" s="10">
        <v>99.26831</v>
      </c>
      <c r="U312" s="11">
        <v>8.3339999999999996</v>
      </c>
      <c r="V312" s="11">
        <v>0.3977</v>
      </c>
      <c r="W312" s="11">
        <v>0.82840000000000003</v>
      </c>
      <c r="X312" s="11">
        <v>36.565199999999997</v>
      </c>
      <c r="Y312" s="11">
        <v>24.4466</v>
      </c>
      <c r="Z312" s="11">
        <v>54.573984000000003</v>
      </c>
      <c r="AA312" s="10">
        <v>1024.6989000000001</v>
      </c>
      <c r="AB312" s="11">
        <v>6.72689</v>
      </c>
      <c r="AC312" s="10">
        <v>99.299800000000005</v>
      </c>
      <c r="AD312" s="11">
        <v>8.3360000000000003</v>
      </c>
      <c r="AE312" s="11">
        <v>0.37119999999999997</v>
      </c>
      <c r="AF312" s="11">
        <v>0.81920000000000004</v>
      </c>
      <c r="AG312" s="10">
        <v>7.5</v>
      </c>
      <c r="AH312" s="503"/>
    </row>
    <row r="313" spans="1:34" s="116" customFormat="1">
      <c r="A313" s="29" t="s">
        <v>292</v>
      </c>
      <c r="B313" s="33">
        <v>42016</v>
      </c>
      <c r="C313" s="643">
        <v>4</v>
      </c>
      <c r="D313" s="643">
        <v>2</v>
      </c>
      <c r="E313" s="532">
        <v>1</v>
      </c>
      <c r="F313" s="643">
        <v>17</v>
      </c>
      <c r="G313" s="643">
        <v>150</v>
      </c>
      <c r="H313" s="643">
        <v>0.7</v>
      </c>
      <c r="I313" s="532" t="s">
        <v>326</v>
      </c>
      <c r="J313" s="643">
        <v>0.1</v>
      </c>
      <c r="K313" s="643">
        <v>1.5</v>
      </c>
      <c r="L313" s="532" t="s">
        <v>384</v>
      </c>
      <c r="M313" s="532">
        <f t="shared" si="2"/>
        <v>10</v>
      </c>
      <c r="N313" s="11">
        <v>7.7605427656825862E-2</v>
      </c>
      <c r="O313" s="11">
        <v>36.678199999999997</v>
      </c>
      <c r="P313" s="11">
        <v>23.334</v>
      </c>
      <c r="Q313" s="11">
        <v>53.520004</v>
      </c>
      <c r="R313" s="10">
        <v>1025.1122</v>
      </c>
      <c r="S313" s="11">
        <v>5.8315700000000001</v>
      </c>
      <c r="T313" s="10">
        <v>84.505669999999995</v>
      </c>
      <c r="U313" s="11">
        <v>8.234</v>
      </c>
      <c r="V313" s="11">
        <v>9.2058999999999997</v>
      </c>
      <c r="W313" s="11">
        <v>9.1549999999999994</v>
      </c>
      <c r="X313" s="11">
        <v>36.655700000000003</v>
      </c>
      <c r="Y313" s="11">
        <v>23.2624</v>
      </c>
      <c r="Z313" s="11">
        <v>53.413989999999998</v>
      </c>
      <c r="AA313" s="10">
        <v>1025.1192000000001</v>
      </c>
      <c r="AB313" s="11">
        <v>5.8409899999999997</v>
      </c>
      <c r="AC313" s="10">
        <v>84.5261</v>
      </c>
      <c r="AD313" s="11">
        <v>8.2319999999999993</v>
      </c>
      <c r="AE313" s="11">
        <v>9.1877999999999993</v>
      </c>
      <c r="AF313" s="11">
        <v>9.1549999999999994</v>
      </c>
      <c r="AG313" s="10">
        <v>7.3</v>
      </c>
      <c r="AH313" s="503"/>
    </row>
    <row r="314" spans="1:34" s="116" customFormat="1">
      <c r="A314" s="29" t="s">
        <v>292</v>
      </c>
      <c r="B314" s="33">
        <v>42023</v>
      </c>
      <c r="C314" s="532">
        <v>1.5</v>
      </c>
      <c r="D314" s="643">
        <v>3</v>
      </c>
      <c r="E314" s="532">
        <v>1</v>
      </c>
      <c r="F314" s="643">
        <v>15</v>
      </c>
      <c r="G314" s="643">
        <v>120</v>
      </c>
      <c r="H314" s="643">
        <v>1.1000000000000001</v>
      </c>
      <c r="I314" s="532" t="s">
        <v>326</v>
      </c>
      <c r="J314" s="643">
        <v>0.2</v>
      </c>
      <c r="K314" s="643">
        <v>2</v>
      </c>
      <c r="L314" s="532" t="s">
        <v>379</v>
      </c>
      <c r="M314" s="532">
        <f t="shared" ref="M314:M357" si="3">L314/K314*100</f>
        <v>9</v>
      </c>
      <c r="N314" s="11">
        <v>9.1571642392568028E-2</v>
      </c>
      <c r="O314" s="11">
        <v>36.670299999999997</v>
      </c>
      <c r="P314" s="11">
        <v>24.079699999999999</v>
      </c>
      <c r="Q314" s="11">
        <v>54.315170000000002</v>
      </c>
      <c r="R314" s="10">
        <v>1024.8852999999999</v>
      </c>
      <c r="S314" s="11">
        <v>5.8990600000000004</v>
      </c>
      <c r="T314" s="10">
        <v>86.586500000000001</v>
      </c>
      <c r="U314" s="11">
        <v>8.2850000000000001</v>
      </c>
      <c r="V314" s="11">
        <v>0.77529999999999999</v>
      </c>
      <c r="W314" s="11">
        <v>0.50570000000000004</v>
      </c>
      <c r="X314" s="11">
        <v>36.6676</v>
      </c>
      <c r="Y314" s="11">
        <v>24.092500000000001</v>
      </c>
      <c r="Z314" s="11">
        <v>54.325938000000001</v>
      </c>
      <c r="AA314" s="10">
        <v>1024.883</v>
      </c>
      <c r="AB314" s="11">
        <v>6.0426200000000003</v>
      </c>
      <c r="AC314" s="10">
        <v>88.71199</v>
      </c>
      <c r="AD314" s="11">
        <v>8.2870000000000008</v>
      </c>
      <c r="AE314" s="11">
        <v>1.0326</v>
      </c>
      <c r="AF314" s="11">
        <v>0.73160000000000003</v>
      </c>
      <c r="AG314" s="10">
        <v>7.7</v>
      </c>
      <c r="AH314" s="503"/>
    </row>
    <row r="315" spans="1:34" s="116" customFormat="1">
      <c r="A315" s="29" t="s">
        <v>292</v>
      </c>
      <c r="B315" s="33">
        <v>42031</v>
      </c>
      <c r="C315" s="532">
        <v>1.5</v>
      </c>
      <c r="D315" s="643">
        <v>2</v>
      </c>
      <c r="E315" s="532">
        <v>1</v>
      </c>
      <c r="F315" s="643">
        <v>16</v>
      </c>
      <c r="G315" s="643">
        <v>150</v>
      </c>
      <c r="H315" s="643">
        <v>0.7</v>
      </c>
      <c r="I315" s="532" t="s">
        <v>326</v>
      </c>
      <c r="J315" s="532" t="s">
        <v>326</v>
      </c>
      <c r="K315" s="643">
        <v>1.1000000000000001</v>
      </c>
      <c r="L315" s="532" t="s">
        <v>385</v>
      </c>
      <c r="M315" s="532">
        <f t="shared" si="3"/>
        <v>14.545454545454545</v>
      </c>
      <c r="N315" s="532">
        <v>8.2618700491802477E-2</v>
      </c>
      <c r="O315" s="11">
        <v>36.693100000000001</v>
      </c>
      <c r="P315" s="11">
        <v>23.376100000000001</v>
      </c>
      <c r="Q315" s="11">
        <v>53.584425000000003</v>
      </c>
      <c r="R315" s="10">
        <v>1025.1095</v>
      </c>
      <c r="S315" s="11">
        <v>5.8975900000000001</v>
      </c>
      <c r="T315" s="10">
        <v>85.532079999999993</v>
      </c>
      <c r="U315" s="11">
        <v>8.2460000000000004</v>
      </c>
      <c r="V315" s="11">
        <v>0.40489999999999998</v>
      </c>
      <c r="W315" s="11">
        <v>0.46500000000000002</v>
      </c>
      <c r="X315" s="11">
        <v>36.686</v>
      </c>
      <c r="Y315" s="11">
        <v>23.3626</v>
      </c>
      <c r="Z315" s="11">
        <v>53.561219000000001</v>
      </c>
      <c r="AA315" s="10">
        <v>1025.1125</v>
      </c>
      <c r="AB315" s="11">
        <v>5.9512900000000002</v>
      </c>
      <c r="AC315" s="10">
        <v>86.287289999999999</v>
      </c>
      <c r="AD315" s="11">
        <v>8.2490000000000006</v>
      </c>
      <c r="AE315" s="11">
        <v>0.38109999999999999</v>
      </c>
      <c r="AF315" s="11">
        <v>0.6321</v>
      </c>
      <c r="AG315" s="10">
        <v>8.1999999999999993</v>
      </c>
      <c r="AH315" s="503"/>
    </row>
    <row r="316" spans="1:34" s="116" customFormat="1">
      <c r="A316" s="29" t="s">
        <v>292</v>
      </c>
      <c r="B316" s="33">
        <v>42037</v>
      </c>
      <c r="C316" s="532">
        <v>1.5</v>
      </c>
      <c r="D316" s="643">
        <v>3</v>
      </c>
      <c r="E316" s="532">
        <v>1</v>
      </c>
      <c r="F316" s="643">
        <v>24</v>
      </c>
      <c r="G316" s="643">
        <v>190</v>
      </c>
      <c r="H316" s="643">
        <v>3.1</v>
      </c>
      <c r="I316" s="643">
        <v>0.2</v>
      </c>
      <c r="J316" s="643">
        <v>0.5</v>
      </c>
      <c r="K316" s="643">
        <v>2.6</v>
      </c>
      <c r="L316" s="532" t="s">
        <v>408</v>
      </c>
      <c r="M316" s="532">
        <f t="shared" si="3"/>
        <v>13.461538461538462</v>
      </c>
      <c r="N316" s="532">
        <v>9.7294574429534861E-2</v>
      </c>
      <c r="O316" s="11">
        <v>36.615000000000002</v>
      </c>
      <c r="P316" s="11">
        <v>23.2775</v>
      </c>
      <c r="Q316" s="11">
        <v>53.377104000000003</v>
      </c>
      <c r="R316" s="10">
        <v>1025.0795000000001</v>
      </c>
      <c r="S316" s="11">
        <v>5.5481699999999998</v>
      </c>
      <c r="T316" s="10">
        <v>80.290800000000004</v>
      </c>
      <c r="U316" s="11">
        <v>8.1720000000000006</v>
      </c>
      <c r="V316" s="11">
        <v>0.83660000000000001</v>
      </c>
      <c r="W316" s="11">
        <v>1.2581</v>
      </c>
      <c r="X316" s="11">
        <v>36.616100000000003</v>
      </c>
      <c r="Y316" s="11">
        <v>23.285599999999999</v>
      </c>
      <c r="Z316" s="11">
        <v>53.387642999999997</v>
      </c>
      <c r="AA316" s="10">
        <v>1025.0821000000001</v>
      </c>
      <c r="AB316" s="11">
        <v>5.5785799999999997</v>
      </c>
      <c r="AC316" s="10">
        <v>80.742720000000006</v>
      </c>
      <c r="AD316" s="11">
        <v>8.173</v>
      </c>
      <c r="AE316" s="11">
        <v>0.82079999999999997</v>
      </c>
      <c r="AF316" s="11">
        <v>1.6504000000000001</v>
      </c>
      <c r="AG316" s="10" t="s">
        <v>354</v>
      </c>
      <c r="AH316" s="503"/>
    </row>
    <row r="317" spans="1:34" s="116" customFormat="1">
      <c r="A317" s="29" t="s">
        <v>292</v>
      </c>
      <c r="B317" s="33">
        <v>42044</v>
      </c>
      <c r="C317" s="532">
        <v>1.5</v>
      </c>
      <c r="D317" s="643">
        <v>3</v>
      </c>
      <c r="E317" s="532">
        <v>1</v>
      </c>
      <c r="F317" s="643">
        <v>24</v>
      </c>
      <c r="G317" s="643">
        <v>180</v>
      </c>
      <c r="H317" s="643">
        <v>1.9</v>
      </c>
      <c r="I317" s="532" t="s">
        <v>326</v>
      </c>
      <c r="J317" s="643">
        <v>0.3</v>
      </c>
      <c r="K317" s="643">
        <v>1.5</v>
      </c>
      <c r="L317" s="532" t="s">
        <v>403</v>
      </c>
      <c r="M317" s="532">
        <f t="shared" si="3"/>
        <v>17.333333333333336</v>
      </c>
      <c r="N317" s="532">
        <v>9.7383360917676701E-2</v>
      </c>
      <c r="O317" s="11">
        <v>36.731499999999997</v>
      </c>
      <c r="P317" s="11">
        <v>25.107399999999998</v>
      </c>
      <c r="Q317" s="11">
        <v>55.512447999999999</v>
      </c>
      <c r="R317" s="10">
        <v>1024.6188</v>
      </c>
      <c r="S317" s="11">
        <v>5.4858000000000002</v>
      </c>
      <c r="T317" s="10">
        <v>81.971879999999999</v>
      </c>
      <c r="U317" s="11">
        <v>8.2379999999999995</v>
      </c>
      <c r="V317" s="11">
        <v>0.6573</v>
      </c>
      <c r="W317" s="11">
        <v>0.74250000000000005</v>
      </c>
      <c r="X317" s="11">
        <v>36.703400000000002</v>
      </c>
      <c r="Y317" s="11">
        <v>25.020099999999999</v>
      </c>
      <c r="Z317" s="11">
        <v>55.380367</v>
      </c>
      <c r="AA317" s="10">
        <v>1024.6302000000001</v>
      </c>
      <c r="AB317" s="11">
        <v>5.5647099999999998</v>
      </c>
      <c r="AC317" s="10">
        <v>83.014859999999999</v>
      </c>
      <c r="AD317" s="11">
        <v>8.2490000000000006</v>
      </c>
      <c r="AE317" s="11">
        <v>0.70430000000000004</v>
      </c>
      <c r="AF317" s="11">
        <v>1.1233</v>
      </c>
      <c r="AG317" s="10">
        <v>7.6</v>
      </c>
      <c r="AH317" s="503"/>
    </row>
    <row r="318" spans="1:34" s="116" customFormat="1">
      <c r="A318" s="29" t="s">
        <v>292</v>
      </c>
      <c r="B318" s="33">
        <v>42051</v>
      </c>
      <c r="C318" s="532">
        <v>1.5</v>
      </c>
      <c r="D318" s="643">
        <v>3</v>
      </c>
      <c r="E318" s="643">
        <v>3</v>
      </c>
      <c r="F318" s="643">
        <v>21</v>
      </c>
      <c r="G318" s="643">
        <v>160</v>
      </c>
      <c r="H318" s="643">
        <v>1.7</v>
      </c>
      <c r="I318" s="643">
        <v>0.4</v>
      </c>
      <c r="J318" s="643">
        <v>0.2</v>
      </c>
      <c r="K318" s="643">
        <v>1.9</v>
      </c>
      <c r="L318" s="532" t="s">
        <v>409</v>
      </c>
      <c r="M318" s="532">
        <f t="shared" si="3"/>
        <v>16.315789473684212</v>
      </c>
      <c r="N318" s="532">
        <v>0.1014998933962719</v>
      </c>
      <c r="O318" s="11">
        <v>36.817599999999999</v>
      </c>
      <c r="P318" s="11">
        <v>23.043399999999998</v>
      </c>
      <c r="Q318" s="11">
        <v>53.386088999999998</v>
      </c>
      <c r="R318" s="10">
        <v>1025.3019999999999</v>
      </c>
      <c r="S318" s="11">
        <v>5.8289099999999996</v>
      </c>
      <c r="T318" s="21">
        <v>84.109260000000006</v>
      </c>
      <c r="U318" s="11">
        <v>8.1660000000000004</v>
      </c>
      <c r="V318" s="11">
        <v>0.56340000000000001</v>
      </c>
      <c r="W318" s="11"/>
      <c r="X318" s="11">
        <v>36.813099999999999</v>
      </c>
      <c r="Y318" s="11">
        <v>22.975300000000001</v>
      </c>
      <c r="Z318" s="11">
        <v>53.307231999999999</v>
      </c>
      <c r="AA318" s="10">
        <v>1025.3223</v>
      </c>
      <c r="AB318" s="11">
        <v>5.9241999999999999</v>
      </c>
      <c r="AC318" s="21">
        <v>85.380759999999995</v>
      </c>
      <c r="AD318" s="11">
        <v>8.1750000000000007</v>
      </c>
      <c r="AE318" s="11">
        <v>0.65449999999999997</v>
      </c>
      <c r="AF318" s="11"/>
      <c r="AG318" s="10">
        <v>7.3</v>
      </c>
      <c r="AH318" s="503"/>
    </row>
    <row r="319" spans="1:34" s="116" customFormat="1">
      <c r="A319" s="29" t="s">
        <v>292</v>
      </c>
      <c r="B319" s="33">
        <v>42058</v>
      </c>
      <c r="C319" s="532">
        <v>1.5</v>
      </c>
      <c r="D319" s="643">
        <v>2</v>
      </c>
      <c r="E319" s="532">
        <v>1</v>
      </c>
      <c r="F319" s="643">
        <v>21</v>
      </c>
      <c r="G319" s="643">
        <v>160</v>
      </c>
      <c r="H319" s="643">
        <v>1.7</v>
      </c>
      <c r="I319" s="643">
        <v>0.3</v>
      </c>
      <c r="J319" s="643">
        <v>0.2</v>
      </c>
      <c r="K319" s="643">
        <v>2.4</v>
      </c>
      <c r="L319" s="532" t="s">
        <v>399</v>
      </c>
      <c r="M319" s="532">
        <f t="shared" si="3"/>
        <v>10.416666666666668</v>
      </c>
      <c r="N319" s="532">
        <v>8.455786040968849E-2</v>
      </c>
      <c r="O319" s="11">
        <v>36.854300000000002</v>
      </c>
      <c r="P319" s="11">
        <v>22.550599999999999</v>
      </c>
      <c r="Q319" s="11">
        <v>52.901277</v>
      </c>
      <c r="R319" s="10">
        <v>1025.4724000000001</v>
      </c>
      <c r="S319" s="11">
        <v>6.5264699999999998</v>
      </c>
      <c r="T319" s="10">
        <v>93.387339999999995</v>
      </c>
      <c r="U319" s="11">
        <v>8.2270000000000003</v>
      </c>
      <c r="V319" s="11">
        <v>1.0318000000000001</v>
      </c>
      <c r="W319" s="11">
        <v>1.0083</v>
      </c>
      <c r="X319" s="11">
        <v>36.870699999999999</v>
      </c>
      <c r="Y319" s="11">
        <v>22.555800000000001</v>
      </c>
      <c r="Z319" s="11">
        <v>52.928271000000002</v>
      </c>
      <c r="AA319" s="10">
        <v>1025.4876999999999</v>
      </c>
      <c r="AB319" s="11">
        <v>6.5563200000000004</v>
      </c>
      <c r="AC319" s="10">
        <v>93.832059999999998</v>
      </c>
      <c r="AD319" s="11">
        <v>8.2230000000000008</v>
      </c>
      <c r="AE319" s="11">
        <v>1.3793</v>
      </c>
      <c r="AF319" s="11">
        <v>1.4598</v>
      </c>
      <c r="AG319" s="10">
        <v>8</v>
      </c>
      <c r="AH319" s="503"/>
    </row>
    <row r="320" spans="1:34" s="116" customFormat="1">
      <c r="A320" s="29" t="s">
        <v>292</v>
      </c>
      <c r="B320" s="33">
        <v>42065</v>
      </c>
      <c r="C320" s="532">
        <v>1.5</v>
      </c>
      <c r="D320" s="643">
        <v>3</v>
      </c>
      <c r="E320" s="532">
        <v>1</v>
      </c>
      <c r="F320" s="643">
        <v>18</v>
      </c>
      <c r="G320" s="643">
        <v>150</v>
      </c>
      <c r="H320" s="643">
        <v>2.2999999999999998</v>
      </c>
      <c r="I320" s="532" t="s">
        <v>326</v>
      </c>
      <c r="J320" s="643">
        <v>0.4</v>
      </c>
      <c r="K320" s="643">
        <v>4.3</v>
      </c>
      <c r="L320" s="532" t="s">
        <v>410</v>
      </c>
      <c r="M320" s="532">
        <f t="shared" si="3"/>
        <v>9.5348837209302317</v>
      </c>
      <c r="N320" s="532">
        <v>0.11760923435571512</v>
      </c>
      <c r="O320" s="11">
        <v>36.844499999999996</v>
      </c>
      <c r="P320" s="11">
        <v>23.003399999999999</v>
      </c>
      <c r="Q320" s="11">
        <v>53.377453000000003</v>
      </c>
      <c r="R320" s="10">
        <v>1025.3342</v>
      </c>
      <c r="S320" s="11">
        <v>6.3860599999999996</v>
      </c>
      <c r="T320" s="10">
        <v>92.098939999999999</v>
      </c>
      <c r="U320" s="11">
        <v>8.2520000000000007</v>
      </c>
      <c r="V320" s="11">
        <v>0.68300000000000005</v>
      </c>
      <c r="W320" s="11">
        <v>0.70740000000000003</v>
      </c>
      <c r="X320" s="11">
        <v>36.850700000000003</v>
      </c>
      <c r="Y320" s="11">
        <v>23.008900000000001</v>
      </c>
      <c r="Z320" s="11">
        <v>53.391831000000003</v>
      </c>
      <c r="AA320" s="10">
        <v>1025.3413</v>
      </c>
      <c r="AB320" s="11">
        <v>6.3809199999999997</v>
      </c>
      <c r="AC320" s="10">
        <v>92.037049999999994</v>
      </c>
      <c r="AD320" s="11">
        <v>8.2539999999999996</v>
      </c>
      <c r="AE320" s="11">
        <v>0.55659999999999998</v>
      </c>
      <c r="AF320" s="11">
        <v>0.7056</v>
      </c>
      <c r="AG320" s="10">
        <v>4.0999999999999996</v>
      </c>
      <c r="AH320" s="503"/>
    </row>
    <row r="321" spans="1:34" s="116" customFormat="1">
      <c r="A321" s="29" t="s">
        <v>292</v>
      </c>
      <c r="B321" s="33">
        <v>42072</v>
      </c>
      <c r="C321" s="532">
        <v>1.5</v>
      </c>
      <c r="D321" s="643">
        <v>2</v>
      </c>
      <c r="E321" s="532">
        <v>1</v>
      </c>
      <c r="F321" s="643">
        <v>19</v>
      </c>
      <c r="G321" s="643">
        <v>170</v>
      </c>
      <c r="H321" s="643">
        <v>1.7</v>
      </c>
      <c r="I321" s="532" t="s">
        <v>326</v>
      </c>
      <c r="J321" s="643">
        <v>0.4</v>
      </c>
      <c r="K321" s="643">
        <v>1.7</v>
      </c>
      <c r="L321" s="532" t="s">
        <v>402</v>
      </c>
      <c r="M321" s="532">
        <f t="shared" si="3"/>
        <v>13.529411764705884</v>
      </c>
      <c r="N321" s="532">
        <v>0.10389592431249291</v>
      </c>
      <c r="O321" s="11">
        <v>36.969700000000003</v>
      </c>
      <c r="P321" s="11">
        <v>24.058399999999999</v>
      </c>
      <c r="Q321" s="11">
        <v>54.685167999999997</v>
      </c>
      <c r="R321" s="10">
        <v>1025.1180999999999</v>
      </c>
      <c r="S321" s="11">
        <v>5.8521599999999996</v>
      </c>
      <c r="T321" s="10">
        <v>86.014690000000002</v>
      </c>
      <c r="U321" s="11">
        <v>8.3179999999999996</v>
      </c>
      <c r="V321" s="11">
        <v>0.43020000000000003</v>
      </c>
      <c r="W321" s="11">
        <v>0.77290000000000003</v>
      </c>
      <c r="X321" s="11">
        <v>36.957299999999996</v>
      </c>
      <c r="Y321" s="11">
        <v>23.9055</v>
      </c>
      <c r="Z321" s="11">
        <v>54.502915999999999</v>
      </c>
      <c r="AA321" s="10">
        <v>1025.1601000000001</v>
      </c>
      <c r="AB321" s="11">
        <v>6.2491500000000002</v>
      </c>
      <c r="AC321" s="10">
        <v>91.602230000000006</v>
      </c>
      <c r="AD321" s="11">
        <v>8.343</v>
      </c>
      <c r="AE321" s="11">
        <v>1.1517999999999999</v>
      </c>
      <c r="AF321" s="11">
        <v>1.0304</v>
      </c>
      <c r="AG321" s="10">
        <v>7</v>
      </c>
      <c r="AH321" s="503"/>
    </row>
    <row r="322" spans="1:34" s="116" customFormat="1">
      <c r="A322" s="29" t="s">
        <v>292</v>
      </c>
      <c r="B322" s="33">
        <v>42079</v>
      </c>
      <c r="C322" s="532">
        <v>1.5</v>
      </c>
      <c r="D322" s="643">
        <v>3</v>
      </c>
      <c r="E322" s="532">
        <v>1</v>
      </c>
      <c r="F322" s="643">
        <v>16</v>
      </c>
      <c r="G322" s="643">
        <v>130</v>
      </c>
      <c r="H322" s="643">
        <v>1.8</v>
      </c>
      <c r="I322" s="532" t="s">
        <v>326</v>
      </c>
      <c r="J322" s="643">
        <v>0.3</v>
      </c>
      <c r="K322" s="643">
        <v>1.8</v>
      </c>
      <c r="L322" s="532" t="s">
        <v>397</v>
      </c>
      <c r="M322" s="532">
        <f t="shared" si="3"/>
        <v>12.222222222222221</v>
      </c>
      <c r="N322" s="532">
        <v>0.10594697884650334</v>
      </c>
      <c r="O322" s="11">
        <v>36.809399999999997</v>
      </c>
      <c r="P322" s="11">
        <v>23.5791</v>
      </c>
      <c r="Q322" s="11">
        <v>53.954960999999997</v>
      </c>
      <c r="R322" s="10">
        <v>1025.1382000000001</v>
      </c>
      <c r="S322" s="11">
        <v>6.2210099999999997</v>
      </c>
      <c r="T322" s="10">
        <v>90.601100000000002</v>
      </c>
      <c r="U322" s="11">
        <v>8.3130000000000006</v>
      </c>
      <c r="V322" s="11">
        <v>0.44990000000000002</v>
      </c>
      <c r="W322" s="11">
        <v>0.72729999999999995</v>
      </c>
      <c r="X322" s="11">
        <v>36.808599999999998</v>
      </c>
      <c r="Y322" s="11">
        <v>23.584900000000001</v>
      </c>
      <c r="Z322" s="11">
        <v>53.960788999999998</v>
      </c>
      <c r="AA322" s="10">
        <v>1025.1424999999999</v>
      </c>
      <c r="AB322" s="11">
        <v>6.2648700000000002</v>
      </c>
      <c r="AC322" s="10">
        <v>91.248480000000001</v>
      </c>
      <c r="AD322" s="11">
        <v>8.3179999999999996</v>
      </c>
      <c r="AE322" s="11">
        <v>0.28610000000000002</v>
      </c>
      <c r="AF322" s="11">
        <v>0.78239999999999998</v>
      </c>
      <c r="AG322" s="10">
        <v>6.8</v>
      </c>
      <c r="AH322" s="503"/>
    </row>
    <row r="323" spans="1:34" s="116" customFormat="1">
      <c r="A323" s="29" t="s">
        <v>292</v>
      </c>
      <c r="B323" s="33">
        <v>42086</v>
      </c>
      <c r="C323" s="532">
        <v>1.5</v>
      </c>
      <c r="D323" s="643">
        <v>3</v>
      </c>
      <c r="E323" s="532">
        <v>1</v>
      </c>
      <c r="F323" s="643">
        <v>19</v>
      </c>
      <c r="G323" s="643">
        <v>160</v>
      </c>
      <c r="H323" s="643">
        <v>1.4</v>
      </c>
      <c r="I323" s="532" t="s">
        <v>326</v>
      </c>
      <c r="J323" s="643">
        <v>0.3</v>
      </c>
      <c r="K323" s="643">
        <v>1.8</v>
      </c>
      <c r="L323" s="532" t="s">
        <v>411</v>
      </c>
      <c r="M323" s="532">
        <f t="shared" si="3"/>
        <v>17.777777777777779</v>
      </c>
      <c r="N323" s="532">
        <v>0.11732805885382361</v>
      </c>
      <c r="O323" s="11">
        <v>36.955599999999997</v>
      </c>
      <c r="P323" s="11">
        <v>21.031700000000001</v>
      </c>
      <c r="Q323" s="11">
        <v>51.395749000000002</v>
      </c>
      <c r="R323" s="10">
        <v>1025.9768999999999</v>
      </c>
      <c r="S323" s="11">
        <v>6.9864499999999996</v>
      </c>
      <c r="T323" s="10">
        <v>97.369820000000004</v>
      </c>
      <c r="U323" s="11">
        <v>8.2750000000000004</v>
      </c>
      <c r="V323" s="11">
        <v>0.48799999999999999</v>
      </c>
      <c r="W323" s="11">
        <v>0.69789999999999996</v>
      </c>
      <c r="X323" s="11">
        <v>36.978700000000003</v>
      </c>
      <c r="Y323" s="11">
        <v>20.747399999999999</v>
      </c>
      <c r="Z323" s="11">
        <v>51.120303999999997</v>
      </c>
      <c r="AA323" s="10">
        <v>1026.0773999999999</v>
      </c>
      <c r="AB323" s="11">
        <v>7.3227900000000004</v>
      </c>
      <c r="AC323" s="10">
        <v>101.55112</v>
      </c>
      <c r="AD323" s="11">
        <v>8.2989999999999995</v>
      </c>
      <c r="AE323" s="11">
        <v>0.73250000000000004</v>
      </c>
      <c r="AF323" s="11">
        <v>0.8236</v>
      </c>
      <c r="AG323" s="10">
        <v>6</v>
      </c>
      <c r="AH323" s="503"/>
    </row>
    <row r="324" spans="1:34" s="116" customFormat="1">
      <c r="C324" s="12"/>
      <c r="D324" s="12"/>
      <c r="E324" s="12"/>
      <c r="F324" s="12"/>
      <c r="G324" s="12"/>
      <c r="H324" s="12"/>
      <c r="I324" s="12"/>
      <c r="J324" s="12"/>
      <c r="K324" s="12"/>
      <c r="L324" s="12"/>
      <c r="M324" s="12"/>
      <c r="N324" s="11"/>
      <c r="AG324" s="9"/>
    </row>
    <row r="325" spans="1:34" s="116" customFormat="1">
      <c r="A325" s="29" t="s">
        <v>95</v>
      </c>
      <c r="B325" s="33">
        <v>41977</v>
      </c>
      <c r="C325" s="532">
        <v>1.5</v>
      </c>
      <c r="D325" s="532">
        <v>1</v>
      </c>
      <c r="E325" s="532">
        <v>1</v>
      </c>
      <c r="F325" s="643">
        <v>22</v>
      </c>
      <c r="G325" s="643">
        <v>170</v>
      </c>
      <c r="H325" s="643">
        <v>3.7</v>
      </c>
      <c r="I325" s="532" t="s">
        <v>326</v>
      </c>
      <c r="J325" s="643">
        <v>0.9</v>
      </c>
      <c r="K325" s="532"/>
      <c r="L325" s="532"/>
      <c r="M325" s="532"/>
      <c r="N325" s="532">
        <v>0.17623960384921661</v>
      </c>
      <c r="O325" s="11">
        <v>35.5045</v>
      </c>
      <c r="P325" s="11">
        <v>22.342400000000001</v>
      </c>
      <c r="Q325" s="11">
        <v>50.959243000000001</v>
      </c>
      <c r="R325" s="10">
        <v>1024.5071</v>
      </c>
      <c r="S325" s="11">
        <v>7.5874199999999998</v>
      </c>
      <c r="T325" s="10">
        <v>107.32593</v>
      </c>
      <c r="U325" s="11">
        <v>8.2270000000000003</v>
      </c>
      <c r="V325" s="11">
        <v>0.60460000000000003</v>
      </c>
      <c r="W325" s="11">
        <v>2.1311</v>
      </c>
      <c r="X325" s="11">
        <v>35.499499999999998</v>
      </c>
      <c r="Y325" s="11">
        <v>21.429099999999998</v>
      </c>
      <c r="Z325" s="11">
        <v>50.006900000000002</v>
      </c>
      <c r="AA325" s="10">
        <v>1024.7959000000001</v>
      </c>
      <c r="AB325" s="11">
        <v>6.7114399999999996</v>
      </c>
      <c r="AC325" s="10">
        <v>93.40401</v>
      </c>
      <c r="AD325" s="11">
        <v>8.1910000000000007</v>
      </c>
      <c r="AE325" s="11">
        <v>0.61499999999999999</v>
      </c>
      <c r="AF325" s="11">
        <v>7.9234</v>
      </c>
      <c r="AG325" s="10">
        <v>2.6</v>
      </c>
      <c r="AH325" s="503"/>
    </row>
    <row r="326" spans="1:34" s="116" customFormat="1">
      <c r="A326" s="29" t="s">
        <v>95</v>
      </c>
      <c r="B326" s="33">
        <v>41981</v>
      </c>
      <c r="C326" s="532">
        <v>1.5</v>
      </c>
      <c r="D326" s="532">
        <v>1</v>
      </c>
      <c r="E326" s="532">
        <v>1</v>
      </c>
      <c r="F326" s="643">
        <v>20</v>
      </c>
      <c r="G326" s="643">
        <v>180</v>
      </c>
      <c r="H326" s="643">
        <v>4.7</v>
      </c>
      <c r="I326" s="532" t="s">
        <v>326</v>
      </c>
      <c r="J326" s="643">
        <v>1.1000000000000001</v>
      </c>
      <c r="K326" s="532"/>
      <c r="L326" s="532"/>
      <c r="M326" s="532"/>
      <c r="N326" s="532">
        <v>0.17293914175280331</v>
      </c>
      <c r="O326" s="11">
        <v>35.567599999999999</v>
      </c>
      <c r="P326" s="11">
        <v>22.633600000000001</v>
      </c>
      <c r="Q326" s="11">
        <v>51.343957000000003</v>
      </c>
      <c r="R326" s="10">
        <v>1024.4704999999999</v>
      </c>
      <c r="S326" s="11">
        <v>7.7782</v>
      </c>
      <c r="T326" s="10">
        <v>110.63063</v>
      </c>
      <c r="U326" s="11">
        <v>8.3140000000000001</v>
      </c>
      <c r="V326" s="11">
        <v>0.98040000000000005</v>
      </c>
      <c r="W326" s="11">
        <v>2.41</v>
      </c>
      <c r="X326" s="11">
        <v>35.533099999999997</v>
      </c>
      <c r="Y326" s="11">
        <v>21.8995</v>
      </c>
      <c r="Z326" s="11">
        <v>50.537958000000003</v>
      </c>
      <c r="AA326" s="10">
        <v>1024.6899000000001</v>
      </c>
      <c r="AB326" s="11">
        <v>6.2719300000000002</v>
      </c>
      <c r="AC326" s="10">
        <v>88.039699999999996</v>
      </c>
      <c r="AD326" s="11">
        <v>8.2409999999999997</v>
      </c>
      <c r="AE326" s="11">
        <v>1.2139</v>
      </c>
      <c r="AF326" s="11">
        <v>9.1549999999999994</v>
      </c>
      <c r="AG326" s="10">
        <v>3.3</v>
      </c>
      <c r="AH326" s="503"/>
    </row>
    <row r="327" spans="1:34" s="116" customFormat="1">
      <c r="A327" s="29" t="s">
        <v>95</v>
      </c>
      <c r="B327" s="33">
        <v>41988</v>
      </c>
      <c r="C327" s="532">
        <v>1.5</v>
      </c>
      <c r="D327" s="532">
        <v>1</v>
      </c>
      <c r="E327" s="532">
        <v>1</v>
      </c>
      <c r="F327" s="643">
        <v>18</v>
      </c>
      <c r="G327" s="643">
        <v>160</v>
      </c>
      <c r="H327" s="643">
        <v>3.1</v>
      </c>
      <c r="I327" s="532" t="s">
        <v>326</v>
      </c>
      <c r="J327" s="643">
        <v>0.8</v>
      </c>
      <c r="K327" s="532"/>
      <c r="L327" s="532"/>
      <c r="M327" s="12"/>
      <c r="N327" s="532">
        <v>0.12938810650110541</v>
      </c>
      <c r="O327" s="11">
        <v>35.722200000000001</v>
      </c>
      <c r="P327" s="11">
        <v>22.049199999999999</v>
      </c>
      <c r="Q327" s="11">
        <v>50.929858000000003</v>
      </c>
      <c r="R327" s="10">
        <v>1024.7545</v>
      </c>
      <c r="S327" s="11">
        <v>7.0278099999999997</v>
      </c>
      <c r="T327" s="10">
        <v>99.021479999999997</v>
      </c>
      <c r="U327" s="11">
        <v>8.2940000000000005</v>
      </c>
      <c r="V327" s="11">
        <v>0.56330000000000002</v>
      </c>
      <c r="W327" s="11">
        <v>1.6201000000000001</v>
      </c>
      <c r="X327" s="11">
        <v>35.746000000000002</v>
      </c>
      <c r="Y327" s="11">
        <v>21.470500000000001</v>
      </c>
      <c r="Z327" s="11">
        <v>50.358784999999997</v>
      </c>
      <c r="AA327" s="10">
        <v>1024.9712</v>
      </c>
      <c r="AB327" s="11">
        <v>6.6453899999999999</v>
      </c>
      <c r="AC327" s="10">
        <v>92.687070000000006</v>
      </c>
      <c r="AD327" s="11">
        <v>8.2929999999999993</v>
      </c>
      <c r="AE327" s="11">
        <v>0.86399999999999999</v>
      </c>
      <c r="AF327" s="11">
        <v>6.0457999999999998</v>
      </c>
      <c r="AG327" s="10">
        <v>3.8</v>
      </c>
      <c r="AH327" s="503"/>
    </row>
    <row r="328" spans="1:34" s="116" customFormat="1">
      <c r="A328" s="29" t="s">
        <v>95</v>
      </c>
      <c r="B328" s="33">
        <v>41995</v>
      </c>
      <c r="C328" s="532">
        <v>1.5</v>
      </c>
      <c r="D328" s="532">
        <v>1</v>
      </c>
      <c r="E328" s="532">
        <v>1</v>
      </c>
      <c r="F328" s="643">
        <v>18</v>
      </c>
      <c r="G328" s="643">
        <v>150</v>
      </c>
      <c r="H328" s="643">
        <v>2.4</v>
      </c>
      <c r="I328" s="532" t="s">
        <v>326</v>
      </c>
      <c r="J328" s="643">
        <v>0.5</v>
      </c>
      <c r="K328" s="532"/>
      <c r="L328" s="532"/>
      <c r="M328" s="12"/>
      <c r="N328" s="532">
        <v>0.13614743958245679</v>
      </c>
      <c r="O328" s="11">
        <v>36.052</v>
      </c>
      <c r="P328" s="11">
        <v>23.013500000000001</v>
      </c>
      <c r="Q328" s="11">
        <v>52.367570999999998</v>
      </c>
      <c r="R328" s="10">
        <v>1024.7288000000001</v>
      </c>
      <c r="S328" s="11">
        <v>7.3207800000000001</v>
      </c>
      <c r="T328" s="10">
        <v>105.11450000000001</v>
      </c>
      <c r="U328" s="11">
        <v>8.2390000000000008</v>
      </c>
      <c r="V328" s="11">
        <v>0.64370000000000005</v>
      </c>
      <c r="W328" s="11">
        <v>0.999</v>
      </c>
      <c r="X328" s="11">
        <v>36.0229</v>
      </c>
      <c r="Y328" s="11">
        <v>22.235299999999999</v>
      </c>
      <c r="Z328" s="11">
        <v>51.510855999999997</v>
      </c>
      <c r="AA328" s="10">
        <v>1024.9671000000001</v>
      </c>
      <c r="AB328" s="11">
        <v>6.8430400000000002</v>
      </c>
      <c r="AC328" s="10">
        <v>96.905760000000001</v>
      </c>
      <c r="AD328" s="11">
        <v>8.2159999999999993</v>
      </c>
      <c r="AE328" s="11">
        <v>2.1114000000000002</v>
      </c>
      <c r="AF328" s="11">
        <v>4.5692000000000004</v>
      </c>
      <c r="AG328" s="10">
        <v>3.5</v>
      </c>
      <c r="AH328" s="503"/>
    </row>
    <row r="329" spans="1:34" s="116" customFormat="1">
      <c r="A329" s="29" t="s">
        <v>95</v>
      </c>
      <c r="B329" s="33">
        <v>42009</v>
      </c>
      <c r="C329" s="532">
        <v>1.5</v>
      </c>
      <c r="D329" s="532">
        <v>1</v>
      </c>
      <c r="E329" s="643">
        <v>2</v>
      </c>
      <c r="F329" s="643">
        <v>18</v>
      </c>
      <c r="G329" s="643">
        <v>140</v>
      </c>
      <c r="H329" s="643">
        <v>1.5</v>
      </c>
      <c r="I329" s="532" t="s">
        <v>326</v>
      </c>
      <c r="J329" s="643">
        <v>0.3</v>
      </c>
      <c r="K329" s="532"/>
      <c r="L329" s="532"/>
      <c r="M329" s="12"/>
      <c r="N329" s="532">
        <v>0.13902873591818027</v>
      </c>
      <c r="O329" s="11">
        <v>36.346600000000002</v>
      </c>
      <c r="P329" s="11">
        <v>24.923200000000001</v>
      </c>
      <c r="Q329" s="11">
        <v>54.797677</v>
      </c>
      <c r="R329" s="10">
        <v>1024.3851</v>
      </c>
      <c r="S329" s="11">
        <v>7.04305</v>
      </c>
      <c r="T329" s="10">
        <v>104.6831</v>
      </c>
      <c r="U329" s="11">
        <v>8.2050000000000001</v>
      </c>
      <c r="V329" s="11">
        <v>0.83840000000000003</v>
      </c>
      <c r="W329" s="11">
        <v>2.2423000000000002</v>
      </c>
      <c r="X329" s="11">
        <v>36.404600000000002</v>
      </c>
      <c r="Y329" s="11">
        <v>23.4314</v>
      </c>
      <c r="Z329" s="11">
        <v>53.273544000000001</v>
      </c>
      <c r="AA329" s="10">
        <v>1024.9128000000001</v>
      </c>
      <c r="AB329" s="11">
        <v>6.9749699999999999</v>
      </c>
      <c r="AC329" s="10">
        <v>101.08565</v>
      </c>
      <c r="AD329" s="11">
        <v>8.2629999999999999</v>
      </c>
      <c r="AE329" s="11">
        <v>0.4945</v>
      </c>
      <c r="AF329" s="11">
        <v>4.5019999999999998</v>
      </c>
      <c r="AG329" s="10">
        <v>3.5</v>
      </c>
      <c r="AH329" s="503"/>
    </row>
    <row r="330" spans="1:34" s="116" customFormat="1">
      <c r="A330" s="29" t="s">
        <v>95</v>
      </c>
      <c r="B330" s="33">
        <v>42016</v>
      </c>
      <c r="C330" s="532">
        <v>1.5</v>
      </c>
      <c r="D330" s="532">
        <v>1</v>
      </c>
      <c r="E330" s="532">
        <v>1</v>
      </c>
      <c r="F330" s="643">
        <v>18</v>
      </c>
      <c r="G330" s="643">
        <v>150</v>
      </c>
      <c r="H330" s="643">
        <v>2.7</v>
      </c>
      <c r="I330" s="532" t="s">
        <v>326</v>
      </c>
      <c r="J330" s="643">
        <v>0.6</v>
      </c>
      <c r="K330" s="532"/>
      <c r="L330" s="532"/>
      <c r="M330" s="12"/>
      <c r="N330" s="532">
        <v>0.12495882540049885</v>
      </c>
      <c r="O330" s="11">
        <v>36.573999999999998</v>
      </c>
      <c r="P330" s="11">
        <v>23.926300000000001</v>
      </c>
      <c r="Q330" s="11">
        <v>54.023034000000003</v>
      </c>
      <c r="R330" s="10">
        <v>1024.8570999999999</v>
      </c>
      <c r="S330" s="11">
        <v>7.1742999999999997</v>
      </c>
      <c r="T330" s="10">
        <v>104.96944999999999</v>
      </c>
      <c r="U330" s="11">
        <v>8.2959999999999994</v>
      </c>
      <c r="V330" s="11">
        <v>0.77569999999999995</v>
      </c>
      <c r="W330" s="11">
        <v>0.68059999999999998</v>
      </c>
      <c r="X330" s="11">
        <v>36.551499999999997</v>
      </c>
      <c r="Y330" s="11">
        <v>23.278500000000001</v>
      </c>
      <c r="Z330" s="11">
        <v>53.299889</v>
      </c>
      <c r="AA330" s="10">
        <v>1025.0681999999999</v>
      </c>
      <c r="AB330" s="11">
        <v>7.1369300000000004</v>
      </c>
      <c r="AC330" s="10">
        <v>103.24653000000001</v>
      </c>
      <c r="AD330" s="11">
        <v>8.3089999999999993</v>
      </c>
      <c r="AE330" s="11">
        <v>0.48080000000000001</v>
      </c>
      <c r="AF330" s="11">
        <v>3.32</v>
      </c>
      <c r="AG330" s="10">
        <v>3.8</v>
      </c>
      <c r="AH330" s="503"/>
    </row>
    <row r="331" spans="1:34" s="116" customFormat="1">
      <c r="A331" s="29" t="s">
        <v>95</v>
      </c>
      <c r="B331" s="33">
        <v>42023</v>
      </c>
      <c r="C331" s="532">
        <v>1.5</v>
      </c>
      <c r="D331" s="532">
        <v>1</v>
      </c>
      <c r="E331" s="532">
        <v>1</v>
      </c>
      <c r="F331" s="643">
        <v>18</v>
      </c>
      <c r="G331" s="643">
        <v>160</v>
      </c>
      <c r="H331" s="643">
        <v>3.9</v>
      </c>
      <c r="I331" s="532" t="s">
        <v>326</v>
      </c>
      <c r="J331" s="643">
        <v>1</v>
      </c>
      <c r="K331" s="532"/>
      <c r="L331" s="532"/>
      <c r="M331" s="12"/>
      <c r="N331" s="532">
        <v>0.13700698504101852</v>
      </c>
      <c r="O331" s="11">
        <v>36.555900000000001</v>
      </c>
      <c r="P331" s="11">
        <v>25.3005</v>
      </c>
      <c r="Q331" s="11">
        <v>55.486933999999998</v>
      </c>
      <c r="R331" s="10">
        <v>1024.4292</v>
      </c>
      <c r="S331" s="11">
        <v>7.1174499999999998</v>
      </c>
      <c r="T331" s="10">
        <v>106.5937</v>
      </c>
      <c r="U331" s="11">
        <v>8.2750000000000004</v>
      </c>
      <c r="V331" s="11">
        <v>0.46579999999999999</v>
      </c>
      <c r="W331" s="11">
        <v>1.4558</v>
      </c>
      <c r="X331" s="11">
        <v>36.563400000000001</v>
      </c>
      <c r="Y331" s="11">
        <v>24.508900000000001</v>
      </c>
      <c r="Z331" s="11">
        <v>54.642482000000001</v>
      </c>
      <c r="AA331" s="10">
        <v>1024.712</v>
      </c>
      <c r="AB331" s="11">
        <v>6.3837299999999999</v>
      </c>
      <c r="AC331" s="10">
        <v>94.333510000000004</v>
      </c>
      <c r="AD331" s="11">
        <v>8.2590000000000003</v>
      </c>
      <c r="AE331" s="11">
        <v>0.55959999999999999</v>
      </c>
      <c r="AF331" s="11">
        <v>6.4774000000000003</v>
      </c>
      <c r="AG331" s="10">
        <v>3.6</v>
      </c>
      <c r="AH331" s="503"/>
    </row>
    <row r="332" spans="1:34" s="116" customFormat="1">
      <c r="A332" s="29" t="s">
        <v>95</v>
      </c>
      <c r="B332" s="33">
        <v>42031</v>
      </c>
      <c r="C332" s="532">
        <v>1.5</v>
      </c>
      <c r="D332" s="532">
        <v>1</v>
      </c>
      <c r="E332" s="643">
        <v>3</v>
      </c>
      <c r="F332" s="643">
        <v>18</v>
      </c>
      <c r="G332" s="643">
        <v>140</v>
      </c>
      <c r="H332" s="643">
        <v>2.6</v>
      </c>
      <c r="I332" s="532" t="s">
        <v>326</v>
      </c>
      <c r="J332" s="643">
        <v>0.6</v>
      </c>
      <c r="K332" s="532"/>
      <c r="L332" s="532"/>
      <c r="M332" s="12"/>
      <c r="N332" s="11">
        <v>0.12162930186874187</v>
      </c>
      <c r="O332" s="11">
        <v>36.678899999999999</v>
      </c>
      <c r="P332" s="11">
        <v>24.775300000000001</v>
      </c>
      <c r="Q332" s="11">
        <v>55.080748999999997</v>
      </c>
      <c r="R332" s="10">
        <v>1024.6802</v>
      </c>
      <c r="S332" s="11">
        <v>6.9810999999999996</v>
      </c>
      <c r="T332" s="10">
        <v>103.69851</v>
      </c>
      <c r="U332" s="11">
        <v>8.2989999999999995</v>
      </c>
      <c r="V332" s="11">
        <v>0.36859999999999998</v>
      </c>
      <c r="W332" s="11">
        <v>1.1760999999999999</v>
      </c>
      <c r="X332" s="11">
        <v>36.671599999999998</v>
      </c>
      <c r="Y332" s="11">
        <v>24.1737</v>
      </c>
      <c r="Z332" s="11">
        <v>54.422676000000003</v>
      </c>
      <c r="AA332" s="10">
        <v>1024.896</v>
      </c>
      <c r="AB332" s="11">
        <v>6.5713900000000001</v>
      </c>
      <c r="AC332" s="10">
        <v>96.611509999999996</v>
      </c>
      <c r="AD332" s="11">
        <v>8.2910000000000004</v>
      </c>
      <c r="AE332" s="11">
        <v>0.38879999999999998</v>
      </c>
      <c r="AF332" s="11">
        <v>2.9016000000000002</v>
      </c>
      <c r="AG332" s="10">
        <v>4.2</v>
      </c>
      <c r="AH332" s="503"/>
    </row>
    <row r="333" spans="1:34" s="116" customFormat="1">
      <c r="A333" s="29" t="s">
        <v>95</v>
      </c>
      <c r="B333" s="33">
        <v>42037</v>
      </c>
      <c r="C333" s="532">
        <v>1.5</v>
      </c>
      <c r="D333" s="532">
        <v>1</v>
      </c>
      <c r="E333" s="532">
        <v>1</v>
      </c>
      <c r="F333" s="643">
        <v>20</v>
      </c>
      <c r="G333" s="643">
        <v>160</v>
      </c>
      <c r="H333" s="643">
        <v>4.9000000000000004</v>
      </c>
      <c r="I333" s="532" t="s">
        <v>326</v>
      </c>
      <c r="J333" s="643">
        <v>1.1000000000000001</v>
      </c>
      <c r="K333" s="532"/>
      <c r="L333" s="532"/>
      <c r="M333" s="532"/>
      <c r="N333" s="532">
        <v>0.13963502112934228</v>
      </c>
      <c r="O333" s="11">
        <v>36.611400000000003</v>
      </c>
      <c r="P333" s="11">
        <v>24.6752</v>
      </c>
      <c r="Q333" s="11">
        <v>54.882378000000003</v>
      </c>
      <c r="R333" s="10">
        <v>1024.6599000000001</v>
      </c>
      <c r="S333" s="11">
        <v>6.9664900000000003</v>
      </c>
      <c r="T333" s="10">
        <v>103.26564</v>
      </c>
      <c r="U333" s="11">
        <v>8.2469999999999999</v>
      </c>
      <c r="V333" s="11">
        <v>0.71389999999999998</v>
      </c>
      <c r="W333" s="11">
        <v>3.7719</v>
      </c>
      <c r="X333" s="11">
        <v>36.5946</v>
      </c>
      <c r="Y333" s="11">
        <v>23.992000000000001</v>
      </c>
      <c r="Z333" s="11">
        <v>54.124847000000003</v>
      </c>
      <c r="AA333" s="10">
        <v>1024.8915</v>
      </c>
      <c r="AB333" s="11">
        <v>6.5531800000000002</v>
      </c>
      <c r="AC333" s="10">
        <v>96.001310000000004</v>
      </c>
      <c r="AD333" s="11">
        <v>8.2279999999999998</v>
      </c>
      <c r="AE333" s="11">
        <v>0.67030000000000001</v>
      </c>
      <c r="AF333" s="11">
        <v>8.2737999999999996</v>
      </c>
      <c r="AG333" s="10">
        <v>3.7</v>
      </c>
      <c r="AH333" s="503"/>
    </row>
    <row r="334" spans="1:34" s="116" customFormat="1">
      <c r="A334" s="29" t="s">
        <v>95</v>
      </c>
      <c r="B334" s="33">
        <v>42044</v>
      </c>
      <c r="C334" s="532">
        <v>1.5</v>
      </c>
      <c r="D334" s="532">
        <v>1</v>
      </c>
      <c r="E334" s="532">
        <v>1</v>
      </c>
      <c r="F334" s="643">
        <v>19</v>
      </c>
      <c r="G334" s="643">
        <v>160</v>
      </c>
      <c r="H334" s="643">
        <v>1.9</v>
      </c>
      <c r="I334" s="532" t="s">
        <v>326</v>
      </c>
      <c r="J334" s="643">
        <v>0.5</v>
      </c>
      <c r="K334" s="532"/>
      <c r="L334" s="532"/>
      <c r="M334" s="532"/>
      <c r="N334" s="532">
        <v>0.12349928395020483</v>
      </c>
      <c r="O334" s="11">
        <v>36.559899999999999</v>
      </c>
      <c r="P334" s="11">
        <v>26.231999999999999</v>
      </c>
      <c r="Q334" s="11">
        <v>56.506393000000003</v>
      </c>
      <c r="R334" s="10">
        <v>1024.1393</v>
      </c>
      <c r="S334" s="11">
        <v>6.8368900000000004</v>
      </c>
      <c r="T334" s="10">
        <v>104.0067</v>
      </c>
      <c r="U334" s="11">
        <v>8.3109999999999999</v>
      </c>
      <c r="V334" s="11">
        <v>0.47299999999999998</v>
      </c>
      <c r="W334" s="11">
        <v>1.214</v>
      </c>
      <c r="X334" s="11">
        <v>36.515700000000002</v>
      </c>
      <c r="Y334" s="11">
        <v>24.886399999999998</v>
      </c>
      <c r="Z334" s="11">
        <v>54.987755999999997</v>
      </c>
      <c r="AA334" s="10">
        <v>1024.5623000000001</v>
      </c>
      <c r="AB334" s="11">
        <v>6.1531799999999999</v>
      </c>
      <c r="AC334" s="10">
        <v>91.487769999999998</v>
      </c>
      <c r="AD334" s="11">
        <v>8.3040000000000003</v>
      </c>
      <c r="AE334" s="11">
        <v>0.89419999999999999</v>
      </c>
      <c r="AF334" s="11">
        <v>2.7530000000000001</v>
      </c>
      <c r="AG334" s="10">
        <v>3.2</v>
      </c>
      <c r="AH334" s="503"/>
    </row>
    <row r="335" spans="1:34" s="116" customFormat="1">
      <c r="A335" s="29" t="s">
        <v>95</v>
      </c>
      <c r="B335" s="33">
        <v>42051</v>
      </c>
      <c r="C335" s="532">
        <v>1.5</v>
      </c>
      <c r="D335" s="643">
        <v>2</v>
      </c>
      <c r="E335" s="643">
        <v>8</v>
      </c>
      <c r="F335" s="643">
        <v>21</v>
      </c>
      <c r="G335" s="643">
        <v>170</v>
      </c>
      <c r="H335" s="643">
        <v>4.7</v>
      </c>
      <c r="I335" s="532" t="s">
        <v>326</v>
      </c>
      <c r="J335" s="643">
        <v>0.8</v>
      </c>
      <c r="K335" s="532"/>
      <c r="L335" s="532"/>
      <c r="M335" s="532"/>
      <c r="N335" s="532">
        <v>0.14369178018380052</v>
      </c>
      <c r="O335" s="11">
        <v>36.619199999999999</v>
      </c>
      <c r="P335" s="11">
        <v>24.453800000000001</v>
      </c>
      <c r="Q335" s="11">
        <v>54.652799000000002</v>
      </c>
      <c r="R335" s="10">
        <v>1024.7331999999999</v>
      </c>
      <c r="S335" s="11">
        <v>7.2548300000000001</v>
      </c>
      <c r="T335" s="21">
        <v>107.13932</v>
      </c>
      <c r="U335" s="11">
        <v>8.1880000000000006</v>
      </c>
      <c r="V335" s="11">
        <v>0.78769999999999996</v>
      </c>
      <c r="W335" s="11"/>
      <c r="X335" s="11">
        <v>36.602200000000003</v>
      </c>
      <c r="Y335" s="11">
        <v>23.859500000000001</v>
      </c>
      <c r="Z335" s="11">
        <v>53.991740999999998</v>
      </c>
      <c r="AA335" s="10">
        <v>1024.9360999999999</v>
      </c>
      <c r="AB335" s="11">
        <v>6.4864300000000004</v>
      </c>
      <c r="AC335" s="21">
        <v>94.811179999999993</v>
      </c>
      <c r="AD335" s="11">
        <v>8.157</v>
      </c>
      <c r="AE335" s="11">
        <v>0.42609999999999998</v>
      </c>
      <c r="AF335" s="11"/>
      <c r="AG335" s="10">
        <v>2.9</v>
      </c>
      <c r="AH335" s="503"/>
    </row>
    <row r="336" spans="1:34" s="116" customFormat="1">
      <c r="A336" s="29" t="s">
        <v>95</v>
      </c>
      <c r="B336" s="33">
        <v>42058</v>
      </c>
      <c r="C336" s="532">
        <v>1.5</v>
      </c>
      <c r="D336" s="643">
        <v>2</v>
      </c>
      <c r="E336" s="643">
        <v>7</v>
      </c>
      <c r="F336" s="643">
        <v>18</v>
      </c>
      <c r="G336" s="643">
        <v>170</v>
      </c>
      <c r="H336" s="643">
        <v>1.7</v>
      </c>
      <c r="I336" s="643">
        <v>0.1</v>
      </c>
      <c r="J336" s="643">
        <v>0.2</v>
      </c>
      <c r="K336" s="532"/>
      <c r="L336" s="532"/>
      <c r="M336" s="532"/>
      <c r="N336" s="532">
        <v>0.11046822828569165</v>
      </c>
      <c r="O336" s="11">
        <v>36.747799999999998</v>
      </c>
      <c r="P336" s="11">
        <v>24.456900000000001</v>
      </c>
      <c r="Q336" s="11">
        <v>54.826225000000001</v>
      </c>
      <c r="R336" s="10">
        <v>1024.829</v>
      </c>
      <c r="S336" s="11">
        <v>6.7700699999999996</v>
      </c>
      <c r="T336" s="10">
        <v>100.05938999999999</v>
      </c>
      <c r="U336" s="11">
        <v>8.23</v>
      </c>
      <c r="V336" s="11">
        <v>0.67430000000000001</v>
      </c>
      <c r="W336" s="11">
        <v>0.63419999999999999</v>
      </c>
      <c r="X336" s="11">
        <v>36.759900000000002</v>
      </c>
      <c r="Y336" s="11">
        <v>23.731300000000001</v>
      </c>
      <c r="Z336" s="11">
        <v>54.059351999999997</v>
      </c>
      <c r="AA336" s="10">
        <v>1025.0948000000001</v>
      </c>
      <c r="AB336" s="11">
        <v>6.3061699999999998</v>
      </c>
      <c r="AC336" s="10">
        <v>92.056610000000006</v>
      </c>
      <c r="AD336" s="11">
        <v>8.2249999999999996</v>
      </c>
      <c r="AE336" s="11">
        <v>0.42520000000000002</v>
      </c>
      <c r="AF336" s="11">
        <v>0.80169999999999997</v>
      </c>
      <c r="AG336" s="10">
        <v>7.7</v>
      </c>
      <c r="AH336" s="503"/>
    </row>
    <row r="337" spans="1:34" s="116" customFormat="1">
      <c r="A337" s="29" t="s">
        <v>95</v>
      </c>
      <c r="B337" s="33">
        <v>42065</v>
      </c>
      <c r="C337" s="532">
        <v>1.5</v>
      </c>
      <c r="D337" s="532">
        <v>1</v>
      </c>
      <c r="E337" s="532">
        <v>1</v>
      </c>
      <c r="F337" s="643">
        <v>17</v>
      </c>
      <c r="G337" s="643">
        <v>160</v>
      </c>
      <c r="H337" s="643">
        <v>6.6</v>
      </c>
      <c r="I337" s="532" t="s">
        <v>326</v>
      </c>
      <c r="J337" s="643">
        <v>1.3</v>
      </c>
      <c r="K337" s="532"/>
      <c r="L337" s="532"/>
      <c r="M337" s="532"/>
      <c r="N337" s="532">
        <v>0.14706942138816193</v>
      </c>
      <c r="O337" s="11">
        <v>36.6389</v>
      </c>
      <c r="P337" s="11">
        <v>24.567799999999998</v>
      </c>
      <c r="Q337" s="11">
        <v>54.802380999999997</v>
      </c>
      <c r="R337" s="10">
        <v>1024.7130999999999</v>
      </c>
      <c r="S337" s="11">
        <v>7.3589099999999998</v>
      </c>
      <c r="T337" s="10">
        <v>108.90029</v>
      </c>
      <c r="U337" s="11">
        <v>8.3350000000000009</v>
      </c>
      <c r="V337" s="11">
        <v>0.78169999999999995</v>
      </c>
      <c r="W337" s="11">
        <v>2.4062999999999999</v>
      </c>
      <c r="X337" s="11">
        <v>36.637799999999999</v>
      </c>
      <c r="Y337" s="11">
        <v>24.1008</v>
      </c>
      <c r="Z337" s="11">
        <v>54.299368000000001</v>
      </c>
      <c r="AA337" s="10">
        <v>1024.8933</v>
      </c>
      <c r="AB337" s="11">
        <v>6.7926799999999998</v>
      </c>
      <c r="AC337" s="10">
        <v>99.720699999999994</v>
      </c>
      <c r="AD337" s="11">
        <v>8.3209999999999997</v>
      </c>
      <c r="AE337" s="11">
        <v>1.0137</v>
      </c>
      <c r="AF337" s="11">
        <v>4.4170999999999996</v>
      </c>
      <c r="AG337" s="10">
        <v>4.3</v>
      </c>
      <c r="AH337" s="503"/>
    </row>
    <row r="338" spans="1:34" s="116" customFormat="1">
      <c r="A338" s="29" t="s">
        <v>95</v>
      </c>
      <c r="B338" s="33">
        <v>42072</v>
      </c>
      <c r="C338" s="532">
        <v>1.5</v>
      </c>
      <c r="D338" s="532">
        <v>1</v>
      </c>
      <c r="E338" s="532">
        <v>1</v>
      </c>
      <c r="F338" s="643">
        <v>18</v>
      </c>
      <c r="G338" s="643">
        <v>170</v>
      </c>
      <c r="H338" s="643">
        <v>3.5</v>
      </c>
      <c r="I338" s="532" t="s">
        <v>326</v>
      </c>
      <c r="J338" s="643">
        <v>0.8</v>
      </c>
      <c r="K338" s="532"/>
      <c r="L338" s="532"/>
      <c r="M338" s="532"/>
      <c r="N338" s="532">
        <v>0.14016400949343241</v>
      </c>
      <c r="O338" s="11">
        <v>36.7864</v>
      </c>
      <c r="P338" s="11">
        <v>24.800999999999998</v>
      </c>
      <c r="Q338" s="11">
        <v>55.252097999999997</v>
      </c>
      <c r="R338" s="10">
        <v>1024.7547</v>
      </c>
      <c r="S338" s="11">
        <v>7.0204599999999999</v>
      </c>
      <c r="T338" s="10">
        <v>104.39297999999999</v>
      </c>
      <c r="U338" s="11">
        <v>8.3819999999999997</v>
      </c>
      <c r="V338" s="11">
        <v>0.34870000000000001</v>
      </c>
      <c r="W338" s="11">
        <v>1.3573</v>
      </c>
      <c r="X338" s="11">
        <v>36.783000000000001</v>
      </c>
      <c r="Y338" s="11">
        <v>24.063300000000002</v>
      </c>
      <c r="Z338" s="11">
        <v>54.449409000000003</v>
      </c>
      <c r="AA338" s="10">
        <v>1025.0132000000001</v>
      </c>
      <c r="AB338" s="11">
        <v>6.4485200000000003</v>
      </c>
      <c r="AC338" s="10">
        <v>94.686220000000006</v>
      </c>
      <c r="AD338" s="11">
        <v>8.3620000000000001</v>
      </c>
      <c r="AE338" s="11">
        <v>0.64929999999999999</v>
      </c>
      <c r="AF338" s="11">
        <v>4.4337</v>
      </c>
      <c r="AG338" s="10">
        <v>4.3</v>
      </c>
      <c r="AH338" s="503"/>
    </row>
    <row r="339" spans="1:34" s="116" customFormat="1">
      <c r="A339" s="29" t="s">
        <v>95</v>
      </c>
      <c r="B339" s="33">
        <v>42079</v>
      </c>
      <c r="C339" s="532">
        <v>1.5</v>
      </c>
      <c r="D339" s="532">
        <v>1</v>
      </c>
      <c r="E339" s="532">
        <v>1</v>
      </c>
      <c r="F339" s="643">
        <v>18</v>
      </c>
      <c r="G339" s="643">
        <v>160</v>
      </c>
      <c r="H339" s="643">
        <v>5.4</v>
      </c>
      <c r="I339" s="532" t="s">
        <v>326</v>
      </c>
      <c r="J339" s="643">
        <v>1.3</v>
      </c>
      <c r="K339" s="532"/>
      <c r="L339" s="532"/>
      <c r="M339" s="532"/>
      <c r="N339" s="532">
        <v>0.18087835335275951</v>
      </c>
      <c r="O339" s="11">
        <v>36.775599999999997</v>
      </c>
      <c r="P339" s="11">
        <v>24.5855</v>
      </c>
      <c r="Q339" s="11">
        <v>55.003005999999999</v>
      </c>
      <c r="R339" s="10">
        <v>1024.8109999999999</v>
      </c>
      <c r="S339" s="11">
        <v>7.1541899999999998</v>
      </c>
      <c r="T339" s="10">
        <v>105.98574000000001</v>
      </c>
      <c r="U339" s="11">
        <v>8.3719999999999999</v>
      </c>
      <c r="V339" s="11">
        <v>0.48859999999999998</v>
      </c>
      <c r="W339" s="11">
        <v>2.1772999999999998</v>
      </c>
      <c r="X339" s="11">
        <v>36.772799999999997</v>
      </c>
      <c r="Y339" s="11">
        <v>24.102900000000002</v>
      </c>
      <c r="Z339" s="11">
        <v>54.479235000000003</v>
      </c>
      <c r="AA339" s="10">
        <v>1024.9954</v>
      </c>
      <c r="AB339" s="11">
        <v>6.2960700000000003</v>
      </c>
      <c r="AC339" s="10">
        <v>92.505319999999998</v>
      </c>
      <c r="AD339" s="11">
        <v>8.3390000000000004</v>
      </c>
      <c r="AE339" s="11">
        <v>0.5081</v>
      </c>
      <c r="AF339" s="11">
        <v>4.9242999999999997</v>
      </c>
      <c r="AG339" s="10">
        <v>3</v>
      </c>
      <c r="AH339" s="503"/>
    </row>
    <row r="340" spans="1:34" s="116" customFormat="1">
      <c r="A340" s="29" t="s">
        <v>95</v>
      </c>
      <c r="B340" s="33">
        <v>42086</v>
      </c>
      <c r="C340" s="532">
        <v>1.5</v>
      </c>
      <c r="D340" s="532">
        <v>1</v>
      </c>
      <c r="E340" s="643">
        <v>6</v>
      </c>
      <c r="F340" s="643">
        <v>17</v>
      </c>
      <c r="G340" s="643">
        <v>170</v>
      </c>
      <c r="H340" s="643">
        <v>5.5</v>
      </c>
      <c r="I340" s="532" t="s">
        <v>326</v>
      </c>
      <c r="J340" s="643">
        <v>1.3</v>
      </c>
      <c r="K340" s="532"/>
      <c r="L340" s="532"/>
      <c r="M340" s="532"/>
      <c r="N340" s="532">
        <v>0.15937078636401544</v>
      </c>
      <c r="O340" s="11">
        <v>36.748800000000003</v>
      </c>
      <c r="P340" s="11">
        <v>22.7684</v>
      </c>
      <c r="Q340" s="11">
        <v>53.001204999999999</v>
      </c>
      <c r="R340" s="10">
        <v>1025.3290999999999</v>
      </c>
      <c r="S340" s="11">
        <v>7.6296999999999997</v>
      </c>
      <c r="T340" s="10">
        <v>109.5235</v>
      </c>
      <c r="U340" s="11">
        <v>8.27</v>
      </c>
      <c r="V340" s="11">
        <v>0.53849999999999998</v>
      </c>
      <c r="W340" s="11">
        <v>2.5198</v>
      </c>
      <c r="X340" s="11">
        <v>36.741300000000003</v>
      </c>
      <c r="Y340" s="11">
        <v>22.113700000000001</v>
      </c>
      <c r="Z340" s="11">
        <v>52.292110000000001</v>
      </c>
      <c r="AA340" s="10">
        <v>1025.5497</v>
      </c>
      <c r="AB340" s="11">
        <v>6.8525299999999998</v>
      </c>
      <c r="AC340" s="10">
        <v>97.238140000000001</v>
      </c>
      <c r="AD340" s="11">
        <v>8.2430000000000003</v>
      </c>
      <c r="AE340" s="11">
        <v>0.44429999999999997</v>
      </c>
      <c r="AF340" s="11">
        <v>4.5876000000000001</v>
      </c>
      <c r="AG340" s="10">
        <v>4.4000000000000004</v>
      </c>
      <c r="AH340" s="503"/>
    </row>
    <row r="341" spans="1:34" s="116" customFormat="1" ht="13.5" customHeight="1">
      <c r="C341" s="12"/>
      <c r="D341" s="12"/>
      <c r="E341" s="12"/>
      <c r="F341" s="12"/>
      <c r="G341" s="12"/>
      <c r="H341" s="12"/>
      <c r="I341" s="12"/>
      <c r="J341" s="12"/>
      <c r="K341" s="12"/>
      <c r="L341" s="12"/>
      <c r="M341" s="12"/>
      <c r="N341" s="11"/>
      <c r="AG341" s="9"/>
    </row>
    <row r="342" spans="1:34" s="116" customFormat="1">
      <c r="A342" s="29" t="s">
        <v>369</v>
      </c>
      <c r="B342" s="33">
        <v>41977</v>
      </c>
      <c r="C342" s="532">
        <v>1.5</v>
      </c>
      <c r="D342" s="532">
        <v>1</v>
      </c>
      <c r="E342" s="532">
        <v>1</v>
      </c>
      <c r="F342" s="643">
        <v>12</v>
      </c>
      <c r="G342" s="643">
        <v>120</v>
      </c>
      <c r="H342" s="532">
        <v>0.5</v>
      </c>
      <c r="I342" s="532" t="s">
        <v>326</v>
      </c>
      <c r="J342" s="643">
        <v>0.1</v>
      </c>
      <c r="K342" s="643">
        <v>1.1000000000000001</v>
      </c>
      <c r="L342" s="532" t="s">
        <v>384</v>
      </c>
      <c r="M342" s="532">
        <f t="shared" si="3"/>
        <v>13.636363636363635</v>
      </c>
      <c r="N342" s="532">
        <v>7.9572297946934614E-2</v>
      </c>
      <c r="O342" s="11">
        <v>35.630800000000001</v>
      </c>
      <c r="P342" s="11">
        <v>21.346800000000002</v>
      </c>
      <c r="Q342" s="11">
        <v>50.082132999999999</v>
      </c>
      <c r="R342" s="10">
        <v>1024.8816999999999</v>
      </c>
      <c r="S342" s="11">
        <v>6.8347800000000003</v>
      </c>
      <c r="T342" s="10">
        <v>95.053759999999997</v>
      </c>
      <c r="U342" s="11">
        <v>8.1780000000000008</v>
      </c>
      <c r="V342" s="11">
        <v>0.58720000000000006</v>
      </c>
      <c r="W342" s="11">
        <v>0.32619999999999999</v>
      </c>
      <c r="X342" s="11">
        <v>35.7883</v>
      </c>
      <c r="Y342" s="11">
        <v>21.123899999999999</v>
      </c>
      <c r="Z342" s="11">
        <v>50.053690000000003</v>
      </c>
      <c r="AA342" s="10">
        <v>1025.1346000000001</v>
      </c>
      <c r="AB342" s="11">
        <v>6.9260099999999998</v>
      </c>
      <c r="AC342" s="10">
        <v>96.026870000000002</v>
      </c>
      <c r="AD342" s="11">
        <v>8.2050000000000001</v>
      </c>
      <c r="AE342" s="11">
        <v>2.3795000000000002</v>
      </c>
      <c r="AF342" s="11">
        <v>1.583</v>
      </c>
      <c r="AG342" s="10">
        <v>6.5</v>
      </c>
      <c r="AH342" s="503"/>
    </row>
    <row r="343" spans="1:34" s="116" customFormat="1">
      <c r="A343" s="29" t="s">
        <v>369</v>
      </c>
      <c r="B343" s="33">
        <v>41981</v>
      </c>
      <c r="C343" s="532">
        <v>1.5</v>
      </c>
      <c r="D343" s="532">
        <v>1</v>
      </c>
      <c r="E343" s="532">
        <v>1</v>
      </c>
      <c r="F343" s="643">
        <v>12</v>
      </c>
      <c r="G343" s="643">
        <v>120</v>
      </c>
      <c r="H343" s="643">
        <v>0.7</v>
      </c>
      <c r="I343" s="532" t="s">
        <v>326</v>
      </c>
      <c r="J343" s="643">
        <v>0.2</v>
      </c>
      <c r="K343" s="643">
        <v>2</v>
      </c>
      <c r="L343" s="532" t="s">
        <v>384</v>
      </c>
      <c r="M343" s="532">
        <f t="shared" si="3"/>
        <v>7.5</v>
      </c>
      <c r="N343" s="532">
        <v>7.9477202927268301E-2</v>
      </c>
      <c r="O343" s="11">
        <v>35.758099999999999</v>
      </c>
      <c r="P343" s="11">
        <v>21.555800000000001</v>
      </c>
      <c r="Q343" s="11">
        <v>50.459116000000002</v>
      </c>
      <c r="R343" s="10">
        <v>1024.9192</v>
      </c>
      <c r="S343" s="11">
        <v>6.8652699999999998</v>
      </c>
      <c r="T343" s="10">
        <v>95.906469999999999</v>
      </c>
      <c r="U343" s="11">
        <v>8.2309999999999999</v>
      </c>
      <c r="V343" s="11">
        <v>0.44009999999999999</v>
      </c>
      <c r="W343" s="11">
        <v>0.39510000000000001</v>
      </c>
      <c r="X343" s="11">
        <v>35.753300000000003</v>
      </c>
      <c r="Y343" s="11">
        <v>21.518000000000001</v>
      </c>
      <c r="Z343" s="11">
        <v>50.421005999999998</v>
      </c>
      <c r="AA343" s="10">
        <v>1024.9981</v>
      </c>
      <c r="AB343" s="11">
        <v>6.8507199999999999</v>
      </c>
      <c r="AC343" s="10">
        <v>95.636129999999994</v>
      </c>
      <c r="AD343" s="11">
        <v>8.2309999999999999</v>
      </c>
      <c r="AE343" s="11">
        <v>0.60409999999999997</v>
      </c>
      <c r="AF343" s="11">
        <v>0.87870000000000004</v>
      </c>
      <c r="AG343" s="10">
        <v>5.5</v>
      </c>
      <c r="AH343" s="503"/>
    </row>
    <row r="344" spans="1:34" s="116" customFormat="1">
      <c r="A344" s="29" t="s">
        <v>369</v>
      </c>
      <c r="B344" s="33">
        <v>41988</v>
      </c>
      <c r="C344" s="532">
        <v>1.5</v>
      </c>
      <c r="D344" s="532">
        <v>1</v>
      </c>
      <c r="E344" s="532">
        <v>1</v>
      </c>
      <c r="F344" s="643">
        <v>12</v>
      </c>
      <c r="G344" s="643">
        <v>120</v>
      </c>
      <c r="H344" s="643">
        <v>0.4</v>
      </c>
      <c r="I344" s="532" t="s">
        <v>326</v>
      </c>
      <c r="J344" s="532" t="s">
        <v>326</v>
      </c>
      <c r="K344" s="643">
        <v>1.4</v>
      </c>
      <c r="L344" s="532" t="s">
        <v>389</v>
      </c>
      <c r="M344" s="532">
        <f t="shared" si="3"/>
        <v>7.1428571428571441</v>
      </c>
      <c r="N344" s="532">
        <v>6.4874648321801329E-2</v>
      </c>
      <c r="O344" s="11">
        <v>36.093400000000003</v>
      </c>
      <c r="P344" s="11">
        <v>21.4163</v>
      </c>
      <c r="Q344" s="11">
        <v>50.732897000000001</v>
      </c>
      <c r="R344" s="10">
        <v>1025.2127</v>
      </c>
      <c r="S344" s="11">
        <v>6.8079400000000003</v>
      </c>
      <c r="T344" s="10">
        <v>95.055570000000003</v>
      </c>
      <c r="U344" s="11">
        <v>8.2710000000000008</v>
      </c>
      <c r="V344" s="11">
        <v>0.34260000000000002</v>
      </c>
      <c r="W344" s="11">
        <v>0.20979999999999999</v>
      </c>
      <c r="X344" s="11">
        <v>36.239899999999999</v>
      </c>
      <c r="Y344" s="11">
        <v>21.157</v>
      </c>
      <c r="Z344" s="11">
        <v>50.649619999999999</v>
      </c>
      <c r="AA344" s="10">
        <v>1025.4681</v>
      </c>
      <c r="AB344" s="11">
        <v>6.6299700000000001</v>
      </c>
      <c r="AC344" s="10">
        <v>92.220969999999994</v>
      </c>
      <c r="AD344" s="11">
        <v>8.3019999999999996</v>
      </c>
      <c r="AE344" s="11">
        <v>2.8260999999999998</v>
      </c>
      <c r="AF344" s="11">
        <v>1.3366</v>
      </c>
      <c r="AG344" s="10">
        <v>8.4</v>
      </c>
      <c r="AH344" s="503"/>
    </row>
    <row r="345" spans="1:34" s="116" customFormat="1">
      <c r="A345" s="29" t="s">
        <v>369</v>
      </c>
      <c r="B345" s="33">
        <v>41995</v>
      </c>
      <c r="C345" s="532">
        <v>1.5</v>
      </c>
      <c r="D345" s="532">
        <v>1</v>
      </c>
      <c r="E345" s="532">
        <v>1</v>
      </c>
      <c r="F345" s="643">
        <v>12</v>
      </c>
      <c r="G345" s="643">
        <v>120</v>
      </c>
      <c r="H345" s="643">
        <v>0.8</v>
      </c>
      <c r="I345" s="532" t="s">
        <v>326</v>
      </c>
      <c r="J345" s="643">
        <v>0.2</v>
      </c>
      <c r="K345" s="643">
        <v>2.6</v>
      </c>
      <c r="L345" s="532">
        <v>0.16</v>
      </c>
      <c r="M345" s="532">
        <f t="shared" si="3"/>
        <v>6.1538461538461533</v>
      </c>
      <c r="N345" s="532">
        <v>8.6175708957331384E-2</v>
      </c>
      <c r="O345" s="11">
        <v>36.239899999999999</v>
      </c>
      <c r="P345" s="11">
        <v>22.165099999999999</v>
      </c>
      <c r="Q345" s="11">
        <v>51.70843</v>
      </c>
      <c r="R345" s="10">
        <v>1025.1169</v>
      </c>
      <c r="S345" s="11">
        <v>7.2318600000000002</v>
      </c>
      <c r="T345" s="10">
        <v>102.41419</v>
      </c>
      <c r="U345" s="11">
        <v>8.23</v>
      </c>
      <c r="V345" s="11">
        <v>0.59509999999999996</v>
      </c>
      <c r="W345" s="11">
        <v>0.3367</v>
      </c>
      <c r="X345" s="11">
        <v>36.244300000000003</v>
      </c>
      <c r="Y345" s="11">
        <v>21.8215</v>
      </c>
      <c r="Z345" s="11">
        <v>51.357126999999998</v>
      </c>
      <c r="AA345" s="10">
        <v>1025.2869000000001</v>
      </c>
      <c r="AB345" s="11">
        <v>6.9437499999999996</v>
      </c>
      <c r="AC345" s="10">
        <v>97.740260000000006</v>
      </c>
      <c r="AD345" s="11">
        <v>8.2200000000000006</v>
      </c>
      <c r="AE345" s="11">
        <v>1.6807000000000001</v>
      </c>
      <c r="AF345" s="11">
        <v>1.534</v>
      </c>
      <c r="AG345" s="10">
        <v>5</v>
      </c>
      <c r="AH345" s="503"/>
    </row>
    <row r="346" spans="1:34" s="116" customFormat="1">
      <c r="A346" s="29" t="s">
        <v>369</v>
      </c>
      <c r="B346" s="33">
        <v>42009</v>
      </c>
      <c r="C346" s="532">
        <v>1.5</v>
      </c>
      <c r="D346" s="532">
        <v>1</v>
      </c>
      <c r="E346" s="532">
        <v>1</v>
      </c>
      <c r="F346" s="643">
        <v>13</v>
      </c>
      <c r="G346" s="643">
        <v>110</v>
      </c>
      <c r="H346" s="643">
        <v>0.5</v>
      </c>
      <c r="I346" s="532" t="s">
        <v>326</v>
      </c>
      <c r="J346" s="643">
        <v>0.1</v>
      </c>
      <c r="K346" s="643">
        <v>1.1000000000000001</v>
      </c>
      <c r="L346" s="532" t="s">
        <v>388</v>
      </c>
      <c r="M346" s="532">
        <f t="shared" si="3"/>
        <v>12.727272727272728</v>
      </c>
      <c r="N346" s="532">
        <v>7.2094695399752273E-2</v>
      </c>
      <c r="O346" s="11">
        <v>36.452199999999998</v>
      </c>
      <c r="P346" s="11">
        <v>24.049399999999999</v>
      </c>
      <c r="Q346" s="11">
        <v>53.995936999999998</v>
      </c>
      <c r="R346" s="10">
        <v>1024.7291</v>
      </c>
      <c r="S346" s="11">
        <v>6.7376300000000002</v>
      </c>
      <c r="T346" s="10">
        <v>98.720079999999996</v>
      </c>
      <c r="U346" s="11">
        <v>8.3420000000000005</v>
      </c>
      <c r="V346" s="11">
        <v>0.16170000000000001</v>
      </c>
      <c r="W346" s="11">
        <v>0.24010000000000001</v>
      </c>
      <c r="X346" s="11">
        <v>36.437600000000003</v>
      </c>
      <c r="Y346" s="11">
        <v>23.0228</v>
      </c>
      <c r="Z346" s="11">
        <v>52.882015000000003</v>
      </c>
      <c r="AA346" s="10">
        <v>1025.0905</v>
      </c>
      <c r="AB346" s="11">
        <v>6.1853300000000004</v>
      </c>
      <c r="AC346" s="10">
        <v>89.024299999999997</v>
      </c>
      <c r="AD346" s="11">
        <v>8.3230000000000004</v>
      </c>
      <c r="AE346" s="11">
        <v>1.4633</v>
      </c>
      <c r="AF346" s="11">
        <v>2.1522000000000001</v>
      </c>
      <c r="AG346" s="10">
        <v>8.5</v>
      </c>
      <c r="AH346" s="503"/>
    </row>
    <row r="347" spans="1:34" s="116" customFormat="1">
      <c r="A347" s="29" t="s">
        <v>369</v>
      </c>
      <c r="B347" s="33">
        <v>42016</v>
      </c>
      <c r="C347" s="532">
        <v>1.5</v>
      </c>
      <c r="D347" s="532">
        <v>1</v>
      </c>
      <c r="E347" s="532">
        <v>1</v>
      </c>
      <c r="F347" s="643">
        <v>12</v>
      </c>
      <c r="G347" s="643">
        <v>110</v>
      </c>
      <c r="H347" s="643">
        <v>0.4</v>
      </c>
      <c r="I347" s="532" t="s">
        <v>326</v>
      </c>
      <c r="J347" s="532" t="s">
        <v>326</v>
      </c>
      <c r="K347" s="643">
        <v>1.3</v>
      </c>
      <c r="L347" s="532" t="s">
        <v>387</v>
      </c>
      <c r="M347" s="532">
        <f t="shared" si="3"/>
        <v>8.4615384615384599</v>
      </c>
      <c r="N347" s="532">
        <v>6.003964845297869E-2</v>
      </c>
      <c r="O347" s="11">
        <v>36.580199999999998</v>
      </c>
      <c r="P347" s="11">
        <v>23.645199999999999</v>
      </c>
      <c r="Q347" s="11">
        <v>53.727977000000003</v>
      </c>
      <c r="R347" s="10">
        <v>1024.9445000000001</v>
      </c>
      <c r="S347" s="11">
        <v>6.8491799999999996</v>
      </c>
      <c r="T347" s="10">
        <v>99.73169</v>
      </c>
      <c r="U347" s="11">
        <v>8.2759999999999998</v>
      </c>
      <c r="V347" s="11">
        <v>0.2417</v>
      </c>
      <c r="W347" s="11">
        <v>0.21890000000000001</v>
      </c>
      <c r="X347" s="11">
        <v>36.573700000000002</v>
      </c>
      <c r="Y347" s="11">
        <v>23.036999999999999</v>
      </c>
      <c r="Z347" s="11">
        <v>53.072611000000002</v>
      </c>
      <c r="AA347" s="10">
        <v>1025.19</v>
      </c>
      <c r="AB347" s="11">
        <v>6.5841599999999998</v>
      </c>
      <c r="AC347" s="10">
        <v>94.862750000000005</v>
      </c>
      <c r="AD347" s="11">
        <v>8.27</v>
      </c>
      <c r="AE347" s="11">
        <v>1.7467999999999999</v>
      </c>
      <c r="AF347" s="11">
        <v>1.0733999999999999</v>
      </c>
      <c r="AG347" s="10">
        <v>10.7</v>
      </c>
      <c r="AH347" s="503"/>
    </row>
    <row r="348" spans="1:34" s="116" customFormat="1">
      <c r="A348" s="29" t="s">
        <v>369</v>
      </c>
      <c r="B348" s="33">
        <v>42023</v>
      </c>
      <c r="C348" s="532">
        <v>1.5</v>
      </c>
      <c r="D348" s="532">
        <v>1</v>
      </c>
      <c r="E348" s="532">
        <v>1</v>
      </c>
      <c r="F348" s="643">
        <v>12</v>
      </c>
      <c r="G348" s="643">
        <v>110</v>
      </c>
      <c r="H348" s="643">
        <v>0.5</v>
      </c>
      <c r="I348" s="532" t="s">
        <v>326</v>
      </c>
      <c r="J348" s="643">
        <v>0.1</v>
      </c>
      <c r="K348" s="643">
        <v>1</v>
      </c>
      <c r="L348" s="532" t="s">
        <v>384</v>
      </c>
      <c r="M348" s="532">
        <f t="shared" si="3"/>
        <v>15</v>
      </c>
      <c r="N348" s="532">
        <v>6.5919586636454239E-2</v>
      </c>
      <c r="O348" s="11">
        <v>36.606900000000003</v>
      </c>
      <c r="P348" s="11">
        <v>24.465499999999999</v>
      </c>
      <c r="Q348" s="11">
        <v>54.649208999999999</v>
      </c>
      <c r="R348" s="10">
        <v>1024.7197000000001</v>
      </c>
      <c r="S348" s="11">
        <v>6.8507300000000004</v>
      </c>
      <c r="T348" s="10">
        <v>101.18476</v>
      </c>
      <c r="U348" s="11">
        <v>8.33</v>
      </c>
      <c r="V348" s="11">
        <v>0.1706</v>
      </c>
      <c r="W348" s="11">
        <v>0.122</v>
      </c>
      <c r="X348" s="11">
        <v>36.599800000000002</v>
      </c>
      <c r="Y348" s="11">
        <v>23.788599999999999</v>
      </c>
      <c r="Z348" s="11">
        <v>53.915553000000003</v>
      </c>
      <c r="AA348" s="10">
        <v>1024.9887000000001</v>
      </c>
      <c r="AB348" s="11">
        <v>6.1179100000000002</v>
      </c>
      <c r="AC348" s="10">
        <v>89.314220000000006</v>
      </c>
      <c r="AD348" s="11">
        <v>8.2959999999999994</v>
      </c>
      <c r="AE348" s="11">
        <v>1.0546</v>
      </c>
      <c r="AF348" s="11">
        <v>1.9285000000000001</v>
      </c>
      <c r="AG348" s="10">
        <v>8.1</v>
      </c>
      <c r="AH348" s="503"/>
    </row>
    <row r="349" spans="1:34" s="116" customFormat="1">
      <c r="A349" s="29" t="s">
        <v>369</v>
      </c>
      <c r="B349" s="33">
        <v>42031</v>
      </c>
      <c r="C349" s="532">
        <v>1.5</v>
      </c>
      <c r="D349" s="532">
        <v>1</v>
      </c>
      <c r="E349" s="532">
        <v>1</v>
      </c>
      <c r="F349" s="643">
        <v>12</v>
      </c>
      <c r="G349" s="643">
        <v>100</v>
      </c>
      <c r="H349" s="643">
        <v>0.4</v>
      </c>
      <c r="I349" s="532" t="s">
        <v>326</v>
      </c>
      <c r="J349" s="532" t="s">
        <v>326</v>
      </c>
      <c r="K349" s="643">
        <v>1</v>
      </c>
      <c r="L349" s="532" t="s">
        <v>388</v>
      </c>
      <c r="M349" s="532">
        <f t="shared" si="3"/>
        <v>14.000000000000002</v>
      </c>
      <c r="N349" s="532">
        <v>5.9779149968112295E-2</v>
      </c>
      <c r="O349" s="11">
        <v>36.603499999999997</v>
      </c>
      <c r="P349" s="11">
        <v>24.256799999999998</v>
      </c>
      <c r="Q349" s="11">
        <v>54.418897000000001</v>
      </c>
      <c r="R349" s="10">
        <v>1024.7813000000001</v>
      </c>
      <c r="S349" s="11">
        <v>6.7197699999999996</v>
      </c>
      <c r="T349" s="10">
        <v>98.895099999999999</v>
      </c>
      <c r="U349" s="11">
        <v>8.3620000000000001</v>
      </c>
      <c r="V349" s="11">
        <v>0.29580000000000001</v>
      </c>
      <c r="W349" s="11">
        <v>0.2167</v>
      </c>
      <c r="X349" s="11">
        <v>36.620899999999999</v>
      </c>
      <c r="Y349" s="11">
        <v>23.888000000000002</v>
      </c>
      <c r="Z349" s="11">
        <v>54.050511999999998</v>
      </c>
      <c r="AA349" s="10">
        <v>1024.9757999999999</v>
      </c>
      <c r="AB349" s="11">
        <v>6.6228800000000003</v>
      </c>
      <c r="AC349" s="10">
        <v>96.863609999999994</v>
      </c>
      <c r="AD349" s="11">
        <v>8.3539999999999992</v>
      </c>
      <c r="AE349" s="11">
        <v>1.7009000000000001</v>
      </c>
      <c r="AF349" s="11">
        <v>1.3706</v>
      </c>
      <c r="AG349" s="9">
        <v>12.5</v>
      </c>
      <c r="AH349" s="503"/>
    </row>
    <row r="350" spans="1:34" s="116" customFormat="1">
      <c r="A350" s="29" t="s">
        <v>369</v>
      </c>
      <c r="B350" s="33">
        <v>42037</v>
      </c>
      <c r="C350" s="532">
        <v>1.5</v>
      </c>
      <c r="D350" s="532">
        <v>1</v>
      </c>
      <c r="E350" s="532">
        <v>1</v>
      </c>
      <c r="F350" s="643">
        <v>12</v>
      </c>
      <c r="G350" s="643">
        <v>110</v>
      </c>
      <c r="H350" s="643">
        <v>1.1000000000000001</v>
      </c>
      <c r="I350" s="532" t="s">
        <v>326</v>
      </c>
      <c r="J350" s="643">
        <v>0.3</v>
      </c>
      <c r="K350" s="643">
        <v>1.6</v>
      </c>
      <c r="L350" s="532" t="s">
        <v>382</v>
      </c>
      <c r="M350" s="532">
        <f t="shared" si="3"/>
        <v>10.625</v>
      </c>
      <c r="N350" s="11">
        <v>0.10163124237091856</v>
      </c>
      <c r="O350" s="11">
        <v>36.534500000000001</v>
      </c>
      <c r="P350" s="11">
        <v>24.129300000000001</v>
      </c>
      <c r="Q350" s="11">
        <v>54.190123999999997</v>
      </c>
      <c r="R350" s="10">
        <v>1024.7663</v>
      </c>
      <c r="S350" s="11">
        <v>6.6631999999999998</v>
      </c>
      <c r="T350" s="10">
        <v>97.80959</v>
      </c>
      <c r="U350" s="11">
        <v>8.2870000000000008</v>
      </c>
      <c r="V350" s="11">
        <v>0.62649999999999995</v>
      </c>
      <c r="W350" s="11">
        <v>0.4395</v>
      </c>
      <c r="X350" s="11">
        <v>36.539000000000001</v>
      </c>
      <c r="Y350" s="11">
        <v>23.974499999999999</v>
      </c>
      <c r="Z350" s="11">
        <v>54.036499999999997</v>
      </c>
      <c r="AA350" s="10">
        <v>1024.8877</v>
      </c>
      <c r="AB350" s="11">
        <v>6.3877100000000002</v>
      </c>
      <c r="AC350" s="10">
        <v>93.519199999999998</v>
      </c>
      <c r="AD350" s="11">
        <v>8.2840000000000007</v>
      </c>
      <c r="AE350" s="11">
        <v>1.609</v>
      </c>
      <c r="AF350" s="11">
        <v>1.7442</v>
      </c>
      <c r="AG350" s="10">
        <v>6.1</v>
      </c>
      <c r="AH350" s="503"/>
    </row>
    <row r="351" spans="1:34" s="116" customFormat="1">
      <c r="A351" s="29" t="s">
        <v>369</v>
      </c>
      <c r="B351" s="33">
        <v>42044</v>
      </c>
      <c r="C351" s="532">
        <v>1.5</v>
      </c>
      <c r="D351" s="532">
        <v>1</v>
      </c>
      <c r="E351" s="532">
        <v>1</v>
      </c>
      <c r="F351" s="643">
        <v>12</v>
      </c>
      <c r="G351" s="643">
        <v>100</v>
      </c>
      <c r="H351" s="643">
        <v>0.6</v>
      </c>
      <c r="I351" s="532" t="s">
        <v>326</v>
      </c>
      <c r="J351" s="643">
        <v>0.1</v>
      </c>
      <c r="K351" s="643">
        <v>1.2</v>
      </c>
      <c r="L351" s="532" t="s">
        <v>385</v>
      </c>
      <c r="M351" s="532">
        <f t="shared" si="3"/>
        <v>13.333333333333334</v>
      </c>
      <c r="N351" s="11">
        <v>7.6424091553486076E-2</v>
      </c>
      <c r="O351" s="11">
        <v>36.503399999999999</v>
      </c>
      <c r="P351" s="11">
        <v>24.9053</v>
      </c>
      <c r="Q351" s="11">
        <v>54.987704000000001</v>
      </c>
      <c r="R351" s="10">
        <v>1024.5075999999999</v>
      </c>
      <c r="S351" s="11">
        <v>6.7908099999999996</v>
      </c>
      <c r="T351" s="10">
        <v>100.99362000000001</v>
      </c>
      <c r="U351" s="11">
        <v>8.3559999999999999</v>
      </c>
      <c r="V351" s="11">
        <v>0.2676</v>
      </c>
      <c r="W351" s="11">
        <v>0.21959999999999999</v>
      </c>
      <c r="X351" s="11">
        <v>36.509</v>
      </c>
      <c r="Y351" s="11">
        <v>24.275099999999998</v>
      </c>
      <c r="Z351" s="11">
        <v>54.321438999999998</v>
      </c>
      <c r="AA351" s="10">
        <v>1024.7765999999999</v>
      </c>
      <c r="AB351" s="11">
        <v>6.3229199999999999</v>
      </c>
      <c r="AC351" s="10">
        <v>93.033299999999997</v>
      </c>
      <c r="AD351" s="11">
        <v>8.3450000000000006</v>
      </c>
      <c r="AE351" s="11">
        <v>0.75439999999999996</v>
      </c>
      <c r="AF351" s="11">
        <v>2.0743999999999998</v>
      </c>
      <c r="AG351" s="10">
        <v>7.4</v>
      </c>
      <c r="AH351" s="503"/>
    </row>
    <row r="352" spans="1:34" s="116" customFormat="1">
      <c r="A352" s="29" t="s">
        <v>369</v>
      </c>
      <c r="B352" s="33">
        <v>42051</v>
      </c>
      <c r="C352" s="532">
        <v>1.5</v>
      </c>
      <c r="D352" s="532">
        <v>1</v>
      </c>
      <c r="E352" s="532">
        <v>1</v>
      </c>
      <c r="F352" s="643">
        <v>13</v>
      </c>
      <c r="G352" s="643">
        <v>100</v>
      </c>
      <c r="H352" s="643">
        <v>1</v>
      </c>
      <c r="I352" s="532" t="s">
        <v>326</v>
      </c>
      <c r="J352" s="643">
        <v>0.2</v>
      </c>
      <c r="K352" s="643">
        <v>1.5</v>
      </c>
      <c r="L352" s="532" t="s">
        <v>402</v>
      </c>
      <c r="M352" s="532">
        <f t="shared" si="3"/>
        <v>15.333333333333336</v>
      </c>
      <c r="N352" s="11">
        <v>0.10055060787703947</v>
      </c>
      <c r="O352" s="11">
        <v>36.608899999999998</v>
      </c>
      <c r="P352" s="11">
        <v>24.368300000000001</v>
      </c>
      <c r="Q352" s="11">
        <v>54.546711999999999</v>
      </c>
      <c r="R352" s="10">
        <v>1024.7521999999999</v>
      </c>
      <c r="S352" s="11">
        <v>6.5905800000000001</v>
      </c>
      <c r="T352" s="21">
        <v>97.181950000000001</v>
      </c>
      <c r="U352" s="11">
        <v>8.2289999999999992</v>
      </c>
      <c r="V352" s="11">
        <v>0.46410000000000001</v>
      </c>
      <c r="W352" s="11"/>
      <c r="X352" s="11">
        <v>36.648099999999999</v>
      </c>
      <c r="Y352" s="11">
        <v>23.753599999999999</v>
      </c>
      <c r="Z352" s="11">
        <v>53.940846000000001</v>
      </c>
      <c r="AA352" s="10">
        <v>1025.0355</v>
      </c>
      <c r="AB352" s="11">
        <v>6.08406</v>
      </c>
      <c r="AC352" s="21">
        <v>88.791269999999997</v>
      </c>
      <c r="AD352" s="11">
        <v>8.2010000000000005</v>
      </c>
      <c r="AE352" s="11">
        <v>1.9875</v>
      </c>
      <c r="AF352" s="11"/>
      <c r="AG352" s="10">
        <v>6.5</v>
      </c>
      <c r="AH352" s="503"/>
    </row>
    <row r="353" spans="1:34" s="116" customFormat="1">
      <c r="A353" s="29" t="s">
        <v>369</v>
      </c>
      <c r="B353" s="33">
        <v>42058</v>
      </c>
      <c r="C353" s="532">
        <v>1.5</v>
      </c>
      <c r="D353" s="532">
        <v>1</v>
      </c>
      <c r="E353" s="532">
        <v>1</v>
      </c>
      <c r="F353" s="643">
        <v>12</v>
      </c>
      <c r="G353" s="643">
        <v>100</v>
      </c>
      <c r="H353" s="643">
        <v>1.1000000000000001</v>
      </c>
      <c r="I353" s="532" t="s">
        <v>326</v>
      </c>
      <c r="J353" s="643">
        <v>0.2</v>
      </c>
      <c r="K353" s="643">
        <v>2.4</v>
      </c>
      <c r="L353" s="532" t="s">
        <v>383</v>
      </c>
      <c r="M353" s="532">
        <f t="shared" si="3"/>
        <v>7.9166666666666679</v>
      </c>
      <c r="N353" s="11">
        <v>9.3522063148712004E-2</v>
      </c>
      <c r="O353" s="11">
        <v>36.720700000000001</v>
      </c>
      <c r="P353" s="11">
        <v>23.9391</v>
      </c>
      <c r="Q353" s="11">
        <v>54.228943000000001</v>
      </c>
      <c r="R353" s="10">
        <v>1024.9639999999999</v>
      </c>
      <c r="S353" s="11">
        <v>6.6772099999999996</v>
      </c>
      <c r="T353" s="10">
        <v>97.800179999999997</v>
      </c>
      <c r="U353" s="11">
        <v>8.2889999999999997</v>
      </c>
      <c r="V353" s="11">
        <v>0.64839999999999998</v>
      </c>
      <c r="W353" s="11">
        <v>0.69120000000000004</v>
      </c>
      <c r="X353" s="11">
        <v>36.710799999999999</v>
      </c>
      <c r="Y353" s="11">
        <v>23.763500000000001</v>
      </c>
      <c r="Z353" s="11">
        <v>54.033512999999999</v>
      </c>
      <c r="AA353" s="10">
        <v>1025.0814</v>
      </c>
      <c r="AB353" s="11">
        <v>6.5625499999999999</v>
      </c>
      <c r="AC353" s="10">
        <v>95.825299999999999</v>
      </c>
      <c r="AD353" s="11">
        <v>8.2949999999999999</v>
      </c>
      <c r="AE353" s="11">
        <v>1.1001000000000001</v>
      </c>
      <c r="AF353" s="11">
        <v>1.5883</v>
      </c>
      <c r="AG353" s="10">
        <v>6</v>
      </c>
      <c r="AH353" s="503"/>
    </row>
    <row r="354" spans="1:34" s="116" customFormat="1">
      <c r="A354" s="29" t="s">
        <v>369</v>
      </c>
      <c r="B354" s="33">
        <v>42065</v>
      </c>
      <c r="C354" s="532">
        <v>1.5</v>
      </c>
      <c r="D354" s="532">
        <v>1</v>
      </c>
      <c r="E354" s="532">
        <v>1</v>
      </c>
      <c r="F354" s="643">
        <v>11</v>
      </c>
      <c r="G354" s="643">
        <v>100</v>
      </c>
      <c r="H354" s="643">
        <v>1</v>
      </c>
      <c r="I354" s="532" t="s">
        <v>326</v>
      </c>
      <c r="J354" s="643">
        <v>0.2</v>
      </c>
      <c r="K354" s="643">
        <v>1.7</v>
      </c>
      <c r="L354" s="532" t="s">
        <v>381</v>
      </c>
      <c r="M354" s="532">
        <f t="shared" si="3"/>
        <v>7.6470588235294121</v>
      </c>
      <c r="N354" s="11">
        <v>9.8609243991009635E-2</v>
      </c>
      <c r="O354" s="11">
        <v>36.5884</v>
      </c>
      <c r="P354" s="11">
        <v>23.918800000000001</v>
      </c>
      <c r="Q354" s="11">
        <v>54.033701000000001</v>
      </c>
      <c r="R354" s="10">
        <v>1024.8701000000001</v>
      </c>
      <c r="S354" s="11">
        <v>6.5692500000000003</v>
      </c>
      <c r="T354" s="10">
        <v>96.112219999999994</v>
      </c>
      <c r="U354" s="11">
        <v>8.298</v>
      </c>
      <c r="V354" s="11">
        <v>0.57489999999999997</v>
      </c>
      <c r="W354" s="11">
        <v>0.79400000000000004</v>
      </c>
      <c r="X354" s="11">
        <v>36.5959</v>
      </c>
      <c r="Y354" s="11">
        <v>23.907599999999999</v>
      </c>
      <c r="Z354" s="11">
        <v>54.038933</v>
      </c>
      <c r="AA354" s="10">
        <v>1024.9508000000001</v>
      </c>
      <c r="AB354" s="11">
        <v>6.5033700000000003</v>
      </c>
      <c r="AC354" s="10">
        <v>95.134119999999996</v>
      </c>
      <c r="AD354" s="11">
        <v>8.2989999999999995</v>
      </c>
      <c r="AE354" s="11">
        <v>0.80469999999999997</v>
      </c>
      <c r="AF354" s="11">
        <v>1.1990000000000001</v>
      </c>
      <c r="AG354" s="10">
        <v>5.9</v>
      </c>
      <c r="AH354" s="503"/>
    </row>
    <row r="355" spans="1:34" s="116" customFormat="1">
      <c r="A355" s="29" t="s">
        <v>369</v>
      </c>
      <c r="B355" s="33">
        <v>42072</v>
      </c>
      <c r="C355" s="532">
        <v>1.5</v>
      </c>
      <c r="D355" s="532">
        <v>1</v>
      </c>
      <c r="E355" s="532">
        <v>1</v>
      </c>
      <c r="F355" s="643">
        <v>10</v>
      </c>
      <c r="G355" s="643">
        <v>100</v>
      </c>
      <c r="H355" s="643">
        <v>0.6</v>
      </c>
      <c r="I355" s="532" t="s">
        <v>326</v>
      </c>
      <c r="J355" s="643">
        <v>0.1</v>
      </c>
      <c r="K355" s="643">
        <v>1.5</v>
      </c>
      <c r="L355" s="532" t="s">
        <v>387</v>
      </c>
      <c r="M355" s="532">
        <f t="shared" si="3"/>
        <v>7.333333333333333</v>
      </c>
      <c r="N355" s="11">
        <v>7.6704132096516955E-2</v>
      </c>
      <c r="O355" s="11">
        <v>36.718800000000002</v>
      </c>
      <c r="P355" s="11">
        <v>24.216000000000001</v>
      </c>
      <c r="Q355" s="11">
        <v>54.526851999999998</v>
      </c>
      <c r="R355" s="10">
        <v>1024.8821</v>
      </c>
      <c r="S355" s="11">
        <v>6.6830499999999997</v>
      </c>
      <c r="T355" s="10">
        <v>98.350989999999996</v>
      </c>
      <c r="U355" s="11">
        <v>8.3780000000000001</v>
      </c>
      <c r="V355" s="11">
        <v>0.50780000000000003</v>
      </c>
      <c r="W355" s="11">
        <v>0.435</v>
      </c>
      <c r="X355" s="11">
        <v>36.704999999999998</v>
      </c>
      <c r="Y355" s="11">
        <v>23.686800000000002</v>
      </c>
      <c r="Z355" s="11">
        <v>53.943162000000001</v>
      </c>
      <c r="AA355" s="10">
        <v>1025.1012000000001</v>
      </c>
      <c r="AB355" s="11">
        <v>6.4196299999999997</v>
      </c>
      <c r="AC355" s="10">
        <v>93.611360000000005</v>
      </c>
      <c r="AD355" s="11">
        <v>8.3740000000000006</v>
      </c>
      <c r="AE355" s="11">
        <v>1.3702000000000001</v>
      </c>
      <c r="AF355" s="11">
        <v>1.2212000000000001</v>
      </c>
      <c r="AG355" s="10">
        <v>9.6999999999999993</v>
      </c>
      <c r="AH355" s="503"/>
    </row>
    <row r="356" spans="1:34" s="116" customFormat="1">
      <c r="A356" s="29" t="s">
        <v>369</v>
      </c>
      <c r="B356" s="33">
        <v>42079</v>
      </c>
      <c r="C356" s="532">
        <v>1.5</v>
      </c>
      <c r="D356" s="532">
        <v>1</v>
      </c>
      <c r="E356" s="532">
        <v>1</v>
      </c>
      <c r="F356" s="643">
        <v>13</v>
      </c>
      <c r="G356" s="643">
        <v>120</v>
      </c>
      <c r="H356" s="643">
        <v>1.8</v>
      </c>
      <c r="I356" s="532" t="s">
        <v>326</v>
      </c>
      <c r="J356" s="643">
        <v>0.4</v>
      </c>
      <c r="K356" s="643">
        <v>2</v>
      </c>
      <c r="L356" s="532" t="s">
        <v>383</v>
      </c>
      <c r="M356" s="532">
        <f t="shared" si="3"/>
        <v>9.5</v>
      </c>
      <c r="N356" s="11">
        <v>9.5891082830146968E-2</v>
      </c>
      <c r="O356" s="11">
        <v>36.706600000000002</v>
      </c>
      <c r="P356" s="11">
        <v>24.243600000000001</v>
      </c>
      <c r="Q356" s="11">
        <v>54.540438999999999</v>
      </c>
      <c r="R356" s="10">
        <v>1024.8621000000001</v>
      </c>
      <c r="S356" s="11">
        <v>6.5954499999999996</v>
      </c>
      <c r="T356" s="10">
        <v>97.100909999999999</v>
      </c>
      <c r="U356" s="11">
        <v>8.3610000000000007</v>
      </c>
      <c r="V356" s="11">
        <v>0.36070000000000002</v>
      </c>
      <c r="W356" s="11">
        <v>0.61970000000000003</v>
      </c>
      <c r="X356" s="11">
        <v>36.738999999999997</v>
      </c>
      <c r="Y356" s="11">
        <v>23.787600000000001</v>
      </c>
      <c r="Z356" s="11">
        <v>54.096539</v>
      </c>
      <c r="AA356" s="10">
        <v>1025.0967000000001</v>
      </c>
      <c r="AB356" s="11">
        <v>6.2636799999999999</v>
      </c>
      <c r="AC356" s="10">
        <v>91.514060000000001</v>
      </c>
      <c r="AD356" s="11">
        <v>8.3510000000000009</v>
      </c>
      <c r="AE356" s="11">
        <v>0.94079999999999997</v>
      </c>
      <c r="AF356" s="11">
        <v>1.9258999999999999</v>
      </c>
      <c r="AG356" s="10">
        <v>6.3</v>
      </c>
      <c r="AH356" s="503"/>
    </row>
    <row r="357" spans="1:34" s="116" customFormat="1">
      <c r="A357" s="29" t="s">
        <v>369</v>
      </c>
      <c r="B357" s="33">
        <v>42086</v>
      </c>
      <c r="C357" s="532">
        <v>1.5</v>
      </c>
      <c r="D357" s="532">
        <v>1</v>
      </c>
      <c r="E357" s="532">
        <v>1</v>
      </c>
      <c r="F357" s="643">
        <v>13</v>
      </c>
      <c r="G357" s="643">
        <v>100</v>
      </c>
      <c r="H357" s="643">
        <v>1.5</v>
      </c>
      <c r="I357" s="532" t="s">
        <v>326</v>
      </c>
      <c r="J357" s="643">
        <v>0.3</v>
      </c>
      <c r="K357" s="643">
        <v>3.2</v>
      </c>
      <c r="L357" s="532" t="s">
        <v>402</v>
      </c>
      <c r="M357" s="532">
        <f t="shared" si="3"/>
        <v>7.1874999999999991</v>
      </c>
      <c r="N357" s="11">
        <v>0.11306267810502298</v>
      </c>
      <c r="O357" s="11">
        <v>36.601900000000001</v>
      </c>
      <c r="P357" s="11">
        <v>22.668800000000001</v>
      </c>
      <c r="Q357" s="11">
        <v>52.706358999999999</v>
      </c>
      <c r="R357" s="10">
        <v>1025.2475999999999</v>
      </c>
      <c r="S357" s="11">
        <v>6.8133900000000001</v>
      </c>
      <c r="T357" s="10">
        <v>97.551950000000005</v>
      </c>
      <c r="U357" s="11">
        <v>8.2629999999999999</v>
      </c>
      <c r="V357" s="11">
        <v>0.65920000000000001</v>
      </c>
      <c r="W357" s="11">
        <v>0.90269999999999995</v>
      </c>
      <c r="X357" s="11">
        <v>36.6464</v>
      </c>
      <c r="Y357" s="11">
        <v>22.0214</v>
      </c>
      <c r="Z357" s="11">
        <v>52.076856999999997</v>
      </c>
      <c r="AA357" s="10">
        <v>1025.5373999999999</v>
      </c>
      <c r="AB357" s="11">
        <v>6.7567899999999996</v>
      </c>
      <c r="AC357" s="10">
        <v>95.670439999999999</v>
      </c>
      <c r="AD357" s="11">
        <v>8.2780000000000005</v>
      </c>
      <c r="AE357" s="11">
        <v>1.5650999999999999</v>
      </c>
      <c r="AF357" s="11">
        <v>2.4493999999999998</v>
      </c>
      <c r="AG357" s="10">
        <v>4.5</v>
      </c>
      <c r="AH357" s="503"/>
    </row>
    <row r="358" spans="1:34" s="116" customFormat="1">
      <c r="A358" s="29"/>
      <c r="B358" s="33"/>
      <c r="C358" s="532"/>
      <c r="D358" s="532"/>
      <c r="E358" s="532"/>
      <c r="F358" s="532"/>
      <c r="G358" s="532"/>
      <c r="H358" s="532"/>
      <c r="I358" s="532"/>
      <c r="J358" s="532"/>
      <c r="K358" s="532"/>
      <c r="L358" s="532"/>
      <c r="M358" s="12"/>
      <c r="N358" s="11"/>
      <c r="O358" s="11"/>
      <c r="P358" s="11"/>
      <c r="Q358" s="11"/>
      <c r="R358" s="10"/>
      <c r="S358" s="11"/>
      <c r="T358" s="10"/>
      <c r="U358" s="11"/>
      <c r="V358" s="11"/>
      <c r="W358" s="11"/>
      <c r="X358" s="11"/>
      <c r="Y358" s="11"/>
      <c r="Z358" s="11"/>
      <c r="AA358" s="10"/>
      <c r="AB358" s="11"/>
      <c r="AC358" s="10"/>
      <c r="AD358" s="11"/>
      <c r="AE358" s="11"/>
      <c r="AF358" s="11"/>
      <c r="AG358" s="10"/>
      <c r="AH358" s="503"/>
    </row>
    <row r="359" spans="1:34" s="116" customFormat="1">
      <c r="A359" s="29" t="s">
        <v>370</v>
      </c>
      <c r="B359" s="33">
        <v>41977</v>
      </c>
      <c r="C359" s="532">
        <v>1.5</v>
      </c>
      <c r="D359" s="643">
        <v>3</v>
      </c>
      <c r="E359" s="532">
        <v>1</v>
      </c>
      <c r="F359" s="643">
        <v>15</v>
      </c>
      <c r="G359" s="643">
        <v>130</v>
      </c>
      <c r="H359" s="532"/>
      <c r="I359" s="532"/>
      <c r="J359" s="532"/>
      <c r="K359" s="532"/>
      <c r="L359" s="532"/>
      <c r="M359" s="12"/>
      <c r="N359" s="11"/>
      <c r="O359" s="11"/>
      <c r="P359" s="11"/>
      <c r="Q359" s="11"/>
      <c r="R359" s="10"/>
      <c r="S359" s="11"/>
      <c r="T359" s="10"/>
      <c r="U359" s="11"/>
      <c r="V359" s="11"/>
      <c r="W359" s="11"/>
      <c r="X359" s="11"/>
      <c r="Y359" s="11"/>
      <c r="Z359" s="11"/>
      <c r="AA359" s="10"/>
      <c r="AB359" s="11"/>
      <c r="AC359" s="10"/>
      <c r="AD359" s="11"/>
      <c r="AE359" s="11"/>
      <c r="AF359" s="11"/>
      <c r="AG359" s="10"/>
      <c r="AH359" s="503"/>
    </row>
    <row r="360" spans="1:34" s="116" customFormat="1">
      <c r="A360" s="29" t="s">
        <v>370</v>
      </c>
      <c r="B360" s="33">
        <v>41981</v>
      </c>
      <c r="C360" s="532">
        <v>1.5</v>
      </c>
      <c r="D360" s="532">
        <v>1</v>
      </c>
      <c r="E360" s="532">
        <v>1</v>
      </c>
      <c r="F360" s="643">
        <v>12</v>
      </c>
      <c r="G360" s="643">
        <v>150</v>
      </c>
      <c r="H360" s="532"/>
      <c r="I360" s="532"/>
      <c r="J360" s="532"/>
      <c r="K360" s="532"/>
      <c r="L360" s="532"/>
      <c r="M360" s="532"/>
      <c r="N360" s="11"/>
      <c r="O360" s="11"/>
      <c r="P360" s="11"/>
      <c r="Q360" s="11"/>
      <c r="R360" s="10"/>
      <c r="S360" s="11"/>
      <c r="T360" s="10"/>
      <c r="U360" s="11"/>
      <c r="V360" s="11"/>
      <c r="W360" s="11"/>
      <c r="X360" s="11"/>
      <c r="Y360" s="11"/>
      <c r="Z360" s="11"/>
      <c r="AA360" s="10"/>
      <c r="AB360" s="11"/>
      <c r="AC360" s="10"/>
      <c r="AD360" s="11"/>
      <c r="AE360" s="11"/>
      <c r="AF360" s="11"/>
      <c r="AG360" s="10"/>
      <c r="AH360" s="503"/>
    </row>
    <row r="361" spans="1:34" s="116" customFormat="1">
      <c r="A361" s="29" t="s">
        <v>370</v>
      </c>
      <c r="B361" s="33">
        <v>41988</v>
      </c>
      <c r="C361" s="532">
        <v>1.5</v>
      </c>
      <c r="D361" s="643">
        <v>3</v>
      </c>
      <c r="E361" s="532">
        <v>1</v>
      </c>
      <c r="F361" s="643">
        <v>15</v>
      </c>
      <c r="G361" s="643">
        <v>140</v>
      </c>
      <c r="H361" s="532"/>
      <c r="I361" s="532"/>
      <c r="J361" s="532"/>
      <c r="K361" s="532"/>
      <c r="L361" s="532"/>
      <c r="M361" s="532"/>
      <c r="N361" s="532"/>
      <c r="O361" s="11"/>
      <c r="P361" s="11"/>
      <c r="Q361" s="11"/>
      <c r="R361" s="10"/>
      <c r="S361" s="11"/>
      <c r="T361" s="10"/>
      <c r="U361" s="11"/>
      <c r="V361" s="11"/>
      <c r="W361" s="11"/>
      <c r="X361" s="11"/>
      <c r="Y361" s="11"/>
      <c r="Z361" s="11"/>
      <c r="AA361" s="10"/>
      <c r="AB361" s="11"/>
      <c r="AC361" s="10"/>
      <c r="AD361" s="11"/>
      <c r="AE361" s="11"/>
      <c r="AF361" s="11"/>
      <c r="AG361" s="10"/>
      <c r="AH361" s="503"/>
    </row>
    <row r="362" spans="1:34" s="116" customFormat="1">
      <c r="A362" s="29" t="s">
        <v>370</v>
      </c>
      <c r="B362" s="33">
        <v>41995</v>
      </c>
      <c r="C362" s="532">
        <v>1.5</v>
      </c>
      <c r="D362" s="532">
        <v>1</v>
      </c>
      <c r="E362" s="532">
        <v>1</v>
      </c>
      <c r="F362" s="643">
        <v>14</v>
      </c>
      <c r="G362" s="643">
        <v>130</v>
      </c>
      <c r="H362" s="532"/>
      <c r="I362" s="532"/>
      <c r="J362" s="532"/>
      <c r="K362" s="532"/>
      <c r="L362" s="532"/>
      <c r="M362" s="532"/>
      <c r="N362" s="532"/>
      <c r="O362" s="11"/>
      <c r="P362" s="11"/>
      <c r="Q362" s="11"/>
      <c r="R362" s="10"/>
      <c r="S362" s="11"/>
      <c r="T362" s="10"/>
      <c r="U362" s="11"/>
      <c r="V362" s="11"/>
      <c r="W362" s="11"/>
      <c r="X362" s="11"/>
      <c r="Y362" s="11"/>
      <c r="Z362" s="11"/>
      <c r="AA362" s="10"/>
      <c r="AB362" s="11"/>
      <c r="AC362" s="10"/>
      <c r="AD362" s="11"/>
      <c r="AE362" s="11"/>
      <c r="AF362" s="11"/>
      <c r="AG362" s="10"/>
      <c r="AH362" s="503"/>
    </row>
    <row r="363" spans="1:34" s="116" customFormat="1">
      <c r="A363" s="29" t="s">
        <v>370</v>
      </c>
      <c r="B363" s="33">
        <v>42009</v>
      </c>
      <c r="C363" s="532">
        <v>1.5</v>
      </c>
      <c r="D363" s="532">
        <v>1</v>
      </c>
      <c r="E363" s="643">
        <v>3</v>
      </c>
      <c r="F363" s="643">
        <v>17</v>
      </c>
      <c r="G363" s="643">
        <v>140</v>
      </c>
      <c r="H363" s="532"/>
      <c r="I363" s="532"/>
      <c r="J363" s="532"/>
      <c r="K363" s="532"/>
      <c r="L363" s="532"/>
      <c r="M363" s="12"/>
      <c r="N363" s="11"/>
      <c r="O363" s="11"/>
      <c r="P363" s="11"/>
      <c r="Q363" s="11"/>
      <c r="R363" s="10"/>
      <c r="S363" s="11"/>
      <c r="T363" s="10"/>
      <c r="U363" s="11"/>
      <c r="V363" s="11"/>
      <c r="W363" s="11"/>
      <c r="X363" s="11"/>
      <c r="Y363" s="11"/>
      <c r="Z363" s="11"/>
      <c r="AA363" s="10"/>
      <c r="AB363" s="11"/>
      <c r="AC363" s="10"/>
      <c r="AD363" s="11"/>
      <c r="AE363" s="11"/>
      <c r="AF363" s="11"/>
      <c r="AG363" s="10"/>
      <c r="AH363" s="503"/>
    </row>
    <row r="364" spans="1:34" s="116" customFormat="1">
      <c r="A364" s="29" t="s">
        <v>370</v>
      </c>
      <c r="B364" s="33">
        <v>42016</v>
      </c>
      <c r="C364" s="532">
        <v>1.5</v>
      </c>
      <c r="D364" s="532">
        <v>1</v>
      </c>
      <c r="E364" s="532">
        <v>1</v>
      </c>
      <c r="F364" s="643">
        <v>14</v>
      </c>
      <c r="G364" s="643">
        <v>110</v>
      </c>
      <c r="H364" s="532"/>
      <c r="I364" s="532"/>
      <c r="J364" s="532"/>
      <c r="K364" s="532"/>
      <c r="L364" s="532"/>
      <c r="M364" s="12"/>
      <c r="N364" s="11"/>
      <c r="O364" s="11"/>
      <c r="P364" s="11"/>
      <c r="Q364" s="11"/>
      <c r="R364" s="10"/>
      <c r="S364" s="11"/>
      <c r="T364" s="10"/>
      <c r="U364" s="11"/>
      <c r="V364" s="11"/>
      <c r="W364" s="11"/>
      <c r="X364" s="11"/>
      <c r="Y364" s="11"/>
      <c r="Z364" s="11"/>
      <c r="AA364" s="10"/>
      <c r="AB364" s="11"/>
      <c r="AC364" s="10"/>
      <c r="AD364" s="11"/>
      <c r="AE364" s="11"/>
      <c r="AF364" s="11"/>
      <c r="AG364" s="10"/>
      <c r="AH364" s="503"/>
    </row>
    <row r="365" spans="1:34" s="116" customFormat="1">
      <c r="A365" s="29" t="s">
        <v>370</v>
      </c>
      <c r="B365" s="33">
        <v>42023</v>
      </c>
      <c r="C365" s="532">
        <v>1.5</v>
      </c>
      <c r="D365" s="532">
        <v>1</v>
      </c>
      <c r="E365" s="532">
        <v>1</v>
      </c>
      <c r="F365" s="643">
        <v>16</v>
      </c>
      <c r="G365" s="643">
        <v>140</v>
      </c>
      <c r="H365" s="532"/>
      <c r="I365" s="532"/>
      <c r="J365" s="532"/>
      <c r="K365" s="532"/>
      <c r="L365" s="532"/>
      <c r="M365" s="12"/>
      <c r="N365" s="11"/>
      <c r="O365" s="11"/>
      <c r="P365" s="11"/>
      <c r="Q365" s="11"/>
      <c r="R365" s="10"/>
      <c r="S365" s="11"/>
      <c r="T365" s="10"/>
      <c r="U365" s="11"/>
      <c r="V365" s="11"/>
      <c r="W365" s="11"/>
      <c r="X365" s="11"/>
      <c r="Y365" s="11"/>
      <c r="Z365" s="11"/>
      <c r="AA365" s="10"/>
      <c r="AB365" s="11"/>
      <c r="AC365" s="10"/>
      <c r="AD365" s="11"/>
      <c r="AE365" s="11"/>
      <c r="AF365" s="11"/>
      <c r="AG365" s="10"/>
      <c r="AH365" s="503"/>
    </row>
    <row r="366" spans="1:34" s="116" customFormat="1">
      <c r="A366" s="29" t="s">
        <v>370</v>
      </c>
      <c r="B366" s="33">
        <v>42031</v>
      </c>
      <c r="C366" s="532">
        <v>1.5</v>
      </c>
      <c r="D366" s="532">
        <v>1</v>
      </c>
      <c r="E366" s="532">
        <v>1</v>
      </c>
      <c r="F366" s="643">
        <v>13</v>
      </c>
      <c r="G366" s="643">
        <v>120</v>
      </c>
      <c r="H366" s="532"/>
      <c r="I366" s="532"/>
      <c r="J366" s="532"/>
      <c r="K366" s="532"/>
      <c r="L366" s="532"/>
      <c r="M366" s="12"/>
      <c r="N366" s="11"/>
      <c r="O366" s="11"/>
      <c r="P366" s="11"/>
      <c r="Q366" s="11"/>
      <c r="R366" s="10"/>
      <c r="S366" s="11"/>
      <c r="T366" s="10"/>
      <c r="U366" s="11"/>
      <c r="V366" s="11"/>
      <c r="W366" s="11"/>
      <c r="X366" s="11"/>
      <c r="Y366" s="11"/>
      <c r="Z366" s="11"/>
      <c r="AA366" s="10"/>
      <c r="AB366" s="11"/>
      <c r="AC366" s="10"/>
      <c r="AD366" s="11"/>
      <c r="AE366" s="11"/>
      <c r="AF366" s="11"/>
      <c r="AG366" s="10"/>
      <c r="AH366" s="503"/>
    </row>
    <row r="367" spans="1:34" s="116" customFormat="1">
      <c r="A367" s="29" t="s">
        <v>370</v>
      </c>
      <c r="B367" s="33">
        <v>42037</v>
      </c>
      <c r="C367" s="532">
        <v>1.5</v>
      </c>
      <c r="D367" s="643">
        <v>2</v>
      </c>
      <c r="E367" s="643">
        <v>2</v>
      </c>
      <c r="F367" s="643">
        <v>11</v>
      </c>
      <c r="G367" s="643">
        <v>110</v>
      </c>
      <c r="H367" s="532"/>
      <c r="I367" s="532"/>
      <c r="J367" s="532"/>
      <c r="K367" s="532"/>
      <c r="L367" s="532"/>
      <c r="M367" s="12"/>
      <c r="N367" s="11"/>
      <c r="O367" s="11"/>
      <c r="P367" s="11"/>
      <c r="Q367" s="11"/>
      <c r="R367" s="10"/>
      <c r="S367" s="11"/>
      <c r="T367" s="10"/>
      <c r="U367" s="11"/>
      <c r="V367" s="11"/>
      <c r="W367" s="11"/>
      <c r="X367" s="11"/>
      <c r="Y367" s="11"/>
      <c r="Z367" s="11"/>
      <c r="AA367" s="10"/>
      <c r="AB367" s="11"/>
      <c r="AC367" s="10"/>
      <c r="AD367" s="11"/>
      <c r="AE367" s="11"/>
      <c r="AF367" s="11"/>
      <c r="AG367" s="10"/>
      <c r="AH367" s="503"/>
    </row>
    <row r="368" spans="1:34" s="116" customFormat="1">
      <c r="A368" s="29" t="s">
        <v>370</v>
      </c>
      <c r="B368" s="33">
        <v>42044</v>
      </c>
      <c r="C368" s="532">
        <v>1.5</v>
      </c>
      <c r="D368" s="643">
        <v>2</v>
      </c>
      <c r="E368" s="532">
        <v>1</v>
      </c>
      <c r="F368" s="643">
        <v>13</v>
      </c>
      <c r="G368" s="643">
        <v>110</v>
      </c>
      <c r="H368" s="532"/>
      <c r="I368" s="532"/>
      <c r="J368" s="532"/>
      <c r="K368" s="532"/>
      <c r="L368" s="532"/>
      <c r="M368" s="12"/>
      <c r="N368" s="11"/>
      <c r="AG368" s="10"/>
      <c r="AH368" s="503"/>
    </row>
    <row r="369" spans="1:34" s="116" customFormat="1">
      <c r="A369" s="29" t="s">
        <v>370</v>
      </c>
      <c r="B369" s="33">
        <v>42051</v>
      </c>
      <c r="C369" s="643">
        <v>3</v>
      </c>
      <c r="D369" s="643">
        <v>3</v>
      </c>
      <c r="E369" s="643">
        <v>3</v>
      </c>
      <c r="F369" s="643">
        <v>17</v>
      </c>
      <c r="G369" s="643">
        <v>140</v>
      </c>
      <c r="H369" s="532"/>
      <c r="I369" s="532"/>
      <c r="J369" s="532"/>
      <c r="K369" s="532"/>
      <c r="L369" s="532"/>
      <c r="M369" s="532"/>
      <c r="N369" s="11"/>
      <c r="O369" s="11"/>
      <c r="P369" s="11"/>
      <c r="Q369" s="11"/>
      <c r="R369" s="10"/>
      <c r="S369" s="11"/>
      <c r="T369" s="10"/>
      <c r="U369" s="11"/>
      <c r="V369" s="11"/>
      <c r="W369" s="11"/>
      <c r="X369" s="11"/>
      <c r="Y369" s="11"/>
      <c r="Z369" s="11"/>
      <c r="AA369" s="10"/>
      <c r="AB369" s="11"/>
      <c r="AC369" s="10"/>
      <c r="AD369" s="11"/>
      <c r="AE369" s="11"/>
      <c r="AF369" s="11"/>
      <c r="AG369" s="10"/>
      <c r="AH369" s="503"/>
    </row>
    <row r="370" spans="1:34" s="116" customFormat="1">
      <c r="A370" s="29" t="s">
        <v>370</v>
      </c>
      <c r="B370" s="33">
        <v>42058</v>
      </c>
      <c r="C370" s="532">
        <v>1.5</v>
      </c>
      <c r="D370" s="532">
        <v>1</v>
      </c>
      <c r="E370" s="532">
        <v>1</v>
      </c>
      <c r="F370" s="643">
        <v>14</v>
      </c>
      <c r="G370" s="643">
        <v>110</v>
      </c>
      <c r="H370" s="532"/>
      <c r="I370" s="532"/>
      <c r="J370" s="532"/>
      <c r="K370" s="532"/>
      <c r="L370" s="532"/>
      <c r="M370" s="532"/>
      <c r="N370" s="11"/>
      <c r="O370" s="11"/>
      <c r="P370" s="11"/>
      <c r="Q370" s="11"/>
      <c r="R370" s="10"/>
      <c r="S370" s="11"/>
      <c r="T370" s="10"/>
      <c r="U370" s="11"/>
      <c r="V370" s="11"/>
      <c r="W370" s="11"/>
      <c r="X370" s="11"/>
      <c r="Y370" s="11"/>
      <c r="Z370" s="11"/>
      <c r="AA370" s="10"/>
      <c r="AB370" s="11"/>
      <c r="AC370" s="10"/>
      <c r="AD370" s="11"/>
      <c r="AE370" s="11"/>
      <c r="AF370" s="11"/>
      <c r="AG370" s="10"/>
      <c r="AH370" s="503"/>
    </row>
    <row r="371" spans="1:34" s="116" customFormat="1">
      <c r="A371" s="29" t="s">
        <v>370</v>
      </c>
      <c r="B371" s="33">
        <v>42065</v>
      </c>
      <c r="C371" s="532">
        <v>1.5</v>
      </c>
      <c r="D371" s="532">
        <v>1</v>
      </c>
      <c r="E371" s="532">
        <v>1</v>
      </c>
      <c r="F371" s="643">
        <v>12</v>
      </c>
      <c r="G371" s="643">
        <v>110</v>
      </c>
      <c r="H371" s="532"/>
      <c r="I371" s="532"/>
      <c r="J371" s="532"/>
      <c r="K371" s="532"/>
      <c r="L371" s="532"/>
      <c r="M371" s="532"/>
      <c r="N371" s="11"/>
      <c r="O371" s="11"/>
      <c r="P371" s="11"/>
      <c r="Q371" s="11"/>
      <c r="R371" s="10"/>
      <c r="S371" s="11"/>
      <c r="T371" s="10"/>
      <c r="U371" s="11"/>
      <c r="V371" s="11"/>
      <c r="W371" s="11"/>
      <c r="X371" s="11"/>
      <c r="Y371" s="11"/>
      <c r="Z371" s="11"/>
      <c r="AA371" s="10"/>
      <c r="AB371" s="11"/>
      <c r="AC371" s="10"/>
      <c r="AD371" s="11"/>
      <c r="AE371" s="11"/>
      <c r="AF371" s="11"/>
      <c r="AG371" s="10"/>
      <c r="AH371" s="503"/>
    </row>
    <row r="372" spans="1:34" s="116" customFormat="1">
      <c r="A372" s="29" t="s">
        <v>370</v>
      </c>
      <c r="B372" s="33">
        <v>42072</v>
      </c>
      <c r="C372" s="532">
        <v>1.5</v>
      </c>
      <c r="D372" s="532">
        <v>1</v>
      </c>
      <c r="E372" s="532">
        <v>1</v>
      </c>
      <c r="F372" s="643">
        <v>13</v>
      </c>
      <c r="G372" s="643">
        <v>120</v>
      </c>
      <c r="H372" s="532"/>
      <c r="I372" s="532"/>
      <c r="J372" s="532"/>
      <c r="K372" s="532"/>
      <c r="L372" s="532"/>
      <c r="M372" s="532"/>
      <c r="N372" s="11"/>
      <c r="O372" s="11"/>
      <c r="P372" s="11"/>
      <c r="Q372" s="11"/>
      <c r="R372" s="10"/>
      <c r="S372" s="11"/>
      <c r="T372" s="10"/>
      <c r="U372" s="11"/>
      <c r="V372" s="11"/>
      <c r="W372" s="11"/>
      <c r="X372" s="11"/>
      <c r="Y372" s="11"/>
      <c r="Z372" s="11"/>
      <c r="AA372" s="10"/>
      <c r="AB372" s="11"/>
      <c r="AC372" s="10"/>
      <c r="AD372" s="11"/>
      <c r="AE372" s="11"/>
      <c r="AF372" s="11"/>
      <c r="AG372" s="10"/>
      <c r="AH372" s="503"/>
    </row>
    <row r="373" spans="1:34" s="116" customFormat="1">
      <c r="A373" s="29" t="s">
        <v>370</v>
      </c>
      <c r="B373" s="33">
        <v>42079</v>
      </c>
      <c r="C373" s="532">
        <v>1.5</v>
      </c>
      <c r="D373" s="532">
        <v>1</v>
      </c>
      <c r="E373" s="532">
        <v>1</v>
      </c>
      <c r="F373" s="643">
        <v>12</v>
      </c>
      <c r="G373" s="643">
        <v>120</v>
      </c>
      <c r="H373" s="532"/>
      <c r="I373" s="532"/>
      <c r="J373" s="532"/>
      <c r="K373" s="532"/>
      <c r="L373" s="532"/>
      <c r="M373" s="532"/>
      <c r="N373" s="11"/>
      <c r="O373" s="11"/>
      <c r="P373" s="11"/>
      <c r="Q373" s="11"/>
      <c r="R373" s="10"/>
      <c r="S373" s="11"/>
      <c r="T373" s="10"/>
      <c r="U373" s="11"/>
      <c r="V373" s="11"/>
      <c r="W373" s="11"/>
      <c r="X373" s="11"/>
      <c r="Y373" s="11"/>
      <c r="Z373" s="11"/>
      <c r="AA373" s="10"/>
      <c r="AB373" s="11"/>
      <c r="AC373" s="10"/>
      <c r="AD373" s="11"/>
      <c r="AE373" s="11"/>
      <c r="AF373" s="11"/>
      <c r="AG373" s="10"/>
      <c r="AH373" s="503"/>
    </row>
    <row r="374" spans="1:34" s="116" customFormat="1">
      <c r="A374" s="29" t="s">
        <v>370</v>
      </c>
      <c r="B374" s="33">
        <v>42086</v>
      </c>
      <c r="C374" s="643">
        <v>5</v>
      </c>
      <c r="D374" s="532">
        <v>1</v>
      </c>
      <c r="E374" s="532">
        <v>1</v>
      </c>
      <c r="F374" s="643">
        <v>15</v>
      </c>
      <c r="G374" s="643">
        <v>130</v>
      </c>
      <c r="H374" s="532"/>
      <c r="I374" s="532"/>
      <c r="J374" s="532"/>
      <c r="K374" s="532"/>
      <c r="L374" s="532"/>
      <c r="M374" s="532"/>
      <c r="N374" s="11"/>
      <c r="O374" s="11"/>
      <c r="P374" s="11"/>
      <c r="Q374" s="11"/>
      <c r="R374" s="10"/>
      <c r="S374" s="11"/>
      <c r="T374" s="10"/>
      <c r="U374" s="11"/>
      <c r="V374" s="11"/>
      <c r="W374" s="11"/>
      <c r="X374" s="11"/>
      <c r="Y374" s="11"/>
      <c r="Z374" s="11"/>
      <c r="AA374" s="10"/>
      <c r="AB374" s="11"/>
      <c r="AC374" s="10"/>
      <c r="AD374" s="11"/>
      <c r="AE374" s="11"/>
      <c r="AF374" s="11"/>
      <c r="AG374" s="10"/>
      <c r="AH374" s="503"/>
    </row>
    <row r="375" spans="1:34" s="116" customFormat="1">
      <c r="A375" s="29"/>
      <c r="B375" s="33"/>
      <c r="C375" s="532"/>
      <c r="D375" s="532"/>
      <c r="E375" s="532"/>
      <c r="F375" s="532"/>
      <c r="G375" s="532"/>
      <c r="H375" s="532"/>
      <c r="I375" s="532"/>
      <c r="J375" s="532"/>
      <c r="K375" s="532"/>
      <c r="L375" s="532"/>
      <c r="M375" s="532"/>
      <c r="N375" s="11"/>
      <c r="O375" s="11"/>
      <c r="P375" s="11"/>
      <c r="Q375" s="11"/>
      <c r="R375" s="10"/>
      <c r="S375" s="11"/>
      <c r="T375" s="10"/>
      <c r="U375" s="11"/>
      <c r="V375" s="11"/>
      <c r="W375" s="11"/>
      <c r="X375" s="11"/>
      <c r="Y375" s="11"/>
      <c r="Z375" s="11"/>
      <c r="AA375" s="10"/>
      <c r="AB375" s="11"/>
      <c r="AC375" s="10"/>
      <c r="AD375" s="11"/>
      <c r="AE375" s="11"/>
      <c r="AF375" s="11"/>
      <c r="AG375" s="10"/>
      <c r="AH375" s="503"/>
    </row>
    <row r="376" spans="1:34" s="116" customFormat="1">
      <c r="A376" s="29" t="s">
        <v>372</v>
      </c>
      <c r="B376" s="33">
        <v>41977</v>
      </c>
      <c r="C376" s="532">
        <v>1.5</v>
      </c>
      <c r="D376" s="532">
        <v>1</v>
      </c>
      <c r="E376" s="532">
        <v>1</v>
      </c>
      <c r="F376" s="643">
        <v>11</v>
      </c>
      <c r="G376" s="643">
        <v>110</v>
      </c>
      <c r="H376" s="532"/>
      <c r="I376" s="532"/>
      <c r="J376" s="532"/>
      <c r="K376" s="532"/>
      <c r="L376" s="532"/>
      <c r="M376" s="532"/>
      <c r="N376" s="11"/>
      <c r="O376" s="11"/>
      <c r="P376" s="11"/>
      <c r="Q376" s="11"/>
      <c r="R376" s="10"/>
      <c r="S376" s="11"/>
      <c r="T376" s="10"/>
      <c r="U376" s="11"/>
      <c r="V376" s="11"/>
      <c r="W376" s="11"/>
      <c r="X376" s="11"/>
      <c r="Y376" s="11"/>
      <c r="Z376" s="11"/>
      <c r="AA376" s="10"/>
      <c r="AB376" s="11"/>
      <c r="AC376" s="10"/>
      <c r="AD376" s="11"/>
      <c r="AE376" s="11"/>
      <c r="AF376" s="11"/>
      <c r="AG376" s="10"/>
      <c r="AH376" s="503"/>
    </row>
    <row r="377" spans="1:34" s="116" customFormat="1">
      <c r="A377" s="29" t="s">
        <v>372</v>
      </c>
      <c r="B377" s="33">
        <v>41981</v>
      </c>
      <c r="C377" s="532">
        <v>1.5</v>
      </c>
      <c r="D377" s="532">
        <v>1</v>
      </c>
      <c r="E377" s="532">
        <v>1</v>
      </c>
      <c r="F377" s="643">
        <v>12</v>
      </c>
      <c r="G377" s="643">
        <v>130</v>
      </c>
      <c r="H377" s="532"/>
      <c r="I377" s="532"/>
      <c r="J377" s="532"/>
      <c r="K377" s="532"/>
      <c r="L377" s="532"/>
      <c r="M377" s="532"/>
      <c r="N377" s="11"/>
      <c r="O377" s="11"/>
      <c r="P377" s="11"/>
      <c r="Q377" s="11"/>
      <c r="R377" s="10"/>
      <c r="S377" s="11"/>
      <c r="T377" s="10"/>
      <c r="U377" s="11"/>
      <c r="V377" s="11"/>
      <c r="W377" s="11"/>
      <c r="X377" s="11"/>
      <c r="Y377" s="11"/>
      <c r="Z377" s="11"/>
      <c r="AA377" s="10"/>
      <c r="AB377" s="11"/>
      <c r="AC377" s="10"/>
      <c r="AD377" s="11"/>
      <c r="AE377" s="11"/>
      <c r="AF377" s="11"/>
      <c r="AG377" s="10"/>
      <c r="AH377" s="503"/>
    </row>
    <row r="378" spans="1:34" s="116" customFormat="1">
      <c r="A378" s="29" t="s">
        <v>372</v>
      </c>
      <c r="B378" s="33">
        <v>41988</v>
      </c>
      <c r="C378" s="532">
        <v>1.5</v>
      </c>
      <c r="D378" s="532">
        <v>1</v>
      </c>
      <c r="E378" s="532">
        <v>1</v>
      </c>
      <c r="F378" s="643">
        <v>11</v>
      </c>
      <c r="G378" s="643">
        <v>110</v>
      </c>
      <c r="H378" s="532"/>
      <c r="I378" s="532"/>
      <c r="J378" s="532"/>
      <c r="K378" s="532"/>
      <c r="L378" s="532"/>
      <c r="M378" s="532"/>
      <c r="N378" s="11"/>
      <c r="O378" s="11"/>
      <c r="P378" s="11"/>
      <c r="Q378" s="11"/>
      <c r="R378" s="10"/>
      <c r="S378" s="11"/>
      <c r="T378" s="10"/>
      <c r="U378" s="11"/>
      <c r="V378" s="11"/>
      <c r="W378" s="11"/>
      <c r="X378" s="11"/>
      <c r="Y378" s="11"/>
      <c r="Z378" s="11"/>
      <c r="AA378" s="10"/>
      <c r="AB378" s="11"/>
      <c r="AC378" s="10"/>
      <c r="AD378" s="11"/>
      <c r="AE378" s="11"/>
      <c r="AF378" s="11"/>
      <c r="AG378" s="10"/>
      <c r="AH378" s="503"/>
    </row>
    <row r="379" spans="1:34" s="116" customFormat="1">
      <c r="A379" s="29" t="s">
        <v>372</v>
      </c>
      <c r="B379" s="33">
        <v>41995</v>
      </c>
      <c r="C379" s="532">
        <v>1.5</v>
      </c>
      <c r="D379" s="532">
        <v>1</v>
      </c>
      <c r="E379" s="532">
        <v>1</v>
      </c>
      <c r="F379" s="643">
        <v>12</v>
      </c>
      <c r="G379" s="643">
        <v>120</v>
      </c>
      <c r="H379" s="532"/>
      <c r="I379" s="532"/>
      <c r="J379" s="532"/>
      <c r="K379" s="532"/>
      <c r="L379" s="532"/>
      <c r="M379" s="532"/>
      <c r="N379" s="532"/>
      <c r="O379" s="11"/>
      <c r="P379" s="11"/>
      <c r="Q379" s="11"/>
      <c r="R379" s="10"/>
      <c r="S379" s="11"/>
      <c r="T379" s="10"/>
      <c r="U379" s="11"/>
      <c r="V379" s="11"/>
      <c r="W379" s="11"/>
      <c r="X379" s="11"/>
      <c r="Y379" s="11"/>
      <c r="Z379" s="11"/>
      <c r="AA379" s="10"/>
      <c r="AB379" s="11"/>
      <c r="AC379" s="10"/>
      <c r="AD379" s="11"/>
      <c r="AE379" s="11"/>
      <c r="AF379" s="11"/>
      <c r="AG379" s="10"/>
      <c r="AH379" s="503"/>
    </row>
    <row r="380" spans="1:34" s="116" customFormat="1">
      <c r="A380" s="29" t="s">
        <v>372</v>
      </c>
      <c r="B380" s="33">
        <v>42009</v>
      </c>
      <c r="C380" s="532">
        <v>1.5</v>
      </c>
      <c r="D380" s="532">
        <v>1</v>
      </c>
      <c r="E380" s="532">
        <v>1</v>
      </c>
      <c r="F380" s="643">
        <v>12</v>
      </c>
      <c r="G380" s="643">
        <v>120</v>
      </c>
      <c r="H380" s="532"/>
      <c r="I380" s="532"/>
      <c r="J380" s="532"/>
      <c r="K380" s="532"/>
      <c r="L380" s="532"/>
      <c r="M380" s="532"/>
      <c r="N380" s="532"/>
      <c r="O380" s="11"/>
      <c r="P380" s="11"/>
      <c r="Q380" s="11"/>
      <c r="R380" s="10"/>
      <c r="S380" s="11"/>
      <c r="T380" s="10"/>
      <c r="U380" s="11"/>
      <c r="V380" s="11"/>
      <c r="W380" s="11"/>
      <c r="X380" s="11"/>
      <c r="Y380" s="11"/>
      <c r="Z380" s="11"/>
      <c r="AA380" s="10"/>
      <c r="AB380" s="11"/>
      <c r="AC380" s="10"/>
      <c r="AD380" s="11"/>
      <c r="AE380" s="11"/>
      <c r="AF380" s="11"/>
      <c r="AG380" s="10"/>
      <c r="AH380" s="503"/>
    </row>
    <row r="381" spans="1:34" s="116" customFormat="1">
      <c r="A381" s="29" t="s">
        <v>372</v>
      </c>
      <c r="B381" s="33">
        <v>42016</v>
      </c>
      <c r="C381" s="532">
        <v>1.5</v>
      </c>
      <c r="D381" s="532">
        <v>1</v>
      </c>
      <c r="E381" s="532">
        <v>1</v>
      </c>
      <c r="F381" s="643">
        <v>11</v>
      </c>
      <c r="G381" s="643">
        <v>110</v>
      </c>
      <c r="H381" s="532"/>
      <c r="I381" s="532"/>
      <c r="J381" s="532"/>
      <c r="K381" s="532"/>
      <c r="L381" s="532"/>
      <c r="M381" s="532"/>
      <c r="N381" s="11"/>
      <c r="O381" s="11"/>
      <c r="P381" s="11"/>
      <c r="Q381" s="11"/>
      <c r="R381" s="10"/>
      <c r="S381" s="11"/>
      <c r="T381" s="10"/>
      <c r="U381" s="11"/>
      <c r="V381" s="11"/>
      <c r="W381" s="11"/>
      <c r="X381" s="11"/>
      <c r="Y381" s="11"/>
      <c r="Z381" s="11"/>
      <c r="AA381" s="10"/>
      <c r="AB381" s="11"/>
      <c r="AC381" s="10"/>
      <c r="AD381" s="11"/>
      <c r="AE381" s="11"/>
      <c r="AF381" s="11"/>
      <c r="AG381" s="10"/>
      <c r="AH381" s="503"/>
    </row>
    <row r="382" spans="1:34" s="116" customFormat="1">
      <c r="A382" s="29" t="s">
        <v>372</v>
      </c>
      <c r="B382" s="33">
        <v>42023</v>
      </c>
      <c r="C382" s="532">
        <v>1.5</v>
      </c>
      <c r="D382" s="532">
        <v>1</v>
      </c>
      <c r="E382" s="532">
        <v>1</v>
      </c>
      <c r="F382" s="643">
        <v>11</v>
      </c>
      <c r="G382" s="643">
        <v>100</v>
      </c>
      <c r="H382" s="532"/>
      <c r="I382" s="532"/>
      <c r="J382" s="532"/>
      <c r="K382" s="532"/>
      <c r="L382" s="532"/>
      <c r="M382" s="532"/>
      <c r="N382" s="11"/>
      <c r="O382" s="11"/>
      <c r="P382" s="11"/>
      <c r="Q382" s="11"/>
      <c r="R382" s="10"/>
      <c r="S382" s="11"/>
      <c r="T382" s="10"/>
      <c r="U382" s="11"/>
      <c r="V382" s="11"/>
      <c r="W382" s="11"/>
      <c r="X382" s="11"/>
      <c r="Y382" s="11"/>
      <c r="Z382" s="11"/>
      <c r="AA382" s="10"/>
      <c r="AB382" s="11"/>
      <c r="AC382" s="10"/>
      <c r="AD382" s="11"/>
      <c r="AE382" s="11"/>
      <c r="AF382" s="11"/>
      <c r="AG382" s="10"/>
      <c r="AH382" s="503"/>
    </row>
    <row r="383" spans="1:34" s="116" customFormat="1">
      <c r="A383" s="29" t="s">
        <v>372</v>
      </c>
      <c r="B383" s="33">
        <v>42031</v>
      </c>
      <c r="C383" s="532">
        <v>1.5</v>
      </c>
      <c r="D383" s="532">
        <v>1</v>
      </c>
      <c r="E383" s="532">
        <v>1</v>
      </c>
      <c r="F383" s="643">
        <v>11</v>
      </c>
      <c r="G383" s="643">
        <v>90</v>
      </c>
      <c r="H383" s="532"/>
      <c r="I383" s="532"/>
      <c r="J383" s="532"/>
      <c r="K383" s="532"/>
      <c r="L383" s="532"/>
      <c r="M383" s="532"/>
      <c r="N383" s="11"/>
      <c r="O383" s="11"/>
      <c r="P383" s="11"/>
      <c r="Q383" s="11"/>
      <c r="R383" s="10"/>
      <c r="S383" s="11"/>
      <c r="T383" s="10"/>
      <c r="U383" s="11"/>
      <c r="V383" s="11"/>
      <c r="W383" s="11"/>
      <c r="X383" s="11"/>
      <c r="Y383" s="11"/>
      <c r="Z383" s="11"/>
      <c r="AA383" s="10"/>
      <c r="AB383" s="11"/>
      <c r="AC383" s="10"/>
      <c r="AD383" s="11"/>
      <c r="AE383" s="11"/>
      <c r="AF383" s="11"/>
      <c r="AG383" s="10"/>
      <c r="AH383" s="503"/>
    </row>
    <row r="384" spans="1:34" s="116" customFormat="1">
      <c r="A384" s="29" t="s">
        <v>372</v>
      </c>
      <c r="B384" s="33">
        <v>42037</v>
      </c>
      <c r="C384" s="532">
        <v>1.5</v>
      </c>
      <c r="D384" s="532">
        <v>1</v>
      </c>
      <c r="E384" s="532">
        <v>1</v>
      </c>
      <c r="F384" s="643">
        <v>12</v>
      </c>
      <c r="G384" s="643">
        <v>140</v>
      </c>
      <c r="H384" s="532"/>
      <c r="I384" s="532"/>
      <c r="J384" s="532"/>
      <c r="K384" s="532"/>
      <c r="L384" s="532"/>
      <c r="M384" s="532"/>
      <c r="N384" s="11"/>
      <c r="O384" s="11"/>
      <c r="P384" s="11"/>
      <c r="Q384" s="11"/>
      <c r="R384" s="10"/>
      <c r="S384" s="11"/>
      <c r="T384" s="10"/>
      <c r="U384" s="11"/>
      <c r="V384" s="11"/>
      <c r="W384" s="11"/>
      <c r="X384" s="11"/>
      <c r="Y384" s="11"/>
      <c r="Z384" s="11"/>
      <c r="AA384" s="10"/>
      <c r="AB384" s="11"/>
      <c r="AC384" s="10"/>
      <c r="AD384" s="11"/>
      <c r="AE384" s="11"/>
      <c r="AF384" s="11"/>
      <c r="AG384" s="10"/>
      <c r="AH384" s="503"/>
    </row>
    <row r="385" spans="1:34" s="116" customFormat="1">
      <c r="A385" s="29" t="s">
        <v>372</v>
      </c>
      <c r="B385" s="33">
        <v>42044</v>
      </c>
      <c r="C385" s="532">
        <v>1.5</v>
      </c>
      <c r="D385" s="532">
        <v>1</v>
      </c>
      <c r="E385" s="532">
        <v>1</v>
      </c>
      <c r="F385" s="643">
        <v>12</v>
      </c>
      <c r="G385" s="643">
        <v>100</v>
      </c>
      <c r="H385" s="532"/>
      <c r="I385" s="532"/>
      <c r="J385" s="532"/>
      <c r="K385" s="532"/>
      <c r="L385" s="532"/>
      <c r="M385" s="532"/>
      <c r="N385" s="11"/>
      <c r="O385" s="11"/>
      <c r="P385" s="11"/>
      <c r="Q385" s="11"/>
      <c r="R385" s="10"/>
      <c r="S385" s="11"/>
      <c r="T385" s="10"/>
      <c r="U385" s="11"/>
      <c r="V385" s="11"/>
      <c r="W385" s="11"/>
      <c r="X385" s="11"/>
      <c r="Y385" s="11"/>
      <c r="Z385" s="11"/>
      <c r="AA385" s="10"/>
      <c r="AB385" s="11"/>
      <c r="AC385" s="10"/>
      <c r="AD385" s="11"/>
      <c r="AE385" s="11"/>
      <c r="AF385" s="11"/>
      <c r="AG385" s="10"/>
      <c r="AH385" s="503"/>
    </row>
    <row r="386" spans="1:34" s="116" customFormat="1">
      <c r="A386" s="29" t="s">
        <v>372</v>
      </c>
      <c r="B386" s="33">
        <v>42051</v>
      </c>
      <c r="C386" s="532">
        <v>1.5</v>
      </c>
      <c r="D386" s="532">
        <v>1</v>
      </c>
      <c r="E386" s="532">
        <v>1</v>
      </c>
      <c r="F386" s="643">
        <v>13</v>
      </c>
      <c r="G386" s="643">
        <v>100</v>
      </c>
      <c r="H386" s="532"/>
      <c r="I386" s="532"/>
      <c r="J386" s="532"/>
      <c r="K386" s="532"/>
      <c r="L386" s="532"/>
      <c r="M386" s="12"/>
      <c r="N386" s="11"/>
      <c r="AG386" s="9"/>
      <c r="AH386" s="503"/>
    </row>
    <row r="387" spans="1:34" s="116" customFormat="1">
      <c r="A387" s="29" t="s">
        <v>372</v>
      </c>
      <c r="B387" s="33">
        <v>42058</v>
      </c>
      <c r="C387" s="532">
        <v>1.5</v>
      </c>
      <c r="D387" s="532">
        <v>1</v>
      </c>
      <c r="E387" s="532">
        <v>1</v>
      </c>
      <c r="F387" s="643">
        <v>11</v>
      </c>
      <c r="G387" s="643">
        <v>100</v>
      </c>
      <c r="H387" s="532"/>
      <c r="I387" s="532"/>
      <c r="J387" s="532"/>
      <c r="K387" s="532"/>
      <c r="L387" s="532"/>
      <c r="M387" s="12"/>
      <c r="N387" s="11"/>
      <c r="AG387" s="9"/>
      <c r="AH387" s="503"/>
    </row>
    <row r="388" spans="1:34" s="116" customFormat="1">
      <c r="A388" s="29" t="s">
        <v>372</v>
      </c>
      <c r="B388" s="33">
        <v>42065</v>
      </c>
      <c r="C388" s="532">
        <v>1.5</v>
      </c>
      <c r="D388" s="532">
        <v>1</v>
      </c>
      <c r="E388" s="532">
        <v>1</v>
      </c>
      <c r="F388" s="643">
        <v>11</v>
      </c>
      <c r="G388" s="643">
        <v>110</v>
      </c>
      <c r="H388" s="532"/>
      <c r="I388" s="532"/>
      <c r="J388" s="532"/>
      <c r="K388" s="532"/>
      <c r="L388" s="532"/>
      <c r="M388" s="12"/>
      <c r="N388" s="11"/>
      <c r="AG388" s="9"/>
      <c r="AH388" s="503"/>
    </row>
    <row r="389" spans="1:34" s="116" customFormat="1">
      <c r="A389" s="29" t="s">
        <v>372</v>
      </c>
      <c r="B389" s="33">
        <v>42072</v>
      </c>
      <c r="C389" s="532">
        <v>1.5</v>
      </c>
      <c r="D389" s="532">
        <v>1</v>
      </c>
      <c r="E389" s="532">
        <v>1</v>
      </c>
      <c r="F389" s="643">
        <v>10</v>
      </c>
      <c r="G389" s="643">
        <v>110</v>
      </c>
      <c r="H389" s="532"/>
      <c r="I389" s="532"/>
      <c r="J389" s="532"/>
      <c r="K389" s="532"/>
      <c r="L389" s="532"/>
      <c r="M389" s="12"/>
      <c r="N389" s="11"/>
      <c r="AG389" s="9"/>
      <c r="AH389" s="503"/>
    </row>
    <row r="390" spans="1:34" s="116" customFormat="1">
      <c r="A390" s="29" t="s">
        <v>372</v>
      </c>
      <c r="B390" s="33">
        <v>42079</v>
      </c>
      <c r="C390" s="532">
        <v>1.5</v>
      </c>
      <c r="D390" s="532">
        <v>1</v>
      </c>
      <c r="E390" s="532">
        <v>1</v>
      </c>
      <c r="F390" s="643">
        <v>12</v>
      </c>
      <c r="G390" s="643">
        <v>120</v>
      </c>
      <c r="H390" s="532"/>
      <c r="I390" s="532"/>
      <c r="J390" s="532"/>
      <c r="K390" s="532"/>
      <c r="L390" s="532"/>
      <c r="M390" s="12"/>
      <c r="N390" s="11"/>
      <c r="AG390" s="9"/>
      <c r="AH390" s="503"/>
    </row>
    <row r="391" spans="1:34" s="116" customFormat="1">
      <c r="A391" s="29" t="s">
        <v>372</v>
      </c>
      <c r="B391" s="33">
        <v>42086</v>
      </c>
      <c r="C391" s="532">
        <v>1.5</v>
      </c>
      <c r="D391" s="532">
        <v>1</v>
      </c>
      <c r="E391" s="532">
        <v>1</v>
      </c>
      <c r="F391" s="643">
        <v>12</v>
      </c>
      <c r="G391" s="643">
        <v>110</v>
      </c>
      <c r="H391" s="532"/>
      <c r="I391" s="532"/>
      <c r="J391" s="532"/>
      <c r="K391" s="532"/>
      <c r="L391" s="532"/>
      <c r="M391" s="12"/>
      <c r="N391" s="11"/>
      <c r="AG391" s="9"/>
      <c r="AH391" s="503"/>
    </row>
    <row r="392" spans="1:34" s="116" customFormat="1">
      <c r="A392" s="29"/>
      <c r="B392" s="33"/>
      <c r="C392" s="532"/>
      <c r="D392" s="532"/>
      <c r="E392" s="532"/>
      <c r="F392" s="532"/>
      <c r="G392" s="532"/>
      <c r="H392" s="532"/>
      <c r="I392" s="532"/>
      <c r="J392" s="532"/>
      <c r="K392" s="532"/>
      <c r="L392" s="532"/>
      <c r="M392" s="12"/>
      <c r="N392" s="11"/>
      <c r="AG392" s="9"/>
      <c r="AH392" s="503"/>
    </row>
    <row r="393" spans="1:34" s="116" customFormat="1">
      <c r="A393" s="29" t="s">
        <v>84</v>
      </c>
      <c r="B393" s="33">
        <v>41977</v>
      </c>
      <c r="C393" s="532">
        <v>1.5</v>
      </c>
      <c r="D393" s="643">
        <v>2</v>
      </c>
      <c r="E393" s="532">
        <v>1</v>
      </c>
      <c r="F393" s="643">
        <v>12</v>
      </c>
      <c r="G393" s="643">
        <v>110</v>
      </c>
      <c r="H393" s="643">
        <v>0.3</v>
      </c>
      <c r="I393" s="532" t="s">
        <v>326</v>
      </c>
      <c r="J393" s="532" t="s">
        <v>326</v>
      </c>
      <c r="K393" s="532"/>
      <c r="L393" s="532"/>
      <c r="M393" s="12"/>
      <c r="N393" s="11">
        <v>9.8215976547190165E-2</v>
      </c>
      <c r="O393" s="11">
        <v>35.718499999999999</v>
      </c>
      <c r="P393" s="11">
        <v>20.658999999999999</v>
      </c>
      <c r="Q393" s="11">
        <v>49.476261000000001</v>
      </c>
      <c r="R393" s="10">
        <v>1025.136</v>
      </c>
      <c r="S393" s="11">
        <v>7.9233900000000004</v>
      </c>
      <c r="T393" s="10">
        <v>108.89377</v>
      </c>
      <c r="U393" s="11">
        <v>8.2270000000000003</v>
      </c>
      <c r="V393" s="11">
        <v>0.21640000000000001</v>
      </c>
      <c r="W393" s="11">
        <v>0.22409999999999999</v>
      </c>
      <c r="X393" s="11">
        <v>35.725200000000001</v>
      </c>
      <c r="Y393" s="11">
        <v>20.691199999999998</v>
      </c>
      <c r="Z393" s="11">
        <v>49.518970000000003</v>
      </c>
      <c r="AA393" s="10">
        <v>1025.1432</v>
      </c>
      <c r="AB393" s="11">
        <v>7.9781399999999998</v>
      </c>
      <c r="AC393" s="10">
        <v>109.71424</v>
      </c>
      <c r="AD393" s="11">
        <v>8.2309999999999999</v>
      </c>
      <c r="AE393" s="11">
        <v>0.13969999999999999</v>
      </c>
      <c r="AF393" s="11">
        <v>0.23130000000000001</v>
      </c>
      <c r="AG393" s="9" t="s">
        <v>122</v>
      </c>
      <c r="AH393" s="503"/>
    </row>
    <row r="394" spans="1:34" s="116" customFormat="1">
      <c r="A394" s="29" t="s">
        <v>84</v>
      </c>
      <c r="B394" s="33">
        <v>41981</v>
      </c>
      <c r="C394" s="532">
        <v>1.5</v>
      </c>
      <c r="D394" s="643">
        <v>3</v>
      </c>
      <c r="E394" s="532">
        <v>1</v>
      </c>
      <c r="F394" s="643">
        <v>12</v>
      </c>
      <c r="G394" s="643">
        <v>130</v>
      </c>
      <c r="H394" s="643">
        <v>0.3</v>
      </c>
      <c r="I394" s="532" t="s">
        <v>326</v>
      </c>
      <c r="J394" s="532" t="s">
        <v>326</v>
      </c>
      <c r="K394" s="532"/>
      <c r="L394" s="532"/>
      <c r="M394" s="12"/>
      <c r="N394" s="11">
        <v>9.2495717130736524E-2</v>
      </c>
      <c r="O394" s="11">
        <v>35.815800000000003</v>
      </c>
      <c r="P394" s="11">
        <v>21.808399999999999</v>
      </c>
      <c r="Q394" s="11">
        <v>50.796179000000002</v>
      </c>
      <c r="R394" s="10">
        <v>1024.8947000000001</v>
      </c>
      <c r="S394" s="11">
        <v>7.2451699999999999</v>
      </c>
      <c r="T394" s="10">
        <v>101.70439</v>
      </c>
      <c r="U394" s="11">
        <v>8.2629999999999999</v>
      </c>
      <c r="V394" s="11">
        <v>0.3836</v>
      </c>
      <c r="W394" s="11">
        <v>0.27210000000000001</v>
      </c>
      <c r="X394" s="11">
        <v>35.814300000000003</v>
      </c>
      <c r="Y394" s="11">
        <v>21.792200000000001</v>
      </c>
      <c r="Z394" s="11">
        <v>50.778289999999998</v>
      </c>
      <c r="AA394" s="10">
        <v>1024.9075</v>
      </c>
      <c r="AB394" s="11">
        <v>7.2059100000000003</v>
      </c>
      <c r="AC394" s="10">
        <v>101.12321</v>
      </c>
      <c r="AD394" s="11">
        <v>8.2650000000000006</v>
      </c>
      <c r="AE394" s="11">
        <v>0.1996</v>
      </c>
      <c r="AF394" s="11">
        <v>0.2074</v>
      </c>
      <c r="AG394" s="9" t="s">
        <v>122</v>
      </c>
      <c r="AH394" s="503"/>
    </row>
    <row r="395" spans="1:34" s="116" customFormat="1">
      <c r="A395" s="29" t="s">
        <v>84</v>
      </c>
      <c r="B395" s="33">
        <v>41988</v>
      </c>
      <c r="C395" s="532">
        <v>1.5</v>
      </c>
      <c r="D395" s="532">
        <v>1</v>
      </c>
      <c r="E395" s="532">
        <v>1</v>
      </c>
      <c r="F395" s="643">
        <v>12</v>
      </c>
      <c r="G395" s="643">
        <v>120</v>
      </c>
      <c r="H395" s="643">
        <v>0.3</v>
      </c>
      <c r="I395" s="532" t="s">
        <v>326</v>
      </c>
      <c r="J395" s="532" t="s">
        <v>326</v>
      </c>
      <c r="K395" s="532"/>
      <c r="L395" s="532"/>
      <c r="M395" s="12"/>
      <c r="N395" s="11">
        <v>9.3541503365941789E-2</v>
      </c>
      <c r="O395" s="11">
        <v>36.182099999999998</v>
      </c>
      <c r="P395" s="11">
        <v>20.687200000000001</v>
      </c>
      <c r="Q395" s="11">
        <v>50.076599999999999</v>
      </c>
      <c r="R395" s="10">
        <v>1025.481</v>
      </c>
      <c r="S395" s="11">
        <v>6.9570499999999997</v>
      </c>
      <c r="T395" s="10">
        <v>95.923379999999995</v>
      </c>
      <c r="U395" s="11">
        <v>8.2379999999999995</v>
      </c>
      <c r="V395" s="11">
        <v>0.17949999999999999</v>
      </c>
      <c r="W395" s="11">
        <v>0.2354</v>
      </c>
      <c r="X395" s="11">
        <v>36.18</v>
      </c>
      <c r="Y395" s="11">
        <v>20.68</v>
      </c>
      <c r="Z395" s="11">
        <v>50.067532999999997</v>
      </c>
      <c r="AA395" s="10">
        <v>1025.4920999999999</v>
      </c>
      <c r="AB395" s="11">
        <v>6.9072800000000001</v>
      </c>
      <c r="AC395" s="10">
        <v>95.223470000000006</v>
      </c>
      <c r="AD395" s="11">
        <v>8.2449999999999992</v>
      </c>
      <c r="AE395" s="11">
        <v>0.15920000000000001</v>
      </c>
      <c r="AF395" s="11">
        <v>0.21609999999999999</v>
      </c>
      <c r="AG395" s="9" t="s">
        <v>154</v>
      </c>
      <c r="AH395" s="503"/>
    </row>
    <row r="396" spans="1:34" s="116" customFormat="1">
      <c r="A396" s="29" t="s">
        <v>84</v>
      </c>
      <c r="B396" s="33">
        <v>41995</v>
      </c>
      <c r="C396" s="532">
        <v>1.5</v>
      </c>
      <c r="D396" s="532">
        <v>1</v>
      </c>
      <c r="E396" s="532">
        <v>1</v>
      </c>
      <c r="F396" s="643">
        <v>12</v>
      </c>
      <c r="G396" s="643">
        <v>120</v>
      </c>
      <c r="H396" s="643">
        <v>0.3</v>
      </c>
      <c r="I396" s="532" t="s">
        <v>326</v>
      </c>
      <c r="J396" s="532" t="s">
        <v>326</v>
      </c>
      <c r="K396" s="532"/>
      <c r="L396" s="532"/>
      <c r="M396" s="532"/>
      <c r="N396" s="11">
        <v>4.0048776894012345E-2</v>
      </c>
      <c r="O396" s="11">
        <v>36.340200000000003</v>
      </c>
      <c r="P396" s="11">
        <v>21.7288</v>
      </c>
      <c r="Q396" s="11">
        <v>51.372385999999999</v>
      </c>
      <c r="R396" s="10">
        <v>1025.3155999999999</v>
      </c>
      <c r="S396" s="11">
        <v>7.4089499999999999</v>
      </c>
      <c r="T396" s="10">
        <v>104.1752</v>
      </c>
      <c r="U396" s="11">
        <v>8.2530000000000001</v>
      </c>
      <c r="V396" s="11">
        <v>0.44919999999999999</v>
      </c>
      <c r="W396" s="11">
        <v>0.23039999999999999</v>
      </c>
      <c r="X396" s="11">
        <v>36.333500000000001</v>
      </c>
      <c r="Y396" s="11">
        <v>21.707899999999999</v>
      </c>
      <c r="Z396" s="11">
        <v>51.342793</v>
      </c>
      <c r="AA396" s="10">
        <v>1025.3262999999999</v>
      </c>
      <c r="AB396" s="11">
        <v>7.3986900000000002</v>
      </c>
      <c r="AC396" s="10">
        <v>103.98808</v>
      </c>
      <c r="AD396" s="11">
        <v>8.2560000000000002</v>
      </c>
      <c r="AE396" s="11">
        <v>0.46250000000000002</v>
      </c>
      <c r="AF396" s="11">
        <v>0.23039999999999999</v>
      </c>
      <c r="AG396" s="9" t="s">
        <v>92</v>
      </c>
      <c r="AH396" s="503"/>
    </row>
    <row r="397" spans="1:34" s="116" customFormat="1">
      <c r="A397" s="29" t="s">
        <v>84</v>
      </c>
      <c r="B397" s="33">
        <v>42009</v>
      </c>
      <c r="C397" s="532">
        <v>1.5</v>
      </c>
      <c r="D397" s="532">
        <v>1</v>
      </c>
      <c r="E397" s="532">
        <v>1</v>
      </c>
      <c r="F397" s="643">
        <v>13</v>
      </c>
      <c r="G397" s="643">
        <v>130</v>
      </c>
      <c r="H397" s="643">
        <v>0.4</v>
      </c>
      <c r="I397" s="532" t="s">
        <v>326</v>
      </c>
      <c r="J397" s="532" t="s">
        <v>326</v>
      </c>
      <c r="K397" s="532"/>
      <c r="L397" s="532"/>
      <c r="M397" s="532"/>
      <c r="N397" s="532">
        <v>0.1111782230237487</v>
      </c>
      <c r="O397" s="11">
        <v>36.581899999999997</v>
      </c>
      <c r="P397" s="11">
        <v>24.4696</v>
      </c>
      <c r="Q397" s="11">
        <v>54.620862000000002</v>
      </c>
      <c r="R397" s="10">
        <v>1024.7038</v>
      </c>
      <c r="S397" s="11">
        <v>5.9124999999999996</v>
      </c>
      <c r="T397" s="10">
        <v>87.320660000000004</v>
      </c>
      <c r="U397" s="11">
        <v>8.2479999999999993</v>
      </c>
      <c r="V397" s="11">
        <v>0.19739999999999999</v>
      </c>
      <c r="W397" s="11">
        <v>0.16650000000000001</v>
      </c>
      <c r="X397" s="11">
        <v>36.566499999999998</v>
      </c>
      <c r="Y397" s="11">
        <v>23.7973</v>
      </c>
      <c r="Z397" s="11">
        <v>53.875127999999997</v>
      </c>
      <c r="AA397" s="10">
        <v>1024.9009000000001</v>
      </c>
      <c r="AB397" s="11">
        <v>7.46096</v>
      </c>
      <c r="AC397" s="10">
        <v>108.91651</v>
      </c>
      <c r="AD397" s="11">
        <v>8.3279999999999994</v>
      </c>
      <c r="AE397" s="11">
        <v>0.17630000000000001</v>
      </c>
      <c r="AF397" s="11">
        <v>0.19889999999999999</v>
      </c>
      <c r="AG397" s="9" t="s">
        <v>124</v>
      </c>
      <c r="AH397" s="503"/>
    </row>
    <row r="398" spans="1:34" s="116" customFormat="1">
      <c r="A398" s="29" t="s">
        <v>84</v>
      </c>
      <c r="B398" s="33">
        <v>42016</v>
      </c>
      <c r="C398" s="532">
        <v>1.5</v>
      </c>
      <c r="D398" s="532">
        <v>1</v>
      </c>
      <c r="E398" s="532">
        <v>1</v>
      </c>
      <c r="F398" s="643">
        <v>14</v>
      </c>
      <c r="G398" s="643">
        <v>120</v>
      </c>
      <c r="H398" s="643">
        <v>0.4</v>
      </c>
      <c r="I398" s="532" t="s">
        <v>326</v>
      </c>
      <c r="J398" s="532" t="s">
        <v>326</v>
      </c>
      <c r="K398" s="532"/>
      <c r="L398" s="532"/>
      <c r="M398" s="532"/>
      <c r="N398" s="532">
        <v>0.11363519143733512</v>
      </c>
      <c r="O398" s="11">
        <v>36.6858</v>
      </c>
      <c r="P398" s="11">
        <v>23.321100000000001</v>
      </c>
      <c r="Q398" s="11">
        <v>53.515787000000003</v>
      </c>
      <c r="R398" s="10">
        <v>1025.1213</v>
      </c>
      <c r="S398" s="11">
        <v>6.4622700000000002</v>
      </c>
      <c r="T398" s="10">
        <v>93.628290000000007</v>
      </c>
      <c r="U398" s="11">
        <v>8.2170000000000005</v>
      </c>
      <c r="V398" s="11">
        <v>0.41449999999999998</v>
      </c>
      <c r="W398" s="11">
        <v>0.23080000000000001</v>
      </c>
      <c r="X398" s="11">
        <v>36.6539</v>
      </c>
      <c r="Y398" s="11">
        <v>22.909099999999999</v>
      </c>
      <c r="Z398" s="11">
        <v>53.032108000000001</v>
      </c>
      <c r="AA398" s="10">
        <v>1025.2276999999999</v>
      </c>
      <c r="AB398" s="11">
        <v>7.15862</v>
      </c>
      <c r="AC398" s="10">
        <v>102.95747</v>
      </c>
      <c r="AD398" s="11">
        <v>8.2530000000000001</v>
      </c>
      <c r="AE398" s="11">
        <v>0.2026</v>
      </c>
      <c r="AF398" s="11">
        <v>0.15790000000000001</v>
      </c>
      <c r="AG398" s="9" t="s">
        <v>124</v>
      </c>
      <c r="AH398" s="503"/>
    </row>
    <row r="399" spans="1:34" s="116" customFormat="1">
      <c r="A399" s="29" t="s">
        <v>84</v>
      </c>
      <c r="B399" s="33">
        <v>42023</v>
      </c>
      <c r="C399" s="532">
        <v>1.5</v>
      </c>
      <c r="D399" s="643">
        <v>2</v>
      </c>
      <c r="E399" s="532">
        <v>1</v>
      </c>
      <c r="F399" s="643">
        <v>11</v>
      </c>
      <c r="G399" s="643">
        <v>100</v>
      </c>
      <c r="H399" s="643">
        <v>0.3</v>
      </c>
      <c r="I399" s="532" t="s">
        <v>326</v>
      </c>
      <c r="J399" s="532" t="s">
        <v>326</v>
      </c>
      <c r="K399" s="532"/>
      <c r="L399" s="532"/>
      <c r="M399" s="12"/>
      <c r="N399" s="11">
        <v>9.9165742004478738E-2</v>
      </c>
      <c r="O399" s="11">
        <v>36.496299999999998</v>
      </c>
      <c r="P399" s="11">
        <v>24.286999999999999</v>
      </c>
      <c r="Q399" s="11">
        <v>54.309975000000001</v>
      </c>
      <c r="R399" s="10">
        <v>1024.6895999999999</v>
      </c>
      <c r="S399" s="11">
        <v>6.5450499999999998</v>
      </c>
      <c r="T399" s="10">
        <v>96.314160000000001</v>
      </c>
      <c r="U399" s="11">
        <v>8.298</v>
      </c>
      <c r="V399" s="11">
        <v>0.15040000000000001</v>
      </c>
      <c r="W399" s="11">
        <v>0.13189999999999999</v>
      </c>
      <c r="X399" s="11">
        <v>36.493200000000002</v>
      </c>
      <c r="Y399" s="11">
        <v>24.2409</v>
      </c>
      <c r="Z399" s="11">
        <v>54.257319000000003</v>
      </c>
      <c r="AA399" s="10">
        <v>1024.7131999999999</v>
      </c>
      <c r="AB399" s="11">
        <v>6.6442300000000003</v>
      </c>
      <c r="AC399" s="10">
        <v>97.694829999999996</v>
      </c>
      <c r="AD399" s="11">
        <v>8.3079999999999998</v>
      </c>
      <c r="AE399" s="11">
        <v>0.12089999999999999</v>
      </c>
      <c r="AF399" s="11">
        <v>0.1542</v>
      </c>
      <c r="AG399" s="9" t="s">
        <v>124</v>
      </c>
      <c r="AH399" s="503"/>
    </row>
    <row r="400" spans="1:34" s="116" customFormat="1">
      <c r="A400" s="29" t="s">
        <v>84</v>
      </c>
      <c r="B400" s="33">
        <v>42031</v>
      </c>
      <c r="C400" s="532">
        <v>1.5</v>
      </c>
      <c r="D400" s="532">
        <v>1</v>
      </c>
      <c r="E400" s="532">
        <v>1</v>
      </c>
      <c r="F400" s="643">
        <v>12</v>
      </c>
      <c r="G400" s="643">
        <v>100</v>
      </c>
      <c r="H400" s="643">
        <v>0.3</v>
      </c>
      <c r="I400" s="532" t="s">
        <v>326</v>
      </c>
      <c r="J400" s="532" t="s">
        <v>326</v>
      </c>
      <c r="K400" s="532"/>
      <c r="L400" s="532"/>
      <c r="M400" s="12"/>
      <c r="N400" s="11">
        <v>0.10917007544576338</v>
      </c>
      <c r="O400" s="11">
        <v>36.677999999999997</v>
      </c>
      <c r="P400" s="11">
        <v>24.234100000000002</v>
      </c>
      <c r="Q400" s="11">
        <v>54.492372000000003</v>
      </c>
      <c r="R400" s="10">
        <v>1024.8432</v>
      </c>
      <c r="S400" s="11">
        <v>6.8963700000000001</v>
      </c>
      <c r="T400" s="10">
        <v>101.49796000000001</v>
      </c>
      <c r="U400" s="11">
        <v>8.3279999999999994</v>
      </c>
      <c r="V400" s="11">
        <v>0.1822</v>
      </c>
      <c r="W400" s="11">
        <v>0.62839999999999996</v>
      </c>
      <c r="X400" s="11">
        <v>36.810200000000002</v>
      </c>
      <c r="Y400" s="11">
        <v>23.645</v>
      </c>
      <c r="Z400" s="11">
        <v>54.028543999999997</v>
      </c>
      <c r="AA400" s="10">
        <v>1025.1312</v>
      </c>
      <c r="AB400" s="11">
        <v>6.8606800000000003</v>
      </c>
      <c r="AC400" s="10">
        <v>100.03118000000001</v>
      </c>
      <c r="AD400" s="11">
        <v>8.2970000000000006</v>
      </c>
      <c r="AE400" s="11">
        <v>0.25850000000000001</v>
      </c>
      <c r="AF400" s="11">
        <v>0.66359999999999997</v>
      </c>
      <c r="AG400" s="9" t="s">
        <v>124</v>
      </c>
      <c r="AH400" s="503"/>
    </row>
    <row r="401" spans="1:34" s="116" customFormat="1">
      <c r="A401" s="29" t="s">
        <v>84</v>
      </c>
      <c r="B401" s="33">
        <v>42037</v>
      </c>
      <c r="C401" s="532">
        <v>1.5</v>
      </c>
      <c r="D401" s="532">
        <v>1</v>
      </c>
      <c r="E401" s="643">
        <v>3</v>
      </c>
      <c r="F401" s="643">
        <v>11</v>
      </c>
      <c r="G401" s="643">
        <v>130</v>
      </c>
      <c r="H401" s="643">
        <v>0.5</v>
      </c>
      <c r="I401" s="532" t="s">
        <v>326</v>
      </c>
      <c r="J401" s="532" t="s">
        <v>326</v>
      </c>
      <c r="K401" s="532"/>
      <c r="L401" s="532"/>
      <c r="M401" s="12"/>
      <c r="N401" s="11">
        <v>6.9445422334720647E-2</v>
      </c>
      <c r="O401" s="11">
        <v>36.283099999999997</v>
      </c>
      <c r="P401" s="11">
        <v>23.203199999999999</v>
      </c>
      <c r="Q401" s="11">
        <v>52.867959999999997</v>
      </c>
      <c r="R401" s="10">
        <v>1024.8490999999999</v>
      </c>
      <c r="S401" s="11">
        <v>6.4517899999999999</v>
      </c>
      <c r="T401" s="10">
        <v>93.06832</v>
      </c>
      <c r="U401" s="11">
        <v>8.2330000000000005</v>
      </c>
      <c r="V401" s="11">
        <v>0.4698</v>
      </c>
      <c r="W401" s="11">
        <v>0.47249999999999998</v>
      </c>
      <c r="X401" s="11">
        <v>36.287399999999998</v>
      </c>
      <c r="Y401" s="11">
        <v>23.177900000000001</v>
      </c>
      <c r="Z401" s="11">
        <v>52.847594000000001</v>
      </c>
      <c r="AA401" s="10">
        <v>1024.8698999999999</v>
      </c>
      <c r="AB401" s="11">
        <v>6.6174799999999996</v>
      </c>
      <c r="AC401" s="10">
        <v>95.418909999999997</v>
      </c>
      <c r="AD401" s="11">
        <v>8.24</v>
      </c>
      <c r="AE401" s="11">
        <v>0.42170000000000002</v>
      </c>
      <c r="AF401" s="11">
        <v>0.30270000000000002</v>
      </c>
      <c r="AG401" s="9" t="s">
        <v>124</v>
      </c>
      <c r="AH401" s="503"/>
    </row>
    <row r="402" spans="1:34" s="116" customFormat="1">
      <c r="A402" s="29" t="s">
        <v>84</v>
      </c>
      <c r="B402" s="33">
        <v>42044</v>
      </c>
      <c r="C402" s="532">
        <v>1.5</v>
      </c>
      <c r="D402" s="532">
        <v>1</v>
      </c>
      <c r="E402" s="532">
        <v>1</v>
      </c>
      <c r="F402" s="643">
        <v>14</v>
      </c>
      <c r="G402" s="643">
        <v>120</v>
      </c>
      <c r="H402" s="643">
        <v>0.3</v>
      </c>
      <c r="I402" s="532" t="s">
        <v>326</v>
      </c>
      <c r="J402" s="532" t="s">
        <v>326</v>
      </c>
      <c r="K402" s="532"/>
      <c r="L402" s="532"/>
      <c r="M402" s="12"/>
      <c r="N402" s="11">
        <v>0.10228728822599961</v>
      </c>
      <c r="O402" s="11">
        <v>36.622999999999998</v>
      </c>
      <c r="P402" s="11">
        <v>25.235800000000001</v>
      </c>
      <c r="Q402" s="11">
        <v>55.506762999999999</v>
      </c>
      <c r="R402" s="10">
        <v>1024.4979000000001</v>
      </c>
      <c r="S402" s="11">
        <v>6.3071099999999998</v>
      </c>
      <c r="T402" s="10">
        <v>94.390739999999994</v>
      </c>
      <c r="U402" s="11">
        <v>8.2940000000000005</v>
      </c>
      <c r="V402" s="11">
        <v>0.18820000000000001</v>
      </c>
      <c r="W402" s="11">
        <v>0.17760000000000001</v>
      </c>
      <c r="X402" s="11">
        <v>36.622500000000002</v>
      </c>
      <c r="Y402" s="11">
        <v>25.251799999999999</v>
      </c>
      <c r="Z402" s="11">
        <v>55.524760000000001</v>
      </c>
      <c r="AA402" s="10">
        <v>1024.5043000000001</v>
      </c>
      <c r="AB402" s="11">
        <v>6.3072600000000003</v>
      </c>
      <c r="AC402" s="10">
        <v>94.418329999999997</v>
      </c>
      <c r="AD402" s="11">
        <v>8.2970000000000006</v>
      </c>
      <c r="AE402" s="11">
        <v>0.39729999999999999</v>
      </c>
      <c r="AF402" s="11">
        <v>0.28050000000000003</v>
      </c>
      <c r="AG402" s="9" t="s">
        <v>127</v>
      </c>
      <c r="AH402" s="503"/>
    </row>
    <row r="403" spans="1:34" s="116" customFormat="1">
      <c r="A403" s="29" t="s">
        <v>84</v>
      </c>
      <c r="B403" s="33">
        <v>42051</v>
      </c>
      <c r="C403" s="532">
        <v>1.5</v>
      </c>
      <c r="D403" s="532">
        <v>1</v>
      </c>
      <c r="E403" s="532">
        <v>1</v>
      </c>
      <c r="F403" s="643">
        <v>14</v>
      </c>
      <c r="G403" s="643">
        <v>120</v>
      </c>
      <c r="H403" s="643">
        <v>0.8</v>
      </c>
      <c r="I403" s="532" t="s">
        <v>326</v>
      </c>
      <c r="J403" s="643">
        <v>0.1</v>
      </c>
      <c r="K403" s="532"/>
      <c r="L403" s="532"/>
      <c r="M403" s="12"/>
      <c r="N403" s="11">
        <v>0.10116188861780813</v>
      </c>
      <c r="O403" s="11">
        <v>36.457799999999999</v>
      </c>
      <c r="P403" s="11">
        <v>22.9282</v>
      </c>
      <c r="Q403" s="11">
        <v>52.799900999999998</v>
      </c>
      <c r="R403" s="10">
        <v>1025.0663</v>
      </c>
      <c r="S403" s="11">
        <v>7.0048300000000001</v>
      </c>
      <c r="T403" s="21">
        <v>100.66473999999999</v>
      </c>
      <c r="U403" s="11">
        <v>8.2129999999999992</v>
      </c>
      <c r="V403" s="11">
        <v>0.25580000000000003</v>
      </c>
      <c r="X403" s="11">
        <v>36.794199999999996</v>
      </c>
      <c r="Y403" s="11">
        <v>22.194099999999999</v>
      </c>
      <c r="Z403" s="11">
        <v>52.442433000000001</v>
      </c>
      <c r="AA403" s="10">
        <v>1025.5397</v>
      </c>
      <c r="AB403" s="11">
        <v>6.4832900000000002</v>
      </c>
      <c r="AC403" s="21">
        <v>92.157520000000005</v>
      </c>
      <c r="AD403" s="11">
        <v>8.1969999999999992</v>
      </c>
      <c r="AE403" s="11">
        <v>0.47</v>
      </c>
      <c r="AG403" s="9" t="s">
        <v>92</v>
      </c>
      <c r="AH403" s="503"/>
    </row>
    <row r="404" spans="1:34" s="116" customFormat="1">
      <c r="A404" s="29" t="s">
        <v>84</v>
      </c>
      <c r="B404" s="33">
        <v>42058</v>
      </c>
      <c r="C404" s="532">
        <v>1.5</v>
      </c>
      <c r="D404" s="532">
        <v>1</v>
      </c>
      <c r="E404" s="532">
        <v>1</v>
      </c>
      <c r="F404" s="643">
        <v>11</v>
      </c>
      <c r="G404" s="643">
        <v>100</v>
      </c>
      <c r="H404" s="643">
        <v>0.6</v>
      </c>
      <c r="I404" s="532" t="s">
        <v>326</v>
      </c>
      <c r="J404" s="643">
        <v>0.1</v>
      </c>
      <c r="K404" s="532"/>
      <c r="L404" s="532"/>
      <c r="M404" s="12"/>
      <c r="N404" s="11">
        <v>0.10790635770954522</v>
      </c>
      <c r="O404" s="11">
        <v>36.753</v>
      </c>
      <c r="P404" s="11">
        <v>23.783999999999999</v>
      </c>
      <c r="Q404" s="11">
        <v>54.103188000000003</v>
      </c>
      <c r="R404" s="10">
        <v>1025.0345</v>
      </c>
      <c r="S404" s="11">
        <v>7.4663599999999999</v>
      </c>
      <c r="T404" s="10">
        <v>109.08745</v>
      </c>
      <c r="U404" s="11">
        <v>8.3330000000000002</v>
      </c>
      <c r="V404" s="11">
        <v>0.2278</v>
      </c>
      <c r="W404" s="11">
        <v>0.43120000000000003</v>
      </c>
      <c r="X404" s="11">
        <v>36.748699999999999</v>
      </c>
      <c r="Y404" s="11">
        <v>23.1509</v>
      </c>
      <c r="Z404" s="11">
        <v>53.414468999999997</v>
      </c>
      <c r="AA404" s="10">
        <v>1025.2288000000001</v>
      </c>
      <c r="AB404" s="11">
        <v>8.3356999999999992</v>
      </c>
      <c r="AC404" s="10">
        <v>120.45873</v>
      </c>
      <c r="AD404" s="11">
        <v>8.3620000000000001</v>
      </c>
      <c r="AE404" s="11">
        <v>0.1842</v>
      </c>
      <c r="AF404" s="11">
        <v>0.32700000000000001</v>
      </c>
      <c r="AG404" s="9" t="s">
        <v>124</v>
      </c>
      <c r="AH404" s="503"/>
    </row>
    <row r="405" spans="1:34" s="116" customFormat="1">
      <c r="A405" s="29" t="s">
        <v>84</v>
      </c>
      <c r="B405" s="33">
        <v>42065</v>
      </c>
      <c r="C405" s="532">
        <v>1.5</v>
      </c>
      <c r="D405" s="532">
        <v>1</v>
      </c>
      <c r="E405" s="532">
        <v>1</v>
      </c>
      <c r="F405" s="643">
        <v>10</v>
      </c>
      <c r="G405" s="643">
        <v>110</v>
      </c>
      <c r="H405" s="643">
        <v>0.6</v>
      </c>
      <c r="I405" s="532" t="s">
        <v>326</v>
      </c>
      <c r="J405" s="532" t="s">
        <v>326</v>
      </c>
      <c r="K405" s="532"/>
      <c r="L405" s="532"/>
      <c r="M405" s="12"/>
      <c r="N405" s="11">
        <v>0.11797362427447759</v>
      </c>
      <c r="O405" s="11">
        <v>36.641599999999997</v>
      </c>
      <c r="P405" s="11">
        <v>23.926300000000001</v>
      </c>
      <c r="Q405" s="11">
        <v>54.111564999999999</v>
      </c>
      <c r="R405" s="10">
        <v>1024.9086</v>
      </c>
      <c r="S405" s="11">
        <v>7.5420100000000003</v>
      </c>
      <c r="T405" s="10">
        <v>110.39227</v>
      </c>
      <c r="U405" s="11">
        <v>8.3339999999999996</v>
      </c>
      <c r="V405" s="11">
        <v>0.38540000000000002</v>
      </c>
      <c r="W405" s="11">
        <v>0.35539999999999999</v>
      </c>
      <c r="X405" s="11">
        <v>36.639400000000002</v>
      </c>
      <c r="Y405" s="11">
        <v>23.921500000000002</v>
      </c>
      <c r="Z405" s="11">
        <v>54.104692</v>
      </c>
      <c r="AA405" s="10">
        <v>1024.9194</v>
      </c>
      <c r="AB405" s="11">
        <v>7.58101</v>
      </c>
      <c r="AC405" s="10">
        <v>110.95252000000001</v>
      </c>
      <c r="AD405" s="11">
        <v>8.3390000000000004</v>
      </c>
      <c r="AE405" s="11">
        <v>0.76160000000000005</v>
      </c>
      <c r="AF405" s="11">
        <v>0.41549999999999998</v>
      </c>
      <c r="AG405" s="9" t="s">
        <v>126</v>
      </c>
      <c r="AH405" s="503"/>
    </row>
    <row r="406" spans="1:34" s="116" customFormat="1">
      <c r="A406" s="29" t="s">
        <v>84</v>
      </c>
      <c r="B406" s="33">
        <v>42072</v>
      </c>
      <c r="C406" s="532">
        <v>1.5</v>
      </c>
      <c r="D406" s="532">
        <v>1</v>
      </c>
      <c r="E406" s="532">
        <v>1</v>
      </c>
      <c r="F406" s="643">
        <v>11</v>
      </c>
      <c r="G406" s="643">
        <v>120</v>
      </c>
      <c r="H406" s="643">
        <v>0.4</v>
      </c>
      <c r="I406" s="532" t="s">
        <v>326</v>
      </c>
      <c r="J406" s="532" t="s">
        <v>326</v>
      </c>
      <c r="K406" s="532"/>
      <c r="L406" s="532"/>
      <c r="M406" s="12"/>
      <c r="N406" s="11">
        <v>0.10501080019987917</v>
      </c>
      <c r="O406" s="11">
        <v>36.799300000000002</v>
      </c>
      <c r="P406" s="11">
        <v>23.291799999999999</v>
      </c>
      <c r="Q406" s="11">
        <v>53.630879999999998</v>
      </c>
      <c r="R406" s="10">
        <v>1025.2149999999999</v>
      </c>
      <c r="S406" s="11">
        <v>6.7426899999999996</v>
      </c>
      <c r="T406" s="10">
        <v>97.705579999999998</v>
      </c>
      <c r="U406" s="11">
        <v>8.391</v>
      </c>
      <c r="V406" s="11">
        <v>0.21959999999999999</v>
      </c>
      <c r="W406" s="11">
        <v>0.34910000000000002</v>
      </c>
      <c r="X406" s="11">
        <v>36.821100000000001</v>
      </c>
      <c r="Y406" s="11">
        <v>23.1845</v>
      </c>
      <c r="Z406" s="11">
        <v>53.544454999999999</v>
      </c>
      <c r="AA406" s="10">
        <v>1025.2760000000001</v>
      </c>
      <c r="AB406" s="11">
        <v>7.4307400000000001</v>
      </c>
      <c r="AC406" s="10">
        <v>107.48902</v>
      </c>
      <c r="AD406" s="11">
        <v>8.4160000000000004</v>
      </c>
      <c r="AE406" s="11">
        <v>0.19420000000000001</v>
      </c>
      <c r="AF406" s="11">
        <v>0.41849999999999998</v>
      </c>
      <c r="AG406" s="9" t="s">
        <v>92</v>
      </c>
      <c r="AH406" s="503"/>
    </row>
    <row r="407" spans="1:34" s="116" customFormat="1">
      <c r="A407" s="29" t="s">
        <v>84</v>
      </c>
      <c r="B407" s="33">
        <v>42079</v>
      </c>
      <c r="C407" s="532">
        <v>1.5</v>
      </c>
      <c r="D407" s="643">
        <v>3</v>
      </c>
      <c r="E407" s="532">
        <v>1</v>
      </c>
      <c r="F407" s="643">
        <v>11</v>
      </c>
      <c r="G407" s="643">
        <v>100</v>
      </c>
      <c r="H407" s="643">
        <v>0.4</v>
      </c>
      <c r="I407" s="532" t="s">
        <v>326</v>
      </c>
      <c r="J407" s="532" t="s">
        <v>326</v>
      </c>
      <c r="K407" s="532"/>
      <c r="L407" s="532"/>
      <c r="M407" s="12"/>
      <c r="N407" s="11">
        <v>0.10266788157739551</v>
      </c>
      <c r="O407" s="11">
        <v>36.488700000000001</v>
      </c>
      <c r="P407" s="11">
        <v>23.632999999999999</v>
      </c>
      <c r="Q407" s="11">
        <v>53.595536000000003</v>
      </c>
      <c r="R407" s="10">
        <v>1024.8788999999999</v>
      </c>
      <c r="S407" s="11">
        <v>6.1854399999999998</v>
      </c>
      <c r="T407" s="10">
        <v>90.000339999999994</v>
      </c>
      <c r="U407" s="11">
        <v>8.27</v>
      </c>
      <c r="V407" s="11">
        <v>0.16220000000000001</v>
      </c>
      <c r="W407" s="11">
        <v>0.2273</v>
      </c>
      <c r="X407" s="11">
        <v>36.5137</v>
      </c>
      <c r="Y407" s="11">
        <v>23.6433</v>
      </c>
      <c r="Z407" s="11">
        <v>53.640486000000003</v>
      </c>
      <c r="AA407" s="10">
        <v>1024.9074000000001</v>
      </c>
      <c r="AB407" s="11">
        <v>6.1375599999999997</v>
      </c>
      <c r="AC407" s="10">
        <v>89.332359999999994</v>
      </c>
      <c r="AD407" s="11">
        <v>8.27</v>
      </c>
      <c r="AE407" s="11">
        <v>0.14510000000000001</v>
      </c>
      <c r="AF407" s="11">
        <v>0.27510000000000001</v>
      </c>
      <c r="AG407" s="9" t="s">
        <v>154</v>
      </c>
      <c r="AH407" s="503"/>
    </row>
    <row r="408" spans="1:34" s="116" customFormat="1">
      <c r="A408" s="29" t="s">
        <v>84</v>
      </c>
      <c r="B408" s="33">
        <v>42086</v>
      </c>
      <c r="C408" s="532">
        <v>1.5</v>
      </c>
      <c r="D408" s="532">
        <v>1</v>
      </c>
      <c r="E408" s="532">
        <v>1</v>
      </c>
      <c r="F408" s="643">
        <v>13</v>
      </c>
      <c r="G408" s="643">
        <v>110</v>
      </c>
      <c r="H408" s="643">
        <v>1.1000000000000001</v>
      </c>
      <c r="I408" s="532" t="s">
        <v>326</v>
      </c>
      <c r="J408" s="643">
        <v>0.2</v>
      </c>
      <c r="K408" s="532"/>
      <c r="L408" s="532"/>
      <c r="M408" s="12"/>
      <c r="N408" s="11">
        <v>0.10236921877265881</v>
      </c>
      <c r="O408" s="11">
        <v>36.687199999999997</v>
      </c>
      <c r="P408" s="11">
        <v>22.575900000000001</v>
      </c>
      <c r="Q408" s="11">
        <v>52.715580000000003</v>
      </c>
      <c r="R408" s="10">
        <v>1025.3384000000001</v>
      </c>
      <c r="S408" s="11">
        <v>7.7216699999999996</v>
      </c>
      <c r="T408" s="10">
        <v>110.43129</v>
      </c>
      <c r="U408" s="11">
        <v>8.32</v>
      </c>
      <c r="V408" s="11">
        <v>0.52490000000000003</v>
      </c>
      <c r="W408" s="11">
        <v>0.55310000000000004</v>
      </c>
      <c r="X408" s="11">
        <v>36.6965</v>
      </c>
      <c r="Y408" s="11">
        <v>21.385300000000001</v>
      </c>
      <c r="Z408" s="11">
        <v>51.453767999999997</v>
      </c>
      <c r="AA408" s="10">
        <v>1025.6936000000001</v>
      </c>
      <c r="AB408" s="11">
        <v>8.7121600000000008</v>
      </c>
      <c r="AC408" s="10">
        <v>122.00606999999999</v>
      </c>
      <c r="AD408" s="11">
        <v>8.35</v>
      </c>
      <c r="AE408" s="11">
        <v>0.5454</v>
      </c>
      <c r="AF408" s="11">
        <v>0.71230000000000004</v>
      </c>
      <c r="AG408" s="9" t="s">
        <v>154</v>
      </c>
      <c r="AH408" s="503"/>
    </row>
  </sheetData>
  <pageMargins left="0.75" right="0.75" top="1" bottom="1" header="0.5" footer="0.5"/>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M576"/>
  <sheetViews>
    <sheetView topLeftCell="L1" workbookViewId="0">
      <selection activeCell="C1" sqref="C1:S1"/>
    </sheetView>
  </sheetViews>
  <sheetFormatPr defaultColWidth="8.85546875" defaultRowHeight="15"/>
  <cols>
    <col min="1" max="1" width="12.85546875" style="540" customWidth="1"/>
    <col min="2" max="2" width="9.85546875" style="540" bestFit="1" customWidth="1"/>
    <col min="3" max="4" width="15.140625" style="540" customWidth="1"/>
    <col min="5" max="7" width="8.85546875" style="540"/>
    <col min="8" max="10" width="14.7109375" style="540" customWidth="1"/>
    <col min="11" max="19" width="8.85546875" style="540"/>
    <col min="20" max="20" width="14.7109375" style="541" bestFit="1" customWidth="1"/>
    <col min="21" max="22" width="8.85546875" style="540"/>
    <col min="23" max="23" width="13.85546875" style="540" customWidth="1"/>
    <col min="24" max="31" width="8.85546875" style="540"/>
    <col min="32" max="32" width="14.28515625" style="540" customWidth="1"/>
    <col min="33" max="38" width="8.85546875" style="540"/>
    <col min="39" max="39" width="8.85546875" style="542"/>
    <col min="40" max="16384" width="8.85546875" style="540"/>
  </cols>
  <sheetData>
    <row r="1" spans="1:39">
      <c r="A1" s="545" t="s">
        <v>413</v>
      </c>
      <c r="B1" s="545" t="s">
        <v>414</v>
      </c>
      <c r="C1" s="546" t="s">
        <v>415</v>
      </c>
      <c r="D1" s="545" t="s">
        <v>415</v>
      </c>
      <c r="E1" s="546" t="s">
        <v>4</v>
      </c>
      <c r="F1" s="546" t="s">
        <v>58</v>
      </c>
      <c r="G1" s="546" t="s">
        <v>59</v>
      </c>
      <c r="H1" s="545" t="s">
        <v>4</v>
      </c>
      <c r="I1" s="545" t="s">
        <v>58</v>
      </c>
      <c r="J1" s="545" t="s">
        <v>59</v>
      </c>
      <c r="K1" s="546" t="s">
        <v>416</v>
      </c>
      <c r="L1" s="546" t="s">
        <v>34</v>
      </c>
      <c r="M1" s="545" t="s">
        <v>60</v>
      </c>
      <c r="N1" s="545" t="s">
        <v>341</v>
      </c>
      <c r="O1" s="545" t="s">
        <v>62</v>
      </c>
      <c r="P1" s="545" t="s">
        <v>316</v>
      </c>
      <c r="Q1" s="545" t="s">
        <v>317</v>
      </c>
      <c r="R1" s="545" t="s">
        <v>225</v>
      </c>
      <c r="S1" s="547" t="s">
        <v>373</v>
      </c>
      <c r="T1" s="548" t="s">
        <v>63</v>
      </c>
      <c r="U1" s="26" t="s">
        <v>491</v>
      </c>
      <c r="V1" s="26" t="s">
        <v>65</v>
      </c>
      <c r="W1" s="538" t="s">
        <v>343</v>
      </c>
      <c r="X1" s="538" t="s">
        <v>319</v>
      </c>
      <c r="Y1" s="26" t="s">
        <v>223</v>
      </c>
      <c r="Z1" s="26" t="s">
        <v>492</v>
      </c>
      <c r="AA1" s="26" t="s">
        <v>173</v>
      </c>
      <c r="AB1" s="26" t="s">
        <v>297</v>
      </c>
      <c r="AC1" s="26" t="s">
        <v>320</v>
      </c>
      <c r="AD1" s="26" t="s">
        <v>493</v>
      </c>
      <c r="AE1" s="26" t="s">
        <v>68</v>
      </c>
      <c r="AF1" s="538" t="s">
        <v>344</v>
      </c>
      <c r="AG1" s="538" t="s">
        <v>322</v>
      </c>
      <c r="AH1" s="26" t="s">
        <v>490</v>
      </c>
      <c r="AI1" s="26" t="s">
        <v>494</v>
      </c>
      <c r="AJ1" s="26" t="s">
        <v>174</v>
      </c>
      <c r="AK1" s="26" t="s">
        <v>298</v>
      </c>
      <c r="AL1" s="26" t="s">
        <v>323</v>
      </c>
      <c r="AM1" s="549" t="s">
        <v>72</v>
      </c>
    </row>
    <row r="2" spans="1:39">
      <c r="A2" s="545" t="s">
        <v>340</v>
      </c>
      <c r="B2" s="545" t="s">
        <v>27</v>
      </c>
      <c r="C2" s="546" t="s">
        <v>415</v>
      </c>
      <c r="D2" s="545" t="s">
        <v>415</v>
      </c>
      <c r="E2" s="546" t="s">
        <v>4</v>
      </c>
      <c r="F2" s="546" t="s">
        <v>58</v>
      </c>
      <c r="G2" s="546" t="s">
        <v>59</v>
      </c>
      <c r="H2" s="545" t="s">
        <v>4</v>
      </c>
      <c r="I2" s="545" t="s">
        <v>58</v>
      </c>
      <c r="J2" s="545" t="s">
        <v>59</v>
      </c>
      <c r="K2" s="546" t="s">
        <v>416</v>
      </c>
      <c r="L2" s="546" t="s">
        <v>34</v>
      </c>
      <c r="M2" s="545" t="s">
        <v>60</v>
      </c>
      <c r="N2" s="545" t="s">
        <v>341</v>
      </c>
      <c r="O2" s="545" t="s">
        <v>62</v>
      </c>
      <c r="P2" s="545" t="s">
        <v>316</v>
      </c>
      <c r="Q2" s="545" t="s">
        <v>317</v>
      </c>
      <c r="R2" s="545" t="s">
        <v>225</v>
      </c>
      <c r="S2" s="547" t="s">
        <v>373</v>
      </c>
      <c r="U2" s="550" t="s">
        <v>377</v>
      </c>
      <c r="V2" s="550" t="s">
        <v>377</v>
      </c>
      <c r="W2" s="550" t="s">
        <v>377</v>
      </c>
      <c r="X2" s="550" t="s">
        <v>377</v>
      </c>
      <c r="Y2" s="550" t="s">
        <v>377</v>
      </c>
      <c r="Z2" s="550" t="s">
        <v>377</v>
      </c>
      <c r="AA2" s="550" t="s">
        <v>377</v>
      </c>
      <c r="AB2" s="550" t="s">
        <v>377</v>
      </c>
      <c r="AC2" s="550" t="s">
        <v>377</v>
      </c>
      <c r="AD2" s="550" t="s">
        <v>24</v>
      </c>
      <c r="AE2" s="550" t="s">
        <v>24</v>
      </c>
      <c r="AF2" s="550" t="s">
        <v>24</v>
      </c>
      <c r="AG2" s="550" t="s">
        <v>24</v>
      </c>
      <c r="AH2" s="550" t="s">
        <v>24</v>
      </c>
      <c r="AI2" s="550" t="s">
        <v>24</v>
      </c>
      <c r="AJ2" s="550" t="s">
        <v>24</v>
      </c>
      <c r="AK2" s="550" t="s">
        <v>24</v>
      </c>
      <c r="AL2" s="550" t="s">
        <v>24</v>
      </c>
    </row>
    <row r="3" spans="1:39">
      <c r="A3" s="546" t="s">
        <v>18</v>
      </c>
      <c r="B3" s="551">
        <v>42339</v>
      </c>
      <c r="C3" s="552">
        <v>1.41</v>
      </c>
      <c r="D3" s="553" t="s">
        <v>245</v>
      </c>
      <c r="E3" s="554">
        <v>0.22900000000000001</v>
      </c>
      <c r="F3" s="554">
        <v>3.18</v>
      </c>
      <c r="G3" s="554">
        <v>0.498</v>
      </c>
      <c r="H3" s="553" t="s">
        <v>348</v>
      </c>
      <c r="I3" s="553" t="s">
        <v>191</v>
      </c>
      <c r="J3" s="553" t="s">
        <v>349</v>
      </c>
      <c r="K3" s="555">
        <v>16.899999999999999</v>
      </c>
      <c r="L3" s="555">
        <v>154</v>
      </c>
      <c r="M3" s="553" t="s">
        <v>102</v>
      </c>
      <c r="N3" s="553" t="s">
        <v>198</v>
      </c>
      <c r="O3" s="556" t="s">
        <v>255</v>
      </c>
      <c r="P3" s="556" t="s">
        <v>326</v>
      </c>
      <c r="Q3" s="556" t="s">
        <v>280</v>
      </c>
      <c r="R3" s="556"/>
      <c r="S3" s="556"/>
      <c r="T3" s="541">
        <v>9.2282689663967354E-2</v>
      </c>
      <c r="U3" s="557">
        <v>36.200200000000002</v>
      </c>
      <c r="V3" s="557">
        <v>21.898700000000002</v>
      </c>
      <c r="W3" s="557">
        <v>51.375909999999998</v>
      </c>
      <c r="X3" s="542">
        <v>1025.1600000000001</v>
      </c>
      <c r="Y3" s="557">
        <v>6.9717000000000002</v>
      </c>
      <c r="Z3" s="542">
        <v>98.242999999999995</v>
      </c>
      <c r="AA3" s="557">
        <v>8.1820000000000004</v>
      </c>
      <c r="AB3" s="557">
        <v>0.66979999999999995</v>
      </c>
      <c r="AC3" s="557">
        <v>0.35580000000000001</v>
      </c>
      <c r="AD3" s="557">
        <v>36.311500000000002</v>
      </c>
      <c r="AE3" s="557">
        <v>21.643699999999999</v>
      </c>
      <c r="AF3" s="557">
        <v>51.252827000000003</v>
      </c>
      <c r="AG3" s="542">
        <v>1025.3820000000001</v>
      </c>
      <c r="AH3" s="557">
        <v>7.0359999999999996</v>
      </c>
      <c r="AI3" s="542">
        <v>98.765000000000001</v>
      </c>
      <c r="AJ3" s="557">
        <v>8.2059999999999995</v>
      </c>
      <c r="AK3" s="557">
        <v>1.204</v>
      </c>
      <c r="AL3" s="557">
        <v>9.1549999999999994</v>
      </c>
      <c r="AM3" s="542">
        <v>7.9</v>
      </c>
    </row>
    <row r="4" spans="1:39">
      <c r="A4" s="546" t="s">
        <v>18</v>
      </c>
      <c r="B4" s="551">
        <v>42345</v>
      </c>
      <c r="C4" s="552">
        <v>0.16242400000000001</v>
      </c>
      <c r="D4" s="553" t="s">
        <v>350</v>
      </c>
      <c r="E4" s="554">
        <v>-0.503</v>
      </c>
      <c r="F4" s="554">
        <v>7.32</v>
      </c>
      <c r="G4" s="554">
        <v>0.52500000000000002</v>
      </c>
      <c r="H4" s="553" t="s">
        <v>348</v>
      </c>
      <c r="I4" s="553" t="s">
        <v>190</v>
      </c>
      <c r="J4" s="553" t="s">
        <v>349</v>
      </c>
      <c r="K4" s="555">
        <v>21</v>
      </c>
      <c r="L4" s="555">
        <v>119</v>
      </c>
      <c r="M4" s="553" t="s">
        <v>201</v>
      </c>
      <c r="N4" s="553" t="s">
        <v>187</v>
      </c>
      <c r="O4" s="556" t="s">
        <v>111</v>
      </c>
      <c r="P4" s="556" t="s">
        <v>326</v>
      </c>
      <c r="Q4" s="556" t="s">
        <v>240</v>
      </c>
      <c r="R4" s="556"/>
      <c r="S4" s="556"/>
      <c r="T4" s="558">
        <v>0.1002648595685753</v>
      </c>
      <c r="U4" s="557">
        <v>36.288499999999999</v>
      </c>
      <c r="V4" s="557">
        <v>21.3034</v>
      </c>
      <c r="W4" s="557">
        <v>50.857129999999998</v>
      </c>
      <c r="X4" s="542">
        <v>1025.3924</v>
      </c>
      <c r="Y4" s="557">
        <v>6.9184000000000001</v>
      </c>
      <c r="Z4" s="542">
        <v>96.513000000000005</v>
      </c>
      <c r="AA4" s="557">
        <v>8.3019999999999996</v>
      </c>
      <c r="AB4" s="557">
        <v>0.33589999999999998</v>
      </c>
      <c r="AC4" s="557">
        <v>0.61819999999999997</v>
      </c>
      <c r="AD4" s="557">
        <v>36.29</v>
      </c>
      <c r="AE4" s="557">
        <v>21.2377</v>
      </c>
      <c r="AF4" s="557">
        <v>50.796641000000001</v>
      </c>
      <c r="AG4" s="542">
        <v>1025.4799</v>
      </c>
      <c r="AH4" s="557">
        <v>6.9494999999999996</v>
      </c>
      <c r="AI4" s="542">
        <v>96.834000000000003</v>
      </c>
      <c r="AJ4" s="557">
        <v>8.3089999999999993</v>
      </c>
      <c r="AK4" s="557">
        <v>0.30020000000000002</v>
      </c>
      <c r="AL4" s="557">
        <v>1.5005999999999999</v>
      </c>
      <c r="AM4" s="542">
        <v>5.6</v>
      </c>
    </row>
    <row r="5" spans="1:39">
      <c r="A5" s="546" t="s">
        <v>18</v>
      </c>
      <c r="B5" s="551">
        <v>42352</v>
      </c>
      <c r="C5" s="552">
        <v>0.46224399999999999</v>
      </c>
      <c r="D5" s="553" t="s">
        <v>350</v>
      </c>
      <c r="E5" s="559">
        <v>-0.51200000000000001</v>
      </c>
      <c r="F5" s="559">
        <v>2.2000000000000002</v>
      </c>
      <c r="G5" s="559">
        <v>0.999</v>
      </c>
      <c r="H5" s="553" t="s">
        <v>348</v>
      </c>
      <c r="I5" s="553" t="s">
        <v>196</v>
      </c>
      <c r="J5" s="553" t="s">
        <v>349</v>
      </c>
      <c r="K5" s="556">
        <v>15.8</v>
      </c>
      <c r="L5" s="556">
        <v>113</v>
      </c>
      <c r="M5" s="553" t="s">
        <v>119</v>
      </c>
      <c r="N5" s="553" t="s">
        <v>193</v>
      </c>
      <c r="O5" s="556" t="s">
        <v>255</v>
      </c>
      <c r="P5" s="556" t="s">
        <v>326</v>
      </c>
      <c r="Q5" s="556" t="s">
        <v>240</v>
      </c>
      <c r="R5" s="556"/>
      <c r="S5" s="556"/>
      <c r="T5" s="541">
        <v>0.10161185636572261</v>
      </c>
      <c r="U5" s="557">
        <v>36.393099999999997</v>
      </c>
      <c r="V5" s="557">
        <v>21.523099999999999</v>
      </c>
      <c r="W5" s="557">
        <v>51.220309999999998</v>
      </c>
      <c r="X5" s="542">
        <v>1025.4114999999999</v>
      </c>
      <c r="Y5" s="557">
        <v>7.1002000000000001</v>
      </c>
      <c r="Z5" s="542">
        <v>99.498999999999995</v>
      </c>
      <c r="AA5" s="557">
        <v>8.1170000000000009</v>
      </c>
      <c r="AB5" s="557">
        <v>0.71909999999999996</v>
      </c>
      <c r="AC5" s="557">
        <v>0.64810000000000001</v>
      </c>
      <c r="AD5" s="557">
        <v>36.3902</v>
      </c>
      <c r="AE5" s="557">
        <v>21.068100000000001</v>
      </c>
      <c r="AF5" s="557">
        <v>50.741494000000003</v>
      </c>
      <c r="AG5" s="542">
        <v>1025.5989</v>
      </c>
      <c r="AH5" s="557">
        <v>7.0004</v>
      </c>
      <c r="AI5" s="542">
        <v>97.305000000000007</v>
      </c>
      <c r="AJ5" s="557">
        <v>8.1229999999999993</v>
      </c>
      <c r="AK5" s="557">
        <v>0.62829999999999997</v>
      </c>
      <c r="AL5" s="557">
        <v>1.4196</v>
      </c>
      <c r="AM5" s="542">
        <v>5.5</v>
      </c>
    </row>
    <row r="6" spans="1:39">
      <c r="A6" s="546" t="s">
        <v>18</v>
      </c>
      <c r="B6" s="551">
        <v>42359</v>
      </c>
      <c r="C6" s="552">
        <v>1.4378249999999999</v>
      </c>
      <c r="D6" s="553" t="s">
        <v>245</v>
      </c>
      <c r="E6" s="559">
        <v>1.1499999999999999</v>
      </c>
      <c r="F6" s="559">
        <v>2.4</v>
      </c>
      <c r="G6" s="559">
        <v>0.53600000000000003</v>
      </c>
      <c r="H6" s="553" t="s">
        <v>348</v>
      </c>
      <c r="I6" s="553" t="s">
        <v>196</v>
      </c>
      <c r="J6" s="553" t="s">
        <v>349</v>
      </c>
      <c r="K6" s="556">
        <v>15.9</v>
      </c>
      <c r="L6" s="556">
        <v>113</v>
      </c>
      <c r="M6" s="553" t="s">
        <v>119</v>
      </c>
      <c r="N6" s="553" t="s">
        <v>193</v>
      </c>
      <c r="O6" s="556" t="s">
        <v>243</v>
      </c>
      <c r="P6" s="556" t="s">
        <v>326</v>
      </c>
      <c r="Q6" s="556" t="s">
        <v>327</v>
      </c>
      <c r="R6" s="556"/>
      <c r="S6" s="552"/>
      <c r="T6" s="541">
        <v>0.11721380528553764</v>
      </c>
      <c r="U6" s="557">
        <v>36.499899999999997</v>
      </c>
      <c r="V6" s="557">
        <v>21.709</v>
      </c>
      <c r="W6" s="557">
        <v>51.551673000000001</v>
      </c>
      <c r="X6" s="542">
        <v>1025.4417000000001</v>
      </c>
      <c r="Y6" s="557">
        <v>6.8072999999999997</v>
      </c>
      <c r="Z6" s="542">
        <v>95.771000000000001</v>
      </c>
      <c r="AA6" s="557">
        <v>8.1620000000000008</v>
      </c>
      <c r="AB6" s="557">
        <v>0.73960000000000004</v>
      </c>
      <c r="AC6" s="557">
        <v>0.99029999999999996</v>
      </c>
      <c r="AD6" s="557">
        <v>36.543599999999998</v>
      </c>
      <c r="AE6" s="557">
        <v>21.420300000000001</v>
      </c>
      <c r="AF6" s="557">
        <v>51.306125999999999</v>
      </c>
      <c r="AG6" s="542">
        <v>1025.6222</v>
      </c>
      <c r="AH6" s="557">
        <v>6.4318999999999997</v>
      </c>
      <c r="AI6" s="542">
        <v>90.049000000000007</v>
      </c>
      <c r="AJ6" s="557">
        <v>8.15</v>
      </c>
      <c r="AK6" s="557">
        <v>0.98580000000000001</v>
      </c>
      <c r="AL6" s="557">
        <v>1.7906</v>
      </c>
      <c r="AM6" s="542">
        <v>5.5</v>
      </c>
    </row>
    <row r="7" spans="1:39">
      <c r="A7" s="546" t="s">
        <v>18</v>
      </c>
      <c r="B7" s="551">
        <v>42373</v>
      </c>
      <c r="C7" s="552">
        <v>2.1733544569218584</v>
      </c>
      <c r="D7" s="553" t="s">
        <v>262</v>
      </c>
      <c r="E7" s="560">
        <v>2.33</v>
      </c>
      <c r="F7" s="560">
        <v>2.97</v>
      </c>
      <c r="G7" s="560">
        <v>1.75</v>
      </c>
      <c r="H7" s="553" t="s">
        <v>348</v>
      </c>
      <c r="I7" s="553" t="s">
        <v>191</v>
      </c>
      <c r="J7" s="553" t="s">
        <v>349</v>
      </c>
      <c r="K7" s="556">
        <v>15.9</v>
      </c>
      <c r="L7" s="556">
        <v>109</v>
      </c>
      <c r="M7" s="553" t="s">
        <v>119</v>
      </c>
      <c r="N7" s="553" t="s">
        <v>193</v>
      </c>
      <c r="O7" s="556" t="s">
        <v>236</v>
      </c>
      <c r="P7" s="556" t="s">
        <v>326</v>
      </c>
      <c r="Q7" s="556" t="s">
        <v>326</v>
      </c>
      <c r="R7" s="556"/>
      <c r="S7" s="552"/>
      <c r="T7" s="541">
        <v>9.535012312803072E-2</v>
      </c>
      <c r="U7" s="557">
        <v>36.663499999999999</v>
      </c>
      <c r="V7" s="557">
        <v>23.127500000000001</v>
      </c>
      <c r="W7" s="557">
        <v>53.278365000000001</v>
      </c>
      <c r="X7" s="542">
        <v>1025.1606999999999</v>
      </c>
      <c r="Y7" s="557">
        <v>6.6432000000000002</v>
      </c>
      <c r="Z7" s="542">
        <v>95.914000000000001</v>
      </c>
      <c r="AA7" s="557">
        <v>8.3260000000000005</v>
      </c>
      <c r="AB7" s="557">
        <v>0.55930000000000002</v>
      </c>
      <c r="AC7" s="557">
        <v>0.74470000000000003</v>
      </c>
      <c r="AD7" s="557">
        <v>36.671799999999998</v>
      </c>
      <c r="AE7" s="557">
        <v>22.973700000000001</v>
      </c>
      <c r="AF7" s="557">
        <v>53.129520999999997</v>
      </c>
      <c r="AG7" s="542">
        <v>1025.2705000000001</v>
      </c>
      <c r="AH7" s="557">
        <v>6.4375</v>
      </c>
      <c r="AI7" s="542">
        <v>92.7</v>
      </c>
      <c r="AJ7" s="557">
        <v>8.3089999999999993</v>
      </c>
      <c r="AK7" s="557">
        <v>0.20649999999999999</v>
      </c>
      <c r="AL7" s="557">
        <v>0.48420000000000002</v>
      </c>
      <c r="AM7" s="542">
        <v>8.9</v>
      </c>
    </row>
    <row r="8" spans="1:39">
      <c r="A8" s="546" t="s">
        <v>18</v>
      </c>
      <c r="B8" s="551">
        <v>42380</v>
      </c>
      <c r="C8" s="561">
        <v>5.2144312939751174</v>
      </c>
      <c r="D8" s="553" t="s">
        <v>336</v>
      </c>
      <c r="E8" s="554">
        <v>3.92</v>
      </c>
      <c r="F8" s="554">
        <v>2.98</v>
      </c>
      <c r="G8" s="554">
        <v>1.31</v>
      </c>
      <c r="H8" s="553" t="s">
        <v>97</v>
      </c>
      <c r="I8" s="553" t="s">
        <v>191</v>
      </c>
      <c r="J8" s="553" t="s">
        <v>349</v>
      </c>
      <c r="K8" s="555">
        <v>16.399999999999999</v>
      </c>
      <c r="L8" s="555">
        <v>135</v>
      </c>
      <c r="M8" s="553" t="s">
        <v>119</v>
      </c>
      <c r="N8" s="553" t="s">
        <v>204</v>
      </c>
      <c r="O8" s="556" t="s">
        <v>243</v>
      </c>
      <c r="P8" s="556" t="s">
        <v>326</v>
      </c>
      <c r="Q8" s="556" t="s">
        <v>280</v>
      </c>
      <c r="R8" s="556"/>
      <c r="S8" s="552"/>
      <c r="T8" s="541">
        <v>8.5050428504345979E-2</v>
      </c>
      <c r="U8" s="557">
        <v>36.737299999999998</v>
      </c>
      <c r="V8" s="557">
        <v>24.898499999999999</v>
      </c>
      <c r="W8" s="557">
        <v>55.292873</v>
      </c>
      <c r="X8" s="542">
        <v>1024.6882000000001</v>
      </c>
      <c r="Y8" s="557">
        <v>6.2590000000000003</v>
      </c>
      <c r="Z8" s="542">
        <v>93.197999999999993</v>
      </c>
      <c r="AA8" s="557">
        <v>8.19</v>
      </c>
      <c r="AB8" s="557">
        <v>0.1565</v>
      </c>
      <c r="AC8" s="557">
        <v>0.29870000000000002</v>
      </c>
      <c r="AD8" s="557">
        <v>36.694499999999998</v>
      </c>
      <c r="AE8" s="557">
        <v>24.422899999999998</v>
      </c>
      <c r="AF8" s="557">
        <v>54.725023999999998</v>
      </c>
      <c r="AG8" s="542">
        <v>1024.8587</v>
      </c>
      <c r="AH8" s="557">
        <v>5.2241</v>
      </c>
      <c r="AI8" s="542">
        <v>77.141999999999996</v>
      </c>
      <c r="AJ8" s="557">
        <v>8.1379999999999999</v>
      </c>
      <c r="AK8" s="557">
        <v>0.58919999999999995</v>
      </c>
      <c r="AL8" s="557">
        <v>1.282</v>
      </c>
      <c r="AM8" s="542">
        <v>8.5</v>
      </c>
    </row>
    <row r="9" spans="1:39">
      <c r="A9" s="546" t="s">
        <v>18</v>
      </c>
      <c r="B9" s="551">
        <v>42387</v>
      </c>
      <c r="C9" s="552">
        <v>4.0672839999999999</v>
      </c>
      <c r="D9" s="553" t="s">
        <v>287</v>
      </c>
      <c r="E9" s="554">
        <v>2.97</v>
      </c>
      <c r="F9" s="554">
        <v>3.23</v>
      </c>
      <c r="G9" s="554">
        <v>2.0299999999999998</v>
      </c>
      <c r="H9" s="553" t="s">
        <v>348</v>
      </c>
      <c r="I9" s="553" t="s">
        <v>191</v>
      </c>
      <c r="J9" s="553" t="s">
        <v>196</v>
      </c>
      <c r="K9" s="555">
        <v>14</v>
      </c>
      <c r="L9" s="555">
        <v>118</v>
      </c>
      <c r="M9" s="553" t="s">
        <v>197</v>
      </c>
      <c r="N9" s="553" t="s">
        <v>187</v>
      </c>
      <c r="O9" s="556" t="s">
        <v>246</v>
      </c>
      <c r="P9" s="556" t="s">
        <v>326</v>
      </c>
      <c r="Q9" s="556" t="s">
        <v>280</v>
      </c>
      <c r="R9" s="556"/>
      <c r="S9" s="556"/>
      <c r="T9" s="541">
        <v>9.0987145708437314E-2</v>
      </c>
      <c r="U9" s="557">
        <v>36.735100000000003</v>
      </c>
      <c r="V9" s="557">
        <v>24.4285</v>
      </c>
      <c r="W9" s="557">
        <v>54.778585</v>
      </c>
      <c r="X9" s="542">
        <v>1024.8273999999999</v>
      </c>
      <c r="Y9" s="557">
        <v>6.3593000000000002</v>
      </c>
      <c r="Z9" s="542">
        <v>93.936000000000007</v>
      </c>
      <c r="AA9" s="557">
        <v>8.0879999999999992</v>
      </c>
      <c r="AB9" s="557">
        <v>0.43430000000000002</v>
      </c>
      <c r="AC9" s="557">
        <v>0.9657</v>
      </c>
      <c r="AD9" s="557">
        <v>36.734299999999998</v>
      </c>
      <c r="AE9" s="557">
        <v>24.331</v>
      </c>
      <c r="AF9" s="557">
        <v>54.676506000000003</v>
      </c>
      <c r="AG9" s="542">
        <v>1024.9029</v>
      </c>
      <c r="AH9" s="557">
        <v>6.2923</v>
      </c>
      <c r="AI9" s="542">
        <v>92.790999999999997</v>
      </c>
      <c r="AJ9" s="557">
        <v>8.1029999999999998</v>
      </c>
      <c r="AK9" s="557">
        <v>0.30840000000000001</v>
      </c>
      <c r="AL9" s="557">
        <v>1.0972999999999999</v>
      </c>
      <c r="AM9" s="542">
        <v>6.6</v>
      </c>
    </row>
    <row r="10" spans="1:39">
      <c r="A10" s="546" t="s">
        <v>18</v>
      </c>
      <c r="B10" s="551">
        <v>42394</v>
      </c>
      <c r="C10" s="552">
        <v>5.5289989999999998</v>
      </c>
      <c r="D10" s="553" t="s">
        <v>412</v>
      </c>
      <c r="E10" s="554">
        <v>4.91</v>
      </c>
      <c r="F10" s="554">
        <v>2.34</v>
      </c>
      <c r="G10" s="554">
        <v>1.77</v>
      </c>
      <c r="H10" s="553" t="s">
        <v>108</v>
      </c>
      <c r="I10" s="553" t="s">
        <v>196</v>
      </c>
      <c r="J10" s="553" t="s">
        <v>349</v>
      </c>
      <c r="K10" s="555">
        <v>14.8</v>
      </c>
      <c r="L10" s="555">
        <v>135</v>
      </c>
      <c r="M10" s="553" t="s">
        <v>188</v>
      </c>
      <c r="N10" s="553" t="s">
        <v>204</v>
      </c>
      <c r="O10" s="556" t="s">
        <v>241</v>
      </c>
      <c r="P10" s="556" t="s">
        <v>326</v>
      </c>
      <c r="Q10" s="556" t="s">
        <v>280</v>
      </c>
      <c r="R10" s="556"/>
      <c r="S10" s="556"/>
      <c r="T10" s="541">
        <v>9.8682555129782926E-2</v>
      </c>
      <c r="U10" s="557">
        <v>36.729300000000002</v>
      </c>
      <c r="V10" s="557">
        <v>24.239699999999999</v>
      </c>
      <c r="W10" s="557">
        <v>54.566267000000003</v>
      </c>
      <c r="X10" s="542">
        <v>1024.8821</v>
      </c>
      <c r="Y10" s="557">
        <v>6.2892000000000001</v>
      </c>
      <c r="Z10" s="542">
        <v>92.597999999999999</v>
      </c>
      <c r="AA10" s="557">
        <v>8.1479999999999997</v>
      </c>
      <c r="AB10" s="557">
        <v>0.37619999999999998</v>
      </c>
      <c r="AC10" s="557">
        <v>0.43359999999999999</v>
      </c>
      <c r="AD10" s="557">
        <v>36.761299999999999</v>
      </c>
      <c r="AE10" s="557">
        <v>24.093599999999999</v>
      </c>
      <c r="AF10" s="557">
        <v>54.456494999999997</v>
      </c>
      <c r="AG10" s="542">
        <v>1025.0147999999999</v>
      </c>
      <c r="AH10" s="557">
        <v>6.2672999999999996</v>
      </c>
      <c r="AI10" s="542">
        <v>92.061000000000007</v>
      </c>
      <c r="AJ10" s="557">
        <v>8.1539999999999999</v>
      </c>
      <c r="AK10" s="557">
        <v>0.54490000000000005</v>
      </c>
      <c r="AL10" s="557">
        <v>0.88260000000000005</v>
      </c>
      <c r="AM10" s="542">
        <v>9.5</v>
      </c>
    </row>
    <row r="11" spans="1:39">
      <c r="A11" s="546" t="s">
        <v>18</v>
      </c>
      <c r="B11" s="551">
        <v>42401</v>
      </c>
      <c r="C11" s="552">
        <v>6.0317473688607155</v>
      </c>
      <c r="D11" s="553" t="s">
        <v>118</v>
      </c>
      <c r="E11" s="554">
        <v>5.86</v>
      </c>
      <c r="F11" s="554">
        <v>2.84</v>
      </c>
      <c r="G11" s="554">
        <v>1.67</v>
      </c>
      <c r="H11" s="553" t="s">
        <v>186</v>
      </c>
      <c r="I11" s="553" t="s">
        <v>191</v>
      </c>
      <c r="J11" s="553" t="s">
        <v>349</v>
      </c>
      <c r="K11" s="555">
        <v>15.9</v>
      </c>
      <c r="L11" s="555">
        <v>158</v>
      </c>
      <c r="M11" s="553" t="s">
        <v>119</v>
      </c>
      <c r="N11" s="553" t="s">
        <v>192</v>
      </c>
      <c r="O11" s="556" t="s">
        <v>246</v>
      </c>
      <c r="P11" s="556" t="s">
        <v>326</v>
      </c>
      <c r="Q11" s="556" t="s">
        <v>280</v>
      </c>
      <c r="R11" s="556"/>
      <c r="S11" s="556"/>
      <c r="T11" s="541">
        <v>0.14633056193922037</v>
      </c>
      <c r="U11" s="557">
        <v>36.724699999999999</v>
      </c>
      <c r="V11" s="557">
        <v>23.621600000000001</v>
      </c>
      <c r="W11" s="557">
        <v>53.890633999999999</v>
      </c>
      <c r="X11" s="542">
        <v>1025.0612000000001</v>
      </c>
      <c r="Y11" s="557">
        <v>6.3653000000000004</v>
      </c>
      <c r="Z11" s="542">
        <v>92.725999999999999</v>
      </c>
      <c r="AA11" s="557">
        <v>8.173</v>
      </c>
      <c r="AB11" s="557">
        <v>0.73870000000000002</v>
      </c>
      <c r="AC11" s="557">
        <v>0.82940000000000003</v>
      </c>
      <c r="AD11" s="557">
        <v>36.752400000000002</v>
      </c>
      <c r="AE11" s="557">
        <v>23.246500000000001</v>
      </c>
      <c r="AF11" s="557">
        <v>53.528537</v>
      </c>
      <c r="AG11" s="542">
        <v>1025.2615000000001</v>
      </c>
      <c r="AH11" s="557">
        <v>5.9275000000000002</v>
      </c>
      <c r="AI11" s="542">
        <v>85.802999999999997</v>
      </c>
      <c r="AJ11" s="557">
        <v>8.1460000000000008</v>
      </c>
      <c r="AK11" s="557">
        <v>1.7693000000000001</v>
      </c>
      <c r="AL11" s="557">
        <v>1.0106999999999999</v>
      </c>
      <c r="AM11" s="542">
        <v>7</v>
      </c>
    </row>
    <row r="12" spans="1:39">
      <c r="A12" s="546" t="s">
        <v>18</v>
      </c>
      <c r="B12" s="551">
        <v>42408</v>
      </c>
      <c r="C12" s="552">
        <v>2.6458919999999999</v>
      </c>
      <c r="D12" s="553" t="s">
        <v>263</v>
      </c>
      <c r="E12" s="554">
        <v>1.76</v>
      </c>
      <c r="F12" s="554">
        <v>2.19</v>
      </c>
      <c r="G12" s="554">
        <v>1.19</v>
      </c>
      <c r="H12" s="553" t="s">
        <v>348</v>
      </c>
      <c r="I12" s="553" t="s">
        <v>196</v>
      </c>
      <c r="J12" s="553" t="s">
        <v>349</v>
      </c>
      <c r="K12" s="556">
        <v>13.8</v>
      </c>
      <c r="L12" s="556">
        <v>147</v>
      </c>
      <c r="M12" s="553" t="s">
        <v>197</v>
      </c>
      <c r="N12" s="553" t="s">
        <v>198</v>
      </c>
      <c r="O12" s="556" t="s">
        <v>236</v>
      </c>
      <c r="P12" s="556" t="s">
        <v>326</v>
      </c>
      <c r="Q12" s="556" t="s">
        <v>327</v>
      </c>
      <c r="R12" s="556"/>
      <c r="S12" s="556"/>
      <c r="T12" s="541">
        <v>8.0652693187816829E-2</v>
      </c>
      <c r="U12" s="557">
        <v>36.744999999999997</v>
      </c>
      <c r="V12" s="557">
        <v>23.401800000000001</v>
      </c>
      <c r="W12" s="557">
        <v>53.679431000000001</v>
      </c>
      <c r="X12" s="542">
        <v>1025.1415999999999</v>
      </c>
      <c r="Y12" s="557">
        <v>6.7305000000000001</v>
      </c>
      <c r="Z12" s="542">
        <v>97.683999999999997</v>
      </c>
      <c r="AA12" s="557">
        <v>8.2059999999999995</v>
      </c>
      <c r="AB12" s="557">
        <v>0.81710000000000005</v>
      </c>
      <c r="AC12" s="557">
        <v>0.55859999999999999</v>
      </c>
      <c r="AD12" s="557">
        <v>36.735900000000001</v>
      </c>
      <c r="AE12" s="557">
        <v>23.279199999999999</v>
      </c>
      <c r="AF12" s="557">
        <v>53.541784</v>
      </c>
      <c r="AG12" s="542">
        <v>1025.2324000000001</v>
      </c>
      <c r="AH12" s="557">
        <v>6.6821999999999999</v>
      </c>
      <c r="AI12" s="542">
        <v>96.772999999999996</v>
      </c>
      <c r="AJ12" s="557">
        <v>8.2089999999999996</v>
      </c>
      <c r="AK12" s="557">
        <v>0.50239999999999996</v>
      </c>
      <c r="AL12" s="557">
        <v>0.60680000000000001</v>
      </c>
      <c r="AM12" s="542">
        <v>10.5</v>
      </c>
    </row>
    <row r="13" spans="1:39">
      <c r="A13" s="546" t="s">
        <v>18</v>
      </c>
      <c r="B13" s="551">
        <v>42415</v>
      </c>
      <c r="C13" s="552">
        <v>5.6591610000000001</v>
      </c>
      <c r="D13" s="553" t="s">
        <v>367</v>
      </c>
      <c r="E13" s="554">
        <v>6.43</v>
      </c>
      <c r="F13" s="554">
        <v>3.36</v>
      </c>
      <c r="G13" s="554">
        <v>0.87</v>
      </c>
      <c r="H13" s="553" t="s">
        <v>186</v>
      </c>
      <c r="I13" s="553" t="s">
        <v>191</v>
      </c>
      <c r="J13" s="553" t="s">
        <v>349</v>
      </c>
      <c r="K13" s="555">
        <v>16.600000000000001</v>
      </c>
      <c r="L13" s="555">
        <v>133</v>
      </c>
      <c r="M13" s="553" t="s">
        <v>102</v>
      </c>
      <c r="N13" s="553" t="s">
        <v>189</v>
      </c>
      <c r="O13" s="556" t="s">
        <v>246</v>
      </c>
      <c r="P13" s="556" t="s">
        <v>326</v>
      </c>
      <c r="Q13" s="556" t="s">
        <v>280</v>
      </c>
      <c r="R13" s="556"/>
      <c r="S13" s="556"/>
      <c r="T13" s="541">
        <v>0.12845028459339933</v>
      </c>
      <c r="U13" s="557">
        <v>36.802</v>
      </c>
      <c r="V13" s="557">
        <v>23.700399999999998</v>
      </c>
      <c r="W13" s="557">
        <v>54.076714000000003</v>
      </c>
      <c r="X13" s="542">
        <v>1025.0966000000001</v>
      </c>
      <c r="Y13" s="557">
        <v>6.5011000000000001</v>
      </c>
      <c r="Z13" s="542">
        <v>94.873999999999995</v>
      </c>
      <c r="AA13" s="557">
        <v>8.2539999999999996</v>
      </c>
      <c r="AB13" s="557">
        <v>0.44059999999999999</v>
      </c>
      <c r="AC13" s="557">
        <v>0.64259999999999995</v>
      </c>
      <c r="AD13" s="557">
        <v>36.854100000000003</v>
      </c>
      <c r="AE13" s="557">
        <v>23.2468</v>
      </c>
      <c r="AF13" s="557">
        <v>53.660229000000001</v>
      </c>
      <c r="AG13" s="542">
        <v>1025.3379</v>
      </c>
      <c r="AH13" s="557">
        <v>6.4524999999999997</v>
      </c>
      <c r="AI13" s="542">
        <v>93.456999999999994</v>
      </c>
      <c r="AJ13" s="557">
        <v>8.2560000000000002</v>
      </c>
      <c r="AK13" s="557">
        <v>0.51819999999999999</v>
      </c>
      <c r="AL13" s="557">
        <v>0.82299999999999995</v>
      </c>
      <c r="AM13" s="542">
        <v>5.3</v>
      </c>
    </row>
    <row r="14" spans="1:39">
      <c r="A14" s="546" t="s">
        <v>18</v>
      </c>
      <c r="B14" s="551">
        <v>42429</v>
      </c>
      <c r="C14" s="552">
        <v>5.9245330000000003</v>
      </c>
      <c r="D14" s="553" t="s">
        <v>311</v>
      </c>
      <c r="E14" s="554">
        <v>5.22</v>
      </c>
      <c r="F14" s="554">
        <v>2.0499999999999998</v>
      </c>
      <c r="G14" s="554">
        <v>1.55</v>
      </c>
      <c r="H14" s="553" t="s">
        <v>108</v>
      </c>
      <c r="I14" s="553" t="s">
        <v>196</v>
      </c>
      <c r="J14" s="553" t="s">
        <v>349</v>
      </c>
      <c r="K14" s="555">
        <v>13.9</v>
      </c>
      <c r="L14" s="555">
        <v>119</v>
      </c>
      <c r="M14" s="553" t="s">
        <v>197</v>
      </c>
      <c r="N14" s="553" t="s">
        <v>187</v>
      </c>
      <c r="O14" s="556" t="s">
        <v>243</v>
      </c>
      <c r="P14" s="556" t="s">
        <v>326</v>
      </c>
      <c r="Q14" s="556" t="s">
        <v>280</v>
      </c>
      <c r="R14" s="556"/>
      <c r="S14" s="556"/>
      <c r="T14" s="541">
        <v>7.867533556679375E-2</v>
      </c>
      <c r="U14" s="557">
        <v>36.820599999999999</v>
      </c>
      <c r="V14" s="557">
        <v>23.387899999999998</v>
      </c>
      <c r="W14" s="557">
        <v>53.762512999999998</v>
      </c>
      <c r="X14" s="542">
        <v>1025.2028</v>
      </c>
      <c r="Y14" s="557">
        <v>6.8387000000000002</v>
      </c>
      <c r="Z14" s="542">
        <v>99.275000000000006</v>
      </c>
      <c r="AA14" s="557">
        <v>8.3580000000000005</v>
      </c>
      <c r="AB14" s="557">
        <v>0.14119999999999999</v>
      </c>
      <c r="AC14" s="557">
        <v>0.30270000000000002</v>
      </c>
      <c r="AD14" s="557">
        <v>36.819499999999998</v>
      </c>
      <c r="AE14" s="557">
        <v>22.816099999999999</v>
      </c>
      <c r="AF14" s="557">
        <v>53.150061000000001</v>
      </c>
      <c r="AG14" s="542">
        <v>1025.4354000000001</v>
      </c>
      <c r="AH14" s="557">
        <v>3.1509</v>
      </c>
      <c r="AI14" s="542">
        <v>45.287999999999997</v>
      </c>
      <c r="AJ14" s="557">
        <v>8.25</v>
      </c>
      <c r="AK14" s="557">
        <v>1.8130999999999999</v>
      </c>
      <c r="AL14" s="557">
        <v>2.2793000000000001</v>
      </c>
      <c r="AM14" s="542">
        <v>10.199999999999999</v>
      </c>
    </row>
    <row r="15" spans="1:39">
      <c r="A15" s="546" t="s">
        <v>18</v>
      </c>
      <c r="B15" s="551">
        <v>42436</v>
      </c>
      <c r="C15" s="552">
        <v>8.7005649999999992</v>
      </c>
      <c r="D15" s="553" t="s">
        <v>417</v>
      </c>
      <c r="E15" s="554">
        <v>7.87</v>
      </c>
      <c r="F15" s="554">
        <v>3.45</v>
      </c>
      <c r="G15" s="554">
        <v>1.61</v>
      </c>
      <c r="H15" s="553" t="s">
        <v>194</v>
      </c>
      <c r="I15" s="553" t="s">
        <v>191</v>
      </c>
      <c r="J15" s="553" t="s">
        <v>349</v>
      </c>
      <c r="K15" s="555">
        <v>16.2</v>
      </c>
      <c r="L15" s="555">
        <v>132</v>
      </c>
      <c r="M15" s="553" t="s">
        <v>119</v>
      </c>
      <c r="N15" s="553" t="s">
        <v>189</v>
      </c>
      <c r="O15" s="556" t="s">
        <v>245</v>
      </c>
      <c r="P15" s="556" t="s">
        <v>326</v>
      </c>
      <c r="Q15" s="556" t="s">
        <v>240</v>
      </c>
      <c r="R15" s="556"/>
      <c r="S15" s="556"/>
      <c r="T15" s="541">
        <v>9.6655698070784071E-2</v>
      </c>
      <c r="U15" s="557">
        <v>36.83</v>
      </c>
      <c r="V15" s="557">
        <v>22.741</v>
      </c>
      <c r="W15" s="557">
        <v>53.075581</v>
      </c>
      <c r="X15" s="542">
        <v>1025.3991000000001</v>
      </c>
      <c r="Y15" s="557">
        <v>6.5785</v>
      </c>
      <c r="Z15" s="542">
        <v>94.433000000000007</v>
      </c>
      <c r="AA15" s="557">
        <v>8.3049999999999997</v>
      </c>
      <c r="AB15" s="557">
        <v>0.41260000000000002</v>
      </c>
      <c r="AC15" s="557">
        <v>0.73209999999999997</v>
      </c>
      <c r="AD15" s="557">
        <v>36.832299999999996</v>
      </c>
      <c r="AE15" s="557">
        <v>22.601099999999999</v>
      </c>
      <c r="AF15" s="557">
        <v>52.934559</v>
      </c>
      <c r="AG15" s="542">
        <v>1025.5071</v>
      </c>
      <c r="AH15" s="557">
        <v>5.5198</v>
      </c>
      <c r="AI15" s="542">
        <v>79.043000000000006</v>
      </c>
      <c r="AJ15" s="557">
        <v>8.2579999999999991</v>
      </c>
      <c r="AK15" s="557">
        <v>1.5097</v>
      </c>
      <c r="AL15" s="557">
        <v>2.3778000000000001</v>
      </c>
      <c r="AM15" s="542">
        <v>4</v>
      </c>
    </row>
    <row r="16" spans="1:39">
      <c r="A16" s="546" t="s">
        <v>18</v>
      </c>
      <c r="B16" s="551">
        <v>42443</v>
      </c>
      <c r="C16" s="552">
        <v>1.205014</v>
      </c>
      <c r="D16" s="553" t="s">
        <v>250</v>
      </c>
      <c r="E16" s="554">
        <v>0.66400000000000003</v>
      </c>
      <c r="F16" s="554">
        <v>2.31</v>
      </c>
      <c r="G16" s="554">
        <v>1.05</v>
      </c>
      <c r="H16" s="553" t="s">
        <v>348</v>
      </c>
      <c r="I16" s="553" t="s">
        <v>196</v>
      </c>
      <c r="J16" s="553" t="s">
        <v>349</v>
      </c>
      <c r="K16" s="555">
        <v>13.8</v>
      </c>
      <c r="L16" s="555">
        <v>118</v>
      </c>
      <c r="M16" s="553" t="s">
        <v>197</v>
      </c>
      <c r="N16" s="553" t="s">
        <v>187</v>
      </c>
      <c r="O16" s="556" t="s">
        <v>246</v>
      </c>
      <c r="P16" s="556" t="s">
        <v>326</v>
      </c>
      <c r="Q16" s="556" t="s">
        <v>280</v>
      </c>
      <c r="R16" s="556"/>
      <c r="S16" s="556"/>
      <c r="T16" s="541">
        <v>0.10558567778862467</v>
      </c>
      <c r="U16" s="557">
        <v>36.900100000000002</v>
      </c>
      <c r="V16" s="557">
        <v>23.3508</v>
      </c>
      <c r="W16" s="557">
        <v>53.825187</v>
      </c>
      <c r="X16" s="542">
        <v>1025.2742000000001</v>
      </c>
      <c r="Y16" s="557">
        <v>6.7000999999999999</v>
      </c>
      <c r="Z16" s="542">
        <v>97.244</v>
      </c>
      <c r="AA16" s="557">
        <v>8.3130000000000006</v>
      </c>
      <c r="AB16" s="557">
        <v>0.62380000000000002</v>
      </c>
      <c r="AC16" s="557">
        <v>0.79930000000000001</v>
      </c>
      <c r="AD16" s="557">
        <v>36.896099999999997</v>
      </c>
      <c r="AE16" s="557">
        <v>23.232399999999998</v>
      </c>
      <c r="AF16" s="557">
        <v>53.698855000000002</v>
      </c>
      <c r="AG16" s="542">
        <v>1025.3751</v>
      </c>
      <c r="AH16" s="557">
        <v>6.2965</v>
      </c>
      <c r="AI16" s="542">
        <v>91.197000000000003</v>
      </c>
      <c r="AJ16" s="557">
        <v>8.2899999999999991</v>
      </c>
      <c r="AK16" s="557">
        <v>1.8083</v>
      </c>
      <c r="AL16" s="557">
        <v>2.3483000000000001</v>
      </c>
      <c r="AM16" s="542">
        <v>6.1</v>
      </c>
    </row>
    <row r="17" spans="1:39">
      <c r="A17" s="562" t="s">
        <v>18</v>
      </c>
      <c r="B17" s="563">
        <v>42450</v>
      </c>
      <c r="C17" s="564">
        <v>5.6605850720855013</v>
      </c>
      <c r="D17" s="565" t="s">
        <v>367</v>
      </c>
      <c r="E17" s="554">
        <v>5.5</v>
      </c>
      <c r="F17" s="554">
        <v>2.14</v>
      </c>
      <c r="G17" s="554">
        <v>2</v>
      </c>
      <c r="H17" s="565" t="s">
        <v>186</v>
      </c>
      <c r="I17" s="565" t="s">
        <v>196</v>
      </c>
      <c r="J17" s="565" t="s">
        <v>196</v>
      </c>
      <c r="K17" s="542">
        <v>14.7</v>
      </c>
      <c r="L17" s="566">
        <v>131</v>
      </c>
      <c r="M17" s="565" t="s">
        <v>188</v>
      </c>
      <c r="N17" s="565" t="s">
        <v>189</v>
      </c>
      <c r="O17" s="567" t="s">
        <v>243</v>
      </c>
      <c r="P17" s="567" t="s">
        <v>326</v>
      </c>
      <c r="Q17" s="567" t="s">
        <v>280</v>
      </c>
      <c r="R17" s="567"/>
      <c r="S17" s="567"/>
      <c r="T17" s="541">
        <v>9.1786425839922289E-2</v>
      </c>
      <c r="U17" s="557">
        <v>36.978999999999999</v>
      </c>
      <c r="V17" s="557">
        <v>23.2532</v>
      </c>
      <c r="W17" s="557">
        <v>53.821277000000002</v>
      </c>
      <c r="X17" s="542">
        <v>1025.3625</v>
      </c>
      <c r="Y17" s="557">
        <v>6.6256000000000004</v>
      </c>
      <c r="Z17" s="542">
        <v>96.043999999999997</v>
      </c>
      <c r="AA17" s="557">
        <v>8.2959999999999994</v>
      </c>
      <c r="AB17" s="557">
        <v>0.28760000000000002</v>
      </c>
      <c r="AC17" s="557">
        <v>0.41909999999999997</v>
      </c>
      <c r="AD17" s="557">
        <v>36.950899999999997</v>
      </c>
      <c r="AE17" s="557">
        <v>23.000499999999999</v>
      </c>
      <c r="AF17" s="557">
        <v>53.517116000000001</v>
      </c>
      <c r="AG17" s="542">
        <v>1025.4733000000001</v>
      </c>
      <c r="AH17" s="557">
        <v>6.57</v>
      </c>
      <c r="AI17" s="542">
        <v>94.805000000000007</v>
      </c>
      <c r="AJ17" s="557">
        <v>8.2919999999999998</v>
      </c>
      <c r="AK17" s="557">
        <v>0.374</v>
      </c>
      <c r="AL17" s="557">
        <v>0.9325</v>
      </c>
      <c r="AM17" s="542">
        <v>8</v>
      </c>
    </row>
    <row r="18" spans="1:39">
      <c r="A18" s="546" t="s">
        <v>18</v>
      </c>
      <c r="B18" s="551">
        <v>42458</v>
      </c>
      <c r="C18" s="552">
        <v>5.4279777219262257</v>
      </c>
      <c r="D18" s="553" t="s">
        <v>333</v>
      </c>
      <c r="E18" s="554">
        <v>5.2</v>
      </c>
      <c r="F18" s="554">
        <v>2.63</v>
      </c>
      <c r="G18" s="554">
        <v>1.8</v>
      </c>
      <c r="H18" s="553" t="s">
        <v>108</v>
      </c>
      <c r="I18" s="553" t="s">
        <v>191</v>
      </c>
      <c r="J18" s="553" t="s">
        <v>349</v>
      </c>
      <c r="K18" s="555">
        <v>17.2</v>
      </c>
      <c r="L18" s="555">
        <v>124</v>
      </c>
      <c r="M18" s="553" t="s">
        <v>102</v>
      </c>
      <c r="N18" s="553" t="s">
        <v>187</v>
      </c>
      <c r="O18" s="556" t="s">
        <v>253</v>
      </c>
      <c r="P18" s="556" t="s">
        <v>326</v>
      </c>
      <c r="Q18" s="556" t="s">
        <v>244</v>
      </c>
      <c r="R18" s="556"/>
      <c r="S18" s="556"/>
      <c r="T18" s="541">
        <v>0.12996155209168453</v>
      </c>
      <c r="U18" s="557">
        <v>36.909100000000002</v>
      </c>
      <c r="V18" s="557">
        <v>22.454599999999999</v>
      </c>
      <c r="W18" s="557">
        <v>52.867489999999997</v>
      </c>
      <c r="X18" s="542">
        <v>1025.5410999999999</v>
      </c>
      <c r="Y18" s="557">
        <v>6.6455000000000002</v>
      </c>
      <c r="Z18" s="542">
        <v>94.960999999999999</v>
      </c>
      <c r="AA18" s="557">
        <v>8.2240000000000002</v>
      </c>
      <c r="AB18" s="557">
        <v>0.90659999999999996</v>
      </c>
      <c r="AC18" s="557">
        <v>1.1236999999999999</v>
      </c>
      <c r="AD18" s="557">
        <v>36.909399999999998</v>
      </c>
      <c r="AE18" s="557">
        <v>22.165800000000001</v>
      </c>
      <c r="AF18" s="557">
        <v>52.563124000000002</v>
      </c>
      <c r="AG18" s="542">
        <v>1025.6876</v>
      </c>
      <c r="AH18" s="557">
        <v>6.4880000000000004</v>
      </c>
      <c r="AI18" s="542">
        <v>92.24</v>
      </c>
      <c r="AJ18" s="557">
        <v>8.2140000000000004</v>
      </c>
      <c r="AK18" s="557">
        <v>0.70279999999999998</v>
      </c>
      <c r="AL18" s="557">
        <v>1.8873</v>
      </c>
      <c r="AM18" s="542">
        <v>5.3</v>
      </c>
    </row>
    <row r="19" spans="1:39">
      <c r="A19" s="546" t="s">
        <v>418</v>
      </c>
      <c r="B19" s="551">
        <v>42429</v>
      </c>
      <c r="C19" s="552">
        <v>5.6847409551374826</v>
      </c>
      <c r="D19" s="553" t="s">
        <v>367</v>
      </c>
      <c r="E19" s="554">
        <v>5.09</v>
      </c>
      <c r="F19" s="554">
        <v>2.84</v>
      </c>
      <c r="G19" s="554">
        <v>1.35</v>
      </c>
      <c r="H19" s="553" t="s">
        <v>108</v>
      </c>
      <c r="I19" s="553" t="s">
        <v>191</v>
      </c>
      <c r="J19" s="553" t="s">
        <v>349</v>
      </c>
      <c r="K19" s="555">
        <v>13.9</v>
      </c>
      <c r="L19" s="555">
        <v>120</v>
      </c>
      <c r="M19" s="553" t="s">
        <v>197</v>
      </c>
      <c r="N19" s="553" t="s">
        <v>187</v>
      </c>
      <c r="O19" s="556" t="s">
        <v>243</v>
      </c>
      <c r="P19" s="556" t="s">
        <v>326</v>
      </c>
      <c r="Q19" s="556" t="s">
        <v>280</v>
      </c>
      <c r="R19" s="544"/>
      <c r="S19" s="543"/>
      <c r="T19" s="558"/>
      <c r="U19" s="556"/>
    </row>
    <row r="20" spans="1:39">
      <c r="A20" s="546" t="s">
        <v>20</v>
      </c>
      <c r="B20" s="551">
        <v>42339</v>
      </c>
      <c r="C20" s="552">
        <v>0.25</v>
      </c>
      <c r="D20" s="553" t="s">
        <v>350</v>
      </c>
      <c r="E20" s="554">
        <v>1.95E-2</v>
      </c>
      <c r="F20" s="554">
        <v>3.02</v>
      </c>
      <c r="G20" s="554">
        <v>0.46700000000000003</v>
      </c>
      <c r="H20" s="553" t="s">
        <v>348</v>
      </c>
      <c r="I20" s="553" t="s">
        <v>191</v>
      </c>
      <c r="J20" s="553" t="s">
        <v>349</v>
      </c>
      <c r="K20" s="555">
        <v>13.6</v>
      </c>
      <c r="L20" s="555">
        <v>121</v>
      </c>
      <c r="M20" s="553" t="s">
        <v>197</v>
      </c>
      <c r="N20" s="553" t="s">
        <v>187</v>
      </c>
      <c r="O20" s="556" t="s">
        <v>241</v>
      </c>
      <c r="P20" s="556" t="s">
        <v>326</v>
      </c>
      <c r="Q20" s="556" t="s">
        <v>327</v>
      </c>
      <c r="R20" s="556" t="s">
        <v>111</v>
      </c>
      <c r="S20" s="556" t="s">
        <v>386</v>
      </c>
      <c r="T20" s="541">
        <v>9.3915928907583018E-2</v>
      </c>
      <c r="U20" s="557">
        <v>36.236400000000003</v>
      </c>
      <c r="V20" s="557">
        <v>21.700099999999999</v>
      </c>
      <c r="W20" s="557">
        <v>51.211407999999999</v>
      </c>
      <c r="X20" s="542">
        <v>1025.2429999999999</v>
      </c>
      <c r="Y20" s="557">
        <v>7.0968</v>
      </c>
      <c r="Z20" s="542">
        <v>99.674999999999997</v>
      </c>
      <c r="AA20" s="557">
        <v>8.1780000000000008</v>
      </c>
      <c r="AB20" s="557">
        <v>0.3196</v>
      </c>
      <c r="AC20" s="557">
        <v>0.40849999999999997</v>
      </c>
      <c r="AD20" s="557">
        <v>36.288800000000002</v>
      </c>
      <c r="AE20" s="557">
        <v>20.853000000000002</v>
      </c>
      <c r="AF20" s="557">
        <v>50.390053999999999</v>
      </c>
      <c r="AG20" s="542">
        <v>1025.5905</v>
      </c>
      <c r="AH20" s="557">
        <v>6.8605</v>
      </c>
      <c r="AI20" s="542">
        <v>94.935000000000002</v>
      </c>
      <c r="AJ20" s="557">
        <v>8.1620000000000008</v>
      </c>
      <c r="AK20" s="557">
        <v>0.63180000000000003</v>
      </c>
      <c r="AL20" s="557">
        <v>0.53869999999999996</v>
      </c>
      <c r="AM20" s="542">
        <v>7.4</v>
      </c>
    </row>
    <row r="21" spans="1:39">
      <c r="A21" s="546" t="s">
        <v>20</v>
      </c>
      <c r="B21" s="551">
        <v>42345</v>
      </c>
      <c r="C21" s="552">
        <v>-6.0069999999999998E-2</v>
      </c>
      <c r="D21" s="553" t="s">
        <v>350</v>
      </c>
      <c r="E21" s="554">
        <v>4.8800000000000003E-2</v>
      </c>
      <c r="F21" s="554">
        <v>2.61</v>
      </c>
      <c r="G21" s="554">
        <v>0.40500000000000003</v>
      </c>
      <c r="H21" s="553" t="s">
        <v>348</v>
      </c>
      <c r="I21" s="553" t="s">
        <v>191</v>
      </c>
      <c r="J21" s="553" t="s">
        <v>349</v>
      </c>
      <c r="K21" s="555">
        <v>16.2</v>
      </c>
      <c r="L21" s="555">
        <v>125</v>
      </c>
      <c r="M21" s="553" t="s">
        <v>119</v>
      </c>
      <c r="N21" s="553" t="s">
        <v>187</v>
      </c>
      <c r="O21" s="556" t="s">
        <v>255</v>
      </c>
      <c r="P21" s="556" t="s">
        <v>326</v>
      </c>
      <c r="Q21" s="556" t="s">
        <v>240</v>
      </c>
      <c r="R21" s="556" t="s">
        <v>247</v>
      </c>
      <c r="S21" s="552" t="s">
        <v>419</v>
      </c>
      <c r="T21" s="541">
        <v>9.5119670317560107E-2</v>
      </c>
      <c r="U21" s="557">
        <v>36.316000000000003</v>
      </c>
      <c r="V21" s="557">
        <v>21.3386</v>
      </c>
      <c r="W21" s="557">
        <v>50.928721000000003</v>
      </c>
      <c r="X21" s="542">
        <v>1025.404</v>
      </c>
      <c r="Y21" s="557">
        <v>7.0820999999999996</v>
      </c>
      <c r="Z21" s="542">
        <v>98.875</v>
      </c>
      <c r="AA21" s="557">
        <v>8.3119999999999994</v>
      </c>
      <c r="AB21" s="557">
        <v>0.68700000000000006</v>
      </c>
      <c r="AC21" s="557">
        <v>0.54690000000000005</v>
      </c>
      <c r="AD21" s="557">
        <v>36.301200000000001</v>
      </c>
      <c r="AE21" s="557">
        <v>20.733699999999999</v>
      </c>
      <c r="AF21" s="557">
        <v>50.279694999999997</v>
      </c>
      <c r="AG21" s="542">
        <v>1025.6327000000001</v>
      </c>
      <c r="AH21" s="557">
        <v>6.9161000000000001</v>
      </c>
      <c r="AI21" s="542">
        <v>95.504999999999995</v>
      </c>
      <c r="AJ21" s="557">
        <v>8.3089999999999993</v>
      </c>
      <c r="AK21" s="557">
        <v>0.95309999999999995</v>
      </c>
      <c r="AL21" s="557">
        <v>1.6472</v>
      </c>
      <c r="AM21" s="542">
        <v>5.5</v>
      </c>
    </row>
    <row r="22" spans="1:39">
      <c r="A22" s="546" t="s">
        <v>20</v>
      </c>
      <c r="B22" s="551">
        <v>42352</v>
      </c>
      <c r="C22" s="552">
        <v>0.39098699999999997</v>
      </c>
      <c r="D22" s="553" t="s">
        <v>350</v>
      </c>
      <c r="E22" s="559">
        <v>-0.23200000000000001</v>
      </c>
      <c r="F22" s="559">
        <v>2.33</v>
      </c>
      <c r="G22" s="559">
        <v>1.02</v>
      </c>
      <c r="H22" s="553" t="s">
        <v>348</v>
      </c>
      <c r="I22" s="553" t="s">
        <v>196</v>
      </c>
      <c r="J22" s="553" t="s">
        <v>349</v>
      </c>
      <c r="K22" s="556">
        <v>15.7</v>
      </c>
      <c r="L22" s="556">
        <v>112</v>
      </c>
      <c r="M22" s="553" t="s">
        <v>119</v>
      </c>
      <c r="N22" s="553" t="s">
        <v>193</v>
      </c>
      <c r="O22" s="556" t="s">
        <v>245</v>
      </c>
      <c r="P22" s="556" t="s">
        <v>326</v>
      </c>
      <c r="Q22" s="556" t="s">
        <v>240</v>
      </c>
      <c r="R22" s="556" t="s">
        <v>111</v>
      </c>
      <c r="S22" s="552" t="s">
        <v>420</v>
      </c>
      <c r="T22" s="541">
        <v>0.10084783764441137</v>
      </c>
      <c r="U22" s="557">
        <v>36.4435</v>
      </c>
      <c r="V22" s="557">
        <v>21.6538</v>
      </c>
      <c r="W22" s="557">
        <v>51.422229000000002</v>
      </c>
      <c r="X22" s="542">
        <v>1025.4137000000001</v>
      </c>
      <c r="Y22" s="557">
        <v>7.1359000000000004</v>
      </c>
      <c r="Z22" s="542">
        <v>100.26300000000001</v>
      </c>
      <c r="AA22" s="557">
        <v>8.1519999999999992</v>
      </c>
      <c r="AB22" s="557">
        <v>0.4037</v>
      </c>
      <c r="AC22" s="557">
        <v>0.80489999999999995</v>
      </c>
      <c r="AD22" s="557">
        <v>36.404299999999999</v>
      </c>
      <c r="AE22" s="557">
        <v>21.036799999999999</v>
      </c>
      <c r="AF22" s="557">
        <v>50.726857000000003</v>
      </c>
      <c r="AG22" s="542">
        <v>1025.6280999999999</v>
      </c>
      <c r="AH22" s="557">
        <v>6.85</v>
      </c>
      <c r="AI22" s="542">
        <v>95.168000000000006</v>
      </c>
      <c r="AJ22" s="557">
        <v>8.1419999999999995</v>
      </c>
      <c r="AK22" s="557">
        <v>0.55710000000000004</v>
      </c>
      <c r="AL22" s="557">
        <v>2.8473999999999999</v>
      </c>
      <c r="AM22" s="542">
        <v>6.5</v>
      </c>
    </row>
    <row r="23" spans="1:39">
      <c r="A23" s="546" t="s">
        <v>20</v>
      </c>
      <c r="B23" s="551">
        <v>42359</v>
      </c>
      <c r="C23" s="552">
        <v>0.65150399999999997</v>
      </c>
      <c r="D23" s="553" t="s">
        <v>238</v>
      </c>
      <c r="E23" s="559">
        <v>-0.371</v>
      </c>
      <c r="F23" s="559">
        <v>1.53</v>
      </c>
      <c r="G23" s="559">
        <v>0.63800000000000001</v>
      </c>
      <c r="H23" s="553" t="s">
        <v>348</v>
      </c>
      <c r="I23" s="553" t="s">
        <v>349</v>
      </c>
      <c r="J23" s="553" t="s">
        <v>349</v>
      </c>
      <c r="K23" s="556">
        <v>15</v>
      </c>
      <c r="L23" s="556">
        <v>113</v>
      </c>
      <c r="M23" s="553" t="s">
        <v>188</v>
      </c>
      <c r="N23" s="553" t="s">
        <v>193</v>
      </c>
      <c r="O23" s="556" t="s">
        <v>238</v>
      </c>
      <c r="P23" s="556" t="s">
        <v>326</v>
      </c>
      <c r="Q23" s="556" t="s">
        <v>327</v>
      </c>
      <c r="R23" s="556" t="s">
        <v>263</v>
      </c>
      <c r="S23" s="556" t="s">
        <v>384</v>
      </c>
      <c r="T23" s="541">
        <v>9.5794587721786159E-2</v>
      </c>
      <c r="U23" s="557">
        <v>36.568199999999997</v>
      </c>
      <c r="V23" s="557">
        <v>21.786000000000001</v>
      </c>
      <c r="W23" s="557">
        <v>51.719554000000002</v>
      </c>
      <c r="X23" s="542">
        <v>1025.4724000000001</v>
      </c>
      <c r="Y23" s="557">
        <v>7.0842000000000001</v>
      </c>
      <c r="Z23" s="542">
        <v>99.843999999999994</v>
      </c>
      <c r="AA23" s="557">
        <v>8.2010000000000005</v>
      </c>
      <c r="AB23" s="557">
        <v>0.47249999999999998</v>
      </c>
      <c r="AC23" s="557">
        <v>0.57150000000000001</v>
      </c>
      <c r="AD23" s="557">
        <v>36.587299999999999</v>
      </c>
      <c r="AE23" s="557">
        <v>21.201899999999998</v>
      </c>
      <c r="AF23" s="557">
        <v>51.128948999999999</v>
      </c>
      <c r="AG23" s="542">
        <v>1025.723</v>
      </c>
      <c r="AH23" s="557">
        <v>6.7202999999999999</v>
      </c>
      <c r="AI23" s="542">
        <v>93.744</v>
      </c>
      <c r="AJ23" s="557">
        <v>8.1850000000000005</v>
      </c>
      <c r="AK23" s="557">
        <v>0.4002</v>
      </c>
      <c r="AL23" s="557">
        <v>0.60780000000000001</v>
      </c>
      <c r="AM23" s="542">
        <v>6.7</v>
      </c>
    </row>
    <row r="24" spans="1:39">
      <c r="A24" s="546" t="s">
        <v>20</v>
      </c>
      <c r="B24" s="551">
        <v>42373</v>
      </c>
      <c r="C24" s="552">
        <v>0.45329015423326041</v>
      </c>
      <c r="D24" s="553" t="s">
        <v>350</v>
      </c>
      <c r="E24" s="560">
        <v>5.9499999999999997E-2</v>
      </c>
      <c r="F24" s="560">
        <v>2.79</v>
      </c>
      <c r="G24" s="560">
        <v>0.95899999999999996</v>
      </c>
      <c r="H24" s="553" t="s">
        <v>348</v>
      </c>
      <c r="I24" s="553" t="s">
        <v>191</v>
      </c>
      <c r="J24" s="553" t="s">
        <v>349</v>
      </c>
      <c r="K24" s="556">
        <v>17.399999999999999</v>
      </c>
      <c r="L24" s="556">
        <v>115</v>
      </c>
      <c r="M24" s="553" t="s">
        <v>102</v>
      </c>
      <c r="N24" s="553" t="s">
        <v>187</v>
      </c>
      <c r="O24" s="556" t="s">
        <v>243</v>
      </c>
      <c r="P24" s="556" t="s">
        <v>326</v>
      </c>
      <c r="Q24" s="556" t="s">
        <v>280</v>
      </c>
      <c r="R24" s="556" t="s">
        <v>259</v>
      </c>
      <c r="S24" s="556" t="s">
        <v>388</v>
      </c>
      <c r="T24" s="541">
        <v>9.8577225482674752E-2</v>
      </c>
      <c r="U24" s="557">
        <v>36.696399999999997</v>
      </c>
      <c r="V24" s="557">
        <v>23.201899999999998</v>
      </c>
      <c r="W24" s="557">
        <v>53.400823000000003</v>
      </c>
      <c r="X24" s="542">
        <v>1025.1629</v>
      </c>
      <c r="Y24" s="557">
        <v>6.7087000000000003</v>
      </c>
      <c r="Z24" s="542">
        <v>97.003</v>
      </c>
      <c r="AA24" s="557">
        <v>8.3190000000000008</v>
      </c>
      <c r="AB24" s="557">
        <v>0.58730000000000004</v>
      </c>
      <c r="AC24" s="557">
        <v>0.65739999999999998</v>
      </c>
      <c r="AD24" s="557">
        <v>36.670499999999997</v>
      </c>
      <c r="AE24" s="557">
        <v>22.6434</v>
      </c>
      <c r="AF24" s="557">
        <v>52.774349999999998</v>
      </c>
      <c r="AG24" s="542">
        <v>1025.3793000000001</v>
      </c>
      <c r="AH24" s="557">
        <v>6.3048000000000002</v>
      </c>
      <c r="AI24" s="542">
        <v>90.266000000000005</v>
      </c>
      <c r="AJ24" s="557">
        <v>8.2949999999999999</v>
      </c>
      <c r="AK24" s="557">
        <v>1.2387999999999999</v>
      </c>
      <c r="AL24" s="557">
        <v>1.7757000000000001</v>
      </c>
      <c r="AM24" s="542">
        <v>6.5</v>
      </c>
    </row>
    <row r="25" spans="1:39">
      <c r="A25" s="546" t="s">
        <v>20</v>
      </c>
      <c r="B25" s="551">
        <v>42380</v>
      </c>
      <c r="C25" s="561">
        <v>0.55720609477657146</v>
      </c>
      <c r="D25" s="553" t="s">
        <v>237</v>
      </c>
      <c r="E25" s="554">
        <v>0.995</v>
      </c>
      <c r="F25" s="554">
        <v>2.0299999999999998</v>
      </c>
      <c r="G25" s="554">
        <v>0.753</v>
      </c>
      <c r="H25" s="553" t="s">
        <v>348</v>
      </c>
      <c r="I25" s="553" t="s">
        <v>196</v>
      </c>
      <c r="J25" s="553" t="s">
        <v>349</v>
      </c>
      <c r="K25" s="555">
        <v>14.4</v>
      </c>
      <c r="L25" s="555">
        <v>114</v>
      </c>
      <c r="M25" s="553" t="s">
        <v>197</v>
      </c>
      <c r="N25" s="553" t="s">
        <v>193</v>
      </c>
      <c r="O25" s="556" t="s">
        <v>238</v>
      </c>
      <c r="P25" s="556" t="s">
        <v>326</v>
      </c>
      <c r="Q25" s="556" t="s">
        <v>280</v>
      </c>
      <c r="R25" s="556" t="s">
        <v>255</v>
      </c>
      <c r="S25" s="556" t="s">
        <v>389</v>
      </c>
      <c r="T25" s="541">
        <v>7.2852853207228743E-2</v>
      </c>
      <c r="U25" s="557">
        <v>36.744799999999998</v>
      </c>
      <c r="V25" s="557">
        <v>24.734100000000002</v>
      </c>
      <c r="W25" s="557">
        <v>55.123629999999999</v>
      </c>
      <c r="X25" s="542">
        <v>1024.7426</v>
      </c>
      <c r="Y25" s="557">
        <v>6.6814999999999998</v>
      </c>
      <c r="Z25" s="542">
        <v>99.215999999999994</v>
      </c>
      <c r="AA25" s="557">
        <v>8.1850000000000005</v>
      </c>
      <c r="AB25" s="557">
        <v>0.5766</v>
      </c>
      <c r="AC25" s="557">
        <v>0.34179999999999999</v>
      </c>
      <c r="AD25" s="557">
        <v>36.733600000000003</v>
      </c>
      <c r="AE25" s="557">
        <v>24.463200000000001</v>
      </c>
      <c r="AF25" s="557">
        <v>54.821975000000002</v>
      </c>
      <c r="AG25" s="542">
        <v>1024.8905</v>
      </c>
      <c r="AH25" s="557">
        <v>5.3371000000000004</v>
      </c>
      <c r="AI25" s="542">
        <v>78.882000000000005</v>
      </c>
      <c r="AJ25" s="557">
        <v>8.1240000000000006</v>
      </c>
      <c r="AK25" s="557">
        <v>0.96279999999999999</v>
      </c>
      <c r="AL25" s="557">
        <v>1.3365</v>
      </c>
      <c r="AM25" s="542">
        <v>11.8</v>
      </c>
    </row>
    <row r="26" spans="1:39">
      <c r="A26" s="546" t="s">
        <v>20</v>
      </c>
      <c r="B26" s="551">
        <v>42387</v>
      </c>
      <c r="C26" s="552">
        <v>1.979195</v>
      </c>
      <c r="D26" s="553" t="s">
        <v>253</v>
      </c>
      <c r="E26" s="554">
        <v>1.03</v>
      </c>
      <c r="F26" s="554">
        <v>3.73</v>
      </c>
      <c r="G26" s="554">
        <v>1.35</v>
      </c>
      <c r="H26" s="553" t="s">
        <v>348</v>
      </c>
      <c r="I26" s="553" t="s">
        <v>97</v>
      </c>
      <c r="J26" s="553" t="s">
        <v>349</v>
      </c>
      <c r="K26" s="555">
        <v>15.1</v>
      </c>
      <c r="L26" s="555">
        <v>132</v>
      </c>
      <c r="M26" s="553" t="s">
        <v>188</v>
      </c>
      <c r="N26" s="553" t="s">
        <v>189</v>
      </c>
      <c r="O26" s="556" t="s">
        <v>246</v>
      </c>
      <c r="P26" s="556" t="s">
        <v>326</v>
      </c>
      <c r="Q26" s="556" t="s">
        <v>280</v>
      </c>
      <c r="R26" s="556" t="s">
        <v>111</v>
      </c>
      <c r="S26" s="556" t="s">
        <v>381</v>
      </c>
      <c r="T26" s="541">
        <v>9.7554116601270655E-2</v>
      </c>
      <c r="U26" s="557">
        <v>36.7286</v>
      </c>
      <c r="V26" s="557">
        <v>23.9589</v>
      </c>
      <c r="W26" s="557">
        <v>54.260840999999999</v>
      </c>
      <c r="X26" s="542">
        <v>1024.9643000000001</v>
      </c>
      <c r="Y26" s="557">
        <v>6.2809999999999997</v>
      </c>
      <c r="Z26" s="542">
        <v>92.031999999999996</v>
      </c>
      <c r="AA26" s="557">
        <v>8.17</v>
      </c>
      <c r="AB26" s="557">
        <v>0.83660000000000001</v>
      </c>
      <c r="AC26" s="557">
        <v>0.92600000000000005</v>
      </c>
      <c r="AD26" s="557">
        <v>36.750300000000003</v>
      </c>
      <c r="AE26" s="557">
        <v>23.781500000000001</v>
      </c>
      <c r="AF26" s="557">
        <v>54.104790999999999</v>
      </c>
      <c r="AG26" s="542">
        <v>1025.1074000000001</v>
      </c>
      <c r="AH26" s="557">
        <v>5.6837</v>
      </c>
      <c r="AI26" s="542">
        <v>83.037000000000006</v>
      </c>
      <c r="AJ26" s="557">
        <v>8.1430000000000007</v>
      </c>
      <c r="AK26" s="557">
        <v>1.4961</v>
      </c>
      <c r="AL26" s="557">
        <v>1.3055000000000001</v>
      </c>
      <c r="AM26" s="542">
        <v>6.7</v>
      </c>
    </row>
    <row r="27" spans="1:39">
      <c r="A27" s="546" t="s">
        <v>20</v>
      </c>
      <c r="B27" s="551">
        <v>42394</v>
      </c>
      <c r="C27" s="552">
        <v>1.3698129999999999</v>
      </c>
      <c r="D27" s="553" t="s">
        <v>245</v>
      </c>
      <c r="E27" s="554">
        <v>0.84199999999999997</v>
      </c>
      <c r="F27" s="554">
        <v>1.69</v>
      </c>
      <c r="G27" s="554">
        <v>-0.14099999999999999</v>
      </c>
      <c r="H27" s="553" t="s">
        <v>348</v>
      </c>
      <c r="I27" s="553" t="s">
        <v>349</v>
      </c>
      <c r="J27" s="553" t="s">
        <v>349</v>
      </c>
      <c r="K27" s="555">
        <v>12.7</v>
      </c>
      <c r="L27" s="555">
        <v>114</v>
      </c>
      <c r="M27" s="553" t="s">
        <v>206</v>
      </c>
      <c r="N27" s="553" t="s">
        <v>193</v>
      </c>
      <c r="O27" s="556" t="s">
        <v>238</v>
      </c>
      <c r="P27" s="556" t="s">
        <v>326</v>
      </c>
      <c r="Q27" s="556" t="s">
        <v>280</v>
      </c>
      <c r="R27" s="556" t="s">
        <v>241</v>
      </c>
      <c r="S27" s="556" t="s">
        <v>389</v>
      </c>
      <c r="T27" s="541">
        <v>9.4472508685584392E-2</v>
      </c>
      <c r="U27" s="557">
        <v>36.7468</v>
      </c>
      <c r="V27" s="557">
        <v>24.201000000000001</v>
      </c>
      <c r="W27" s="557">
        <v>54.547207</v>
      </c>
      <c r="X27" s="542">
        <v>1024.9059999999999</v>
      </c>
      <c r="Y27" s="557">
        <v>6.5042</v>
      </c>
      <c r="Z27" s="542">
        <v>95.71</v>
      </c>
      <c r="AA27" s="557">
        <v>8.1999999999999993</v>
      </c>
      <c r="AB27" s="557">
        <v>0.25319999999999998</v>
      </c>
      <c r="AC27" s="557">
        <v>0.33560000000000001</v>
      </c>
      <c r="AD27" s="557">
        <v>36.7532</v>
      </c>
      <c r="AE27" s="557">
        <v>23.847899999999999</v>
      </c>
      <c r="AF27" s="557">
        <v>54.180492999999998</v>
      </c>
      <c r="AG27" s="542">
        <v>1025.0906</v>
      </c>
      <c r="AH27" s="557">
        <v>6.2725</v>
      </c>
      <c r="AI27" s="542">
        <v>91.745000000000005</v>
      </c>
      <c r="AJ27" s="557">
        <v>8.1780000000000008</v>
      </c>
      <c r="AK27" s="557">
        <v>0.45989999999999998</v>
      </c>
      <c r="AL27" s="557">
        <v>1.0058</v>
      </c>
      <c r="AM27" s="542">
        <v>9.5</v>
      </c>
    </row>
    <row r="28" spans="1:39">
      <c r="A28" s="546" t="s">
        <v>20</v>
      </c>
      <c r="B28" s="551">
        <v>42401</v>
      </c>
      <c r="C28" s="552">
        <v>0.669987</v>
      </c>
      <c r="D28" s="553" t="s">
        <v>238</v>
      </c>
      <c r="E28" s="554">
        <v>1.03</v>
      </c>
      <c r="F28" s="554">
        <v>2.25</v>
      </c>
      <c r="G28" s="554">
        <v>2.69</v>
      </c>
      <c r="H28" s="553" t="s">
        <v>348</v>
      </c>
      <c r="I28" s="553" t="s">
        <v>196</v>
      </c>
      <c r="J28" s="553" t="s">
        <v>191</v>
      </c>
      <c r="K28" s="555">
        <v>15.8</v>
      </c>
      <c r="L28" s="555">
        <v>159</v>
      </c>
      <c r="M28" s="553" t="s">
        <v>119</v>
      </c>
      <c r="N28" s="553" t="s">
        <v>192</v>
      </c>
      <c r="O28" s="556" t="s">
        <v>246</v>
      </c>
      <c r="P28" s="556" t="s">
        <v>326</v>
      </c>
      <c r="Q28" s="556" t="s">
        <v>280</v>
      </c>
      <c r="R28" s="556" t="s">
        <v>247</v>
      </c>
      <c r="S28" s="556" t="s">
        <v>386</v>
      </c>
      <c r="T28" s="541">
        <v>0.22082332359832935</v>
      </c>
      <c r="U28" s="557">
        <v>36.7438</v>
      </c>
      <c r="V28" s="557">
        <v>23.546199999999999</v>
      </c>
      <c r="W28" s="557">
        <v>53.833914</v>
      </c>
      <c r="X28" s="542">
        <v>1025.0978</v>
      </c>
      <c r="Y28" s="557">
        <v>6.5278999999999998</v>
      </c>
      <c r="Z28" s="542">
        <v>94.980999999999995</v>
      </c>
      <c r="AA28" s="557">
        <v>8.1820000000000004</v>
      </c>
      <c r="AB28" s="557">
        <v>0.37219999999999998</v>
      </c>
      <c r="AC28" s="557">
        <v>1.0562</v>
      </c>
      <c r="AD28" s="557">
        <v>36.649099999999997</v>
      </c>
      <c r="AE28" s="557">
        <v>22.4663</v>
      </c>
      <c r="AF28" s="557">
        <v>52.556955000000002</v>
      </c>
      <c r="AG28" s="542">
        <v>1025.4145000000001</v>
      </c>
      <c r="AH28" s="557">
        <v>5.9210000000000003</v>
      </c>
      <c r="AI28" s="542">
        <v>84.498000000000005</v>
      </c>
      <c r="AJ28" s="557">
        <v>8.1460000000000008</v>
      </c>
      <c r="AK28" s="557">
        <v>0.89200000000000002</v>
      </c>
      <c r="AL28" s="557">
        <v>0.93049999999999999</v>
      </c>
      <c r="AM28" s="542">
        <v>5.3</v>
      </c>
    </row>
    <row r="29" spans="1:39">
      <c r="A29" s="546" t="s">
        <v>20</v>
      </c>
      <c r="B29" s="551">
        <v>42408</v>
      </c>
      <c r="C29" s="552">
        <v>0.69842499999999996</v>
      </c>
      <c r="D29" s="553" t="s">
        <v>238</v>
      </c>
      <c r="E29" s="554">
        <v>0.191</v>
      </c>
      <c r="F29" s="554">
        <v>1.74</v>
      </c>
      <c r="G29" s="554">
        <v>0.67</v>
      </c>
      <c r="H29" s="553" t="s">
        <v>348</v>
      </c>
      <c r="I29" s="553" t="s">
        <v>349</v>
      </c>
      <c r="J29" s="553" t="s">
        <v>349</v>
      </c>
      <c r="K29" s="556">
        <v>13.4</v>
      </c>
      <c r="L29" s="556">
        <v>110</v>
      </c>
      <c r="M29" s="553" t="s">
        <v>206</v>
      </c>
      <c r="N29" s="553" t="s">
        <v>193</v>
      </c>
      <c r="O29" s="556" t="s">
        <v>238</v>
      </c>
      <c r="P29" s="556" t="s">
        <v>326</v>
      </c>
      <c r="Q29" s="556" t="s">
        <v>280</v>
      </c>
      <c r="R29" s="556" t="s">
        <v>249</v>
      </c>
      <c r="S29" s="556" t="s">
        <v>386</v>
      </c>
      <c r="T29" s="541">
        <v>8.6748587327331178E-2</v>
      </c>
      <c r="U29" s="557">
        <v>36.690199999999997</v>
      </c>
      <c r="V29" s="557">
        <v>23.624400000000001</v>
      </c>
      <c r="W29" s="557">
        <v>53.848779999999998</v>
      </c>
      <c r="X29" s="542">
        <v>1025.0343</v>
      </c>
      <c r="Y29" s="557">
        <v>6.7104999999999997</v>
      </c>
      <c r="Z29" s="542">
        <v>97.738</v>
      </c>
      <c r="AA29" s="557">
        <v>8.2430000000000003</v>
      </c>
      <c r="AB29" s="557">
        <v>0.30769999999999997</v>
      </c>
      <c r="AC29" s="557">
        <v>0.39439999999999997</v>
      </c>
      <c r="AD29" s="557">
        <v>36.735100000000003</v>
      </c>
      <c r="AE29" s="557">
        <v>22.862300000000001</v>
      </c>
      <c r="AF29" s="557">
        <v>53.092613999999998</v>
      </c>
      <c r="AG29" s="542">
        <v>1025.3662999999999</v>
      </c>
      <c r="AH29" s="557">
        <v>6.0336999999999996</v>
      </c>
      <c r="AI29" s="542">
        <v>86.748999999999995</v>
      </c>
      <c r="AJ29" s="557">
        <v>8.2219999999999995</v>
      </c>
      <c r="AK29" s="557">
        <v>1.5778000000000001</v>
      </c>
      <c r="AL29" s="557">
        <v>2.2174999999999998</v>
      </c>
      <c r="AM29" s="542">
        <v>8.5</v>
      </c>
    </row>
    <row r="30" spans="1:39">
      <c r="A30" s="546" t="s">
        <v>20</v>
      </c>
      <c r="B30" s="551">
        <v>42415</v>
      </c>
      <c r="C30" s="552">
        <v>0.16620599999999999</v>
      </c>
      <c r="D30" s="553" t="s">
        <v>350</v>
      </c>
      <c r="E30" s="554">
        <v>0.71</v>
      </c>
      <c r="F30" s="554">
        <v>2.46</v>
      </c>
      <c r="G30" s="554">
        <v>0.14000000000000001</v>
      </c>
      <c r="H30" s="553" t="s">
        <v>348</v>
      </c>
      <c r="I30" s="553" t="s">
        <v>196</v>
      </c>
      <c r="J30" s="553" t="s">
        <v>349</v>
      </c>
      <c r="K30" s="555">
        <v>13.5</v>
      </c>
      <c r="L30" s="555">
        <v>116</v>
      </c>
      <c r="M30" s="553" t="s">
        <v>197</v>
      </c>
      <c r="N30" s="553" t="s">
        <v>187</v>
      </c>
      <c r="O30" s="556" t="s">
        <v>246</v>
      </c>
      <c r="P30" s="556" t="s">
        <v>326</v>
      </c>
      <c r="Q30" s="556" t="s">
        <v>280</v>
      </c>
      <c r="R30" s="556" t="s">
        <v>248</v>
      </c>
      <c r="S30" s="556" t="s">
        <v>389</v>
      </c>
      <c r="T30" s="541">
        <v>0.12026577632712558</v>
      </c>
      <c r="U30" s="557">
        <v>36.754199999999997</v>
      </c>
      <c r="V30" s="557">
        <v>23.506699999999999</v>
      </c>
      <c r="W30" s="557">
        <v>53.804845999999998</v>
      </c>
      <c r="X30" s="542">
        <v>1025.1177</v>
      </c>
      <c r="Y30" s="557">
        <v>6.6699000000000002</v>
      </c>
      <c r="Z30" s="542">
        <v>96.986999999999995</v>
      </c>
      <c r="AA30" s="557">
        <v>8.2919999999999998</v>
      </c>
      <c r="AB30" s="557">
        <v>0.37369999999999998</v>
      </c>
      <c r="AC30" s="557">
        <v>0.57010000000000005</v>
      </c>
      <c r="AD30" s="557">
        <v>36.792499999999997</v>
      </c>
      <c r="AE30" s="557">
        <v>22.831700000000001</v>
      </c>
      <c r="AF30" s="557">
        <v>53.133091999999998</v>
      </c>
      <c r="AG30" s="542">
        <v>1025.4179999999999</v>
      </c>
      <c r="AH30" s="557">
        <v>6.3364000000000003</v>
      </c>
      <c r="AI30" s="542">
        <v>91.081999999999994</v>
      </c>
      <c r="AJ30" s="557">
        <v>8.2609999999999992</v>
      </c>
      <c r="AK30" s="557">
        <v>0.44059999999999999</v>
      </c>
      <c r="AL30" s="557">
        <v>0.6855</v>
      </c>
      <c r="AM30" s="542">
        <v>6.1</v>
      </c>
    </row>
    <row r="31" spans="1:39">
      <c r="A31" s="546" t="s">
        <v>20</v>
      </c>
      <c r="B31" s="551">
        <v>42429</v>
      </c>
      <c r="C31" s="552">
        <v>1.1905019999999999</v>
      </c>
      <c r="D31" s="553" t="s">
        <v>250</v>
      </c>
      <c r="E31" s="554">
        <v>0.876</v>
      </c>
      <c r="F31" s="554">
        <v>1.7</v>
      </c>
      <c r="G31" s="554">
        <v>0.61899999999999999</v>
      </c>
      <c r="H31" s="553" t="s">
        <v>348</v>
      </c>
      <c r="I31" s="553" t="s">
        <v>349</v>
      </c>
      <c r="J31" s="553" t="s">
        <v>349</v>
      </c>
      <c r="K31" s="555">
        <v>13.4</v>
      </c>
      <c r="L31" s="555">
        <v>104</v>
      </c>
      <c r="M31" s="553" t="s">
        <v>206</v>
      </c>
      <c r="N31" s="553" t="s">
        <v>207</v>
      </c>
      <c r="O31" s="556" t="s">
        <v>241</v>
      </c>
      <c r="P31" s="556" t="s">
        <v>326</v>
      </c>
      <c r="Q31" s="556" t="s">
        <v>280</v>
      </c>
      <c r="R31" s="556" t="s">
        <v>288</v>
      </c>
      <c r="S31" s="556" t="s">
        <v>381</v>
      </c>
      <c r="T31" s="541">
        <v>8.5824220875684365E-2</v>
      </c>
      <c r="U31" s="557">
        <v>36.757899999999999</v>
      </c>
      <c r="V31" s="557">
        <v>23.480699999999999</v>
      </c>
      <c r="W31" s="557">
        <v>53.781520999999998</v>
      </c>
      <c r="X31" s="542">
        <v>1025.1282000000001</v>
      </c>
      <c r="Y31" s="557">
        <v>6.9806999999999997</v>
      </c>
      <c r="Z31" s="542">
        <v>101.462</v>
      </c>
      <c r="AA31" s="557">
        <v>8.3940000000000001</v>
      </c>
      <c r="AB31" s="557">
        <v>0.32700000000000001</v>
      </c>
      <c r="AC31" s="557">
        <v>0.24110000000000001</v>
      </c>
      <c r="AD31" s="557">
        <v>36.8354</v>
      </c>
      <c r="AE31" s="557">
        <v>22.791399999999999</v>
      </c>
      <c r="AF31" s="557">
        <v>53.144668000000003</v>
      </c>
      <c r="AG31" s="542">
        <v>1025.4638</v>
      </c>
      <c r="AH31" s="557">
        <v>4.9093</v>
      </c>
      <c r="AI31" s="542">
        <v>70.536000000000001</v>
      </c>
      <c r="AJ31" s="557">
        <v>8.34</v>
      </c>
      <c r="AK31" s="557">
        <v>1.5179</v>
      </c>
      <c r="AL31" s="557">
        <v>2.5918000000000001</v>
      </c>
      <c r="AM31" s="542">
        <v>7.2</v>
      </c>
    </row>
    <row r="32" spans="1:39">
      <c r="A32" s="546" t="s">
        <v>20</v>
      </c>
      <c r="B32" s="551">
        <v>42436</v>
      </c>
      <c r="C32" s="552">
        <v>0.43765300000000001</v>
      </c>
      <c r="D32" s="553" t="s">
        <v>350</v>
      </c>
      <c r="E32" s="554">
        <v>0.22500000000000001</v>
      </c>
      <c r="F32" s="554">
        <v>2.37</v>
      </c>
      <c r="G32" s="554">
        <v>0.42399999999999999</v>
      </c>
      <c r="H32" s="553" t="s">
        <v>348</v>
      </c>
      <c r="I32" s="553" t="s">
        <v>196</v>
      </c>
      <c r="J32" s="553" t="s">
        <v>349</v>
      </c>
      <c r="K32" s="555">
        <v>13.7</v>
      </c>
      <c r="L32" s="555">
        <v>106</v>
      </c>
      <c r="M32" s="553" t="s">
        <v>197</v>
      </c>
      <c r="N32" s="553" t="s">
        <v>193</v>
      </c>
      <c r="O32" s="556" t="s">
        <v>250</v>
      </c>
      <c r="P32" s="556" t="s">
        <v>326</v>
      </c>
      <c r="Q32" s="556" t="s">
        <v>240</v>
      </c>
      <c r="R32" s="556" t="s">
        <v>259</v>
      </c>
      <c r="S32" s="556" t="s">
        <v>388</v>
      </c>
      <c r="T32" s="541">
        <v>9.1892042867700405E-2</v>
      </c>
      <c r="U32" s="557">
        <v>36.802</v>
      </c>
      <c r="V32" s="557">
        <v>22.7165</v>
      </c>
      <c r="W32" s="557">
        <v>53.013444</v>
      </c>
      <c r="X32" s="542">
        <v>1025.3846000000001</v>
      </c>
      <c r="Y32" s="557">
        <v>6.7812999999999999</v>
      </c>
      <c r="Z32" s="542">
        <v>97.287000000000006</v>
      </c>
      <c r="AA32" s="557">
        <v>8.3010000000000002</v>
      </c>
      <c r="AB32" s="557">
        <v>0.43390000000000001</v>
      </c>
      <c r="AC32" s="557">
        <v>0.73450000000000004</v>
      </c>
      <c r="AD32" s="557">
        <v>36.842100000000002</v>
      </c>
      <c r="AE32" s="557">
        <v>22.316600000000001</v>
      </c>
      <c r="AF32" s="557">
        <v>52.641407000000001</v>
      </c>
      <c r="AG32" s="542">
        <v>1025.6043</v>
      </c>
      <c r="AH32" s="557">
        <v>6.1712999999999996</v>
      </c>
      <c r="AI32" s="542">
        <v>87.936000000000007</v>
      </c>
      <c r="AJ32" s="557">
        <v>8.2669999999999995</v>
      </c>
      <c r="AK32" s="557">
        <v>0.59299999999999997</v>
      </c>
      <c r="AL32" s="557">
        <v>1.1746000000000001</v>
      </c>
      <c r="AM32" s="542">
        <v>6.8</v>
      </c>
    </row>
    <row r="33" spans="1:39">
      <c r="A33" s="546" t="s">
        <v>20</v>
      </c>
      <c r="B33" s="551">
        <v>42443</v>
      </c>
      <c r="C33" s="552">
        <v>0.93612200000000001</v>
      </c>
      <c r="D33" s="553" t="s">
        <v>243</v>
      </c>
      <c r="E33" s="554">
        <v>2.8799999999999999E-2</v>
      </c>
      <c r="F33" s="554">
        <v>1.81</v>
      </c>
      <c r="G33" s="554">
        <v>1.36</v>
      </c>
      <c r="H33" s="553" t="s">
        <v>348</v>
      </c>
      <c r="I33" s="553" t="s">
        <v>349</v>
      </c>
      <c r="J33" s="553" t="s">
        <v>349</v>
      </c>
      <c r="K33" s="555">
        <v>13.5</v>
      </c>
      <c r="L33" s="555">
        <v>119</v>
      </c>
      <c r="M33" s="553" t="s">
        <v>197</v>
      </c>
      <c r="N33" s="553" t="s">
        <v>187</v>
      </c>
      <c r="O33" s="556" t="s">
        <v>243</v>
      </c>
      <c r="P33" s="556" t="s">
        <v>326</v>
      </c>
      <c r="Q33" s="556" t="s">
        <v>280</v>
      </c>
      <c r="R33" s="556" t="s">
        <v>248</v>
      </c>
      <c r="S33" s="556" t="s">
        <v>381</v>
      </c>
      <c r="T33" s="541">
        <v>0.10051886588088065</v>
      </c>
      <c r="U33" s="557">
        <v>36.810299999999998</v>
      </c>
      <c r="V33" s="557">
        <v>23.7118</v>
      </c>
      <c r="W33" s="557">
        <v>54.099794000000003</v>
      </c>
      <c r="X33" s="542">
        <v>1025.0992000000001</v>
      </c>
      <c r="Y33" s="557">
        <v>6.4661</v>
      </c>
      <c r="Z33" s="542">
        <v>94.387</v>
      </c>
      <c r="AA33" s="557">
        <v>8.2460000000000004</v>
      </c>
      <c r="AB33" s="557">
        <v>0.37369999999999998</v>
      </c>
      <c r="AC33" s="557">
        <v>0.58320000000000005</v>
      </c>
      <c r="AD33" s="557">
        <v>36.860700000000001</v>
      </c>
      <c r="AE33" s="557">
        <v>23.3736</v>
      </c>
      <c r="AF33" s="557">
        <v>53.806772000000002</v>
      </c>
      <c r="AG33" s="542">
        <v>1025.3135</v>
      </c>
      <c r="AH33" s="557">
        <v>6.3639000000000001</v>
      </c>
      <c r="AI33" s="542">
        <v>92.38</v>
      </c>
      <c r="AJ33" s="557">
        <v>8.2469999999999999</v>
      </c>
      <c r="AK33" s="557">
        <v>0.73960000000000004</v>
      </c>
      <c r="AL33" s="557">
        <v>1.4120999999999999</v>
      </c>
      <c r="AM33" s="542">
        <v>7.1</v>
      </c>
    </row>
    <row r="34" spans="1:39">
      <c r="A34" s="562" t="s">
        <v>20</v>
      </c>
      <c r="B34" s="563">
        <v>42450</v>
      </c>
      <c r="C34" s="564">
        <v>0.66840219400786693</v>
      </c>
      <c r="D34" s="565" t="s">
        <v>238</v>
      </c>
      <c r="E34" s="554">
        <v>-0.52</v>
      </c>
      <c r="F34" s="554">
        <v>1.07</v>
      </c>
      <c r="G34" s="554">
        <v>1.45</v>
      </c>
      <c r="H34" s="565" t="s">
        <v>348</v>
      </c>
      <c r="I34" s="565" t="s">
        <v>349</v>
      </c>
      <c r="J34" s="565" t="s">
        <v>349</v>
      </c>
      <c r="K34" s="542">
        <v>13.5</v>
      </c>
      <c r="L34" s="566">
        <v>117</v>
      </c>
      <c r="M34" s="565" t="s">
        <v>197</v>
      </c>
      <c r="N34" s="565" t="s">
        <v>187</v>
      </c>
      <c r="O34" s="567" t="s">
        <v>250</v>
      </c>
      <c r="P34" s="567" t="s">
        <v>326</v>
      </c>
      <c r="Q34" s="567" t="s">
        <v>240</v>
      </c>
      <c r="R34" s="567" t="s">
        <v>249</v>
      </c>
      <c r="S34" s="567" t="s">
        <v>381</v>
      </c>
      <c r="T34" s="541">
        <v>9.4529307518390615E-2</v>
      </c>
      <c r="U34" s="557">
        <v>36.686799999999998</v>
      </c>
      <c r="V34" s="557">
        <v>22.9556</v>
      </c>
      <c r="W34" s="557">
        <v>53.123145999999998</v>
      </c>
      <c r="X34" s="542">
        <v>1025.2275</v>
      </c>
      <c r="Y34" s="557">
        <v>6.7112999999999996</v>
      </c>
      <c r="Z34" s="542">
        <v>96.620999999999995</v>
      </c>
      <c r="AA34" s="557">
        <v>8.2639999999999993</v>
      </c>
      <c r="AB34" s="557">
        <v>0.3957</v>
      </c>
      <c r="AC34" s="557">
        <v>0.44479999999999997</v>
      </c>
      <c r="AD34" s="557">
        <v>36.9589</v>
      </c>
      <c r="AE34" s="557">
        <v>22.944299999999998</v>
      </c>
      <c r="AF34" s="557">
        <v>53.468186000000003</v>
      </c>
      <c r="AG34" s="542">
        <v>1025.5120999999999</v>
      </c>
      <c r="AH34" s="557">
        <v>5.2539999999999996</v>
      </c>
      <c r="AI34" s="542">
        <v>75.744</v>
      </c>
      <c r="AJ34" s="557">
        <v>8.2119999999999997</v>
      </c>
      <c r="AK34" s="557">
        <v>1.1167</v>
      </c>
      <c r="AL34" s="557">
        <v>1.3018000000000001</v>
      </c>
      <c r="AM34" s="542">
        <v>8</v>
      </c>
    </row>
    <row r="35" spans="1:39">
      <c r="A35" s="546" t="s">
        <v>20</v>
      </c>
      <c r="B35" s="551">
        <v>42458</v>
      </c>
      <c r="C35" s="552">
        <v>1.200962320728711</v>
      </c>
      <c r="D35" s="553" t="s">
        <v>250</v>
      </c>
      <c r="E35" s="554">
        <v>0.84399999999999997</v>
      </c>
      <c r="F35" s="554">
        <v>1.78</v>
      </c>
      <c r="G35" s="554">
        <v>1.77</v>
      </c>
      <c r="H35" s="553" t="s">
        <v>348</v>
      </c>
      <c r="I35" s="553" t="s">
        <v>349</v>
      </c>
      <c r="J35" s="553" t="s">
        <v>349</v>
      </c>
      <c r="K35" s="555">
        <v>14.3</v>
      </c>
      <c r="L35" s="555">
        <v>127</v>
      </c>
      <c r="M35" s="553" t="s">
        <v>197</v>
      </c>
      <c r="N35" s="553" t="s">
        <v>189</v>
      </c>
      <c r="O35" s="556" t="s">
        <v>254</v>
      </c>
      <c r="P35" s="556" t="s">
        <v>326</v>
      </c>
      <c r="Q35" s="556" t="s">
        <v>240</v>
      </c>
      <c r="R35" s="556" t="s">
        <v>300</v>
      </c>
      <c r="S35" s="556" t="s">
        <v>388</v>
      </c>
      <c r="T35" s="541">
        <v>0.10777621961152688</v>
      </c>
      <c r="U35" s="557">
        <v>36.908000000000001</v>
      </c>
      <c r="V35" s="557">
        <v>22.764800000000001</v>
      </c>
      <c r="W35" s="557">
        <v>53.201003999999998</v>
      </c>
      <c r="X35" s="542">
        <v>1025.4511</v>
      </c>
      <c r="Y35" s="557">
        <v>6.9108000000000001</v>
      </c>
      <c r="Z35" s="542">
        <v>99.29</v>
      </c>
      <c r="AA35" s="557">
        <v>8.25</v>
      </c>
      <c r="AB35" s="557">
        <v>0.33639999999999998</v>
      </c>
      <c r="AC35" s="557">
        <v>0.6573</v>
      </c>
      <c r="AD35" s="557">
        <v>36.803600000000003</v>
      </c>
      <c r="AE35" s="557">
        <v>21.8309</v>
      </c>
      <c r="AF35" s="557">
        <v>52.071083999999999</v>
      </c>
      <c r="AG35" s="542">
        <v>1025.7135000000001</v>
      </c>
      <c r="AH35" s="557">
        <v>5.8158000000000003</v>
      </c>
      <c r="AI35" s="542">
        <v>82.144999999999996</v>
      </c>
      <c r="AJ35" s="557">
        <v>8.1790000000000003</v>
      </c>
      <c r="AK35" s="557">
        <v>0.71340000000000003</v>
      </c>
      <c r="AL35" s="557">
        <v>1.1217999999999999</v>
      </c>
      <c r="AM35" s="542">
        <v>7.2</v>
      </c>
    </row>
    <row r="36" spans="1:39">
      <c r="A36" s="546"/>
      <c r="B36" s="551"/>
      <c r="C36" s="552"/>
      <c r="D36" s="553"/>
      <c r="E36" s="554"/>
      <c r="F36" s="554"/>
      <c r="G36" s="554"/>
      <c r="H36" s="553"/>
      <c r="I36" s="553"/>
      <c r="J36" s="553"/>
      <c r="K36" s="555"/>
      <c r="L36" s="555"/>
      <c r="M36" s="553"/>
      <c r="N36" s="553"/>
      <c r="O36" s="556"/>
      <c r="P36" s="556"/>
      <c r="Q36" s="556"/>
      <c r="R36" s="556"/>
      <c r="S36" s="556"/>
      <c r="U36" s="557"/>
      <c r="V36" s="557"/>
      <c r="W36" s="557"/>
      <c r="X36" s="542"/>
      <c r="Y36" s="557"/>
      <c r="Z36" s="542"/>
      <c r="AA36" s="557"/>
      <c r="AB36" s="557"/>
      <c r="AC36" s="557"/>
      <c r="AD36" s="557"/>
      <c r="AE36" s="557"/>
      <c r="AF36" s="557"/>
      <c r="AG36" s="542"/>
      <c r="AH36" s="557"/>
      <c r="AI36" s="542"/>
      <c r="AJ36" s="557"/>
      <c r="AK36" s="557"/>
      <c r="AL36" s="557"/>
    </row>
    <row r="37" spans="1:39">
      <c r="A37" s="546" t="s">
        <v>184</v>
      </c>
      <c r="B37" s="551">
        <v>42339</v>
      </c>
      <c r="C37" s="552">
        <v>0.15</v>
      </c>
      <c r="D37" s="553" t="s">
        <v>350</v>
      </c>
      <c r="E37" s="554">
        <v>-0.20799999999999999</v>
      </c>
      <c r="F37" s="554">
        <v>2.82</v>
      </c>
      <c r="G37" s="554">
        <v>0.248</v>
      </c>
      <c r="H37" s="553" t="s">
        <v>348</v>
      </c>
      <c r="I37" s="553" t="s">
        <v>191</v>
      </c>
      <c r="J37" s="553" t="s">
        <v>349</v>
      </c>
      <c r="K37" s="555">
        <v>14.7</v>
      </c>
      <c r="L37" s="555">
        <v>102</v>
      </c>
      <c r="M37" s="553" t="s">
        <v>188</v>
      </c>
      <c r="N37" s="553" t="s">
        <v>207</v>
      </c>
      <c r="O37" s="556" t="s">
        <v>239</v>
      </c>
      <c r="P37" s="556" t="s">
        <v>326</v>
      </c>
      <c r="Q37" s="556" t="s">
        <v>280</v>
      </c>
      <c r="R37" s="556"/>
      <c r="S37" s="556"/>
      <c r="T37" s="541">
        <v>9.4539102180067724E-2</v>
      </c>
      <c r="U37" s="557">
        <v>36.262599999999999</v>
      </c>
      <c r="V37" s="557">
        <v>21.6755</v>
      </c>
      <c r="W37" s="557">
        <v>51.218288999999999</v>
      </c>
      <c r="X37" s="542">
        <v>1025.2699</v>
      </c>
      <c r="Y37" s="557">
        <v>6.9657</v>
      </c>
      <c r="Z37" s="542">
        <v>97.805000000000007</v>
      </c>
      <c r="AA37" s="557">
        <v>8.1709999999999994</v>
      </c>
      <c r="AB37" s="557">
        <v>0.54769999999999996</v>
      </c>
      <c r="AC37" s="557">
        <v>0.48010000000000003</v>
      </c>
      <c r="AD37" s="557">
        <v>36.9099</v>
      </c>
      <c r="AE37" s="557">
        <v>22.0504</v>
      </c>
      <c r="AF37" s="557">
        <v>52.436914999999999</v>
      </c>
      <c r="AG37" s="542">
        <v>1025.6959999999999</v>
      </c>
      <c r="AH37" s="557">
        <v>6.8749000000000002</v>
      </c>
      <c r="AI37" s="542">
        <v>97.543000000000006</v>
      </c>
      <c r="AJ37" s="557">
        <v>8.141</v>
      </c>
      <c r="AK37" s="557">
        <v>0.7792</v>
      </c>
      <c r="AL37" s="557">
        <v>1.7363999999999999</v>
      </c>
      <c r="AM37" s="542">
        <v>6.5</v>
      </c>
    </row>
    <row r="38" spans="1:39">
      <c r="A38" s="546" t="s">
        <v>184</v>
      </c>
      <c r="B38" s="551">
        <v>42345</v>
      </c>
      <c r="C38" s="552">
        <v>3.7789999999999997E-2</v>
      </c>
      <c r="D38" s="553" t="s">
        <v>350</v>
      </c>
      <c r="E38" s="554">
        <v>-0.51600000000000001</v>
      </c>
      <c r="F38" s="554">
        <v>24.3</v>
      </c>
      <c r="G38" s="554">
        <v>-8.5999999999999993E-2</v>
      </c>
      <c r="H38" s="553" t="s">
        <v>348</v>
      </c>
      <c r="I38" s="553" t="s">
        <v>270</v>
      </c>
      <c r="J38" s="553" t="s">
        <v>349</v>
      </c>
      <c r="K38" s="555">
        <v>39</v>
      </c>
      <c r="L38" s="555">
        <v>107</v>
      </c>
      <c r="M38" s="553" t="s">
        <v>103</v>
      </c>
      <c r="N38" s="553" t="s">
        <v>193</v>
      </c>
      <c r="O38" s="556" t="s">
        <v>249</v>
      </c>
      <c r="P38" s="556" t="s">
        <v>326</v>
      </c>
      <c r="Q38" s="556" t="s">
        <v>244</v>
      </c>
      <c r="R38" s="556"/>
      <c r="S38" s="556"/>
      <c r="T38" s="541">
        <v>0.11213848022090039</v>
      </c>
      <c r="U38" s="557">
        <v>36.293199999999999</v>
      </c>
      <c r="V38" s="557">
        <v>21.180099999999999</v>
      </c>
      <c r="W38" s="557">
        <v>50.732936000000002</v>
      </c>
      <c r="X38" s="542">
        <v>1025.4304999999999</v>
      </c>
      <c r="Y38" s="557">
        <v>7.1097999999999999</v>
      </c>
      <c r="Z38" s="542">
        <v>98.968000000000004</v>
      </c>
      <c r="AA38" s="557">
        <v>8.2729999999999997</v>
      </c>
      <c r="AB38" s="557">
        <v>0.71260000000000001</v>
      </c>
      <c r="AC38" s="557">
        <v>1.2814000000000001</v>
      </c>
      <c r="AD38" s="557">
        <v>37.177399999999999</v>
      </c>
      <c r="AE38" s="557">
        <v>21.729500000000002</v>
      </c>
      <c r="AF38" s="557">
        <v>52.426890999999998</v>
      </c>
      <c r="AG38" s="542">
        <v>1025.9925000000001</v>
      </c>
      <c r="AH38" s="557">
        <v>6.9240000000000004</v>
      </c>
      <c r="AI38" s="542">
        <v>97.835999999999999</v>
      </c>
      <c r="AJ38" s="557">
        <v>8.2140000000000004</v>
      </c>
      <c r="AK38" s="557">
        <v>0.76629999999999998</v>
      </c>
      <c r="AL38" s="557">
        <v>1.6283000000000001</v>
      </c>
      <c r="AM38" s="542">
        <v>4.0999999999999996</v>
      </c>
    </row>
    <row r="39" spans="1:39">
      <c r="A39" s="546" t="s">
        <v>184</v>
      </c>
      <c r="B39" s="551">
        <v>42352</v>
      </c>
      <c r="C39" s="552">
        <v>0.56205899999999998</v>
      </c>
      <c r="D39" s="553" t="s">
        <v>237</v>
      </c>
      <c r="E39" s="559">
        <v>0.23100000000000001</v>
      </c>
      <c r="F39" s="559">
        <v>2.0699999999999998</v>
      </c>
      <c r="G39" s="559">
        <v>1.17</v>
      </c>
      <c r="H39" s="553" t="s">
        <v>348</v>
      </c>
      <c r="I39" s="553" t="s">
        <v>196</v>
      </c>
      <c r="J39" s="553" t="s">
        <v>349</v>
      </c>
      <c r="K39" s="556">
        <v>15.2</v>
      </c>
      <c r="L39" s="556">
        <v>108</v>
      </c>
      <c r="M39" s="553" t="s">
        <v>188</v>
      </c>
      <c r="N39" s="553" t="s">
        <v>193</v>
      </c>
      <c r="O39" s="556" t="s">
        <v>239</v>
      </c>
      <c r="P39" s="556" t="s">
        <v>326</v>
      </c>
      <c r="Q39" s="556" t="s">
        <v>280</v>
      </c>
      <c r="R39" s="556"/>
      <c r="S39" s="556"/>
      <c r="T39" s="541">
        <v>8.5812601137587097E-2</v>
      </c>
      <c r="U39" s="557">
        <v>36.511400000000002</v>
      </c>
      <c r="V39" s="557">
        <v>22.572800000000001</v>
      </c>
      <c r="W39" s="557">
        <v>52.487797999999998</v>
      </c>
      <c r="X39" s="542">
        <v>1025.2049</v>
      </c>
      <c r="Y39" s="557">
        <v>7.0846999999999998</v>
      </c>
      <c r="Z39" s="542">
        <v>101.212</v>
      </c>
      <c r="AA39" s="557">
        <v>8.1140000000000008</v>
      </c>
      <c r="AB39" s="557">
        <v>0.51870000000000005</v>
      </c>
      <c r="AC39" s="557">
        <v>0.42370000000000002</v>
      </c>
      <c r="AD39" s="557">
        <v>37.355600000000003</v>
      </c>
      <c r="AE39" s="557">
        <v>21.808199999999999</v>
      </c>
      <c r="AF39" s="557">
        <v>52.735219999999998</v>
      </c>
      <c r="AG39" s="542">
        <v>1026.1042</v>
      </c>
      <c r="AH39" s="557">
        <v>6.8826000000000001</v>
      </c>
      <c r="AI39" s="542">
        <v>97.488</v>
      </c>
      <c r="AJ39" s="557">
        <v>8.08</v>
      </c>
      <c r="AK39" s="557">
        <v>1.3143</v>
      </c>
      <c r="AL39" s="557">
        <v>1.1044</v>
      </c>
      <c r="AM39" s="542">
        <v>6</v>
      </c>
    </row>
    <row r="40" spans="1:39">
      <c r="A40" s="546" t="s">
        <v>184</v>
      </c>
      <c r="B40" s="551">
        <v>42359</v>
      </c>
      <c r="C40" s="552">
        <v>0.42180099999999998</v>
      </c>
      <c r="D40" s="553" t="s">
        <v>350</v>
      </c>
      <c r="E40" s="559">
        <v>-0.27300000000000002</v>
      </c>
      <c r="F40" s="559">
        <v>0.85399999999999998</v>
      </c>
      <c r="G40" s="559">
        <v>0.39800000000000002</v>
      </c>
      <c r="H40" s="553" t="s">
        <v>348</v>
      </c>
      <c r="I40" s="553" t="s">
        <v>349</v>
      </c>
      <c r="J40" s="553" t="s">
        <v>349</v>
      </c>
      <c r="K40" s="556">
        <v>14.7</v>
      </c>
      <c r="L40" s="556">
        <v>106</v>
      </c>
      <c r="M40" s="553" t="s">
        <v>188</v>
      </c>
      <c r="N40" s="553" t="s">
        <v>193</v>
      </c>
      <c r="O40" s="556" t="s">
        <v>237</v>
      </c>
      <c r="P40" s="556" t="s">
        <v>326</v>
      </c>
      <c r="Q40" s="556" t="s">
        <v>326</v>
      </c>
      <c r="R40" s="556"/>
      <c r="S40" s="552"/>
      <c r="T40" s="541">
        <v>0.1137250480895514</v>
      </c>
      <c r="U40" s="557">
        <v>36.479300000000002</v>
      </c>
      <c r="V40" s="557">
        <v>21.5547</v>
      </c>
      <c r="W40" s="557">
        <v>51.361679000000002</v>
      </c>
      <c r="X40" s="542">
        <v>1025.4683</v>
      </c>
      <c r="Y40" s="557">
        <v>6.9250999999999996</v>
      </c>
      <c r="Z40" s="542">
        <v>97.15</v>
      </c>
      <c r="AA40" s="557">
        <v>8.1859999999999999</v>
      </c>
      <c r="AB40" s="557">
        <v>0.83660000000000001</v>
      </c>
      <c r="AC40" s="557">
        <v>0.45789999999999997</v>
      </c>
      <c r="AD40" s="557">
        <v>37.157699999999998</v>
      </c>
      <c r="AE40" s="557">
        <v>21.707699999999999</v>
      </c>
      <c r="AF40" s="557">
        <v>52.378663000000003</v>
      </c>
      <c r="AG40" s="542">
        <v>1025.9824000000001</v>
      </c>
      <c r="AH40" s="557">
        <v>6.6494</v>
      </c>
      <c r="AI40" s="542">
        <v>93.909000000000006</v>
      </c>
      <c r="AJ40" s="557">
        <v>8.157</v>
      </c>
      <c r="AK40" s="557">
        <v>0.88639999999999997</v>
      </c>
      <c r="AL40" s="557">
        <v>0.99109999999999998</v>
      </c>
      <c r="AM40" s="542">
        <v>5.9</v>
      </c>
    </row>
    <row r="41" spans="1:39">
      <c r="A41" s="546" t="s">
        <v>184</v>
      </c>
      <c r="B41" s="551">
        <v>42373</v>
      </c>
      <c r="C41" s="552">
        <v>0.38742700000000002</v>
      </c>
      <c r="D41" s="553" t="s">
        <v>350</v>
      </c>
      <c r="E41" s="560">
        <v>0.58499999999999996</v>
      </c>
      <c r="F41" s="560">
        <v>2.4500000000000002</v>
      </c>
      <c r="G41" s="560">
        <v>1.72</v>
      </c>
      <c r="H41" s="553" t="s">
        <v>348</v>
      </c>
      <c r="I41" s="553" t="s">
        <v>196</v>
      </c>
      <c r="J41" s="553" t="s">
        <v>349</v>
      </c>
      <c r="K41" s="556">
        <v>15.2</v>
      </c>
      <c r="L41" s="556">
        <v>113</v>
      </c>
      <c r="M41" s="553" t="s">
        <v>188</v>
      </c>
      <c r="N41" s="553" t="s">
        <v>193</v>
      </c>
      <c r="O41" s="556" t="s">
        <v>236</v>
      </c>
      <c r="P41" s="556" t="s">
        <v>326</v>
      </c>
      <c r="Q41" s="556" t="s">
        <v>326</v>
      </c>
      <c r="R41" s="556"/>
      <c r="S41" s="552"/>
      <c r="T41" s="541">
        <v>8.5153542942734639E-2</v>
      </c>
      <c r="U41" s="557">
        <v>36.761400000000002</v>
      </c>
      <c r="V41" s="557">
        <v>23.674800000000001</v>
      </c>
      <c r="W41" s="557">
        <v>53.996001</v>
      </c>
      <c r="X41" s="542">
        <v>1025.0731000000001</v>
      </c>
      <c r="Y41" s="557">
        <v>6.6650999999999998</v>
      </c>
      <c r="Z41" s="542">
        <v>97.201999999999998</v>
      </c>
      <c r="AA41" s="557">
        <v>8.3130000000000006</v>
      </c>
      <c r="AB41" s="557">
        <v>0.44219999999999998</v>
      </c>
      <c r="AC41" s="557">
        <v>0.40129999999999999</v>
      </c>
      <c r="AD41" s="557">
        <v>37.627400000000002</v>
      </c>
      <c r="AE41" s="557">
        <v>23.698599999999999</v>
      </c>
      <c r="AF41" s="557">
        <v>55.152940000000001</v>
      </c>
      <c r="AG41" s="542">
        <v>1025.7637</v>
      </c>
      <c r="AH41" s="557">
        <v>6.5317999999999996</v>
      </c>
      <c r="AI41" s="542">
        <v>95.774000000000001</v>
      </c>
      <c r="AJ41" s="557">
        <v>8.282</v>
      </c>
      <c r="AK41" s="557">
        <v>0.58009999999999995</v>
      </c>
      <c r="AL41" s="557">
        <v>0.86399999999999999</v>
      </c>
      <c r="AM41" s="542">
        <v>8.6999999999999993</v>
      </c>
    </row>
    <row r="42" spans="1:39">
      <c r="A42" s="546" t="s">
        <v>184</v>
      </c>
      <c r="B42" s="551">
        <v>42380</v>
      </c>
      <c r="C42" s="561">
        <v>0.38178183682027855</v>
      </c>
      <c r="D42" s="553" t="s">
        <v>350</v>
      </c>
      <c r="E42" s="554">
        <v>0.58899999999999997</v>
      </c>
      <c r="F42" s="554">
        <v>1.24</v>
      </c>
      <c r="G42" s="554">
        <v>0.35399999999999998</v>
      </c>
      <c r="H42" s="553" t="s">
        <v>348</v>
      </c>
      <c r="I42" s="553" t="s">
        <v>349</v>
      </c>
      <c r="J42" s="553" t="s">
        <v>349</v>
      </c>
      <c r="K42" s="555">
        <v>14.2</v>
      </c>
      <c r="L42" s="555">
        <v>134</v>
      </c>
      <c r="M42" s="553" t="s">
        <v>197</v>
      </c>
      <c r="N42" s="553" t="s">
        <v>189</v>
      </c>
      <c r="O42" s="556" t="s">
        <v>237</v>
      </c>
      <c r="P42" s="556" t="s">
        <v>326</v>
      </c>
      <c r="Q42" s="556" t="s">
        <v>327</v>
      </c>
      <c r="R42" s="556"/>
      <c r="S42" s="552"/>
      <c r="T42" s="541">
        <v>8.9858639932073076E-2</v>
      </c>
      <c r="U42" s="557">
        <v>36.912199999999999</v>
      </c>
      <c r="V42" s="557">
        <v>25.6435</v>
      </c>
      <c r="W42" s="557">
        <v>56.342180999999997</v>
      </c>
      <c r="X42" s="542">
        <v>1024.5908999999999</v>
      </c>
      <c r="Y42" s="557">
        <v>6.5754999999999999</v>
      </c>
      <c r="Z42" s="542">
        <v>99.248000000000005</v>
      </c>
      <c r="AA42" s="557">
        <v>8.1950000000000003</v>
      </c>
      <c r="AB42" s="557">
        <v>0.3866</v>
      </c>
      <c r="AC42" s="557">
        <v>0.48309999999999997</v>
      </c>
      <c r="AD42" s="557">
        <v>37.598100000000002</v>
      </c>
      <c r="AE42" s="557">
        <v>25.509399999999999</v>
      </c>
      <c r="AF42" s="557">
        <v>57.123004999999999</v>
      </c>
      <c r="AG42" s="542">
        <v>1025.1898000000001</v>
      </c>
      <c r="AH42" s="557">
        <v>6.3813000000000004</v>
      </c>
      <c r="AI42" s="542">
        <v>96.475999999999999</v>
      </c>
      <c r="AJ42" s="557">
        <v>8.1620000000000008</v>
      </c>
      <c r="AK42" s="557">
        <v>0.98499999999999999</v>
      </c>
      <c r="AL42" s="557">
        <v>0.63280000000000003</v>
      </c>
      <c r="AM42" s="542">
        <v>8.6999999999999993</v>
      </c>
    </row>
    <row r="43" spans="1:39">
      <c r="A43" s="546" t="s">
        <v>184</v>
      </c>
      <c r="B43" s="551">
        <v>42387</v>
      </c>
      <c r="C43" s="552">
        <v>0.40861799999999998</v>
      </c>
      <c r="D43" s="553" t="s">
        <v>350</v>
      </c>
      <c r="E43" s="554">
        <v>-0.71</v>
      </c>
      <c r="F43" s="554">
        <v>1.77</v>
      </c>
      <c r="G43" s="554">
        <v>1.04</v>
      </c>
      <c r="H43" s="553" t="s">
        <v>348</v>
      </c>
      <c r="I43" s="553" t="s">
        <v>349</v>
      </c>
      <c r="J43" s="553" t="s">
        <v>349</v>
      </c>
      <c r="K43" s="555">
        <v>12.9</v>
      </c>
      <c r="L43" s="555">
        <v>117</v>
      </c>
      <c r="M43" s="553" t="s">
        <v>206</v>
      </c>
      <c r="N43" s="553" t="s">
        <v>187</v>
      </c>
      <c r="O43" s="556" t="s">
        <v>246</v>
      </c>
      <c r="P43" s="556" t="s">
        <v>326</v>
      </c>
      <c r="Q43" s="556" t="s">
        <v>280</v>
      </c>
      <c r="R43" s="556"/>
      <c r="S43" s="556"/>
      <c r="T43" s="541">
        <v>0.10347167033297953</v>
      </c>
      <c r="U43" s="557">
        <v>36.8932</v>
      </c>
      <c r="V43" s="557">
        <v>24.891500000000001</v>
      </c>
      <c r="W43" s="557">
        <v>55.492972000000002</v>
      </c>
      <c r="X43" s="542">
        <v>1024.807</v>
      </c>
      <c r="Y43" s="557">
        <v>6.4579000000000004</v>
      </c>
      <c r="Z43" s="542">
        <v>96.234999999999999</v>
      </c>
      <c r="AA43" s="557">
        <v>8.1649999999999991</v>
      </c>
      <c r="AB43" s="557">
        <v>0.73399999999999999</v>
      </c>
      <c r="AC43" s="557">
        <v>1.0729</v>
      </c>
      <c r="AD43" s="557">
        <v>38.096499999999999</v>
      </c>
      <c r="AE43" s="557">
        <v>25.188700000000001</v>
      </c>
      <c r="AF43" s="557">
        <v>57.431514</v>
      </c>
      <c r="AG43" s="542">
        <v>1025.6669999999999</v>
      </c>
      <c r="AH43" s="557">
        <v>6.1250999999999998</v>
      </c>
      <c r="AI43" s="542">
        <v>92.367000000000004</v>
      </c>
      <c r="AJ43" s="557">
        <v>8.1349999999999998</v>
      </c>
      <c r="AK43" s="557">
        <v>1.0236000000000001</v>
      </c>
      <c r="AL43" s="557">
        <v>1.1500999999999999</v>
      </c>
      <c r="AM43" s="542">
        <v>6</v>
      </c>
    </row>
    <row r="44" spans="1:39">
      <c r="A44" s="546" t="s">
        <v>184</v>
      </c>
      <c r="B44" s="551">
        <v>42394</v>
      </c>
      <c r="C44" s="552">
        <v>1.5351129999999999</v>
      </c>
      <c r="D44" s="553" t="s">
        <v>111</v>
      </c>
      <c r="E44" s="554">
        <v>1.23</v>
      </c>
      <c r="F44" s="554">
        <v>1.43</v>
      </c>
      <c r="G44" s="554">
        <v>1.58</v>
      </c>
      <c r="H44" s="553" t="s">
        <v>348</v>
      </c>
      <c r="I44" s="553" t="s">
        <v>349</v>
      </c>
      <c r="J44" s="553" t="s">
        <v>349</v>
      </c>
      <c r="K44" s="555">
        <v>14.5</v>
      </c>
      <c r="L44" s="555">
        <v>131</v>
      </c>
      <c r="M44" s="553" t="s">
        <v>197</v>
      </c>
      <c r="N44" s="553" t="s">
        <v>189</v>
      </c>
      <c r="O44" s="556" t="s">
        <v>238</v>
      </c>
      <c r="P44" s="556" t="s">
        <v>326</v>
      </c>
      <c r="Q44" s="556" t="s">
        <v>327</v>
      </c>
      <c r="R44" s="556"/>
      <c r="S44" s="556"/>
      <c r="T44" s="541">
        <v>8.7907962798735181E-2</v>
      </c>
      <c r="U44" s="557">
        <v>36.895400000000002</v>
      </c>
      <c r="V44" s="557">
        <v>24.895700000000001</v>
      </c>
      <c r="W44" s="557">
        <v>55.500548000000002</v>
      </c>
      <c r="X44" s="542">
        <v>1024.8074999999999</v>
      </c>
      <c r="Y44" s="557">
        <v>6.5258000000000003</v>
      </c>
      <c r="Z44" s="542">
        <v>97.254000000000005</v>
      </c>
      <c r="AA44" s="557">
        <v>8.1430000000000007</v>
      </c>
      <c r="AB44" s="557">
        <v>0.57930000000000004</v>
      </c>
      <c r="AC44" s="557">
        <v>0.505</v>
      </c>
      <c r="AD44" s="557">
        <v>37.645600000000002</v>
      </c>
      <c r="AE44" s="557">
        <v>24.864899999999999</v>
      </c>
      <c r="AF44" s="557">
        <v>56.469217999999998</v>
      </c>
      <c r="AG44" s="542">
        <v>1025.4250999999999</v>
      </c>
      <c r="AH44" s="557">
        <v>6.4836999999999998</v>
      </c>
      <c r="AI44" s="542">
        <v>96.991</v>
      </c>
      <c r="AJ44" s="557">
        <v>8.1059999999999999</v>
      </c>
      <c r="AK44" s="557">
        <v>1.1856</v>
      </c>
      <c r="AL44" s="557">
        <v>0.78159999999999996</v>
      </c>
      <c r="AM44" s="542">
        <v>9.5</v>
      </c>
    </row>
    <row r="45" spans="1:39">
      <c r="A45" s="546" t="s">
        <v>184</v>
      </c>
      <c r="B45" s="551">
        <v>42401</v>
      </c>
      <c r="C45" s="552">
        <v>6.4237169999999999</v>
      </c>
      <c r="D45" s="553" t="s">
        <v>421</v>
      </c>
      <c r="E45" s="554">
        <v>6.3</v>
      </c>
      <c r="F45" s="554">
        <v>4.75</v>
      </c>
      <c r="G45" s="554">
        <v>2.15</v>
      </c>
      <c r="H45" s="553" t="s">
        <v>186</v>
      </c>
      <c r="I45" s="553" t="s">
        <v>108</v>
      </c>
      <c r="J45" s="553" t="s">
        <v>196</v>
      </c>
      <c r="K45" s="556">
        <v>19</v>
      </c>
      <c r="L45" s="556">
        <v>131</v>
      </c>
      <c r="M45" s="553" t="s">
        <v>202</v>
      </c>
      <c r="N45" s="553" t="s">
        <v>189</v>
      </c>
      <c r="O45" s="556" t="s">
        <v>111</v>
      </c>
      <c r="P45" s="556" t="s">
        <v>326</v>
      </c>
      <c r="Q45" s="556" t="s">
        <v>240</v>
      </c>
      <c r="R45" s="556"/>
      <c r="S45" s="556"/>
      <c r="T45" s="541">
        <v>0.20481726840918052</v>
      </c>
      <c r="U45" s="557">
        <v>36.7928</v>
      </c>
      <c r="V45" s="557">
        <v>23.4297</v>
      </c>
      <c r="W45" s="557">
        <v>53.771563999999998</v>
      </c>
      <c r="X45" s="542">
        <v>1025.1693</v>
      </c>
      <c r="Y45" s="557">
        <v>6.4638</v>
      </c>
      <c r="Z45" s="542">
        <v>93.884</v>
      </c>
      <c r="AA45" s="557">
        <v>8.1609999999999996</v>
      </c>
      <c r="AB45" s="557">
        <v>0.72109999999999996</v>
      </c>
      <c r="AC45" s="557">
        <v>1.0975999999999999</v>
      </c>
      <c r="AD45" s="557">
        <v>37.593400000000003</v>
      </c>
      <c r="AE45" s="557">
        <v>23.528600000000001</v>
      </c>
      <c r="AF45" s="557">
        <v>54.921173000000003</v>
      </c>
      <c r="AG45" s="542">
        <v>1025.7886000000001</v>
      </c>
      <c r="AH45" s="557">
        <v>6.4424000000000001</v>
      </c>
      <c r="AI45" s="542">
        <v>94.168000000000006</v>
      </c>
      <c r="AJ45" s="557">
        <v>8.1509999999999998</v>
      </c>
      <c r="AK45" s="557">
        <v>0.77229999999999999</v>
      </c>
      <c r="AL45" s="557">
        <v>1.1521999999999999</v>
      </c>
      <c r="AM45" s="542">
        <v>4.8</v>
      </c>
    </row>
    <row r="46" spans="1:39">
      <c r="A46" s="546" t="s">
        <v>184</v>
      </c>
      <c r="B46" s="551">
        <v>42408</v>
      </c>
      <c r="C46" s="552">
        <v>0.74748800000000004</v>
      </c>
      <c r="D46" s="553" t="s">
        <v>238</v>
      </c>
      <c r="E46" s="554">
        <v>0.14499999999999999</v>
      </c>
      <c r="F46" s="554">
        <v>0.64900000000000002</v>
      </c>
      <c r="G46" s="554">
        <v>0.47499999999999998</v>
      </c>
      <c r="H46" s="553" t="s">
        <v>348</v>
      </c>
      <c r="I46" s="553" t="s">
        <v>349</v>
      </c>
      <c r="J46" s="553" t="s">
        <v>349</v>
      </c>
      <c r="K46" s="556">
        <v>13.2</v>
      </c>
      <c r="L46" s="556">
        <v>105</v>
      </c>
      <c r="M46" s="553" t="s">
        <v>206</v>
      </c>
      <c r="N46" s="553" t="s">
        <v>207</v>
      </c>
      <c r="O46" s="556" t="s">
        <v>237</v>
      </c>
      <c r="P46" s="556" t="s">
        <v>326</v>
      </c>
      <c r="Q46" s="556" t="s">
        <v>327</v>
      </c>
      <c r="R46" s="556"/>
      <c r="S46" s="556"/>
      <c r="T46" s="541">
        <v>9.3717399746888488E-2</v>
      </c>
      <c r="U46" s="557">
        <v>36.946100000000001</v>
      </c>
      <c r="V46" s="557">
        <v>24.030799999999999</v>
      </c>
      <c r="W46" s="557">
        <v>54.623975000000002</v>
      </c>
      <c r="X46" s="542">
        <v>1025.1072999999999</v>
      </c>
      <c r="Y46" s="557">
        <v>6.8719999999999999</v>
      </c>
      <c r="Z46" s="542">
        <v>100.94199999999999</v>
      </c>
      <c r="AA46" s="557">
        <v>8.1969999999999992</v>
      </c>
      <c r="AB46" s="557">
        <v>0.3322</v>
      </c>
      <c r="AC46" s="557">
        <v>0.37259999999999999</v>
      </c>
      <c r="AD46" s="557">
        <v>37.590200000000003</v>
      </c>
      <c r="AE46" s="557">
        <v>24.110800000000001</v>
      </c>
      <c r="AF46" s="557">
        <v>55.559984</v>
      </c>
      <c r="AG46" s="542">
        <v>1025.6123</v>
      </c>
      <c r="AH46" s="557">
        <v>6.8079999999999998</v>
      </c>
      <c r="AI46" s="542">
        <v>100.512</v>
      </c>
      <c r="AJ46" s="557">
        <v>8.1739999999999995</v>
      </c>
      <c r="AK46" s="557">
        <v>0.36359999999999998</v>
      </c>
      <c r="AL46" s="557">
        <v>0.61750000000000005</v>
      </c>
      <c r="AM46" s="542">
        <v>9</v>
      </c>
    </row>
    <row r="47" spans="1:39">
      <c r="A47" s="546" t="s">
        <v>184</v>
      </c>
      <c r="B47" s="551">
        <v>42415</v>
      </c>
      <c r="C47" s="552">
        <v>0.19935</v>
      </c>
      <c r="D47" s="553" t="s">
        <v>350</v>
      </c>
      <c r="E47" s="554">
        <v>2.35</v>
      </c>
      <c r="F47" s="554">
        <v>2.2799999999999998</v>
      </c>
      <c r="G47" s="554">
        <v>1.1000000000000001</v>
      </c>
      <c r="H47" s="553" t="s">
        <v>348</v>
      </c>
      <c r="I47" s="553" t="s">
        <v>196</v>
      </c>
      <c r="J47" s="553" t="s">
        <v>349</v>
      </c>
      <c r="K47" s="555">
        <v>13.5</v>
      </c>
      <c r="L47" s="555">
        <v>123</v>
      </c>
      <c r="M47" s="553" t="s">
        <v>197</v>
      </c>
      <c r="N47" s="553" t="s">
        <v>187</v>
      </c>
      <c r="O47" s="556" t="s">
        <v>243</v>
      </c>
      <c r="P47" s="556" t="s">
        <v>326</v>
      </c>
      <c r="Q47" s="556" t="s">
        <v>280</v>
      </c>
      <c r="R47" s="556"/>
      <c r="S47" s="556"/>
      <c r="T47" s="541">
        <v>0.12197354630813825</v>
      </c>
      <c r="U47" s="557">
        <v>36.792299999999997</v>
      </c>
      <c r="V47" s="557">
        <v>23.646000000000001</v>
      </c>
      <c r="W47" s="557">
        <v>54.005156999999997</v>
      </c>
      <c r="X47" s="542">
        <v>1025.1053999999999</v>
      </c>
      <c r="Y47" s="557">
        <v>6.6524999999999999</v>
      </c>
      <c r="Z47" s="542">
        <v>96.988</v>
      </c>
      <c r="AA47" s="557">
        <v>8.2829999999999995</v>
      </c>
      <c r="AB47" s="557">
        <v>0.61890000000000001</v>
      </c>
      <c r="AC47" s="557">
        <v>0.71250000000000002</v>
      </c>
      <c r="AD47" s="557">
        <v>36.875500000000002</v>
      </c>
      <c r="AE47" s="557">
        <v>23.726099999999999</v>
      </c>
      <c r="AF47" s="557">
        <v>54.204559000000003</v>
      </c>
      <c r="AG47" s="542">
        <v>1025.1850999999999</v>
      </c>
      <c r="AH47" s="557">
        <v>6.7016</v>
      </c>
      <c r="AI47" s="542">
        <v>97.885999999999996</v>
      </c>
      <c r="AJ47" s="557">
        <v>8.2789999999999999</v>
      </c>
      <c r="AK47" s="557">
        <v>0.44719999999999999</v>
      </c>
      <c r="AL47" s="557">
        <v>0.97419999999999995</v>
      </c>
      <c r="AM47" s="542">
        <v>5.9</v>
      </c>
    </row>
    <row r="48" spans="1:39">
      <c r="A48" s="546" t="s">
        <v>184</v>
      </c>
      <c r="B48" s="551">
        <v>42429</v>
      </c>
      <c r="C48" s="552">
        <v>0.57968500000000001</v>
      </c>
      <c r="D48" s="553" t="s">
        <v>237</v>
      </c>
      <c r="E48" s="554">
        <v>0.82799999999999996</v>
      </c>
      <c r="F48" s="554">
        <v>1.8</v>
      </c>
      <c r="G48" s="554">
        <v>0.245</v>
      </c>
      <c r="H48" s="553" t="s">
        <v>348</v>
      </c>
      <c r="I48" s="553" t="s">
        <v>349</v>
      </c>
      <c r="J48" s="553" t="s">
        <v>349</v>
      </c>
      <c r="K48" s="555">
        <v>12.6</v>
      </c>
      <c r="L48" s="555">
        <v>132</v>
      </c>
      <c r="M48" s="553" t="s">
        <v>206</v>
      </c>
      <c r="N48" s="553" t="s">
        <v>189</v>
      </c>
      <c r="O48" s="556" t="s">
        <v>237</v>
      </c>
      <c r="P48" s="556" t="s">
        <v>326</v>
      </c>
      <c r="Q48" s="556" t="s">
        <v>327</v>
      </c>
      <c r="R48" s="556"/>
      <c r="S48" s="556"/>
      <c r="T48" s="541">
        <v>8.8472197534153724E-2</v>
      </c>
      <c r="U48" s="557">
        <v>37.020000000000003</v>
      </c>
      <c r="V48" s="557">
        <v>24.194199999999999</v>
      </c>
      <c r="W48" s="557">
        <v>54.899219000000002</v>
      </c>
      <c r="X48" s="542">
        <v>1025.1147000000001</v>
      </c>
      <c r="Y48" s="557">
        <v>6.7972000000000001</v>
      </c>
      <c r="Z48" s="542">
        <v>100.167</v>
      </c>
      <c r="AA48" s="557">
        <v>8.3580000000000005</v>
      </c>
      <c r="AB48" s="557">
        <v>0.23599999999999999</v>
      </c>
      <c r="AC48" s="557">
        <v>0.49020000000000002</v>
      </c>
      <c r="AD48" s="557">
        <v>37.659799999999997</v>
      </c>
      <c r="AE48" s="557">
        <v>23.9817</v>
      </c>
      <c r="AF48" s="557">
        <v>55.508263999999997</v>
      </c>
      <c r="AG48" s="542">
        <v>1025.7049</v>
      </c>
      <c r="AH48" s="557">
        <v>6.5401999999999996</v>
      </c>
      <c r="AI48" s="542">
        <v>96.382000000000005</v>
      </c>
      <c r="AJ48" s="557">
        <v>8.3390000000000004</v>
      </c>
      <c r="AK48" s="557">
        <v>0.37480000000000002</v>
      </c>
      <c r="AL48" s="557">
        <v>0.71719999999999995</v>
      </c>
      <c r="AM48" s="542">
        <v>9</v>
      </c>
    </row>
    <row r="49" spans="1:39">
      <c r="A49" s="546" t="s">
        <v>184</v>
      </c>
      <c r="B49" s="551">
        <v>42436</v>
      </c>
      <c r="C49" s="552">
        <v>0.23035600000000001</v>
      </c>
      <c r="D49" s="553" t="s">
        <v>350</v>
      </c>
      <c r="E49" s="554">
        <v>0.191</v>
      </c>
      <c r="F49" s="554">
        <v>1.91</v>
      </c>
      <c r="G49" s="554">
        <v>0.90800000000000003</v>
      </c>
      <c r="H49" s="553" t="s">
        <v>348</v>
      </c>
      <c r="I49" s="553" t="s">
        <v>349</v>
      </c>
      <c r="J49" s="553" t="s">
        <v>349</v>
      </c>
      <c r="K49" s="555">
        <v>14.1</v>
      </c>
      <c r="L49" s="555">
        <v>112</v>
      </c>
      <c r="M49" s="553" t="s">
        <v>197</v>
      </c>
      <c r="N49" s="553" t="s">
        <v>193</v>
      </c>
      <c r="O49" s="556" t="s">
        <v>250</v>
      </c>
      <c r="P49" s="556" t="s">
        <v>326</v>
      </c>
      <c r="Q49" s="556" t="s">
        <v>240</v>
      </c>
      <c r="R49" s="556"/>
      <c r="S49" s="556"/>
      <c r="T49" s="541">
        <v>0.114422456874762</v>
      </c>
      <c r="U49" s="557">
        <v>36.862900000000003</v>
      </c>
      <c r="V49" s="557">
        <v>22.804099999999998</v>
      </c>
      <c r="W49" s="557">
        <v>53.185819000000002</v>
      </c>
      <c r="X49" s="542">
        <v>1025.4052999999999</v>
      </c>
      <c r="Y49" s="557">
        <v>6.7577999999999996</v>
      </c>
      <c r="Z49" s="542">
        <v>97.132000000000005</v>
      </c>
      <c r="AA49" s="557">
        <v>8.3260000000000005</v>
      </c>
      <c r="AB49" s="557">
        <v>0.61719999999999997</v>
      </c>
      <c r="AC49" s="557">
        <v>0.88870000000000005</v>
      </c>
      <c r="AD49" s="557">
        <v>37.570999999999998</v>
      </c>
      <c r="AE49" s="557">
        <v>23.257999999999999</v>
      </c>
      <c r="AF49" s="557">
        <v>54.594296999999997</v>
      </c>
      <c r="AG49" s="542">
        <v>1025.8516999999999</v>
      </c>
      <c r="AH49" s="557">
        <v>6.3038999999999996</v>
      </c>
      <c r="AI49" s="542">
        <v>91.703000000000003</v>
      </c>
      <c r="AJ49" s="557">
        <v>8.2739999999999991</v>
      </c>
      <c r="AK49" s="557">
        <v>1.5915999999999999</v>
      </c>
      <c r="AL49" s="557">
        <v>1.4499</v>
      </c>
      <c r="AM49" s="542">
        <v>4.7</v>
      </c>
    </row>
    <row r="50" spans="1:39">
      <c r="A50" s="546" t="s">
        <v>184</v>
      </c>
      <c r="B50" s="551">
        <v>42443</v>
      </c>
      <c r="C50" s="552">
        <v>0.55274199999999996</v>
      </c>
      <c r="D50" s="553" t="s">
        <v>237</v>
      </c>
      <c r="E50" s="554">
        <v>-0.748</v>
      </c>
      <c r="F50" s="554">
        <v>1.61</v>
      </c>
      <c r="G50" s="554">
        <v>1.29</v>
      </c>
      <c r="H50" s="553" t="s">
        <v>348</v>
      </c>
      <c r="I50" s="553" t="s">
        <v>349</v>
      </c>
      <c r="J50" s="553" t="s">
        <v>349</v>
      </c>
      <c r="K50" s="555">
        <v>13.3</v>
      </c>
      <c r="L50" s="555">
        <v>118</v>
      </c>
      <c r="M50" s="553" t="s">
        <v>206</v>
      </c>
      <c r="N50" s="553" t="s">
        <v>187</v>
      </c>
      <c r="O50" s="556" t="s">
        <v>246</v>
      </c>
      <c r="P50" s="556" t="s">
        <v>326</v>
      </c>
      <c r="Q50" s="556" t="s">
        <v>280</v>
      </c>
      <c r="R50" s="556"/>
      <c r="S50" s="556"/>
      <c r="T50" s="541">
        <v>0.11917602123763169</v>
      </c>
      <c r="U50" s="557">
        <v>36.928400000000003</v>
      </c>
      <c r="V50" s="557">
        <v>23.4575</v>
      </c>
      <c r="W50" s="557">
        <v>53.977513000000002</v>
      </c>
      <c r="X50" s="542">
        <v>1025.2642000000001</v>
      </c>
      <c r="Y50" s="557">
        <v>6.6172000000000004</v>
      </c>
      <c r="Z50" s="542">
        <v>96.233999999999995</v>
      </c>
      <c r="AA50" s="557">
        <v>8.2870000000000008</v>
      </c>
      <c r="AB50" s="557">
        <v>0.46329999999999999</v>
      </c>
      <c r="AC50" s="557">
        <v>0.6845</v>
      </c>
      <c r="AD50" s="557">
        <v>37.597299999999997</v>
      </c>
      <c r="AE50" s="557">
        <v>23.744700000000002</v>
      </c>
      <c r="AF50" s="557">
        <v>55.164839999999998</v>
      </c>
      <c r="AG50" s="542">
        <v>1025.7289000000001</v>
      </c>
      <c r="AH50" s="557">
        <v>6.2272999999999996</v>
      </c>
      <c r="AI50" s="542">
        <v>91.366</v>
      </c>
      <c r="AJ50" s="557">
        <v>8.2530000000000001</v>
      </c>
      <c r="AK50" s="557">
        <v>0.72250000000000003</v>
      </c>
      <c r="AL50" s="557">
        <v>1.6596</v>
      </c>
      <c r="AM50" s="542">
        <v>5.6</v>
      </c>
    </row>
    <row r="51" spans="1:39">
      <c r="A51" s="562" t="s">
        <v>184</v>
      </c>
      <c r="B51" s="563">
        <v>42450</v>
      </c>
      <c r="C51" s="564">
        <v>0.61112414591443054</v>
      </c>
      <c r="D51" s="565" t="s">
        <v>237</v>
      </c>
      <c r="E51" s="554">
        <v>-0.16700000000000001</v>
      </c>
      <c r="F51" s="554">
        <v>2.35</v>
      </c>
      <c r="G51" s="554">
        <v>1.35</v>
      </c>
      <c r="H51" s="565" t="s">
        <v>348</v>
      </c>
      <c r="I51" s="565" t="s">
        <v>196</v>
      </c>
      <c r="J51" s="565" t="s">
        <v>349</v>
      </c>
      <c r="K51" s="542">
        <v>15.2</v>
      </c>
      <c r="L51" s="566">
        <v>125</v>
      </c>
      <c r="M51" s="565" t="s">
        <v>188</v>
      </c>
      <c r="N51" s="565" t="s">
        <v>187</v>
      </c>
      <c r="O51" s="567" t="s">
        <v>255</v>
      </c>
      <c r="P51" s="567" t="s">
        <v>326</v>
      </c>
      <c r="Q51" s="567" t="s">
        <v>240</v>
      </c>
      <c r="R51" s="567"/>
      <c r="S51" s="567"/>
      <c r="T51" s="541">
        <v>0.11177289916692977</v>
      </c>
      <c r="U51" s="557">
        <v>37.273899999999998</v>
      </c>
      <c r="V51" s="557">
        <v>24.439900000000002</v>
      </c>
      <c r="W51" s="557">
        <v>55.502850000000002</v>
      </c>
      <c r="X51" s="542">
        <v>1025.2329999999999</v>
      </c>
      <c r="Y51" s="557">
        <v>6.7050000000000001</v>
      </c>
      <c r="Z51" s="542">
        <v>99.367999999999995</v>
      </c>
      <c r="AA51" s="557">
        <v>8.2240000000000002</v>
      </c>
      <c r="AB51" s="557">
        <v>0.77849999999999997</v>
      </c>
      <c r="AC51" s="557">
        <v>0.61199999999999999</v>
      </c>
      <c r="AD51" s="557">
        <v>37.724499999999999</v>
      </c>
      <c r="AE51" s="557">
        <v>23.492599999999999</v>
      </c>
      <c r="AF51" s="557">
        <v>55.051209</v>
      </c>
      <c r="AG51" s="542">
        <v>1025.8995</v>
      </c>
      <c r="AH51" s="557">
        <v>6.4459</v>
      </c>
      <c r="AI51" s="542">
        <v>94.231999999999999</v>
      </c>
      <c r="AJ51" s="557">
        <v>8.2189999999999994</v>
      </c>
      <c r="AK51" s="557">
        <v>0.72399999999999998</v>
      </c>
      <c r="AL51" s="557">
        <v>1.7135</v>
      </c>
      <c r="AM51" s="542">
        <v>6.9</v>
      </c>
    </row>
    <row r="52" spans="1:39">
      <c r="A52" s="546" t="s">
        <v>184</v>
      </c>
      <c r="B52" s="551">
        <v>42458</v>
      </c>
      <c r="C52" s="552">
        <v>0.30373667569265117</v>
      </c>
      <c r="D52" s="553" t="s">
        <v>350</v>
      </c>
      <c r="E52" s="554">
        <v>-9.0300000000000005E-2</v>
      </c>
      <c r="F52" s="554">
        <v>1.54</v>
      </c>
      <c r="G52" s="554">
        <v>0.438</v>
      </c>
      <c r="H52" s="553" t="s">
        <v>348</v>
      </c>
      <c r="I52" s="553" t="s">
        <v>349</v>
      </c>
      <c r="J52" s="553" t="s">
        <v>349</v>
      </c>
      <c r="K52" s="555">
        <v>16.3</v>
      </c>
      <c r="L52" s="555">
        <v>117</v>
      </c>
      <c r="M52" s="553" t="s">
        <v>119</v>
      </c>
      <c r="N52" s="553" t="s">
        <v>187</v>
      </c>
      <c r="O52" s="556" t="s">
        <v>249</v>
      </c>
      <c r="P52" s="556" t="s">
        <v>326</v>
      </c>
      <c r="Q52" s="556" t="s">
        <v>244</v>
      </c>
      <c r="R52" s="556"/>
      <c r="S52" s="556"/>
      <c r="T52" s="541">
        <v>0.12055028469675945</v>
      </c>
      <c r="U52" s="557">
        <v>36.977899999999998</v>
      </c>
      <c r="V52" s="557">
        <v>22.430700000000002</v>
      </c>
      <c r="W52" s="557">
        <v>52.929186999999999</v>
      </c>
      <c r="X52" s="542">
        <v>1025.6007</v>
      </c>
      <c r="Y52" s="557">
        <v>6.8103999999999996</v>
      </c>
      <c r="Z52" s="542">
        <v>97.314999999999998</v>
      </c>
      <c r="AA52" s="557">
        <v>8.234</v>
      </c>
      <c r="AB52" s="557">
        <v>0.64690000000000003</v>
      </c>
      <c r="AC52" s="557">
        <v>1.0130999999999999</v>
      </c>
      <c r="AD52" s="557">
        <v>37.7988</v>
      </c>
      <c r="AE52" s="557">
        <v>22.6326</v>
      </c>
      <c r="AF52" s="557">
        <v>54.196800000000003</v>
      </c>
      <c r="AG52" s="542">
        <v>1026.2076999999999</v>
      </c>
      <c r="AH52" s="557">
        <v>6.6605999999999996</v>
      </c>
      <c r="AI52" s="542">
        <v>95.968999999999994</v>
      </c>
      <c r="AJ52" s="557">
        <v>8.2040000000000006</v>
      </c>
      <c r="AK52" s="557">
        <v>1.5434000000000001</v>
      </c>
      <c r="AL52" s="557">
        <v>2.4929999999999999</v>
      </c>
      <c r="AM52" s="542">
        <v>5.2</v>
      </c>
    </row>
    <row r="53" spans="1:39">
      <c r="A53" s="546" t="s">
        <v>422</v>
      </c>
      <c r="B53" s="551">
        <v>42415</v>
      </c>
      <c r="C53" s="552">
        <v>0.41182800000000003</v>
      </c>
      <c r="D53" s="553" t="s">
        <v>350</v>
      </c>
      <c r="E53" s="559">
        <v>-4.1000000000000002E-2</v>
      </c>
      <c r="F53" s="559">
        <v>1.79</v>
      </c>
      <c r="G53" s="559">
        <v>1.03</v>
      </c>
      <c r="H53" s="553" t="s">
        <v>348</v>
      </c>
      <c r="I53" s="553" t="s">
        <v>349</v>
      </c>
      <c r="J53" s="553" t="s">
        <v>349</v>
      </c>
      <c r="K53" s="555">
        <v>14.6</v>
      </c>
      <c r="L53" s="555">
        <v>124</v>
      </c>
      <c r="M53" s="553" t="s">
        <v>188</v>
      </c>
      <c r="N53" s="553" t="s">
        <v>187</v>
      </c>
      <c r="O53" s="556" t="s">
        <v>241</v>
      </c>
      <c r="P53" s="556" t="s">
        <v>326</v>
      </c>
      <c r="Q53" s="556" t="s">
        <v>280</v>
      </c>
      <c r="R53" s="544"/>
      <c r="S53" s="543"/>
      <c r="T53" s="558"/>
      <c r="U53" s="556"/>
    </row>
    <row r="54" spans="1:39">
      <c r="A54" s="546" t="s">
        <v>235</v>
      </c>
      <c r="B54" s="551">
        <v>42339</v>
      </c>
      <c r="C54" s="552">
        <v>0.27</v>
      </c>
      <c r="D54" s="553" t="s">
        <v>350</v>
      </c>
      <c r="E54" s="554">
        <v>-2.3199999999999998E-2</v>
      </c>
      <c r="F54" s="554">
        <v>2.9</v>
      </c>
      <c r="G54" s="554">
        <v>0.64400000000000002</v>
      </c>
      <c r="H54" s="553" t="s">
        <v>348</v>
      </c>
      <c r="I54" s="553" t="s">
        <v>191</v>
      </c>
      <c r="J54" s="553" t="s">
        <v>349</v>
      </c>
      <c r="K54" s="555">
        <v>14.4</v>
      </c>
      <c r="L54" s="555">
        <v>115</v>
      </c>
      <c r="M54" s="553" t="s">
        <v>197</v>
      </c>
      <c r="N54" s="553" t="s">
        <v>187</v>
      </c>
      <c r="O54" s="556" t="s">
        <v>250</v>
      </c>
      <c r="P54" s="556" t="s">
        <v>326</v>
      </c>
      <c r="Q54" s="556" t="s">
        <v>280</v>
      </c>
      <c r="R54" s="556"/>
      <c r="S54" s="556"/>
      <c r="T54" s="541">
        <v>9.8100539717269397E-2</v>
      </c>
      <c r="U54" s="557">
        <v>36.219299999999997</v>
      </c>
      <c r="V54" s="557">
        <v>21.815799999999999</v>
      </c>
      <c r="W54" s="557">
        <v>51.312272999999998</v>
      </c>
      <c r="X54" s="542">
        <v>1025.1976</v>
      </c>
      <c r="Y54" s="557">
        <v>7.0502000000000002</v>
      </c>
      <c r="Z54" s="542">
        <v>99.215000000000003</v>
      </c>
      <c r="AA54" s="557">
        <v>8.1820000000000004</v>
      </c>
      <c r="AB54" s="557">
        <v>0.55679999999999996</v>
      </c>
      <c r="AC54" s="557">
        <v>0.4395</v>
      </c>
      <c r="AD54" s="557">
        <v>36.249899999999997</v>
      </c>
      <c r="AE54" s="557">
        <v>21.664899999999999</v>
      </c>
      <c r="AF54" s="557">
        <v>51.199829999999999</v>
      </c>
      <c r="AG54" s="542">
        <v>1025.3478</v>
      </c>
      <c r="AH54" s="557">
        <v>7.1207000000000003</v>
      </c>
      <c r="AI54" s="542">
        <v>99.956000000000003</v>
      </c>
      <c r="AJ54" s="557">
        <v>8.1929999999999996</v>
      </c>
      <c r="AK54" s="557">
        <v>0.84009999999999996</v>
      </c>
      <c r="AL54" s="557">
        <v>2.7107999999999999</v>
      </c>
      <c r="AM54" s="542">
        <v>7.8</v>
      </c>
    </row>
    <row r="55" spans="1:39">
      <c r="A55" s="546" t="s">
        <v>235</v>
      </c>
      <c r="B55" s="551">
        <v>42345</v>
      </c>
      <c r="C55" s="552">
        <v>-1.821E-2</v>
      </c>
      <c r="D55" s="553" t="s">
        <v>350</v>
      </c>
      <c r="E55" s="554">
        <v>0.222</v>
      </c>
      <c r="F55" s="554">
        <v>3.34</v>
      </c>
      <c r="G55" s="554">
        <v>3.3000000000000002E-2</v>
      </c>
      <c r="H55" s="553" t="s">
        <v>348</v>
      </c>
      <c r="I55" s="553" t="s">
        <v>191</v>
      </c>
      <c r="J55" s="553" t="s">
        <v>349</v>
      </c>
      <c r="K55" s="555">
        <v>16.8</v>
      </c>
      <c r="L55" s="555">
        <v>112</v>
      </c>
      <c r="M55" s="553" t="s">
        <v>102</v>
      </c>
      <c r="N55" s="553" t="s">
        <v>193</v>
      </c>
      <c r="O55" s="556" t="s">
        <v>259</v>
      </c>
      <c r="P55" s="556" t="s">
        <v>326</v>
      </c>
      <c r="Q55" s="556" t="s">
        <v>240</v>
      </c>
      <c r="R55" s="556"/>
      <c r="S55" s="556"/>
      <c r="T55" s="541">
        <v>9.9158519132630837E-2</v>
      </c>
      <c r="U55" s="557">
        <v>36.2759</v>
      </c>
      <c r="V55" s="557">
        <v>21.235499999999998</v>
      </c>
      <c r="W55" s="557">
        <v>50.769824999999997</v>
      </c>
      <c r="X55" s="542">
        <v>1025.4022</v>
      </c>
      <c r="Y55" s="557">
        <v>7.0376000000000003</v>
      </c>
      <c r="Z55" s="542">
        <v>98.05</v>
      </c>
      <c r="AA55" s="557">
        <v>8.3230000000000004</v>
      </c>
      <c r="AB55" s="557">
        <v>0.39829999999999999</v>
      </c>
      <c r="AC55" s="557">
        <v>0.66200000000000003</v>
      </c>
      <c r="AD55" s="557">
        <v>36.311700000000002</v>
      </c>
      <c r="AE55" s="557">
        <v>21.190300000000001</v>
      </c>
      <c r="AF55" s="557">
        <v>50.775525999999999</v>
      </c>
      <c r="AG55" s="542">
        <v>1025.5274999999999</v>
      </c>
      <c r="AH55" s="557">
        <v>6.8331</v>
      </c>
      <c r="AI55" s="542">
        <v>95.143000000000001</v>
      </c>
      <c r="AJ55" s="557">
        <v>8.3170000000000002</v>
      </c>
      <c r="AK55" s="557">
        <v>0.4662</v>
      </c>
      <c r="AL55" s="557">
        <v>4.2161999999999997</v>
      </c>
      <c r="AM55" s="542">
        <v>5.2</v>
      </c>
    </row>
    <row r="56" spans="1:39">
      <c r="A56" s="546" t="s">
        <v>235</v>
      </c>
      <c r="B56" s="551">
        <v>42352</v>
      </c>
      <c r="C56" s="552">
        <v>0.52108100000000002</v>
      </c>
      <c r="D56" s="553" t="s">
        <v>236</v>
      </c>
      <c r="E56" s="559">
        <v>3.5900000000000001E-2</v>
      </c>
      <c r="F56" s="559">
        <v>2.78</v>
      </c>
      <c r="G56" s="559">
        <v>1.1399999999999999</v>
      </c>
      <c r="H56" s="553" t="s">
        <v>348</v>
      </c>
      <c r="I56" s="553" t="s">
        <v>191</v>
      </c>
      <c r="J56" s="553" t="s">
        <v>349</v>
      </c>
      <c r="K56" s="556">
        <v>16.600000000000001</v>
      </c>
      <c r="L56" s="556">
        <v>108</v>
      </c>
      <c r="M56" s="553" t="s">
        <v>102</v>
      </c>
      <c r="N56" s="553" t="s">
        <v>193</v>
      </c>
      <c r="O56" s="556" t="s">
        <v>111</v>
      </c>
      <c r="P56" s="556" t="s">
        <v>326</v>
      </c>
      <c r="Q56" s="556" t="s">
        <v>240</v>
      </c>
      <c r="R56" s="556"/>
      <c r="S56" s="556"/>
      <c r="T56" s="541">
        <v>0.10539074829221061</v>
      </c>
      <c r="U56" s="557">
        <v>36.421300000000002</v>
      </c>
      <c r="V56" s="557">
        <v>21.643000000000001</v>
      </c>
      <c r="W56" s="557">
        <v>51.382837000000002</v>
      </c>
      <c r="X56" s="542">
        <v>1025.3996</v>
      </c>
      <c r="Y56" s="557">
        <v>7.1668000000000003</v>
      </c>
      <c r="Z56" s="542">
        <v>100.66500000000001</v>
      </c>
      <c r="AA56" s="557">
        <v>8.1590000000000007</v>
      </c>
      <c r="AB56" s="557">
        <v>0.40150000000000002</v>
      </c>
      <c r="AC56" s="557">
        <v>0.57850000000000001</v>
      </c>
      <c r="AD56" s="557">
        <v>36.414200000000001</v>
      </c>
      <c r="AE56" s="557">
        <v>21.1143</v>
      </c>
      <c r="AF56" s="557">
        <v>50.822248000000002</v>
      </c>
      <c r="AG56" s="542">
        <v>1025.6252999999999</v>
      </c>
      <c r="AH56" s="557">
        <v>6.4452999999999996</v>
      </c>
      <c r="AI56" s="542">
        <v>89.676000000000002</v>
      </c>
      <c r="AJ56" s="557">
        <v>8.1300000000000008</v>
      </c>
      <c r="AK56" s="557">
        <v>0.86780000000000002</v>
      </c>
      <c r="AL56" s="557">
        <v>3.5834999999999999</v>
      </c>
      <c r="AM56" s="542">
        <v>6.1</v>
      </c>
    </row>
    <row r="57" spans="1:39">
      <c r="A57" s="546" t="s">
        <v>235</v>
      </c>
      <c r="B57" s="551">
        <v>42359</v>
      </c>
      <c r="C57" s="552">
        <v>0.61814599999999997</v>
      </c>
      <c r="D57" s="553" t="s">
        <v>237</v>
      </c>
      <c r="E57" s="559">
        <v>7.4099999999999999E-3</v>
      </c>
      <c r="F57" s="559">
        <v>2</v>
      </c>
      <c r="G57" s="559">
        <v>0.11899999999999999</v>
      </c>
      <c r="H57" s="553" t="s">
        <v>348</v>
      </c>
      <c r="I57" s="553" t="s">
        <v>196</v>
      </c>
      <c r="J57" s="553" t="s">
        <v>349</v>
      </c>
      <c r="K57" s="556">
        <v>14</v>
      </c>
      <c r="L57" s="556">
        <v>113</v>
      </c>
      <c r="M57" s="553" t="s">
        <v>197</v>
      </c>
      <c r="N57" s="553" t="s">
        <v>193</v>
      </c>
      <c r="O57" s="556" t="s">
        <v>241</v>
      </c>
      <c r="P57" s="556" t="s">
        <v>326</v>
      </c>
      <c r="Q57" s="556" t="s">
        <v>327</v>
      </c>
      <c r="R57" s="556"/>
      <c r="S57" s="552"/>
      <c r="T57" s="541">
        <v>0.11068484137113808</v>
      </c>
      <c r="U57" s="557">
        <v>36.563200000000002</v>
      </c>
      <c r="V57" s="557">
        <v>21.7807</v>
      </c>
      <c r="W57" s="557">
        <v>51.707526999999999</v>
      </c>
      <c r="X57" s="542">
        <v>1025.4689000000001</v>
      </c>
      <c r="Y57" s="557">
        <v>6.9943999999999997</v>
      </c>
      <c r="Z57" s="542">
        <v>98.566000000000003</v>
      </c>
      <c r="AA57" s="557">
        <v>8.202</v>
      </c>
      <c r="AB57" s="557">
        <v>0.90580000000000005</v>
      </c>
      <c r="AC57" s="557">
        <v>0.80659999999999998</v>
      </c>
      <c r="AD57" s="557">
        <v>36.575499999999998</v>
      </c>
      <c r="AE57" s="557">
        <v>21.258900000000001</v>
      </c>
      <c r="AF57" s="557">
        <v>51.176023000000001</v>
      </c>
      <c r="AG57" s="542">
        <v>1025.7092</v>
      </c>
      <c r="AH57" s="557">
        <v>6.4644000000000004</v>
      </c>
      <c r="AI57" s="542">
        <v>90.26</v>
      </c>
      <c r="AJ57" s="557">
        <v>8.1720000000000006</v>
      </c>
      <c r="AK57" s="557">
        <v>2.2894999999999999</v>
      </c>
      <c r="AL57" s="557">
        <v>2.0543999999999998</v>
      </c>
      <c r="AM57" s="542">
        <v>5.9</v>
      </c>
    </row>
    <row r="58" spans="1:39">
      <c r="A58" s="546" t="s">
        <v>235</v>
      </c>
      <c r="B58" s="551">
        <v>42373</v>
      </c>
      <c r="C58" s="552">
        <v>0.30619400000000002</v>
      </c>
      <c r="D58" s="553" t="s">
        <v>350</v>
      </c>
      <c r="E58" s="560">
        <v>9.8599999999999993E-2</v>
      </c>
      <c r="F58" s="560">
        <v>2.76</v>
      </c>
      <c r="G58" s="560">
        <v>0.58399999999999996</v>
      </c>
      <c r="H58" s="553" t="s">
        <v>348</v>
      </c>
      <c r="I58" s="553" t="s">
        <v>191</v>
      </c>
      <c r="J58" s="553" t="s">
        <v>349</v>
      </c>
      <c r="K58" s="556">
        <v>16.7</v>
      </c>
      <c r="L58" s="556">
        <v>121</v>
      </c>
      <c r="M58" s="553" t="s">
        <v>102</v>
      </c>
      <c r="N58" s="553" t="s">
        <v>187</v>
      </c>
      <c r="O58" s="556" t="s">
        <v>237</v>
      </c>
      <c r="P58" s="556" t="s">
        <v>326</v>
      </c>
      <c r="Q58" s="556" t="s">
        <v>327</v>
      </c>
      <c r="R58" s="556"/>
      <c r="S58" s="552"/>
      <c r="T58" s="541">
        <v>9.4335058322528892E-2</v>
      </c>
      <c r="U58" s="557">
        <v>36.7012</v>
      </c>
      <c r="V58" s="557">
        <v>23.325900000000001</v>
      </c>
      <c r="W58" s="557">
        <v>53.540798000000002</v>
      </c>
      <c r="X58" s="542">
        <v>1025.1304</v>
      </c>
      <c r="Y58" s="557">
        <v>6.7908999999999997</v>
      </c>
      <c r="Z58" s="542">
        <v>98.406999999999996</v>
      </c>
      <c r="AA58" s="557">
        <v>8.3450000000000006</v>
      </c>
      <c r="AB58" s="557">
        <v>0.44030000000000002</v>
      </c>
      <c r="AC58" s="557">
        <v>0.4128</v>
      </c>
      <c r="AD58" s="557">
        <v>36.650500000000001</v>
      </c>
      <c r="AE58" s="557">
        <v>22.4636</v>
      </c>
      <c r="AF58" s="557">
        <v>52.556967999999998</v>
      </c>
      <c r="AG58" s="542">
        <v>1025.4271000000001</v>
      </c>
      <c r="AH58" s="557">
        <v>6.0079000000000002</v>
      </c>
      <c r="AI58" s="542">
        <v>85.734999999999999</v>
      </c>
      <c r="AJ58" s="557">
        <v>8.2970000000000006</v>
      </c>
      <c r="AK58" s="557">
        <v>1.6843999999999999</v>
      </c>
      <c r="AL58" s="557">
        <v>4.5617999999999999</v>
      </c>
      <c r="AM58" s="542">
        <v>7.5</v>
      </c>
    </row>
    <row r="59" spans="1:39">
      <c r="A59" s="546" t="s">
        <v>235</v>
      </c>
      <c r="B59" s="551">
        <v>42380</v>
      </c>
      <c r="C59" s="561">
        <v>0.58130376030939845</v>
      </c>
      <c r="D59" s="553" t="s">
        <v>237</v>
      </c>
      <c r="E59" s="554">
        <v>0.28299999999999997</v>
      </c>
      <c r="F59" s="554">
        <v>1.39</v>
      </c>
      <c r="G59" s="554">
        <v>1.02</v>
      </c>
      <c r="H59" s="553" t="s">
        <v>348</v>
      </c>
      <c r="I59" s="553" t="s">
        <v>349</v>
      </c>
      <c r="J59" s="553" t="s">
        <v>349</v>
      </c>
      <c r="K59" s="555">
        <v>14.7</v>
      </c>
      <c r="L59" s="555">
        <v>105</v>
      </c>
      <c r="M59" s="553" t="s">
        <v>188</v>
      </c>
      <c r="N59" s="553" t="s">
        <v>207</v>
      </c>
      <c r="O59" s="556" t="s">
        <v>237</v>
      </c>
      <c r="P59" s="556" t="s">
        <v>326</v>
      </c>
      <c r="Q59" s="556" t="s">
        <v>327</v>
      </c>
      <c r="R59" s="556"/>
      <c r="S59" s="552"/>
      <c r="T59" s="541">
        <v>8.1888983141779587E-2</v>
      </c>
      <c r="U59" s="557">
        <v>36.597499999999997</v>
      </c>
      <c r="V59" s="557">
        <v>24.616499999999998</v>
      </c>
      <c r="W59" s="557">
        <v>54.800241</v>
      </c>
      <c r="X59" s="542">
        <v>1024.6668999999999</v>
      </c>
      <c r="Y59" s="557">
        <v>6.7168000000000001</v>
      </c>
      <c r="Z59" s="542">
        <v>99.456999999999994</v>
      </c>
      <c r="AA59" s="557">
        <v>8.2059999999999995</v>
      </c>
      <c r="AB59" s="557">
        <v>0.38240000000000002</v>
      </c>
      <c r="AC59" s="557">
        <v>0.26850000000000002</v>
      </c>
      <c r="AD59" s="557">
        <v>36.685499999999998</v>
      </c>
      <c r="AE59" s="557">
        <v>23.8307</v>
      </c>
      <c r="AF59" s="557">
        <v>54.074294999999999</v>
      </c>
      <c r="AG59" s="542">
        <v>1025.0541000000001</v>
      </c>
      <c r="AH59" s="557">
        <v>4.3384</v>
      </c>
      <c r="AI59" s="542">
        <v>63.411999999999999</v>
      </c>
      <c r="AJ59" s="557">
        <v>8.1120000000000001</v>
      </c>
      <c r="AK59" s="557">
        <v>1.9615</v>
      </c>
      <c r="AL59" s="557">
        <v>3.0144000000000002</v>
      </c>
      <c r="AM59" s="542">
        <v>12.2</v>
      </c>
    </row>
    <row r="60" spans="1:39">
      <c r="A60" s="546" t="s">
        <v>235</v>
      </c>
      <c r="B60" s="551">
        <v>42387</v>
      </c>
      <c r="C60" s="552">
        <v>0.43334499999999998</v>
      </c>
      <c r="D60" s="553" t="s">
        <v>350</v>
      </c>
      <c r="E60" s="554">
        <v>-0.434</v>
      </c>
      <c r="F60" s="554">
        <v>2.4500000000000002</v>
      </c>
      <c r="G60" s="554">
        <v>1.04</v>
      </c>
      <c r="H60" s="553" t="s">
        <v>348</v>
      </c>
      <c r="I60" s="553" t="s">
        <v>196</v>
      </c>
      <c r="J60" s="553" t="s">
        <v>349</v>
      </c>
      <c r="K60" s="555">
        <v>12.4</v>
      </c>
      <c r="L60" s="555">
        <v>101</v>
      </c>
      <c r="M60" s="553" t="s">
        <v>116</v>
      </c>
      <c r="N60" s="553" t="s">
        <v>207</v>
      </c>
      <c r="O60" s="556" t="s">
        <v>243</v>
      </c>
      <c r="P60" s="556" t="s">
        <v>326</v>
      </c>
      <c r="Q60" s="556" t="s">
        <v>280</v>
      </c>
      <c r="R60" s="556"/>
      <c r="S60" s="556"/>
      <c r="T60" s="541">
        <v>9.0797338438491138E-2</v>
      </c>
      <c r="U60" s="557">
        <v>36.7346</v>
      </c>
      <c r="V60" s="557">
        <v>24.323599999999999</v>
      </c>
      <c r="W60" s="557">
        <v>54.664057</v>
      </c>
      <c r="X60" s="542">
        <v>1024.8587</v>
      </c>
      <c r="Y60" s="557">
        <v>6.4459</v>
      </c>
      <c r="Z60" s="542">
        <v>95.045000000000002</v>
      </c>
      <c r="AA60" s="557">
        <v>8.1679999999999993</v>
      </c>
      <c r="AB60" s="557">
        <v>0.65359999999999996</v>
      </c>
      <c r="AC60" s="557">
        <v>0.73870000000000002</v>
      </c>
      <c r="AD60" s="557">
        <v>36.738799999999998</v>
      </c>
      <c r="AE60" s="557">
        <v>23.920100000000001</v>
      </c>
      <c r="AF60" s="557">
        <v>54.240943999999999</v>
      </c>
      <c r="AG60" s="542">
        <v>1025.0681</v>
      </c>
      <c r="AH60" s="557">
        <v>6.1547000000000001</v>
      </c>
      <c r="AI60" s="542">
        <v>90.128</v>
      </c>
      <c r="AJ60" s="557">
        <v>8.1549999999999994</v>
      </c>
      <c r="AK60" s="557">
        <v>1.0566</v>
      </c>
      <c r="AL60" s="557">
        <v>1.1623000000000001</v>
      </c>
      <c r="AM60" s="542">
        <v>5.8</v>
      </c>
    </row>
    <row r="61" spans="1:39">
      <c r="A61" s="546" t="s">
        <v>235</v>
      </c>
      <c r="B61" s="551">
        <v>42394</v>
      </c>
      <c r="C61" s="552">
        <v>1.627588</v>
      </c>
      <c r="D61" s="553" t="s">
        <v>254</v>
      </c>
      <c r="E61" s="554">
        <v>0.84099999999999997</v>
      </c>
      <c r="F61" s="554">
        <v>2.4900000000000002</v>
      </c>
      <c r="G61" s="554">
        <v>1.33</v>
      </c>
      <c r="H61" s="553" t="s">
        <v>348</v>
      </c>
      <c r="I61" s="553" t="s">
        <v>196</v>
      </c>
      <c r="J61" s="553" t="s">
        <v>349</v>
      </c>
      <c r="K61" s="555">
        <v>13.7</v>
      </c>
      <c r="L61" s="555">
        <v>112</v>
      </c>
      <c r="M61" s="553" t="s">
        <v>197</v>
      </c>
      <c r="N61" s="553" t="s">
        <v>193</v>
      </c>
      <c r="O61" s="556" t="s">
        <v>243</v>
      </c>
      <c r="P61" s="556" t="s">
        <v>326</v>
      </c>
      <c r="Q61" s="556" t="s">
        <v>280</v>
      </c>
      <c r="R61" s="556"/>
      <c r="S61" s="556"/>
      <c r="T61" s="541">
        <v>8.6202121470200246E-2</v>
      </c>
      <c r="U61" s="557">
        <v>36.7532</v>
      </c>
      <c r="V61" s="557">
        <v>24.265699999999999</v>
      </c>
      <c r="W61" s="557">
        <v>54.625833</v>
      </c>
      <c r="X61" s="542">
        <v>1024.8906999999999</v>
      </c>
      <c r="Y61" s="557">
        <v>6.69</v>
      </c>
      <c r="Z61" s="542">
        <v>98.557000000000002</v>
      </c>
      <c r="AA61" s="557">
        <v>8.1859999999999999</v>
      </c>
      <c r="AB61" s="557">
        <v>0.55289999999999995</v>
      </c>
      <c r="AC61" s="557">
        <v>0.51439999999999997</v>
      </c>
      <c r="AD61" s="557">
        <v>36.749600000000001</v>
      </c>
      <c r="AE61" s="557">
        <v>23.764199999999999</v>
      </c>
      <c r="AF61" s="557">
        <v>54.086188999999997</v>
      </c>
      <c r="AG61" s="542">
        <v>1025.1231</v>
      </c>
      <c r="AH61" s="557">
        <v>6.1022999999999996</v>
      </c>
      <c r="AI61" s="542">
        <v>89.126000000000005</v>
      </c>
      <c r="AJ61" s="557">
        <v>8.1519999999999992</v>
      </c>
      <c r="AK61" s="557">
        <v>0.98429999999999995</v>
      </c>
      <c r="AL61" s="557">
        <v>1.7060999999999999</v>
      </c>
      <c r="AM61" s="542">
        <v>8</v>
      </c>
    </row>
    <row r="62" spans="1:39">
      <c r="A62" s="546" t="s">
        <v>235</v>
      </c>
      <c r="B62" s="551">
        <v>42401</v>
      </c>
      <c r="C62" s="552">
        <v>0.27058700000000002</v>
      </c>
      <c r="D62" s="553" t="s">
        <v>350</v>
      </c>
      <c r="E62" s="554">
        <v>0.10299999999999999</v>
      </c>
      <c r="F62" s="554">
        <v>1.92</v>
      </c>
      <c r="G62" s="554">
        <v>1.44</v>
      </c>
      <c r="H62" s="553" t="s">
        <v>348</v>
      </c>
      <c r="I62" s="553" t="s">
        <v>349</v>
      </c>
      <c r="J62" s="553" t="s">
        <v>349</v>
      </c>
      <c r="K62" s="556">
        <v>13.9</v>
      </c>
      <c r="L62" s="556">
        <v>119</v>
      </c>
      <c r="M62" s="553" t="s">
        <v>197</v>
      </c>
      <c r="N62" s="553" t="s">
        <v>187</v>
      </c>
      <c r="O62" s="556" t="s">
        <v>255</v>
      </c>
      <c r="P62" s="556" t="s">
        <v>326</v>
      </c>
      <c r="Q62" s="556" t="s">
        <v>240</v>
      </c>
      <c r="R62" s="556"/>
      <c r="S62" s="556"/>
      <c r="T62" s="541">
        <v>0.14543802498951763</v>
      </c>
      <c r="U62" s="557">
        <v>36.711100000000002</v>
      </c>
      <c r="V62" s="557">
        <v>23.6845</v>
      </c>
      <c r="W62" s="557">
        <v>53.940956</v>
      </c>
      <c r="X62" s="542">
        <v>1025.0316</v>
      </c>
      <c r="Y62" s="557">
        <v>6.5019999999999998</v>
      </c>
      <c r="Z62" s="542">
        <v>94.811999999999998</v>
      </c>
      <c r="AA62" s="557">
        <v>8.16</v>
      </c>
      <c r="AB62" s="557">
        <v>0.42230000000000001</v>
      </c>
      <c r="AC62" s="557">
        <v>0.70320000000000005</v>
      </c>
      <c r="AD62" s="557">
        <v>36.706699999999998</v>
      </c>
      <c r="AE62" s="557">
        <v>23.244299999999999</v>
      </c>
      <c r="AF62" s="557">
        <v>53.46875</v>
      </c>
      <c r="AG62" s="542">
        <v>1025.2440999999999</v>
      </c>
      <c r="AH62" s="557">
        <v>6.1879999999999997</v>
      </c>
      <c r="AI62" s="542">
        <v>89.546000000000006</v>
      </c>
      <c r="AJ62" s="557">
        <v>8.1630000000000003</v>
      </c>
      <c r="AK62" s="557">
        <v>1.7312000000000001</v>
      </c>
      <c r="AL62" s="557">
        <v>1.2186999999999999</v>
      </c>
      <c r="AM62" s="542">
        <v>6</v>
      </c>
    </row>
    <row r="63" spans="1:39">
      <c r="A63" s="546" t="s">
        <v>235</v>
      </c>
      <c r="B63" s="551">
        <v>42408</v>
      </c>
      <c r="C63" s="552">
        <v>0.30768299999999998</v>
      </c>
      <c r="D63" s="553" t="s">
        <v>350</v>
      </c>
      <c r="E63" s="554">
        <v>-1.29</v>
      </c>
      <c r="F63" s="554">
        <v>1.83</v>
      </c>
      <c r="G63" s="554">
        <v>0.81399999999999995</v>
      </c>
      <c r="H63" s="553" t="s">
        <v>348</v>
      </c>
      <c r="I63" s="553" t="s">
        <v>349</v>
      </c>
      <c r="J63" s="553" t="s">
        <v>349</v>
      </c>
      <c r="K63" s="556">
        <v>11.5</v>
      </c>
      <c r="L63" s="556">
        <v>100</v>
      </c>
      <c r="M63" s="553" t="s">
        <v>116</v>
      </c>
      <c r="N63" s="553" t="s">
        <v>207</v>
      </c>
      <c r="O63" s="556" t="s">
        <v>236</v>
      </c>
      <c r="P63" s="556" t="s">
        <v>326</v>
      </c>
      <c r="Q63" s="556" t="s">
        <v>327</v>
      </c>
      <c r="R63" s="556"/>
      <c r="S63" s="556"/>
      <c r="T63" s="541">
        <v>8.0859741867478296E-2</v>
      </c>
      <c r="U63" s="557">
        <v>36.7378</v>
      </c>
      <c r="V63" s="557">
        <v>23.703199999999999</v>
      </c>
      <c r="W63" s="557">
        <v>53.995997000000003</v>
      </c>
      <c r="X63" s="542">
        <v>1025.0473</v>
      </c>
      <c r="Y63" s="557">
        <v>6.8970000000000002</v>
      </c>
      <c r="Z63" s="542">
        <v>100.62</v>
      </c>
      <c r="AA63" s="557">
        <v>8.2530000000000001</v>
      </c>
      <c r="AB63" s="557">
        <v>0.1132</v>
      </c>
      <c r="AC63" s="557">
        <v>0.28299999999999997</v>
      </c>
      <c r="AD63" s="557">
        <v>36.723199999999999</v>
      </c>
      <c r="AE63" s="557">
        <v>22.821100000000001</v>
      </c>
      <c r="AF63" s="557">
        <v>53.034011</v>
      </c>
      <c r="AG63" s="542">
        <v>1025.3797999999999</v>
      </c>
      <c r="AH63" s="557">
        <v>6.4824999999999999</v>
      </c>
      <c r="AI63" s="542">
        <v>93.128</v>
      </c>
      <c r="AJ63" s="557">
        <v>8.2249999999999996</v>
      </c>
      <c r="AK63" s="557">
        <v>0.92989999999999995</v>
      </c>
      <c r="AL63" s="557">
        <v>1.4865999999999999</v>
      </c>
      <c r="AM63" s="542">
        <v>10</v>
      </c>
    </row>
    <row r="64" spans="1:39">
      <c r="A64" s="546" t="s">
        <v>235</v>
      </c>
      <c r="B64" s="551">
        <v>42415</v>
      </c>
      <c r="C64" s="552">
        <v>0.52799499999999999</v>
      </c>
      <c r="D64" s="553" t="s">
        <v>236</v>
      </c>
      <c r="E64" s="554">
        <v>0.86899999999999999</v>
      </c>
      <c r="F64" s="554">
        <v>3.04</v>
      </c>
      <c r="G64" s="554">
        <v>0.376</v>
      </c>
      <c r="H64" s="553" t="s">
        <v>348</v>
      </c>
      <c r="I64" s="553" t="s">
        <v>191</v>
      </c>
      <c r="J64" s="553" t="s">
        <v>349</v>
      </c>
      <c r="K64" s="555">
        <v>16</v>
      </c>
      <c r="L64" s="555">
        <v>131</v>
      </c>
      <c r="M64" s="553" t="s">
        <v>119</v>
      </c>
      <c r="N64" s="553" t="s">
        <v>189</v>
      </c>
      <c r="O64" s="556" t="s">
        <v>250</v>
      </c>
      <c r="P64" s="556" t="s">
        <v>326</v>
      </c>
      <c r="Q64" s="556" t="s">
        <v>280</v>
      </c>
      <c r="R64" s="556"/>
      <c r="S64" s="556"/>
      <c r="T64" s="541">
        <v>0.11697480279294538</v>
      </c>
      <c r="U64" s="557">
        <v>36.801200000000001</v>
      </c>
      <c r="V64" s="557">
        <v>23.605599999999999</v>
      </c>
      <c r="W64" s="557">
        <v>53.972873999999997</v>
      </c>
      <c r="X64" s="542">
        <v>1025.124</v>
      </c>
      <c r="Y64" s="557">
        <v>6.5872999999999999</v>
      </c>
      <c r="Z64" s="542">
        <v>95.975999999999999</v>
      </c>
      <c r="AA64" s="557">
        <v>8.2629999999999999</v>
      </c>
      <c r="AB64" s="557">
        <v>0.59140000000000004</v>
      </c>
      <c r="AC64" s="557">
        <v>0.60109999999999997</v>
      </c>
      <c r="AD64" s="557">
        <v>36.793999999999997</v>
      </c>
      <c r="AE64" s="557">
        <v>23.5413</v>
      </c>
      <c r="AF64" s="557">
        <v>53.902841000000002</v>
      </c>
      <c r="AG64" s="542">
        <v>1025.2229</v>
      </c>
      <c r="AH64" s="557">
        <v>6.3719999999999999</v>
      </c>
      <c r="AI64" s="542">
        <v>92.730999999999995</v>
      </c>
      <c r="AJ64" s="557">
        <v>8.2639999999999993</v>
      </c>
      <c r="AK64" s="557">
        <v>0.78759999999999997</v>
      </c>
      <c r="AL64" s="557">
        <v>1.3989</v>
      </c>
      <c r="AM64" s="542">
        <v>5.8</v>
      </c>
    </row>
    <row r="65" spans="1:39">
      <c r="A65" s="546" t="s">
        <v>235</v>
      </c>
      <c r="B65" s="551">
        <v>42429</v>
      </c>
      <c r="C65" s="552">
        <v>0.499718</v>
      </c>
      <c r="D65" s="553" t="s">
        <v>350</v>
      </c>
      <c r="E65" s="554">
        <v>0.26700000000000002</v>
      </c>
      <c r="F65" s="554">
        <v>2.1</v>
      </c>
      <c r="G65" s="554">
        <v>0.43</v>
      </c>
      <c r="H65" s="553" t="s">
        <v>348</v>
      </c>
      <c r="I65" s="553" t="s">
        <v>196</v>
      </c>
      <c r="J65" s="553" t="s">
        <v>349</v>
      </c>
      <c r="K65" s="555">
        <v>13.2</v>
      </c>
      <c r="L65" s="555">
        <v>139</v>
      </c>
      <c r="M65" s="553" t="s">
        <v>206</v>
      </c>
      <c r="N65" s="553" t="s">
        <v>204</v>
      </c>
      <c r="O65" s="556" t="s">
        <v>238</v>
      </c>
      <c r="P65" s="556" t="s">
        <v>326</v>
      </c>
      <c r="Q65" s="556" t="s">
        <v>280</v>
      </c>
      <c r="R65" s="556"/>
      <c r="S65" s="556"/>
      <c r="T65" s="541">
        <v>8.3598010779691062E-2</v>
      </c>
      <c r="U65" s="557">
        <v>36.813499999999998</v>
      </c>
      <c r="V65" s="557">
        <v>23.487400000000001</v>
      </c>
      <c r="W65" s="557">
        <v>53.860889999999998</v>
      </c>
      <c r="X65" s="542">
        <v>1025.1682000000001</v>
      </c>
      <c r="Y65" s="557">
        <v>6.4226000000000001</v>
      </c>
      <c r="Z65" s="542">
        <v>93.391000000000005</v>
      </c>
      <c r="AA65" s="557">
        <v>8.3840000000000003</v>
      </c>
      <c r="AB65" s="557">
        <v>9.8599999999999993E-2</v>
      </c>
      <c r="AC65" s="557">
        <v>0.3145</v>
      </c>
      <c r="AD65" s="557">
        <v>36.839599999999997</v>
      </c>
      <c r="AE65" s="557">
        <v>22.394200000000001</v>
      </c>
      <c r="AF65" s="557">
        <v>52.723047000000001</v>
      </c>
      <c r="AG65" s="542">
        <v>1025.5923</v>
      </c>
      <c r="AH65" s="557">
        <v>4.9226999999999999</v>
      </c>
      <c r="AI65" s="542">
        <v>70.239999999999995</v>
      </c>
      <c r="AJ65" s="557">
        <v>8.3000000000000007</v>
      </c>
      <c r="AK65" s="557">
        <v>1.6658999999999999</v>
      </c>
      <c r="AL65" s="557">
        <v>3.1095999999999999</v>
      </c>
      <c r="AM65" s="542">
        <v>9</v>
      </c>
    </row>
    <row r="66" spans="1:39">
      <c r="A66" s="546" t="s">
        <v>235</v>
      </c>
      <c r="B66" s="551">
        <v>42436</v>
      </c>
      <c r="C66" s="552">
        <v>0.83634600000000003</v>
      </c>
      <c r="D66" s="553" t="s">
        <v>241</v>
      </c>
      <c r="E66" s="554">
        <v>0.72799999999999998</v>
      </c>
      <c r="F66" s="554">
        <v>1.66</v>
      </c>
      <c r="G66" s="554">
        <v>0.49399999999999999</v>
      </c>
      <c r="H66" s="553" t="s">
        <v>348</v>
      </c>
      <c r="I66" s="553" t="s">
        <v>349</v>
      </c>
      <c r="J66" s="553" t="s">
        <v>349</v>
      </c>
      <c r="K66" s="555">
        <v>14.9</v>
      </c>
      <c r="L66" s="555">
        <v>110</v>
      </c>
      <c r="M66" s="553" t="s">
        <v>188</v>
      </c>
      <c r="N66" s="553" t="s">
        <v>193</v>
      </c>
      <c r="O66" s="556" t="s">
        <v>255</v>
      </c>
      <c r="P66" s="556" t="s">
        <v>326</v>
      </c>
      <c r="Q66" s="556" t="s">
        <v>240</v>
      </c>
      <c r="R66" s="556"/>
      <c r="S66" s="556"/>
      <c r="T66" s="541">
        <v>9.6138238865318928E-2</v>
      </c>
      <c r="U66" s="557">
        <v>36.8142</v>
      </c>
      <c r="V66" s="557">
        <v>22.7545</v>
      </c>
      <c r="W66" s="557">
        <v>53.069873000000001</v>
      </c>
      <c r="X66" s="542">
        <v>1025.3824999999999</v>
      </c>
      <c r="Y66" s="557">
        <v>6.7836999999999996</v>
      </c>
      <c r="Z66" s="542">
        <v>97.391999999999996</v>
      </c>
      <c r="AA66" s="557">
        <v>8.32</v>
      </c>
      <c r="AB66" s="557">
        <v>0.48039999999999999</v>
      </c>
      <c r="AC66" s="557">
        <v>0.76400000000000001</v>
      </c>
      <c r="AD66" s="557">
        <v>36.802799999999998</v>
      </c>
      <c r="AE66" s="557">
        <v>22.5077</v>
      </c>
      <c r="AF66" s="557">
        <v>52.798354000000003</v>
      </c>
      <c r="AG66" s="542">
        <v>1025.5309999999999</v>
      </c>
      <c r="AH66" s="557">
        <v>5.9292999999999996</v>
      </c>
      <c r="AI66" s="542">
        <v>84.753</v>
      </c>
      <c r="AJ66" s="557">
        <v>8.2880000000000003</v>
      </c>
      <c r="AK66" s="557">
        <v>1.2515000000000001</v>
      </c>
      <c r="AL66" s="557">
        <v>2.0295000000000001</v>
      </c>
      <c r="AM66" s="542">
        <v>7.7</v>
      </c>
    </row>
    <row r="67" spans="1:39">
      <c r="A67" s="546" t="s">
        <v>235</v>
      </c>
      <c r="B67" s="551">
        <v>42443</v>
      </c>
      <c r="C67" s="552">
        <v>0.29185100000000003</v>
      </c>
      <c r="D67" s="553" t="s">
        <v>350</v>
      </c>
      <c r="E67" s="554">
        <v>-0.625</v>
      </c>
      <c r="F67" s="554">
        <v>1.18</v>
      </c>
      <c r="G67" s="554">
        <v>0.84899999999999998</v>
      </c>
      <c r="H67" s="553" t="s">
        <v>348</v>
      </c>
      <c r="I67" s="553" t="s">
        <v>349</v>
      </c>
      <c r="J67" s="553" t="s">
        <v>349</v>
      </c>
      <c r="K67" s="555">
        <v>12.2</v>
      </c>
      <c r="L67" s="555">
        <v>114</v>
      </c>
      <c r="M67" s="553" t="s">
        <v>116</v>
      </c>
      <c r="N67" s="553" t="s">
        <v>193</v>
      </c>
      <c r="O67" s="556" t="s">
        <v>243</v>
      </c>
      <c r="P67" s="556" t="s">
        <v>326</v>
      </c>
      <c r="Q67" s="556" t="s">
        <v>280</v>
      </c>
      <c r="R67" s="556"/>
      <c r="S67" s="556"/>
      <c r="T67" s="541">
        <v>8.9706818155062776E-2</v>
      </c>
      <c r="U67" s="557">
        <v>36.837699999999998</v>
      </c>
      <c r="V67" s="557">
        <v>23.363600000000002</v>
      </c>
      <c r="W67" s="557">
        <v>53.758290000000002</v>
      </c>
      <c r="X67" s="542">
        <v>1025.2227</v>
      </c>
      <c r="Y67" s="557">
        <v>6.7339000000000002</v>
      </c>
      <c r="Z67" s="542">
        <v>97.721000000000004</v>
      </c>
      <c r="AA67" s="557">
        <v>8.3010000000000002</v>
      </c>
      <c r="AB67" s="557">
        <v>0.37519999999999998</v>
      </c>
      <c r="AC67" s="557">
        <v>0.57609999999999995</v>
      </c>
      <c r="AD67" s="557">
        <v>36.880899999999997</v>
      </c>
      <c r="AE67" s="557">
        <v>23.110700000000001</v>
      </c>
      <c r="AF67" s="557">
        <v>53.549379000000002</v>
      </c>
      <c r="AG67" s="542">
        <v>1025.4168</v>
      </c>
      <c r="AH67" s="557">
        <v>6.3151000000000002</v>
      </c>
      <c r="AI67" s="542">
        <v>91.265000000000001</v>
      </c>
      <c r="AJ67" s="557">
        <v>8.2840000000000007</v>
      </c>
      <c r="AK67" s="557">
        <v>1.2816000000000001</v>
      </c>
      <c r="AL67" s="557">
        <v>2.6154000000000002</v>
      </c>
      <c r="AM67" s="542">
        <v>9</v>
      </c>
    </row>
    <row r="68" spans="1:39">
      <c r="A68" s="562" t="s">
        <v>235</v>
      </c>
      <c r="B68" s="563">
        <v>42450</v>
      </c>
      <c r="C68" s="564">
        <v>2.6223443333538832</v>
      </c>
      <c r="D68" s="565" t="s">
        <v>263</v>
      </c>
      <c r="E68" s="554">
        <v>2.2799999999999998</v>
      </c>
      <c r="F68" s="554">
        <v>2.17</v>
      </c>
      <c r="G68" s="554">
        <v>1.1100000000000001</v>
      </c>
      <c r="H68" s="565" t="s">
        <v>348</v>
      </c>
      <c r="I68" s="565" t="s">
        <v>196</v>
      </c>
      <c r="J68" s="565" t="s">
        <v>349</v>
      </c>
      <c r="K68" s="542">
        <v>14.3</v>
      </c>
      <c r="L68" s="566">
        <v>138</v>
      </c>
      <c r="M68" s="565" t="s">
        <v>197</v>
      </c>
      <c r="N68" s="565" t="s">
        <v>204</v>
      </c>
      <c r="O68" s="567" t="s">
        <v>254</v>
      </c>
      <c r="P68" s="567" t="s">
        <v>326</v>
      </c>
      <c r="Q68" s="567" t="s">
        <v>244</v>
      </c>
      <c r="R68" s="567"/>
      <c r="S68" s="567"/>
      <c r="T68" s="541">
        <v>9.6698897592205652E-2</v>
      </c>
      <c r="U68" s="557">
        <v>36.959000000000003</v>
      </c>
      <c r="V68" s="557">
        <v>23.683599999999998</v>
      </c>
      <c r="W68" s="557">
        <v>54.262934999999999</v>
      </c>
      <c r="X68" s="542">
        <v>1025.2203999999999</v>
      </c>
      <c r="Y68" s="557">
        <v>6.6756000000000002</v>
      </c>
      <c r="Z68" s="542">
        <v>97.480999999999995</v>
      </c>
      <c r="AA68" s="557">
        <v>8.2919999999999998</v>
      </c>
      <c r="AB68" s="557">
        <v>0.46010000000000001</v>
      </c>
      <c r="AC68" s="557">
        <v>0.48749999999999999</v>
      </c>
      <c r="AD68" s="557">
        <v>36.920699999999997</v>
      </c>
      <c r="AE68" s="557">
        <v>22.764299999999999</v>
      </c>
      <c r="AF68" s="557">
        <v>53.225679999999997</v>
      </c>
      <c r="AG68" s="542">
        <v>1025.5463</v>
      </c>
      <c r="AH68" s="557">
        <v>5.4116</v>
      </c>
      <c r="AI68" s="542">
        <v>77.754000000000005</v>
      </c>
      <c r="AJ68" s="557">
        <v>8.2379999999999995</v>
      </c>
      <c r="AK68" s="557">
        <v>2.2170000000000001</v>
      </c>
      <c r="AL68" s="557">
        <v>3.1297999999999999</v>
      </c>
      <c r="AM68" s="542">
        <v>8</v>
      </c>
    </row>
    <row r="69" spans="1:39">
      <c r="A69" s="546" t="s">
        <v>235</v>
      </c>
      <c r="B69" s="551">
        <v>42458</v>
      </c>
      <c r="C69" s="552">
        <v>3.2824185824033862</v>
      </c>
      <c r="D69" s="553" t="s">
        <v>281</v>
      </c>
      <c r="E69" s="554">
        <v>3.5</v>
      </c>
      <c r="F69" s="554">
        <v>2.59</v>
      </c>
      <c r="G69" s="554">
        <v>1.27</v>
      </c>
      <c r="H69" s="553" t="s">
        <v>97</v>
      </c>
      <c r="I69" s="553" t="s">
        <v>191</v>
      </c>
      <c r="J69" s="553" t="s">
        <v>349</v>
      </c>
      <c r="K69" s="555">
        <v>16.100000000000001</v>
      </c>
      <c r="L69" s="568">
        <v>121</v>
      </c>
      <c r="M69" s="553" t="s">
        <v>119</v>
      </c>
      <c r="N69" s="553" t="s">
        <v>187</v>
      </c>
      <c r="O69" s="556" t="s">
        <v>300</v>
      </c>
      <c r="P69" s="556" t="s">
        <v>326</v>
      </c>
      <c r="Q69" s="556" t="s">
        <v>236</v>
      </c>
      <c r="R69" s="556"/>
      <c r="S69" s="556"/>
      <c r="T69" s="541">
        <v>0.11283659761166739</v>
      </c>
      <c r="U69" s="557">
        <v>36.917000000000002</v>
      </c>
      <c r="V69" s="557">
        <v>22.685700000000001</v>
      </c>
      <c r="W69" s="557">
        <v>53.127097999999997</v>
      </c>
      <c r="X69" s="542">
        <v>1025.4808</v>
      </c>
      <c r="Y69" s="557">
        <v>6.8277000000000001</v>
      </c>
      <c r="Z69" s="542">
        <v>97.963999999999999</v>
      </c>
      <c r="AA69" s="557">
        <v>8.2490000000000006</v>
      </c>
      <c r="AB69" s="557">
        <v>0.377</v>
      </c>
      <c r="AC69" s="557">
        <v>0.61419999999999997</v>
      </c>
      <c r="AD69" s="557">
        <v>36.8598</v>
      </c>
      <c r="AE69" s="557">
        <v>22.185600000000001</v>
      </c>
      <c r="AF69" s="557">
        <v>52.524054999999997</v>
      </c>
      <c r="AG69" s="542">
        <v>1025.6668999999999</v>
      </c>
      <c r="AH69" s="557">
        <v>5.7634999999999996</v>
      </c>
      <c r="AI69" s="542">
        <v>81.945999999999998</v>
      </c>
      <c r="AJ69" s="557">
        <v>8.1920000000000002</v>
      </c>
      <c r="AK69" s="557">
        <v>2.1678000000000002</v>
      </c>
      <c r="AL69" s="557">
        <v>2.8902999999999999</v>
      </c>
      <c r="AM69" s="542">
        <v>6.8</v>
      </c>
    </row>
    <row r="70" spans="1:39">
      <c r="A70" s="546" t="s">
        <v>356</v>
      </c>
      <c r="B70" s="551">
        <v>42339</v>
      </c>
      <c r="C70" s="552">
        <v>0.77</v>
      </c>
      <c r="D70" s="553" t="s">
        <v>241</v>
      </c>
      <c r="E70" s="554">
        <v>1.1399999999999999</v>
      </c>
      <c r="F70" s="554">
        <v>2.41</v>
      </c>
      <c r="G70" s="554">
        <v>0.13200000000000001</v>
      </c>
      <c r="H70" s="553" t="s">
        <v>348</v>
      </c>
      <c r="I70" s="553" t="s">
        <v>196</v>
      </c>
      <c r="J70" s="553" t="s">
        <v>349</v>
      </c>
      <c r="K70" s="555">
        <v>18.399999999999999</v>
      </c>
      <c r="L70" s="568">
        <v>128</v>
      </c>
      <c r="M70" s="553" t="s">
        <v>195</v>
      </c>
      <c r="N70" s="553" t="s">
        <v>189</v>
      </c>
      <c r="O70" s="556"/>
      <c r="P70" s="556"/>
      <c r="Q70" s="556"/>
      <c r="R70" s="556"/>
      <c r="S70" s="556"/>
    </row>
    <row r="71" spans="1:39">
      <c r="A71" s="546" t="s">
        <v>356</v>
      </c>
      <c r="B71" s="551">
        <v>42345</v>
      </c>
      <c r="C71" s="552">
        <v>9.6631999999999996E-2</v>
      </c>
      <c r="D71" s="553" t="s">
        <v>350</v>
      </c>
      <c r="E71" s="554">
        <v>0.36799999999999999</v>
      </c>
      <c r="F71" s="554">
        <v>3.09</v>
      </c>
      <c r="G71" s="554">
        <v>0.215</v>
      </c>
      <c r="H71" s="553" t="s">
        <v>348</v>
      </c>
      <c r="I71" s="553" t="s">
        <v>191</v>
      </c>
      <c r="J71" s="553" t="s">
        <v>349</v>
      </c>
      <c r="K71" s="555">
        <v>17</v>
      </c>
      <c r="L71" s="568">
        <v>106</v>
      </c>
      <c r="M71" s="553" t="s">
        <v>102</v>
      </c>
      <c r="N71" s="553" t="s">
        <v>193</v>
      </c>
      <c r="O71" s="556"/>
      <c r="P71" s="556"/>
      <c r="Q71" s="556"/>
      <c r="R71" s="556"/>
      <c r="S71" s="556"/>
      <c r="T71" s="558"/>
      <c r="U71" s="553"/>
    </row>
    <row r="72" spans="1:39">
      <c r="A72" s="546" t="s">
        <v>356</v>
      </c>
      <c r="B72" s="551">
        <v>42352</v>
      </c>
      <c r="C72" s="552">
        <v>2.1313080000000002</v>
      </c>
      <c r="D72" s="553" t="s">
        <v>300</v>
      </c>
      <c r="E72" s="559">
        <v>1.9</v>
      </c>
      <c r="F72" s="559">
        <v>4.71</v>
      </c>
      <c r="G72" s="559">
        <v>1.49</v>
      </c>
      <c r="H72" s="553" t="s">
        <v>348</v>
      </c>
      <c r="I72" s="553" t="s">
        <v>108</v>
      </c>
      <c r="J72" s="553" t="s">
        <v>349</v>
      </c>
      <c r="K72" s="556">
        <v>25</v>
      </c>
      <c r="L72" s="553">
        <v>150</v>
      </c>
      <c r="M72" s="553" t="s">
        <v>268</v>
      </c>
      <c r="N72" s="553" t="s">
        <v>198</v>
      </c>
      <c r="O72" s="556"/>
      <c r="P72" s="556"/>
      <c r="Q72" s="556"/>
      <c r="R72" s="556"/>
      <c r="S72" s="556"/>
      <c r="T72" s="558"/>
      <c r="U72" s="553"/>
    </row>
    <row r="73" spans="1:39">
      <c r="A73" s="546" t="s">
        <v>356</v>
      </c>
      <c r="B73" s="551">
        <v>42359</v>
      </c>
      <c r="C73" s="552">
        <v>3.1881460000000001</v>
      </c>
      <c r="D73" s="553" t="s">
        <v>285</v>
      </c>
      <c r="E73" s="559">
        <v>3.8</v>
      </c>
      <c r="F73" s="559">
        <v>3.67</v>
      </c>
      <c r="G73" s="559">
        <v>1.19</v>
      </c>
      <c r="H73" s="553" t="s">
        <v>97</v>
      </c>
      <c r="I73" s="553" t="s">
        <v>97</v>
      </c>
      <c r="J73" s="553" t="s">
        <v>349</v>
      </c>
      <c r="K73" s="556">
        <v>20.9</v>
      </c>
      <c r="L73" s="553">
        <v>139</v>
      </c>
      <c r="M73" s="553" t="s">
        <v>201</v>
      </c>
      <c r="N73" s="553" t="s">
        <v>204</v>
      </c>
      <c r="O73" s="556"/>
      <c r="P73" s="556"/>
      <c r="Q73" s="556"/>
      <c r="R73" s="556"/>
      <c r="S73" s="552"/>
      <c r="T73" s="558"/>
      <c r="U73" s="552"/>
      <c r="V73" s="553"/>
    </row>
    <row r="74" spans="1:39">
      <c r="A74" s="546" t="s">
        <v>356</v>
      </c>
      <c r="B74" s="551">
        <v>42373</v>
      </c>
      <c r="C74" s="552">
        <v>0.84838199999999997</v>
      </c>
      <c r="D74" s="553" t="s">
        <v>241</v>
      </c>
      <c r="E74" s="560">
        <v>0.67900000000000005</v>
      </c>
      <c r="F74" s="560">
        <v>4.66</v>
      </c>
      <c r="G74" s="560">
        <v>0.56200000000000006</v>
      </c>
      <c r="H74" s="553" t="s">
        <v>348</v>
      </c>
      <c r="I74" s="553" t="s">
        <v>108</v>
      </c>
      <c r="J74" s="553" t="s">
        <v>349</v>
      </c>
      <c r="K74" s="556">
        <v>24.8</v>
      </c>
      <c r="L74" s="553">
        <v>162</v>
      </c>
      <c r="M74" s="553" t="s">
        <v>268</v>
      </c>
      <c r="N74" s="553" t="s">
        <v>192</v>
      </c>
      <c r="O74" s="556"/>
      <c r="P74" s="556"/>
      <c r="Q74" s="556"/>
      <c r="R74" s="556"/>
      <c r="S74" s="552"/>
      <c r="T74" s="558"/>
    </row>
    <row r="75" spans="1:39">
      <c r="A75" s="546" t="s">
        <v>356</v>
      </c>
      <c r="B75" s="551">
        <v>42380</v>
      </c>
      <c r="C75" s="561">
        <v>13.963207679045713</v>
      </c>
      <c r="D75" s="553" t="s">
        <v>197</v>
      </c>
      <c r="E75" s="554">
        <v>13.3</v>
      </c>
      <c r="F75" s="554">
        <v>7.81</v>
      </c>
      <c r="G75" s="554">
        <v>5.0199999999999996</v>
      </c>
      <c r="H75" s="553" t="s">
        <v>206</v>
      </c>
      <c r="I75" s="553" t="s">
        <v>194</v>
      </c>
      <c r="J75" s="553" t="s">
        <v>108</v>
      </c>
      <c r="K75" s="555">
        <v>28.7</v>
      </c>
      <c r="L75" s="568">
        <v>179</v>
      </c>
      <c r="M75" s="553" t="s">
        <v>308</v>
      </c>
      <c r="N75" s="553" t="s">
        <v>218</v>
      </c>
      <c r="O75" s="556"/>
      <c r="P75" s="556"/>
      <c r="Q75" s="556"/>
      <c r="R75" s="556"/>
      <c r="S75" s="552"/>
      <c r="T75" s="558"/>
      <c r="U75" s="552"/>
      <c r="V75" s="553"/>
    </row>
    <row r="76" spans="1:39">
      <c r="A76" s="546" t="s">
        <v>356</v>
      </c>
      <c r="B76" s="551">
        <v>42387</v>
      </c>
      <c r="C76" s="552">
        <v>0.59020899999999998</v>
      </c>
      <c r="D76" s="553" t="s">
        <v>237</v>
      </c>
      <c r="E76" s="554">
        <v>-0.21</v>
      </c>
      <c r="F76" s="554">
        <v>2.21</v>
      </c>
      <c r="G76" s="554">
        <v>0.98699999999999999</v>
      </c>
      <c r="H76" s="553" t="s">
        <v>348</v>
      </c>
      <c r="I76" s="553" t="s">
        <v>196</v>
      </c>
      <c r="J76" s="553" t="s">
        <v>349</v>
      </c>
      <c r="K76" s="555">
        <v>13.3</v>
      </c>
      <c r="L76" s="568">
        <v>102</v>
      </c>
      <c r="M76" s="553" t="s">
        <v>206</v>
      </c>
      <c r="N76" s="553" t="s">
        <v>207</v>
      </c>
      <c r="O76" s="556"/>
      <c r="P76" s="556"/>
      <c r="Q76" s="556"/>
      <c r="R76" s="556"/>
      <c r="S76" s="556"/>
      <c r="T76" s="558"/>
      <c r="U76" s="553"/>
    </row>
    <row r="77" spans="1:39">
      <c r="A77" s="546" t="s">
        <v>356</v>
      </c>
      <c r="B77" s="551">
        <v>42394</v>
      </c>
      <c r="C77" s="552">
        <v>4.646922</v>
      </c>
      <c r="D77" s="553" t="s">
        <v>315</v>
      </c>
      <c r="E77" s="554">
        <v>3.67</v>
      </c>
      <c r="F77" s="554">
        <v>3.02</v>
      </c>
      <c r="G77" s="554">
        <v>1.56</v>
      </c>
      <c r="H77" s="553" t="s">
        <v>97</v>
      </c>
      <c r="I77" s="553" t="s">
        <v>191</v>
      </c>
      <c r="J77" s="553" t="s">
        <v>349</v>
      </c>
      <c r="K77" s="555">
        <v>17</v>
      </c>
      <c r="L77" s="568">
        <v>131</v>
      </c>
      <c r="M77" s="553" t="s">
        <v>102</v>
      </c>
      <c r="N77" s="553" t="s">
        <v>189</v>
      </c>
      <c r="O77" s="556"/>
      <c r="P77" s="556"/>
      <c r="Q77" s="556"/>
      <c r="R77" s="556"/>
      <c r="S77" s="556"/>
      <c r="T77" s="558"/>
      <c r="U77" s="553"/>
    </row>
    <row r="78" spans="1:39">
      <c r="A78" s="546" t="s">
        <v>356</v>
      </c>
      <c r="B78" s="551">
        <v>42401</v>
      </c>
      <c r="C78" s="552">
        <v>5.4167759999999996</v>
      </c>
      <c r="D78" s="553" t="s">
        <v>333</v>
      </c>
      <c r="E78" s="554">
        <v>4.91</v>
      </c>
      <c r="F78" s="554">
        <v>2.87</v>
      </c>
      <c r="G78" s="554">
        <v>5.55</v>
      </c>
      <c r="H78" s="553" t="s">
        <v>108</v>
      </c>
      <c r="I78" s="553" t="s">
        <v>191</v>
      </c>
      <c r="J78" s="553" t="s">
        <v>186</v>
      </c>
      <c r="K78" s="556">
        <v>15.3</v>
      </c>
      <c r="L78" s="553">
        <v>121</v>
      </c>
      <c r="M78" s="553" t="s">
        <v>188</v>
      </c>
      <c r="N78" s="553" t="s">
        <v>187</v>
      </c>
      <c r="O78" s="556"/>
      <c r="P78" s="556"/>
      <c r="Q78" s="556"/>
      <c r="R78" s="556"/>
      <c r="S78" s="556"/>
      <c r="T78" s="558"/>
      <c r="U78" s="553"/>
    </row>
    <row r="79" spans="1:39">
      <c r="A79" s="546" t="s">
        <v>356</v>
      </c>
      <c r="B79" s="551">
        <v>42408</v>
      </c>
      <c r="C79" s="552">
        <v>1.7112000000000001</v>
      </c>
      <c r="D79" s="553" t="s">
        <v>248</v>
      </c>
      <c r="E79" s="554">
        <v>1.45</v>
      </c>
      <c r="F79" s="554">
        <v>2.41</v>
      </c>
      <c r="G79" s="554">
        <v>1.34</v>
      </c>
      <c r="H79" s="553" t="s">
        <v>348</v>
      </c>
      <c r="I79" s="553" t="s">
        <v>196</v>
      </c>
      <c r="J79" s="553" t="s">
        <v>349</v>
      </c>
      <c r="K79" s="556">
        <v>15.5</v>
      </c>
      <c r="L79" s="553">
        <v>114</v>
      </c>
      <c r="M79" s="553" t="s">
        <v>119</v>
      </c>
      <c r="N79" s="553" t="s">
        <v>193</v>
      </c>
      <c r="O79" s="556"/>
      <c r="P79" s="556"/>
      <c r="Q79" s="556"/>
      <c r="R79" s="556"/>
      <c r="S79" s="556"/>
      <c r="T79" s="558"/>
      <c r="U79" s="553"/>
    </row>
    <row r="80" spans="1:39">
      <c r="A80" s="546" t="s">
        <v>356</v>
      </c>
      <c r="B80" s="551">
        <v>42415</v>
      </c>
      <c r="C80" s="552">
        <v>0.47042899999999999</v>
      </c>
      <c r="D80" s="553" t="s">
        <v>350</v>
      </c>
      <c r="E80" s="554">
        <v>1.48</v>
      </c>
      <c r="F80" s="554">
        <v>2.89</v>
      </c>
      <c r="G80" s="554">
        <v>0.44900000000000001</v>
      </c>
      <c r="H80" s="553" t="s">
        <v>348</v>
      </c>
      <c r="I80" s="553" t="s">
        <v>191</v>
      </c>
      <c r="J80" s="553" t="s">
        <v>349</v>
      </c>
      <c r="K80" s="555">
        <v>16.5</v>
      </c>
      <c r="L80" s="568">
        <v>130</v>
      </c>
      <c r="M80" s="553" t="s">
        <v>119</v>
      </c>
      <c r="N80" s="553" t="s">
        <v>189</v>
      </c>
      <c r="O80" s="556"/>
      <c r="P80" s="556"/>
      <c r="Q80" s="556"/>
      <c r="R80" s="556"/>
      <c r="S80" s="556"/>
      <c r="T80" s="558"/>
      <c r="U80" s="553"/>
    </row>
    <row r="81" spans="1:22">
      <c r="A81" s="546" t="s">
        <v>356</v>
      </c>
      <c r="B81" s="551">
        <v>42429</v>
      </c>
      <c r="C81" s="552">
        <v>0.90630999999999995</v>
      </c>
      <c r="D81" s="553" t="s">
        <v>243</v>
      </c>
      <c r="E81" s="554">
        <v>0.5</v>
      </c>
      <c r="F81" s="554">
        <v>2.89</v>
      </c>
      <c r="G81" s="554">
        <v>0.71199999999999997</v>
      </c>
      <c r="H81" s="553" t="s">
        <v>348</v>
      </c>
      <c r="I81" s="553" t="s">
        <v>191</v>
      </c>
      <c r="J81" s="553" t="s">
        <v>349</v>
      </c>
      <c r="K81" s="555">
        <v>18.8</v>
      </c>
      <c r="L81" s="568">
        <v>160</v>
      </c>
      <c r="M81" s="553" t="s">
        <v>202</v>
      </c>
      <c r="N81" s="553" t="s">
        <v>192</v>
      </c>
      <c r="O81" s="556"/>
      <c r="P81" s="556"/>
      <c r="Q81" s="556"/>
      <c r="R81" s="556"/>
      <c r="S81" s="556"/>
      <c r="T81" s="558"/>
      <c r="U81" s="553"/>
    </row>
    <row r="82" spans="1:22">
      <c r="A82" s="546" t="s">
        <v>356</v>
      </c>
      <c r="B82" s="551">
        <v>42436</v>
      </c>
      <c r="C82" s="552">
        <v>3.9937330000000002</v>
      </c>
      <c r="D82" s="553" t="s">
        <v>307</v>
      </c>
      <c r="E82" s="554">
        <v>3.99</v>
      </c>
      <c r="F82" s="554">
        <v>3.44</v>
      </c>
      <c r="G82" s="554">
        <v>1.35</v>
      </c>
      <c r="H82" s="553" t="s">
        <v>97</v>
      </c>
      <c r="I82" s="553" t="s">
        <v>191</v>
      </c>
      <c r="J82" s="553" t="s">
        <v>349</v>
      </c>
      <c r="K82" s="555">
        <v>18.600000000000001</v>
      </c>
      <c r="L82" s="568">
        <v>128</v>
      </c>
      <c r="M82" s="553" t="s">
        <v>202</v>
      </c>
      <c r="N82" s="553" t="s">
        <v>189</v>
      </c>
      <c r="O82" s="556"/>
      <c r="P82" s="556"/>
      <c r="Q82" s="556"/>
      <c r="R82" s="556"/>
      <c r="S82" s="556"/>
      <c r="T82" s="558"/>
      <c r="U82" s="553"/>
    </row>
    <row r="83" spans="1:22">
      <c r="A83" s="546" t="s">
        <v>356</v>
      </c>
      <c r="B83" s="551">
        <v>42443</v>
      </c>
      <c r="C83" s="552">
        <v>3.5045890000000002</v>
      </c>
      <c r="D83" s="553" t="s">
        <v>267</v>
      </c>
      <c r="E83" s="554">
        <v>2.85</v>
      </c>
      <c r="F83" s="554">
        <v>1.79</v>
      </c>
      <c r="G83" s="554">
        <v>1.61</v>
      </c>
      <c r="H83" s="553" t="s">
        <v>348</v>
      </c>
      <c r="I83" s="553" t="s">
        <v>349</v>
      </c>
      <c r="J83" s="553" t="s">
        <v>349</v>
      </c>
      <c r="K83" s="555">
        <v>11.4</v>
      </c>
      <c r="L83" s="568">
        <v>118</v>
      </c>
      <c r="M83" s="553" t="s">
        <v>208</v>
      </c>
      <c r="N83" s="553" t="s">
        <v>187</v>
      </c>
      <c r="O83" s="556"/>
      <c r="P83" s="556"/>
      <c r="Q83" s="556"/>
      <c r="R83" s="556"/>
      <c r="S83" s="556"/>
      <c r="T83" s="558"/>
      <c r="U83" s="553"/>
    </row>
    <row r="84" spans="1:22">
      <c r="A84" s="562" t="s">
        <v>356</v>
      </c>
      <c r="B84" s="563">
        <v>42450</v>
      </c>
      <c r="C84" s="564">
        <v>9.5376768208650482</v>
      </c>
      <c r="D84" s="565" t="s">
        <v>423</v>
      </c>
      <c r="E84" s="554">
        <v>10.4</v>
      </c>
      <c r="F84" s="554">
        <v>3.28</v>
      </c>
      <c r="G84" s="554">
        <v>2.86</v>
      </c>
      <c r="H84" s="565" t="s">
        <v>200</v>
      </c>
      <c r="I84" s="565" t="s">
        <v>191</v>
      </c>
      <c r="J84" s="565" t="s">
        <v>191</v>
      </c>
      <c r="K84" s="542">
        <v>17</v>
      </c>
      <c r="L84" s="566">
        <v>146</v>
      </c>
      <c r="M84" s="565" t="s">
        <v>102</v>
      </c>
      <c r="N84" s="565" t="s">
        <v>198</v>
      </c>
      <c r="O84" s="567"/>
      <c r="P84" s="567"/>
      <c r="Q84" s="567"/>
      <c r="R84" s="567"/>
      <c r="S84" s="567"/>
      <c r="T84" s="569"/>
      <c r="U84" s="565"/>
    </row>
    <row r="85" spans="1:22">
      <c r="A85" s="546" t="s">
        <v>356</v>
      </c>
      <c r="B85" s="551">
        <v>42458</v>
      </c>
      <c r="C85" s="552">
        <v>15.909469684464728</v>
      </c>
      <c r="D85" s="553" t="s">
        <v>119</v>
      </c>
      <c r="E85" s="554">
        <v>17.3</v>
      </c>
      <c r="F85" s="554">
        <v>4.8600000000000003</v>
      </c>
      <c r="G85" s="554">
        <v>4.05</v>
      </c>
      <c r="H85" s="553" t="s">
        <v>102</v>
      </c>
      <c r="I85" s="553" t="s">
        <v>108</v>
      </c>
      <c r="J85" s="553" t="s">
        <v>97</v>
      </c>
      <c r="K85" s="555">
        <v>18.100000000000001</v>
      </c>
      <c r="L85" s="568">
        <v>155</v>
      </c>
      <c r="M85" s="553" t="s">
        <v>195</v>
      </c>
      <c r="N85" s="553" t="s">
        <v>192</v>
      </c>
      <c r="O85" s="556"/>
      <c r="P85" s="556"/>
      <c r="Q85" s="556"/>
      <c r="R85" s="556"/>
      <c r="S85" s="556"/>
      <c r="T85" s="558"/>
      <c r="U85" s="553"/>
    </row>
    <row r="86" spans="1:22">
      <c r="A86" s="546" t="s">
        <v>358</v>
      </c>
      <c r="B86" s="551">
        <v>42339</v>
      </c>
      <c r="C86" s="552">
        <v>0.05</v>
      </c>
      <c r="D86" s="553" t="s">
        <v>350</v>
      </c>
      <c r="E86" s="554">
        <v>0.371</v>
      </c>
      <c r="F86" s="554">
        <v>3.08</v>
      </c>
      <c r="G86" s="554">
        <v>0.51600000000000001</v>
      </c>
      <c r="H86" s="553" t="s">
        <v>348</v>
      </c>
      <c r="I86" s="553" t="s">
        <v>191</v>
      </c>
      <c r="J86" s="553" t="s">
        <v>349</v>
      </c>
      <c r="K86" s="555">
        <v>15.4</v>
      </c>
      <c r="L86" s="568">
        <v>110</v>
      </c>
      <c r="M86" s="553" t="s">
        <v>188</v>
      </c>
      <c r="N86" s="553" t="s">
        <v>193</v>
      </c>
      <c r="O86" s="556"/>
      <c r="P86" s="556"/>
      <c r="Q86" s="556"/>
      <c r="R86" s="556"/>
      <c r="S86" s="556"/>
    </row>
    <row r="87" spans="1:22">
      <c r="A87" s="546" t="s">
        <v>358</v>
      </c>
      <c r="B87" s="551">
        <v>42345</v>
      </c>
      <c r="C87" s="552">
        <v>-5.9769999999999997E-2</v>
      </c>
      <c r="D87" s="553" t="s">
        <v>350</v>
      </c>
      <c r="E87" s="554">
        <v>0.36499999999999999</v>
      </c>
      <c r="F87" s="554">
        <v>3.99</v>
      </c>
      <c r="G87" s="554">
        <v>0.41099999999999998</v>
      </c>
      <c r="H87" s="553" t="s">
        <v>348</v>
      </c>
      <c r="I87" s="553" t="s">
        <v>97</v>
      </c>
      <c r="J87" s="553" t="s">
        <v>349</v>
      </c>
      <c r="K87" s="555">
        <v>16.399999999999999</v>
      </c>
      <c r="L87" s="568">
        <v>115</v>
      </c>
      <c r="M87" s="553" t="s">
        <v>119</v>
      </c>
      <c r="N87" s="553" t="s">
        <v>187</v>
      </c>
      <c r="O87" s="556"/>
      <c r="P87" s="556"/>
      <c r="Q87" s="556"/>
      <c r="R87" s="556"/>
      <c r="S87" s="556"/>
      <c r="T87" s="558"/>
      <c r="U87" s="553"/>
    </row>
    <row r="88" spans="1:22">
      <c r="A88" s="546" t="s">
        <v>358</v>
      </c>
      <c r="B88" s="551">
        <v>42352</v>
      </c>
      <c r="C88" s="552">
        <v>0.41247600000000001</v>
      </c>
      <c r="D88" s="553" t="s">
        <v>350</v>
      </c>
      <c r="E88" s="559">
        <v>0.52600000000000002</v>
      </c>
      <c r="F88" s="559">
        <v>2.5</v>
      </c>
      <c r="G88" s="559">
        <v>1.69</v>
      </c>
      <c r="H88" s="553" t="s">
        <v>348</v>
      </c>
      <c r="I88" s="553" t="s">
        <v>196</v>
      </c>
      <c r="J88" s="553" t="s">
        <v>349</v>
      </c>
      <c r="K88" s="556">
        <v>15</v>
      </c>
      <c r="L88" s="553">
        <v>101</v>
      </c>
      <c r="M88" s="553" t="s">
        <v>188</v>
      </c>
      <c r="N88" s="553" t="s">
        <v>207</v>
      </c>
      <c r="O88" s="556"/>
      <c r="P88" s="556"/>
      <c r="Q88" s="556"/>
      <c r="R88" s="556"/>
      <c r="S88" s="556"/>
      <c r="T88" s="558"/>
      <c r="U88" s="553"/>
    </row>
    <row r="89" spans="1:22">
      <c r="A89" s="546" t="s">
        <v>358</v>
      </c>
      <c r="B89" s="551">
        <v>42359</v>
      </c>
      <c r="C89" s="552">
        <v>0.45225500000000002</v>
      </c>
      <c r="D89" s="553" t="s">
        <v>350</v>
      </c>
      <c r="E89" s="559">
        <v>2.3900000000000001E-2</v>
      </c>
      <c r="F89" s="559">
        <v>2.0099999999999998</v>
      </c>
      <c r="G89" s="559">
        <v>0.189</v>
      </c>
      <c r="H89" s="553" t="s">
        <v>348</v>
      </c>
      <c r="I89" s="553" t="s">
        <v>196</v>
      </c>
      <c r="J89" s="553" t="s">
        <v>349</v>
      </c>
      <c r="K89" s="556">
        <v>14.4</v>
      </c>
      <c r="L89" s="553">
        <v>104</v>
      </c>
      <c r="M89" s="553" t="s">
        <v>197</v>
      </c>
      <c r="N89" s="553" t="s">
        <v>207</v>
      </c>
      <c r="O89" s="556"/>
      <c r="P89" s="556"/>
      <c r="Q89" s="556"/>
      <c r="R89" s="556"/>
      <c r="S89" s="552"/>
      <c r="T89" s="558"/>
      <c r="U89" s="552"/>
      <c r="V89" s="553"/>
    </row>
    <row r="90" spans="1:22">
      <c r="A90" s="546" t="s">
        <v>358</v>
      </c>
      <c r="B90" s="551">
        <v>42373</v>
      </c>
      <c r="C90" s="552">
        <v>0.47304600000000002</v>
      </c>
      <c r="D90" s="553" t="s">
        <v>350</v>
      </c>
      <c r="E90" s="560">
        <v>-0.503</v>
      </c>
      <c r="F90" s="560">
        <v>2.11</v>
      </c>
      <c r="G90" s="560">
        <v>0.42299999999999999</v>
      </c>
      <c r="H90" s="553" t="s">
        <v>348</v>
      </c>
      <c r="I90" s="553" t="s">
        <v>196</v>
      </c>
      <c r="J90" s="553" t="s">
        <v>349</v>
      </c>
      <c r="K90" s="556">
        <v>15.2</v>
      </c>
      <c r="L90" s="553">
        <v>118</v>
      </c>
      <c r="M90" s="553" t="s">
        <v>188</v>
      </c>
      <c r="N90" s="553" t="s">
        <v>187</v>
      </c>
      <c r="O90" s="556"/>
      <c r="P90" s="556"/>
      <c r="Q90" s="556"/>
      <c r="R90" s="556"/>
      <c r="S90" s="552"/>
      <c r="T90" s="558"/>
    </row>
    <row r="91" spans="1:22">
      <c r="A91" s="546" t="s">
        <v>358</v>
      </c>
      <c r="B91" s="551">
        <v>42380</v>
      </c>
      <c r="C91" s="561">
        <v>0.41075578957178133</v>
      </c>
      <c r="D91" s="553" t="s">
        <v>350</v>
      </c>
      <c r="E91" s="554">
        <v>-9.1300000000000006E-2</v>
      </c>
      <c r="F91" s="554">
        <v>1.1000000000000001</v>
      </c>
      <c r="G91" s="554">
        <v>0.53400000000000003</v>
      </c>
      <c r="H91" s="553" t="s">
        <v>348</v>
      </c>
      <c r="I91" s="553" t="s">
        <v>349</v>
      </c>
      <c r="J91" s="553" t="s">
        <v>349</v>
      </c>
      <c r="K91" s="555">
        <v>13.4</v>
      </c>
      <c r="L91" s="568">
        <v>124</v>
      </c>
      <c r="M91" s="553" t="s">
        <v>206</v>
      </c>
      <c r="N91" s="553" t="s">
        <v>187</v>
      </c>
      <c r="O91" s="556"/>
      <c r="P91" s="556"/>
      <c r="Q91" s="556"/>
      <c r="R91" s="556"/>
      <c r="S91" s="552"/>
      <c r="T91" s="558"/>
      <c r="U91" s="552"/>
      <c r="V91" s="553"/>
    </row>
    <row r="92" spans="1:22">
      <c r="A92" s="546" t="s">
        <v>358</v>
      </c>
      <c r="B92" s="551">
        <v>42387</v>
      </c>
      <c r="C92" s="552">
        <v>0.16631599999999999</v>
      </c>
      <c r="D92" s="553" t="s">
        <v>350</v>
      </c>
      <c r="E92" s="554">
        <v>-0.97099999999999997</v>
      </c>
      <c r="F92" s="554">
        <v>2.25</v>
      </c>
      <c r="G92" s="554">
        <v>0.86099999999999999</v>
      </c>
      <c r="H92" s="553" t="s">
        <v>348</v>
      </c>
      <c r="I92" s="553" t="s">
        <v>196</v>
      </c>
      <c r="J92" s="553" t="s">
        <v>349</v>
      </c>
      <c r="K92" s="555">
        <v>12.5</v>
      </c>
      <c r="L92" s="568">
        <v>96.9</v>
      </c>
      <c r="M92" s="553" t="s">
        <v>116</v>
      </c>
      <c r="N92" s="553" t="s">
        <v>207</v>
      </c>
      <c r="O92" s="556"/>
      <c r="P92" s="556"/>
      <c r="Q92" s="556"/>
      <c r="R92" s="556"/>
      <c r="S92" s="556"/>
      <c r="T92" s="558"/>
      <c r="U92" s="553"/>
    </row>
    <row r="93" spans="1:22">
      <c r="A93" s="546" t="s">
        <v>358</v>
      </c>
      <c r="B93" s="551">
        <v>42394</v>
      </c>
      <c r="C93" s="552">
        <v>0.78935599999999995</v>
      </c>
      <c r="D93" s="553" t="s">
        <v>241</v>
      </c>
      <c r="E93" s="554">
        <v>-1.9699999999999999E-2</v>
      </c>
      <c r="F93" s="554">
        <v>2.09</v>
      </c>
      <c r="G93" s="554">
        <v>0.74299999999999999</v>
      </c>
      <c r="H93" s="553" t="s">
        <v>348</v>
      </c>
      <c r="I93" s="553" t="s">
        <v>196</v>
      </c>
      <c r="J93" s="553" t="s">
        <v>349</v>
      </c>
      <c r="K93" s="555">
        <v>11.8</v>
      </c>
      <c r="L93" s="568">
        <v>106</v>
      </c>
      <c r="M93" s="553" t="s">
        <v>116</v>
      </c>
      <c r="N93" s="553" t="s">
        <v>193</v>
      </c>
      <c r="O93" s="556"/>
      <c r="P93" s="556"/>
      <c r="Q93" s="556"/>
      <c r="R93" s="556"/>
      <c r="S93" s="556"/>
      <c r="T93" s="558"/>
      <c r="U93" s="553"/>
    </row>
    <row r="94" spans="1:22">
      <c r="A94" s="546" t="s">
        <v>358</v>
      </c>
      <c r="B94" s="551">
        <v>42401</v>
      </c>
      <c r="C94" s="552">
        <v>7.2512999999999994E-2</v>
      </c>
      <c r="D94" s="553" t="s">
        <v>350</v>
      </c>
      <c r="E94" s="554">
        <v>-9.4799999999999995E-2</v>
      </c>
      <c r="F94" s="554">
        <v>2.19</v>
      </c>
      <c r="G94" s="554">
        <v>1.1100000000000001</v>
      </c>
      <c r="H94" s="553" t="s">
        <v>348</v>
      </c>
      <c r="I94" s="553" t="s">
        <v>196</v>
      </c>
      <c r="J94" s="553" t="s">
        <v>349</v>
      </c>
      <c r="K94" s="556">
        <v>14</v>
      </c>
      <c r="L94" s="553">
        <v>107</v>
      </c>
      <c r="M94" s="553" t="s">
        <v>197</v>
      </c>
      <c r="N94" s="553" t="s">
        <v>193</v>
      </c>
      <c r="O94" s="556"/>
      <c r="P94" s="556"/>
      <c r="Q94" s="556"/>
      <c r="R94" s="556"/>
      <c r="S94" s="556"/>
      <c r="T94" s="558"/>
      <c r="U94" s="553"/>
    </row>
    <row r="95" spans="1:22">
      <c r="A95" s="546" t="s">
        <v>358</v>
      </c>
      <c r="B95" s="551">
        <v>42408</v>
      </c>
      <c r="C95" s="552">
        <v>0.32741300000000001</v>
      </c>
      <c r="D95" s="553" t="s">
        <v>350</v>
      </c>
      <c r="E95" s="554">
        <v>-0.247</v>
      </c>
      <c r="F95" s="554">
        <v>2.2400000000000002</v>
      </c>
      <c r="G95" s="554">
        <v>0.93700000000000006</v>
      </c>
      <c r="H95" s="553" t="s">
        <v>348</v>
      </c>
      <c r="I95" s="553" t="s">
        <v>196</v>
      </c>
      <c r="J95" s="553" t="s">
        <v>349</v>
      </c>
      <c r="K95" s="556">
        <v>12.6</v>
      </c>
      <c r="L95" s="553">
        <v>92.6</v>
      </c>
      <c r="M95" s="553" t="s">
        <v>206</v>
      </c>
      <c r="N95" s="553" t="s">
        <v>199</v>
      </c>
      <c r="O95" s="556"/>
      <c r="P95" s="556"/>
      <c r="Q95" s="556"/>
      <c r="R95" s="556"/>
      <c r="S95" s="556"/>
      <c r="T95" s="558"/>
      <c r="U95" s="553"/>
    </row>
    <row r="96" spans="1:22">
      <c r="A96" s="546" t="s">
        <v>358</v>
      </c>
      <c r="B96" s="551">
        <v>42415</v>
      </c>
      <c r="C96" s="552">
        <v>0.28271800000000002</v>
      </c>
      <c r="D96" s="553" t="s">
        <v>350</v>
      </c>
      <c r="E96" s="554">
        <v>1.35</v>
      </c>
      <c r="F96" s="554">
        <v>2.5499999999999998</v>
      </c>
      <c r="G96" s="554">
        <v>0.38</v>
      </c>
      <c r="H96" s="553" t="s">
        <v>348</v>
      </c>
      <c r="I96" s="553" t="s">
        <v>191</v>
      </c>
      <c r="J96" s="553" t="s">
        <v>349</v>
      </c>
      <c r="K96" s="555">
        <v>15</v>
      </c>
      <c r="L96" s="568">
        <v>122</v>
      </c>
      <c r="M96" s="553" t="s">
        <v>188</v>
      </c>
      <c r="N96" s="553" t="s">
        <v>187</v>
      </c>
      <c r="O96" s="556"/>
      <c r="P96" s="556"/>
      <c r="Q96" s="556"/>
      <c r="R96" s="556"/>
      <c r="S96" s="556"/>
      <c r="T96" s="558"/>
      <c r="U96" s="553"/>
    </row>
    <row r="97" spans="1:39">
      <c r="A97" s="546" t="s">
        <v>358</v>
      </c>
      <c r="B97" s="551">
        <v>42429</v>
      </c>
      <c r="C97" s="552">
        <v>0.24408099999999999</v>
      </c>
      <c r="D97" s="553" t="s">
        <v>350</v>
      </c>
      <c r="E97" s="554">
        <v>0.121</v>
      </c>
      <c r="F97" s="554">
        <v>0.69899999999999995</v>
      </c>
      <c r="G97" s="554">
        <v>0.34</v>
      </c>
      <c r="H97" s="553" t="s">
        <v>348</v>
      </c>
      <c r="I97" s="553" t="s">
        <v>349</v>
      </c>
      <c r="J97" s="553" t="s">
        <v>349</v>
      </c>
      <c r="K97" s="555">
        <v>10.5</v>
      </c>
      <c r="L97" s="568">
        <v>111</v>
      </c>
      <c r="M97" s="553" t="s">
        <v>200</v>
      </c>
      <c r="N97" s="553" t="s">
        <v>193</v>
      </c>
      <c r="O97" s="556"/>
      <c r="P97" s="556"/>
      <c r="Q97" s="556"/>
      <c r="R97" s="556"/>
      <c r="S97" s="556"/>
      <c r="T97" s="558"/>
      <c r="U97" s="553"/>
    </row>
    <row r="98" spans="1:39">
      <c r="A98" s="546" t="s">
        <v>358</v>
      </c>
      <c r="B98" s="551">
        <v>42436</v>
      </c>
      <c r="C98" s="552">
        <v>0.64605199999999996</v>
      </c>
      <c r="D98" s="553" t="s">
        <v>237</v>
      </c>
      <c r="E98" s="554">
        <v>0.43</v>
      </c>
      <c r="F98" s="554">
        <v>2.13</v>
      </c>
      <c r="G98" s="554">
        <v>0.246</v>
      </c>
      <c r="H98" s="553" t="s">
        <v>348</v>
      </c>
      <c r="I98" s="553" t="s">
        <v>196</v>
      </c>
      <c r="J98" s="553" t="s">
        <v>349</v>
      </c>
      <c r="K98" s="555">
        <v>13.9</v>
      </c>
      <c r="L98" s="568">
        <v>102</v>
      </c>
      <c r="M98" s="553" t="s">
        <v>197</v>
      </c>
      <c r="N98" s="553" t="s">
        <v>207</v>
      </c>
      <c r="O98" s="556"/>
      <c r="P98" s="556"/>
      <c r="Q98" s="556"/>
      <c r="R98" s="556"/>
      <c r="S98" s="556"/>
      <c r="T98" s="558"/>
      <c r="U98" s="553"/>
    </row>
    <row r="99" spans="1:39">
      <c r="A99" s="546" t="s">
        <v>358</v>
      </c>
      <c r="B99" s="551">
        <v>42443</v>
      </c>
      <c r="C99" s="552">
        <v>0.34741100000000003</v>
      </c>
      <c r="D99" s="553" t="s">
        <v>350</v>
      </c>
      <c r="E99" s="554">
        <v>-0.114</v>
      </c>
      <c r="F99" s="554">
        <v>1.25</v>
      </c>
      <c r="G99" s="554">
        <v>0.84199999999999997</v>
      </c>
      <c r="H99" s="553" t="s">
        <v>348</v>
      </c>
      <c r="I99" s="553" t="s">
        <v>349</v>
      </c>
      <c r="J99" s="553" t="s">
        <v>349</v>
      </c>
      <c r="K99" s="555">
        <v>16.100000000000001</v>
      </c>
      <c r="L99" s="568">
        <v>143</v>
      </c>
      <c r="M99" s="553" t="s">
        <v>119</v>
      </c>
      <c r="N99" s="553" t="s">
        <v>204</v>
      </c>
      <c r="O99" s="556"/>
      <c r="P99" s="556"/>
      <c r="Q99" s="556"/>
      <c r="R99" s="556"/>
      <c r="S99" s="556"/>
      <c r="T99" s="558"/>
      <c r="U99" s="553"/>
    </row>
    <row r="100" spans="1:39">
      <c r="A100" s="562" t="s">
        <v>358</v>
      </c>
      <c r="B100" s="563">
        <v>42450</v>
      </c>
      <c r="C100" s="564">
        <v>0.5776142415531752</v>
      </c>
      <c r="D100" s="565" t="s">
        <v>237</v>
      </c>
      <c r="E100" s="554">
        <v>0.20599999999999999</v>
      </c>
      <c r="F100" s="554">
        <v>1.17</v>
      </c>
      <c r="G100" s="554">
        <v>0.996</v>
      </c>
      <c r="H100" s="565" t="s">
        <v>348</v>
      </c>
      <c r="I100" s="565" t="s">
        <v>349</v>
      </c>
      <c r="J100" s="565" t="s">
        <v>349</v>
      </c>
      <c r="K100" s="542">
        <v>12.7</v>
      </c>
      <c r="L100" s="566">
        <v>121</v>
      </c>
      <c r="M100" s="565" t="s">
        <v>206</v>
      </c>
      <c r="N100" s="565" t="s">
        <v>187</v>
      </c>
      <c r="O100" s="567"/>
      <c r="P100" s="567"/>
      <c r="Q100" s="567"/>
      <c r="R100" s="567"/>
      <c r="S100" s="567"/>
      <c r="T100" s="569"/>
      <c r="U100" s="565"/>
    </row>
    <row r="101" spans="1:39">
      <c r="A101" s="546" t="s">
        <v>358</v>
      </c>
      <c r="B101" s="551">
        <v>42458</v>
      </c>
      <c r="C101" s="552">
        <v>0.47331534564095246</v>
      </c>
      <c r="D101" s="553" t="s">
        <v>350</v>
      </c>
      <c r="E101" s="554">
        <v>-8.9599999999999999E-2</v>
      </c>
      <c r="F101" s="554">
        <v>1.66</v>
      </c>
      <c r="G101" s="554">
        <v>5.9400000000000001E-2</v>
      </c>
      <c r="H101" s="553" t="s">
        <v>348</v>
      </c>
      <c r="I101" s="553" t="s">
        <v>349</v>
      </c>
      <c r="J101" s="553" t="s">
        <v>349</v>
      </c>
      <c r="K101" s="555">
        <v>14</v>
      </c>
      <c r="L101" s="568">
        <v>111</v>
      </c>
      <c r="M101" s="553" t="s">
        <v>197</v>
      </c>
      <c r="N101" s="553" t="s">
        <v>193</v>
      </c>
      <c r="O101" s="556"/>
      <c r="P101" s="556"/>
      <c r="Q101" s="556"/>
      <c r="R101" s="556"/>
      <c r="S101" s="556"/>
      <c r="T101" s="558"/>
      <c r="U101" s="553"/>
    </row>
    <row r="102" spans="1:39">
      <c r="A102" s="546" t="s">
        <v>8</v>
      </c>
      <c r="B102" s="551">
        <v>42339</v>
      </c>
      <c r="C102" s="552">
        <v>-0.04</v>
      </c>
      <c r="D102" s="553" t="s">
        <v>350</v>
      </c>
      <c r="E102" s="554">
        <v>-0.23300000000000001</v>
      </c>
      <c r="F102" s="554">
        <v>2.54</v>
      </c>
      <c r="G102" s="554">
        <v>0.59799999999999998</v>
      </c>
      <c r="H102" s="553" t="s">
        <v>348</v>
      </c>
      <c r="I102" s="553" t="s">
        <v>191</v>
      </c>
      <c r="J102" s="553" t="s">
        <v>349</v>
      </c>
      <c r="K102" s="555">
        <v>12.8</v>
      </c>
      <c r="L102" s="555">
        <v>95.6</v>
      </c>
      <c r="M102" s="553" t="s">
        <v>206</v>
      </c>
      <c r="N102" s="553" t="s">
        <v>207</v>
      </c>
      <c r="O102" s="556" t="s">
        <v>236</v>
      </c>
      <c r="P102" s="556" t="s">
        <v>326</v>
      </c>
      <c r="Q102" s="556" t="s">
        <v>327</v>
      </c>
      <c r="R102" s="556"/>
      <c r="S102" s="556"/>
      <c r="T102" s="541">
        <v>9.046855052946691E-2</v>
      </c>
      <c r="U102" s="557">
        <v>36.152900000000002</v>
      </c>
      <c r="V102" s="557">
        <v>22.255299999999998</v>
      </c>
      <c r="W102" s="557">
        <v>51.693344000000003</v>
      </c>
      <c r="X102" s="542">
        <v>1025.0229999999999</v>
      </c>
      <c r="Y102" s="557">
        <v>7.2666000000000004</v>
      </c>
      <c r="Z102" s="542">
        <v>103.018</v>
      </c>
      <c r="AA102" s="557">
        <v>8.2110000000000003</v>
      </c>
      <c r="AB102" s="557">
        <v>0.33739999999999998</v>
      </c>
      <c r="AC102" s="557">
        <v>0.29139999999999999</v>
      </c>
      <c r="AD102" s="557">
        <v>36.124499999999998</v>
      </c>
      <c r="AE102" s="557">
        <v>21.588999999999999</v>
      </c>
      <c r="AF102" s="557">
        <v>50.962712000000003</v>
      </c>
      <c r="AG102" s="542">
        <v>1025.2771</v>
      </c>
      <c r="AH102" s="557">
        <v>7.1406000000000001</v>
      </c>
      <c r="AI102" s="542">
        <v>100.026</v>
      </c>
      <c r="AJ102" s="557">
        <v>8.2059999999999995</v>
      </c>
      <c r="AK102" s="557">
        <v>1.1293</v>
      </c>
      <c r="AL102" s="557">
        <v>1.3488</v>
      </c>
      <c r="AM102" s="542">
        <v>7.8</v>
      </c>
    </row>
    <row r="103" spans="1:39">
      <c r="A103" s="546" t="s">
        <v>8</v>
      </c>
      <c r="B103" s="551">
        <v>42345</v>
      </c>
      <c r="C103" s="552">
        <v>-6.191E-2</v>
      </c>
      <c r="D103" s="553" t="s">
        <v>350</v>
      </c>
      <c r="E103" s="554">
        <v>-0.72199999999999998</v>
      </c>
      <c r="F103" s="554">
        <v>2.84</v>
      </c>
      <c r="G103" s="554">
        <v>0.25</v>
      </c>
      <c r="H103" s="553" t="s">
        <v>348</v>
      </c>
      <c r="I103" s="553" t="s">
        <v>191</v>
      </c>
      <c r="J103" s="553" t="s">
        <v>349</v>
      </c>
      <c r="K103" s="555">
        <v>13.2</v>
      </c>
      <c r="L103" s="555">
        <v>83</v>
      </c>
      <c r="M103" s="553" t="s">
        <v>206</v>
      </c>
      <c r="N103" s="553" t="s">
        <v>113</v>
      </c>
      <c r="O103" s="556" t="s">
        <v>238</v>
      </c>
      <c r="P103" s="556" t="s">
        <v>326</v>
      </c>
      <c r="Q103" s="556" t="s">
        <v>327</v>
      </c>
      <c r="R103" s="556"/>
      <c r="S103" s="556"/>
      <c r="T103" s="541">
        <v>9.2098267669479594E-2</v>
      </c>
      <c r="U103" s="557">
        <v>36.220999999999997</v>
      </c>
      <c r="V103" s="557">
        <v>21.2562</v>
      </c>
      <c r="W103" s="557">
        <v>50.723498999999997</v>
      </c>
      <c r="X103" s="542">
        <v>1025.3543999999999</v>
      </c>
      <c r="Y103" s="557">
        <v>7.1493000000000002</v>
      </c>
      <c r="Z103" s="542">
        <v>99.61</v>
      </c>
      <c r="AA103" s="557">
        <v>8.3070000000000004</v>
      </c>
      <c r="AB103" s="557">
        <v>0.41980000000000001</v>
      </c>
      <c r="AC103" s="557">
        <v>0.50890000000000002</v>
      </c>
      <c r="AD103" s="557">
        <v>36.188800000000001</v>
      </c>
      <c r="AE103" s="557">
        <v>20.8261</v>
      </c>
      <c r="AF103" s="557">
        <v>50.239944999999999</v>
      </c>
      <c r="AG103" s="542">
        <v>1025.5374999999999</v>
      </c>
      <c r="AH103" s="557">
        <v>6.8196000000000003</v>
      </c>
      <c r="AI103" s="542">
        <v>94.269000000000005</v>
      </c>
      <c r="AJ103" s="557">
        <v>8.3209999999999997</v>
      </c>
      <c r="AK103" s="557">
        <v>1.0867</v>
      </c>
      <c r="AL103" s="557">
        <v>1.0437000000000001</v>
      </c>
      <c r="AM103" s="542">
        <v>7.5</v>
      </c>
    </row>
    <row r="104" spans="1:39">
      <c r="A104" s="546" t="s">
        <v>8</v>
      </c>
      <c r="B104" s="551">
        <v>42352</v>
      </c>
      <c r="C104" s="552">
        <v>0.278694</v>
      </c>
      <c r="D104" s="553" t="s">
        <v>350</v>
      </c>
      <c r="E104" s="559">
        <v>5.6099999999999997E-2</v>
      </c>
      <c r="F104" s="559">
        <v>2.0099999999999998</v>
      </c>
      <c r="G104" s="559">
        <v>1.05</v>
      </c>
      <c r="H104" s="553" t="s">
        <v>348</v>
      </c>
      <c r="I104" s="553" t="s">
        <v>196</v>
      </c>
      <c r="J104" s="553" t="s">
        <v>349</v>
      </c>
      <c r="K104" s="556">
        <v>12.2</v>
      </c>
      <c r="L104" s="556">
        <v>111</v>
      </c>
      <c r="M104" s="553" t="s">
        <v>116</v>
      </c>
      <c r="N104" s="553" t="s">
        <v>193</v>
      </c>
      <c r="O104" s="556" t="s">
        <v>237</v>
      </c>
      <c r="P104" s="556" t="s">
        <v>326</v>
      </c>
      <c r="Q104" s="556" t="s">
        <v>327</v>
      </c>
      <c r="R104" s="556"/>
      <c r="S104" s="556"/>
      <c r="T104" s="541">
        <v>7.7504568745122085E-2</v>
      </c>
      <c r="U104" s="557">
        <v>36.242899999999999</v>
      </c>
      <c r="V104" s="557">
        <v>21.790099999999999</v>
      </c>
      <c r="W104" s="557">
        <v>51.314793000000002</v>
      </c>
      <c r="X104" s="542">
        <v>1025.2231999999999</v>
      </c>
      <c r="Y104" s="557">
        <v>7.3074000000000003</v>
      </c>
      <c r="Z104" s="542">
        <v>102.8</v>
      </c>
      <c r="AA104" s="557">
        <v>8.1760000000000002</v>
      </c>
      <c r="AB104" s="557">
        <v>0.1817</v>
      </c>
      <c r="AC104" s="557">
        <v>0.23269999999999999</v>
      </c>
      <c r="AD104" s="557">
        <v>36.307000000000002</v>
      </c>
      <c r="AE104" s="557">
        <v>21.342300000000002</v>
      </c>
      <c r="AF104" s="557">
        <v>50.930590000000002</v>
      </c>
      <c r="AG104" s="542">
        <v>1025.4848</v>
      </c>
      <c r="AH104" s="557">
        <v>6.8992000000000004</v>
      </c>
      <c r="AI104" s="542">
        <v>96.322999999999993</v>
      </c>
      <c r="AJ104" s="557">
        <v>8.1539999999999999</v>
      </c>
      <c r="AK104" s="557">
        <v>1.0013000000000001</v>
      </c>
      <c r="AL104" s="557">
        <v>1.3458000000000001</v>
      </c>
      <c r="AM104" s="542">
        <v>6.5</v>
      </c>
    </row>
    <row r="105" spans="1:39">
      <c r="A105" s="546" t="s">
        <v>8</v>
      </c>
      <c r="B105" s="551">
        <v>42359</v>
      </c>
      <c r="C105" s="552">
        <v>0.56593300000000002</v>
      </c>
      <c r="D105" s="553" t="s">
        <v>237</v>
      </c>
      <c r="E105" s="559">
        <v>-0.41799999999999998</v>
      </c>
      <c r="F105" s="559">
        <v>1.5</v>
      </c>
      <c r="G105" s="559">
        <v>0.48099999999999998</v>
      </c>
      <c r="H105" s="553" t="s">
        <v>348</v>
      </c>
      <c r="I105" s="553" t="s">
        <v>349</v>
      </c>
      <c r="J105" s="553" t="s">
        <v>349</v>
      </c>
      <c r="K105" s="556">
        <v>11.6</v>
      </c>
      <c r="L105" s="556">
        <v>88.5</v>
      </c>
      <c r="M105" s="553" t="s">
        <v>116</v>
      </c>
      <c r="N105" s="553" t="s">
        <v>199</v>
      </c>
      <c r="O105" s="556" t="s">
        <v>244</v>
      </c>
      <c r="P105" s="556" t="s">
        <v>326</v>
      </c>
      <c r="Q105" s="556" t="s">
        <v>326</v>
      </c>
      <c r="R105" s="556"/>
      <c r="S105" s="552"/>
      <c r="T105" s="541">
        <v>7.0356418635070334E-2</v>
      </c>
      <c r="U105" s="557">
        <v>36.262999999999998</v>
      </c>
      <c r="V105" s="557">
        <v>21.7529</v>
      </c>
      <c r="W105" s="557">
        <v>51.300666999999997</v>
      </c>
      <c r="X105" s="542">
        <v>1025.248</v>
      </c>
      <c r="Y105" s="557">
        <v>7.0012999999999996</v>
      </c>
      <c r="Z105" s="542">
        <v>98.441000000000003</v>
      </c>
      <c r="AA105" s="557">
        <v>8.2509999999999994</v>
      </c>
      <c r="AB105" s="557">
        <v>0.22750000000000001</v>
      </c>
      <c r="AC105" s="557">
        <v>0.22969999999999999</v>
      </c>
      <c r="AD105" s="557">
        <v>36.414999999999999</v>
      </c>
      <c r="AE105" s="557">
        <v>21.516300000000001</v>
      </c>
      <c r="AF105" s="557">
        <v>51.249693000000001</v>
      </c>
      <c r="AG105" s="542">
        <v>1025.5184999999999</v>
      </c>
      <c r="AH105" s="557">
        <v>6.8164999999999996</v>
      </c>
      <c r="AI105" s="542">
        <v>95.524000000000001</v>
      </c>
      <c r="AJ105" s="557">
        <v>8.2129999999999992</v>
      </c>
      <c r="AK105" s="557">
        <v>1.6319999999999999</v>
      </c>
      <c r="AL105" s="557">
        <v>1.5354000000000001</v>
      </c>
      <c r="AM105" s="542">
        <v>10</v>
      </c>
    </row>
    <row r="106" spans="1:39">
      <c r="A106" s="546" t="s">
        <v>8</v>
      </c>
      <c r="B106" s="551">
        <v>42373</v>
      </c>
      <c r="C106" s="552">
        <v>0.24526583104235591</v>
      </c>
      <c r="D106" s="553" t="s">
        <v>350</v>
      </c>
      <c r="E106" s="560">
        <v>0.96899999999999997</v>
      </c>
      <c r="F106" s="560">
        <v>1.55</v>
      </c>
      <c r="G106" s="560">
        <v>0.71399999999999997</v>
      </c>
      <c r="H106" s="553" t="s">
        <v>348</v>
      </c>
      <c r="I106" s="553" t="s">
        <v>349</v>
      </c>
      <c r="J106" s="553" t="s">
        <v>349</v>
      </c>
      <c r="K106" s="556">
        <v>12</v>
      </c>
      <c r="L106" s="556">
        <v>106</v>
      </c>
      <c r="M106" s="553" t="s">
        <v>116</v>
      </c>
      <c r="N106" s="553" t="s">
        <v>193</v>
      </c>
      <c r="O106" s="556" t="s">
        <v>244</v>
      </c>
      <c r="P106" s="556" t="s">
        <v>326</v>
      </c>
      <c r="Q106" s="556" t="s">
        <v>326</v>
      </c>
      <c r="R106" s="556"/>
      <c r="S106" s="552"/>
      <c r="T106" s="541">
        <v>7.7223111777301248E-2</v>
      </c>
      <c r="U106" s="557">
        <v>36.2239</v>
      </c>
      <c r="V106" s="557">
        <v>23.022099999999998</v>
      </c>
      <c r="W106" s="557">
        <v>52.598492999999998</v>
      </c>
      <c r="X106" s="542">
        <v>1024.8567</v>
      </c>
      <c r="Y106" s="557">
        <v>7.1334</v>
      </c>
      <c r="Z106" s="542">
        <v>102.541</v>
      </c>
      <c r="AA106" s="557">
        <v>8.3729999999999993</v>
      </c>
      <c r="AB106" s="557">
        <v>0.22919999999999999</v>
      </c>
      <c r="AC106" s="557">
        <v>0.25480000000000003</v>
      </c>
      <c r="AD106" s="557">
        <v>36.6387</v>
      </c>
      <c r="AE106" s="557">
        <v>23.175000000000001</v>
      </c>
      <c r="AF106" s="557">
        <v>53.306586000000003</v>
      </c>
      <c r="AG106" s="542">
        <v>1025.2161000000001</v>
      </c>
      <c r="AH106" s="557">
        <v>6.5914999999999999</v>
      </c>
      <c r="AI106" s="542">
        <v>95.233000000000004</v>
      </c>
      <c r="AJ106" s="557">
        <v>8.3550000000000004</v>
      </c>
      <c r="AK106" s="557">
        <v>0.87790000000000001</v>
      </c>
      <c r="AL106" s="557">
        <v>1.4514</v>
      </c>
      <c r="AM106" s="542">
        <v>8.5</v>
      </c>
    </row>
    <row r="107" spans="1:39">
      <c r="A107" s="546" t="s">
        <v>8</v>
      </c>
      <c r="B107" s="551">
        <v>42380</v>
      </c>
      <c r="C107" s="561">
        <v>0.36097851917431623</v>
      </c>
      <c r="D107" s="553" t="s">
        <v>350</v>
      </c>
      <c r="E107" s="554">
        <v>0.245</v>
      </c>
      <c r="F107" s="554">
        <v>2.9</v>
      </c>
      <c r="G107" s="554">
        <v>1.0900000000000001</v>
      </c>
      <c r="H107" s="553" t="s">
        <v>348</v>
      </c>
      <c r="I107" s="553" t="s">
        <v>191</v>
      </c>
      <c r="J107" s="553" t="s">
        <v>349</v>
      </c>
      <c r="K107" s="555">
        <v>14</v>
      </c>
      <c r="L107" s="555">
        <v>113</v>
      </c>
      <c r="M107" s="553" t="s">
        <v>197</v>
      </c>
      <c r="N107" s="553" t="s">
        <v>193</v>
      </c>
      <c r="O107" s="556" t="s">
        <v>240</v>
      </c>
      <c r="P107" s="556" t="s">
        <v>326</v>
      </c>
      <c r="Q107" s="556" t="s">
        <v>326</v>
      </c>
      <c r="R107" s="556"/>
      <c r="S107" s="552"/>
      <c r="T107" s="541">
        <v>6.5960056465926287E-2</v>
      </c>
      <c r="U107" s="557">
        <v>36.199199999999998</v>
      </c>
      <c r="V107" s="557">
        <v>24.2697</v>
      </c>
      <c r="W107" s="557">
        <v>53.898983999999999</v>
      </c>
      <c r="X107" s="542">
        <v>1024.4702</v>
      </c>
      <c r="Y107" s="557">
        <v>6.8314000000000004</v>
      </c>
      <c r="Z107" s="542">
        <v>100.327</v>
      </c>
      <c r="AA107" s="557">
        <v>8.1769999999999996</v>
      </c>
      <c r="AB107" s="557">
        <v>0.2339</v>
      </c>
      <c r="AC107" s="557">
        <v>0.15029999999999999</v>
      </c>
      <c r="AD107" s="557">
        <v>36.630000000000003</v>
      </c>
      <c r="AE107" s="557">
        <v>23.619299999999999</v>
      </c>
      <c r="AF107" s="557">
        <v>53.774051999999998</v>
      </c>
      <c r="AG107" s="542">
        <v>1025.0784000000001</v>
      </c>
      <c r="AH107" s="557">
        <v>5.1782000000000004</v>
      </c>
      <c r="AI107" s="542">
        <v>75.388999999999996</v>
      </c>
      <c r="AJ107" s="557">
        <v>8.1210000000000004</v>
      </c>
      <c r="AK107" s="557">
        <v>2.4095</v>
      </c>
      <c r="AL107" s="557">
        <v>2.2187000000000001</v>
      </c>
      <c r="AM107" s="542">
        <v>13</v>
      </c>
    </row>
    <row r="108" spans="1:39">
      <c r="A108" s="546" t="s">
        <v>8</v>
      </c>
      <c r="B108" s="551">
        <v>42387</v>
      </c>
      <c r="C108" s="552">
        <v>1.13449</v>
      </c>
      <c r="D108" s="553" t="s">
        <v>246</v>
      </c>
      <c r="E108" s="554">
        <v>-0.378</v>
      </c>
      <c r="F108" s="554">
        <v>3.66</v>
      </c>
      <c r="G108" s="554">
        <v>1.08</v>
      </c>
      <c r="H108" s="553" t="s">
        <v>348</v>
      </c>
      <c r="I108" s="553" t="s">
        <v>97</v>
      </c>
      <c r="J108" s="553" t="s">
        <v>349</v>
      </c>
      <c r="K108" s="555">
        <v>12.8</v>
      </c>
      <c r="L108" s="555">
        <v>111</v>
      </c>
      <c r="M108" s="553" t="s">
        <v>206</v>
      </c>
      <c r="N108" s="553" t="s">
        <v>193</v>
      </c>
      <c r="O108" s="556" t="s">
        <v>236</v>
      </c>
      <c r="P108" s="556" t="s">
        <v>326</v>
      </c>
      <c r="Q108" s="556" t="s">
        <v>327</v>
      </c>
      <c r="R108" s="556"/>
      <c r="S108" s="556"/>
      <c r="T108" s="541">
        <v>8.3020926031513245E-2</v>
      </c>
      <c r="U108" s="557">
        <v>36.380099999999999</v>
      </c>
      <c r="V108" s="557">
        <v>23.816700000000001</v>
      </c>
      <c r="W108" s="557">
        <v>53.650998000000001</v>
      </c>
      <c r="X108" s="542">
        <v>1024.742</v>
      </c>
      <c r="Y108" s="557">
        <v>6.6787999999999998</v>
      </c>
      <c r="Z108" s="542">
        <v>97.427000000000007</v>
      </c>
      <c r="AA108" s="557">
        <v>8.202</v>
      </c>
      <c r="AB108" s="557">
        <v>0.1007</v>
      </c>
      <c r="AC108" s="557">
        <v>0.35610000000000003</v>
      </c>
      <c r="AD108" s="557">
        <v>36.629800000000003</v>
      </c>
      <c r="AE108" s="557">
        <v>23.811499999999999</v>
      </c>
      <c r="AF108" s="557">
        <v>53.981186000000001</v>
      </c>
      <c r="AG108" s="542">
        <v>1025.0219</v>
      </c>
      <c r="AH108" s="557">
        <v>6.2983000000000002</v>
      </c>
      <c r="AI108" s="542">
        <v>92</v>
      </c>
      <c r="AJ108" s="557">
        <v>8.1890000000000001</v>
      </c>
      <c r="AK108" s="557">
        <v>1.2445999999999999</v>
      </c>
      <c r="AL108" s="557">
        <v>0.67910000000000004</v>
      </c>
      <c r="AM108" s="542">
        <v>11</v>
      </c>
    </row>
    <row r="109" spans="1:39">
      <c r="A109" s="546" t="s">
        <v>8</v>
      </c>
      <c r="B109" s="551">
        <v>42394</v>
      </c>
      <c r="C109" s="552">
        <v>0.22367200000000001</v>
      </c>
      <c r="D109" s="553" t="s">
        <v>350</v>
      </c>
      <c r="E109" s="554">
        <v>-1.06</v>
      </c>
      <c r="F109" s="554">
        <v>1.84</v>
      </c>
      <c r="G109" s="554">
        <v>0.70699999999999996</v>
      </c>
      <c r="H109" s="553" t="s">
        <v>348</v>
      </c>
      <c r="I109" s="553" t="s">
        <v>349</v>
      </c>
      <c r="J109" s="553" t="s">
        <v>349</v>
      </c>
      <c r="K109" s="555">
        <v>11.5</v>
      </c>
      <c r="L109" s="555">
        <v>110</v>
      </c>
      <c r="M109" s="553" t="s">
        <v>116</v>
      </c>
      <c r="N109" s="553" t="s">
        <v>193</v>
      </c>
      <c r="O109" s="556" t="s">
        <v>244</v>
      </c>
      <c r="P109" s="556" t="s">
        <v>326</v>
      </c>
      <c r="Q109" s="556" t="s">
        <v>327</v>
      </c>
      <c r="R109" s="556"/>
      <c r="S109" s="556"/>
      <c r="T109" s="541">
        <v>7.5040771713709473E-2</v>
      </c>
      <c r="U109" s="557">
        <v>36.343200000000003</v>
      </c>
      <c r="V109" s="557">
        <v>23.9527</v>
      </c>
      <c r="W109" s="557">
        <v>53.748525999999998</v>
      </c>
      <c r="X109" s="542">
        <v>1024.6733999999999</v>
      </c>
      <c r="Y109" s="557">
        <v>6.9786999999999999</v>
      </c>
      <c r="Z109" s="542">
        <v>102.01900000000001</v>
      </c>
      <c r="AA109" s="557">
        <v>8.1959999999999997</v>
      </c>
      <c r="AB109" s="557">
        <v>0.55579999999999996</v>
      </c>
      <c r="AC109" s="557">
        <v>0.27650000000000002</v>
      </c>
      <c r="AD109" s="557">
        <v>36.5852</v>
      </c>
      <c r="AE109" s="557">
        <v>23.8889</v>
      </c>
      <c r="AF109" s="557">
        <v>54.006430999999999</v>
      </c>
      <c r="AG109" s="542">
        <v>1024.9647</v>
      </c>
      <c r="AH109" s="557">
        <v>6.2076000000000002</v>
      </c>
      <c r="AI109" s="542">
        <v>90.772999999999996</v>
      </c>
      <c r="AJ109" s="557">
        <v>8.1590000000000007</v>
      </c>
      <c r="AK109" s="557">
        <v>1.4691000000000001</v>
      </c>
      <c r="AL109" s="557">
        <v>1.3169</v>
      </c>
      <c r="AM109" s="542">
        <v>11</v>
      </c>
    </row>
    <row r="110" spans="1:39">
      <c r="A110" s="546" t="s">
        <v>8</v>
      </c>
      <c r="B110" s="551">
        <v>42401</v>
      </c>
      <c r="C110" s="552">
        <v>1.0057528181685151</v>
      </c>
      <c r="D110" s="553" t="s">
        <v>239</v>
      </c>
      <c r="E110" s="554">
        <v>-0.45600000000000002</v>
      </c>
      <c r="F110" s="554">
        <v>2.12</v>
      </c>
      <c r="G110" s="554">
        <v>0.93899999999999995</v>
      </c>
      <c r="H110" s="553" t="s">
        <v>348</v>
      </c>
      <c r="I110" s="553" t="s">
        <v>196</v>
      </c>
      <c r="J110" s="553" t="s">
        <v>349</v>
      </c>
      <c r="K110" s="556">
        <v>14.3</v>
      </c>
      <c r="L110" s="556">
        <v>106</v>
      </c>
      <c r="M110" s="553" t="s">
        <v>197</v>
      </c>
      <c r="N110" s="553" t="s">
        <v>193</v>
      </c>
      <c r="O110" s="556" t="s">
        <v>239</v>
      </c>
      <c r="P110" s="556" t="s">
        <v>326</v>
      </c>
      <c r="Q110" s="556" t="s">
        <v>280</v>
      </c>
      <c r="R110" s="556"/>
      <c r="S110" s="556"/>
      <c r="T110" s="541">
        <v>0.10195294261148795</v>
      </c>
      <c r="U110" s="557">
        <v>36.611800000000002</v>
      </c>
      <c r="V110" s="557">
        <v>23.4725</v>
      </c>
      <c r="W110" s="557">
        <v>53.582901</v>
      </c>
      <c r="X110" s="542">
        <v>1025.0195000000001</v>
      </c>
      <c r="Y110" s="557">
        <v>6.6276000000000002</v>
      </c>
      <c r="Z110" s="542">
        <v>96.234999999999999</v>
      </c>
      <c r="AA110" s="557">
        <v>8.2460000000000004</v>
      </c>
      <c r="AB110" s="557">
        <v>0.32769999999999999</v>
      </c>
      <c r="AC110" s="557">
        <v>0.62949999999999995</v>
      </c>
      <c r="AD110" s="557">
        <v>36.663699999999999</v>
      </c>
      <c r="AE110" s="557">
        <v>23.193100000000001</v>
      </c>
      <c r="AF110" s="557">
        <v>53.358336999999999</v>
      </c>
      <c r="AG110" s="542">
        <v>1025.2302</v>
      </c>
      <c r="AH110" s="557">
        <v>6.5095999999999998</v>
      </c>
      <c r="AI110" s="542">
        <v>94.093000000000004</v>
      </c>
      <c r="AJ110" s="557">
        <v>8.2379999999999995</v>
      </c>
      <c r="AK110" s="557">
        <v>0.8044</v>
      </c>
      <c r="AL110" s="557">
        <v>1.2932999999999999</v>
      </c>
      <c r="AM110" s="542">
        <v>8.6</v>
      </c>
    </row>
    <row r="111" spans="1:39">
      <c r="A111" s="546" t="s">
        <v>8</v>
      </c>
      <c r="B111" s="551">
        <v>42408</v>
      </c>
      <c r="C111" s="552">
        <v>0.58117700000000005</v>
      </c>
      <c r="D111" s="553" t="s">
        <v>237</v>
      </c>
      <c r="E111" s="554">
        <v>-0.66700000000000004</v>
      </c>
      <c r="F111" s="554">
        <v>2.81</v>
      </c>
      <c r="G111" s="554">
        <v>0.73199999999999998</v>
      </c>
      <c r="H111" s="553" t="s">
        <v>348</v>
      </c>
      <c r="I111" s="553" t="s">
        <v>191</v>
      </c>
      <c r="J111" s="553" t="s">
        <v>349</v>
      </c>
      <c r="K111" s="556">
        <v>12.4</v>
      </c>
      <c r="L111" s="556">
        <v>106</v>
      </c>
      <c r="M111" s="553" t="s">
        <v>116</v>
      </c>
      <c r="N111" s="553" t="s">
        <v>193</v>
      </c>
      <c r="O111" s="556" t="s">
        <v>237</v>
      </c>
      <c r="P111" s="556" t="s">
        <v>326</v>
      </c>
      <c r="Q111" s="556" t="s">
        <v>327</v>
      </c>
      <c r="R111" s="556"/>
      <c r="S111" s="556"/>
      <c r="T111" s="541">
        <v>7.6660597947856984E-2</v>
      </c>
      <c r="U111" s="557">
        <v>36.396299999999997</v>
      </c>
      <c r="V111" s="557">
        <v>23.7226</v>
      </c>
      <c r="W111" s="557">
        <v>53.571098999999997</v>
      </c>
      <c r="X111" s="542">
        <v>1024.7823000000001</v>
      </c>
      <c r="Y111" s="557">
        <v>7.1409000000000002</v>
      </c>
      <c r="Z111" s="542">
        <v>104.008</v>
      </c>
      <c r="AA111" s="557">
        <v>8.26</v>
      </c>
      <c r="AB111" s="557">
        <v>0.25480000000000003</v>
      </c>
      <c r="AC111" s="557">
        <v>0.41110000000000002</v>
      </c>
      <c r="AD111" s="557">
        <v>36.697499999999998</v>
      </c>
      <c r="AE111" s="557">
        <v>23.4316</v>
      </c>
      <c r="AF111" s="557">
        <v>53.659317000000001</v>
      </c>
      <c r="AG111" s="542">
        <v>1025.1854000000001</v>
      </c>
      <c r="AH111" s="557">
        <v>6.5762999999999998</v>
      </c>
      <c r="AI111" s="542">
        <v>95.468999999999994</v>
      </c>
      <c r="AJ111" s="557">
        <v>8.2230000000000008</v>
      </c>
      <c r="AK111" s="557">
        <v>1.3563000000000001</v>
      </c>
      <c r="AL111" s="557">
        <v>1.8045</v>
      </c>
      <c r="AM111" s="542">
        <v>12</v>
      </c>
    </row>
    <row r="112" spans="1:39">
      <c r="A112" s="546" t="s">
        <v>8</v>
      </c>
      <c r="B112" s="551">
        <v>42415</v>
      </c>
      <c r="C112" s="552">
        <v>0.28766000000000003</v>
      </c>
      <c r="D112" s="553" t="s">
        <v>350</v>
      </c>
      <c r="E112" s="554">
        <v>1.45</v>
      </c>
      <c r="F112" s="554">
        <v>2.42</v>
      </c>
      <c r="G112" s="554">
        <v>0.32700000000000001</v>
      </c>
      <c r="H112" s="553" t="s">
        <v>348</v>
      </c>
      <c r="I112" s="553" t="s">
        <v>196</v>
      </c>
      <c r="J112" s="553" t="s">
        <v>349</v>
      </c>
      <c r="K112" s="555">
        <v>12.5</v>
      </c>
      <c r="L112" s="555">
        <v>110</v>
      </c>
      <c r="M112" s="553" t="s">
        <v>116</v>
      </c>
      <c r="N112" s="553" t="s">
        <v>193</v>
      </c>
      <c r="O112" s="556" t="s">
        <v>237</v>
      </c>
      <c r="P112" s="556" t="s">
        <v>326</v>
      </c>
      <c r="Q112" s="556" t="s">
        <v>327</v>
      </c>
      <c r="R112" s="556"/>
      <c r="S112" s="556"/>
      <c r="T112" s="541">
        <v>7.813234628045361E-2</v>
      </c>
      <c r="U112" s="557">
        <v>36.519799999999996</v>
      </c>
      <c r="V112" s="557">
        <v>23.7788</v>
      </c>
      <c r="W112" s="557">
        <v>53.793019999999999</v>
      </c>
      <c r="X112" s="542">
        <v>1024.8593000000001</v>
      </c>
      <c r="Y112" s="557">
        <v>6.6258999999999997</v>
      </c>
      <c r="Z112" s="542">
        <v>96.67</v>
      </c>
      <c r="AA112" s="557">
        <v>8.3179999999999996</v>
      </c>
      <c r="AB112" s="557">
        <v>0.28960000000000002</v>
      </c>
      <c r="AC112" s="557">
        <v>0.31209999999999999</v>
      </c>
      <c r="AD112" s="557">
        <v>36.783799999999999</v>
      </c>
      <c r="AE112" s="557">
        <v>23.942</v>
      </c>
      <c r="AF112" s="557">
        <v>54.323942000000002</v>
      </c>
      <c r="AG112" s="542">
        <v>1025.0995</v>
      </c>
      <c r="AH112" s="557">
        <v>6.7279999999999998</v>
      </c>
      <c r="AI112" s="542">
        <v>98.585999999999999</v>
      </c>
      <c r="AJ112" s="557">
        <v>8.3079999999999998</v>
      </c>
      <c r="AK112" s="557">
        <v>0.95709999999999995</v>
      </c>
      <c r="AL112" s="557">
        <v>1.1937</v>
      </c>
      <c r="AM112" s="542">
        <v>8.6999999999999993</v>
      </c>
    </row>
    <row r="113" spans="1:39">
      <c r="A113" s="546" t="s">
        <v>8</v>
      </c>
      <c r="B113" s="551">
        <v>42429</v>
      </c>
      <c r="C113" s="552">
        <v>1.6558630000000001</v>
      </c>
      <c r="D113" s="553" t="s">
        <v>248</v>
      </c>
      <c r="E113" s="554">
        <v>1.65</v>
      </c>
      <c r="F113" s="554">
        <v>2.83</v>
      </c>
      <c r="G113" s="554">
        <v>1.18</v>
      </c>
      <c r="H113" s="553" t="s">
        <v>348</v>
      </c>
      <c r="I113" s="553" t="s">
        <v>191</v>
      </c>
      <c r="J113" s="553" t="s">
        <v>349</v>
      </c>
      <c r="K113" s="555">
        <v>13.5</v>
      </c>
      <c r="L113" s="555">
        <v>108</v>
      </c>
      <c r="M113" s="553" t="s">
        <v>197</v>
      </c>
      <c r="N113" s="553" t="s">
        <v>193</v>
      </c>
      <c r="O113" s="556" t="s">
        <v>246</v>
      </c>
      <c r="P113" s="556" t="s">
        <v>326</v>
      </c>
      <c r="Q113" s="556" t="s">
        <v>240</v>
      </c>
      <c r="R113" s="556"/>
      <c r="S113" s="556"/>
      <c r="T113" s="541">
        <v>7.8223831990074058E-2</v>
      </c>
      <c r="U113" s="557">
        <v>36.605699999999999</v>
      </c>
      <c r="V113" s="557">
        <v>23.388999999999999</v>
      </c>
      <c r="W113" s="557">
        <v>53.485117000000002</v>
      </c>
      <c r="X113" s="542">
        <v>1025.0398</v>
      </c>
      <c r="Y113" s="557">
        <v>6.9427000000000003</v>
      </c>
      <c r="Z113" s="542">
        <v>100.661</v>
      </c>
      <c r="AA113" s="557">
        <v>8.3960000000000008</v>
      </c>
      <c r="AB113" s="557">
        <v>2.1399999999999999E-2</v>
      </c>
      <c r="AC113" s="557">
        <v>0.29809999999999998</v>
      </c>
      <c r="AD113" s="557">
        <v>36.846299999999999</v>
      </c>
      <c r="AE113" s="557">
        <v>22.966999999999999</v>
      </c>
      <c r="AF113" s="557">
        <v>53.349724000000002</v>
      </c>
      <c r="AG113" s="542">
        <v>1025.4349999999999</v>
      </c>
      <c r="AH113" s="557">
        <v>5.5960999999999999</v>
      </c>
      <c r="AI113" s="542">
        <v>80.656000000000006</v>
      </c>
      <c r="AJ113" s="557">
        <v>8.3379999999999992</v>
      </c>
      <c r="AK113" s="557">
        <v>2.0243000000000002</v>
      </c>
      <c r="AL113" s="557">
        <v>3.2858999999999998</v>
      </c>
      <c r="AM113" s="542">
        <v>10.199999999999999</v>
      </c>
    </row>
    <row r="114" spans="1:39">
      <c r="A114" s="546" t="s">
        <v>8</v>
      </c>
      <c r="B114" s="551">
        <v>42436</v>
      </c>
      <c r="C114" s="552">
        <v>0.447936</v>
      </c>
      <c r="D114" s="553" t="s">
        <v>350</v>
      </c>
      <c r="E114" s="554">
        <v>-3.73E-2</v>
      </c>
      <c r="F114" s="554">
        <v>2.63</v>
      </c>
      <c r="G114" s="554">
        <v>0.35299999999999998</v>
      </c>
      <c r="H114" s="553" t="s">
        <v>348</v>
      </c>
      <c r="I114" s="553" t="s">
        <v>191</v>
      </c>
      <c r="J114" s="553" t="s">
        <v>349</v>
      </c>
      <c r="K114" s="555">
        <v>13</v>
      </c>
      <c r="L114" s="555">
        <v>106</v>
      </c>
      <c r="M114" s="553" t="s">
        <v>206</v>
      </c>
      <c r="N114" s="553" t="s">
        <v>193</v>
      </c>
      <c r="O114" s="556" t="s">
        <v>236</v>
      </c>
      <c r="P114" s="556" t="s">
        <v>326</v>
      </c>
      <c r="Q114" s="556" t="s">
        <v>327</v>
      </c>
      <c r="R114" s="556"/>
      <c r="S114" s="556"/>
      <c r="T114" s="541">
        <v>5.6499149662873636E-2</v>
      </c>
      <c r="U114" s="557">
        <v>36.372700000000002</v>
      </c>
      <c r="V114" s="557">
        <v>22.765000000000001</v>
      </c>
      <c r="W114" s="557">
        <v>52.515636000000001</v>
      </c>
      <c r="X114" s="542">
        <v>1025.0442</v>
      </c>
      <c r="Y114" s="557">
        <v>7.0077999999999996</v>
      </c>
      <c r="Z114" s="542">
        <v>100.37</v>
      </c>
      <c r="AA114" s="557">
        <v>8.3620000000000001</v>
      </c>
      <c r="AB114" s="557">
        <v>0.15029999999999999</v>
      </c>
      <c r="AC114" s="557">
        <v>0.3604</v>
      </c>
      <c r="AD114" s="557">
        <v>36.792900000000003</v>
      </c>
      <c r="AE114" s="557">
        <v>22.810099999999998</v>
      </c>
      <c r="AF114" s="557">
        <v>53.111710000000002</v>
      </c>
      <c r="AG114" s="542">
        <v>1025.4384</v>
      </c>
      <c r="AH114" s="557">
        <v>6.6241000000000003</v>
      </c>
      <c r="AI114" s="542">
        <v>95.180999999999997</v>
      </c>
      <c r="AJ114" s="557">
        <v>8.34</v>
      </c>
      <c r="AK114" s="557">
        <v>1.35</v>
      </c>
      <c r="AL114" s="557">
        <v>1.2119</v>
      </c>
      <c r="AM114" s="542">
        <v>11.6</v>
      </c>
    </row>
    <row r="115" spans="1:39">
      <c r="A115" s="546" t="s">
        <v>8</v>
      </c>
      <c r="B115" s="551">
        <v>42443</v>
      </c>
      <c r="C115" s="552">
        <v>0.75731899999999996</v>
      </c>
      <c r="D115" s="553" t="s">
        <v>241</v>
      </c>
      <c r="E115" s="554">
        <v>-0.44900000000000001</v>
      </c>
      <c r="F115" s="554">
        <v>1.88</v>
      </c>
      <c r="G115" s="554">
        <v>0.69899999999999995</v>
      </c>
      <c r="H115" s="553" t="s">
        <v>348</v>
      </c>
      <c r="I115" s="553" t="s">
        <v>349</v>
      </c>
      <c r="J115" s="553" t="s">
        <v>349</v>
      </c>
      <c r="K115" s="555">
        <v>12.2</v>
      </c>
      <c r="L115" s="555">
        <v>133</v>
      </c>
      <c r="M115" s="553" t="s">
        <v>116</v>
      </c>
      <c r="N115" s="553" t="s">
        <v>189</v>
      </c>
      <c r="O115" s="556" t="s">
        <v>241</v>
      </c>
      <c r="P115" s="556" t="s">
        <v>326</v>
      </c>
      <c r="Q115" s="556" t="s">
        <v>280</v>
      </c>
      <c r="R115" s="556"/>
      <c r="S115" s="556"/>
      <c r="T115" s="541">
        <v>9.8511264689417413E-2</v>
      </c>
      <c r="U115" s="557">
        <v>36.357599999999998</v>
      </c>
      <c r="V115" s="557">
        <v>23.406600000000001</v>
      </c>
      <c r="W115" s="557">
        <v>53.182107999999999</v>
      </c>
      <c r="X115" s="542">
        <v>1024.8461</v>
      </c>
      <c r="Y115" s="557">
        <v>6.7098000000000004</v>
      </c>
      <c r="Z115" s="542">
        <v>97.174000000000007</v>
      </c>
      <c r="AA115" s="557">
        <v>8.2850000000000001</v>
      </c>
      <c r="AB115" s="557">
        <v>0.27039999999999997</v>
      </c>
      <c r="AC115" s="557">
        <v>0.45190000000000002</v>
      </c>
      <c r="AD115" s="557">
        <v>36.915599999999998</v>
      </c>
      <c r="AE115" s="557">
        <v>23.578099999999999</v>
      </c>
      <c r="AF115" s="557">
        <v>54.101213000000001</v>
      </c>
      <c r="AG115" s="542">
        <v>1025.3088</v>
      </c>
      <c r="AH115" s="557">
        <v>6.4408000000000003</v>
      </c>
      <c r="AI115" s="542">
        <v>93.858000000000004</v>
      </c>
      <c r="AJ115" s="557">
        <v>8.2910000000000004</v>
      </c>
      <c r="AK115" s="557">
        <v>2.0314999999999999</v>
      </c>
      <c r="AL115" s="557">
        <v>1.8718999999999999</v>
      </c>
      <c r="AM115" s="542">
        <v>6.4</v>
      </c>
    </row>
    <row r="116" spans="1:39">
      <c r="A116" s="562" t="s">
        <v>8</v>
      </c>
      <c r="B116" s="563">
        <v>42450</v>
      </c>
      <c r="C116" s="564">
        <v>1.1327218107492567</v>
      </c>
      <c r="D116" s="565" t="s">
        <v>246</v>
      </c>
      <c r="E116" s="554">
        <v>8.5999999999999993E-2</v>
      </c>
      <c r="F116" s="554">
        <v>1.8</v>
      </c>
      <c r="G116" s="554">
        <v>1.19</v>
      </c>
      <c r="H116" s="565" t="s">
        <v>348</v>
      </c>
      <c r="I116" s="565" t="s">
        <v>349</v>
      </c>
      <c r="J116" s="565" t="s">
        <v>349</v>
      </c>
      <c r="K116" s="542">
        <v>12.1</v>
      </c>
      <c r="L116" s="566">
        <v>114</v>
      </c>
      <c r="M116" s="565" t="s">
        <v>116</v>
      </c>
      <c r="N116" s="565" t="s">
        <v>193</v>
      </c>
      <c r="O116" s="567" t="s">
        <v>238</v>
      </c>
      <c r="P116" s="567" t="s">
        <v>326</v>
      </c>
      <c r="Q116" s="567" t="s">
        <v>280</v>
      </c>
      <c r="R116" s="567"/>
      <c r="S116" s="567"/>
      <c r="T116" s="541">
        <v>9.6422208598524878E-2</v>
      </c>
      <c r="U116" s="557">
        <v>36.471899999999998</v>
      </c>
      <c r="V116" s="557">
        <v>22.6584</v>
      </c>
      <c r="W116" s="557">
        <v>52.528880999999998</v>
      </c>
      <c r="X116" s="542">
        <v>1025.1504</v>
      </c>
      <c r="Y116" s="557">
        <v>6.9116</v>
      </c>
      <c r="Z116" s="542">
        <v>98.866</v>
      </c>
      <c r="AA116" s="557">
        <v>8.3010000000000002</v>
      </c>
      <c r="AB116" s="557">
        <v>0.1128</v>
      </c>
      <c r="AC116" s="557">
        <v>0.43009999999999998</v>
      </c>
      <c r="AD116" s="557">
        <v>36.909100000000002</v>
      </c>
      <c r="AE116" s="557">
        <v>22.923999999999999</v>
      </c>
      <c r="AF116" s="557">
        <v>53.383892000000003</v>
      </c>
      <c r="AG116" s="542">
        <v>1025.4944</v>
      </c>
      <c r="AH116" s="557">
        <v>6.1721000000000004</v>
      </c>
      <c r="AI116" s="542">
        <v>88.923000000000002</v>
      </c>
      <c r="AJ116" s="557">
        <v>8.2810000000000006</v>
      </c>
      <c r="AK116" s="557">
        <v>1.7522</v>
      </c>
      <c r="AL116" s="557">
        <v>1.8402000000000001</v>
      </c>
      <c r="AM116" s="542">
        <v>10</v>
      </c>
    </row>
    <row r="117" spans="1:39">
      <c r="A117" s="546" t="s">
        <v>8</v>
      </c>
      <c r="B117" s="551">
        <v>42458</v>
      </c>
      <c r="C117" s="552">
        <v>0.30864722393080929</v>
      </c>
      <c r="D117" s="553" t="s">
        <v>350</v>
      </c>
      <c r="E117" s="554">
        <v>-0.49</v>
      </c>
      <c r="F117" s="554">
        <v>1.76</v>
      </c>
      <c r="G117" s="554">
        <v>0.96799999999999997</v>
      </c>
      <c r="H117" s="553" t="s">
        <v>348</v>
      </c>
      <c r="I117" s="553" t="s">
        <v>349</v>
      </c>
      <c r="J117" s="553" t="s">
        <v>349</v>
      </c>
      <c r="K117" s="555">
        <v>14.8</v>
      </c>
      <c r="L117" s="555">
        <v>123</v>
      </c>
      <c r="M117" s="553" t="s">
        <v>188</v>
      </c>
      <c r="N117" s="553" t="s">
        <v>187</v>
      </c>
      <c r="O117" s="556" t="s">
        <v>245</v>
      </c>
      <c r="P117" s="556" t="s">
        <v>326</v>
      </c>
      <c r="Q117" s="556" t="s">
        <v>240</v>
      </c>
      <c r="R117" s="556"/>
      <c r="S117" s="556"/>
      <c r="T117" s="541">
        <v>8.9433436996257651E-2</v>
      </c>
      <c r="U117" s="557">
        <v>36.656300000000002</v>
      </c>
      <c r="V117" s="557">
        <v>22.574000000000002</v>
      </c>
      <c r="W117" s="557">
        <v>52.673969999999997</v>
      </c>
      <c r="X117" s="542">
        <v>1025.3149000000001</v>
      </c>
      <c r="Y117" s="557">
        <v>6.8760000000000003</v>
      </c>
      <c r="Z117" s="542">
        <v>98.314999999999998</v>
      </c>
      <c r="AA117" s="557">
        <v>8.2260000000000009</v>
      </c>
      <c r="AB117" s="557">
        <v>0.39779999999999999</v>
      </c>
      <c r="AC117" s="557">
        <v>0.23830000000000001</v>
      </c>
      <c r="AD117" s="557">
        <v>36.970599999999997</v>
      </c>
      <c r="AE117" s="557">
        <v>22.521000000000001</v>
      </c>
      <c r="AF117" s="557">
        <v>53.026713000000001</v>
      </c>
      <c r="AG117" s="542">
        <v>1025.6579999999999</v>
      </c>
      <c r="AH117" s="557">
        <v>6.6144999999999996</v>
      </c>
      <c r="AI117" s="542">
        <v>94.662000000000006</v>
      </c>
      <c r="AJ117" s="557">
        <v>8.2330000000000005</v>
      </c>
      <c r="AK117" s="557">
        <v>2.056</v>
      </c>
      <c r="AL117" s="557">
        <v>4.923</v>
      </c>
      <c r="AM117" s="542">
        <v>9.8000000000000007</v>
      </c>
    </row>
    <row r="118" spans="1:39">
      <c r="A118" s="546"/>
      <c r="B118" s="551"/>
      <c r="C118" s="552"/>
      <c r="D118" s="553"/>
      <c r="E118" s="554"/>
      <c r="F118" s="554"/>
      <c r="G118" s="554"/>
      <c r="H118" s="553"/>
      <c r="I118" s="553"/>
      <c r="J118" s="553"/>
      <c r="K118" s="555"/>
      <c r="L118" s="555"/>
      <c r="M118" s="553"/>
      <c r="N118" s="553"/>
      <c r="O118" s="556"/>
      <c r="P118" s="556"/>
      <c r="Q118" s="556"/>
      <c r="R118" s="556"/>
      <c r="S118" s="556"/>
      <c r="U118" s="557"/>
      <c r="V118" s="557"/>
      <c r="W118" s="557"/>
      <c r="X118" s="542"/>
      <c r="Y118" s="557"/>
      <c r="Z118" s="542"/>
      <c r="AA118" s="557"/>
      <c r="AB118" s="557"/>
      <c r="AC118" s="557"/>
      <c r="AD118" s="557"/>
      <c r="AE118" s="557"/>
      <c r="AF118" s="557"/>
      <c r="AG118" s="542"/>
      <c r="AH118" s="557"/>
      <c r="AI118" s="542"/>
      <c r="AJ118" s="557"/>
      <c r="AK118" s="557"/>
      <c r="AL118" s="557"/>
    </row>
    <row r="119" spans="1:39">
      <c r="A119" s="546" t="s">
        <v>11</v>
      </c>
      <c r="B119" s="551">
        <v>42339</v>
      </c>
      <c r="C119" s="552">
        <v>0.21</v>
      </c>
      <c r="D119" s="553" t="s">
        <v>350</v>
      </c>
      <c r="E119" s="554">
        <v>0.17599999999999999</v>
      </c>
      <c r="F119" s="554">
        <v>3.25</v>
      </c>
      <c r="G119" s="554">
        <v>0.3</v>
      </c>
      <c r="H119" s="553" t="s">
        <v>348</v>
      </c>
      <c r="I119" s="553" t="s">
        <v>191</v>
      </c>
      <c r="J119" s="553" t="s">
        <v>349</v>
      </c>
      <c r="K119" s="555">
        <v>15.8</v>
      </c>
      <c r="L119" s="555">
        <v>111</v>
      </c>
      <c r="M119" s="553" t="s">
        <v>119</v>
      </c>
      <c r="N119" s="553" t="s">
        <v>193</v>
      </c>
      <c r="O119" s="556" t="s">
        <v>241</v>
      </c>
      <c r="P119" s="556" t="s">
        <v>326</v>
      </c>
      <c r="Q119" s="556" t="s">
        <v>280</v>
      </c>
      <c r="R119" s="556"/>
      <c r="S119" s="556"/>
      <c r="T119" s="541">
        <v>0.10002076964265162</v>
      </c>
      <c r="U119" s="557">
        <v>36.133800000000001</v>
      </c>
      <c r="V119" s="557">
        <v>22.0761</v>
      </c>
      <c r="W119" s="557">
        <v>51.479494000000003</v>
      </c>
      <c r="X119" s="542">
        <v>1025.059</v>
      </c>
      <c r="Y119" s="557">
        <v>6.9848999999999997</v>
      </c>
      <c r="Z119" s="542">
        <v>98.7</v>
      </c>
      <c r="AA119" s="557">
        <v>8.1809999999999992</v>
      </c>
      <c r="AB119" s="557">
        <v>0.59540000000000004</v>
      </c>
      <c r="AC119" s="557">
        <v>0.37169999999999997</v>
      </c>
      <c r="AD119" s="557">
        <v>36.142099999999999</v>
      </c>
      <c r="AE119" s="557">
        <v>21.4526</v>
      </c>
      <c r="AF119" s="557">
        <v>50.840169000000003</v>
      </c>
      <c r="AG119" s="542">
        <v>1025.3195000000001</v>
      </c>
      <c r="AH119" s="557">
        <v>6.8128000000000002</v>
      </c>
      <c r="AI119" s="542">
        <v>95.212000000000003</v>
      </c>
      <c r="AJ119" s="557">
        <v>8.1829999999999998</v>
      </c>
      <c r="AK119" s="557">
        <v>1.2791999999999999</v>
      </c>
      <c r="AL119" s="557">
        <v>1.9865999999999999</v>
      </c>
      <c r="AM119" s="542">
        <v>6.1</v>
      </c>
    </row>
    <row r="120" spans="1:39">
      <c r="A120" s="546" t="s">
        <v>11</v>
      </c>
      <c r="B120" s="551">
        <v>42345</v>
      </c>
      <c r="C120" s="552">
        <v>-0.14477000000000001</v>
      </c>
      <c r="D120" s="553" t="s">
        <v>350</v>
      </c>
      <c r="E120" s="554">
        <v>-0.626</v>
      </c>
      <c r="F120" s="554">
        <v>2.29</v>
      </c>
      <c r="G120" s="554">
        <v>0.16300000000000001</v>
      </c>
      <c r="H120" s="553" t="s">
        <v>348</v>
      </c>
      <c r="I120" s="553" t="s">
        <v>196</v>
      </c>
      <c r="J120" s="553" t="s">
        <v>349</v>
      </c>
      <c r="K120" s="555">
        <v>14.4</v>
      </c>
      <c r="L120" s="555">
        <v>90.5</v>
      </c>
      <c r="M120" s="553" t="s">
        <v>197</v>
      </c>
      <c r="N120" s="553" t="s">
        <v>199</v>
      </c>
      <c r="O120" s="556" t="s">
        <v>243</v>
      </c>
      <c r="P120" s="556" t="s">
        <v>326</v>
      </c>
      <c r="Q120" s="556" t="s">
        <v>280</v>
      </c>
      <c r="R120" s="556"/>
      <c r="S120" s="556"/>
      <c r="T120" s="541">
        <v>0.10262195159801205</v>
      </c>
      <c r="U120" s="557">
        <v>36.228900000000003</v>
      </c>
      <c r="V120" s="557">
        <v>21.513300000000001</v>
      </c>
      <c r="W120" s="557">
        <v>51.004612999999999</v>
      </c>
      <c r="X120" s="542">
        <v>1025.2904000000001</v>
      </c>
      <c r="Y120" s="557">
        <v>7.1086</v>
      </c>
      <c r="Z120" s="542">
        <v>99.504000000000005</v>
      </c>
      <c r="AA120" s="557">
        <v>8.33</v>
      </c>
      <c r="AB120" s="557">
        <v>0.49769999999999998</v>
      </c>
      <c r="AC120" s="557">
        <v>0.69820000000000004</v>
      </c>
      <c r="AD120" s="557">
        <v>36.320099999999996</v>
      </c>
      <c r="AE120" s="557">
        <v>21.2347</v>
      </c>
      <c r="AF120" s="557">
        <v>50.832245999999998</v>
      </c>
      <c r="AG120" s="542">
        <v>1025.5164</v>
      </c>
      <c r="AH120" s="557">
        <v>7.04</v>
      </c>
      <c r="AI120" s="542">
        <v>98.106999999999999</v>
      </c>
      <c r="AJ120" s="557">
        <v>8.3339999999999996</v>
      </c>
      <c r="AK120" s="557">
        <v>1.2504999999999999</v>
      </c>
      <c r="AL120" s="557">
        <v>1.6442000000000001</v>
      </c>
      <c r="AM120" s="542">
        <v>4.8</v>
      </c>
    </row>
    <row r="121" spans="1:39">
      <c r="A121" s="546" t="s">
        <v>11</v>
      </c>
      <c r="B121" s="551">
        <v>42352</v>
      </c>
      <c r="C121" s="552">
        <v>0.26045099999999999</v>
      </c>
      <c r="D121" s="553" t="s">
        <v>350</v>
      </c>
      <c r="E121" s="559">
        <v>-0.68100000000000005</v>
      </c>
      <c r="F121" s="559">
        <v>1.69</v>
      </c>
      <c r="G121" s="559">
        <v>0.80900000000000005</v>
      </c>
      <c r="H121" s="553" t="s">
        <v>348</v>
      </c>
      <c r="I121" s="553" t="s">
        <v>349</v>
      </c>
      <c r="J121" s="553" t="s">
        <v>349</v>
      </c>
      <c r="K121" s="556">
        <v>15.3</v>
      </c>
      <c r="L121" s="556">
        <v>117</v>
      </c>
      <c r="M121" s="553" t="s">
        <v>188</v>
      </c>
      <c r="N121" s="553" t="s">
        <v>187</v>
      </c>
      <c r="O121" s="556" t="s">
        <v>250</v>
      </c>
      <c r="P121" s="556" t="s">
        <v>326</v>
      </c>
      <c r="Q121" s="556" t="s">
        <v>240</v>
      </c>
      <c r="R121" s="556"/>
      <c r="S121" s="556"/>
      <c r="T121" s="541">
        <v>9.794990239595304E-2</v>
      </c>
      <c r="U121" s="557">
        <v>36.344200000000001</v>
      </c>
      <c r="V121" s="557">
        <v>21.832999999999998</v>
      </c>
      <c r="W121" s="557">
        <v>51.487761999999996</v>
      </c>
      <c r="X121" s="542">
        <v>1025.2891</v>
      </c>
      <c r="Y121" s="557">
        <v>7.1167999999999996</v>
      </c>
      <c r="Z121" s="542">
        <v>100.255</v>
      </c>
      <c r="AA121" s="557">
        <v>8.1549999999999994</v>
      </c>
      <c r="AB121" s="557">
        <v>0.51819999999999999</v>
      </c>
      <c r="AC121" s="557">
        <v>0.44950000000000001</v>
      </c>
      <c r="AD121" s="557">
        <v>36.367699999999999</v>
      </c>
      <c r="AE121" s="557">
        <v>21.458200000000001</v>
      </c>
      <c r="AF121" s="557">
        <v>51.128025999999998</v>
      </c>
      <c r="AG121" s="542">
        <v>1025.4898000000001</v>
      </c>
      <c r="AH121" s="557">
        <v>6.9382000000000001</v>
      </c>
      <c r="AI121" s="542">
        <v>97.102999999999994</v>
      </c>
      <c r="AJ121" s="557">
        <v>8.1489999999999991</v>
      </c>
      <c r="AK121" s="557">
        <v>0.88390000000000002</v>
      </c>
      <c r="AL121" s="557">
        <v>2.5684999999999998</v>
      </c>
      <c r="AM121" s="542">
        <v>5.5</v>
      </c>
    </row>
    <row r="122" spans="1:39">
      <c r="A122" s="546" t="s">
        <v>11</v>
      </c>
      <c r="B122" s="551">
        <v>42359</v>
      </c>
      <c r="C122" s="552">
        <v>0.42352099999999998</v>
      </c>
      <c r="D122" s="553" t="s">
        <v>350</v>
      </c>
      <c r="E122" s="559">
        <v>0.25</v>
      </c>
      <c r="F122" s="559">
        <v>1.38</v>
      </c>
      <c r="G122" s="559">
        <v>0.99</v>
      </c>
      <c r="H122" s="553" t="s">
        <v>348</v>
      </c>
      <c r="I122" s="553" t="s">
        <v>349</v>
      </c>
      <c r="J122" s="553" t="s">
        <v>349</v>
      </c>
      <c r="K122" s="556">
        <v>14.7</v>
      </c>
      <c r="L122" s="556">
        <v>128</v>
      </c>
      <c r="M122" s="553" t="s">
        <v>188</v>
      </c>
      <c r="N122" s="553" t="s">
        <v>189</v>
      </c>
      <c r="O122" s="556" t="s">
        <v>237</v>
      </c>
      <c r="P122" s="556" t="s">
        <v>326</v>
      </c>
      <c r="Q122" s="556" t="s">
        <v>326</v>
      </c>
      <c r="R122" s="556"/>
      <c r="S122" s="552"/>
      <c r="T122" s="541">
        <v>0.10506790964597296</v>
      </c>
      <c r="U122" s="557">
        <v>36.457299999999996</v>
      </c>
      <c r="V122" s="557">
        <v>22.0181</v>
      </c>
      <c r="W122" s="557">
        <v>51.826990000000002</v>
      </c>
      <c r="X122" s="542">
        <v>1025.3213000000001</v>
      </c>
      <c r="Y122" s="557">
        <v>7.0110999999999999</v>
      </c>
      <c r="Z122" s="542">
        <v>99.156000000000006</v>
      </c>
      <c r="AA122" s="557">
        <v>8.2210000000000001</v>
      </c>
      <c r="AB122" s="557">
        <v>0.58730000000000004</v>
      </c>
      <c r="AC122" s="557">
        <v>0.4708</v>
      </c>
      <c r="AD122" s="557">
        <v>36.552599999999998</v>
      </c>
      <c r="AE122" s="557">
        <v>21.6555</v>
      </c>
      <c r="AF122" s="557">
        <v>51.568973</v>
      </c>
      <c r="AG122" s="542">
        <v>1025.5758000000001</v>
      </c>
      <c r="AH122" s="557">
        <v>6.851</v>
      </c>
      <c r="AI122" s="542">
        <v>96.322999999999993</v>
      </c>
      <c r="AJ122" s="557">
        <v>8.2279999999999998</v>
      </c>
      <c r="AK122" s="557">
        <v>1.6413</v>
      </c>
      <c r="AL122" s="557">
        <v>2.3950999999999998</v>
      </c>
      <c r="AM122" s="542">
        <v>4</v>
      </c>
    </row>
    <row r="123" spans="1:39">
      <c r="A123" s="546" t="s">
        <v>11</v>
      </c>
      <c r="B123" s="551">
        <v>42373</v>
      </c>
      <c r="C123" s="552">
        <v>0.18949909137505239</v>
      </c>
      <c r="D123" s="553" t="s">
        <v>350</v>
      </c>
      <c r="E123" s="560">
        <v>-0.28899999999999998</v>
      </c>
      <c r="F123" s="560">
        <v>1.31</v>
      </c>
      <c r="G123" s="560">
        <v>0.66800000000000004</v>
      </c>
      <c r="H123" s="553" t="s">
        <v>348</v>
      </c>
      <c r="I123" s="553" t="s">
        <v>349</v>
      </c>
      <c r="J123" s="553" t="s">
        <v>349</v>
      </c>
      <c r="K123" s="556">
        <v>13.5</v>
      </c>
      <c r="L123" s="556">
        <v>109</v>
      </c>
      <c r="M123" s="553" t="s">
        <v>197</v>
      </c>
      <c r="N123" s="553" t="s">
        <v>193</v>
      </c>
      <c r="O123" s="556" t="s">
        <v>236</v>
      </c>
      <c r="P123" s="556" t="s">
        <v>326</v>
      </c>
      <c r="Q123" s="556" t="s">
        <v>326</v>
      </c>
      <c r="R123" s="556"/>
      <c r="S123" s="552"/>
      <c r="T123" s="541">
        <v>7.3667385469824667E-2</v>
      </c>
      <c r="U123" s="557">
        <v>36.450000000000003</v>
      </c>
      <c r="V123" s="557">
        <v>23.576599999999999</v>
      </c>
      <c r="W123" s="557">
        <v>53.484482</v>
      </c>
      <c r="X123" s="542">
        <v>1024.8667</v>
      </c>
      <c r="Y123" s="557">
        <v>6.9233000000000002</v>
      </c>
      <c r="Z123" s="542">
        <v>100.616</v>
      </c>
      <c r="AA123" s="557">
        <v>8.3409999999999993</v>
      </c>
      <c r="AB123" s="557">
        <v>0.3624</v>
      </c>
      <c r="AC123" s="557">
        <v>0.24010000000000001</v>
      </c>
      <c r="AD123" s="557">
        <v>36.521700000000003</v>
      </c>
      <c r="AE123" s="557">
        <v>22.983000000000001</v>
      </c>
      <c r="AF123" s="557">
        <v>52.948531000000003</v>
      </c>
      <c r="AG123" s="542">
        <v>1025.1742999999999</v>
      </c>
      <c r="AH123" s="557">
        <v>6.0003000000000002</v>
      </c>
      <c r="AI123" s="542">
        <v>86.343999999999994</v>
      </c>
      <c r="AJ123" s="557">
        <v>8.3160000000000007</v>
      </c>
      <c r="AK123" s="557">
        <v>2.3839999999999999</v>
      </c>
      <c r="AL123" s="557">
        <v>2.3273000000000001</v>
      </c>
      <c r="AM123" s="542">
        <v>12.6</v>
      </c>
    </row>
    <row r="124" spans="1:39">
      <c r="A124" s="546" t="s">
        <v>11</v>
      </c>
      <c r="B124" s="551">
        <v>42380</v>
      </c>
      <c r="C124" s="561">
        <v>0.27268347234518431</v>
      </c>
      <c r="D124" s="553" t="s">
        <v>350</v>
      </c>
      <c r="E124" s="554">
        <v>0.28299999999999997</v>
      </c>
      <c r="F124" s="554">
        <v>2.5299999999999998</v>
      </c>
      <c r="G124" s="554">
        <v>0.7</v>
      </c>
      <c r="H124" s="553" t="s">
        <v>348</v>
      </c>
      <c r="I124" s="553" t="s">
        <v>191</v>
      </c>
      <c r="J124" s="553" t="s">
        <v>349</v>
      </c>
      <c r="K124" s="555">
        <v>15.7</v>
      </c>
      <c r="L124" s="555">
        <v>117</v>
      </c>
      <c r="M124" s="553" t="s">
        <v>119</v>
      </c>
      <c r="N124" s="553" t="s">
        <v>187</v>
      </c>
      <c r="O124" s="556" t="s">
        <v>236</v>
      </c>
      <c r="P124" s="556" t="s">
        <v>326</v>
      </c>
      <c r="Q124" s="556" t="s">
        <v>327</v>
      </c>
      <c r="R124" s="556"/>
      <c r="S124" s="552"/>
      <c r="T124" s="541">
        <v>7.4842378857297137E-2</v>
      </c>
      <c r="U124" s="557">
        <v>36.278300000000002</v>
      </c>
      <c r="V124" s="557">
        <v>24.700299999999999</v>
      </c>
      <c r="W124" s="557">
        <v>54.466175</v>
      </c>
      <c r="X124" s="542">
        <v>1024.4001000000001</v>
      </c>
      <c r="Y124" s="557">
        <v>6.7225000000000001</v>
      </c>
      <c r="Z124" s="542">
        <v>99.501000000000005</v>
      </c>
      <c r="AA124" s="557">
        <v>8.2219999999999995</v>
      </c>
      <c r="AB124" s="557">
        <v>0.17680000000000001</v>
      </c>
      <c r="AC124" s="557">
        <v>5.4600000000000003E-2</v>
      </c>
      <c r="AD124" s="557">
        <v>36.617800000000003</v>
      </c>
      <c r="AE124" s="557">
        <v>23.598199999999999</v>
      </c>
      <c r="AF124" s="557">
        <v>53.734419000000003</v>
      </c>
      <c r="AG124" s="542">
        <v>1025.0667000000001</v>
      </c>
      <c r="AH124" s="557">
        <v>4.8714000000000004</v>
      </c>
      <c r="AI124" s="542">
        <v>70.89</v>
      </c>
      <c r="AJ124" s="557">
        <v>8.1389999999999993</v>
      </c>
      <c r="AK124" s="557">
        <v>1.6832</v>
      </c>
      <c r="AL124" s="557">
        <v>2.84</v>
      </c>
      <c r="AM124" s="542">
        <v>13.1</v>
      </c>
    </row>
    <row r="125" spans="1:39">
      <c r="A125" s="546" t="s">
        <v>11</v>
      </c>
      <c r="B125" s="551">
        <v>42387</v>
      </c>
      <c r="C125" s="552">
        <v>0.47866500000000001</v>
      </c>
      <c r="D125" s="553" t="s">
        <v>350</v>
      </c>
      <c r="E125" s="554">
        <v>-0.55000000000000004</v>
      </c>
      <c r="F125" s="554">
        <v>2.25</v>
      </c>
      <c r="G125" s="554">
        <v>0.97199999999999998</v>
      </c>
      <c r="H125" s="553" t="s">
        <v>348</v>
      </c>
      <c r="I125" s="553" t="s">
        <v>196</v>
      </c>
      <c r="J125" s="553" t="s">
        <v>349</v>
      </c>
      <c r="K125" s="555">
        <v>12.7</v>
      </c>
      <c r="L125" s="555">
        <v>101</v>
      </c>
      <c r="M125" s="553" t="s">
        <v>206</v>
      </c>
      <c r="N125" s="553" t="s">
        <v>207</v>
      </c>
      <c r="O125" s="556" t="s">
        <v>243</v>
      </c>
      <c r="P125" s="556" t="s">
        <v>326</v>
      </c>
      <c r="Q125" s="556" t="s">
        <v>280</v>
      </c>
      <c r="R125" s="556"/>
      <c r="S125" s="556"/>
      <c r="T125" s="541">
        <v>8.2228175264887307E-2</v>
      </c>
      <c r="U125" s="557">
        <v>36.511099999999999</v>
      </c>
      <c r="V125" s="557">
        <v>24.153099999999998</v>
      </c>
      <c r="W125" s="557">
        <v>54.184893000000002</v>
      </c>
      <c r="X125" s="542">
        <v>1024.7408</v>
      </c>
      <c r="Y125" s="557">
        <v>6.6280999999999999</v>
      </c>
      <c r="Z125" s="542">
        <v>97.320999999999998</v>
      </c>
      <c r="AA125" s="557">
        <v>8.1920000000000002</v>
      </c>
      <c r="AB125" s="557">
        <v>0.13900000000000001</v>
      </c>
      <c r="AC125" s="557">
        <v>0.52690000000000003</v>
      </c>
      <c r="AD125" s="557">
        <v>36.7014</v>
      </c>
      <c r="AE125" s="557">
        <v>24.389399999999998</v>
      </c>
      <c r="AF125" s="557">
        <v>54.700032999999998</v>
      </c>
      <c r="AG125" s="542">
        <v>1024.8945000000001</v>
      </c>
      <c r="AH125" s="557">
        <v>6.3563999999999998</v>
      </c>
      <c r="AI125" s="542">
        <v>93.813000000000002</v>
      </c>
      <c r="AJ125" s="557">
        <v>8.1790000000000003</v>
      </c>
      <c r="AK125" s="557">
        <v>0.96099999999999997</v>
      </c>
      <c r="AL125" s="557">
        <v>1.2496</v>
      </c>
      <c r="AM125" s="542">
        <v>9.1</v>
      </c>
    </row>
    <row r="126" spans="1:39">
      <c r="A126" s="546" t="s">
        <v>11</v>
      </c>
      <c r="B126" s="551">
        <v>42394</v>
      </c>
      <c r="C126" s="552">
        <v>0.55559199999999997</v>
      </c>
      <c r="D126" s="553" t="s">
        <v>237</v>
      </c>
      <c r="E126" s="554">
        <v>-0.27100000000000002</v>
      </c>
      <c r="F126" s="554">
        <v>2.21</v>
      </c>
      <c r="G126" s="554">
        <v>1.84</v>
      </c>
      <c r="H126" s="553" t="s">
        <v>348</v>
      </c>
      <c r="I126" s="553" t="s">
        <v>196</v>
      </c>
      <c r="J126" s="553" t="s">
        <v>349</v>
      </c>
      <c r="K126" s="555">
        <v>13</v>
      </c>
      <c r="L126" s="555">
        <v>110</v>
      </c>
      <c r="M126" s="553" t="s">
        <v>206</v>
      </c>
      <c r="N126" s="553" t="s">
        <v>193</v>
      </c>
      <c r="O126" s="556" t="s">
        <v>237</v>
      </c>
      <c r="P126" s="556" t="s">
        <v>326</v>
      </c>
      <c r="Q126" s="556" t="s">
        <v>327</v>
      </c>
      <c r="R126" s="556"/>
      <c r="S126" s="556"/>
      <c r="T126" s="541">
        <v>8.1275550323233858E-2</v>
      </c>
      <c r="U126" s="557">
        <v>36.756799999999998</v>
      </c>
      <c r="V126" s="557">
        <v>25.057500000000001</v>
      </c>
      <c r="W126" s="557">
        <v>55.492024999999998</v>
      </c>
      <c r="X126" s="542">
        <v>1024.6537000000001</v>
      </c>
      <c r="Y126" s="557">
        <v>6.6235999999999997</v>
      </c>
      <c r="Z126" s="542">
        <v>98.905000000000001</v>
      </c>
      <c r="AA126" s="557">
        <v>8.202</v>
      </c>
      <c r="AB126" s="557">
        <v>0.29409999999999997</v>
      </c>
      <c r="AC126" s="557">
        <v>0.34</v>
      </c>
      <c r="AD126" s="557">
        <v>36.670099999999998</v>
      </c>
      <c r="AE126" s="557">
        <v>24.113099999999999</v>
      </c>
      <c r="AF126" s="557">
        <v>54.359163000000002</v>
      </c>
      <c r="AG126" s="542">
        <v>1024.9531999999999</v>
      </c>
      <c r="AH126" s="557">
        <v>6.2737999999999996</v>
      </c>
      <c r="AI126" s="542">
        <v>92.14</v>
      </c>
      <c r="AJ126" s="557">
        <v>8.1890000000000001</v>
      </c>
      <c r="AK126" s="557">
        <v>1.0832999999999999</v>
      </c>
      <c r="AL126" s="557">
        <v>1.3431999999999999</v>
      </c>
      <c r="AM126" s="542">
        <v>9.5</v>
      </c>
    </row>
    <row r="127" spans="1:39">
      <c r="A127" s="546" t="s">
        <v>11</v>
      </c>
      <c r="B127" s="551">
        <v>42401</v>
      </c>
      <c r="C127" s="552">
        <v>3.7311999999999998E-2</v>
      </c>
      <c r="D127" s="553" t="s">
        <v>350</v>
      </c>
      <c r="E127" s="554">
        <v>-0.64200000000000002</v>
      </c>
      <c r="F127" s="554">
        <v>1.84</v>
      </c>
      <c r="G127" s="554">
        <v>0.998</v>
      </c>
      <c r="H127" s="553" t="s">
        <v>348</v>
      </c>
      <c r="I127" s="553" t="s">
        <v>349</v>
      </c>
      <c r="J127" s="553" t="s">
        <v>349</v>
      </c>
      <c r="K127" s="555">
        <v>14.4</v>
      </c>
      <c r="L127" s="555">
        <v>108</v>
      </c>
      <c r="M127" s="553" t="s">
        <v>197</v>
      </c>
      <c r="N127" s="553" t="s">
        <v>193</v>
      </c>
      <c r="O127" s="556" t="s">
        <v>243</v>
      </c>
      <c r="P127" s="556" t="s">
        <v>326</v>
      </c>
      <c r="Q127" s="556" t="s">
        <v>280</v>
      </c>
      <c r="R127" s="556"/>
      <c r="S127" s="556"/>
      <c r="T127" s="541">
        <v>0.10370250387031948</v>
      </c>
      <c r="U127" s="557">
        <v>36.759099999999997</v>
      </c>
      <c r="V127" s="557">
        <v>23.619800000000001</v>
      </c>
      <c r="W127" s="557">
        <v>53.933408999999997</v>
      </c>
      <c r="X127" s="542">
        <v>1025.0876000000001</v>
      </c>
      <c r="Y127" s="557">
        <v>6.6784999999999997</v>
      </c>
      <c r="Z127" s="542">
        <v>97.302999999999997</v>
      </c>
      <c r="AA127" s="557">
        <v>8.2490000000000006</v>
      </c>
      <c r="AB127" s="557">
        <v>0.24779999999999999</v>
      </c>
      <c r="AC127" s="557">
        <v>0.64080000000000004</v>
      </c>
      <c r="AD127" s="557">
        <v>36.782400000000003</v>
      </c>
      <c r="AE127" s="557">
        <v>23.364999999999998</v>
      </c>
      <c r="AF127" s="557">
        <v>53.696430999999997</v>
      </c>
      <c r="AG127" s="542">
        <v>1025.261</v>
      </c>
      <c r="AH127" s="557">
        <v>6.5369999999999999</v>
      </c>
      <c r="AI127" s="542">
        <v>94.835999999999999</v>
      </c>
      <c r="AJ127" s="557">
        <v>8.2430000000000003</v>
      </c>
      <c r="AK127" s="557">
        <v>0.78239999999999998</v>
      </c>
      <c r="AL127" s="557">
        <v>2.0737999999999999</v>
      </c>
      <c r="AM127" s="542">
        <v>7</v>
      </c>
    </row>
    <row r="128" spans="1:39">
      <c r="A128" s="546" t="s">
        <v>11</v>
      </c>
      <c r="B128" s="551">
        <v>42408</v>
      </c>
      <c r="C128" s="552">
        <v>0.60630700000000004</v>
      </c>
      <c r="D128" s="553" t="s">
        <v>237</v>
      </c>
      <c r="E128" s="554">
        <v>-0.47299999999999998</v>
      </c>
      <c r="F128" s="554">
        <v>2.59</v>
      </c>
      <c r="G128" s="554">
        <v>0.83399999999999996</v>
      </c>
      <c r="H128" s="553" t="s">
        <v>348</v>
      </c>
      <c r="I128" s="553" t="s">
        <v>191</v>
      </c>
      <c r="J128" s="553" t="s">
        <v>349</v>
      </c>
      <c r="K128" s="556">
        <v>12.7</v>
      </c>
      <c r="L128" s="556">
        <v>102</v>
      </c>
      <c r="M128" s="553" t="s">
        <v>206</v>
      </c>
      <c r="N128" s="553" t="s">
        <v>207</v>
      </c>
      <c r="O128" s="556" t="s">
        <v>244</v>
      </c>
      <c r="P128" s="556" t="s">
        <v>326</v>
      </c>
      <c r="Q128" s="556" t="s">
        <v>326</v>
      </c>
      <c r="R128" s="556"/>
      <c r="S128" s="556"/>
      <c r="T128" s="541">
        <v>7.5944117797283175E-2</v>
      </c>
      <c r="U128" s="557">
        <v>36.758200000000002</v>
      </c>
      <c r="V128" s="557">
        <v>24.6249</v>
      </c>
      <c r="W128" s="557">
        <v>55.022668000000003</v>
      </c>
      <c r="X128" s="542">
        <v>1024.7859000000001</v>
      </c>
      <c r="Y128" s="557">
        <v>6.7426000000000004</v>
      </c>
      <c r="Z128" s="542">
        <v>99.944999999999993</v>
      </c>
      <c r="AA128" s="557">
        <v>8.2249999999999996</v>
      </c>
      <c r="AB128" s="557">
        <v>0.30199999999999999</v>
      </c>
      <c r="AC128" s="557">
        <v>0.38429999999999997</v>
      </c>
      <c r="AD128" s="557">
        <v>36.780799999999999</v>
      </c>
      <c r="AE128" s="557">
        <v>23.644200000000001</v>
      </c>
      <c r="AF128" s="557">
        <v>53.996405000000003</v>
      </c>
      <c r="AG128" s="542">
        <v>1025.1768</v>
      </c>
      <c r="AH128" s="557">
        <v>6.6083999999999996</v>
      </c>
      <c r="AI128" s="542">
        <v>96.334999999999994</v>
      </c>
      <c r="AJ128" s="557">
        <v>8.218</v>
      </c>
      <c r="AK128" s="557">
        <v>0.75519999999999998</v>
      </c>
      <c r="AL128" s="557">
        <v>1.4037999999999999</v>
      </c>
      <c r="AM128" s="542">
        <v>12</v>
      </c>
    </row>
    <row r="129" spans="1:39">
      <c r="A129" s="546" t="s">
        <v>11</v>
      </c>
      <c r="B129" s="551">
        <v>42415</v>
      </c>
      <c r="C129" s="552">
        <v>0.33767200000000003</v>
      </c>
      <c r="D129" s="553" t="s">
        <v>350</v>
      </c>
      <c r="E129" s="554">
        <v>1.2</v>
      </c>
      <c r="F129" s="554">
        <v>2.2000000000000002</v>
      </c>
      <c r="G129" s="554">
        <v>0.318</v>
      </c>
      <c r="H129" s="553" t="s">
        <v>348</v>
      </c>
      <c r="I129" s="553" t="s">
        <v>196</v>
      </c>
      <c r="J129" s="553" t="s">
        <v>349</v>
      </c>
      <c r="K129" s="555">
        <v>12.9</v>
      </c>
      <c r="L129" s="555">
        <v>108</v>
      </c>
      <c r="M129" s="553" t="s">
        <v>206</v>
      </c>
      <c r="N129" s="553" t="s">
        <v>193</v>
      </c>
      <c r="O129" s="556" t="s">
        <v>237</v>
      </c>
      <c r="P129" s="556" t="s">
        <v>326</v>
      </c>
      <c r="Q129" s="556" t="s">
        <v>327</v>
      </c>
      <c r="R129" s="556"/>
      <c r="S129" s="556"/>
      <c r="T129" s="541">
        <v>7.8106212365644911E-2</v>
      </c>
      <c r="U129" s="557">
        <v>36.774700000000003</v>
      </c>
      <c r="V129" s="557">
        <v>24.0991</v>
      </c>
      <c r="W129" s="557">
        <v>54.473340999999998</v>
      </c>
      <c r="X129" s="542">
        <v>1024.9574</v>
      </c>
      <c r="Y129" s="557">
        <v>6.7759999999999998</v>
      </c>
      <c r="Z129" s="542">
        <v>99.551000000000002</v>
      </c>
      <c r="AA129" s="557">
        <v>8.2680000000000007</v>
      </c>
      <c r="AB129" s="557">
        <v>0.35170000000000001</v>
      </c>
      <c r="AC129" s="557">
        <v>0.23119999999999999</v>
      </c>
      <c r="AD129" s="557">
        <v>36.788400000000003</v>
      </c>
      <c r="AE129" s="557">
        <v>23.990100000000002</v>
      </c>
      <c r="AF129" s="557">
        <v>54.381256999999998</v>
      </c>
      <c r="AG129" s="542">
        <v>1025.0798</v>
      </c>
      <c r="AH129" s="557">
        <v>6.7012</v>
      </c>
      <c r="AI129" s="542">
        <v>98.275999999999996</v>
      </c>
      <c r="AJ129" s="557">
        <v>8.2810000000000006</v>
      </c>
      <c r="AK129" s="557">
        <v>1.0575000000000001</v>
      </c>
      <c r="AL129" s="557">
        <v>0.98880000000000001</v>
      </c>
      <c r="AM129" s="542">
        <v>7.5</v>
      </c>
    </row>
    <row r="130" spans="1:39">
      <c r="A130" s="546" t="s">
        <v>11</v>
      </c>
      <c r="B130" s="551">
        <v>42429</v>
      </c>
      <c r="C130" s="552">
        <v>0.47497699999999998</v>
      </c>
      <c r="D130" s="553" t="s">
        <v>350</v>
      </c>
      <c r="E130" s="554">
        <v>-1.9599999999999999E-2</v>
      </c>
      <c r="F130" s="554">
        <v>2.0099999999999998</v>
      </c>
      <c r="G130" s="554">
        <v>0.53800000000000003</v>
      </c>
      <c r="H130" s="553" t="s">
        <v>348</v>
      </c>
      <c r="I130" s="553" t="s">
        <v>196</v>
      </c>
      <c r="J130" s="553" t="s">
        <v>349</v>
      </c>
      <c r="K130" s="555">
        <v>12.7</v>
      </c>
      <c r="L130" s="555">
        <v>103</v>
      </c>
      <c r="M130" s="553" t="s">
        <v>206</v>
      </c>
      <c r="N130" s="553" t="s">
        <v>207</v>
      </c>
      <c r="O130" s="556" t="s">
        <v>237</v>
      </c>
      <c r="P130" s="556" t="s">
        <v>326</v>
      </c>
      <c r="Q130" s="556" t="s">
        <v>327</v>
      </c>
      <c r="R130" s="556"/>
      <c r="S130" s="556"/>
      <c r="T130" s="541">
        <v>7.8820981148729208E-2</v>
      </c>
      <c r="U130" s="557">
        <v>36.665799999999997</v>
      </c>
      <c r="V130" s="557">
        <v>23.450500000000002</v>
      </c>
      <c r="W130" s="557">
        <v>53.629344000000003</v>
      </c>
      <c r="X130" s="542">
        <v>1025.0669</v>
      </c>
      <c r="Y130" s="557">
        <v>6.9005000000000001</v>
      </c>
      <c r="Z130" s="542">
        <v>100.191</v>
      </c>
      <c r="AA130" s="557">
        <v>8.3970000000000002</v>
      </c>
      <c r="AB130" s="557">
        <v>0.3831</v>
      </c>
      <c r="AC130" s="557">
        <v>0.3846</v>
      </c>
      <c r="AD130" s="557">
        <v>36.880699999999997</v>
      </c>
      <c r="AE130" s="557">
        <v>23.485800000000001</v>
      </c>
      <c r="AF130" s="557">
        <v>53.954771000000001</v>
      </c>
      <c r="AG130" s="542">
        <v>1025.3004000000001</v>
      </c>
      <c r="AH130" s="557">
        <v>6.6752000000000002</v>
      </c>
      <c r="AI130" s="542">
        <v>97.1</v>
      </c>
      <c r="AJ130" s="557">
        <v>8.3849999999999998</v>
      </c>
      <c r="AK130" s="557">
        <v>2.0728</v>
      </c>
      <c r="AL130" s="557">
        <v>1.9400999999999999</v>
      </c>
      <c r="AM130" s="542">
        <v>10.5</v>
      </c>
    </row>
    <row r="131" spans="1:39">
      <c r="A131" s="546" t="s">
        <v>11</v>
      </c>
      <c r="B131" s="551">
        <v>42436</v>
      </c>
      <c r="C131" s="552">
        <v>0.29323300000000002</v>
      </c>
      <c r="D131" s="553" t="s">
        <v>350</v>
      </c>
      <c r="E131" s="554">
        <v>-0.29899999999999999</v>
      </c>
      <c r="F131" s="554">
        <v>2.5099999999999998</v>
      </c>
      <c r="G131" s="554">
        <v>0.50900000000000001</v>
      </c>
      <c r="H131" s="553" t="s">
        <v>348</v>
      </c>
      <c r="I131" s="553" t="s">
        <v>191</v>
      </c>
      <c r="J131" s="553" t="s">
        <v>349</v>
      </c>
      <c r="K131" s="555">
        <v>13.9</v>
      </c>
      <c r="L131" s="555">
        <v>101</v>
      </c>
      <c r="M131" s="553" t="s">
        <v>197</v>
      </c>
      <c r="N131" s="553" t="s">
        <v>207</v>
      </c>
      <c r="O131" s="556" t="s">
        <v>238</v>
      </c>
      <c r="P131" s="556" t="s">
        <v>326</v>
      </c>
      <c r="Q131" s="556" t="s">
        <v>280</v>
      </c>
      <c r="R131" s="556"/>
      <c r="S131" s="556"/>
      <c r="T131" s="541">
        <v>6.723414663826574E-2</v>
      </c>
      <c r="U131" s="557">
        <v>36.875399999999999</v>
      </c>
      <c r="V131" s="557">
        <v>23.4057</v>
      </c>
      <c r="W131" s="557">
        <v>53.852746000000003</v>
      </c>
      <c r="X131" s="542">
        <v>1025.2392</v>
      </c>
      <c r="Y131" s="557">
        <v>6.8392999999999997</v>
      </c>
      <c r="Z131" s="542">
        <v>99.344999999999999</v>
      </c>
      <c r="AA131" s="557">
        <v>8.3290000000000006</v>
      </c>
      <c r="AB131" s="557">
        <v>0.25059999999999999</v>
      </c>
      <c r="AC131" s="557">
        <v>0.36349999999999999</v>
      </c>
      <c r="AD131" s="557">
        <v>36.846800000000002</v>
      </c>
      <c r="AE131" s="557">
        <v>22.982299999999999</v>
      </c>
      <c r="AF131" s="557">
        <v>53.365887000000001</v>
      </c>
      <c r="AG131" s="542">
        <v>1025.4211</v>
      </c>
      <c r="AH131" s="557">
        <v>6.7252000000000001</v>
      </c>
      <c r="AI131" s="542">
        <v>96.954999999999998</v>
      </c>
      <c r="AJ131" s="557">
        <v>8.3339999999999996</v>
      </c>
      <c r="AK131" s="557">
        <v>1.2634000000000001</v>
      </c>
      <c r="AL131" s="557">
        <v>1.6141000000000001</v>
      </c>
      <c r="AM131" s="542">
        <v>9.4</v>
      </c>
    </row>
    <row r="132" spans="1:39">
      <c r="A132" s="546" t="s">
        <v>11</v>
      </c>
      <c r="B132" s="551">
        <v>42443</v>
      </c>
      <c r="C132" s="552">
        <v>0.25656699999999999</v>
      </c>
      <c r="D132" s="553" t="s">
        <v>350</v>
      </c>
      <c r="E132" s="554">
        <v>-0.16900000000000001</v>
      </c>
      <c r="F132" s="554">
        <v>1.39</v>
      </c>
      <c r="G132" s="554">
        <v>0.83399999999999996</v>
      </c>
      <c r="H132" s="553" t="s">
        <v>348</v>
      </c>
      <c r="I132" s="553" t="s">
        <v>349</v>
      </c>
      <c r="J132" s="553" t="s">
        <v>349</v>
      </c>
      <c r="K132" s="555">
        <v>12</v>
      </c>
      <c r="L132" s="555">
        <v>114</v>
      </c>
      <c r="M132" s="553" t="s">
        <v>116</v>
      </c>
      <c r="N132" s="553" t="s">
        <v>193</v>
      </c>
      <c r="O132" s="556" t="s">
        <v>241</v>
      </c>
      <c r="P132" s="556" t="s">
        <v>326</v>
      </c>
      <c r="Q132" s="556" t="s">
        <v>280</v>
      </c>
      <c r="R132" s="556"/>
      <c r="S132" s="556"/>
      <c r="T132" s="541">
        <v>9.5186260264919831E-2</v>
      </c>
      <c r="U132" s="557">
        <v>36.557000000000002</v>
      </c>
      <c r="V132" s="557">
        <v>23.683800000000002</v>
      </c>
      <c r="W132" s="557">
        <v>53.739139000000002</v>
      </c>
      <c r="X132" s="542">
        <v>1024.9155000000001</v>
      </c>
      <c r="Y132" s="557">
        <v>6.8324999999999996</v>
      </c>
      <c r="Z132" s="542">
        <v>99.542000000000002</v>
      </c>
      <c r="AA132" s="557">
        <v>8.282</v>
      </c>
      <c r="AB132" s="557">
        <v>0.29880000000000001</v>
      </c>
      <c r="AC132" s="557">
        <v>0.45290000000000002</v>
      </c>
      <c r="AD132" s="557">
        <v>36.918500000000002</v>
      </c>
      <c r="AE132" s="557">
        <v>23.573599999999999</v>
      </c>
      <c r="AF132" s="557">
        <v>54.099311</v>
      </c>
      <c r="AG132" s="542">
        <v>1025.3037999999999</v>
      </c>
      <c r="AH132" s="557">
        <v>6.5769000000000002</v>
      </c>
      <c r="AI132" s="542">
        <v>95.834999999999994</v>
      </c>
      <c r="AJ132" s="557">
        <v>8.282</v>
      </c>
      <c r="AK132" s="557">
        <v>1.2733000000000001</v>
      </c>
      <c r="AL132" s="557">
        <v>1.8823000000000001</v>
      </c>
      <c r="AM132" s="542">
        <v>5.4</v>
      </c>
    </row>
    <row r="133" spans="1:39">
      <c r="A133" s="562" t="s">
        <v>11</v>
      </c>
      <c r="B133" s="563">
        <v>42450</v>
      </c>
      <c r="C133" s="564">
        <v>0.61660854055686942</v>
      </c>
      <c r="D133" s="565" t="s">
        <v>237</v>
      </c>
      <c r="E133" s="554">
        <v>-1.01</v>
      </c>
      <c r="F133" s="554">
        <v>1.46</v>
      </c>
      <c r="G133" s="554">
        <v>1.49</v>
      </c>
      <c r="H133" s="565" t="s">
        <v>348</v>
      </c>
      <c r="I133" s="565" t="s">
        <v>349</v>
      </c>
      <c r="J133" s="565" t="s">
        <v>349</v>
      </c>
      <c r="K133" s="542">
        <v>12.3</v>
      </c>
      <c r="L133" s="566">
        <v>126</v>
      </c>
      <c r="M133" s="565" t="s">
        <v>116</v>
      </c>
      <c r="N133" s="565" t="s">
        <v>189</v>
      </c>
      <c r="O133" s="567" t="s">
        <v>241</v>
      </c>
      <c r="P133" s="567" t="s">
        <v>326</v>
      </c>
      <c r="Q133" s="567" t="s">
        <v>280</v>
      </c>
      <c r="R133" s="567"/>
      <c r="S133" s="567"/>
      <c r="T133" s="541">
        <v>0.10280159094034574</v>
      </c>
      <c r="U133" s="557">
        <v>36.893000000000001</v>
      </c>
      <c r="V133" s="557">
        <v>23.1111</v>
      </c>
      <c r="W133" s="557">
        <v>53.556435</v>
      </c>
      <c r="X133" s="542">
        <v>1025.3395</v>
      </c>
      <c r="Y133" s="557">
        <v>6.6905999999999999</v>
      </c>
      <c r="Z133" s="542">
        <v>96.7</v>
      </c>
      <c r="AA133" s="557">
        <v>8.2870000000000008</v>
      </c>
      <c r="AB133" s="557">
        <v>0.45829999999999999</v>
      </c>
      <c r="AC133" s="557">
        <v>0.65600000000000003</v>
      </c>
      <c r="AD133" s="557">
        <v>36.959099999999999</v>
      </c>
      <c r="AE133" s="557">
        <v>23.0456</v>
      </c>
      <c r="AF133" s="557">
        <v>53.578848999999998</v>
      </c>
      <c r="AG133" s="542">
        <v>1025.4881</v>
      </c>
      <c r="AH133" s="557">
        <v>6.4149000000000003</v>
      </c>
      <c r="AI133" s="542">
        <v>92.644999999999996</v>
      </c>
      <c r="AJ133" s="557">
        <v>8.2750000000000004</v>
      </c>
      <c r="AK133" s="557">
        <v>1.4320999999999999</v>
      </c>
      <c r="AL133" s="557">
        <v>2.4615999999999998</v>
      </c>
      <c r="AM133" s="542">
        <v>8</v>
      </c>
    </row>
    <row r="134" spans="1:39">
      <c r="A134" s="546" t="s">
        <v>11</v>
      </c>
      <c r="B134" s="551">
        <v>42458</v>
      </c>
      <c r="C134" s="552">
        <v>0.15342980250219196</v>
      </c>
      <c r="D134" s="553" t="s">
        <v>350</v>
      </c>
      <c r="E134" s="554">
        <v>-0.78300000000000003</v>
      </c>
      <c r="F134" s="554">
        <v>1.38</v>
      </c>
      <c r="G134" s="554">
        <v>0.309</v>
      </c>
      <c r="H134" s="553" t="s">
        <v>348</v>
      </c>
      <c r="I134" s="553" t="s">
        <v>349</v>
      </c>
      <c r="J134" s="553" t="s">
        <v>349</v>
      </c>
      <c r="K134" s="555">
        <v>14</v>
      </c>
      <c r="L134" s="555">
        <v>115</v>
      </c>
      <c r="M134" s="553" t="s">
        <v>197</v>
      </c>
      <c r="N134" s="553" t="s">
        <v>187</v>
      </c>
      <c r="O134" s="556" t="s">
        <v>250</v>
      </c>
      <c r="P134" s="556" t="s">
        <v>326</v>
      </c>
      <c r="Q134" s="556" t="s">
        <v>240</v>
      </c>
      <c r="R134" s="556"/>
      <c r="S134" s="556"/>
      <c r="T134" s="541">
        <v>9.9524328578399171E-2</v>
      </c>
      <c r="U134" s="557">
        <v>36.831099999999999</v>
      </c>
      <c r="V134" s="557">
        <v>22.989100000000001</v>
      </c>
      <c r="W134" s="557">
        <v>53.344799999999999</v>
      </c>
      <c r="X134" s="542">
        <v>1025.3276000000001</v>
      </c>
      <c r="Y134" s="557">
        <v>6.9255000000000004</v>
      </c>
      <c r="Z134" s="542">
        <v>99.846999999999994</v>
      </c>
      <c r="AA134" s="557">
        <v>8.26</v>
      </c>
      <c r="AB134" s="557">
        <v>0.41920000000000002</v>
      </c>
      <c r="AC134" s="557">
        <v>0.57440000000000002</v>
      </c>
      <c r="AD134" s="557">
        <v>37.037599999999998</v>
      </c>
      <c r="AE134" s="557">
        <v>22.472999999999999</v>
      </c>
      <c r="AF134" s="557">
        <v>53.059057000000003</v>
      </c>
      <c r="AG134" s="542">
        <v>1025.7137</v>
      </c>
      <c r="AH134" s="557">
        <v>6.4435000000000002</v>
      </c>
      <c r="AI134" s="542">
        <v>92.173000000000002</v>
      </c>
      <c r="AJ134" s="557">
        <v>8.234</v>
      </c>
      <c r="AK134" s="557">
        <v>2.4621</v>
      </c>
      <c r="AL134" s="557">
        <v>4.9623999999999997</v>
      </c>
      <c r="AM134" s="542">
        <v>8.3000000000000007</v>
      </c>
    </row>
    <row r="135" spans="1:39">
      <c r="A135" s="546"/>
      <c r="B135" s="551"/>
      <c r="C135" s="552"/>
      <c r="D135" s="553"/>
      <c r="E135" s="554"/>
      <c r="F135" s="554"/>
      <c r="G135" s="554"/>
      <c r="H135" s="553"/>
      <c r="I135" s="553"/>
      <c r="J135" s="553"/>
      <c r="K135" s="555"/>
      <c r="L135" s="555"/>
      <c r="M135" s="553"/>
      <c r="N135" s="553"/>
      <c r="O135" s="556"/>
      <c r="P135" s="556"/>
      <c r="Q135" s="556"/>
      <c r="R135" s="556"/>
      <c r="S135" s="556"/>
      <c r="U135" s="557"/>
      <c r="V135" s="557"/>
      <c r="W135" s="557"/>
      <c r="X135" s="542"/>
      <c r="Y135" s="557"/>
      <c r="Z135" s="542"/>
      <c r="AA135" s="557"/>
      <c r="AB135" s="557"/>
      <c r="AC135" s="557"/>
      <c r="AD135" s="557"/>
      <c r="AE135" s="557"/>
      <c r="AF135" s="557"/>
      <c r="AG135" s="542"/>
      <c r="AH135" s="557"/>
      <c r="AI135" s="542"/>
      <c r="AJ135" s="557"/>
      <c r="AK135" s="557"/>
      <c r="AL135" s="557"/>
    </row>
    <row r="136" spans="1:39">
      <c r="A136" s="546" t="s">
        <v>56</v>
      </c>
      <c r="B136" s="551">
        <v>42339</v>
      </c>
      <c r="C136" s="552">
        <v>0.15</v>
      </c>
      <c r="D136" s="553" t="s">
        <v>350</v>
      </c>
      <c r="E136" s="554">
        <v>-0.371</v>
      </c>
      <c r="F136" s="554">
        <v>2.29</v>
      </c>
      <c r="G136" s="554">
        <v>0.36099999999999999</v>
      </c>
      <c r="H136" s="553" t="s">
        <v>348</v>
      </c>
      <c r="I136" s="553" t="s">
        <v>196</v>
      </c>
      <c r="J136" s="553" t="s">
        <v>349</v>
      </c>
      <c r="K136" s="555">
        <v>18.399999999999999</v>
      </c>
      <c r="L136" s="555">
        <v>144</v>
      </c>
      <c r="M136" s="553" t="s">
        <v>195</v>
      </c>
      <c r="N136" s="553" t="s">
        <v>204</v>
      </c>
      <c r="O136" s="556" t="s">
        <v>247</v>
      </c>
      <c r="P136" s="556" t="s">
        <v>326</v>
      </c>
      <c r="Q136" s="556" t="s">
        <v>236</v>
      </c>
      <c r="R136" s="556" t="s">
        <v>242</v>
      </c>
      <c r="S136" s="556" t="s">
        <v>424</v>
      </c>
      <c r="T136" s="541">
        <v>0.13678519163331782</v>
      </c>
      <c r="U136" s="557">
        <v>36.209699999999998</v>
      </c>
      <c r="V136" s="557">
        <v>21.922699999999999</v>
      </c>
      <c r="W136" s="557">
        <v>51.413297</v>
      </c>
      <c r="X136" s="542">
        <v>1025.1601000000001</v>
      </c>
      <c r="Y136" s="557">
        <v>6.9499000000000004</v>
      </c>
      <c r="Z136" s="542">
        <v>97.983000000000004</v>
      </c>
      <c r="AA136" s="557">
        <v>8.1539999999999999</v>
      </c>
      <c r="AB136" s="557">
        <v>0.75719999999999998</v>
      </c>
      <c r="AC136" s="557">
        <v>1.6353</v>
      </c>
      <c r="AD136" s="557">
        <v>36.277900000000002</v>
      </c>
      <c r="AE136" s="557">
        <v>21.892600000000002</v>
      </c>
      <c r="AF136" s="557">
        <v>51.471719999999998</v>
      </c>
      <c r="AG136" s="542">
        <v>1025.2632000000001</v>
      </c>
      <c r="AH136" s="557">
        <v>6.9752000000000001</v>
      </c>
      <c r="AI136" s="542">
        <v>98.325999999999993</v>
      </c>
      <c r="AJ136" s="557">
        <v>8.1660000000000004</v>
      </c>
      <c r="AK136" s="557">
        <v>0.75960000000000005</v>
      </c>
      <c r="AL136" s="557">
        <v>1.3749</v>
      </c>
      <c r="AM136" s="542">
        <v>4.5</v>
      </c>
    </row>
    <row r="137" spans="1:39">
      <c r="A137" s="546" t="s">
        <v>56</v>
      </c>
      <c r="B137" s="551">
        <v>42345</v>
      </c>
      <c r="C137" s="552">
        <v>0.23651700000000001</v>
      </c>
      <c r="D137" s="553" t="s">
        <v>350</v>
      </c>
      <c r="E137" s="554">
        <v>-0.47199999999999998</v>
      </c>
      <c r="F137" s="554">
        <v>0.82</v>
      </c>
      <c r="G137" s="554">
        <v>0.59899999999999998</v>
      </c>
      <c r="H137" s="553" t="s">
        <v>348</v>
      </c>
      <c r="I137" s="553" t="s">
        <v>349</v>
      </c>
      <c r="J137" s="553" t="s">
        <v>349</v>
      </c>
      <c r="K137" s="555">
        <v>14.9</v>
      </c>
      <c r="L137" s="555">
        <v>114</v>
      </c>
      <c r="M137" s="553" t="s">
        <v>188</v>
      </c>
      <c r="N137" s="553" t="s">
        <v>193</v>
      </c>
      <c r="O137" s="556" t="s">
        <v>242</v>
      </c>
      <c r="P137" s="556" t="s">
        <v>326</v>
      </c>
      <c r="Q137" s="556" t="s">
        <v>240</v>
      </c>
      <c r="R137" s="556" t="s">
        <v>106</v>
      </c>
      <c r="S137" s="556" t="s">
        <v>425</v>
      </c>
      <c r="T137" s="558">
        <v>0.12495705753732564</v>
      </c>
      <c r="U137" s="557">
        <v>36.337200000000003</v>
      </c>
      <c r="V137" s="557">
        <v>21.280200000000001</v>
      </c>
      <c r="W137" s="557">
        <v>50.893407000000003</v>
      </c>
      <c r="X137" s="542">
        <v>1025.4364</v>
      </c>
      <c r="Y137" s="557">
        <v>7.0964</v>
      </c>
      <c r="Z137" s="542">
        <v>98.983000000000004</v>
      </c>
      <c r="AA137" s="557">
        <v>8.3190000000000008</v>
      </c>
      <c r="AB137" s="557">
        <v>0.80669999999999997</v>
      </c>
      <c r="AC137" s="557">
        <v>1.3436999999999999</v>
      </c>
      <c r="AD137" s="557">
        <v>36.395400000000002</v>
      </c>
      <c r="AE137" s="557">
        <v>21.213699999999999</v>
      </c>
      <c r="AF137" s="557">
        <v>50.899954999999999</v>
      </c>
      <c r="AG137" s="542">
        <v>1025.5426</v>
      </c>
      <c r="AH137" s="557">
        <v>7.0883000000000003</v>
      </c>
      <c r="AI137" s="542">
        <v>98.787000000000006</v>
      </c>
      <c r="AJ137" s="557">
        <v>8.3249999999999993</v>
      </c>
      <c r="AK137" s="557">
        <v>0.94199999999999995</v>
      </c>
      <c r="AL137" s="557">
        <v>1.7962</v>
      </c>
      <c r="AM137" s="542">
        <v>3.7</v>
      </c>
    </row>
    <row r="138" spans="1:39">
      <c r="A138" s="546" t="s">
        <v>56</v>
      </c>
      <c r="B138" s="551">
        <v>42352</v>
      </c>
      <c r="C138" s="552">
        <v>0.42150900000000002</v>
      </c>
      <c r="D138" s="553" t="s">
        <v>350</v>
      </c>
      <c r="E138" s="559">
        <v>-4.4299999999999999E-2</v>
      </c>
      <c r="F138" s="559">
        <v>1.58</v>
      </c>
      <c r="G138" s="559">
        <v>1.28</v>
      </c>
      <c r="H138" s="553" t="s">
        <v>348</v>
      </c>
      <c r="I138" s="553" t="s">
        <v>349</v>
      </c>
      <c r="J138" s="553" t="s">
        <v>349</v>
      </c>
      <c r="K138" s="556">
        <v>15.6</v>
      </c>
      <c r="L138" s="556">
        <v>120</v>
      </c>
      <c r="M138" s="553" t="s">
        <v>119</v>
      </c>
      <c r="N138" s="553" t="s">
        <v>187</v>
      </c>
      <c r="O138" s="556" t="s">
        <v>246</v>
      </c>
      <c r="P138" s="556" t="s">
        <v>326</v>
      </c>
      <c r="Q138" s="556" t="s">
        <v>280</v>
      </c>
      <c r="R138" s="556" t="s">
        <v>249</v>
      </c>
      <c r="S138" s="556" t="s">
        <v>380</v>
      </c>
      <c r="T138" s="541">
        <v>0.11791144171918068</v>
      </c>
      <c r="U138" s="557">
        <v>36.448999999999998</v>
      </c>
      <c r="V138" s="557">
        <v>22.023199999999999</v>
      </c>
      <c r="W138" s="557">
        <v>51.822161000000001</v>
      </c>
      <c r="X138" s="542">
        <v>1025.3153</v>
      </c>
      <c r="Y138" s="557">
        <v>6.9880000000000004</v>
      </c>
      <c r="Z138" s="542">
        <v>98.834000000000003</v>
      </c>
      <c r="AA138" s="557">
        <v>8.1470000000000002</v>
      </c>
      <c r="AB138" s="557">
        <v>0.79210000000000003</v>
      </c>
      <c r="AC138" s="557">
        <v>0.80579999999999996</v>
      </c>
      <c r="AD138" s="557">
        <v>36.421900000000001</v>
      </c>
      <c r="AE138" s="557">
        <v>21.694400000000002</v>
      </c>
      <c r="AF138" s="557">
        <v>51.442565000000002</v>
      </c>
      <c r="AG138" s="542">
        <v>1025.4283</v>
      </c>
      <c r="AH138" s="557">
        <v>7.0971000000000002</v>
      </c>
      <c r="AI138" s="542">
        <v>99.775999999999996</v>
      </c>
      <c r="AJ138" s="557">
        <v>8.1479999999999997</v>
      </c>
      <c r="AK138" s="557">
        <v>0.76739999999999997</v>
      </c>
      <c r="AL138" s="557">
        <v>1.4146000000000001</v>
      </c>
      <c r="AM138" s="542">
        <v>6</v>
      </c>
    </row>
    <row r="139" spans="1:39">
      <c r="A139" s="546" t="s">
        <v>56</v>
      </c>
      <c r="B139" s="551">
        <v>42359</v>
      </c>
      <c r="C139" s="552">
        <v>0.53416699999999995</v>
      </c>
      <c r="D139" s="553" t="s">
        <v>236</v>
      </c>
      <c r="E139" s="559">
        <v>-0.19400000000000001</v>
      </c>
      <c r="F139" s="559">
        <v>0.93400000000000005</v>
      </c>
      <c r="G139" s="559">
        <v>0.55900000000000005</v>
      </c>
      <c r="H139" s="553" t="s">
        <v>348</v>
      </c>
      <c r="I139" s="553" t="s">
        <v>349</v>
      </c>
      <c r="J139" s="553" t="s">
        <v>349</v>
      </c>
      <c r="K139" s="556">
        <v>16</v>
      </c>
      <c r="L139" s="556">
        <v>120</v>
      </c>
      <c r="M139" s="553" t="s">
        <v>119</v>
      </c>
      <c r="N139" s="553" t="s">
        <v>187</v>
      </c>
      <c r="O139" s="556" t="s">
        <v>246</v>
      </c>
      <c r="P139" s="556" t="s">
        <v>326</v>
      </c>
      <c r="Q139" s="556" t="s">
        <v>240</v>
      </c>
      <c r="R139" s="556" t="s">
        <v>101</v>
      </c>
      <c r="S139" s="556" t="s">
        <v>390</v>
      </c>
      <c r="T139" s="541">
        <v>0.13052990568957429</v>
      </c>
      <c r="U139" s="557">
        <v>36.523400000000002</v>
      </c>
      <c r="V139" s="557">
        <v>21.7073</v>
      </c>
      <c r="W139" s="557">
        <v>51.579255000000003</v>
      </c>
      <c r="X139" s="542">
        <v>1025.4589000000001</v>
      </c>
      <c r="Y139" s="557">
        <v>6.8193000000000001</v>
      </c>
      <c r="Z139" s="542">
        <v>95.950999999999993</v>
      </c>
      <c r="AA139" s="557">
        <v>8.1769999999999996</v>
      </c>
      <c r="AB139" s="557">
        <v>0.5212</v>
      </c>
      <c r="AC139" s="557">
        <v>1.0710999999999999</v>
      </c>
      <c r="AD139" s="557">
        <v>36.595599999999997</v>
      </c>
      <c r="AE139" s="557">
        <v>21.676600000000001</v>
      </c>
      <c r="AF139" s="557">
        <v>51.641616999999997</v>
      </c>
      <c r="AG139" s="542">
        <v>1025.566</v>
      </c>
      <c r="AH139" s="557">
        <v>6.8156999999999996</v>
      </c>
      <c r="AI139" s="542">
        <v>95.887</v>
      </c>
      <c r="AJ139" s="557">
        <v>8.1839999999999993</v>
      </c>
      <c r="AK139" s="557">
        <v>0.52939999999999998</v>
      </c>
      <c r="AL139" s="557">
        <v>1.5188999999999999</v>
      </c>
      <c r="AM139" s="542">
        <v>4.5999999999999996</v>
      </c>
    </row>
    <row r="140" spans="1:39">
      <c r="A140" s="546" t="s">
        <v>56</v>
      </c>
      <c r="B140" s="551">
        <v>42373</v>
      </c>
      <c r="C140" s="552">
        <v>0.59380643958808998</v>
      </c>
      <c r="D140" s="553" t="s">
        <v>237</v>
      </c>
      <c r="E140" s="560">
        <v>0.74299999999999999</v>
      </c>
      <c r="F140" s="560">
        <v>0.73099999999999998</v>
      </c>
      <c r="G140" s="560">
        <v>1.37</v>
      </c>
      <c r="H140" s="553" t="s">
        <v>348</v>
      </c>
      <c r="I140" s="553" t="s">
        <v>349</v>
      </c>
      <c r="J140" s="553" t="s">
        <v>349</v>
      </c>
      <c r="K140" s="556">
        <v>13.4</v>
      </c>
      <c r="L140" s="556">
        <v>113</v>
      </c>
      <c r="M140" s="553" t="s">
        <v>206</v>
      </c>
      <c r="N140" s="553" t="s">
        <v>193</v>
      </c>
      <c r="O140" s="556" t="s">
        <v>244</v>
      </c>
      <c r="P140" s="556" t="s">
        <v>326</v>
      </c>
      <c r="Q140" s="556" t="s">
        <v>326</v>
      </c>
      <c r="R140" s="556" t="s">
        <v>245</v>
      </c>
      <c r="S140" s="556" t="s">
        <v>389</v>
      </c>
      <c r="T140" s="541">
        <v>9.417187820670353E-2</v>
      </c>
      <c r="U140" s="557">
        <v>36.638199999999998</v>
      </c>
      <c r="V140" s="557">
        <v>23.910599999999999</v>
      </c>
      <c r="W140" s="557">
        <v>54.090071999999999</v>
      </c>
      <c r="X140" s="542">
        <v>1024.9097999999999</v>
      </c>
      <c r="Y140" s="557">
        <v>6.6932</v>
      </c>
      <c r="Z140" s="542">
        <v>97.94</v>
      </c>
      <c r="AA140" s="557">
        <v>8.3520000000000003</v>
      </c>
      <c r="AB140" s="557">
        <v>0.27450000000000002</v>
      </c>
      <c r="AC140" s="557">
        <v>0.36940000000000001</v>
      </c>
      <c r="AD140" s="557">
        <v>36.628</v>
      </c>
      <c r="AE140" s="557">
        <v>23.6114</v>
      </c>
      <c r="AF140" s="557">
        <v>53.758299000000001</v>
      </c>
      <c r="AG140" s="542">
        <v>1025.0345</v>
      </c>
      <c r="AH140" s="557">
        <v>6.6294000000000004</v>
      </c>
      <c r="AI140" s="542">
        <v>96.501999999999995</v>
      </c>
      <c r="AJ140" s="557">
        <v>8.3439999999999994</v>
      </c>
      <c r="AK140" s="557">
        <v>0.26140000000000002</v>
      </c>
      <c r="AL140" s="557">
        <v>0.74280000000000002</v>
      </c>
      <c r="AM140" s="542">
        <v>9</v>
      </c>
    </row>
    <row r="141" spans="1:39">
      <c r="A141" s="546" t="s">
        <v>56</v>
      </c>
      <c r="B141" s="551">
        <v>42380</v>
      </c>
      <c r="C141" s="561">
        <v>0.58133917338427843</v>
      </c>
      <c r="D141" s="553" t="s">
        <v>237</v>
      </c>
      <c r="E141" s="554">
        <v>0.56299999999999994</v>
      </c>
      <c r="F141" s="554">
        <v>1.76</v>
      </c>
      <c r="G141" s="554">
        <v>0.65200000000000002</v>
      </c>
      <c r="H141" s="553" t="s">
        <v>348</v>
      </c>
      <c r="I141" s="553" t="s">
        <v>349</v>
      </c>
      <c r="J141" s="553" t="s">
        <v>349</v>
      </c>
      <c r="K141" s="555">
        <v>14.3</v>
      </c>
      <c r="L141" s="555">
        <v>121</v>
      </c>
      <c r="M141" s="553" t="s">
        <v>197</v>
      </c>
      <c r="N141" s="553" t="s">
        <v>187</v>
      </c>
      <c r="O141" s="556" t="s">
        <v>237</v>
      </c>
      <c r="P141" s="556" t="s">
        <v>326</v>
      </c>
      <c r="Q141" s="556" t="s">
        <v>327</v>
      </c>
      <c r="R141" s="556" t="s">
        <v>254</v>
      </c>
      <c r="S141" s="556" t="s">
        <v>401</v>
      </c>
      <c r="T141" s="541">
        <v>9.5783189316018008E-2</v>
      </c>
      <c r="U141" s="557">
        <v>36.297499999999999</v>
      </c>
      <c r="V141" s="557">
        <v>24.549199999999999</v>
      </c>
      <c r="W141" s="557">
        <v>54.329264000000002</v>
      </c>
      <c r="X141" s="542">
        <v>1024.4608000000001</v>
      </c>
      <c r="Y141" s="557">
        <v>6.8183999999999996</v>
      </c>
      <c r="Z141" s="542">
        <v>100.673</v>
      </c>
      <c r="AA141" s="557">
        <v>8.2219999999999995</v>
      </c>
      <c r="AB141" s="557">
        <v>0.90110000000000001</v>
      </c>
      <c r="AC141" s="557">
        <v>0.51280000000000003</v>
      </c>
      <c r="AD141" s="557">
        <v>36.407699999999998</v>
      </c>
      <c r="AE141" s="557">
        <v>24.458200000000001</v>
      </c>
      <c r="AF141" s="557">
        <v>54.381737000000001</v>
      </c>
      <c r="AG141" s="542">
        <v>1024.614</v>
      </c>
      <c r="AH141" s="557">
        <v>5.4964000000000004</v>
      </c>
      <c r="AI141" s="542">
        <v>81.078000000000003</v>
      </c>
      <c r="AJ141" s="557">
        <v>8.1639999999999997</v>
      </c>
      <c r="AK141" s="557">
        <v>0.93810000000000004</v>
      </c>
      <c r="AL141" s="557">
        <v>2.1194999999999999</v>
      </c>
      <c r="AM141" s="542">
        <v>9.5</v>
      </c>
    </row>
    <row r="142" spans="1:39">
      <c r="A142" s="546" t="s">
        <v>56</v>
      </c>
      <c r="B142" s="551">
        <v>42387</v>
      </c>
      <c r="C142" s="552">
        <v>0.44518200000000002</v>
      </c>
      <c r="D142" s="553" t="s">
        <v>350</v>
      </c>
      <c r="E142" s="554">
        <v>-0.45100000000000001</v>
      </c>
      <c r="F142" s="554">
        <v>2.11</v>
      </c>
      <c r="G142" s="554">
        <v>1.63</v>
      </c>
      <c r="H142" s="553" t="s">
        <v>348</v>
      </c>
      <c r="I142" s="553" t="s">
        <v>196</v>
      </c>
      <c r="J142" s="553" t="s">
        <v>349</v>
      </c>
      <c r="K142" s="555">
        <v>12.7</v>
      </c>
      <c r="L142" s="555">
        <v>111</v>
      </c>
      <c r="M142" s="553" t="s">
        <v>206</v>
      </c>
      <c r="N142" s="553" t="s">
        <v>193</v>
      </c>
      <c r="O142" s="556" t="s">
        <v>239</v>
      </c>
      <c r="P142" s="556" t="s">
        <v>326</v>
      </c>
      <c r="Q142" s="556" t="s">
        <v>280</v>
      </c>
      <c r="R142" s="556" t="s">
        <v>259</v>
      </c>
      <c r="S142" s="556" t="s">
        <v>388</v>
      </c>
      <c r="T142" s="541">
        <v>9.108690155685524E-2</v>
      </c>
      <c r="U142" s="557">
        <v>36.564100000000003</v>
      </c>
      <c r="V142" s="557">
        <v>24.669899999999998</v>
      </c>
      <c r="W142" s="557">
        <v>54.813778999999997</v>
      </c>
      <c r="X142" s="542">
        <v>1024.6253999999999</v>
      </c>
      <c r="Y142" s="557">
        <v>6.4855</v>
      </c>
      <c r="Z142" s="542">
        <v>96.100999999999999</v>
      </c>
      <c r="AA142" s="557">
        <v>8.1989999999999998</v>
      </c>
      <c r="AB142" s="557">
        <v>0.68689999999999996</v>
      </c>
      <c r="AC142" s="557">
        <v>0.79259999999999997</v>
      </c>
      <c r="AD142" s="557">
        <v>36.6038</v>
      </c>
      <c r="AE142" s="557">
        <v>24.555199999999999</v>
      </c>
      <c r="AF142" s="557">
        <v>54.746661000000003</v>
      </c>
      <c r="AG142" s="542">
        <v>1024.7336</v>
      </c>
      <c r="AH142" s="557">
        <v>6.3525999999999998</v>
      </c>
      <c r="AI142" s="542">
        <v>93.97</v>
      </c>
      <c r="AJ142" s="557">
        <v>8.1920000000000002</v>
      </c>
      <c r="AK142" s="557">
        <v>0.60460000000000003</v>
      </c>
      <c r="AL142" s="557">
        <v>1.0489999999999999</v>
      </c>
      <c r="AM142" s="542">
        <v>6.9</v>
      </c>
    </row>
    <row r="143" spans="1:39">
      <c r="A143" s="546" t="s">
        <v>56</v>
      </c>
      <c r="B143" s="551">
        <v>42394</v>
      </c>
      <c r="C143" s="552">
        <v>0.98073399999999999</v>
      </c>
      <c r="D143" s="553" t="s">
        <v>239</v>
      </c>
      <c r="E143" s="554">
        <v>-0.14699999999999999</v>
      </c>
      <c r="F143" s="554">
        <v>1.1399999999999999</v>
      </c>
      <c r="G143" s="554">
        <v>0.96599999999999997</v>
      </c>
      <c r="H143" s="553" t="s">
        <v>348</v>
      </c>
      <c r="I143" s="553" t="s">
        <v>349</v>
      </c>
      <c r="J143" s="553" t="s">
        <v>349</v>
      </c>
      <c r="K143" s="555">
        <v>14.7</v>
      </c>
      <c r="L143" s="555">
        <v>135</v>
      </c>
      <c r="M143" s="553" t="s">
        <v>188</v>
      </c>
      <c r="N143" s="553" t="s">
        <v>204</v>
      </c>
      <c r="O143" s="556" t="s">
        <v>246</v>
      </c>
      <c r="P143" s="556" t="s">
        <v>326</v>
      </c>
      <c r="Q143" s="556" t="s">
        <v>280</v>
      </c>
      <c r="R143" s="556" t="s">
        <v>246</v>
      </c>
      <c r="S143" s="556" t="s">
        <v>381</v>
      </c>
      <c r="T143" s="541">
        <v>0.10337133676445284</v>
      </c>
      <c r="U143" s="557">
        <v>36.848700000000001</v>
      </c>
      <c r="V143" s="557">
        <v>24.6999</v>
      </c>
      <c r="W143" s="557">
        <v>55.224621999999997</v>
      </c>
      <c r="X143" s="542">
        <v>1024.8318999999999</v>
      </c>
      <c r="Y143" s="557">
        <v>6.3529999999999998</v>
      </c>
      <c r="Z143" s="542">
        <v>94.338999999999999</v>
      </c>
      <c r="AA143" s="557">
        <v>8.1940000000000008</v>
      </c>
      <c r="AB143" s="557">
        <v>0.2545</v>
      </c>
      <c r="AC143" s="557">
        <v>0.74919999999999998</v>
      </c>
      <c r="AD143" s="557">
        <v>36.856099999999998</v>
      </c>
      <c r="AE143" s="557">
        <v>24.702000000000002</v>
      </c>
      <c r="AF143" s="557">
        <v>55.241247000000001</v>
      </c>
      <c r="AG143" s="542">
        <v>1024.8803</v>
      </c>
      <c r="AH143" s="557">
        <v>6.4824000000000002</v>
      </c>
      <c r="AI143" s="542">
        <v>96.268000000000001</v>
      </c>
      <c r="AJ143" s="557">
        <v>8.2010000000000005</v>
      </c>
      <c r="AK143" s="557">
        <v>0.31690000000000002</v>
      </c>
      <c r="AL143" s="557">
        <v>0.86070000000000002</v>
      </c>
      <c r="AM143" s="542">
        <v>6.5</v>
      </c>
    </row>
    <row r="144" spans="1:39">
      <c r="A144" s="546" t="s">
        <v>56</v>
      </c>
      <c r="B144" s="551">
        <v>42401</v>
      </c>
      <c r="C144" s="552">
        <v>0.75711300000000004</v>
      </c>
      <c r="D144" s="553" t="s">
        <v>241</v>
      </c>
      <c r="E144" s="554">
        <v>1.07</v>
      </c>
      <c r="F144" s="554">
        <v>2.14</v>
      </c>
      <c r="G144" s="554">
        <v>1.91</v>
      </c>
      <c r="H144" s="553" t="s">
        <v>348</v>
      </c>
      <c r="I144" s="553" t="s">
        <v>196</v>
      </c>
      <c r="J144" s="553" t="s">
        <v>349</v>
      </c>
      <c r="K144" s="555">
        <v>17.3</v>
      </c>
      <c r="L144" s="555">
        <v>130</v>
      </c>
      <c r="M144" s="553" t="s">
        <v>102</v>
      </c>
      <c r="N144" s="553" t="s">
        <v>189</v>
      </c>
      <c r="O144" s="556" t="s">
        <v>248</v>
      </c>
      <c r="P144" s="556" t="s">
        <v>326</v>
      </c>
      <c r="Q144" s="556" t="s">
        <v>280</v>
      </c>
      <c r="R144" s="556" t="s">
        <v>248</v>
      </c>
      <c r="S144" s="556" t="s">
        <v>402</v>
      </c>
      <c r="T144" s="541">
        <v>0.15907326052580917</v>
      </c>
      <c r="U144" s="557">
        <v>36.892000000000003</v>
      </c>
      <c r="V144" s="557">
        <v>23.2483</v>
      </c>
      <c r="W144" s="557">
        <v>53.703598999999997</v>
      </c>
      <c r="X144" s="542">
        <v>1025.2978000000001</v>
      </c>
      <c r="Y144" s="557">
        <v>6.3521999999999998</v>
      </c>
      <c r="Z144" s="542">
        <v>92.027000000000001</v>
      </c>
      <c r="AA144" s="557">
        <v>8.2129999999999992</v>
      </c>
      <c r="AB144" s="557">
        <v>0.87450000000000006</v>
      </c>
      <c r="AC144" s="557">
        <v>1.1694</v>
      </c>
      <c r="AD144" s="557">
        <v>36.8889</v>
      </c>
      <c r="AE144" s="557">
        <v>23.268999999999998</v>
      </c>
      <c r="AF144" s="557">
        <v>53.726585</v>
      </c>
      <c r="AG144" s="542">
        <v>1025.3332</v>
      </c>
      <c r="AH144" s="557">
        <v>6.3472999999999997</v>
      </c>
      <c r="AI144" s="542">
        <v>91.986999999999995</v>
      </c>
      <c r="AJ144" s="557">
        <v>8.2210000000000001</v>
      </c>
      <c r="AK144" s="557">
        <v>0.51919999999999999</v>
      </c>
      <c r="AL144" s="557">
        <v>1.3221000000000001</v>
      </c>
      <c r="AM144" s="542">
        <v>5.8</v>
      </c>
    </row>
    <row r="145" spans="1:39">
      <c r="A145" s="546" t="s">
        <v>56</v>
      </c>
      <c r="B145" s="551">
        <v>42408</v>
      </c>
      <c r="C145" s="552">
        <v>1.1880790000000001</v>
      </c>
      <c r="D145" s="553" t="s">
        <v>250</v>
      </c>
      <c r="E145" s="554">
        <v>0.41</v>
      </c>
      <c r="F145" s="554">
        <v>1.66</v>
      </c>
      <c r="G145" s="554">
        <v>1.18</v>
      </c>
      <c r="H145" s="553" t="s">
        <v>348</v>
      </c>
      <c r="I145" s="553" t="s">
        <v>349</v>
      </c>
      <c r="J145" s="553" t="s">
        <v>349</v>
      </c>
      <c r="K145" s="556">
        <v>12.5</v>
      </c>
      <c r="L145" s="556">
        <v>107</v>
      </c>
      <c r="M145" s="553" t="s">
        <v>116</v>
      </c>
      <c r="N145" s="553" t="s">
        <v>193</v>
      </c>
      <c r="O145" s="556" t="s">
        <v>238</v>
      </c>
      <c r="P145" s="556" t="s">
        <v>326</v>
      </c>
      <c r="Q145" s="556" t="s">
        <v>327</v>
      </c>
      <c r="R145" s="556" t="s">
        <v>260</v>
      </c>
      <c r="S145" s="556" t="s">
        <v>386</v>
      </c>
      <c r="T145" s="541">
        <v>0.10727538807738798</v>
      </c>
      <c r="U145" s="557">
        <v>36.839199999999998</v>
      </c>
      <c r="V145" s="557">
        <v>24.291699999999999</v>
      </c>
      <c r="W145" s="557">
        <v>54.767425000000003</v>
      </c>
      <c r="X145" s="542">
        <v>1024.9482</v>
      </c>
      <c r="Y145" s="557">
        <v>6.6905000000000001</v>
      </c>
      <c r="Z145" s="542">
        <v>98.656000000000006</v>
      </c>
      <c r="AA145" s="557">
        <v>8.2210000000000001</v>
      </c>
      <c r="AB145" s="557">
        <v>0.35549999999999998</v>
      </c>
      <c r="AC145" s="557">
        <v>0.47520000000000001</v>
      </c>
      <c r="AD145" s="557">
        <v>36.837800000000001</v>
      </c>
      <c r="AE145" s="557">
        <v>24.3003</v>
      </c>
      <c r="AF145" s="557">
        <v>54.779499000000001</v>
      </c>
      <c r="AG145" s="542">
        <v>1024.9879000000001</v>
      </c>
      <c r="AH145" s="557">
        <v>6.6615000000000002</v>
      </c>
      <c r="AI145" s="542">
        <v>98.242000000000004</v>
      </c>
      <c r="AJ145" s="557">
        <v>8.2260000000000009</v>
      </c>
      <c r="AK145" s="557">
        <v>0.26019999999999999</v>
      </c>
      <c r="AL145" s="557">
        <v>0.47970000000000002</v>
      </c>
      <c r="AM145" s="542">
        <v>8.3000000000000007</v>
      </c>
    </row>
    <row r="146" spans="1:39">
      <c r="A146" s="546" t="s">
        <v>56</v>
      </c>
      <c r="B146" s="551">
        <v>42415</v>
      </c>
      <c r="C146" s="552">
        <v>0.65203599999999995</v>
      </c>
      <c r="D146" s="553" t="s">
        <v>238</v>
      </c>
      <c r="E146" s="554">
        <v>1.1399999999999999</v>
      </c>
      <c r="F146" s="554">
        <v>1.44</v>
      </c>
      <c r="G146" s="554">
        <v>0.17399999999999999</v>
      </c>
      <c r="H146" s="553" t="s">
        <v>348</v>
      </c>
      <c r="I146" s="553" t="s">
        <v>349</v>
      </c>
      <c r="J146" s="553" t="s">
        <v>349</v>
      </c>
      <c r="K146" s="555">
        <v>13.7</v>
      </c>
      <c r="L146" s="555">
        <v>128</v>
      </c>
      <c r="M146" s="553" t="s">
        <v>197</v>
      </c>
      <c r="N146" s="553" t="s">
        <v>189</v>
      </c>
      <c r="O146" s="556" t="s">
        <v>255</v>
      </c>
      <c r="P146" s="556" t="s">
        <v>326</v>
      </c>
      <c r="Q146" s="556" t="s">
        <v>327</v>
      </c>
      <c r="R146" s="556" t="s">
        <v>254</v>
      </c>
      <c r="S146" s="556" t="s">
        <v>382</v>
      </c>
      <c r="T146" s="541">
        <v>0.10387969807051696</v>
      </c>
      <c r="U146" s="557">
        <v>36.977499999999999</v>
      </c>
      <c r="V146" s="557">
        <v>24.274100000000001</v>
      </c>
      <c r="W146" s="557">
        <v>54.930588999999998</v>
      </c>
      <c r="X146" s="542">
        <v>1025.0583999999999</v>
      </c>
      <c r="Y146" s="557">
        <v>6.7046999999999999</v>
      </c>
      <c r="Z146" s="542">
        <v>98.914000000000001</v>
      </c>
      <c r="AA146" s="557">
        <v>8.2949999999999999</v>
      </c>
      <c r="AB146" s="557">
        <v>0.28439999999999999</v>
      </c>
      <c r="AC146" s="557">
        <v>0.62150000000000005</v>
      </c>
      <c r="AD146" s="557">
        <v>36.9816</v>
      </c>
      <c r="AE146" s="557">
        <v>24.265000000000001</v>
      </c>
      <c r="AF146" s="557">
        <v>54.930337999999999</v>
      </c>
      <c r="AG146" s="542">
        <v>1025.107</v>
      </c>
      <c r="AH146" s="557">
        <v>6.7051999999999996</v>
      </c>
      <c r="AI146" s="542">
        <v>98.909000000000006</v>
      </c>
      <c r="AJ146" s="557">
        <v>8.3089999999999993</v>
      </c>
      <c r="AK146" s="557">
        <v>0.36070000000000002</v>
      </c>
      <c r="AL146" s="557">
        <v>0.58640000000000003</v>
      </c>
      <c r="AM146" s="542">
        <v>9</v>
      </c>
    </row>
    <row r="147" spans="1:39">
      <c r="A147" s="546" t="s">
        <v>56</v>
      </c>
      <c r="B147" s="551">
        <v>42429</v>
      </c>
      <c r="C147" s="552">
        <v>0.53417300000000001</v>
      </c>
      <c r="D147" s="553" t="s">
        <v>236</v>
      </c>
      <c r="E147" s="554">
        <v>0.28899999999999998</v>
      </c>
      <c r="F147" s="554">
        <v>2.09</v>
      </c>
      <c r="G147" s="554">
        <v>0.84</v>
      </c>
      <c r="H147" s="553" t="s">
        <v>348</v>
      </c>
      <c r="I147" s="553" t="s">
        <v>196</v>
      </c>
      <c r="J147" s="553" t="s">
        <v>349</v>
      </c>
      <c r="K147" s="555">
        <v>12.2</v>
      </c>
      <c r="L147" s="555">
        <v>103</v>
      </c>
      <c r="M147" s="553" t="s">
        <v>116</v>
      </c>
      <c r="N147" s="553" t="s">
        <v>207</v>
      </c>
      <c r="O147" s="556" t="s">
        <v>244</v>
      </c>
      <c r="P147" s="556" t="s">
        <v>326</v>
      </c>
      <c r="Q147" s="556" t="s">
        <v>326</v>
      </c>
      <c r="R147" s="556" t="s">
        <v>420</v>
      </c>
      <c r="S147" s="556" t="s">
        <v>389</v>
      </c>
      <c r="T147" s="541">
        <v>7.261177499731461E-2</v>
      </c>
      <c r="U147" s="557">
        <v>36.7346</v>
      </c>
      <c r="V147" s="557">
        <v>23.8201</v>
      </c>
      <c r="W147" s="557">
        <v>54.118395999999997</v>
      </c>
      <c r="X147" s="542">
        <v>1025.01</v>
      </c>
      <c r="Y147" s="557">
        <v>6.9252000000000002</v>
      </c>
      <c r="Z147" s="542">
        <v>101.233</v>
      </c>
      <c r="AA147" s="557">
        <v>8.3780000000000001</v>
      </c>
      <c r="AB147" s="557">
        <v>0.5544</v>
      </c>
      <c r="AC147" s="557">
        <v>0.61170000000000002</v>
      </c>
      <c r="AD147" s="557">
        <v>36.866900000000001</v>
      </c>
      <c r="AE147" s="557">
        <v>23.5184</v>
      </c>
      <c r="AF147" s="557">
        <v>53.968406999999999</v>
      </c>
      <c r="AG147" s="542">
        <v>1025.2444</v>
      </c>
      <c r="AH147" s="557">
        <v>4.9737999999999998</v>
      </c>
      <c r="AI147" s="542">
        <v>72.385000000000005</v>
      </c>
      <c r="AJ147" s="557">
        <v>8.3059999999999992</v>
      </c>
      <c r="AK147" s="557">
        <v>1.6477999999999999</v>
      </c>
      <c r="AL147" s="557">
        <v>2.3039000000000001</v>
      </c>
      <c r="AM147" s="542">
        <v>9.1999999999999993</v>
      </c>
    </row>
    <row r="148" spans="1:39">
      <c r="A148" s="546" t="s">
        <v>56</v>
      </c>
      <c r="B148" s="551">
        <v>42436</v>
      </c>
      <c r="C148" s="552">
        <v>0.36294300000000002</v>
      </c>
      <c r="D148" s="553" t="s">
        <v>350</v>
      </c>
      <c r="E148" s="554">
        <v>-7.9600000000000004E-2</v>
      </c>
      <c r="F148" s="554">
        <v>1.63</v>
      </c>
      <c r="G148" s="554">
        <v>0.16700000000000001</v>
      </c>
      <c r="H148" s="553" t="s">
        <v>348</v>
      </c>
      <c r="I148" s="553" t="s">
        <v>349</v>
      </c>
      <c r="J148" s="553" t="s">
        <v>349</v>
      </c>
      <c r="K148" s="555">
        <v>15</v>
      </c>
      <c r="L148" s="555">
        <v>142</v>
      </c>
      <c r="M148" s="553" t="s">
        <v>188</v>
      </c>
      <c r="N148" s="553" t="s">
        <v>204</v>
      </c>
      <c r="O148" s="556" t="s">
        <v>242</v>
      </c>
      <c r="P148" s="556" t="s">
        <v>326</v>
      </c>
      <c r="Q148" s="556" t="s">
        <v>244</v>
      </c>
      <c r="R148" s="556" t="s">
        <v>115</v>
      </c>
      <c r="S148" s="556" t="s">
        <v>380</v>
      </c>
      <c r="T148" s="541">
        <v>0.12184852689254057</v>
      </c>
      <c r="U148" s="557">
        <v>36.963099999999997</v>
      </c>
      <c r="V148" s="557">
        <v>23.119900000000001</v>
      </c>
      <c r="W148" s="557">
        <v>53.656249000000003</v>
      </c>
      <c r="X148" s="542">
        <v>1025.3896</v>
      </c>
      <c r="Y148" s="557">
        <v>6.7606000000000002</v>
      </c>
      <c r="Z148" s="542">
        <v>97.765000000000001</v>
      </c>
      <c r="AA148" s="557">
        <v>8.35</v>
      </c>
      <c r="AB148" s="557">
        <v>0.81579999999999997</v>
      </c>
      <c r="AC148" s="557">
        <v>1.1912</v>
      </c>
      <c r="AD148" s="557">
        <v>36.963700000000003</v>
      </c>
      <c r="AE148" s="557">
        <v>23.1557</v>
      </c>
      <c r="AF148" s="557">
        <v>53.700347000000001</v>
      </c>
      <c r="AG148" s="542">
        <v>1025.4232999999999</v>
      </c>
      <c r="AH148" s="557">
        <v>6.7605000000000004</v>
      </c>
      <c r="AI148" s="542">
        <v>97.825000000000003</v>
      </c>
      <c r="AJ148" s="557">
        <v>8.3490000000000002</v>
      </c>
      <c r="AK148" s="557">
        <v>0.5806</v>
      </c>
      <c r="AL148" s="557">
        <v>2.0243000000000002</v>
      </c>
      <c r="AM148" s="542">
        <v>4.8</v>
      </c>
    </row>
    <row r="149" spans="1:39">
      <c r="A149" s="546" t="s">
        <v>56</v>
      </c>
      <c r="B149" s="551">
        <v>42443</v>
      </c>
      <c r="C149" s="552">
        <v>1.1080970000000001</v>
      </c>
      <c r="D149" s="553" t="s">
        <v>246</v>
      </c>
      <c r="E149" s="554">
        <v>0.505</v>
      </c>
      <c r="F149" s="554">
        <v>2.17</v>
      </c>
      <c r="G149" s="554">
        <v>1.3</v>
      </c>
      <c r="H149" s="553" t="s">
        <v>348</v>
      </c>
      <c r="I149" s="553" t="s">
        <v>196</v>
      </c>
      <c r="J149" s="553" t="s">
        <v>349</v>
      </c>
      <c r="K149" s="555">
        <v>13</v>
      </c>
      <c r="L149" s="555">
        <v>135</v>
      </c>
      <c r="M149" s="553" t="s">
        <v>206</v>
      </c>
      <c r="N149" s="553" t="s">
        <v>204</v>
      </c>
      <c r="O149" s="556" t="s">
        <v>239</v>
      </c>
      <c r="P149" s="556" t="s">
        <v>326</v>
      </c>
      <c r="Q149" s="556" t="s">
        <v>327</v>
      </c>
      <c r="R149" s="556" t="s">
        <v>245</v>
      </c>
      <c r="S149" s="556" t="s">
        <v>383</v>
      </c>
      <c r="T149" s="541">
        <v>0.11309630450381904</v>
      </c>
      <c r="U149" s="557">
        <v>37.008800000000001</v>
      </c>
      <c r="V149" s="557">
        <v>23.760200000000001</v>
      </c>
      <c r="W149" s="557">
        <v>54.411321000000001</v>
      </c>
      <c r="X149" s="542">
        <v>1025.2362000000001</v>
      </c>
      <c r="Y149" s="557">
        <v>6.5932000000000004</v>
      </c>
      <c r="Z149" s="542">
        <v>96.432000000000002</v>
      </c>
      <c r="AA149" s="557">
        <v>8.2789999999999999</v>
      </c>
      <c r="AB149" s="557">
        <v>0.44600000000000001</v>
      </c>
      <c r="AC149" s="557">
        <v>0.54900000000000004</v>
      </c>
      <c r="AD149" s="557">
        <v>37.011400000000002</v>
      </c>
      <c r="AE149" s="557">
        <v>23.759899999999998</v>
      </c>
      <c r="AF149" s="557">
        <v>54.419038</v>
      </c>
      <c r="AG149" s="542">
        <v>1025.2828</v>
      </c>
      <c r="AH149" s="557">
        <v>6.6052999999999997</v>
      </c>
      <c r="AI149" s="542">
        <v>96.61</v>
      </c>
      <c r="AJ149" s="557">
        <v>8.2870000000000008</v>
      </c>
      <c r="AK149" s="557">
        <v>0.4294</v>
      </c>
      <c r="AL149" s="557">
        <v>0.72060000000000002</v>
      </c>
      <c r="AM149" s="542">
        <v>8</v>
      </c>
    </row>
    <row r="150" spans="1:39">
      <c r="A150" s="562" t="s">
        <v>56</v>
      </c>
      <c r="B150" s="563">
        <v>42450</v>
      </c>
      <c r="C150" s="564">
        <v>1.4091089203421567</v>
      </c>
      <c r="D150" s="565" t="s">
        <v>245</v>
      </c>
      <c r="E150" s="554">
        <v>0.56399999999999995</v>
      </c>
      <c r="F150" s="554">
        <v>1.83</v>
      </c>
      <c r="G150" s="554">
        <v>2.99</v>
      </c>
      <c r="H150" s="565" t="s">
        <v>348</v>
      </c>
      <c r="I150" s="565" t="s">
        <v>349</v>
      </c>
      <c r="J150" s="565" t="s">
        <v>191</v>
      </c>
      <c r="K150" s="542">
        <v>11.5</v>
      </c>
      <c r="L150" s="566">
        <v>117</v>
      </c>
      <c r="M150" s="565" t="s">
        <v>116</v>
      </c>
      <c r="N150" s="565" t="s">
        <v>187</v>
      </c>
      <c r="O150" s="567" t="s">
        <v>243</v>
      </c>
      <c r="P150" s="567" t="s">
        <v>326</v>
      </c>
      <c r="Q150" s="567" t="s">
        <v>280</v>
      </c>
      <c r="R150" s="567" t="s">
        <v>255</v>
      </c>
      <c r="S150" s="567" t="s">
        <v>381</v>
      </c>
      <c r="T150" s="541">
        <v>9.0993771342067459E-2</v>
      </c>
      <c r="U150" s="557">
        <v>36.743600000000001</v>
      </c>
      <c r="V150" s="557">
        <v>23.0702</v>
      </c>
      <c r="W150" s="557">
        <v>53.319963999999999</v>
      </c>
      <c r="X150" s="542">
        <v>1025.2392</v>
      </c>
      <c r="Y150" s="557">
        <v>6.6694000000000004</v>
      </c>
      <c r="Z150" s="542">
        <v>96.242000000000004</v>
      </c>
      <c r="AA150" s="557">
        <v>8.3130000000000006</v>
      </c>
      <c r="AB150" s="557">
        <v>0.30099999999999999</v>
      </c>
      <c r="AC150" s="557">
        <v>0.40849999999999997</v>
      </c>
      <c r="AD150" s="557">
        <v>36.997799999999998</v>
      </c>
      <c r="AE150" s="557">
        <v>23.137499999999999</v>
      </c>
      <c r="AF150" s="557">
        <v>53.724496000000002</v>
      </c>
      <c r="AG150" s="542">
        <v>1025.4550999999999</v>
      </c>
      <c r="AH150" s="557">
        <v>6.7458</v>
      </c>
      <c r="AI150" s="542">
        <v>97.600999999999999</v>
      </c>
      <c r="AJ150" s="557">
        <v>8.3140000000000001</v>
      </c>
      <c r="AK150" s="557">
        <v>0.70279999999999998</v>
      </c>
      <c r="AL150" s="557">
        <v>3.3854000000000002</v>
      </c>
      <c r="AM150" s="542">
        <v>10</v>
      </c>
    </row>
    <row r="151" spans="1:39">
      <c r="A151" s="546" t="s">
        <v>56</v>
      </c>
      <c r="B151" s="551">
        <v>42458</v>
      </c>
      <c r="C151" s="552">
        <v>0.35660842056475278</v>
      </c>
      <c r="D151" s="553" t="s">
        <v>350</v>
      </c>
      <c r="E151" s="554">
        <v>-0.22700000000000001</v>
      </c>
      <c r="F151" s="554">
        <v>0.80100000000000005</v>
      </c>
      <c r="G151" s="554">
        <v>0.88400000000000001</v>
      </c>
      <c r="H151" s="553" t="s">
        <v>348</v>
      </c>
      <c r="I151" s="553" t="s">
        <v>349</v>
      </c>
      <c r="J151" s="553" t="s">
        <v>349</v>
      </c>
      <c r="K151" s="555">
        <v>13.2</v>
      </c>
      <c r="L151" s="555">
        <v>121</v>
      </c>
      <c r="M151" s="553" t="s">
        <v>206</v>
      </c>
      <c r="N151" s="553" t="s">
        <v>187</v>
      </c>
      <c r="O151" s="556" t="s">
        <v>250</v>
      </c>
      <c r="P151" s="556" t="s">
        <v>326</v>
      </c>
      <c r="Q151" s="556" t="s">
        <v>280</v>
      </c>
      <c r="R151" s="556" t="s">
        <v>245</v>
      </c>
      <c r="S151" s="556" t="s">
        <v>380</v>
      </c>
      <c r="T151" s="541">
        <v>0.10810133546989693</v>
      </c>
      <c r="U151" s="557">
        <v>36.892400000000002</v>
      </c>
      <c r="V151" s="557">
        <v>22.1477</v>
      </c>
      <c r="W151" s="557">
        <v>52.515442</v>
      </c>
      <c r="X151" s="542">
        <v>1025.6161</v>
      </c>
      <c r="Y151" s="557">
        <v>6.7728999999999999</v>
      </c>
      <c r="Z151" s="542">
        <v>96.25</v>
      </c>
      <c r="AA151" s="557">
        <v>8.2870000000000008</v>
      </c>
      <c r="AB151" s="557">
        <v>0.40300000000000002</v>
      </c>
      <c r="AC151" s="557">
        <v>0.78469999999999995</v>
      </c>
      <c r="AD151" s="557">
        <v>36.887900000000002</v>
      </c>
      <c r="AE151" s="557">
        <v>22.142199999999999</v>
      </c>
      <c r="AF151" s="557">
        <v>52.508471</v>
      </c>
      <c r="AG151" s="542">
        <v>1025.6587999999999</v>
      </c>
      <c r="AH151" s="557">
        <v>6.8041999999999998</v>
      </c>
      <c r="AI151" s="542">
        <v>96.683000000000007</v>
      </c>
      <c r="AJ151" s="557">
        <v>8.2840000000000007</v>
      </c>
      <c r="AK151" s="557">
        <v>0.49769999999999998</v>
      </c>
      <c r="AL151" s="557">
        <v>1.2808999999999999</v>
      </c>
      <c r="AM151" s="542">
        <v>8.1999999999999993</v>
      </c>
    </row>
    <row r="152" spans="1:39">
      <c r="A152" s="546"/>
      <c r="B152" s="551"/>
      <c r="C152" s="552"/>
      <c r="D152" s="553"/>
      <c r="E152" s="554"/>
      <c r="F152" s="554"/>
      <c r="G152" s="554"/>
      <c r="H152" s="553"/>
      <c r="I152" s="553"/>
      <c r="J152" s="553"/>
      <c r="K152" s="555"/>
      <c r="L152" s="555"/>
      <c r="M152" s="553"/>
      <c r="N152" s="553"/>
      <c r="O152" s="556"/>
      <c r="P152" s="556"/>
      <c r="Q152" s="556"/>
      <c r="R152" s="556"/>
      <c r="S152" s="556"/>
      <c r="U152" s="557"/>
      <c r="V152" s="557"/>
      <c r="W152" s="557"/>
      <c r="X152" s="542"/>
      <c r="Y152" s="557"/>
      <c r="Z152" s="542"/>
      <c r="AA152" s="557"/>
      <c r="AB152" s="557"/>
      <c r="AC152" s="557"/>
      <c r="AD152" s="557"/>
      <c r="AE152" s="557"/>
      <c r="AF152" s="557"/>
      <c r="AG152" s="542"/>
      <c r="AH152" s="557"/>
      <c r="AI152" s="542"/>
      <c r="AJ152" s="557"/>
      <c r="AK152" s="557"/>
      <c r="AL152" s="557"/>
    </row>
    <row r="153" spans="1:39">
      <c r="A153" s="546" t="s">
        <v>15</v>
      </c>
      <c r="B153" s="551">
        <v>42339</v>
      </c>
      <c r="C153" s="552">
        <v>0.16</v>
      </c>
      <c r="D153" s="553" t="s">
        <v>350</v>
      </c>
      <c r="E153" s="554">
        <v>-0.46600000000000003</v>
      </c>
      <c r="F153" s="554">
        <v>2.68</v>
      </c>
      <c r="G153" s="554">
        <v>0.47499999999999998</v>
      </c>
      <c r="H153" s="553" t="s">
        <v>348</v>
      </c>
      <c r="I153" s="553" t="s">
        <v>191</v>
      </c>
      <c r="J153" s="553" t="s">
        <v>349</v>
      </c>
      <c r="K153" s="555">
        <v>15.8</v>
      </c>
      <c r="L153" s="555">
        <v>112</v>
      </c>
      <c r="M153" s="553" t="s">
        <v>119</v>
      </c>
      <c r="N153" s="553" t="s">
        <v>193</v>
      </c>
      <c r="O153" s="556" t="s">
        <v>246</v>
      </c>
      <c r="P153" s="556" t="s">
        <v>326</v>
      </c>
      <c r="Q153" s="556" t="s">
        <v>280</v>
      </c>
      <c r="R153" s="556" t="s">
        <v>245</v>
      </c>
      <c r="S153" s="556" t="s">
        <v>390</v>
      </c>
      <c r="T153" s="541">
        <v>0.10766842723617469</v>
      </c>
      <c r="U153" s="557">
        <v>36.0214</v>
      </c>
      <c r="V153" s="557">
        <v>21.8447</v>
      </c>
      <c r="W153" s="557">
        <v>51.093522999999998</v>
      </c>
      <c r="X153" s="542">
        <v>1025.0393999999999</v>
      </c>
      <c r="Y153" s="557">
        <v>7.04</v>
      </c>
      <c r="Z153" s="542">
        <v>99.007000000000005</v>
      </c>
      <c r="AA153" s="557">
        <v>8.1539999999999999</v>
      </c>
      <c r="AB153" s="557">
        <v>0.50980000000000003</v>
      </c>
      <c r="AC153" s="557">
        <v>0.74950000000000006</v>
      </c>
      <c r="AD153" s="557">
        <v>36.340600000000002</v>
      </c>
      <c r="AE153" s="557">
        <v>21.8415</v>
      </c>
      <c r="AF153" s="557">
        <v>51.496625999999999</v>
      </c>
      <c r="AG153" s="542">
        <v>1025.3258000000001</v>
      </c>
      <c r="AH153" s="557">
        <v>7.0617999999999999</v>
      </c>
      <c r="AI153" s="542">
        <v>99.494</v>
      </c>
      <c r="AJ153" s="557">
        <v>8.1509999999999998</v>
      </c>
      <c r="AK153" s="557">
        <v>0.48580000000000001</v>
      </c>
      <c r="AL153" s="557">
        <v>1.117</v>
      </c>
      <c r="AM153" s="542">
        <v>6.7</v>
      </c>
    </row>
    <row r="154" spans="1:39">
      <c r="A154" s="546" t="s">
        <v>15</v>
      </c>
      <c r="B154" s="551">
        <v>42345</v>
      </c>
      <c r="C154" s="552">
        <v>-1.091E-2</v>
      </c>
      <c r="D154" s="553" t="s">
        <v>350</v>
      </c>
      <c r="E154" s="554">
        <v>-0.23899999999999999</v>
      </c>
      <c r="F154" s="554">
        <v>3.26</v>
      </c>
      <c r="G154" s="554">
        <v>0.105</v>
      </c>
      <c r="H154" s="553" t="s">
        <v>348</v>
      </c>
      <c r="I154" s="553" t="s">
        <v>191</v>
      </c>
      <c r="J154" s="553" t="s">
        <v>349</v>
      </c>
      <c r="K154" s="555">
        <v>16.3</v>
      </c>
      <c r="L154" s="555">
        <v>105</v>
      </c>
      <c r="M154" s="553" t="s">
        <v>119</v>
      </c>
      <c r="N154" s="553" t="s">
        <v>207</v>
      </c>
      <c r="O154" s="556" t="s">
        <v>255</v>
      </c>
      <c r="P154" s="556" t="s">
        <v>326</v>
      </c>
      <c r="Q154" s="556" t="s">
        <v>280</v>
      </c>
      <c r="R154" s="556" t="s">
        <v>284</v>
      </c>
      <c r="S154" s="556" t="s">
        <v>426</v>
      </c>
      <c r="T154" s="558">
        <v>0.13319652609932717</v>
      </c>
      <c r="U154" s="557">
        <v>36.339100000000002</v>
      </c>
      <c r="V154" s="557">
        <v>21.207100000000001</v>
      </c>
      <c r="W154" s="557">
        <v>50.818379999999998</v>
      </c>
      <c r="X154" s="542">
        <v>1025.4576</v>
      </c>
      <c r="Y154" s="557">
        <v>6.9512</v>
      </c>
      <c r="Z154" s="542">
        <v>96.831999999999994</v>
      </c>
      <c r="AA154" s="557">
        <v>8.2720000000000002</v>
      </c>
      <c r="AB154" s="557">
        <v>1.0622</v>
      </c>
      <c r="AC154" s="557">
        <v>1.0710999999999999</v>
      </c>
      <c r="AD154" s="557">
        <v>36.342700000000001</v>
      </c>
      <c r="AE154" s="557">
        <v>21.171800000000001</v>
      </c>
      <c r="AF154" s="557">
        <v>50.790142000000003</v>
      </c>
      <c r="AG154" s="542">
        <v>1025.5141000000001</v>
      </c>
      <c r="AH154" s="557">
        <v>6.9890999999999996</v>
      </c>
      <c r="AI154" s="542">
        <v>97.302000000000007</v>
      </c>
      <c r="AJ154" s="557">
        <v>8.2769999999999992</v>
      </c>
      <c r="AK154" s="557">
        <v>0.87490000000000001</v>
      </c>
      <c r="AL154" s="557">
        <v>1.3569</v>
      </c>
      <c r="AM154" s="542">
        <v>4.2</v>
      </c>
    </row>
    <row r="155" spans="1:39">
      <c r="A155" s="546" t="s">
        <v>15</v>
      </c>
      <c r="B155" s="551">
        <v>42352</v>
      </c>
      <c r="C155" s="552">
        <v>0.337729</v>
      </c>
      <c r="D155" s="553" t="s">
        <v>350</v>
      </c>
      <c r="E155" s="559">
        <v>-0.34200000000000003</v>
      </c>
      <c r="F155" s="559">
        <v>1.57</v>
      </c>
      <c r="G155" s="559">
        <v>0.85399999999999998</v>
      </c>
      <c r="H155" s="553" t="s">
        <v>348</v>
      </c>
      <c r="I155" s="553" t="s">
        <v>349</v>
      </c>
      <c r="J155" s="553" t="s">
        <v>349</v>
      </c>
      <c r="K155" s="556">
        <v>15.6</v>
      </c>
      <c r="L155" s="556">
        <v>106</v>
      </c>
      <c r="M155" s="553" t="s">
        <v>119</v>
      </c>
      <c r="N155" s="553" t="s">
        <v>193</v>
      </c>
      <c r="O155" s="556" t="s">
        <v>243</v>
      </c>
      <c r="P155" s="556" t="s">
        <v>326</v>
      </c>
      <c r="Q155" s="556" t="s">
        <v>280</v>
      </c>
      <c r="R155" s="556" t="s">
        <v>254</v>
      </c>
      <c r="S155" s="552" t="s">
        <v>420</v>
      </c>
      <c r="T155" s="541">
        <v>0.10563362849064367</v>
      </c>
      <c r="U155" s="557">
        <v>36.435400000000001</v>
      </c>
      <c r="V155" s="557">
        <v>21.569500000000001</v>
      </c>
      <c r="W155" s="557">
        <v>51.322673999999999</v>
      </c>
      <c r="X155" s="542">
        <v>1025.4319</v>
      </c>
      <c r="Y155" s="557">
        <v>7.1380999999999997</v>
      </c>
      <c r="Z155" s="542">
        <v>100.139</v>
      </c>
      <c r="AA155" s="557">
        <v>8.1449999999999996</v>
      </c>
      <c r="AB155" s="557">
        <v>0.73070000000000002</v>
      </c>
      <c r="AC155" s="557">
        <v>0.56879999999999997</v>
      </c>
      <c r="AD155" s="557">
        <v>36.440199999999997</v>
      </c>
      <c r="AE155" s="557">
        <v>21.5061</v>
      </c>
      <c r="AF155" s="557">
        <v>51.265619000000001</v>
      </c>
      <c r="AG155" s="542">
        <v>1025.4949999999999</v>
      </c>
      <c r="AH155" s="557">
        <v>7.1017999999999999</v>
      </c>
      <c r="AI155" s="542">
        <v>99.52</v>
      </c>
      <c r="AJ155" s="557">
        <v>8.1440000000000001</v>
      </c>
      <c r="AK155" s="557">
        <v>0.67379999999999995</v>
      </c>
      <c r="AL155" s="557">
        <v>0.94630000000000003</v>
      </c>
      <c r="AM155" s="542">
        <v>5.8</v>
      </c>
    </row>
    <row r="156" spans="1:39">
      <c r="A156" s="546" t="s">
        <v>15</v>
      </c>
      <c r="B156" s="551">
        <v>42359</v>
      </c>
      <c r="C156" s="552">
        <v>0.44027100000000002</v>
      </c>
      <c r="D156" s="553" t="s">
        <v>350</v>
      </c>
      <c r="E156" s="559">
        <v>-0.115</v>
      </c>
      <c r="F156" s="559">
        <v>1.93</v>
      </c>
      <c r="G156" s="559">
        <v>0.49199999999999999</v>
      </c>
      <c r="H156" s="553" t="s">
        <v>348</v>
      </c>
      <c r="I156" s="553" t="s">
        <v>349</v>
      </c>
      <c r="J156" s="553" t="s">
        <v>349</v>
      </c>
      <c r="K156" s="556">
        <v>12.6</v>
      </c>
      <c r="L156" s="556">
        <v>101</v>
      </c>
      <c r="M156" s="553" t="s">
        <v>206</v>
      </c>
      <c r="N156" s="553" t="s">
        <v>207</v>
      </c>
      <c r="O156" s="556" t="s">
        <v>237</v>
      </c>
      <c r="P156" s="556" t="s">
        <v>326</v>
      </c>
      <c r="Q156" s="556" t="s">
        <v>326</v>
      </c>
      <c r="R156" s="556" t="s">
        <v>258</v>
      </c>
      <c r="S156" s="556" t="s">
        <v>387</v>
      </c>
      <c r="T156" s="541">
        <v>0.11729309577895883</v>
      </c>
      <c r="U156" s="557">
        <v>36.536799999999999</v>
      </c>
      <c r="V156" s="557">
        <v>21.5183</v>
      </c>
      <c r="W156" s="557">
        <v>51.399417999999997</v>
      </c>
      <c r="X156" s="542">
        <v>1025.5655999999999</v>
      </c>
      <c r="Y156" s="557">
        <v>6.9119000000000002</v>
      </c>
      <c r="Z156" s="542">
        <v>96.933999999999997</v>
      </c>
      <c r="AA156" s="557">
        <v>8.15</v>
      </c>
      <c r="AB156" s="557">
        <v>0.63419999999999999</v>
      </c>
      <c r="AC156" s="557">
        <v>0.7984</v>
      </c>
      <c r="AD156" s="557">
        <v>36.536799999999999</v>
      </c>
      <c r="AE156" s="557">
        <v>21.5183</v>
      </c>
      <c r="AF156" s="557">
        <v>51.399417999999997</v>
      </c>
      <c r="AG156" s="542">
        <v>1025.5655999999999</v>
      </c>
      <c r="AH156" s="557">
        <v>6.9119000000000002</v>
      </c>
      <c r="AI156" s="542">
        <v>96.933999999999997</v>
      </c>
      <c r="AJ156" s="557">
        <v>8.15</v>
      </c>
      <c r="AK156" s="557">
        <v>0.63419999999999999</v>
      </c>
      <c r="AL156" s="557">
        <v>0.7984</v>
      </c>
      <c r="AM156" s="542">
        <v>5.3</v>
      </c>
    </row>
    <row r="157" spans="1:39">
      <c r="A157" s="546" t="s">
        <v>15</v>
      </c>
      <c r="B157" s="551">
        <v>42373</v>
      </c>
      <c r="C157" s="552">
        <v>0.49565770467359405</v>
      </c>
      <c r="D157" s="553" t="s">
        <v>350</v>
      </c>
      <c r="E157" s="560">
        <v>0.65700000000000003</v>
      </c>
      <c r="F157" s="560">
        <v>2.15</v>
      </c>
      <c r="G157" s="560">
        <v>0.84899999999999998</v>
      </c>
      <c r="H157" s="553" t="s">
        <v>348</v>
      </c>
      <c r="I157" s="553" t="s">
        <v>196</v>
      </c>
      <c r="J157" s="553" t="s">
        <v>349</v>
      </c>
      <c r="K157" s="556">
        <v>14.5</v>
      </c>
      <c r="L157" s="556">
        <v>116</v>
      </c>
      <c r="M157" s="553" t="s">
        <v>197</v>
      </c>
      <c r="N157" s="553" t="s">
        <v>187</v>
      </c>
      <c r="O157" s="556" t="s">
        <v>238</v>
      </c>
      <c r="P157" s="556" t="s">
        <v>326</v>
      </c>
      <c r="Q157" s="556" t="s">
        <v>327</v>
      </c>
      <c r="R157" s="556" t="s">
        <v>242</v>
      </c>
      <c r="S157" s="556" t="s">
        <v>387</v>
      </c>
      <c r="T157" s="541">
        <v>0.10334153797064098</v>
      </c>
      <c r="U157" s="557">
        <v>36.739199999999997</v>
      </c>
      <c r="V157" s="557">
        <v>23.787500000000001</v>
      </c>
      <c r="W157" s="557">
        <v>54.089109999999998</v>
      </c>
      <c r="X157" s="542">
        <v>1025.0237</v>
      </c>
      <c r="Y157" s="557">
        <v>6.7069999999999999</v>
      </c>
      <c r="Z157" s="542">
        <v>97.991</v>
      </c>
      <c r="AA157" s="557">
        <v>8.3000000000000007</v>
      </c>
      <c r="AB157" s="557">
        <v>0.80989999999999995</v>
      </c>
      <c r="AC157" s="557">
        <v>1.5886</v>
      </c>
      <c r="AD157" s="557">
        <v>36.7224</v>
      </c>
      <c r="AE157" s="557">
        <v>23.576699999999999</v>
      </c>
      <c r="AF157" s="557">
        <v>53.843628000000002</v>
      </c>
      <c r="AG157" s="542">
        <v>1025.1162999999999</v>
      </c>
      <c r="AH157" s="557">
        <v>6.4782999999999999</v>
      </c>
      <c r="AI157" s="542">
        <v>94.296999999999997</v>
      </c>
      <c r="AJ157" s="557">
        <v>8.298</v>
      </c>
      <c r="AK157" s="557">
        <v>0.81479999999999997</v>
      </c>
      <c r="AL157" s="557">
        <v>0.78769999999999996</v>
      </c>
      <c r="AM157" s="542">
        <v>7.7</v>
      </c>
    </row>
    <row r="158" spans="1:39">
      <c r="A158" s="546" t="s">
        <v>15</v>
      </c>
      <c r="B158" s="551">
        <v>42380</v>
      </c>
      <c r="C158" s="561">
        <v>0.18234891197987046</v>
      </c>
      <c r="D158" s="553" t="s">
        <v>350</v>
      </c>
      <c r="E158" s="554">
        <v>0.54100000000000004</v>
      </c>
      <c r="F158" s="554">
        <v>0.93300000000000005</v>
      </c>
      <c r="G158" s="554">
        <v>0.56699999999999995</v>
      </c>
      <c r="H158" s="553" t="s">
        <v>348</v>
      </c>
      <c r="I158" s="553" t="s">
        <v>349</v>
      </c>
      <c r="J158" s="553" t="s">
        <v>349</v>
      </c>
      <c r="K158" s="555">
        <v>13.7</v>
      </c>
      <c r="L158" s="555">
        <v>113</v>
      </c>
      <c r="M158" s="553" t="s">
        <v>197</v>
      </c>
      <c r="N158" s="553" t="s">
        <v>193</v>
      </c>
      <c r="O158" s="556" t="s">
        <v>238</v>
      </c>
      <c r="P158" s="556" t="s">
        <v>326</v>
      </c>
      <c r="Q158" s="556" t="s">
        <v>280</v>
      </c>
      <c r="R158" s="556" t="s">
        <v>246</v>
      </c>
      <c r="S158" s="556" t="s">
        <v>401</v>
      </c>
      <c r="T158" s="541">
        <v>9.3721794901882316E-2</v>
      </c>
      <c r="U158" s="557">
        <v>36.472799999999999</v>
      </c>
      <c r="V158" s="557">
        <v>24.690899999999999</v>
      </c>
      <c r="W158" s="557">
        <v>54.714939999999999</v>
      </c>
      <c r="X158" s="542">
        <v>1024.5498</v>
      </c>
      <c r="Y158" s="557">
        <v>6.6063999999999998</v>
      </c>
      <c r="Z158" s="542">
        <v>97.876000000000005</v>
      </c>
      <c r="AA158" s="557">
        <v>8.1980000000000004</v>
      </c>
      <c r="AB158" s="557">
        <v>0.4526</v>
      </c>
      <c r="AC158" s="557">
        <v>0.55430000000000001</v>
      </c>
      <c r="AD158" s="557">
        <v>36.496499999999997</v>
      </c>
      <c r="AE158" s="557">
        <v>24.668600000000001</v>
      </c>
      <c r="AF158" s="557">
        <v>54.726861999999997</v>
      </c>
      <c r="AG158" s="542">
        <v>1024.6176</v>
      </c>
      <c r="AH158" s="557">
        <v>6.5324999999999998</v>
      </c>
      <c r="AI158" s="542">
        <v>96.757000000000005</v>
      </c>
      <c r="AJ158" s="557">
        <v>8.1950000000000003</v>
      </c>
      <c r="AK158" s="557">
        <v>0.37790000000000001</v>
      </c>
      <c r="AL158" s="557">
        <v>0.75419999999999998</v>
      </c>
      <c r="AM158" s="542">
        <v>7.8</v>
      </c>
    </row>
    <row r="159" spans="1:39">
      <c r="A159" s="546" t="s">
        <v>15</v>
      </c>
      <c r="B159" s="551">
        <v>42387</v>
      </c>
      <c r="C159" s="552">
        <v>1.678253</v>
      </c>
      <c r="D159" s="553" t="s">
        <v>248</v>
      </c>
      <c r="E159" s="554">
        <v>0.78800000000000003</v>
      </c>
      <c r="F159" s="554">
        <v>1.88</v>
      </c>
      <c r="G159" s="554">
        <v>1.84</v>
      </c>
      <c r="H159" s="553" t="s">
        <v>348</v>
      </c>
      <c r="I159" s="553" t="s">
        <v>349</v>
      </c>
      <c r="J159" s="553" t="s">
        <v>349</v>
      </c>
      <c r="K159" s="555">
        <v>13</v>
      </c>
      <c r="L159" s="555">
        <v>123</v>
      </c>
      <c r="M159" s="553" t="s">
        <v>206</v>
      </c>
      <c r="N159" s="553" t="s">
        <v>187</v>
      </c>
      <c r="O159" s="556" t="s">
        <v>243</v>
      </c>
      <c r="P159" s="556" t="s">
        <v>326</v>
      </c>
      <c r="Q159" s="556" t="s">
        <v>280</v>
      </c>
      <c r="R159" s="556" t="s">
        <v>245</v>
      </c>
      <c r="S159" s="556" t="s">
        <v>386</v>
      </c>
      <c r="T159" s="541">
        <v>9.7500354446370285E-2</v>
      </c>
      <c r="U159" s="557">
        <v>36.657200000000003</v>
      </c>
      <c r="V159" s="557">
        <v>24.618099999999998</v>
      </c>
      <c r="W159" s="557">
        <v>54.881245</v>
      </c>
      <c r="X159" s="542">
        <v>1024.7114999999999</v>
      </c>
      <c r="Y159" s="557">
        <v>6.3472</v>
      </c>
      <c r="Z159" s="542">
        <v>94.019000000000005</v>
      </c>
      <c r="AA159" s="557">
        <v>8.15</v>
      </c>
      <c r="AB159" s="557">
        <v>0.72499999999999998</v>
      </c>
      <c r="AC159" s="557">
        <v>0.98370000000000002</v>
      </c>
      <c r="AD159" s="557">
        <v>36.932099999999998</v>
      </c>
      <c r="AE159" s="557">
        <v>24.722100000000001</v>
      </c>
      <c r="AF159" s="557">
        <v>55.364182999999997</v>
      </c>
      <c r="AG159" s="542">
        <v>1024.9314999999999</v>
      </c>
      <c r="AH159" s="557">
        <v>6.2572000000000001</v>
      </c>
      <c r="AI159" s="542">
        <v>92.995999999999995</v>
      </c>
      <c r="AJ159" s="557">
        <v>8.1389999999999993</v>
      </c>
      <c r="AK159" s="557">
        <v>0.64359999999999995</v>
      </c>
      <c r="AL159" s="557">
        <v>1.0254000000000001</v>
      </c>
      <c r="AM159" s="542">
        <v>6.2</v>
      </c>
    </row>
    <row r="160" spans="1:39">
      <c r="A160" s="546" t="s">
        <v>15</v>
      </c>
      <c r="B160" s="551">
        <v>42394</v>
      </c>
      <c r="C160" s="552">
        <v>0.47359600000000002</v>
      </c>
      <c r="D160" s="553" t="s">
        <v>350</v>
      </c>
      <c r="E160" s="554">
        <v>-0.49</v>
      </c>
      <c r="F160" s="554">
        <v>1.42</v>
      </c>
      <c r="G160" s="554">
        <v>0.436</v>
      </c>
      <c r="H160" s="553" t="s">
        <v>348</v>
      </c>
      <c r="I160" s="553" t="s">
        <v>349</v>
      </c>
      <c r="J160" s="553" t="s">
        <v>349</v>
      </c>
      <c r="K160" s="555">
        <v>12.7</v>
      </c>
      <c r="L160" s="555">
        <v>115</v>
      </c>
      <c r="M160" s="553" t="s">
        <v>206</v>
      </c>
      <c r="N160" s="553" t="s">
        <v>187</v>
      </c>
      <c r="O160" s="556" t="s">
        <v>237</v>
      </c>
      <c r="P160" s="556" t="s">
        <v>326</v>
      </c>
      <c r="Q160" s="556" t="s">
        <v>327</v>
      </c>
      <c r="R160" s="556" t="s">
        <v>250</v>
      </c>
      <c r="S160" s="556" t="s">
        <v>427</v>
      </c>
      <c r="T160" s="541">
        <v>0.10550272060920933</v>
      </c>
      <c r="U160" s="557">
        <v>36.743499999999997</v>
      </c>
      <c r="V160" s="557">
        <v>24.394400000000001</v>
      </c>
      <c r="W160" s="557">
        <v>54.752799000000003</v>
      </c>
      <c r="X160" s="542">
        <v>1024.8447000000001</v>
      </c>
      <c r="Y160" s="557">
        <v>6.4729000000000001</v>
      </c>
      <c r="Z160" s="542">
        <v>95.563000000000002</v>
      </c>
      <c r="AA160" s="557">
        <v>8.157</v>
      </c>
      <c r="AB160" s="557">
        <v>0.43140000000000001</v>
      </c>
      <c r="AC160" s="557">
        <v>0.3861</v>
      </c>
      <c r="AD160" s="557">
        <v>36.739100000000001</v>
      </c>
      <c r="AE160" s="557">
        <v>24.383199999999999</v>
      </c>
      <c r="AF160" s="557">
        <v>54.739235999999998</v>
      </c>
      <c r="AG160" s="542">
        <v>1024.8883000000001</v>
      </c>
      <c r="AH160" s="557">
        <v>6.5039999999999996</v>
      </c>
      <c r="AI160" s="542">
        <v>96.001000000000005</v>
      </c>
      <c r="AJ160" s="557">
        <v>8.1590000000000007</v>
      </c>
      <c r="AK160" s="557">
        <v>0.54500000000000004</v>
      </c>
      <c r="AL160" s="557">
        <v>0.55679999999999996</v>
      </c>
      <c r="AM160" s="542">
        <v>7</v>
      </c>
    </row>
    <row r="161" spans="1:39">
      <c r="A161" s="546" t="s">
        <v>15</v>
      </c>
      <c r="B161" s="551">
        <v>42401</v>
      </c>
      <c r="C161" s="552">
        <v>0.221945</v>
      </c>
      <c r="D161" s="553" t="s">
        <v>350</v>
      </c>
      <c r="E161" s="554">
        <v>0.45100000000000001</v>
      </c>
      <c r="F161" s="554">
        <v>1.65</v>
      </c>
      <c r="G161" s="554">
        <v>0.72</v>
      </c>
      <c r="H161" s="553" t="s">
        <v>348</v>
      </c>
      <c r="I161" s="553" t="s">
        <v>349</v>
      </c>
      <c r="J161" s="553" t="s">
        <v>349</v>
      </c>
      <c r="K161" s="570">
        <v>15.8</v>
      </c>
      <c r="L161" s="570">
        <v>116</v>
      </c>
      <c r="M161" s="553" t="s">
        <v>119</v>
      </c>
      <c r="N161" s="553" t="s">
        <v>187</v>
      </c>
      <c r="O161" s="556" t="s">
        <v>248</v>
      </c>
      <c r="P161" s="556" t="s">
        <v>326</v>
      </c>
      <c r="Q161" s="556" t="s">
        <v>240</v>
      </c>
      <c r="R161" s="556" t="s">
        <v>259</v>
      </c>
      <c r="S161" s="556" t="s">
        <v>382</v>
      </c>
      <c r="T161" s="541">
        <v>0.19642210941126947</v>
      </c>
      <c r="U161" s="557">
        <v>36.881599999999999</v>
      </c>
      <c r="V161" s="557">
        <v>23.407499999999999</v>
      </c>
      <c r="W161" s="557">
        <v>53.862717000000004</v>
      </c>
      <c r="X161" s="542">
        <v>1025.2435</v>
      </c>
      <c r="Y161" s="557">
        <v>6.4287000000000001</v>
      </c>
      <c r="Z161" s="542">
        <v>93.387</v>
      </c>
      <c r="AA161" s="557">
        <v>8.202</v>
      </c>
      <c r="AB161" s="557">
        <v>0.54790000000000005</v>
      </c>
      <c r="AC161" s="557">
        <v>1.0987</v>
      </c>
      <c r="AD161" s="557">
        <v>36.880699999999997</v>
      </c>
      <c r="AE161" s="557">
        <v>23.165099999999999</v>
      </c>
      <c r="AF161" s="557">
        <v>53.603205000000003</v>
      </c>
      <c r="AG161" s="542">
        <v>1025.3543999999999</v>
      </c>
      <c r="AH161" s="557">
        <v>6.0014000000000003</v>
      </c>
      <c r="AI161" s="542">
        <v>86.813999999999993</v>
      </c>
      <c r="AJ161" s="557">
        <v>8.1829999999999998</v>
      </c>
      <c r="AK161" s="557">
        <v>1.1120000000000001</v>
      </c>
      <c r="AL161" s="557">
        <v>1.4699</v>
      </c>
      <c r="AM161" s="542">
        <v>4.5</v>
      </c>
    </row>
    <row r="162" spans="1:39">
      <c r="A162" s="546" t="s">
        <v>15</v>
      </c>
      <c r="B162" s="551">
        <v>42408</v>
      </c>
      <c r="C162" s="552">
        <v>0.63715999999999995</v>
      </c>
      <c r="D162" s="553" t="s">
        <v>237</v>
      </c>
      <c r="E162" s="554">
        <v>-1.06</v>
      </c>
      <c r="F162" s="554">
        <v>0.78300000000000003</v>
      </c>
      <c r="G162" s="554">
        <v>1.08</v>
      </c>
      <c r="H162" s="553" t="s">
        <v>348</v>
      </c>
      <c r="I162" s="553" t="s">
        <v>349</v>
      </c>
      <c r="J162" s="553" t="s">
        <v>349</v>
      </c>
      <c r="K162" s="556">
        <v>11.8</v>
      </c>
      <c r="L162" s="556">
        <v>104</v>
      </c>
      <c r="M162" s="553" t="s">
        <v>116</v>
      </c>
      <c r="N162" s="553" t="s">
        <v>207</v>
      </c>
      <c r="O162" s="556" t="s">
        <v>237</v>
      </c>
      <c r="P162" s="556" t="s">
        <v>326</v>
      </c>
      <c r="Q162" s="556" t="s">
        <v>327</v>
      </c>
      <c r="R162" s="556" t="s">
        <v>243</v>
      </c>
      <c r="S162" s="556" t="s">
        <v>387</v>
      </c>
      <c r="T162" s="541" t="s">
        <v>428</v>
      </c>
      <c r="U162" s="557">
        <v>36.822299999999998</v>
      </c>
      <c r="V162" s="557">
        <v>24.0413</v>
      </c>
      <c r="W162" s="557">
        <v>54.473047000000001</v>
      </c>
      <c r="X162" s="542">
        <v>1025.0106000000001</v>
      </c>
      <c r="Y162" s="557">
        <v>6.7058</v>
      </c>
      <c r="Z162" s="542">
        <v>98.447999999999993</v>
      </c>
      <c r="AA162" s="557">
        <v>8.1910000000000007</v>
      </c>
      <c r="AB162" s="557">
        <v>0.55630000000000002</v>
      </c>
      <c r="AC162" s="557">
        <v>0.41349999999999998</v>
      </c>
      <c r="AD162" s="557">
        <v>36.821800000000003</v>
      </c>
      <c r="AE162" s="557">
        <v>24.036300000000001</v>
      </c>
      <c r="AF162" s="557">
        <v>54.471431000000003</v>
      </c>
      <c r="AG162" s="542">
        <v>1025.0552</v>
      </c>
      <c r="AH162" s="557">
        <v>6.7122000000000002</v>
      </c>
      <c r="AI162" s="542">
        <v>98.534999999999997</v>
      </c>
      <c r="AJ162" s="557">
        <v>8.1940000000000008</v>
      </c>
      <c r="AK162" s="557">
        <v>0.42030000000000001</v>
      </c>
      <c r="AL162" s="557">
        <v>0.67079999999999995</v>
      </c>
      <c r="AM162" s="542">
        <v>7</v>
      </c>
    </row>
    <row r="163" spans="1:39">
      <c r="A163" s="546" t="s">
        <v>15</v>
      </c>
      <c r="B163" s="551">
        <v>42415</v>
      </c>
      <c r="C163" s="552">
        <v>0.45157199999999997</v>
      </c>
      <c r="D163" s="553" t="s">
        <v>350</v>
      </c>
      <c r="E163" s="554">
        <v>1.1399999999999999</v>
      </c>
      <c r="F163" s="554">
        <v>1.19</v>
      </c>
      <c r="G163" s="554">
        <v>1.95</v>
      </c>
      <c r="H163" s="553" t="s">
        <v>348</v>
      </c>
      <c r="I163" s="553" t="s">
        <v>349</v>
      </c>
      <c r="J163" s="553" t="s">
        <v>349</v>
      </c>
      <c r="K163" s="555">
        <v>13.5</v>
      </c>
      <c r="L163" s="555">
        <v>128</v>
      </c>
      <c r="M163" s="553" t="s">
        <v>197</v>
      </c>
      <c r="N163" s="553" t="s">
        <v>189</v>
      </c>
      <c r="O163" s="556" t="s">
        <v>243</v>
      </c>
      <c r="P163" s="556" t="s">
        <v>326</v>
      </c>
      <c r="Q163" s="556" t="s">
        <v>280</v>
      </c>
      <c r="R163" s="556" t="s">
        <v>248</v>
      </c>
      <c r="S163" s="556" t="s">
        <v>387</v>
      </c>
      <c r="T163" s="541">
        <v>0.11611734483506203</v>
      </c>
      <c r="U163" s="557">
        <v>36.926400000000001</v>
      </c>
      <c r="V163" s="557">
        <v>23.794499999999999</v>
      </c>
      <c r="W163" s="557">
        <v>54.341073999999999</v>
      </c>
      <c r="X163" s="542">
        <v>1025.163</v>
      </c>
      <c r="Y163" s="557">
        <v>6.5044000000000004</v>
      </c>
      <c r="Z163" s="542">
        <v>95.144999999999996</v>
      </c>
      <c r="AA163" s="557">
        <v>8.2370000000000001</v>
      </c>
      <c r="AB163" s="557">
        <v>0.40620000000000001</v>
      </c>
      <c r="AC163" s="557">
        <v>0.52649999999999997</v>
      </c>
      <c r="AD163" s="557">
        <v>36.913499999999999</v>
      </c>
      <c r="AE163" s="557">
        <v>23.748000000000001</v>
      </c>
      <c r="AF163" s="557">
        <v>54.278208999999997</v>
      </c>
      <c r="AG163" s="542">
        <v>1025.21</v>
      </c>
      <c r="AH163" s="557">
        <v>6.4901</v>
      </c>
      <c r="AI163" s="542">
        <v>94.852999999999994</v>
      </c>
      <c r="AJ163" s="557">
        <v>8.2469999999999999</v>
      </c>
      <c r="AK163" s="557">
        <v>0.40339999999999998</v>
      </c>
      <c r="AL163" s="557">
        <v>0.74919999999999998</v>
      </c>
      <c r="AM163" s="542">
        <v>5.4</v>
      </c>
    </row>
    <row r="164" spans="1:39">
      <c r="A164" s="546" t="s">
        <v>15</v>
      </c>
      <c r="B164" s="551">
        <v>42429</v>
      </c>
      <c r="C164" s="552">
        <v>0.30584899999999998</v>
      </c>
      <c r="D164" s="553" t="s">
        <v>350</v>
      </c>
      <c r="E164" s="554">
        <v>0.19800000000000001</v>
      </c>
      <c r="F164" s="554">
        <v>1.51</v>
      </c>
      <c r="G164" s="554">
        <v>0.50700000000000001</v>
      </c>
      <c r="H164" s="553" t="s">
        <v>348</v>
      </c>
      <c r="I164" s="553" t="s">
        <v>349</v>
      </c>
      <c r="J164" s="553" t="s">
        <v>349</v>
      </c>
      <c r="K164" s="555">
        <v>11.9</v>
      </c>
      <c r="L164" s="555">
        <v>107</v>
      </c>
      <c r="M164" s="553" t="s">
        <v>116</v>
      </c>
      <c r="N164" s="553" t="s">
        <v>193</v>
      </c>
      <c r="O164" s="556" t="s">
        <v>236</v>
      </c>
      <c r="P164" s="556" t="s">
        <v>326</v>
      </c>
      <c r="Q164" s="556" t="s">
        <v>327</v>
      </c>
      <c r="R164" s="556" t="s">
        <v>258</v>
      </c>
      <c r="S164" s="556" t="s">
        <v>389</v>
      </c>
      <c r="T164" s="541">
        <v>9.0197594144841298E-2</v>
      </c>
      <c r="U164" s="557">
        <v>36.890300000000003</v>
      </c>
      <c r="V164" s="557">
        <v>23.9297</v>
      </c>
      <c r="W164" s="557">
        <v>54.440809000000002</v>
      </c>
      <c r="X164" s="542">
        <v>1025.0953999999999</v>
      </c>
      <c r="Y164" s="557">
        <v>6.7693000000000003</v>
      </c>
      <c r="Z164" s="542">
        <v>99.23</v>
      </c>
      <c r="AA164" s="557">
        <v>8.36</v>
      </c>
      <c r="AB164" s="557">
        <v>0.78269999999999995</v>
      </c>
      <c r="AC164" s="557">
        <v>0.6099</v>
      </c>
      <c r="AD164" s="557">
        <v>36.882899999999999</v>
      </c>
      <c r="AE164" s="557">
        <v>23.770800000000001</v>
      </c>
      <c r="AF164" s="557">
        <v>54.263277000000002</v>
      </c>
      <c r="AG164" s="542">
        <v>1025.182</v>
      </c>
      <c r="AH164" s="557">
        <v>6.6539999999999999</v>
      </c>
      <c r="AI164" s="542">
        <v>97.269000000000005</v>
      </c>
      <c r="AJ164" s="557">
        <v>8.3510000000000009</v>
      </c>
      <c r="AK164" s="557">
        <v>0.50590000000000002</v>
      </c>
      <c r="AL164" s="557">
        <v>0.82640000000000002</v>
      </c>
      <c r="AM164" s="542">
        <v>9.9</v>
      </c>
    </row>
    <row r="165" spans="1:39">
      <c r="A165" s="546" t="s">
        <v>15</v>
      </c>
      <c r="B165" s="551">
        <v>42436</v>
      </c>
      <c r="C165" s="552">
        <v>0.234316</v>
      </c>
      <c r="D165" s="553" t="s">
        <v>350</v>
      </c>
      <c r="E165" s="554">
        <v>-0.25900000000000001</v>
      </c>
      <c r="F165" s="554">
        <v>1.62</v>
      </c>
      <c r="G165" s="554">
        <v>0.26700000000000002</v>
      </c>
      <c r="H165" s="553" t="s">
        <v>348</v>
      </c>
      <c r="I165" s="553" t="s">
        <v>349</v>
      </c>
      <c r="J165" s="553" t="s">
        <v>349</v>
      </c>
      <c r="K165" s="555">
        <v>13.5</v>
      </c>
      <c r="L165" s="555">
        <v>106</v>
      </c>
      <c r="M165" s="553" t="s">
        <v>197</v>
      </c>
      <c r="N165" s="553" t="s">
        <v>193</v>
      </c>
      <c r="O165" s="556" t="s">
        <v>238</v>
      </c>
      <c r="P165" s="556" t="s">
        <v>326</v>
      </c>
      <c r="Q165" s="556" t="s">
        <v>280</v>
      </c>
      <c r="R165" s="556" t="s">
        <v>253</v>
      </c>
      <c r="S165" s="556" t="s">
        <v>381</v>
      </c>
      <c r="T165" s="541">
        <v>0.10670729965062839</v>
      </c>
      <c r="U165" s="557">
        <v>36.902900000000002</v>
      </c>
      <c r="V165" s="557">
        <v>22.960100000000001</v>
      </c>
      <c r="W165" s="557">
        <v>53.405681999999999</v>
      </c>
      <c r="X165" s="542">
        <v>1025.3904</v>
      </c>
      <c r="Y165" s="557">
        <v>6.7008000000000001</v>
      </c>
      <c r="Z165" s="542">
        <v>96.597999999999999</v>
      </c>
      <c r="AA165" s="557">
        <v>8.3019999999999996</v>
      </c>
      <c r="AB165" s="557">
        <v>0.52759999999999996</v>
      </c>
      <c r="AC165" s="557">
        <v>0.64249999999999996</v>
      </c>
      <c r="AD165" s="557">
        <v>36.899299999999997</v>
      </c>
      <c r="AE165" s="557">
        <v>22.975999999999999</v>
      </c>
      <c r="AF165" s="557">
        <v>53.422818999999997</v>
      </c>
      <c r="AG165" s="542">
        <v>1025.4272000000001</v>
      </c>
      <c r="AH165" s="557">
        <v>6.6875999999999998</v>
      </c>
      <c r="AI165" s="542">
        <v>96.432000000000002</v>
      </c>
      <c r="AJ165" s="557">
        <v>8.3059999999999992</v>
      </c>
      <c r="AK165" s="557">
        <v>0.498</v>
      </c>
      <c r="AL165" s="557">
        <v>0.90659999999999996</v>
      </c>
      <c r="AM165" s="542">
        <v>5.7</v>
      </c>
    </row>
    <row r="166" spans="1:39">
      <c r="A166" s="546" t="s">
        <v>15</v>
      </c>
      <c r="B166" s="551">
        <v>42443</v>
      </c>
      <c r="C166" s="552">
        <v>0.39752900000000002</v>
      </c>
      <c r="D166" s="553" t="s">
        <v>350</v>
      </c>
      <c r="E166" s="554">
        <v>-0.65300000000000002</v>
      </c>
      <c r="F166" s="554">
        <v>1.82</v>
      </c>
      <c r="G166" s="554">
        <v>1.52</v>
      </c>
      <c r="H166" s="553" t="s">
        <v>348</v>
      </c>
      <c r="I166" s="553" t="s">
        <v>349</v>
      </c>
      <c r="J166" s="553" t="s">
        <v>349</v>
      </c>
      <c r="K166" s="555">
        <v>13.3</v>
      </c>
      <c r="L166" s="555">
        <v>129</v>
      </c>
      <c r="M166" s="553" t="s">
        <v>206</v>
      </c>
      <c r="N166" s="553" t="s">
        <v>189</v>
      </c>
      <c r="O166" s="556" t="s">
        <v>241</v>
      </c>
      <c r="P166" s="556" t="s">
        <v>326</v>
      </c>
      <c r="Q166" s="556" t="s">
        <v>327</v>
      </c>
      <c r="R166" s="556" t="s">
        <v>262</v>
      </c>
      <c r="S166" s="556" t="s">
        <v>388</v>
      </c>
      <c r="T166" s="541">
        <v>0.11812090213024994</v>
      </c>
      <c r="U166" s="557">
        <v>36.979399999999998</v>
      </c>
      <c r="V166" s="557">
        <v>23.647099999999998</v>
      </c>
      <c r="W166" s="557">
        <v>54.249831</v>
      </c>
      <c r="X166" s="542">
        <v>1025.2470000000001</v>
      </c>
      <c r="Y166" s="557">
        <v>6.6898999999999997</v>
      </c>
      <c r="Z166" s="542">
        <v>97.64</v>
      </c>
      <c r="AA166" s="557">
        <v>8.2789999999999999</v>
      </c>
      <c r="AB166" s="557">
        <v>0.3886</v>
      </c>
      <c r="AC166" s="557">
        <v>0.59219999999999995</v>
      </c>
      <c r="AD166" s="557">
        <v>36.978499999999997</v>
      </c>
      <c r="AE166" s="557">
        <v>23.643000000000001</v>
      </c>
      <c r="AF166" s="557">
        <v>54.248900999999996</v>
      </c>
      <c r="AG166" s="542">
        <v>1025.2925</v>
      </c>
      <c r="AH166" s="557">
        <v>6.6673999999999998</v>
      </c>
      <c r="AI166" s="542">
        <v>97.305000000000007</v>
      </c>
      <c r="AJ166" s="557">
        <v>8.2799999999999994</v>
      </c>
      <c r="AK166" s="557">
        <v>0.4037</v>
      </c>
      <c r="AL166" s="557">
        <v>0.91180000000000005</v>
      </c>
      <c r="AM166" s="542">
        <v>7.7</v>
      </c>
    </row>
    <row r="167" spans="1:39">
      <c r="A167" s="562" t="s">
        <v>15</v>
      </c>
      <c r="B167" s="563">
        <v>42450</v>
      </c>
      <c r="C167" s="564">
        <v>0.46414256418626654</v>
      </c>
      <c r="D167" s="565" t="s">
        <v>350</v>
      </c>
      <c r="E167" s="554">
        <v>-0.20799999999999999</v>
      </c>
      <c r="F167" s="554">
        <v>1.38</v>
      </c>
      <c r="G167" s="554">
        <v>1.1000000000000001</v>
      </c>
      <c r="H167" s="565" t="s">
        <v>348</v>
      </c>
      <c r="I167" s="565" t="s">
        <v>349</v>
      </c>
      <c r="J167" s="565" t="s">
        <v>349</v>
      </c>
      <c r="K167" s="542">
        <v>15</v>
      </c>
      <c r="L167" s="566">
        <v>131</v>
      </c>
      <c r="M167" s="565" t="s">
        <v>188</v>
      </c>
      <c r="N167" s="565" t="s">
        <v>189</v>
      </c>
      <c r="O167" s="567" t="s">
        <v>246</v>
      </c>
      <c r="P167" s="567" t="s">
        <v>326</v>
      </c>
      <c r="Q167" s="567" t="s">
        <v>280</v>
      </c>
      <c r="R167" s="567" t="s">
        <v>300</v>
      </c>
      <c r="S167" s="567" t="s">
        <v>384</v>
      </c>
      <c r="T167" s="541">
        <v>0.11461534691440921</v>
      </c>
      <c r="U167" s="557">
        <v>36.994100000000003</v>
      </c>
      <c r="V167" s="557">
        <v>23.2578</v>
      </c>
      <c r="W167" s="557">
        <v>53.845823000000003</v>
      </c>
      <c r="X167" s="542">
        <v>1025.3728000000001</v>
      </c>
      <c r="Y167" s="557">
        <v>6.7081</v>
      </c>
      <c r="Z167" s="542">
        <v>97.257000000000005</v>
      </c>
      <c r="AA167" s="557">
        <v>8.2669999999999995</v>
      </c>
      <c r="AB167" s="557">
        <v>0.83540000000000003</v>
      </c>
      <c r="AC167" s="557">
        <v>1.1023000000000001</v>
      </c>
      <c r="AD167" s="557">
        <v>37.014099999999999</v>
      </c>
      <c r="AE167" s="557">
        <v>23.217300000000002</v>
      </c>
      <c r="AF167" s="557">
        <v>53.832211999999998</v>
      </c>
      <c r="AG167" s="542">
        <v>1025.4445000000001</v>
      </c>
      <c r="AH167" s="557">
        <v>6.6353</v>
      </c>
      <c r="AI167" s="542">
        <v>96.144000000000005</v>
      </c>
      <c r="AJ167" s="557">
        <v>8.2629999999999999</v>
      </c>
      <c r="AK167" s="557">
        <v>0.68169999999999997</v>
      </c>
      <c r="AL167" s="557">
        <v>1.7864</v>
      </c>
      <c r="AM167" s="542">
        <v>6</v>
      </c>
    </row>
    <row r="168" spans="1:39">
      <c r="A168" s="546" t="s">
        <v>15</v>
      </c>
      <c r="B168" s="551">
        <v>42458</v>
      </c>
      <c r="C168" s="552">
        <v>0.2857877920194869</v>
      </c>
      <c r="D168" s="553" t="s">
        <v>350</v>
      </c>
      <c r="E168" s="554">
        <v>-0.307</v>
      </c>
      <c r="F168" s="554">
        <v>0.99399999999999999</v>
      </c>
      <c r="G168" s="554">
        <v>0.53600000000000003</v>
      </c>
      <c r="H168" s="553" t="s">
        <v>348</v>
      </c>
      <c r="I168" s="553" t="s">
        <v>349</v>
      </c>
      <c r="J168" s="553" t="s">
        <v>349</v>
      </c>
      <c r="K168" s="555">
        <v>15.9</v>
      </c>
      <c r="L168" s="555">
        <v>141</v>
      </c>
      <c r="M168" s="553" t="s">
        <v>119</v>
      </c>
      <c r="N168" s="553" t="s">
        <v>204</v>
      </c>
      <c r="O168" s="556" t="s">
        <v>247</v>
      </c>
      <c r="P168" s="556" t="s">
        <v>326</v>
      </c>
      <c r="Q168" s="556" t="s">
        <v>236</v>
      </c>
      <c r="R168" s="556" t="s">
        <v>288</v>
      </c>
      <c r="S168" s="556" t="s">
        <v>392</v>
      </c>
      <c r="T168" s="541">
        <v>0.1651680109755683</v>
      </c>
      <c r="U168" s="557">
        <v>37.0212</v>
      </c>
      <c r="V168" s="557">
        <v>22.3734</v>
      </c>
      <c r="W168" s="557">
        <v>52.922074000000002</v>
      </c>
      <c r="X168" s="542">
        <v>1025.6495</v>
      </c>
      <c r="Y168" s="557">
        <v>6.8468999999999998</v>
      </c>
      <c r="Z168" s="542">
        <v>97.763000000000005</v>
      </c>
      <c r="AA168" s="557">
        <v>8.2530000000000001</v>
      </c>
      <c r="AB168" s="557">
        <v>0.84630000000000005</v>
      </c>
      <c r="AC168" s="557">
        <v>1.5645</v>
      </c>
      <c r="AD168" s="557">
        <v>37.021000000000001</v>
      </c>
      <c r="AE168" s="557">
        <v>22.3461</v>
      </c>
      <c r="AF168" s="557">
        <v>52.896940999999998</v>
      </c>
      <c r="AG168" s="542">
        <v>1025.7018</v>
      </c>
      <c r="AH168" s="557">
        <v>6.8083</v>
      </c>
      <c r="AI168" s="542">
        <v>97.164000000000001</v>
      </c>
      <c r="AJ168" s="557">
        <v>8.2460000000000004</v>
      </c>
      <c r="AK168" s="557">
        <v>1.085</v>
      </c>
      <c r="AL168" s="557">
        <v>2.9459</v>
      </c>
      <c r="AM168" s="542">
        <v>4.5</v>
      </c>
    </row>
    <row r="169" spans="1:39">
      <c r="A169" s="546"/>
      <c r="B169" s="551"/>
      <c r="C169" s="552"/>
      <c r="D169" s="553"/>
      <c r="E169" s="554"/>
      <c r="F169" s="554"/>
      <c r="G169" s="554"/>
      <c r="H169" s="553"/>
      <c r="I169" s="553"/>
      <c r="J169" s="553"/>
      <c r="K169" s="555"/>
      <c r="L169" s="555"/>
      <c r="M169" s="553"/>
      <c r="N169" s="553"/>
      <c r="O169" s="556"/>
      <c r="P169" s="556"/>
      <c r="Q169" s="556"/>
      <c r="R169" s="556"/>
      <c r="S169" s="556"/>
      <c r="U169" s="557"/>
      <c r="V169" s="557"/>
      <c r="W169" s="557"/>
      <c r="X169" s="542"/>
      <c r="Y169" s="557"/>
      <c r="Z169" s="542"/>
      <c r="AA169" s="557"/>
      <c r="AB169" s="557"/>
      <c r="AC169" s="557"/>
      <c r="AD169" s="557"/>
      <c r="AE169" s="557"/>
      <c r="AF169" s="557"/>
      <c r="AG169" s="542"/>
      <c r="AH169" s="557"/>
      <c r="AI169" s="542"/>
      <c r="AJ169" s="557"/>
      <c r="AK169" s="557"/>
      <c r="AL169" s="557"/>
    </row>
    <row r="170" spans="1:39">
      <c r="A170" s="546" t="s">
        <v>16</v>
      </c>
      <c r="B170" s="551">
        <v>42339</v>
      </c>
      <c r="C170" s="552">
        <v>7.0000000000000007E-2</v>
      </c>
      <c r="D170" s="553" t="s">
        <v>350</v>
      </c>
      <c r="E170" s="554">
        <v>-0.16300000000000001</v>
      </c>
      <c r="F170" s="554">
        <v>2.98</v>
      </c>
      <c r="G170" s="554">
        <v>0.40400000000000003</v>
      </c>
      <c r="H170" s="553" t="s">
        <v>348</v>
      </c>
      <c r="I170" s="553" t="s">
        <v>191</v>
      </c>
      <c r="J170" s="553" t="s">
        <v>349</v>
      </c>
      <c r="K170" s="555">
        <v>14.7</v>
      </c>
      <c r="L170" s="555">
        <v>107</v>
      </c>
      <c r="M170" s="553" t="s">
        <v>188</v>
      </c>
      <c r="N170" s="553" t="s">
        <v>193</v>
      </c>
      <c r="O170" s="556" t="s">
        <v>243</v>
      </c>
      <c r="P170" s="556" t="s">
        <v>326</v>
      </c>
      <c r="Q170" s="556" t="s">
        <v>280</v>
      </c>
      <c r="R170" s="556"/>
      <c r="S170" s="556"/>
      <c r="T170" s="541">
        <v>8.4200171918356034E-2</v>
      </c>
      <c r="U170" s="557">
        <v>36.1387</v>
      </c>
      <c r="V170" s="557">
        <v>22.301200000000001</v>
      </c>
      <c r="W170" s="557">
        <v>51.723996</v>
      </c>
      <c r="X170" s="542">
        <v>1024.9993999999999</v>
      </c>
      <c r="Y170" s="557">
        <v>7.0762</v>
      </c>
      <c r="Z170" s="542">
        <v>100.392</v>
      </c>
      <c r="AA170" s="557">
        <v>8.1489999999999991</v>
      </c>
      <c r="AB170" s="557">
        <v>0.66469999999999996</v>
      </c>
      <c r="AC170" s="557">
        <v>0.44140000000000001</v>
      </c>
      <c r="AD170" s="557">
        <v>36.134300000000003</v>
      </c>
      <c r="AE170" s="557">
        <v>21.706600000000002</v>
      </c>
      <c r="AF170" s="557">
        <v>51.098365999999999</v>
      </c>
      <c r="AG170" s="542">
        <v>1025.2462</v>
      </c>
      <c r="AH170" s="557">
        <v>6.9987000000000004</v>
      </c>
      <c r="AI170" s="542">
        <v>98.248999999999995</v>
      </c>
      <c r="AJ170" s="557">
        <v>8.1649999999999991</v>
      </c>
      <c r="AK170" s="557">
        <v>0.94440000000000002</v>
      </c>
      <c r="AL170" s="557">
        <v>1.4147000000000001</v>
      </c>
      <c r="AM170" s="542">
        <v>7.3</v>
      </c>
    </row>
    <row r="171" spans="1:39">
      <c r="A171" s="546" t="s">
        <v>16</v>
      </c>
      <c r="B171" s="551">
        <v>42345</v>
      </c>
      <c r="C171" s="552">
        <v>-2.1270000000000001E-2</v>
      </c>
      <c r="D171" s="553" t="s">
        <v>350</v>
      </c>
      <c r="E171" s="554">
        <v>-0.505</v>
      </c>
      <c r="F171" s="554">
        <v>2.82</v>
      </c>
      <c r="G171" s="554">
        <v>0.48399999999999999</v>
      </c>
      <c r="H171" s="553" t="s">
        <v>348</v>
      </c>
      <c r="I171" s="553" t="s">
        <v>191</v>
      </c>
      <c r="J171" s="553" t="s">
        <v>349</v>
      </c>
      <c r="K171" s="555">
        <v>14.5</v>
      </c>
      <c r="L171" s="555">
        <v>103</v>
      </c>
      <c r="M171" s="553" t="s">
        <v>197</v>
      </c>
      <c r="N171" s="553" t="s">
        <v>207</v>
      </c>
      <c r="O171" s="556" t="s">
        <v>255</v>
      </c>
      <c r="P171" s="556" t="s">
        <v>326</v>
      </c>
      <c r="Q171" s="556" t="s">
        <v>240</v>
      </c>
      <c r="R171" s="556"/>
      <c r="S171" s="556"/>
      <c r="T171" s="541">
        <v>0.10396368628690936</v>
      </c>
      <c r="U171" s="557">
        <v>36.238799999999998</v>
      </c>
      <c r="V171" s="557">
        <v>21.5472</v>
      </c>
      <c r="W171" s="557">
        <v>51.052734999999998</v>
      </c>
      <c r="X171" s="542">
        <v>1025.2869000000001</v>
      </c>
      <c r="Y171" s="557">
        <v>7.0717999999999996</v>
      </c>
      <c r="Z171" s="542">
        <v>99.054000000000002</v>
      </c>
      <c r="AA171" s="557">
        <v>8.3230000000000004</v>
      </c>
      <c r="AB171" s="557">
        <v>0.4052</v>
      </c>
      <c r="AC171" s="557">
        <v>0.80300000000000005</v>
      </c>
      <c r="AD171" s="557">
        <v>36.233600000000003</v>
      </c>
      <c r="AE171" s="557">
        <v>21.323799999999999</v>
      </c>
      <c r="AF171" s="557">
        <v>50.819043999999998</v>
      </c>
      <c r="AG171" s="542">
        <v>1025.4289000000001</v>
      </c>
      <c r="AH171" s="557">
        <v>6.9150999999999998</v>
      </c>
      <c r="AI171" s="542">
        <v>96.471000000000004</v>
      </c>
      <c r="AJ171" s="557">
        <v>8.3219999999999992</v>
      </c>
      <c r="AK171" s="557">
        <v>0.71289999999999998</v>
      </c>
      <c r="AL171" s="557">
        <v>2.0428999999999999</v>
      </c>
      <c r="AM171" s="542">
        <v>4.5</v>
      </c>
    </row>
    <row r="172" spans="1:39">
      <c r="A172" s="546" t="s">
        <v>16</v>
      </c>
      <c r="B172" s="551">
        <v>42352</v>
      </c>
      <c r="C172" s="552">
        <v>0.42660999999999999</v>
      </c>
      <c r="D172" s="553" t="s">
        <v>350</v>
      </c>
      <c r="E172" s="559">
        <v>-0.377</v>
      </c>
      <c r="F172" s="559">
        <v>2.02</v>
      </c>
      <c r="G172" s="559">
        <v>0.76900000000000002</v>
      </c>
      <c r="H172" s="553" t="s">
        <v>348</v>
      </c>
      <c r="I172" s="553" t="s">
        <v>196</v>
      </c>
      <c r="J172" s="553" t="s">
        <v>349</v>
      </c>
      <c r="K172" s="556">
        <v>14</v>
      </c>
      <c r="L172" s="556">
        <v>104</v>
      </c>
      <c r="M172" s="553" t="s">
        <v>197</v>
      </c>
      <c r="N172" s="553" t="s">
        <v>207</v>
      </c>
      <c r="O172" s="556" t="s">
        <v>243</v>
      </c>
      <c r="P172" s="556" t="s">
        <v>326</v>
      </c>
      <c r="Q172" s="556" t="s">
        <v>280</v>
      </c>
      <c r="R172" s="556"/>
      <c r="S172" s="556"/>
      <c r="T172" s="541">
        <v>9.2410720927772763E-2</v>
      </c>
      <c r="U172" s="557">
        <v>36.330800000000004</v>
      </c>
      <c r="V172" s="557">
        <v>21.787400000000002</v>
      </c>
      <c r="W172" s="557">
        <v>51.422502999999999</v>
      </c>
      <c r="X172" s="542">
        <v>1025.2908</v>
      </c>
      <c r="Y172" s="557">
        <v>7.0911</v>
      </c>
      <c r="Z172" s="542">
        <v>99.805000000000007</v>
      </c>
      <c r="AA172" s="557">
        <v>8.1140000000000008</v>
      </c>
      <c r="AB172" s="557">
        <v>0.54249999999999998</v>
      </c>
      <c r="AC172" s="557">
        <v>0.48780000000000001</v>
      </c>
      <c r="AD172" s="557">
        <v>36.324399999999997</v>
      </c>
      <c r="AE172" s="557">
        <v>21.386800000000001</v>
      </c>
      <c r="AF172" s="557">
        <v>50.998747999999999</v>
      </c>
      <c r="AG172" s="542">
        <v>1025.4802</v>
      </c>
      <c r="AH172" s="557">
        <v>7.0248999999999997</v>
      </c>
      <c r="AI172" s="542">
        <v>98.165999999999997</v>
      </c>
      <c r="AJ172" s="557">
        <v>8.1199999999999992</v>
      </c>
      <c r="AK172" s="557">
        <v>1.0629999999999999</v>
      </c>
      <c r="AL172" s="557">
        <v>1.5044999999999999</v>
      </c>
      <c r="AM172" s="542">
        <v>5.5</v>
      </c>
    </row>
    <row r="173" spans="1:39">
      <c r="A173" s="546" t="s">
        <v>16</v>
      </c>
      <c r="B173" s="551">
        <v>42359</v>
      </c>
      <c r="C173" s="552">
        <v>0.41152499999999997</v>
      </c>
      <c r="D173" s="553" t="s">
        <v>350</v>
      </c>
      <c r="E173" s="559">
        <v>-0.36699999999999999</v>
      </c>
      <c r="F173" s="559">
        <v>1.29</v>
      </c>
      <c r="G173" s="559">
        <v>0.73</v>
      </c>
      <c r="H173" s="553" t="s">
        <v>348</v>
      </c>
      <c r="I173" s="553" t="s">
        <v>349</v>
      </c>
      <c r="J173" s="553" t="s">
        <v>349</v>
      </c>
      <c r="K173" s="556">
        <v>15</v>
      </c>
      <c r="L173" s="556">
        <v>130</v>
      </c>
      <c r="M173" s="553" t="s">
        <v>188</v>
      </c>
      <c r="N173" s="553" t="s">
        <v>189</v>
      </c>
      <c r="O173" s="556" t="s">
        <v>238</v>
      </c>
      <c r="P173" s="556" t="s">
        <v>326</v>
      </c>
      <c r="Q173" s="556" t="s">
        <v>327</v>
      </c>
      <c r="R173" s="556"/>
      <c r="S173" s="552"/>
      <c r="T173" s="541">
        <v>9.4248881756045677E-2</v>
      </c>
      <c r="U173" s="557">
        <v>36.460599999999999</v>
      </c>
      <c r="V173" s="557">
        <v>22.374199999999998</v>
      </c>
      <c r="W173" s="557">
        <v>52.210890999999997</v>
      </c>
      <c r="X173" s="542">
        <v>1025.2229</v>
      </c>
      <c r="Y173" s="557">
        <v>6.9675000000000002</v>
      </c>
      <c r="Z173" s="542">
        <v>99.162999999999997</v>
      </c>
      <c r="AA173" s="557">
        <v>8.157</v>
      </c>
      <c r="AB173" s="557">
        <v>0.53059999999999996</v>
      </c>
      <c r="AC173" s="557">
        <v>0.40079999999999999</v>
      </c>
      <c r="AD173" s="557">
        <v>36.452500000000001</v>
      </c>
      <c r="AE173" s="557">
        <v>21.650500000000001</v>
      </c>
      <c r="AF173" s="557">
        <v>51.438394000000002</v>
      </c>
      <c r="AG173" s="542">
        <v>1025.5029</v>
      </c>
      <c r="AH173" s="557">
        <v>6.8333000000000004</v>
      </c>
      <c r="AI173" s="542">
        <v>96.01</v>
      </c>
      <c r="AJ173" s="557">
        <v>8.173</v>
      </c>
      <c r="AK173" s="557">
        <v>1.4339999999999999</v>
      </c>
      <c r="AL173" s="557">
        <v>1.7237</v>
      </c>
      <c r="AM173" s="542">
        <v>4.8</v>
      </c>
    </row>
    <row r="174" spans="1:39">
      <c r="A174" s="546" t="s">
        <v>16</v>
      </c>
      <c r="B174" s="551">
        <v>42373</v>
      </c>
      <c r="C174" s="552">
        <v>0.17695494152183031</v>
      </c>
      <c r="D174" s="553" t="s">
        <v>350</v>
      </c>
      <c r="E174" s="560">
        <v>0.29099999999999998</v>
      </c>
      <c r="F174" s="560">
        <v>1.81</v>
      </c>
      <c r="G174" s="560">
        <v>0.628</v>
      </c>
      <c r="H174" s="553" t="s">
        <v>348</v>
      </c>
      <c r="I174" s="553" t="s">
        <v>349</v>
      </c>
      <c r="J174" s="553" t="s">
        <v>349</v>
      </c>
      <c r="K174" s="556">
        <v>14</v>
      </c>
      <c r="L174" s="556">
        <v>108</v>
      </c>
      <c r="M174" s="553" t="s">
        <v>197</v>
      </c>
      <c r="N174" s="553" t="s">
        <v>193</v>
      </c>
      <c r="O174" s="556" t="s">
        <v>236</v>
      </c>
      <c r="P174" s="556" t="s">
        <v>326</v>
      </c>
      <c r="Q174" s="556" t="s">
        <v>326</v>
      </c>
      <c r="R174" s="556"/>
      <c r="S174" s="552"/>
      <c r="T174" s="541">
        <v>8.1428208010410924E-2</v>
      </c>
      <c r="U174" s="557">
        <v>36.6663</v>
      </c>
      <c r="V174" s="557">
        <v>23.531600000000001</v>
      </c>
      <c r="W174" s="557">
        <v>53.717433</v>
      </c>
      <c r="X174" s="542">
        <v>1025.0435</v>
      </c>
      <c r="Y174" s="557">
        <v>6.7704000000000004</v>
      </c>
      <c r="Z174" s="542">
        <v>98.44</v>
      </c>
      <c r="AA174" s="557">
        <v>8.3339999999999996</v>
      </c>
      <c r="AB174" s="557">
        <v>0.1754</v>
      </c>
      <c r="AC174" s="557">
        <v>0.28739999999999999</v>
      </c>
      <c r="AD174" s="557">
        <v>36.657899999999998</v>
      </c>
      <c r="AE174" s="557">
        <v>23.0456</v>
      </c>
      <c r="AF174" s="557">
        <v>53.191510999999998</v>
      </c>
      <c r="AG174" s="542">
        <v>1025.2628999999999</v>
      </c>
      <c r="AH174" s="557">
        <v>6.0861999999999998</v>
      </c>
      <c r="AI174" s="542">
        <v>87.744</v>
      </c>
      <c r="AJ174" s="557">
        <v>8.3040000000000003</v>
      </c>
      <c r="AK174" s="557">
        <v>1.6429</v>
      </c>
      <c r="AL174" s="557">
        <v>2.4045999999999998</v>
      </c>
      <c r="AM174" s="542">
        <v>7.2</v>
      </c>
    </row>
    <row r="175" spans="1:39">
      <c r="A175" s="546" t="s">
        <v>16</v>
      </c>
      <c r="B175" s="551">
        <v>42380</v>
      </c>
      <c r="C175" s="561">
        <v>0.16246726620381158</v>
      </c>
      <c r="D175" s="553" t="s">
        <v>350</v>
      </c>
      <c r="E175" s="554">
        <v>0.254</v>
      </c>
      <c r="F175" s="554">
        <v>2.16</v>
      </c>
      <c r="G175" s="554">
        <v>0.53200000000000003</v>
      </c>
      <c r="H175" s="553" t="s">
        <v>348</v>
      </c>
      <c r="I175" s="553" t="s">
        <v>196</v>
      </c>
      <c r="J175" s="553" t="s">
        <v>349</v>
      </c>
      <c r="K175" s="555">
        <v>13.6</v>
      </c>
      <c r="L175" s="555">
        <v>119</v>
      </c>
      <c r="M175" s="553" t="s">
        <v>197</v>
      </c>
      <c r="N175" s="553" t="s">
        <v>187</v>
      </c>
      <c r="O175" s="556" t="s">
        <v>244</v>
      </c>
      <c r="P175" s="556" t="s">
        <v>326</v>
      </c>
      <c r="Q175" s="556" t="s">
        <v>326</v>
      </c>
      <c r="R175" s="556"/>
      <c r="S175" s="552"/>
      <c r="T175" s="541">
        <v>6.6433131551673519E-2</v>
      </c>
      <c r="U175" s="557">
        <v>36.3964</v>
      </c>
      <c r="V175" s="557">
        <v>24.3935</v>
      </c>
      <c r="W175" s="557">
        <v>54.292824000000003</v>
      </c>
      <c r="X175" s="542">
        <v>1024.5821000000001</v>
      </c>
      <c r="Y175" s="557">
        <v>6.6738</v>
      </c>
      <c r="Z175" s="542">
        <v>98.331999999999994</v>
      </c>
      <c r="AA175" s="557">
        <v>8.1910000000000007</v>
      </c>
      <c r="AB175" s="557">
        <v>0.31109999999999999</v>
      </c>
      <c r="AC175" s="557">
        <v>0.1421</v>
      </c>
      <c r="AD175" s="557">
        <v>36.633000000000003</v>
      </c>
      <c r="AE175" s="557">
        <v>23.8673</v>
      </c>
      <c r="AF175" s="557">
        <v>54.045081000000003</v>
      </c>
      <c r="AG175" s="542">
        <v>1025.0016000000001</v>
      </c>
      <c r="AH175" s="557">
        <v>6.0654000000000003</v>
      </c>
      <c r="AI175" s="542">
        <v>88.685000000000002</v>
      </c>
      <c r="AJ175" s="557">
        <v>8.1609999999999996</v>
      </c>
      <c r="AK175" s="557">
        <v>1.5416000000000001</v>
      </c>
      <c r="AL175" s="557">
        <v>1.6825000000000001</v>
      </c>
      <c r="AM175" s="542">
        <v>13.4</v>
      </c>
    </row>
    <row r="176" spans="1:39">
      <c r="A176" s="546" t="s">
        <v>16</v>
      </c>
      <c r="B176" s="551">
        <v>42387</v>
      </c>
      <c r="C176" s="552">
        <v>0.32910099999999998</v>
      </c>
      <c r="D176" s="553" t="s">
        <v>350</v>
      </c>
      <c r="E176" s="554">
        <v>-0.51300000000000001</v>
      </c>
      <c r="F176" s="554">
        <v>2.5099999999999998</v>
      </c>
      <c r="G176" s="554">
        <v>0.75900000000000001</v>
      </c>
      <c r="H176" s="553" t="s">
        <v>348</v>
      </c>
      <c r="I176" s="553" t="s">
        <v>191</v>
      </c>
      <c r="J176" s="553" t="s">
        <v>349</v>
      </c>
      <c r="K176" s="555">
        <v>13.3</v>
      </c>
      <c r="L176" s="555">
        <v>105</v>
      </c>
      <c r="M176" s="553" t="s">
        <v>206</v>
      </c>
      <c r="N176" s="553" t="s">
        <v>207</v>
      </c>
      <c r="O176" s="556" t="s">
        <v>241</v>
      </c>
      <c r="P176" s="556" t="s">
        <v>326</v>
      </c>
      <c r="Q176" s="556" t="s">
        <v>327</v>
      </c>
      <c r="R176" s="556"/>
      <c r="S176" s="556"/>
      <c r="T176" s="541">
        <v>8.6017133706678253E-2</v>
      </c>
      <c r="U176" s="557">
        <v>36.658200000000001</v>
      </c>
      <c r="V176" s="557">
        <v>24.0244</v>
      </c>
      <c r="W176" s="557">
        <v>54.239306999999997</v>
      </c>
      <c r="X176" s="542">
        <v>1024.8904</v>
      </c>
      <c r="Y176" s="557">
        <v>6.5058999999999996</v>
      </c>
      <c r="Z176" s="542">
        <v>95.397000000000006</v>
      </c>
      <c r="AA176" s="557">
        <v>8.1920000000000002</v>
      </c>
      <c r="AB176" s="557">
        <v>0.20549999999999999</v>
      </c>
      <c r="AC176" s="557">
        <v>0.56479999999999997</v>
      </c>
      <c r="AD176" s="557">
        <v>36.663699999999999</v>
      </c>
      <c r="AE176" s="557">
        <v>23.996200000000002</v>
      </c>
      <c r="AF176" s="557">
        <v>54.224791000000003</v>
      </c>
      <c r="AG176" s="542">
        <v>1024.9879000000001</v>
      </c>
      <c r="AH176" s="557">
        <v>6.4442000000000004</v>
      </c>
      <c r="AI176" s="542">
        <v>94.448999999999998</v>
      </c>
      <c r="AJ176" s="557">
        <v>8.1910000000000007</v>
      </c>
      <c r="AK176" s="557">
        <v>0.47520000000000001</v>
      </c>
      <c r="AL176" s="557">
        <v>0.91420000000000001</v>
      </c>
      <c r="AM176" s="542">
        <v>9.6999999999999993</v>
      </c>
    </row>
    <row r="177" spans="1:39">
      <c r="A177" s="546" t="s">
        <v>16</v>
      </c>
      <c r="B177" s="551">
        <v>42394</v>
      </c>
      <c r="C177" s="552">
        <v>0.79593800000000003</v>
      </c>
      <c r="D177" s="553" t="s">
        <v>241</v>
      </c>
      <c r="E177" s="554">
        <v>0.40300000000000002</v>
      </c>
      <c r="F177" s="554">
        <v>2.44</v>
      </c>
      <c r="G177" s="554">
        <v>0.65700000000000003</v>
      </c>
      <c r="H177" s="553" t="s">
        <v>348</v>
      </c>
      <c r="I177" s="553" t="s">
        <v>196</v>
      </c>
      <c r="J177" s="553" t="s">
        <v>349</v>
      </c>
      <c r="K177" s="555">
        <v>12.5</v>
      </c>
      <c r="L177" s="555">
        <v>114</v>
      </c>
      <c r="M177" s="553" t="s">
        <v>116</v>
      </c>
      <c r="N177" s="553" t="s">
        <v>193</v>
      </c>
      <c r="O177" s="556" t="s">
        <v>244</v>
      </c>
      <c r="P177" s="556" t="s">
        <v>326</v>
      </c>
      <c r="Q177" s="556" t="s">
        <v>326</v>
      </c>
      <c r="R177" s="556"/>
      <c r="S177" s="556"/>
      <c r="T177" s="541">
        <v>9.577043471812148E-2</v>
      </c>
      <c r="U177" s="557">
        <v>36.644500000000001</v>
      </c>
      <c r="V177" s="557">
        <v>24.601900000000001</v>
      </c>
      <c r="W177" s="557">
        <v>54.846983999999999</v>
      </c>
      <c r="X177" s="542">
        <v>1024.7084</v>
      </c>
      <c r="Y177" s="557">
        <v>6.5945999999999998</v>
      </c>
      <c r="Z177" s="542">
        <v>97.649000000000001</v>
      </c>
      <c r="AA177" s="557">
        <v>8.1890000000000001</v>
      </c>
      <c r="AB177" s="557">
        <v>0.22140000000000001</v>
      </c>
      <c r="AC177" s="557">
        <v>0.24640000000000001</v>
      </c>
      <c r="AD177" s="557">
        <v>36.687899999999999</v>
      </c>
      <c r="AE177" s="557">
        <v>24.074300000000001</v>
      </c>
      <c r="AF177" s="557">
        <v>54.340896999999998</v>
      </c>
      <c r="AG177" s="542">
        <v>1024.9815000000001</v>
      </c>
      <c r="AH177" s="557">
        <v>6.0030999999999999</v>
      </c>
      <c r="AI177" s="542">
        <v>88.114000000000004</v>
      </c>
      <c r="AJ177" s="557">
        <v>8.1649999999999991</v>
      </c>
      <c r="AK177" s="557">
        <v>1.3013999999999999</v>
      </c>
      <c r="AL177" s="557">
        <v>1.3953</v>
      </c>
      <c r="AM177" s="542">
        <v>11</v>
      </c>
    </row>
    <row r="178" spans="1:39">
      <c r="A178" s="546" t="s">
        <v>16</v>
      </c>
      <c r="B178" s="551">
        <v>42401</v>
      </c>
      <c r="C178" s="552">
        <v>1.0951</v>
      </c>
      <c r="D178" s="553" t="s">
        <v>246</v>
      </c>
      <c r="E178" s="554">
        <v>2.2999999999999998</v>
      </c>
      <c r="F178" s="554">
        <v>1.95</v>
      </c>
      <c r="G178" s="554">
        <v>1.06</v>
      </c>
      <c r="H178" s="553" t="s">
        <v>348</v>
      </c>
      <c r="I178" s="553" t="s">
        <v>349</v>
      </c>
      <c r="J178" s="553" t="s">
        <v>349</v>
      </c>
      <c r="K178" s="555">
        <v>12.2</v>
      </c>
      <c r="L178" s="555">
        <v>95.4</v>
      </c>
      <c r="M178" s="553" t="s">
        <v>116</v>
      </c>
      <c r="N178" s="553" t="s">
        <v>207</v>
      </c>
      <c r="O178" s="556" t="s">
        <v>239</v>
      </c>
      <c r="P178" s="556" t="s">
        <v>326</v>
      </c>
      <c r="Q178" s="556" t="s">
        <v>280</v>
      </c>
      <c r="R178" s="556"/>
      <c r="S178" s="556"/>
      <c r="T178" s="541">
        <v>0.10883900084709293</v>
      </c>
      <c r="U178" s="557">
        <v>36.608199999999997</v>
      </c>
      <c r="V178" s="557">
        <v>23.568200000000001</v>
      </c>
      <c r="W178" s="557">
        <v>53.681514999999997</v>
      </c>
      <c r="X178" s="542">
        <v>1024.9899</v>
      </c>
      <c r="Y178" s="557">
        <v>6.6543999999999999</v>
      </c>
      <c r="Z178" s="542">
        <v>96.781999999999996</v>
      </c>
      <c r="AA178" s="557">
        <v>8.2219999999999995</v>
      </c>
      <c r="AB178" s="557">
        <v>0.2419</v>
      </c>
      <c r="AC178" s="557">
        <v>0.4501</v>
      </c>
      <c r="AD178" s="557">
        <v>36.6586</v>
      </c>
      <c r="AE178" s="557">
        <v>23.6355</v>
      </c>
      <c r="AF178" s="557">
        <v>53.828257999999998</v>
      </c>
      <c r="AG178" s="542">
        <v>1025.0907</v>
      </c>
      <c r="AH178" s="557">
        <v>6.5617000000000001</v>
      </c>
      <c r="AI178" s="542">
        <v>95.572000000000003</v>
      </c>
      <c r="AJ178" s="557">
        <v>8.2270000000000003</v>
      </c>
      <c r="AK178" s="557">
        <v>0.49519999999999997</v>
      </c>
      <c r="AL178" s="557">
        <v>1.0744</v>
      </c>
      <c r="AM178" s="542">
        <v>7.3</v>
      </c>
    </row>
    <row r="179" spans="1:39">
      <c r="A179" s="546" t="s">
        <v>16</v>
      </c>
      <c r="B179" s="551">
        <v>42408</v>
      </c>
      <c r="C179" s="552">
        <v>0.58806759119247742</v>
      </c>
      <c r="D179" s="553" t="s">
        <v>237</v>
      </c>
      <c r="E179" s="554">
        <v>-0.59</v>
      </c>
      <c r="F179" s="554">
        <v>2.33</v>
      </c>
      <c r="G179" s="554">
        <v>0.79900000000000004</v>
      </c>
      <c r="H179" s="553" t="s">
        <v>348</v>
      </c>
      <c r="I179" s="553" t="s">
        <v>196</v>
      </c>
      <c r="J179" s="553" t="s">
        <v>349</v>
      </c>
      <c r="K179" s="556">
        <v>12.8</v>
      </c>
      <c r="L179" s="556">
        <v>110</v>
      </c>
      <c r="M179" s="553" t="s">
        <v>206</v>
      </c>
      <c r="N179" s="553" t="s">
        <v>193</v>
      </c>
      <c r="O179" s="556" t="s">
        <v>240</v>
      </c>
      <c r="P179" s="556" t="s">
        <v>326</v>
      </c>
      <c r="Q179" s="556" t="s">
        <v>326</v>
      </c>
      <c r="R179" s="556"/>
      <c r="S179" s="556"/>
      <c r="T179" s="541">
        <v>7.832631412667164E-2</v>
      </c>
      <c r="U179" s="557">
        <v>36.832999999999998</v>
      </c>
      <c r="V179" s="557">
        <v>24.1662</v>
      </c>
      <c r="W179" s="557">
        <v>54.622734999999999</v>
      </c>
      <c r="X179" s="542">
        <v>1024.9812999999999</v>
      </c>
      <c r="Y179" s="557">
        <v>6.6425000000000001</v>
      </c>
      <c r="Z179" s="542">
        <v>97.734999999999999</v>
      </c>
      <c r="AA179" s="557">
        <v>8.2200000000000006</v>
      </c>
      <c r="AB179" s="557">
        <v>0.31240000000000001</v>
      </c>
      <c r="AC179" s="557">
        <v>0.27179999999999999</v>
      </c>
      <c r="AD179" s="557">
        <v>36.7622</v>
      </c>
      <c r="AE179" s="557">
        <v>23.511399999999998</v>
      </c>
      <c r="AF179" s="557">
        <v>53.828882999999998</v>
      </c>
      <c r="AG179" s="542">
        <v>1025.2053000000001</v>
      </c>
      <c r="AH179" s="557">
        <v>6.5307000000000004</v>
      </c>
      <c r="AI179" s="542">
        <v>94.974000000000004</v>
      </c>
      <c r="AJ179" s="557">
        <v>8.2200000000000006</v>
      </c>
      <c r="AK179" s="557">
        <v>0.63419999999999999</v>
      </c>
      <c r="AL179" s="557">
        <v>1.0165999999999999</v>
      </c>
      <c r="AM179" s="542">
        <v>13</v>
      </c>
    </row>
    <row r="180" spans="1:39">
      <c r="A180" s="546" t="s">
        <v>16</v>
      </c>
      <c r="B180" s="551">
        <v>42415</v>
      </c>
      <c r="C180" s="552">
        <v>0.49673299999999998</v>
      </c>
      <c r="D180" s="553" t="s">
        <v>350</v>
      </c>
      <c r="E180" s="554">
        <v>0.31900000000000001</v>
      </c>
      <c r="F180" s="554">
        <v>2.06</v>
      </c>
      <c r="G180" s="554">
        <v>0.45400000000000001</v>
      </c>
      <c r="H180" s="553" t="s">
        <v>348</v>
      </c>
      <c r="I180" s="553" t="s">
        <v>196</v>
      </c>
      <c r="J180" s="553" t="s">
        <v>349</v>
      </c>
      <c r="K180" s="555">
        <v>13.3</v>
      </c>
      <c r="L180" s="555">
        <v>116</v>
      </c>
      <c r="M180" s="553" t="s">
        <v>206</v>
      </c>
      <c r="N180" s="553" t="s">
        <v>187</v>
      </c>
      <c r="O180" s="556" t="s">
        <v>237</v>
      </c>
      <c r="P180" s="556" t="s">
        <v>326</v>
      </c>
      <c r="Q180" s="556" t="s">
        <v>327</v>
      </c>
      <c r="R180" s="556"/>
      <c r="S180" s="556"/>
      <c r="T180" s="541">
        <v>8.0104064238585279E-2</v>
      </c>
      <c r="U180" s="557">
        <v>36.8431</v>
      </c>
      <c r="V180" s="557">
        <v>24.340699999999998</v>
      </c>
      <c r="W180" s="557">
        <v>54.825941999999998</v>
      </c>
      <c r="X180" s="542">
        <v>1024.9367</v>
      </c>
      <c r="Y180" s="557">
        <v>6.7073999999999998</v>
      </c>
      <c r="Z180" s="542">
        <v>98.991</v>
      </c>
      <c r="AA180" s="557">
        <v>8.2560000000000002</v>
      </c>
      <c r="AB180" s="557">
        <v>0.44350000000000001</v>
      </c>
      <c r="AC180" s="557">
        <v>0.34160000000000001</v>
      </c>
      <c r="AD180" s="557">
        <v>36.842399999999998</v>
      </c>
      <c r="AE180" s="557">
        <v>24.1904</v>
      </c>
      <c r="AF180" s="557">
        <v>54.670037000000001</v>
      </c>
      <c r="AG180" s="542">
        <v>1025.0642</v>
      </c>
      <c r="AH180" s="557">
        <v>6.6596000000000002</v>
      </c>
      <c r="AI180" s="542">
        <v>98.033000000000001</v>
      </c>
      <c r="AJ180" s="557">
        <v>8.2690000000000001</v>
      </c>
      <c r="AK180" s="557">
        <v>1.1574</v>
      </c>
      <c r="AL180" s="557">
        <v>1.1160000000000001</v>
      </c>
      <c r="AM180" s="542">
        <v>7.3</v>
      </c>
    </row>
    <row r="181" spans="1:39">
      <c r="A181" s="546" t="s">
        <v>16</v>
      </c>
      <c r="B181" s="551">
        <v>42429</v>
      </c>
      <c r="C181" s="552">
        <v>0.22289400000000001</v>
      </c>
      <c r="D181" s="553" t="s">
        <v>350</v>
      </c>
      <c r="E181" s="554">
        <v>-0.34899999999999998</v>
      </c>
      <c r="F181" s="554">
        <v>1.62</v>
      </c>
      <c r="G181" s="554">
        <v>0.23799999999999999</v>
      </c>
      <c r="H181" s="553" t="s">
        <v>348</v>
      </c>
      <c r="I181" s="553" t="s">
        <v>349</v>
      </c>
      <c r="J181" s="553" t="s">
        <v>349</v>
      </c>
      <c r="K181" s="555">
        <v>12.3</v>
      </c>
      <c r="L181" s="555">
        <v>101</v>
      </c>
      <c r="M181" s="553" t="s">
        <v>116</v>
      </c>
      <c r="N181" s="553" t="s">
        <v>207</v>
      </c>
      <c r="O181" s="556" t="s">
        <v>236</v>
      </c>
      <c r="P181" s="556" t="s">
        <v>326</v>
      </c>
      <c r="Q181" s="556" t="s">
        <v>327</v>
      </c>
      <c r="R181" s="556"/>
      <c r="S181" s="556"/>
      <c r="T181" s="541">
        <v>8.2111268998291048E-2</v>
      </c>
      <c r="U181" s="557">
        <v>36.882300000000001</v>
      </c>
      <c r="V181" s="557">
        <v>23.464300000000001</v>
      </c>
      <c r="W181" s="557">
        <v>53.925198000000002</v>
      </c>
      <c r="X181" s="542">
        <v>1025.2271000000001</v>
      </c>
      <c r="Y181" s="557">
        <v>6.8632</v>
      </c>
      <c r="Z181" s="542">
        <v>99.798000000000002</v>
      </c>
      <c r="AA181" s="557">
        <v>8.3659999999999997</v>
      </c>
      <c r="AB181" s="557">
        <v>0.3977</v>
      </c>
      <c r="AC181" s="557">
        <v>0.3266</v>
      </c>
      <c r="AD181" s="557">
        <v>36.832500000000003</v>
      </c>
      <c r="AE181" s="557">
        <v>22.940100000000001</v>
      </c>
      <c r="AF181" s="557">
        <v>53.302408999999997</v>
      </c>
      <c r="AG181" s="542">
        <v>1025.4268999999999</v>
      </c>
      <c r="AH181" s="557">
        <v>5.8144</v>
      </c>
      <c r="AI181" s="542">
        <v>83.756</v>
      </c>
      <c r="AJ181" s="557">
        <v>8.3409999999999993</v>
      </c>
      <c r="AK181" s="557">
        <v>1.4516</v>
      </c>
      <c r="AL181" s="557">
        <v>2.2909999999999999</v>
      </c>
      <c r="AM181" s="542">
        <v>9.8000000000000007</v>
      </c>
    </row>
    <row r="182" spans="1:39">
      <c r="A182" s="546" t="s">
        <v>16</v>
      </c>
      <c r="B182" s="551">
        <v>42436</v>
      </c>
      <c r="C182" s="552">
        <v>0.32453300000000002</v>
      </c>
      <c r="D182" s="553" t="s">
        <v>350</v>
      </c>
      <c r="E182" s="554">
        <v>1.21E-2</v>
      </c>
      <c r="F182" s="554">
        <v>2.11</v>
      </c>
      <c r="G182" s="554">
        <v>0.32600000000000001</v>
      </c>
      <c r="H182" s="553" t="s">
        <v>348</v>
      </c>
      <c r="I182" s="553" t="s">
        <v>196</v>
      </c>
      <c r="J182" s="553" t="s">
        <v>349</v>
      </c>
      <c r="K182" s="555">
        <v>17.8</v>
      </c>
      <c r="L182" s="555">
        <v>148</v>
      </c>
      <c r="M182" s="553" t="s">
        <v>195</v>
      </c>
      <c r="N182" s="553" t="s">
        <v>198</v>
      </c>
      <c r="O182" s="556" t="s">
        <v>237</v>
      </c>
      <c r="P182" s="556" t="s">
        <v>326</v>
      </c>
      <c r="Q182" s="556" t="s">
        <v>327</v>
      </c>
      <c r="R182" s="556"/>
      <c r="S182" s="556"/>
      <c r="T182" s="541">
        <v>6.6265452360793745E-2</v>
      </c>
      <c r="U182" s="557">
        <v>36.895499999999998</v>
      </c>
      <c r="V182" s="557">
        <v>23.3507</v>
      </c>
      <c r="W182" s="557">
        <v>53.819146000000003</v>
      </c>
      <c r="X182" s="542">
        <v>1025.2709</v>
      </c>
      <c r="Y182" s="557">
        <v>6.8028000000000004</v>
      </c>
      <c r="Z182" s="542">
        <v>98.731999999999999</v>
      </c>
      <c r="AA182" s="557">
        <v>8.298</v>
      </c>
      <c r="AB182" s="557">
        <v>0.26929999999999998</v>
      </c>
      <c r="AC182" s="557">
        <v>0.39460000000000001</v>
      </c>
      <c r="AD182" s="557">
        <v>36.910299999999999</v>
      </c>
      <c r="AE182" s="557">
        <v>23.0977</v>
      </c>
      <c r="AF182" s="557">
        <v>53.572814999999999</v>
      </c>
      <c r="AG182" s="542">
        <v>1025.4398000000001</v>
      </c>
      <c r="AH182" s="557">
        <v>6.7744</v>
      </c>
      <c r="AI182" s="542">
        <v>97.897999999999996</v>
      </c>
      <c r="AJ182" s="557">
        <v>8.3170000000000002</v>
      </c>
      <c r="AK182" s="557">
        <v>0.44629999999999997</v>
      </c>
      <c r="AL182" s="557">
        <v>0.97729999999999995</v>
      </c>
      <c r="AM182" s="542">
        <v>9.5</v>
      </c>
    </row>
    <row r="183" spans="1:39">
      <c r="A183" s="546" t="s">
        <v>16</v>
      </c>
      <c r="B183" s="551">
        <v>42443</v>
      </c>
      <c r="C183" s="552">
        <v>0.42569600000000002</v>
      </c>
      <c r="D183" s="553" t="s">
        <v>350</v>
      </c>
      <c r="E183" s="554">
        <v>0.157</v>
      </c>
      <c r="F183" s="554">
        <v>1.61</v>
      </c>
      <c r="G183" s="554">
        <v>1.1399999999999999</v>
      </c>
      <c r="H183" s="553" t="s">
        <v>348</v>
      </c>
      <c r="I183" s="553" t="s">
        <v>349</v>
      </c>
      <c r="J183" s="553" t="s">
        <v>349</v>
      </c>
      <c r="K183" s="555">
        <v>13.9</v>
      </c>
      <c r="L183" s="555">
        <v>148</v>
      </c>
      <c r="M183" s="553" t="s">
        <v>197</v>
      </c>
      <c r="N183" s="553" t="s">
        <v>198</v>
      </c>
      <c r="O183" s="556" t="s">
        <v>238</v>
      </c>
      <c r="P183" s="556" t="s">
        <v>326</v>
      </c>
      <c r="Q183" s="556" t="s">
        <v>280</v>
      </c>
      <c r="R183" s="556"/>
      <c r="S183" s="556"/>
      <c r="T183" s="541">
        <v>9.4276670769840532E-2</v>
      </c>
      <c r="U183" s="557">
        <v>36.890900000000002</v>
      </c>
      <c r="V183" s="557">
        <v>23.780999999999999</v>
      </c>
      <c r="W183" s="557">
        <v>54.280045999999999</v>
      </c>
      <c r="X183" s="542">
        <v>1025.1397999999999</v>
      </c>
      <c r="Y183" s="557">
        <v>6.7251000000000003</v>
      </c>
      <c r="Z183" s="542">
        <v>98.331000000000003</v>
      </c>
      <c r="AA183" s="557">
        <v>8.3030000000000008</v>
      </c>
      <c r="AB183" s="557">
        <v>0.55700000000000005</v>
      </c>
      <c r="AC183" s="557">
        <v>0.47449999999999998</v>
      </c>
      <c r="AD183" s="557">
        <v>36.874400000000001</v>
      </c>
      <c r="AE183" s="557">
        <v>23.415299999999998</v>
      </c>
      <c r="AF183" s="557">
        <v>53.870446999999999</v>
      </c>
      <c r="AG183" s="542">
        <v>1025.32</v>
      </c>
      <c r="AH183" s="557">
        <v>6.6196999999999999</v>
      </c>
      <c r="AI183" s="542">
        <v>96.17</v>
      </c>
      <c r="AJ183" s="557">
        <v>8.3040000000000003</v>
      </c>
      <c r="AK183" s="557">
        <v>1.2524999999999999</v>
      </c>
      <c r="AL183" s="557">
        <v>1.5515000000000001</v>
      </c>
      <c r="AM183" s="542">
        <v>6.7</v>
      </c>
    </row>
    <row r="184" spans="1:39">
      <c r="A184" s="562" t="s">
        <v>16</v>
      </c>
      <c r="B184" s="563">
        <v>42450</v>
      </c>
      <c r="C184" s="564">
        <v>0.27196972635576327</v>
      </c>
      <c r="D184" s="565" t="s">
        <v>350</v>
      </c>
      <c r="E184" s="554">
        <v>-0.19600000000000001</v>
      </c>
      <c r="F184" s="554">
        <v>1.01</v>
      </c>
      <c r="G184" s="554">
        <v>1.03</v>
      </c>
      <c r="H184" s="565" t="s">
        <v>348</v>
      </c>
      <c r="I184" s="565" t="s">
        <v>349</v>
      </c>
      <c r="J184" s="565" t="s">
        <v>349</v>
      </c>
      <c r="K184" s="542">
        <v>14.3</v>
      </c>
      <c r="L184" s="566">
        <v>127</v>
      </c>
      <c r="M184" s="565" t="s">
        <v>197</v>
      </c>
      <c r="N184" s="565" t="s">
        <v>189</v>
      </c>
      <c r="O184" s="567" t="s">
        <v>236</v>
      </c>
      <c r="P184" s="567" t="s">
        <v>326</v>
      </c>
      <c r="Q184" s="567" t="s">
        <v>327</v>
      </c>
      <c r="R184" s="567"/>
      <c r="S184" s="567"/>
      <c r="T184" s="541">
        <v>9.0383305630221372E-2</v>
      </c>
      <c r="U184" s="557">
        <v>36.918599999999998</v>
      </c>
      <c r="V184" s="557">
        <v>23.566400000000002</v>
      </c>
      <c r="W184" s="557">
        <v>54.083094000000003</v>
      </c>
      <c r="X184" s="542">
        <v>1025.2246</v>
      </c>
      <c r="Y184" s="557">
        <v>6.7580999999999998</v>
      </c>
      <c r="Z184" s="542">
        <v>98.462999999999994</v>
      </c>
      <c r="AA184" s="557">
        <v>8.2970000000000006</v>
      </c>
      <c r="AB184" s="557">
        <v>0.46429999999999999</v>
      </c>
      <c r="AC184" s="557">
        <v>0.36940000000000001</v>
      </c>
      <c r="AD184" s="557">
        <v>36.989100000000001</v>
      </c>
      <c r="AE184" s="557">
        <v>22.936</v>
      </c>
      <c r="AF184" s="557">
        <v>53.498851000000002</v>
      </c>
      <c r="AG184" s="542">
        <v>1025.5455999999999</v>
      </c>
      <c r="AH184" s="557">
        <v>6.1760999999999999</v>
      </c>
      <c r="AI184" s="542">
        <v>89.042000000000002</v>
      </c>
      <c r="AJ184" s="557">
        <v>8.2769999999999992</v>
      </c>
      <c r="AK184" s="557">
        <v>2.1425999999999998</v>
      </c>
      <c r="AL184" s="557">
        <v>2.7357</v>
      </c>
      <c r="AM184" s="542">
        <v>8.5</v>
      </c>
    </row>
    <row r="185" spans="1:39">
      <c r="A185" s="546" t="s">
        <v>16</v>
      </c>
      <c r="B185" s="551">
        <v>42458</v>
      </c>
      <c r="C185" s="552">
        <v>0.27087800669096124</v>
      </c>
      <c r="D185" s="553" t="s">
        <v>350</v>
      </c>
      <c r="E185" s="554">
        <v>-0.43</v>
      </c>
      <c r="F185" s="554">
        <v>0.746</v>
      </c>
      <c r="G185" s="554">
        <v>0.45400000000000001</v>
      </c>
      <c r="H185" s="553" t="s">
        <v>348</v>
      </c>
      <c r="I185" s="553" t="s">
        <v>349</v>
      </c>
      <c r="J185" s="553" t="s">
        <v>349</v>
      </c>
      <c r="K185" s="555">
        <v>14.5</v>
      </c>
      <c r="L185" s="555">
        <v>138</v>
      </c>
      <c r="M185" s="553" t="s">
        <v>197</v>
      </c>
      <c r="N185" s="553" t="s">
        <v>204</v>
      </c>
      <c r="O185" s="556" t="s">
        <v>255</v>
      </c>
      <c r="P185" s="556" t="s">
        <v>326</v>
      </c>
      <c r="Q185" s="556" t="s">
        <v>240</v>
      </c>
      <c r="R185" s="556"/>
      <c r="S185" s="556"/>
      <c r="T185" s="541">
        <v>0.10390266211402435</v>
      </c>
      <c r="U185" s="557">
        <v>36.912300000000002</v>
      </c>
      <c r="V185" s="557">
        <v>22.9085</v>
      </c>
      <c r="W185" s="557">
        <v>53.361893000000002</v>
      </c>
      <c r="X185" s="542">
        <v>1025.4127000000001</v>
      </c>
      <c r="Y185" s="557">
        <v>6.9752000000000001</v>
      </c>
      <c r="Z185" s="542">
        <v>100.46899999999999</v>
      </c>
      <c r="AA185" s="557">
        <v>8.2460000000000004</v>
      </c>
      <c r="AB185" s="557">
        <v>0.38119999999999998</v>
      </c>
      <c r="AC185" s="557">
        <v>0.66520000000000001</v>
      </c>
      <c r="AD185" s="557">
        <v>36.974800000000002</v>
      </c>
      <c r="AE185" s="557">
        <v>22.487400000000001</v>
      </c>
      <c r="AF185" s="557">
        <v>52.995125000000002</v>
      </c>
      <c r="AG185" s="542">
        <v>1025.6654000000001</v>
      </c>
      <c r="AH185" s="557">
        <v>6.1723999999999997</v>
      </c>
      <c r="AI185" s="542">
        <v>88.284999999999997</v>
      </c>
      <c r="AJ185" s="557">
        <v>8.2219999999999995</v>
      </c>
      <c r="AK185" s="557">
        <v>2.4262999999999999</v>
      </c>
      <c r="AL185" s="557">
        <v>4.1147999999999998</v>
      </c>
      <c r="AM185" s="542">
        <v>6.2</v>
      </c>
    </row>
    <row r="186" spans="1:39">
      <c r="A186" s="546"/>
      <c r="B186" s="551"/>
      <c r="C186" s="552"/>
      <c r="D186" s="553"/>
      <c r="E186" s="554"/>
      <c r="F186" s="554"/>
      <c r="G186" s="554"/>
      <c r="H186" s="553"/>
      <c r="I186" s="553"/>
      <c r="J186" s="553"/>
      <c r="K186" s="555"/>
      <c r="L186" s="555"/>
      <c r="M186" s="553"/>
      <c r="N186" s="553"/>
      <c r="O186" s="556"/>
      <c r="P186" s="556"/>
      <c r="Q186" s="556"/>
      <c r="R186" s="556"/>
      <c r="S186" s="556"/>
      <c r="U186" s="557"/>
      <c r="V186" s="557"/>
      <c r="W186" s="557"/>
      <c r="X186" s="542"/>
      <c r="Y186" s="557"/>
      <c r="Z186" s="542"/>
      <c r="AA186" s="557"/>
      <c r="AB186" s="557"/>
      <c r="AC186" s="557"/>
      <c r="AD186" s="557"/>
      <c r="AE186" s="557"/>
      <c r="AF186" s="557"/>
      <c r="AG186" s="542"/>
      <c r="AH186" s="557"/>
      <c r="AI186" s="542"/>
      <c r="AJ186" s="557"/>
      <c r="AK186" s="557"/>
      <c r="AL186" s="557"/>
    </row>
    <row r="187" spans="1:39">
      <c r="A187" s="546" t="s">
        <v>17</v>
      </c>
      <c r="B187" s="551">
        <v>42339</v>
      </c>
      <c r="C187" s="552">
        <v>1.7</v>
      </c>
      <c r="D187" s="553" t="s">
        <v>248</v>
      </c>
      <c r="E187" s="554">
        <v>1.1499999999999999</v>
      </c>
      <c r="F187" s="554">
        <v>3.41</v>
      </c>
      <c r="G187" s="554">
        <v>0.53</v>
      </c>
      <c r="H187" s="553" t="s">
        <v>348</v>
      </c>
      <c r="I187" s="553" t="s">
        <v>191</v>
      </c>
      <c r="J187" s="553" t="s">
        <v>349</v>
      </c>
      <c r="K187" s="555">
        <v>16.399999999999999</v>
      </c>
      <c r="L187" s="555">
        <v>111</v>
      </c>
      <c r="M187" s="553" t="s">
        <v>119</v>
      </c>
      <c r="N187" s="553" t="s">
        <v>193</v>
      </c>
      <c r="O187" s="556" t="s">
        <v>246</v>
      </c>
      <c r="P187" s="556" t="s">
        <v>326</v>
      </c>
      <c r="Q187" s="556" t="s">
        <v>280</v>
      </c>
      <c r="R187" s="556"/>
      <c r="S187" s="556"/>
      <c r="T187" s="541">
        <v>0.10884520575314778</v>
      </c>
      <c r="U187" s="557">
        <v>36.233800000000002</v>
      </c>
      <c r="V187" s="557">
        <v>21.6172</v>
      </c>
      <c r="W187" s="557">
        <v>51.120522000000001</v>
      </c>
      <c r="X187" s="542">
        <v>1025.2643</v>
      </c>
      <c r="Y187" s="557">
        <v>6.8799000000000001</v>
      </c>
      <c r="Z187" s="542">
        <v>96.484999999999999</v>
      </c>
      <c r="AA187" s="557">
        <v>8.1630000000000003</v>
      </c>
      <c r="AB187" s="557">
        <v>0.67190000000000005</v>
      </c>
      <c r="AC187" s="557">
        <v>0.43809999999999999</v>
      </c>
      <c r="AD187" s="557">
        <v>37.076099999999997</v>
      </c>
      <c r="AE187" s="557">
        <v>22.4773</v>
      </c>
      <c r="AF187" s="557">
        <v>53.109622000000002</v>
      </c>
      <c r="AG187" s="542">
        <v>1025.713</v>
      </c>
      <c r="AH187" s="557">
        <v>6.3558000000000003</v>
      </c>
      <c r="AI187" s="542">
        <v>90.944999999999993</v>
      </c>
      <c r="AJ187" s="557">
        <v>8.0879999999999992</v>
      </c>
      <c r="AK187" s="557">
        <v>1.1282000000000001</v>
      </c>
      <c r="AL187" s="557">
        <v>1.3695999999999999</v>
      </c>
      <c r="AM187" s="542">
        <v>6.6</v>
      </c>
    </row>
    <row r="188" spans="1:39">
      <c r="A188" s="546" t="s">
        <v>17</v>
      </c>
      <c r="B188" s="551">
        <v>42345</v>
      </c>
      <c r="C188" s="552">
        <v>0.61484799999999995</v>
      </c>
      <c r="D188" s="553" t="s">
        <v>237</v>
      </c>
      <c r="E188" s="554">
        <v>0.39600000000000002</v>
      </c>
      <c r="F188" s="554">
        <v>30</v>
      </c>
      <c r="G188" s="554">
        <v>0.73799999999999999</v>
      </c>
      <c r="H188" s="553" t="s">
        <v>348</v>
      </c>
      <c r="I188" s="553" t="s">
        <v>306</v>
      </c>
      <c r="J188" s="553" t="s">
        <v>349</v>
      </c>
      <c r="K188" s="555">
        <v>47.4</v>
      </c>
      <c r="L188" s="555">
        <v>124</v>
      </c>
      <c r="M188" s="553" t="s">
        <v>96</v>
      </c>
      <c r="N188" s="553" t="s">
        <v>187</v>
      </c>
      <c r="O188" s="556" t="s">
        <v>258</v>
      </c>
      <c r="P188" s="556" t="s">
        <v>326</v>
      </c>
      <c r="Q188" s="556" t="s">
        <v>236</v>
      </c>
      <c r="R188" s="556"/>
      <c r="S188" s="556"/>
      <c r="T188" s="541">
        <v>0.11316496814255526</v>
      </c>
      <c r="U188" s="557">
        <v>36.316600000000001</v>
      </c>
      <c r="V188" s="557">
        <v>21.297000000000001</v>
      </c>
      <c r="W188" s="557">
        <v>50.885440000000003</v>
      </c>
      <c r="X188" s="542">
        <v>1025.4156</v>
      </c>
      <c r="Y188" s="557">
        <v>7.0545</v>
      </c>
      <c r="Z188" s="542">
        <v>98.415999999999997</v>
      </c>
      <c r="AA188" s="557">
        <v>8.2989999999999995</v>
      </c>
      <c r="AB188" s="557">
        <v>0.67010000000000003</v>
      </c>
      <c r="AC188" s="557">
        <v>1.1596</v>
      </c>
      <c r="AD188" s="557">
        <v>37.0381</v>
      </c>
      <c r="AE188" s="557">
        <v>21.534099999999999</v>
      </c>
      <c r="AF188" s="557">
        <v>52.043188999999998</v>
      </c>
      <c r="AG188" s="542">
        <v>1025.9513999999999</v>
      </c>
      <c r="AH188" s="557">
        <v>6.9329000000000001</v>
      </c>
      <c r="AI188" s="542">
        <v>97.542000000000002</v>
      </c>
      <c r="AJ188" s="557">
        <v>8.2539999999999996</v>
      </c>
      <c r="AK188" s="557">
        <v>0.70469999999999999</v>
      </c>
      <c r="AL188" s="557">
        <v>2.6076999999999999</v>
      </c>
      <c r="AM188" s="542">
        <v>4.3</v>
      </c>
    </row>
    <row r="189" spans="1:39">
      <c r="A189" s="546" t="s">
        <v>17</v>
      </c>
      <c r="B189" s="551">
        <v>42352</v>
      </c>
      <c r="C189" s="552">
        <v>0.55686899999999995</v>
      </c>
      <c r="D189" s="553" t="s">
        <v>237</v>
      </c>
      <c r="E189" s="559">
        <v>-0.437</v>
      </c>
      <c r="F189" s="559">
        <v>1.97</v>
      </c>
      <c r="G189" s="559">
        <v>1.1200000000000001</v>
      </c>
      <c r="H189" s="553" t="s">
        <v>348</v>
      </c>
      <c r="I189" s="553" t="s">
        <v>349</v>
      </c>
      <c r="J189" s="553" t="s">
        <v>349</v>
      </c>
      <c r="K189" s="556">
        <v>15.9</v>
      </c>
      <c r="L189" s="556">
        <v>104</v>
      </c>
      <c r="M189" s="553" t="s">
        <v>119</v>
      </c>
      <c r="N189" s="553" t="s">
        <v>207</v>
      </c>
      <c r="O189" s="556" t="s">
        <v>250</v>
      </c>
      <c r="P189" s="556" t="s">
        <v>326</v>
      </c>
      <c r="Q189" s="556" t="s">
        <v>280</v>
      </c>
      <c r="R189" s="556"/>
      <c r="S189" s="556"/>
      <c r="T189" s="541">
        <v>9.6586137915505146E-2</v>
      </c>
      <c r="U189" s="557">
        <v>36.401400000000002</v>
      </c>
      <c r="V189" s="557">
        <v>21.6067</v>
      </c>
      <c r="W189" s="557">
        <v>51.319412</v>
      </c>
      <c r="X189" s="542">
        <v>1025.3952999999999</v>
      </c>
      <c r="Y189" s="557">
        <v>7.0618999999999996</v>
      </c>
      <c r="Z189" s="542">
        <v>99.114999999999995</v>
      </c>
      <c r="AA189" s="557">
        <v>8.1489999999999991</v>
      </c>
      <c r="AB189" s="557">
        <v>0.62649999999999995</v>
      </c>
      <c r="AC189" s="557">
        <v>0.50439999999999996</v>
      </c>
      <c r="AD189" s="557">
        <v>37.165300000000002</v>
      </c>
      <c r="AE189" s="557">
        <v>21.966999999999999</v>
      </c>
      <c r="AF189" s="557">
        <v>52.669718000000003</v>
      </c>
      <c r="AG189" s="542">
        <v>1025.925</v>
      </c>
      <c r="AH189" s="557">
        <v>6.6578999999999997</v>
      </c>
      <c r="AI189" s="542">
        <v>94.465000000000003</v>
      </c>
      <c r="AJ189" s="557">
        <v>8.09</v>
      </c>
      <c r="AK189" s="557">
        <v>1.0770999999999999</v>
      </c>
      <c r="AL189" s="557">
        <v>2.1945999999999999</v>
      </c>
      <c r="AM189" s="542">
        <v>6</v>
      </c>
    </row>
    <row r="190" spans="1:39">
      <c r="A190" s="546" t="s">
        <v>17</v>
      </c>
      <c r="B190" s="551">
        <v>42359</v>
      </c>
      <c r="C190" s="552">
        <v>0.86617900000000003</v>
      </c>
      <c r="D190" s="553" t="s">
        <v>243</v>
      </c>
      <c r="E190" s="559">
        <v>-0.18099999999999999</v>
      </c>
      <c r="F190" s="559">
        <v>1.64</v>
      </c>
      <c r="G190" s="559">
        <v>0.83699999999999997</v>
      </c>
      <c r="H190" s="553" t="s">
        <v>348</v>
      </c>
      <c r="I190" s="553" t="s">
        <v>349</v>
      </c>
      <c r="J190" s="553" t="s">
        <v>349</v>
      </c>
      <c r="K190" s="556">
        <v>13.6</v>
      </c>
      <c r="L190" s="556">
        <v>110</v>
      </c>
      <c r="M190" s="553" t="s">
        <v>197</v>
      </c>
      <c r="N190" s="553" t="s">
        <v>193</v>
      </c>
      <c r="O190" s="556" t="s">
        <v>241</v>
      </c>
      <c r="P190" s="556" t="s">
        <v>326</v>
      </c>
      <c r="Q190" s="556" t="s">
        <v>327</v>
      </c>
      <c r="R190" s="556"/>
      <c r="S190" s="552"/>
      <c r="T190" s="541">
        <v>0.12739891927006594</v>
      </c>
      <c r="U190" s="557">
        <v>36.524900000000002</v>
      </c>
      <c r="V190" s="557">
        <v>21.572700000000001</v>
      </c>
      <c r="W190" s="557">
        <v>51.437944000000002</v>
      </c>
      <c r="X190" s="542">
        <v>1025.4979000000001</v>
      </c>
      <c r="Y190" s="557">
        <v>6.9046000000000003</v>
      </c>
      <c r="Z190" s="542">
        <v>96.918999999999997</v>
      </c>
      <c r="AA190" s="557">
        <v>8.1809999999999992</v>
      </c>
      <c r="AB190" s="557">
        <v>0.72430000000000005</v>
      </c>
      <c r="AC190" s="557">
        <v>0.66369999999999996</v>
      </c>
      <c r="AD190" s="557">
        <v>37.104300000000002</v>
      </c>
      <c r="AE190" s="557">
        <v>21.940100000000001</v>
      </c>
      <c r="AF190" s="557">
        <v>52.564045999999998</v>
      </c>
      <c r="AG190" s="542">
        <v>1025.8880999999999</v>
      </c>
      <c r="AH190" s="557">
        <v>6.1116999999999999</v>
      </c>
      <c r="AI190" s="542">
        <v>86.643000000000001</v>
      </c>
      <c r="AJ190" s="557">
        <v>8.1259999999999994</v>
      </c>
      <c r="AK190" s="557">
        <v>1.0192000000000001</v>
      </c>
      <c r="AL190" s="557">
        <v>0.9768</v>
      </c>
      <c r="AM190" s="542">
        <v>5.5</v>
      </c>
    </row>
    <row r="191" spans="1:39">
      <c r="A191" s="546" t="s">
        <v>17</v>
      </c>
      <c r="B191" s="551">
        <v>42373</v>
      </c>
      <c r="C191" s="552">
        <v>1.0645156330087135</v>
      </c>
      <c r="D191" s="553" t="s">
        <v>246</v>
      </c>
      <c r="E191" s="560">
        <v>0.36599999999999999</v>
      </c>
      <c r="F191" s="560">
        <v>2.13</v>
      </c>
      <c r="G191" s="560">
        <v>1.58</v>
      </c>
      <c r="H191" s="553" t="s">
        <v>348</v>
      </c>
      <c r="I191" s="553" t="s">
        <v>196</v>
      </c>
      <c r="J191" s="553" t="s">
        <v>349</v>
      </c>
      <c r="K191" s="556">
        <v>15.3</v>
      </c>
      <c r="L191" s="556">
        <v>115</v>
      </c>
      <c r="M191" s="553" t="s">
        <v>188</v>
      </c>
      <c r="N191" s="553" t="s">
        <v>187</v>
      </c>
      <c r="O191" s="556" t="s">
        <v>237</v>
      </c>
      <c r="P191" s="556" t="s">
        <v>326</v>
      </c>
      <c r="Q191" s="556" t="s">
        <v>326</v>
      </c>
      <c r="R191" s="556"/>
      <c r="S191" s="552"/>
      <c r="T191" s="541">
        <v>9.8753215967949212E-2</v>
      </c>
      <c r="U191" s="557">
        <v>36.666499999999999</v>
      </c>
      <c r="V191" s="557">
        <v>23.4998</v>
      </c>
      <c r="W191" s="557">
        <v>53.683335999999997</v>
      </c>
      <c r="X191" s="542">
        <v>1025.0528999999999</v>
      </c>
      <c r="Y191" s="557">
        <v>6.5808999999999997</v>
      </c>
      <c r="Z191" s="542">
        <v>95.632000000000005</v>
      </c>
      <c r="AA191" s="557">
        <v>8.3219999999999992</v>
      </c>
      <c r="AB191" s="557">
        <v>0.30270000000000002</v>
      </c>
      <c r="AC191" s="557">
        <v>0.45540000000000003</v>
      </c>
      <c r="AD191" s="557">
        <v>37.195300000000003</v>
      </c>
      <c r="AE191" s="557">
        <v>23.782399999999999</v>
      </c>
      <c r="AF191" s="557">
        <v>54.683062999999997</v>
      </c>
      <c r="AG191" s="542">
        <v>1025.4138</v>
      </c>
      <c r="AH191" s="557">
        <v>6.5391000000000004</v>
      </c>
      <c r="AI191" s="542">
        <v>95.781000000000006</v>
      </c>
      <c r="AJ191" s="557">
        <v>8.2959999999999994</v>
      </c>
      <c r="AK191" s="557">
        <v>0.55179999999999996</v>
      </c>
      <c r="AL191" s="557">
        <v>0.85099999999999998</v>
      </c>
      <c r="AM191" s="542">
        <v>8.1</v>
      </c>
    </row>
    <row r="192" spans="1:39">
      <c r="A192" s="546" t="s">
        <v>17</v>
      </c>
      <c r="B192" s="551">
        <v>42380</v>
      </c>
      <c r="C192" s="561">
        <v>1.9264423838590932</v>
      </c>
      <c r="D192" s="553" t="s">
        <v>242</v>
      </c>
      <c r="E192" s="554">
        <v>1.49</v>
      </c>
      <c r="F192" s="554">
        <v>2.46</v>
      </c>
      <c r="G192" s="554">
        <v>1.34</v>
      </c>
      <c r="H192" s="553" t="s">
        <v>348</v>
      </c>
      <c r="I192" s="553" t="s">
        <v>196</v>
      </c>
      <c r="J192" s="553" t="s">
        <v>349</v>
      </c>
      <c r="K192" s="555">
        <v>19.100000000000001</v>
      </c>
      <c r="L192" s="555">
        <v>137</v>
      </c>
      <c r="M192" s="553" t="s">
        <v>202</v>
      </c>
      <c r="N192" s="553" t="s">
        <v>204</v>
      </c>
      <c r="O192" s="556" t="s">
        <v>239</v>
      </c>
      <c r="P192" s="556" t="s">
        <v>326</v>
      </c>
      <c r="Q192" s="556" t="s">
        <v>280</v>
      </c>
      <c r="R192" s="556"/>
      <c r="S192" s="552"/>
      <c r="T192" s="541">
        <v>9.0300308929927353E-2</v>
      </c>
      <c r="U192" s="557">
        <v>36.761499999999998</v>
      </c>
      <c r="V192" s="557">
        <v>25.168900000000001</v>
      </c>
      <c r="W192" s="557">
        <v>55.619703999999999</v>
      </c>
      <c r="X192" s="542">
        <v>1024.6224999999999</v>
      </c>
      <c r="Y192" s="557">
        <v>6.5533000000000001</v>
      </c>
      <c r="Z192" s="542">
        <v>98.040999999999997</v>
      </c>
      <c r="AA192" s="557">
        <v>8.1969999999999992</v>
      </c>
      <c r="AB192" s="557">
        <v>0.43340000000000001</v>
      </c>
      <c r="AC192" s="557">
        <v>0.63949999999999996</v>
      </c>
      <c r="AD192" s="557">
        <v>37.703600000000002</v>
      </c>
      <c r="AE192" s="557">
        <v>25.808700000000002</v>
      </c>
      <c r="AF192" s="557">
        <v>57.600682999999997</v>
      </c>
      <c r="AG192" s="542">
        <v>1025.1885</v>
      </c>
      <c r="AH192" s="557">
        <v>5.4217000000000004</v>
      </c>
      <c r="AI192" s="542">
        <v>82.430999999999997</v>
      </c>
      <c r="AJ192" s="557">
        <v>8.1050000000000004</v>
      </c>
      <c r="AK192" s="557">
        <v>1.1829000000000001</v>
      </c>
      <c r="AL192" s="557">
        <v>1.3571</v>
      </c>
      <c r="AM192" s="542">
        <v>8.4</v>
      </c>
    </row>
    <row r="193" spans="1:39">
      <c r="A193" s="546" t="s">
        <v>17</v>
      </c>
      <c r="B193" s="551">
        <v>42387</v>
      </c>
      <c r="C193" s="552">
        <v>2.6691039999999999</v>
      </c>
      <c r="D193" s="553" t="s">
        <v>252</v>
      </c>
      <c r="E193" s="554">
        <v>1.61</v>
      </c>
      <c r="F193" s="554">
        <v>1.65</v>
      </c>
      <c r="G193" s="554">
        <v>2.4</v>
      </c>
      <c r="H193" s="553" t="s">
        <v>348</v>
      </c>
      <c r="I193" s="553" t="s">
        <v>349</v>
      </c>
      <c r="J193" s="553" t="s">
        <v>196</v>
      </c>
      <c r="K193" s="555">
        <v>12.6</v>
      </c>
      <c r="L193" s="555">
        <v>116</v>
      </c>
      <c r="M193" s="553" t="s">
        <v>206</v>
      </c>
      <c r="N193" s="553" t="s">
        <v>187</v>
      </c>
      <c r="O193" s="556" t="s">
        <v>246</v>
      </c>
      <c r="P193" s="556" t="s">
        <v>326</v>
      </c>
      <c r="Q193" s="556" t="s">
        <v>280</v>
      </c>
      <c r="R193" s="556"/>
      <c r="S193" s="556"/>
      <c r="T193" s="541">
        <v>9.5647156956551904E-2</v>
      </c>
      <c r="U193" s="557">
        <v>36.915399999999998</v>
      </c>
      <c r="V193" s="557">
        <v>24.791799999999999</v>
      </c>
      <c r="W193" s="557">
        <v>55.413508999999998</v>
      </c>
      <c r="X193" s="542">
        <v>1024.8539000000001</v>
      </c>
      <c r="Y193" s="557">
        <v>6.4211</v>
      </c>
      <c r="Z193" s="542">
        <v>95.537000000000006</v>
      </c>
      <c r="AA193" s="557">
        <v>8.1739999999999995</v>
      </c>
      <c r="AB193" s="557">
        <v>0.33389999999999997</v>
      </c>
      <c r="AC193" s="557">
        <v>0.77210000000000001</v>
      </c>
      <c r="AD193" s="557">
        <v>37.655799999999999</v>
      </c>
      <c r="AE193" s="557">
        <v>25.415099999999999</v>
      </c>
      <c r="AF193" s="557">
        <v>57.096694999999997</v>
      </c>
      <c r="AG193" s="542">
        <v>1025.2747999999999</v>
      </c>
      <c r="AH193" s="557">
        <v>5.8914</v>
      </c>
      <c r="AI193" s="542">
        <v>88.957999999999998</v>
      </c>
      <c r="AJ193" s="557">
        <v>8.1210000000000004</v>
      </c>
      <c r="AK193" s="557">
        <v>0.88859999999999995</v>
      </c>
      <c r="AL193" s="557">
        <v>1.3320000000000001</v>
      </c>
      <c r="AM193" s="542">
        <v>6.5</v>
      </c>
    </row>
    <row r="194" spans="1:39">
      <c r="A194" s="546" t="s">
        <v>17</v>
      </c>
      <c r="B194" s="551">
        <v>42394</v>
      </c>
      <c r="C194" s="552">
        <v>5.1819490000000004</v>
      </c>
      <c r="D194" s="553" t="s">
        <v>336</v>
      </c>
      <c r="E194" s="554">
        <v>3.75</v>
      </c>
      <c r="F194" s="554">
        <v>2.12</v>
      </c>
      <c r="G194" s="554">
        <v>1.23</v>
      </c>
      <c r="H194" s="553" t="s">
        <v>97</v>
      </c>
      <c r="I194" s="553" t="s">
        <v>196</v>
      </c>
      <c r="J194" s="553" t="s">
        <v>349</v>
      </c>
      <c r="K194" s="555">
        <v>13.7</v>
      </c>
      <c r="L194" s="555">
        <v>124</v>
      </c>
      <c r="M194" s="553" t="s">
        <v>197</v>
      </c>
      <c r="N194" s="553" t="s">
        <v>187</v>
      </c>
      <c r="O194" s="556" t="s">
        <v>241</v>
      </c>
      <c r="P194" s="556" t="s">
        <v>326</v>
      </c>
      <c r="Q194" s="556" t="s">
        <v>280</v>
      </c>
      <c r="R194" s="556"/>
      <c r="S194" s="556"/>
      <c r="T194" s="541">
        <v>0.10051766770234145</v>
      </c>
      <c r="U194" s="557">
        <v>36.734999999999999</v>
      </c>
      <c r="V194" s="557">
        <v>24.324200000000001</v>
      </c>
      <c r="W194" s="557">
        <v>54.665427000000001</v>
      </c>
      <c r="X194" s="542">
        <v>1024.8598</v>
      </c>
      <c r="Y194" s="557">
        <v>6.4082999999999997</v>
      </c>
      <c r="Z194" s="542">
        <v>94.491</v>
      </c>
      <c r="AA194" s="557">
        <v>8.1590000000000007</v>
      </c>
      <c r="AB194" s="557">
        <v>0.2135</v>
      </c>
      <c r="AC194" s="557">
        <v>0.54400000000000004</v>
      </c>
      <c r="AD194" s="557">
        <v>37.572899999999997</v>
      </c>
      <c r="AE194" s="557">
        <v>24.728400000000001</v>
      </c>
      <c r="AF194" s="557">
        <v>56.222383000000001</v>
      </c>
      <c r="AG194" s="542">
        <v>1025.4231</v>
      </c>
      <c r="AH194" s="557">
        <v>5.5457999999999998</v>
      </c>
      <c r="AI194" s="542">
        <v>82.734999999999999</v>
      </c>
      <c r="AJ194" s="557">
        <v>8.0739999999999998</v>
      </c>
      <c r="AK194" s="557">
        <v>2.3931</v>
      </c>
      <c r="AL194" s="557">
        <v>1.6979</v>
      </c>
      <c r="AM194" s="542">
        <v>9.5</v>
      </c>
    </row>
    <row r="195" spans="1:39">
      <c r="A195" s="546" t="s">
        <v>17</v>
      </c>
      <c r="B195" s="551">
        <v>42401</v>
      </c>
      <c r="C195" s="552">
        <v>11.312376892034951</v>
      </c>
      <c r="D195" s="553" t="s">
        <v>208</v>
      </c>
      <c r="E195" s="554">
        <v>11.9</v>
      </c>
      <c r="F195" s="554">
        <v>5.87</v>
      </c>
      <c r="G195" s="554">
        <v>3.14</v>
      </c>
      <c r="H195" s="553" t="s">
        <v>116</v>
      </c>
      <c r="I195" s="553" t="s">
        <v>186</v>
      </c>
      <c r="J195" s="553" t="s">
        <v>191</v>
      </c>
      <c r="K195" s="555">
        <v>18.2</v>
      </c>
      <c r="L195" s="555">
        <v>127</v>
      </c>
      <c r="M195" s="553" t="s">
        <v>195</v>
      </c>
      <c r="N195" s="553" t="s">
        <v>189</v>
      </c>
      <c r="O195" s="556" t="s">
        <v>243</v>
      </c>
      <c r="P195" s="556" t="s">
        <v>326</v>
      </c>
      <c r="Q195" s="556" t="s">
        <v>280</v>
      </c>
      <c r="R195" s="556"/>
      <c r="S195" s="556"/>
      <c r="T195" s="541">
        <v>0.19109770123854064</v>
      </c>
      <c r="U195" s="557">
        <v>36.747799999999998</v>
      </c>
      <c r="V195" s="557">
        <v>23.485900000000001</v>
      </c>
      <c r="W195" s="557">
        <v>53.773969999999998</v>
      </c>
      <c r="X195" s="542">
        <v>1025.1184000000001</v>
      </c>
      <c r="Y195" s="557">
        <v>6.3925000000000001</v>
      </c>
      <c r="Z195" s="542">
        <v>92.915000000000006</v>
      </c>
      <c r="AA195" s="557">
        <v>8.1660000000000004</v>
      </c>
      <c r="AB195" s="557">
        <v>1.0039</v>
      </c>
      <c r="AC195" s="557">
        <v>0.71060000000000001</v>
      </c>
      <c r="AD195" s="557">
        <v>37.282800000000002</v>
      </c>
      <c r="AE195" s="557">
        <v>23.7852</v>
      </c>
      <c r="AF195" s="557">
        <v>54.800984999999997</v>
      </c>
      <c r="AG195" s="542">
        <v>1025.4875999999999</v>
      </c>
      <c r="AH195" s="557">
        <v>5.8864000000000001</v>
      </c>
      <c r="AI195" s="542">
        <v>86.266999999999996</v>
      </c>
      <c r="AJ195" s="557">
        <v>8.1300000000000008</v>
      </c>
      <c r="AK195" s="557">
        <v>1.4486000000000001</v>
      </c>
      <c r="AL195" s="557">
        <v>1.4306000000000001</v>
      </c>
      <c r="AM195" s="542">
        <v>4.2</v>
      </c>
    </row>
    <row r="196" spans="1:39">
      <c r="A196" s="546" t="s">
        <v>17</v>
      </c>
      <c r="B196" s="551">
        <v>42408</v>
      </c>
      <c r="C196" s="552">
        <v>1.717616</v>
      </c>
      <c r="D196" s="553" t="s">
        <v>248</v>
      </c>
      <c r="E196" s="554">
        <v>0.63600000000000001</v>
      </c>
      <c r="F196" s="554">
        <v>1.81</v>
      </c>
      <c r="G196" s="554">
        <v>1.73</v>
      </c>
      <c r="H196" s="553" t="s">
        <v>348</v>
      </c>
      <c r="I196" s="553" t="s">
        <v>349</v>
      </c>
      <c r="J196" s="553" t="s">
        <v>349</v>
      </c>
      <c r="K196" s="556">
        <v>13.6</v>
      </c>
      <c r="L196" s="556">
        <v>127</v>
      </c>
      <c r="M196" s="553" t="s">
        <v>197</v>
      </c>
      <c r="N196" s="553" t="s">
        <v>189</v>
      </c>
      <c r="O196" s="556" t="s">
        <v>243</v>
      </c>
      <c r="P196" s="556" t="s">
        <v>326</v>
      </c>
      <c r="Q196" s="556" t="s">
        <v>280</v>
      </c>
      <c r="R196" s="556"/>
      <c r="S196" s="556"/>
      <c r="T196" s="541">
        <v>0.10317643159438614</v>
      </c>
      <c r="U196" s="557">
        <v>36.821199999999997</v>
      </c>
      <c r="V196" s="557">
        <v>23.5199</v>
      </c>
      <c r="W196" s="557">
        <v>53.906067</v>
      </c>
      <c r="X196" s="542">
        <v>1025.1642999999999</v>
      </c>
      <c r="Y196" s="557">
        <v>6.6924999999999999</v>
      </c>
      <c r="Z196" s="542">
        <v>97.375</v>
      </c>
      <c r="AA196" s="557">
        <v>8.1940000000000008</v>
      </c>
      <c r="AB196" s="557">
        <v>0.4173</v>
      </c>
      <c r="AC196" s="557">
        <v>0.44</v>
      </c>
      <c r="AD196" s="557">
        <v>37.550199999999997</v>
      </c>
      <c r="AE196" s="557">
        <v>24.240200000000002</v>
      </c>
      <c r="AF196" s="557">
        <v>55.651803999999998</v>
      </c>
      <c r="AG196" s="542">
        <v>1025.5543</v>
      </c>
      <c r="AH196" s="557">
        <v>5.9264999999999999</v>
      </c>
      <c r="AI196" s="542">
        <v>87.671000000000006</v>
      </c>
      <c r="AJ196" s="557">
        <v>8.1310000000000002</v>
      </c>
      <c r="AK196" s="557">
        <v>1.8182</v>
      </c>
      <c r="AL196" s="557">
        <v>2.2831000000000001</v>
      </c>
      <c r="AM196" s="542">
        <v>7.5</v>
      </c>
    </row>
    <row r="197" spans="1:39">
      <c r="A197" s="546" t="s">
        <v>17</v>
      </c>
      <c r="B197" s="551">
        <v>42415</v>
      </c>
      <c r="C197" s="552">
        <v>4.4209209999999999</v>
      </c>
      <c r="D197" s="553" t="s">
        <v>310</v>
      </c>
      <c r="E197" s="554">
        <v>5.12</v>
      </c>
      <c r="F197" s="554">
        <v>2.68</v>
      </c>
      <c r="G197" s="554">
        <v>1.31</v>
      </c>
      <c r="H197" s="553" t="s">
        <v>108</v>
      </c>
      <c r="I197" s="553" t="s">
        <v>191</v>
      </c>
      <c r="J197" s="553" t="s">
        <v>349</v>
      </c>
      <c r="K197" s="555">
        <v>14.6</v>
      </c>
      <c r="L197" s="555">
        <v>129</v>
      </c>
      <c r="M197" s="553" t="s">
        <v>188</v>
      </c>
      <c r="N197" s="553" t="s">
        <v>189</v>
      </c>
      <c r="O197" s="556" t="s">
        <v>241</v>
      </c>
      <c r="P197" s="556" t="s">
        <v>326</v>
      </c>
      <c r="Q197" s="556" t="s">
        <v>280</v>
      </c>
      <c r="R197" s="556"/>
      <c r="S197" s="556"/>
      <c r="T197" s="541">
        <v>0.13512468127093483</v>
      </c>
      <c r="U197" s="557">
        <v>36.804499999999997</v>
      </c>
      <c r="V197" s="557">
        <v>23.599299999999999</v>
      </c>
      <c r="W197" s="557">
        <v>53.970455999999999</v>
      </c>
      <c r="X197" s="542">
        <v>1025.1286</v>
      </c>
      <c r="Y197" s="557">
        <v>6.5204000000000004</v>
      </c>
      <c r="Z197" s="542">
        <v>94.992000000000004</v>
      </c>
      <c r="AA197" s="557">
        <v>8.2759999999999998</v>
      </c>
      <c r="AB197" s="557">
        <v>0.72430000000000005</v>
      </c>
      <c r="AC197" s="557">
        <v>0.56140000000000001</v>
      </c>
      <c r="AD197" s="557">
        <v>37.453600000000002</v>
      </c>
      <c r="AE197" s="557">
        <v>24.110800000000001</v>
      </c>
      <c r="AF197" s="557">
        <v>55.382192000000003</v>
      </c>
      <c r="AG197" s="542">
        <v>1025.5195000000001</v>
      </c>
      <c r="AH197" s="557">
        <v>6.0556999999999999</v>
      </c>
      <c r="AI197" s="542">
        <v>89.334999999999994</v>
      </c>
      <c r="AJ197" s="557">
        <v>8.2409999999999997</v>
      </c>
      <c r="AK197" s="557">
        <v>0.86350000000000005</v>
      </c>
      <c r="AL197" s="557">
        <v>0.97199999999999998</v>
      </c>
      <c r="AM197" s="542">
        <v>5.0999999999999996</v>
      </c>
    </row>
    <row r="198" spans="1:39">
      <c r="A198" s="546" t="s">
        <v>17</v>
      </c>
      <c r="B198" s="551">
        <v>42429</v>
      </c>
      <c r="C198" s="552">
        <v>1.5315300000000001</v>
      </c>
      <c r="D198" s="553" t="s">
        <v>111</v>
      </c>
      <c r="E198" s="554">
        <v>0.53200000000000003</v>
      </c>
      <c r="F198" s="554">
        <v>2.39</v>
      </c>
      <c r="G198" s="554">
        <v>0.44500000000000001</v>
      </c>
      <c r="H198" s="553" t="s">
        <v>348</v>
      </c>
      <c r="I198" s="553" t="s">
        <v>196</v>
      </c>
      <c r="J198" s="553" t="s">
        <v>349</v>
      </c>
      <c r="K198" s="555">
        <v>14.1</v>
      </c>
      <c r="L198" s="555">
        <v>115</v>
      </c>
      <c r="M198" s="553" t="s">
        <v>197</v>
      </c>
      <c r="N198" s="553" t="s">
        <v>187</v>
      </c>
      <c r="O198" s="556" t="s">
        <v>237</v>
      </c>
      <c r="P198" s="556" t="s">
        <v>326</v>
      </c>
      <c r="Q198" s="556" t="s">
        <v>280</v>
      </c>
      <c r="R198" s="556"/>
      <c r="S198" s="556"/>
      <c r="T198" s="541">
        <v>8.3488100958017342E-2</v>
      </c>
      <c r="U198" s="557">
        <v>36.9816</v>
      </c>
      <c r="V198" s="557">
        <v>23.8764</v>
      </c>
      <c r="W198" s="557">
        <v>54.502305999999997</v>
      </c>
      <c r="X198" s="542">
        <v>1025.1805999999999</v>
      </c>
      <c r="Y198" s="557">
        <v>6.7403000000000004</v>
      </c>
      <c r="Z198" s="542">
        <v>98.766000000000005</v>
      </c>
      <c r="AA198" s="557">
        <v>8.3520000000000003</v>
      </c>
      <c r="AB198" s="557">
        <v>0.2198</v>
      </c>
      <c r="AC198" s="557">
        <v>0.41620000000000001</v>
      </c>
      <c r="AD198" s="557">
        <v>37.590200000000003</v>
      </c>
      <c r="AE198" s="557">
        <v>24.202100000000002</v>
      </c>
      <c r="AF198" s="557">
        <v>55.662309999999998</v>
      </c>
      <c r="AG198" s="542">
        <v>1025.5974000000001</v>
      </c>
      <c r="AH198" s="557">
        <v>6.1391999999999998</v>
      </c>
      <c r="AI198" s="542">
        <v>90.778999999999996</v>
      </c>
      <c r="AJ198" s="557">
        <v>8.2970000000000006</v>
      </c>
      <c r="AK198" s="557">
        <v>0.67130000000000001</v>
      </c>
      <c r="AL198" s="557">
        <v>1.0159</v>
      </c>
      <c r="AM198" s="542">
        <v>9.5</v>
      </c>
    </row>
    <row r="199" spans="1:39">
      <c r="A199" s="546" t="s">
        <v>17</v>
      </c>
      <c r="B199" s="551">
        <v>42436</v>
      </c>
      <c r="C199" s="552">
        <v>2.5010210000000002</v>
      </c>
      <c r="D199" s="553" t="s">
        <v>247</v>
      </c>
      <c r="E199" s="554">
        <v>2.38</v>
      </c>
      <c r="F199" s="554">
        <v>2.42</v>
      </c>
      <c r="G199" s="554">
        <v>1.26</v>
      </c>
      <c r="H199" s="553" t="s">
        <v>348</v>
      </c>
      <c r="I199" s="553" t="s">
        <v>196</v>
      </c>
      <c r="J199" s="553" t="s">
        <v>349</v>
      </c>
      <c r="K199" s="555">
        <v>15.4</v>
      </c>
      <c r="L199" s="555">
        <v>122</v>
      </c>
      <c r="M199" s="553" t="s">
        <v>188</v>
      </c>
      <c r="N199" s="553" t="s">
        <v>187</v>
      </c>
      <c r="O199" s="556" t="s">
        <v>246</v>
      </c>
      <c r="P199" s="556" t="s">
        <v>326</v>
      </c>
      <c r="Q199" s="556" t="s">
        <v>280</v>
      </c>
      <c r="R199" s="556"/>
      <c r="S199" s="556"/>
      <c r="T199" s="541">
        <v>0.10984587700724528</v>
      </c>
      <c r="U199" s="557">
        <v>36.852499999999999</v>
      </c>
      <c r="V199" s="557">
        <v>22.743300000000001</v>
      </c>
      <c r="W199" s="557">
        <v>53.106811999999998</v>
      </c>
      <c r="X199" s="542">
        <v>1025.415</v>
      </c>
      <c r="Y199" s="557">
        <v>6.6714000000000002</v>
      </c>
      <c r="Z199" s="542">
        <v>95.783000000000001</v>
      </c>
      <c r="AA199" s="557">
        <v>8.3070000000000004</v>
      </c>
      <c r="AB199" s="557">
        <v>0.75370000000000004</v>
      </c>
      <c r="AC199" s="557">
        <v>0.72850000000000004</v>
      </c>
      <c r="AD199" s="557">
        <v>37.345399999999998</v>
      </c>
      <c r="AE199" s="557">
        <v>23.231400000000001</v>
      </c>
      <c r="AF199" s="557">
        <v>54.275658999999997</v>
      </c>
      <c r="AG199" s="542">
        <v>1025.6995999999999</v>
      </c>
      <c r="AH199" s="557">
        <v>6.6673999999999998</v>
      </c>
      <c r="AI199" s="542">
        <v>96.819000000000003</v>
      </c>
      <c r="AJ199" s="557">
        <v>8.2850000000000001</v>
      </c>
      <c r="AK199" s="557">
        <v>0.8911</v>
      </c>
      <c r="AL199" s="557">
        <v>1.2522</v>
      </c>
      <c r="AM199" s="542">
        <v>5.3</v>
      </c>
    </row>
    <row r="200" spans="1:39">
      <c r="A200" s="546" t="s">
        <v>17</v>
      </c>
      <c r="B200" s="551">
        <v>42443</v>
      </c>
      <c r="C200" s="552">
        <v>0.65635500000000002</v>
      </c>
      <c r="D200" s="553" t="s">
        <v>238</v>
      </c>
      <c r="E200" s="554">
        <v>-5.8500000000000002E-3</v>
      </c>
      <c r="F200" s="554">
        <v>2.04</v>
      </c>
      <c r="G200" s="554">
        <v>1.37</v>
      </c>
      <c r="H200" s="553" t="s">
        <v>348</v>
      </c>
      <c r="I200" s="553" t="s">
        <v>196</v>
      </c>
      <c r="J200" s="553" t="s">
        <v>349</v>
      </c>
      <c r="K200" s="555">
        <v>13.9</v>
      </c>
      <c r="L200" s="555">
        <v>122</v>
      </c>
      <c r="M200" s="553" t="s">
        <v>197</v>
      </c>
      <c r="N200" s="553" t="s">
        <v>187</v>
      </c>
      <c r="O200" s="556" t="s">
        <v>246</v>
      </c>
      <c r="P200" s="556" t="s">
        <v>326</v>
      </c>
      <c r="Q200" s="556" t="s">
        <v>240</v>
      </c>
      <c r="R200" s="556"/>
      <c r="S200" s="556"/>
      <c r="T200" s="541">
        <v>0.1339546658606065</v>
      </c>
      <c r="U200" s="557">
        <v>36.872900000000001</v>
      </c>
      <c r="V200" s="557">
        <v>23.3108</v>
      </c>
      <c r="W200" s="557">
        <v>53.746524999999998</v>
      </c>
      <c r="X200" s="542">
        <v>1025.2648999999999</v>
      </c>
      <c r="Y200" s="557">
        <v>6.6516000000000002</v>
      </c>
      <c r="Z200" s="542">
        <v>96.457999999999998</v>
      </c>
      <c r="AA200" s="557">
        <v>8.2870000000000008</v>
      </c>
      <c r="AB200" s="557">
        <v>0.66020000000000001</v>
      </c>
      <c r="AC200" s="557">
        <v>0.76670000000000005</v>
      </c>
      <c r="AD200" s="557">
        <v>36.872</v>
      </c>
      <c r="AE200" s="557">
        <v>23.274899999999999</v>
      </c>
      <c r="AF200" s="557">
        <v>53.712108000000001</v>
      </c>
      <c r="AG200" s="542">
        <v>1025.3280999999999</v>
      </c>
      <c r="AH200" s="557">
        <v>6.5826000000000002</v>
      </c>
      <c r="AI200" s="542">
        <v>95.397000000000006</v>
      </c>
      <c r="AJ200" s="557">
        <v>8.282</v>
      </c>
      <c r="AK200" s="557">
        <v>0.876</v>
      </c>
      <c r="AL200" s="557">
        <v>1.4259999999999999</v>
      </c>
      <c r="AM200" s="542">
        <v>4.9000000000000004</v>
      </c>
    </row>
    <row r="201" spans="1:39">
      <c r="A201" s="562" t="s">
        <v>17</v>
      </c>
      <c r="B201" s="563">
        <v>42450</v>
      </c>
      <c r="C201" s="564">
        <v>1.5105215489283534</v>
      </c>
      <c r="D201" s="565" t="s">
        <v>111</v>
      </c>
      <c r="E201" s="554">
        <v>0.64900000000000002</v>
      </c>
      <c r="F201" s="554">
        <v>1.29</v>
      </c>
      <c r="G201" s="554">
        <v>1.57</v>
      </c>
      <c r="H201" s="565" t="s">
        <v>348</v>
      </c>
      <c r="I201" s="565" t="s">
        <v>349</v>
      </c>
      <c r="J201" s="565" t="s">
        <v>349</v>
      </c>
      <c r="K201" s="542">
        <v>13.8</v>
      </c>
      <c r="L201" s="566">
        <v>130</v>
      </c>
      <c r="M201" s="565" t="s">
        <v>197</v>
      </c>
      <c r="N201" s="565" t="s">
        <v>189</v>
      </c>
      <c r="O201" s="567" t="s">
        <v>250</v>
      </c>
      <c r="P201" s="567" t="s">
        <v>326</v>
      </c>
      <c r="Q201" s="567" t="s">
        <v>240</v>
      </c>
      <c r="R201" s="567"/>
      <c r="S201" s="567"/>
      <c r="T201" s="541">
        <v>0.10469274115451271</v>
      </c>
      <c r="U201" s="557">
        <v>36.965299999999999</v>
      </c>
      <c r="V201" s="557">
        <v>23.306100000000001</v>
      </c>
      <c r="W201" s="557">
        <v>53.860922000000002</v>
      </c>
      <c r="X201" s="542">
        <v>1025.3364999999999</v>
      </c>
      <c r="Y201" s="557">
        <v>6.6456</v>
      </c>
      <c r="Z201" s="542">
        <v>96.415000000000006</v>
      </c>
      <c r="AA201" s="557">
        <v>8.2789999999999999</v>
      </c>
      <c r="AB201" s="557">
        <v>0.6</v>
      </c>
      <c r="AC201" s="557">
        <v>0.65</v>
      </c>
      <c r="AD201" s="557">
        <v>37.786200000000001</v>
      </c>
      <c r="AE201" s="557">
        <v>23.592500000000001</v>
      </c>
      <c r="AF201" s="557">
        <v>55.242756</v>
      </c>
      <c r="AG201" s="542">
        <v>1025.9284</v>
      </c>
      <c r="AH201" s="557">
        <v>6.0042999999999997</v>
      </c>
      <c r="AI201" s="542">
        <v>87.959000000000003</v>
      </c>
      <c r="AJ201" s="557">
        <v>8.1999999999999993</v>
      </c>
      <c r="AK201" s="557">
        <v>1.0991</v>
      </c>
      <c r="AL201" s="557">
        <v>2.2966000000000002</v>
      </c>
      <c r="AM201" s="542">
        <v>6.9</v>
      </c>
    </row>
    <row r="202" spans="1:39">
      <c r="A202" s="546" t="s">
        <v>17</v>
      </c>
      <c r="B202" s="551">
        <v>42458</v>
      </c>
      <c r="C202" s="552">
        <v>3.8325562231566259</v>
      </c>
      <c r="D202" s="553" t="s">
        <v>334</v>
      </c>
      <c r="E202" s="554">
        <v>3.15</v>
      </c>
      <c r="F202" s="554">
        <v>1.48</v>
      </c>
      <c r="G202" s="554">
        <v>2.12</v>
      </c>
      <c r="H202" s="553" t="s">
        <v>191</v>
      </c>
      <c r="I202" s="553" t="s">
        <v>349</v>
      </c>
      <c r="J202" s="553" t="s">
        <v>196</v>
      </c>
      <c r="K202" s="555">
        <v>17.3</v>
      </c>
      <c r="L202" s="555">
        <v>151</v>
      </c>
      <c r="M202" s="553" t="s">
        <v>102</v>
      </c>
      <c r="N202" s="553" t="s">
        <v>198</v>
      </c>
      <c r="O202" s="556" t="s">
        <v>258</v>
      </c>
      <c r="P202" s="556" t="s">
        <v>326</v>
      </c>
      <c r="Q202" s="556" t="s">
        <v>237</v>
      </c>
      <c r="R202" s="556"/>
      <c r="S202" s="556"/>
      <c r="T202" s="541">
        <v>0.16283274422243971</v>
      </c>
      <c r="U202" s="557">
        <v>36.948</v>
      </c>
      <c r="V202" s="557">
        <v>22.5686</v>
      </c>
      <c r="W202" s="557">
        <v>53.040184000000004</v>
      </c>
      <c r="X202" s="542">
        <v>1025.5391</v>
      </c>
      <c r="Y202" s="557">
        <v>6.7346000000000004</v>
      </c>
      <c r="Z202" s="542">
        <v>96.447999999999993</v>
      </c>
      <c r="AA202" s="557">
        <v>8.2149999999999999</v>
      </c>
      <c r="AB202" s="557">
        <v>1.1399999999999999</v>
      </c>
      <c r="AC202" s="557">
        <v>1.1769000000000001</v>
      </c>
      <c r="AD202" s="557">
        <v>38.035400000000003</v>
      </c>
      <c r="AE202" s="557">
        <v>23.078900000000001</v>
      </c>
      <c r="AF202" s="557">
        <v>54.994042</v>
      </c>
      <c r="AG202" s="542">
        <v>1026.2701</v>
      </c>
      <c r="AH202" s="557">
        <v>5.3806000000000003</v>
      </c>
      <c r="AI202" s="542">
        <v>78.238</v>
      </c>
      <c r="AJ202" s="557">
        <v>8.1069999999999993</v>
      </c>
      <c r="AK202" s="557">
        <v>1.7726999999999999</v>
      </c>
      <c r="AL202" s="557">
        <v>2.2109999999999999</v>
      </c>
      <c r="AM202" s="542">
        <v>3.5</v>
      </c>
    </row>
    <row r="203" spans="1:39">
      <c r="A203" s="546"/>
      <c r="B203" s="551"/>
      <c r="C203" s="552"/>
      <c r="D203" s="553"/>
      <c r="E203" s="554"/>
      <c r="F203" s="554"/>
      <c r="G203" s="554"/>
      <c r="H203" s="553"/>
      <c r="I203" s="553"/>
      <c r="J203" s="553"/>
      <c r="K203" s="555"/>
      <c r="L203" s="555"/>
      <c r="M203" s="553"/>
      <c r="N203" s="553"/>
      <c r="O203" s="556"/>
      <c r="P203" s="556"/>
      <c r="Q203" s="556"/>
      <c r="R203" s="556"/>
      <c r="S203" s="556"/>
      <c r="U203" s="557"/>
      <c r="V203" s="557"/>
      <c r="W203" s="557"/>
      <c r="X203" s="542"/>
      <c r="Y203" s="557"/>
      <c r="Z203" s="542"/>
      <c r="AA203" s="557"/>
      <c r="AB203" s="557"/>
      <c r="AC203" s="557"/>
      <c r="AD203" s="557"/>
      <c r="AE203" s="557"/>
      <c r="AF203" s="557"/>
      <c r="AG203" s="542"/>
      <c r="AH203" s="557"/>
      <c r="AI203" s="542"/>
      <c r="AJ203" s="557"/>
      <c r="AK203" s="557"/>
      <c r="AL203" s="557"/>
    </row>
    <row r="204" spans="1:39">
      <c r="A204" s="546" t="s">
        <v>359</v>
      </c>
      <c r="B204" s="551">
        <v>42339</v>
      </c>
      <c r="C204" s="552">
        <v>0.7</v>
      </c>
      <c r="D204" s="553" t="s">
        <v>238</v>
      </c>
      <c r="E204" s="554">
        <v>0.65</v>
      </c>
      <c r="F204" s="554">
        <v>3.73</v>
      </c>
      <c r="G204" s="554">
        <v>0.53</v>
      </c>
      <c r="H204" s="553" t="s">
        <v>348</v>
      </c>
      <c r="I204" s="553" t="s">
        <v>97</v>
      </c>
      <c r="J204" s="553" t="s">
        <v>349</v>
      </c>
      <c r="K204" s="555">
        <v>17.100000000000001</v>
      </c>
      <c r="L204" s="555">
        <v>121</v>
      </c>
      <c r="M204" s="553" t="s">
        <v>102</v>
      </c>
      <c r="N204" s="553" t="s">
        <v>187</v>
      </c>
      <c r="O204" s="556" t="s">
        <v>111</v>
      </c>
      <c r="P204" s="556" t="s">
        <v>326</v>
      </c>
      <c r="Q204" s="556" t="s">
        <v>240</v>
      </c>
      <c r="R204" s="556"/>
      <c r="S204" s="556"/>
      <c r="T204" s="541">
        <v>0.10100363377533109</v>
      </c>
      <c r="U204" s="557">
        <v>36.190600000000003</v>
      </c>
      <c r="V204" s="557">
        <v>21.761099999999999</v>
      </c>
      <c r="W204" s="557">
        <v>51.218274000000001</v>
      </c>
      <c r="X204" s="542">
        <v>1025.1911</v>
      </c>
      <c r="Y204" s="557">
        <v>7.0285000000000002</v>
      </c>
      <c r="Z204" s="542">
        <v>98.796999999999997</v>
      </c>
      <c r="AA204" s="557">
        <v>8.1839999999999993</v>
      </c>
      <c r="AB204" s="557">
        <v>0.43430000000000002</v>
      </c>
      <c r="AC204" s="557">
        <v>0.53490000000000004</v>
      </c>
      <c r="AD204" s="557">
        <v>36.186700000000002</v>
      </c>
      <c r="AE204" s="557">
        <v>21.516400000000001</v>
      </c>
      <c r="AF204" s="557">
        <v>50.961813999999997</v>
      </c>
      <c r="AG204" s="542">
        <v>1025.3228999999999</v>
      </c>
      <c r="AH204" s="557">
        <v>6.8299000000000003</v>
      </c>
      <c r="AI204" s="542">
        <v>95.584999999999994</v>
      </c>
      <c r="AJ204" s="557">
        <v>8.1760000000000002</v>
      </c>
      <c r="AK204" s="557">
        <v>0.43290000000000001</v>
      </c>
      <c r="AL204" s="557">
        <v>1.7702</v>
      </c>
      <c r="AM204" s="542">
        <v>6.3</v>
      </c>
    </row>
    <row r="205" spans="1:39">
      <c r="A205" s="546" t="s">
        <v>359</v>
      </c>
      <c r="B205" s="551">
        <v>42345</v>
      </c>
      <c r="C205" s="552">
        <v>0.122777</v>
      </c>
      <c r="D205" s="553" t="s">
        <v>350</v>
      </c>
      <c r="E205" s="554">
        <v>-0.36799999999999999</v>
      </c>
      <c r="F205" s="554">
        <v>3.82</v>
      </c>
      <c r="G205" s="554">
        <v>2.7099999999999999E-2</v>
      </c>
      <c r="H205" s="553" t="s">
        <v>348</v>
      </c>
      <c r="I205" s="553" t="s">
        <v>97</v>
      </c>
      <c r="J205" s="553" t="s">
        <v>349</v>
      </c>
      <c r="K205" s="555">
        <v>14.6</v>
      </c>
      <c r="L205" s="555">
        <v>102</v>
      </c>
      <c r="M205" s="553" t="s">
        <v>188</v>
      </c>
      <c r="N205" s="553" t="s">
        <v>207</v>
      </c>
      <c r="O205" s="556" t="s">
        <v>239</v>
      </c>
      <c r="P205" s="556" t="s">
        <v>326</v>
      </c>
      <c r="Q205" s="556" t="s">
        <v>280</v>
      </c>
      <c r="R205" s="556"/>
      <c r="S205" s="556"/>
      <c r="T205" s="541">
        <v>9.5974210024403483E-2</v>
      </c>
      <c r="U205" s="557">
        <v>36.241500000000002</v>
      </c>
      <c r="V205" s="557">
        <v>21.2973</v>
      </c>
      <c r="W205" s="557">
        <v>50.792208000000002</v>
      </c>
      <c r="X205" s="542">
        <v>1025.3585</v>
      </c>
      <c r="Y205" s="557">
        <v>7.0399000000000003</v>
      </c>
      <c r="Z205" s="542">
        <v>98.17</v>
      </c>
      <c r="AA205" s="557">
        <v>8.3079999999999998</v>
      </c>
      <c r="AB205" s="557">
        <v>0.4264</v>
      </c>
      <c r="AC205" s="557">
        <v>0.5141</v>
      </c>
      <c r="AD205" s="557">
        <v>36.275100000000002</v>
      </c>
      <c r="AE205" s="557">
        <v>21.203099999999999</v>
      </c>
      <c r="AF205" s="557">
        <v>50.741771999999997</v>
      </c>
      <c r="AG205" s="542">
        <v>1025.4784</v>
      </c>
      <c r="AH205" s="557">
        <v>6.9115000000000002</v>
      </c>
      <c r="AI205" s="542">
        <v>96.236999999999995</v>
      </c>
      <c r="AJ205" s="557">
        <v>8.3040000000000003</v>
      </c>
      <c r="AK205" s="557">
        <v>0.55700000000000005</v>
      </c>
      <c r="AL205" s="557">
        <v>1.6576</v>
      </c>
      <c r="AM205" s="542">
        <v>5.5</v>
      </c>
    </row>
    <row r="206" spans="1:39">
      <c r="A206" s="546" t="s">
        <v>359</v>
      </c>
      <c r="B206" s="551">
        <v>42352</v>
      </c>
      <c r="C206" s="552">
        <v>0.27335900000000002</v>
      </c>
      <c r="D206" s="553" t="s">
        <v>350</v>
      </c>
      <c r="E206" s="559">
        <v>-0.374</v>
      </c>
      <c r="F206" s="559">
        <v>1.78</v>
      </c>
      <c r="G206" s="559">
        <v>0.62</v>
      </c>
      <c r="H206" s="553" t="s">
        <v>348</v>
      </c>
      <c r="I206" s="553" t="s">
        <v>349</v>
      </c>
      <c r="J206" s="553" t="s">
        <v>349</v>
      </c>
      <c r="K206" s="556">
        <v>15.3</v>
      </c>
      <c r="L206" s="556">
        <v>147</v>
      </c>
      <c r="M206" s="553" t="s">
        <v>188</v>
      </c>
      <c r="N206" s="553" t="s">
        <v>198</v>
      </c>
      <c r="O206" s="556" t="s">
        <v>250</v>
      </c>
      <c r="P206" s="556" t="s">
        <v>326</v>
      </c>
      <c r="Q206" s="556" t="s">
        <v>280</v>
      </c>
      <c r="R206" s="556"/>
      <c r="S206" s="556"/>
      <c r="T206" s="541">
        <v>9.9065606653777991E-2</v>
      </c>
      <c r="U206" s="557">
        <v>36.387</v>
      </c>
      <c r="V206" s="557">
        <v>21.669599999999999</v>
      </c>
      <c r="W206" s="557">
        <v>51.368175000000001</v>
      </c>
      <c r="X206" s="542">
        <v>1025.3667</v>
      </c>
      <c r="Y206" s="557">
        <v>7.2306999999999997</v>
      </c>
      <c r="Z206" s="542">
        <v>101.59</v>
      </c>
      <c r="AA206" s="557">
        <v>8.1560000000000006</v>
      </c>
      <c r="AB206" s="557">
        <v>0.64690000000000003</v>
      </c>
      <c r="AC206" s="557">
        <v>0.71430000000000005</v>
      </c>
      <c r="AD206" s="557">
        <v>36.395099999999999</v>
      </c>
      <c r="AE206" s="557">
        <v>21.477799999999998</v>
      </c>
      <c r="AF206" s="557">
        <v>51.181655999999997</v>
      </c>
      <c r="AG206" s="542">
        <v>1025.4920999999999</v>
      </c>
      <c r="AH206" s="557">
        <v>7.1443000000000003</v>
      </c>
      <c r="AI206" s="542">
        <v>100.038</v>
      </c>
      <c r="AJ206" s="557">
        <v>8.1639999999999997</v>
      </c>
      <c r="AK206" s="557">
        <v>0.73089999999999999</v>
      </c>
      <c r="AL206" s="557">
        <v>1.2890999999999999</v>
      </c>
      <c r="AM206" s="542">
        <v>5.5</v>
      </c>
    </row>
    <row r="207" spans="1:39">
      <c r="A207" s="546" t="s">
        <v>359</v>
      </c>
      <c r="B207" s="551">
        <v>42359</v>
      </c>
      <c r="C207" s="552">
        <v>0.42017500000000002</v>
      </c>
      <c r="D207" s="553" t="s">
        <v>350</v>
      </c>
      <c r="E207" s="559">
        <v>-1</v>
      </c>
      <c r="F207" s="559">
        <v>2.5299999999999998</v>
      </c>
      <c r="G207" s="559">
        <v>0.55300000000000005</v>
      </c>
      <c r="H207" s="553" t="s">
        <v>348</v>
      </c>
      <c r="I207" s="553" t="s">
        <v>191</v>
      </c>
      <c r="J207" s="553" t="s">
        <v>349</v>
      </c>
      <c r="K207" s="556">
        <v>15.9</v>
      </c>
      <c r="L207" s="556">
        <v>119</v>
      </c>
      <c r="M207" s="553" t="s">
        <v>119</v>
      </c>
      <c r="N207" s="553" t="s">
        <v>187</v>
      </c>
      <c r="O207" s="556" t="s">
        <v>243</v>
      </c>
      <c r="P207" s="556" t="s">
        <v>326</v>
      </c>
      <c r="Q207" s="556" t="s">
        <v>280</v>
      </c>
      <c r="R207" s="556"/>
      <c r="S207" s="552"/>
      <c r="T207" s="541">
        <v>0.13528950166322704</v>
      </c>
      <c r="U207" s="557">
        <v>36.5137</v>
      </c>
      <c r="V207" s="557">
        <v>21.6876</v>
      </c>
      <c r="W207" s="557">
        <v>51.546190000000003</v>
      </c>
      <c r="X207" s="542">
        <v>1025.4582</v>
      </c>
      <c r="Y207" s="557">
        <v>6.9359999999999999</v>
      </c>
      <c r="Z207" s="542">
        <v>97.552999999999997</v>
      </c>
      <c r="AA207" s="557">
        <v>8.1950000000000003</v>
      </c>
      <c r="AB207" s="557">
        <v>0.81069999999999998</v>
      </c>
      <c r="AC207" s="557">
        <v>0.94569999999999999</v>
      </c>
      <c r="AD207" s="557">
        <v>36.517099999999999</v>
      </c>
      <c r="AE207" s="557">
        <v>21.598800000000001</v>
      </c>
      <c r="AF207" s="557">
        <v>51.462907000000001</v>
      </c>
      <c r="AG207" s="542">
        <v>1025.5526</v>
      </c>
      <c r="AH207" s="557">
        <v>6.8002000000000002</v>
      </c>
      <c r="AI207" s="542">
        <v>95.494</v>
      </c>
      <c r="AJ207" s="557">
        <v>8.1940000000000008</v>
      </c>
      <c r="AK207" s="557">
        <v>0.71509999999999996</v>
      </c>
      <c r="AL207" s="557">
        <v>1.5821000000000001</v>
      </c>
      <c r="AM207" s="542">
        <v>6</v>
      </c>
    </row>
    <row r="208" spans="1:39">
      <c r="A208" s="546" t="s">
        <v>359</v>
      </c>
      <c r="B208" s="551">
        <v>42373</v>
      </c>
      <c r="C208" s="552">
        <v>0.53633055309631439</v>
      </c>
      <c r="D208" s="553" t="s">
        <v>236</v>
      </c>
      <c r="E208" s="560">
        <v>0.20699999999999999</v>
      </c>
      <c r="F208" s="560">
        <v>2.4500000000000002</v>
      </c>
      <c r="G208" s="560">
        <v>0.78500000000000003</v>
      </c>
      <c r="H208" s="553" t="s">
        <v>348</v>
      </c>
      <c r="I208" s="553" t="s">
        <v>196</v>
      </c>
      <c r="J208" s="553" t="s">
        <v>349</v>
      </c>
      <c r="K208" s="556">
        <v>16.399999999999999</v>
      </c>
      <c r="L208" s="556">
        <v>111</v>
      </c>
      <c r="M208" s="553" t="s">
        <v>119</v>
      </c>
      <c r="N208" s="553" t="s">
        <v>193</v>
      </c>
      <c r="O208" s="556" t="s">
        <v>241</v>
      </c>
      <c r="P208" s="556" t="s">
        <v>326</v>
      </c>
      <c r="Q208" s="556" t="s">
        <v>327</v>
      </c>
      <c r="R208" s="556"/>
      <c r="S208" s="552"/>
      <c r="T208" s="541">
        <v>9.2652309791322246E-2</v>
      </c>
      <c r="U208" s="557">
        <v>36.657200000000003</v>
      </c>
      <c r="V208" s="557">
        <v>23.319299999999998</v>
      </c>
      <c r="W208" s="557">
        <v>53.476768</v>
      </c>
      <c r="X208" s="542">
        <v>1025.0988</v>
      </c>
      <c r="Y208" s="557">
        <v>6.6924999999999999</v>
      </c>
      <c r="Z208" s="542">
        <v>96.944999999999993</v>
      </c>
      <c r="AA208" s="557">
        <v>8.34</v>
      </c>
      <c r="AB208" s="557">
        <v>0.51990000000000003</v>
      </c>
      <c r="AC208" s="557">
        <v>0.78400000000000003</v>
      </c>
      <c r="AD208" s="557">
        <v>36.628999999999998</v>
      </c>
      <c r="AE208" s="557">
        <v>22.8139</v>
      </c>
      <c r="AF208" s="557">
        <v>52.903633999999997</v>
      </c>
      <c r="AG208" s="542">
        <v>1025.2918999999999</v>
      </c>
      <c r="AH208" s="557">
        <v>6.3175999999999997</v>
      </c>
      <c r="AI208" s="542">
        <v>90.697000000000003</v>
      </c>
      <c r="AJ208" s="557">
        <v>8.3249999999999993</v>
      </c>
      <c r="AK208" s="557">
        <v>1.1149</v>
      </c>
      <c r="AL208" s="557">
        <v>2.4443999999999999</v>
      </c>
      <c r="AM208" s="542">
        <v>8.3000000000000007</v>
      </c>
    </row>
    <row r="209" spans="1:39">
      <c r="A209" s="546" t="s">
        <v>359</v>
      </c>
      <c r="B209" s="551">
        <v>42380</v>
      </c>
      <c r="C209" s="561">
        <v>1.7100512557662735</v>
      </c>
      <c r="D209" s="553" t="s">
        <v>248</v>
      </c>
      <c r="E209" s="554">
        <v>1.55</v>
      </c>
      <c r="F209" s="554">
        <v>3.15</v>
      </c>
      <c r="G209" s="554">
        <v>1.04</v>
      </c>
      <c r="H209" s="553" t="s">
        <v>348</v>
      </c>
      <c r="I209" s="553" t="s">
        <v>191</v>
      </c>
      <c r="J209" s="553" t="s">
        <v>349</v>
      </c>
      <c r="K209" s="571">
        <v>17.399999999999999</v>
      </c>
      <c r="L209" s="571">
        <v>128</v>
      </c>
      <c r="M209" s="553" t="s">
        <v>102</v>
      </c>
      <c r="N209" s="553" t="s">
        <v>189</v>
      </c>
      <c r="O209" s="556" t="s">
        <v>243</v>
      </c>
      <c r="P209" s="556" t="s">
        <v>326</v>
      </c>
      <c r="Q209" s="556" t="s">
        <v>280</v>
      </c>
      <c r="R209" s="556"/>
      <c r="S209" s="552"/>
      <c r="T209" s="541">
        <v>8.7883688701509186E-2</v>
      </c>
      <c r="U209" s="557">
        <v>36.656599999999997</v>
      </c>
      <c r="V209" s="557">
        <v>24.967700000000001</v>
      </c>
      <c r="W209" s="557">
        <v>55.260241000000001</v>
      </c>
      <c r="X209" s="542">
        <v>1024.606</v>
      </c>
      <c r="Y209" s="557">
        <v>6.5420999999999996</v>
      </c>
      <c r="Z209" s="542">
        <v>97.481999999999999</v>
      </c>
      <c r="AA209" s="557">
        <v>8.1669999999999998</v>
      </c>
      <c r="AB209" s="557">
        <v>0.44400000000000001</v>
      </c>
      <c r="AC209" s="557">
        <v>0.50600000000000001</v>
      </c>
      <c r="AD209" s="557">
        <v>36.695599999999999</v>
      </c>
      <c r="AE209" s="557">
        <v>24.374700000000001</v>
      </c>
      <c r="AF209" s="557">
        <v>54.675002999999997</v>
      </c>
      <c r="AG209" s="542">
        <v>1024.8814</v>
      </c>
      <c r="AH209" s="557">
        <v>6.1521999999999997</v>
      </c>
      <c r="AI209" s="542">
        <v>90.774000000000001</v>
      </c>
      <c r="AJ209" s="557">
        <v>8.1519999999999992</v>
      </c>
      <c r="AK209" s="557">
        <v>0.36880000000000002</v>
      </c>
      <c r="AL209" s="557">
        <v>1.1898</v>
      </c>
      <c r="AM209" s="542">
        <v>9.1</v>
      </c>
    </row>
    <row r="210" spans="1:39">
      <c r="A210" s="546" t="s">
        <v>359</v>
      </c>
      <c r="B210" s="551">
        <v>42387</v>
      </c>
      <c r="C210" s="552">
        <v>2.860852</v>
      </c>
      <c r="D210" s="553" t="s">
        <v>115</v>
      </c>
      <c r="E210" s="554">
        <v>2.21</v>
      </c>
      <c r="F210" s="554">
        <v>2.82</v>
      </c>
      <c r="G210" s="554">
        <v>1.7</v>
      </c>
      <c r="H210" s="553" t="s">
        <v>348</v>
      </c>
      <c r="I210" s="553" t="s">
        <v>191</v>
      </c>
      <c r="J210" s="553" t="s">
        <v>349</v>
      </c>
      <c r="K210" s="571">
        <v>13.5</v>
      </c>
      <c r="L210" s="571">
        <v>114</v>
      </c>
      <c r="M210" s="553" t="s">
        <v>197</v>
      </c>
      <c r="N210" s="553" t="s">
        <v>193</v>
      </c>
      <c r="O210" s="556" t="s">
        <v>241</v>
      </c>
      <c r="P210" s="556" t="s">
        <v>326</v>
      </c>
      <c r="Q210" s="556" t="s">
        <v>280</v>
      </c>
      <c r="R210" s="556"/>
      <c r="S210" s="556"/>
      <c r="T210" s="541">
        <v>9.0228347483272978E-2</v>
      </c>
      <c r="U210" s="557">
        <v>36.729799999999997</v>
      </c>
      <c r="V210" s="557">
        <v>24.535599999999999</v>
      </c>
      <c r="W210" s="557">
        <v>54.887960999999997</v>
      </c>
      <c r="X210" s="542">
        <v>1024.7909999999999</v>
      </c>
      <c r="Y210" s="557">
        <v>6.4394999999999998</v>
      </c>
      <c r="Z210" s="542">
        <v>95.292000000000002</v>
      </c>
      <c r="AA210" s="557">
        <v>8.1780000000000008</v>
      </c>
      <c r="AB210" s="557">
        <v>0.4375</v>
      </c>
      <c r="AC210" s="557">
        <v>0.83330000000000004</v>
      </c>
      <c r="AD210" s="557">
        <v>36.739100000000001</v>
      </c>
      <c r="AE210" s="557">
        <v>24.465299999999999</v>
      </c>
      <c r="AF210" s="557">
        <v>54.830948999999997</v>
      </c>
      <c r="AG210" s="542">
        <v>1024.8874000000001</v>
      </c>
      <c r="AH210" s="557">
        <v>6.3343999999999996</v>
      </c>
      <c r="AI210" s="542">
        <v>93.629000000000005</v>
      </c>
      <c r="AJ210" s="557">
        <v>8.1720000000000006</v>
      </c>
      <c r="AK210" s="557">
        <v>1.0597000000000001</v>
      </c>
      <c r="AL210" s="557">
        <v>0.8861</v>
      </c>
      <c r="AM210" s="542">
        <v>5.7</v>
      </c>
    </row>
    <row r="211" spans="1:39">
      <c r="A211" s="546" t="s">
        <v>359</v>
      </c>
      <c r="B211" s="551">
        <v>42394</v>
      </c>
      <c r="C211" s="552">
        <v>2.2923290000000001</v>
      </c>
      <c r="D211" s="553" t="s">
        <v>260</v>
      </c>
      <c r="E211" s="554">
        <v>0.41</v>
      </c>
      <c r="F211" s="554">
        <v>1.99</v>
      </c>
      <c r="G211" s="554">
        <v>0.41699999999999998</v>
      </c>
      <c r="H211" s="553" t="s">
        <v>348</v>
      </c>
      <c r="I211" s="553" t="s">
        <v>349</v>
      </c>
      <c r="J211" s="553" t="s">
        <v>349</v>
      </c>
      <c r="K211" s="571">
        <v>14.3</v>
      </c>
      <c r="L211" s="571">
        <v>123</v>
      </c>
      <c r="M211" s="553" t="s">
        <v>197</v>
      </c>
      <c r="N211" s="553" t="s">
        <v>187</v>
      </c>
      <c r="O211" s="556" t="s">
        <v>250</v>
      </c>
      <c r="P211" s="556" t="s">
        <v>326</v>
      </c>
      <c r="Q211" s="556" t="s">
        <v>240</v>
      </c>
      <c r="R211" s="556"/>
      <c r="S211" s="556"/>
      <c r="T211" s="541">
        <v>0.10356188755161676</v>
      </c>
      <c r="U211" s="557">
        <v>36.751399999999997</v>
      </c>
      <c r="V211" s="557">
        <v>24.2761</v>
      </c>
      <c r="W211" s="557">
        <v>54.634801000000003</v>
      </c>
      <c r="X211" s="542">
        <v>1024.8869</v>
      </c>
      <c r="Y211" s="557">
        <v>6.5339999999999998</v>
      </c>
      <c r="Z211" s="542">
        <v>96.274000000000001</v>
      </c>
      <c r="AA211" s="557">
        <v>8.1590000000000007</v>
      </c>
      <c r="AB211" s="557">
        <v>0.36209999999999998</v>
      </c>
      <c r="AC211" s="557">
        <v>0.78380000000000005</v>
      </c>
      <c r="AD211" s="557">
        <v>36.714399999999998</v>
      </c>
      <c r="AE211" s="557">
        <v>23.958300000000001</v>
      </c>
      <c r="AF211" s="557">
        <v>54.248569000000003</v>
      </c>
      <c r="AG211" s="542">
        <v>1025.0206000000001</v>
      </c>
      <c r="AH211" s="557">
        <v>6.0434000000000001</v>
      </c>
      <c r="AI211" s="542">
        <v>88.543000000000006</v>
      </c>
      <c r="AJ211" s="557">
        <v>8.1449999999999996</v>
      </c>
      <c r="AK211" s="557">
        <v>3.4174000000000002</v>
      </c>
      <c r="AL211" s="557">
        <v>3.573</v>
      </c>
      <c r="AM211" s="542">
        <v>8</v>
      </c>
    </row>
    <row r="212" spans="1:39">
      <c r="A212" s="546" t="s">
        <v>359</v>
      </c>
      <c r="B212" s="551">
        <v>42401</v>
      </c>
      <c r="C212" s="552">
        <v>7.4948069843291076</v>
      </c>
      <c r="D212" s="553" t="s">
        <v>429</v>
      </c>
      <c r="E212" s="554">
        <v>7.3</v>
      </c>
      <c r="F212" s="554">
        <v>8.51</v>
      </c>
      <c r="G212" s="554">
        <v>1.9</v>
      </c>
      <c r="H212" s="553" t="s">
        <v>190</v>
      </c>
      <c r="I212" s="553" t="s">
        <v>215</v>
      </c>
      <c r="J212" s="553" t="s">
        <v>349</v>
      </c>
      <c r="K212" s="571">
        <v>20.5</v>
      </c>
      <c r="L212" s="571">
        <v>120</v>
      </c>
      <c r="M212" s="553" t="s">
        <v>203</v>
      </c>
      <c r="N212" s="553" t="s">
        <v>187</v>
      </c>
      <c r="O212" s="556" t="s">
        <v>250</v>
      </c>
      <c r="P212" s="556" t="s">
        <v>326</v>
      </c>
      <c r="Q212" s="556" t="s">
        <v>280</v>
      </c>
      <c r="R212" s="556"/>
      <c r="S212" s="556"/>
      <c r="T212" s="541">
        <v>0.15585630202973239</v>
      </c>
      <c r="U212" s="557">
        <v>36.735100000000003</v>
      </c>
      <c r="V212" s="557">
        <v>23.639600000000002</v>
      </c>
      <c r="W212" s="557">
        <v>53.923654999999997</v>
      </c>
      <c r="X212" s="542">
        <v>1025.0636</v>
      </c>
      <c r="Y212" s="557">
        <v>6.4634999999999998</v>
      </c>
      <c r="Z212" s="542">
        <v>94.191000000000003</v>
      </c>
      <c r="AA212" s="557">
        <v>8.1890000000000001</v>
      </c>
      <c r="AB212" s="557">
        <v>0.63549999999999995</v>
      </c>
      <c r="AC212" s="557">
        <v>0.57489999999999997</v>
      </c>
      <c r="AD212" s="557">
        <v>36.740099999999998</v>
      </c>
      <c r="AE212" s="557">
        <v>23.297999999999998</v>
      </c>
      <c r="AF212" s="557">
        <v>53.567937000000001</v>
      </c>
      <c r="AG212" s="542">
        <v>1025.2356</v>
      </c>
      <c r="AH212" s="557">
        <v>6.1322999999999999</v>
      </c>
      <c r="AI212" s="542">
        <v>88.838999999999999</v>
      </c>
      <c r="AJ212" s="557">
        <v>8.1869999999999994</v>
      </c>
      <c r="AK212" s="557">
        <v>1.2599</v>
      </c>
      <c r="AL212" s="557">
        <v>1.484</v>
      </c>
      <c r="AM212" s="542">
        <v>7.2</v>
      </c>
    </row>
    <row r="213" spans="1:39">
      <c r="A213" s="546" t="s">
        <v>359</v>
      </c>
      <c r="B213" s="551">
        <v>42408</v>
      </c>
      <c r="C213" s="552">
        <v>3.6348699999999998</v>
      </c>
      <c r="D213" s="553" t="s">
        <v>282</v>
      </c>
      <c r="E213" s="554">
        <v>3.06</v>
      </c>
      <c r="F213" s="554">
        <v>3.21</v>
      </c>
      <c r="G213" s="554">
        <v>2.2000000000000002</v>
      </c>
      <c r="H213" s="553" t="s">
        <v>191</v>
      </c>
      <c r="I213" s="553" t="s">
        <v>191</v>
      </c>
      <c r="J213" s="553" t="s">
        <v>196</v>
      </c>
      <c r="K213" s="556">
        <v>15</v>
      </c>
      <c r="L213" s="556">
        <v>119</v>
      </c>
      <c r="M213" s="553" t="s">
        <v>188</v>
      </c>
      <c r="N213" s="553" t="s">
        <v>187</v>
      </c>
      <c r="O213" s="556" t="s">
        <v>250</v>
      </c>
      <c r="P213" s="556" t="s">
        <v>326</v>
      </c>
      <c r="Q213" s="556" t="s">
        <v>240</v>
      </c>
      <c r="R213" s="556"/>
      <c r="S213" s="556"/>
      <c r="T213" s="541">
        <v>0.11821611812000933</v>
      </c>
      <c r="U213" s="557">
        <v>36.7211</v>
      </c>
      <c r="V213" s="557">
        <v>23.301500000000001</v>
      </c>
      <c r="W213" s="557">
        <v>53.540199999999999</v>
      </c>
      <c r="X213" s="542">
        <v>1025.1525999999999</v>
      </c>
      <c r="Y213" s="557">
        <v>6.5956999999999999</v>
      </c>
      <c r="Z213" s="542">
        <v>95.549000000000007</v>
      </c>
      <c r="AA213" s="557">
        <v>8.1850000000000005</v>
      </c>
      <c r="AB213" s="557">
        <v>0.40839999999999999</v>
      </c>
      <c r="AC213" s="557">
        <v>0.54169999999999996</v>
      </c>
      <c r="AD213" s="557">
        <v>36.715600000000002</v>
      </c>
      <c r="AE213" s="557">
        <v>23.073599999999999</v>
      </c>
      <c r="AF213" s="557">
        <v>53.294319000000002</v>
      </c>
      <c r="AG213" s="542">
        <v>1025.2825</v>
      </c>
      <c r="AH213" s="557">
        <v>6.0606999999999998</v>
      </c>
      <c r="AI213" s="542">
        <v>87.448999999999998</v>
      </c>
      <c r="AJ213" s="557">
        <v>8.1660000000000004</v>
      </c>
      <c r="AK213" s="557">
        <v>1.7255</v>
      </c>
      <c r="AL213" s="557">
        <v>1.9333</v>
      </c>
      <c r="AM213" s="542">
        <v>7</v>
      </c>
    </row>
    <row r="214" spans="1:39">
      <c r="A214" s="546" t="s">
        <v>359</v>
      </c>
      <c r="B214" s="551">
        <v>42415</v>
      </c>
      <c r="C214" s="552">
        <v>1.1767639999999999</v>
      </c>
      <c r="D214" s="553" t="s">
        <v>250</v>
      </c>
      <c r="E214" s="554">
        <v>1.17</v>
      </c>
      <c r="F214" s="554">
        <v>2.37</v>
      </c>
      <c r="G214" s="554">
        <v>0.74099999999999999</v>
      </c>
      <c r="H214" s="553" t="s">
        <v>348</v>
      </c>
      <c r="I214" s="553" t="s">
        <v>196</v>
      </c>
      <c r="J214" s="553" t="s">
        <v>349</v>
      </c>
      <c r="K214" s="571">
        <v>16.100000000000001</v>
      </c>
      <c r="L214" s="571">
        <v>132</v>
      </c>
      <c r="M214" s="553" t="s">
        <v>119</v>
      </c>
      <c r="N214" s="553" t="s">
        <v>189</v>
      </c>
      <c r="O214" s="556" t="s">
        <v>111</v>
      </c>
      <c r="P214" s="556" t="s">
        <v>326</v>
      </c>
      <c r="Q214" s="556" t="s">
        <v>240</v>
      </c>
      <c r="R214" s="556"/>
      <c r="S214" s="556"/>
      <c r="T214" s="541">
        <v>0.12852398192857661</v>
      </c>
      <c r="U214" s="557">
        <v>36.793900000000001</v>
      </c>
      <c r="V214" s="557">
        <v>23.827500000000001</v>
      </c>
      <c r="W214" s="557">
        <v>54.203887000000002</v>
      </c>
      <c r="X214" s="542">
        <v>1025.0530000000001</v>
      </c>
      <c r="Y214" s="557">
        <v>6.7267000000000001</v>
      </c>
      <c r="Z214" s="542">
        <v>98.378</v>
      </c>
      <c r="AA214" s="557">
        <v>8.2579999999999991</v>
      </c>
      <c r="AB214" s="557">
        <v>0.74829999999999997</v>
      </c>
      <c r="AC214" s="557">
        <v>0.70550000000000002</v>
      </c>
      <c r="AD214" s="557">
        <v>36.794699999999999</v>
      </c>
      <c r="AE214" s="557">
        <v>23.803000000000001</v>
      </c>
      <c r="AF214" s="557">
        <v>54.185338999999999</v>
      </c>
      <c r="AG214" s="542">
        <v>1025.1278</v>
      </c>
      <c r="AH214" s="557">
        <v>6.6360000000000001</v>
      </c>
      <c r="AI214" s="542">
        <v>97.01</v>
      </c>
      <c r="AJ214" s="557">
        <v>8.2650000000000006</v>
      </c>
      <c r="AK214" s="557">
        <v>1.1000000000000001</v>
      </c>
      <c r="AL214" s="557">
        <v>1.5136000000000001</v>
      </c>
      <c r="AM214" s="542">
        <v>5</v>
      </c>
    </row>
    <row r="215" spans="1:39">
      <c r="A215" s="546" t="s">
        <v>359</v>
      </c>
      <c r="B215" s="551">
        <v>42429</v>
      </c>
      <c r="C215" s="552">
        <v>5.5747419999999996</v>
      </c>
      <c r="D215" s="553" t="s">
        <v>368</v>
      </c>
      <c r="E215" s="554">
        <v>4.09</v>
      </c>
      <c r="F215" s="554">
        <v>2.19</v>
      </c>
      <c r="G215" s="554">
        <v>1.61</v>
      </c>
      <c r="H215" s="553" t="s">
        <v>97</v>
      </c>
      <c r="I215" s="553" t="s">
        <v>196</v>
      </c>
      <c r="J215" s="553" t="s">
        <v>349</v>
      </c>
      <c r="K215" s="571">
        <v>14.3</v>
      </c>
      <c r="L215" s="571">
        <v>113</v>
      </c>
      <c r="M215" s="553" t="s">
        <v>197</v>
      </c>
      <c r="N215" s="553" t="s">
        <v>193</v>
      </c>
      <c r="O215" s="556" t="s">
        <v>246</v>
      </c>
      <c r="P215" s="556" t="s">
        <v>326</v>
      </c>
      <c r="Q215" s="556" t="s">
        <v>240</v>
      </c>
      <c r="R215" s="556"/>
      <c r="S215" s="556"/>
      <c r="T215" s="541">
        <v>7.8333518276828357E-2</v>
      </c>
      <c r="U215" s="557">
        <v>36.8581</v>
      </c>
      <c r="V215" s="557">
        <v>23.630400000000002</v>
      </c>
      <c r="W215" s="557">
        <v>54.073926999999998</v>
      </c>
      <c r="X215" s="542">
        <v>1025.1599000000001</v>
      </c>
      <c r="Y215" s="557">
        <v>6.8761000000000001</v>
      </c>
      <c r="Z215" s="542">
        <v>100.259</v>
      </c>
      <c r="AA215" s="557">
        <v>8.3439999999999994</v>
      </c>
      <c r="AB215" s="557">
        <v>0.17680000000000001</v>
      </c>
      <c r="AC215" s="557">
        <v>0.41620000000000001</v>
      </c>
      <c r="AD215" s="557">
        <v>36.7941</v>
      </c>
      <c r="AE215" s="557">
        <v>22.857500000000002</v>
      </c>
      <c r="AF215" s="557">
        <v>53.162300000000002</v>
      </c>
      <c r="AG215" s="542">
        <v>1025.4059999999999</v>
      </c>
      <c r="AH215" s="557">
        <v>6.1125999999999996</v>
      </c>
      <c r="AI215" s="542">
        <v>87.906000000000006</v>
      </c>
      <c r="AJ215" s="557">
        <v>8.3119999999999994</v>
      </c>
      <c r="AK215" s="557">
        <v>1.5456000000000001</v>
      </c>
      <c r="AL215" s="557">
        <v>3.2477</v>
      </c>
      <c r="AM215" s="542">
        <v>10</v>
      </c>
    </row>
    <row r="216" spans="1:39">
      <c r="A216" s="546" t="s">
        <v>359</v>
      </c>
      <c r="B216" s="551">
        <v>42436</v>
      </c>
      <c r="C216" s="552">
        <v>1.125926</v>
      </c>
      <c r="D216" s="553" t="s">
        <v>246</v>
      </c>
      <c r="E216" s="554">
        <v>0.82299999999999995</v>
      </c>
      <c r="F216" s="554">
        <v>1.73</v>
      </c>
      <c r="G216" s="554">
        <v>0.76200000000000001</v>
      </c>
      <c r="H216" s="553" t="s">
        <v>348</v>
      </c>
      <c r="I216" s="553" t="s">
        <v>349</v>
      </c>
      <c r="J216" s="553" t="s">
        <v>349</v>
      </c>
      <c r="K216" s="571">
        <v>16.100000000000001</v>
      </c>
      <c r="L216" s="571">
        <v>120</v>
      </c>
      <c r="M216" s="553" t="s">
        <v>119</v>
      </c>
      <c r="N216" s="553" t="s">
        <v>187</v>
      </c>
      <c r="O216" s="556" t="s">
        <v>111</v>
      </c>
      <c r="P216" s="556" t="s">
        <v>326</v>
      </c>
      <c r="Q216" s="556" t="s">
        <v>240</v>
      </c>
      <c r="R216" s="556"/>
      <c r="S216" s="556"/>
      <c r="T216" s="541">
        <v>0.11560340185371261</v>
      </c>
      <c r="U216" s="557">
        <v>36.822899999999997</v>
      </c>
      <c r="V216" s="557">
        <v>22.816500000000001</v>
      </c>
      <c r="W216" s="557">
        <v>53.147955000000003</v>
      </c>
      <c r="X216" s="542">
        <v>1025.3715</v>
      </c>
      <c r="Y216" s="557">
        <v>6.6525999999999996</v>
      </c>
      <c r="Z216" s="542">
        <v>95.619</v>
      </c>
      <c r="AA216" s="557">
        <v>8.3119999999999994</v>
      </c>
      <c r="AB216" s="557">
        <v>0.57879999999999998</v>
      </c>
      <c r="AC216" s="557">
        <v>1.0289999999999999</v>
      </c>
      <c r="AD216" s="557">
        <v>36.821899999999999</v>
      </c>
      <c r="AE216" s="557">
        <v>22.802099999999999</v>
      </c>
      <c r="AF216" s="557">
        <v>53.138198000000003</v>
      </c>
      <c r="AG216" s="542">
        <v>1025.4428</v>
      </c>
      <c r="AH216" s="557">
        <v>6.6269</v>
      </c>
      <c r="AI216" s="542">
        <v>95.224999999999994</v>
      </c>
      <c r="AJ216" s="557">
        <v>8.3130000000000006</v>
      </c>
      <c r="AK216" s="557">
        <v>0.84299999999999997</v>
      </c>
      <c r="AL216" s="557">
        <v>2.3283</v>
      </c>
      <c r="AM216" s="542">
        <v>5.2</v>
      </c>
    </row>
    <row r="217" spans="1:39">
      <c r="A217" s="546" t="s">
        <v>359</v>
      </c>
      <c r="B217" s="551">
        <v>42443</v>
      </c>
      <c r="C217" s="552">
        <v>3.6307520000000002</v>
      </c>
      <c r="D217" s="553" t="s">
        <v>282</v>
      </c>
      <c r="E217" s="554">
        <v>2.75</v>
      </c>
      <c r="F217" s="554">
        <v>3.63</v>
      </c>
      <c r="G217" s="554">
        <v>2.21</v>
      </c>
      <c r="H217" s="553" t="s">
        <v>348</v>
      </c>
      <c r="I217" s="553" t="s">
        <v>97</v>
      </c>
      <c r="J217" s="553" t="s">
        <v>196</v>
      </c>
      <c r="K217" s="571">
        <v>18.5</v>
      </c>
      <c r="L217" s="571">
        <v>140</v>
      </c>
      <c r="M217" s="553" t="s">
        <v>195</v>
      </c>
      <c r="N217" s="553" t="s">
        <v>204</v>
      </c>
      <c r="O217" s="556" t="s">
        <v>253</v>
      </c>
      <c r="P217" s="556" t="s">
        <v>326</v>
      </c>
      <c r="Q217" s="556" t="s">
        <v>236</v>
      </c>
      <c r="R217" s="556"/>
      <c r="S217" s="556"/>
      <c r="T217" s="541">
        <v>0.16055282829640935</v>
      </c>
      <c r="U217" s="557">
        <v>36.887099999999997</v>
      </c>
      <c r="V217" s="557">
        <v>23.284199999999998</v>
      </c>
      <c r="W217" s="557">
        <v>53.736190000000001</v>
      </c>
      <c r="X217" s="542">
        <v>1025.2837</v>
      </c>
      <c r="Y217" s="557">
        <v>6.5018000000000002</v>
      </c>
      <c r="Z217" s="542">
        <v>94.251000000000005</v>
      </c>
      <c r="AA217" s="557">
        <v>8.2680000000000007</v>
      </c>
      <c r="AB217" s="557">
        <v>0.79820000000000002</v>
      </c>
      <c r="AC217" s="557">
        <v>1.1072</v>
      </c>
      <c r="AD217" s="557">
        <v>36.884700000000002</v>
      </c>
      <c r="AE217" s="557">
        <v>23.2516</v>
      </c>
      <c r="AF217" s="557">
        <v>53.704887999999997</v>
      </c>
      <c r="AG217" s="542">
        <v>1025.3607</v>
      </c>
      <c r="AH217" s="557">
        <v>6.4626000000000001</v>
      </c>
      <c r="AI217" s="542">
        <v>93.626999999999995</v>
      </c>
      <c r="AJ217" s="557">
        <v>8.2739999999999991</v>
      </c>
      <c r="AK217" s="557">
        <v>0.9536</v>
      </c>
      <c r="AL217" s="557">
        <v>2.2210000000000001</v>
      </c>
      <c r="AM217" s="542">
        <v>3.2</v>
      </c>
    </row>
    <row r="218" spans="1:39">
      <c r="A218" s="562" t="s">
        <v>359</v>
      </c>
      <c r="B218" s="563">
        <v>42450</v>
      </c>
      <c r="C218" s="564">
        <v>1.0397324102143599</v>
      </c>
      <c r="D218" s="565" t="s">
        <v>239</v>
      </c>
      <c r="E218" s="554">
        <v>0.127</v>
      </c>
      <c r="F218" s="554">
        <v>1.28</v>
      </c>
      <c r="G218" s="554">
        <v>1.32</v>
      </c>
      <c r="H218" s="565" t="s">
        <v>348</v>
      </c>
      <c r="I218" s="565" t="s">
        <v>349</v>
      </c>
      <c r="J218" s="565" t="s">
        <v>349</v>
      </c>
      <c r="K218" s="571">
        <v>12.7</v>
      </c>
      <c r="L218" s="572">
        <v>121</v>
      </c>
      <c r="M218" s="565" t="s">
        <v>206</v>
      </c>
      <c r="N218" s="565" t="s">
        <v>187</v>
      </c>
      <c r="O218" s="567" t="s">
        <v>239</v>
      </c>
      <c r="P218" s="567" t="s">
        <v>326</v>
      </c>
      <c r="Q218" s="567" t="s">
        <v>280</v>
      </c>
      <c r="R218" s="567"/>
      <c r="S218" s="567"/>
      <c r="T218" s="541">
        <v>8.2808648878755331E-2</v>
      </c>
      <c r="U218" s="557">
        <v>36.944099999999999</v>
      </c>
      <c r="V218" s="557">
        <v>23.3249</v>
      </c>
      <c r="W218" s="557">
        <v>53.853968999999999</v>
      </c>
      <c r="X218" s="542">
        <v>1025.3149000000001</v>
      </c>
      <c r="Y218" s="557">
        <v>6.8038999999999996</v>
      </c>
      <c r="Z218" s="542">
        <v>98.731999999999999</v>
      </c>
      <c r="AA218" s="557">
        <v>8.2759999999999998</v>
      </c>
      <c r="AB218" s="557">
        <v>0.56330000000000002</v>
      </c>
      <c r="AC218" s="557">
        <v>0.36749999999999999</v>
      </c>
      <c r="AD218" s="557">
        <v>36.933399999999999</v>
      </c>
      <c r="AE218" s="557">
        <v>23.0168</v>
      </c>
      <c r="AF218" s="557">
        <v>53.513207000000001</v>
      </c>
      <c r="AG218" s="542">
        <v>1025.4647</v>
      </c>
      <c r="AH218" s="557">
        <v>5.7798999999999996</v>
      </c>
      <c r="AI218" s="542">
        <v>83.42</v>
      </c>
      <c r="AJ218" s="557">
        <v>8.2430000000000003</v>
      </c>
      <c r="AK218" s="557">
        <v>0.84179999999999999</v>
      </c>
      <c r="AL218" s="557">
        <v>2.3786999999999998</v>
      </c>
      <c r="AM218" s="542">
        <v>8.5</v>
      </c>
    </row>
    <row r="219" spans="1:39">
      <c r="A219" s="546" t="s">
        <v>359</v>
      </c>
      <c r="B219" s="551">
        <v>42458</v>
      </c>
      <c r="C219" s="552">
        <v>2.0742348672966893</v>
      </c>
      <c r="D219" s="553" t="s">
        <v>300</v>
      </c>
      <c r="E219" s="554">
        <v>1.91</v>
      </c>
      <c r="F219" s="554">
        <v>3.46</v>
      </c>
      <c r="G219" s="554">
        <v>1.75</v>
      </c>
      <c r="H219" s="553" t="s">
        <v>348</v>
      </c>
      <c r="I219" s="553" t="s">
        <v>191</v>
      </c>
      <c r="J219" s="553" t="s">
        <v>349</v>
      </c>
      <c r="K219" s="571">
        <v>20.7</v>
      </c>
      <c r="L219" s="571">
        <v>149</v>
      </c>
      <c r="M219" s="553" t="s">
        <v>201</v>
      </c>
      <c r="N219" s="553" t="s">
        <v>198</v>
      </c>
      <c r="O219" s="556" t="s">
        <v>305</v>
      </c>
      <c r="P219" s="556" t="s">
        <v>326</v>
      </c>
      <c r="Q219" s="556" t="s">
        <v>237</v>
      </c>
      <c r="R219" s="556"/>
      <c r="S219" s="556"/>
      <c r="T219" s="541">
        <v>0.15043230785303036</v>
      </c>
      <c r="U219" s="557">
        <v>36.930500000000002</v>
      </c>
      <c r="V219" s="557">
        <v>22.5703</v>
      </c>
      <c r="W219" s="557">
        <v>53.019697000000001</v>
      </c>
      <c r="X219" s="542">
        <v>1025.5245</v>
      </c>
      <c r="Y219" s="557">
        <v>6.9416000000000002</v>
      </c>
      <c r="Z219" s="542">
        <v>99.405000000000001</v>
      </c>
      <c r="AA219" s="557">
        <v>8.2289999999999992</v>
      </c>
      <c r="AB219" s="557">
        <v>0.754</v>
      </c>
      <c r="AC219" s="557">
        <v>1.1581999999999999</v>
      </c>
      <c r="AD219" s="557">
        <v>36.915300000000002</v>
      </c>
      <c r="AE219" s="557">
        <v>22.1861</v>
      </c>
      <c r="AF219" s="557">
        <v>52.592883</v>
      </c>
      <c r="AG219" s="542">
        <v>1025.6911</v>
      </c>
      <c r="AH219" s="557">
        <v>6.4165000000000001</v>
      </c>
      <c r="AI219" s="542">
        <v>91.259</v>
      </c>
      <c r="AJ219" s="557">
        <v>8.2119999999999997</v>
      </c>
      <c r="AK219" s="557">
        <v>1.6245000000000001</v>
      </c>
      <c r="AL219" s="557">
        <v>2.2248000000000001</v>
      </c>
      <c r="AM219" s="542">
        <v>4</v>
      </c>
    </row>
    <row r="220" spans="1:39">
      <c r="A220" s="546"/>
      <c r="B220" s="551"/>
      <c r="C220" s="552"/>
      <c r="D220" s="553"/>
      <c r="E220" s="554"/>
      <c r="F220" s="554"/>
      <c r="G220" s="554"/>
      <c r="H220" s="553"/>
      <c r="I220" s="553"/>
      <c r="J220" s="553"/>
      <c r="K220" s="571"/>
      <c r="L220" s="571"/>
      <c r="M220" s="553"/>
      <c r="N220" s="553"/>
      <c r="O220" s="556"/>
      <c r="P220" s="556"/>
      <c r="Q220" s="556"/>
      <c r="R220" s="556"/>
      <c r="S220" s="556"/>
      <c r="U220" s="557"/>
      <c r="V220" s="557"/>
      <c r="W220" s="557"/>
      <c r="X220" s="542"/>
      <c r="Y220" s="557"/>
      <c r="Z220" s="542"/>
      <c r="AA220" s="557"/>
      <c r="AB220" s="557"/>
      <c r="AC220" s="557"/>
      <c r="AD220" s="557"/>
      <c r="AE220" s="557"/>
      <c r="AF220" s="557"/>
      <c r="AG220" s="542"/>
      <c r="AH220" s="557"/>
      <c r="AI220" s="542"/>
      <c r="AJ220" s="557"/>
      <c r="AK220" s="557"/>
      <c r="AL220" s="557"/>
    </row>
    <row r="221" spans="1:39">
      <c r="A221" s="546" t="s">
        <v>360</v>
      </c>
      <c r="B221" s="551">
        <v>42339</v>
      </c>
      <c r="C221" s="552">
        <v>0.12</v>
      </c>
      <c r="D221" s="553" t="s">
        <v>350</v>
      </c>
      <c r="E221" s="554">
        <v>0.36399999999999999</v>
      </c>
      <c r="F221" s="554">
        <v>3.25</v>
      </c>
      <c r="G221" s="554">
        <v>0.64</v>
      </c>
      <c r="H221" s="553" t="s">
        <v>348</v>
      </c>
      <c r="I221" s="553" t="s">
        <v>191</v>
      </c>
      <c r="J221" s="553" t="s">
        <v>349</v>
      </c>
      <c r="K221" s="555">
        <v>15.4</v>
      </c>
      <c r="L221" s="555">
        <v>99.5</v>
      </c>
      <c r="M221" s="553" t="s">
        <v>188</v>
      </c>
      <c r="N221" s="553" t="s">
        <v>207</v>
      </c>
      <c r="O221" s="556" t="s">
        <v>238</v>
      </c>
      <c r="P221" s="556" t="s">
        <v>326</v>
      </c>
      <c r="Q221" s="556" t="s">
        <v>327</v>
      </c>
      <c r="R221" s="556"/>
      <c r="S221" s="556"/>
      <c r="T221" s="541">
        <v>9.5041346211071839E-2</v>
      </c>
      <c r="U221" s="557">
        <v>36.125599999999999</v>
      </c>
      <c r="V221" s="557">
        <v>21.672799999999999</v>
      </c>
      <c r="W221" s="557">
        <v>51.043339000000003</v>
      </c>
      <c r="X221" s="542">
        <v>1025.1666</v>
      </c>
      <c r="Y221" s="557">
        <v>6.9584999999999999</v>
      </c>
      <c r="Z221" s="542">
        <v>97.622</v>
      </c>
      <c r="AA221" s="557">
        <v>8.1449999999999996</v>
      </c>
      <c r="AB221" s="557">
        <v>0.61539999999999995</v>
      </c>
      <c r="AC221" s="557">
        <v>0.50490000000000002</v>
      </c>
      <c r="AD221" s="557">
        <v>36.124600000000001</v>
      </c>
      <c r="AE221" s="557">
        <v>21.685400000000001</v>
      </c>
      <c r="AF221" s="557">
        <v>51.059252000000001</v>
      </c>
      <c r="AG221" s="542">
        <v>1025.1991</v>
      </c>
      <c r="AH221" s="557">
        <v>6.9733999999999998</v>
      </c>
      <c r="AI221" s="542">
        <v>97.852000000000004</v>
      </c>
      <c r="AJ221" s="557">
        <v>8.1440000000000001</v>
      </c>
      <c r="AK221" s="557">
        <v>0.66400000000000003</v>
      </c>
      <c r="AL221" s="557">
        <v>0.66439999999999999</v>
      </c>
      <c r="AM221" s="542">
        <v>6.4</v>
      </c>
    </row>
    <row r="222" spans="1:39">
      <c r="A222" s="546" t="s">
        <v>360</v>
      </c>
      <c r="B222" s="551">
        <v>42345</v>
      </c>
      <c r="C222" s="552">
        <v>0.21134</v>
      </c>
      <c r="D222" s="553" t="s">
        <v>350</v>
      </c>
      <c r="E222" s="554">
        <v>-2.6100000000000002E-2</v>
      </c>
      <c r="F222" s="554">
        <v>2.78</v>
      </c>
      <c r="G222" s="554">
        <v>0.32</v>
      </c>
      <c r="H222" s="553" t="s">
        <v>348</v>
      </c>
      <c r="I222" s="553" t="s">
        <v>191</v>
      </c>
      <c r="J222" s="553" t="s">
        <v>349</v>
      </c>
      <c r="K222" s="555">
        <v>13.3</v>
      </c>
      <c r="L222" s="555">
        <v>105</v>
      </c>
      <c r="M222" s="553" t="s">
        <v>206</v>
      </c>
      <c r="N222" s="553" t="s">
        <v>207</v>
      </c>
      <c r="O222" s="556" t="s">
        <v>241</v>
      </c>
      <c r="P222" s="556" t="s">
        <v>326</v>
      </c>
      <c r="Q222" s="556" t="s">
        <v>280</v>
      </c>
      <c r="R222" s="556"/>
      <c r="S222" s="556"/>
      <c r="T222" s="558">
        <v>9.7994324220041076E-2</v>
      </c>
      <c r="U222" s="557">
        <v>36.215699999999998</v>
      </c>
      <c r="V222" s="557">
        <v>21.4102</v>
      </c>
      <c r="W222" s="557">
        <v>50.879229000000002</v>
      </c>
      <c r="X222" s="542">
        <v>1025.3079</v>
      </c>
      <c r="Y222" s="557">
        <v>7.0137999999999998</v>
      </c>
      <c r="Z222" s="542">
        <v>97.99</v>
      </c>
      <c r="AA222" s="557">
        <v>8.1829999999999998</v>
      </c>
      <c r="AB222" s="557">
        <v>0.88580000000000003</v>
      </c>
      <c r="AC222" s="557">
        <v>0.70489999999999997</v>
      </c>
      <c r="AD222" s="557">
        <v>36.2209</v>
      </c>
      <c r="AE222" s="557">
        <v>21.405899999999999</v>
      </c>
      <c r="AF222" s="557">
        <v>50.885171999999997</v>
      </c>
      <c r="AG222" s="542">
        <v>1025.3520000000001</v>
      </c>
      <c r="AH222" s="557">
        <v>6.9892000000000003</v>
      </c>
      <c r="AI222" s="542">
        <v>97.641000000000005</v>
      </c>
      <c r="AJ222" s="557">
        <v>8.2029999999999994</v>
      </c>
      <c r="AK222" s="557">
        <v>0.61809999999999998</v>
      </c>
      <c r="AL222" s="557">
        <v>0.83340000000000003</v>
      </c>
      <c r="AM222" s="542">
        <v>4.7</v>
      </c>
    </row>
    <row r="223" spans="1:39">
      <c r="A223" s="546" t="s">
        <v>360</v>
      </c>
      <c r="B223" s="551">
        <v>42352</v>
      </c>
      <c r="C223" s="552">
        <v>0.33540599999999998</v>
      </c>
      <c r="D223" s="553" t="s">
        <v>350</v>
      </c>
      <c r="E223" s="559">
        <v>0.13900000000000001</v>
      </c>
      <c r="F223" s="559">
        <v>2.2999999999999998</v>
      </c>
      <c r="G223" s="559">
        <v>1.41</v>
      </c>
      <c r="H223" s="553" t="s">
        <v>348</v>
      </c>
      <c r="I223" s="553" t="s">
        <v>196</v>
      </c>
      <c r="J223" s="553" t="s">
        <v>349</v>
      </c>
      <c r="K223" s="556">
        <v>15.4</v>
      </c>
      <c r="L223" s="556">
        <v>113</v>
      </c>
      <c r="M223" s="553" t="s">
        <v>188</v>
      </c>
      <c r="N223" s="553" t="s">
        <v>193</v>
      </c>
      <c r="O223" s="556" t="s">
        <v>238</v>
      </c>
      <c r="P223" s="556" t="s">
        <v>326</v>
      </c>
      <c r="Q223" s="556" t="s">
        <v>280</v>
      </c>
      <c r="R223" s="556"/>
      <c r="S223" s="556"/>
      <c r="T223" s="541">
        <v>0.10417941669004581</v>
      </c>
      <c r="U223" s="557">
        <v>36.3461</v>
      </c>
      <c r="V223" s="557">
        <v>21.373999999999999</v>
      </c>
      <c r="W223" s="557">
        <v>51.003749999999997</v>
      </c>
      <c r="X223" s="542">
        <v>1025.4177</v>
      </c>
      <c r="Y223" s="557">
        <v>7.1261000000000001</v>
      </c>
      <c r="Z223" s="542">
        <v>99.57</v>
      </c>
      <c r="AA223" s="557">
        <v>8.14</v>
      </c>
      <c r="AB223" s="557">
        <v>0.86009999999999998</v>
      </c>
      <c r="AC223" s="557">
        <v>1.0353000000000001</v>
      </c>
      <c r="AD223" s="557">
        <v>36.345599999999997</v>
      </c>
      <c r="AE223" s="557">
        <v>21.336600000000001</v>
      </c>
      <c r="AF223" s="557">
        <v>50.967343999999997</v>
      </c>
      <c r="AG223" s="542">
        <v>1025.4643000000001</v>
      </c>
      <c r="AH223" s="557">
        <v>7.0632999999999999</v>
      </c>
      <c r="AI223" s="542">
        <v>98.626000000000005</v>
      </c>
      <c r="AJ223" s="557">
        <v>8.1359999999999992</v>
      </c>
      <c r="AK223" s="557">
        <v>0.67059999999999997</v>
      </c>
      <c r="AL223" s="557">
        <v>0.98089999999999999</v>
      </c>
      <c r="AM223" s="542">
        <v>5.8</v>
      </c>
    </row>
    <row r="224" spans="1:39">
      <c r="A224" s="546" t="s">
        <v>360</v>
      </c>
      <c r="B224" s="551">
        <v>42359</v>
      </c>
      <c r="C224" s="552">
        <v>0.397754</v>
      </c>
      <c r="D224" s="553" t="s">
        <v>350</v>
      </c>
      <c r="E224" s="559">
        <v>9.9099999999999994E-2</v>
      </c>
      <c r="F224" s="559">
        <v>1.97</v>
      </c>
      <c r="G224" s="559">
        <v>0.14399999999999999</v>
      </c>
      <c r="H224" s="553" t="s">
        <v>348</v>
      </c>
      <c r="I224" s="553" t="s">
        <v>349</v>
      </c>
      <c r="J224" s="553" t="s">
        <v>349</v>
      </c>
      <c r="K224" s="556">
        <v>15.3</v>
      </c>
      <c r="L224" s="556">
        <v>107</v>
      </c>
      <c r="M224" s="553" t="s">
        <v>188</v>
      </c>
      <c r="N224" s="553" t="s">
        <v>193</v>
      </c>
      <c r="O224" s="556" t="s">
        <v>236</v>
      </c>
      <c r="P224" s="556" t="s">
        <v>326</v>
      </c>
      <c r="Q224" s="556" t="s">
        <v>326</v>
      </c>
      <c r="R224" s="556"/>
      <c r="S224" s="552"/>
      <c r="T224" s="541">
        <v>0.11656513841936009</v>
      </c>
      <c r="U224" s="557">
        <v>36.438499999999998</v>
      </c>
      <c r="V224" s="557">
        <v>21.386800000000001</v>
      </c>
      <c r="W224" s="557">
        <v>51.132455</v>
      </c>
      <c r="X224" s="542">
        <v>1025.4838999999999</v>
      </c>
      <c r="Y224" s="557">
        <v>6.8033000000000001</v>
      </c>
      <c r="Z224" s="542">
        <v>95.132999999999996</v>
      </c>
      <c r="AA224" s="557">
        <v>8.1519999999999992</v>
      </c>
      <c r="AB224" s="557">
        <v>0.55079999999999996</v>
      </c>
      <c r="AC224" s="557">
        <v>0.65880000000000005</v>
      </c>
      <c r="AD224" s="557">
        <v>36.437600000000003</v>
      </c>
      <c r="AE224" s="557">
        <v>21.383199999999999</v>
      </c>
      <c r="AF224" s="557">
        <v>51.131537999999999</v>
      </c>
      <c r="AG224" s="542">
        <v>1025.5224000000001</v>
      </c>
      <c r="AH224" s="557">
        <v>6.7683</v>
      </c>
      <c r="AI224" s="542">
        <v>94.637</v>
      </c>
      <c r="AJ224" s="557">
        <v>8.1530000000000005</v>
      </c>
      <c r="AK224" s="557">
        <v>0.60899999999999999</v>
      </c>
      <c r="AL224" s="557">
        <v>0.79949999999999999</v>
      </c>
      <c r="AM224" s="542">
        <v>5.5</v>
      </c>
    </row>
    <row r="225" spans="1:39">
      <c r="A225" s="546" t="s">
        <v>360</v>
      </c>
      <c r="B225" s="551">
        <v>42373</v>
      </c>
      <c r="C225" s="552">
        <v>0.34279199999999999</v>
      </c>
      <c r="D225" s="553" t="s">
        <v>350</v>
      </c>
      <c r="E225" s="560">
        <v>0.23699999999999999</v>
      </c>
      <c r="F225" s="560">
        <v>2.09</v>
      </c>
      <c r="G225" s="560">
        <v>0.43099999999999999</v>
      </c>
      <c r="H225" s="553" t="s">
        <v>348</v>
      </c>
      <c r="I225" s="553" t="s">
        <v>196</v>
      </c>
      <c r="J225" s="553" t="s">
        <v>349</v>
      </c>
      <c r="K225" s="556">
        <v>14.2</v>
      </c>
      <c r="L225" s="556">
        <v>108</v>
      </c>
      <c r="M225" s="553" t="s">
        <v>197</v>
      </c>
      <c r="N225" s="553" t="s">
        <v>193</v>
      </c>
      <c r="O225" s="556" t="s">
        <v>240</v>
      </c>
      <c r="P225" s="556" t="s">
        <v>326</v>
      </c>
      <c r="Q225" s="556" t="s">
        <v>326</v>
      </c>
      <c r="R225" s="556"/>
      <c r="S225" s="552"/>
      <c r="T225" s="541">
        <v>9.1060943687017323E-2</v>
      </c>
      <c r="U225" s="557">
        <v>36.642200000000003</v>
      </c>
      <c r="V225" s="557">
        <v>23.4193</v>
      </c>
      <c r="W225" s="557">
        <v>53.565122000000002</v>
      </c>
      <c r="X225" s="542">
        <v>1025.0581</v>
      </c>
      <c r="Y225" s="557">
        <v>6.6798000000000002</v>
      </c>
      <c r="Z225" s="542">
        <v>96.92</v>
      </c>
      <c r="AA225" s="557">
        <v>8.3070000000000004</v>
      </c>
      <c r="AB225" s="557">
        <v>0.5585</v>
      </c>
      <c r="AC225" s="557">
        <v>0.33889999999999998</v>
      </c>
      <c r="AD225" s="557">
        <v>36.729199999999999</v>
      </c>
      <c r="AE225" s="557">
        <v>23.405200000000001</v>
      </c>
      <c r="AF225" s="557">
        <v>53.666500999999997</v>
      </c>
      <c r="AG225" s="542">
        <v>1025.1663000000001</v>
      </c>
      <c r="AH225" s="557">
        <v>6.5625</v>
      </c>
      <c r="AI225" s="542">
        <v>95.242999999999995</v>
      </c>
      <c r="AJ225" s="557">
        <v>8.298</v>
      </c>
      <c r="AK225" s="557">
        <v>0.56589999999999996</v>
      </c>
      <c r="AL225" s="557">
        <v>0.54469999999999996</v>
      </c>
      <c r="AM225" s="542">
        <v>8.1999999999999993</v>
      </c>
    </row>
    <row r="226" spans="1:39">
      <c r="A226" s="546" t="s">
        <v>360</v>
      </c>
      <c r="B226" s="551">
        <v>42380</v>
      </c>
      <c r="C226" s="561">
        <v>0.55995573365639995</v>
      </c>
      <c r="D226" s="553" t="s">
        <v>237</v>
      </c>
      <c r="E226" s="554">
        <v>0.999</v>
      </c>
      <c r="F226" s="554">
        <v>1.1499999999999999</v>
      </c>
      <c r="G226" s="554">
        <v>0.32500000000000001</v>
      </c>
      <c r="H226" s="553" t="s">
        <v>348</v>
      </c>
      <c r="I226" s="553" t="s">
        <v>349</v>
      </c>
      <c r="J226" s="553" t="s">
        <v>349</v>
      </c>
      <c r="K226" s="555">
        <v>14.5</v>
      </c>
      <c r="L226" s="555">
        <v>107</v>
      </c>
      <c r="M226" s="553" t="s">
        <v>197</v>
      </c>
      <c r="N226" s="553" t="s">
        <v>193</v>
      </c>
      <c r="O226" s="556" t="s">
        <v>237</v>
      </c>
      <c r="P226" s="556" t="s">
        <v>326</v>
      </c>
      <c r="Q226" s="556" t="s">
        <v>280</v>
      </c>
      <c r="R226" s="556"/>
      <c r="S226" s="552"/>
      <c r="T226" s="541">
        <v>0.1045637150783798</v>
      </c>
      <c r="U226" s="557">
        <v>36.706499999999998</v>
      </c>
      <c r="V226" s="557">
        <v>25.000699999999998</v>
      </c>
      <c r="W226" s="557">
        <v>55.362780000000001</v>
      </c>
      <c r="X226" s="542">
        <v>1024.6325999999999</v>
      </c>
      <c r="Y226" s="557">
        <v>6.4138000000000002</v>
      </c>
      <c r="Z226" s="542">
        <v>95.652000000000001</v>
      </c>
      <c r="AA226" s="557">
        <v>8.2029999999999994</v>
      </c>
      <c r="AB226" s="557">
        <v>0.59560000000000002</v>
      </c>
      <c r="AC226" s="557">
        <v>0.48220000000000002</v>
      </c>
      <c r="AD226" s="557">
        <v>36.704300000000003</v>
      </c>
      <c r="AE226" s="557">
        <v>24.998899999999999</v>
      </c>
      <c r="AF226" s="557">
        <v>55.361601999999998</v>
      </c>
      <c r="AG226" s="542">
        <v>1024.6676</v>
      </c>
      <c r="AH226" s="557">
        <v>6.3859000000000004</v>
      </c>
      <c r="AI226" s="542">
        <v>95.230999999999995</v>
      </c>
      <c r="AJ226" s="557">
        <v>8.2029999999999994</v>
      </c>
      <c r="AK226" s="557">
        <v>0.61570000000000003</v>
      </c>
      <c r="AL226" s="557">
        <v>0.51670000000000005</v>
      </c>
      <c r="AM226" s="542">
        <v>7.9</v>
      </c>
    </row>
    <row r="227" spans="1:39">
      <c r="A227" s="546" t="s">
        <v>360</v>
      </c>
      <c r="B227" s="551">
        <v>42387</v>
      </c>
      <c r="C227" s="552">
        <v>1.0325800000000001</v>
      </c>
      <c r="D227" s="553" t="s">
        <v>239</v>
      </c>
      <c r="E227" s="554">
        <v>-0.36399999999999999</v>
      </c>
      <c r="F227" s="554">
        <v>2.5099999999999998</v>
      </c>
      <c r="G227" s="554">
        <v>1.05</v>
      </c>
      <c r="H227" s="553" t="s">
        <v>348</v>
      </c>
      <c r="I227" s="553" t="s">
        <v>191</v>
      </c>
      <c r="J227" s="553" t="s">
        <v>349</v>
      </c>
      <c r="K227" s="555">
        <v>12.3</v>
      </c>
      <c r="L227" s="555">
        <v>93.7</v>
      </c>
      <c r="M227" s="553" t="s">
        <v>116</v>
      </c>
      <c r="N227" s="553" t="s">
        <v>199</v>
      </c>
      <c r="O227" s="556" t="s">
        <v>236</v>
      </c>
      <c r="P227" s="556" t="s">
        <v>326</v>
      </c>
      <c r="Q227" s="556" t="s">
        <v>326</v>
      </c>
      <c r="R227" s="556"/>
      <c r="S227" s="556"/>
      <c r="T227" s="541">
        <v>8.8417525813880196E-2</v>
      </c>
      <c r="U227" s="557">
        <v>36.441499999999998</v>
      </c>
      <c r="V227" s="557">
        <v>23.864599999999999</v>
      </c>
      <c r="W227" s="557">
        <v>53.782964999999997</v>
      </c>
      <c r="X227" s="542">
        <v>1024.7761</v>
      </c>
      <c r="Y227" s="557">
        <v>6.5298999999999996</v>
      </c>
      <c r="Z227" s="542">
        <v>95.366</v>
      </c>
      <c r="AA227" s="557">
        <v>8.1509999999999998</v>
      </c>
      <c r="AB227" s="557">
        <v>0.73960000000000004</v>
      </c>
      <c r="AC227" s="557">
        <v>0.79649999999999999</v>
      </c>
      <c r="AD227" s="557">
        <v>36.465899999999998</v>
      </c>
      <c r="AE227" s="557">
        <v>23.876200000000001</v>
      </c>
      <c r="AF227" s="557">
        <v>53.831181999999998</v>
      </c>
      <c r="AG227" s="542">
        <v>1024.8272999999999</v>
      </c>
      <c r="AH227" s="557">
        <v>6.5133999999999999</v>
      </c>
      <c r="AI227" s="542">
        <v>95.159000000000006</v>
      </c>
      <c r="AJ227" s="557">
        <v>8.1549999999999994</v>
      </c>
      <c r="AK227" s="557">
        <v>0.34560000000000002</v>
      </c>
      <c r="AL227" s="557">
        <v>0.61339999999999995</v>
      </c>
      <c r="AM227" s="542">
        <v>7</v>
      </c>
    </row>
    <row r="228" spans="1:39">
      <c r="A228" s="546" t="s">
        <v>360</v>
      </c>
      <c r="B228" s="551">
        <v>42394</v>
      </c>
      <c r="C228" s="552">
        <v>1.114169</v>
      </c>
      <c r="D228" s="553" t="s">
        <v>246</v>
      </c>
      <c r="E228" s="554">
        <v>0.44600000000000001</v>
      </c>
      <c r="F228" s="554">
        <v>2.48</v>
      </c>
      <c r="G228" s="554">
        <v>1.46</v>
      </c>
      <c r="H228" s="553" t="s">
        <v>348</v>
      </c>
      <c r="I228" s="553" t="s">
        <v>196</v>
      </c>
      <c r="J228" s="553" t="s">
        <v>349</v>
      </c>
      <c r="K228" s="555">
        <v>13.4</v>
      </c>
      <c r="L228" s="555">
        <v>110</v>
      </c>
      <c r="M228" s="553" t="s">
        <v>206</v>
      </c>
      <c r="N228" s="553" t="s">
        <v>193</v>
      </c>
      <c r="O228" s="556" t="s">
        <v>244</v>
      </c>
      <c r="P228" s="556" t="s">
        <v>326</v>
      </c>
      <c r="Q228" s="556" t="s">
        <v>326</v>
      </c>
      <c r="R228" s="556"/>
      <c r="S228" s="556"/>
      <c r="T228" s="541">
        <v>0.10201696640035911</v>
      </c>
      <c r="U228" s="557">
        <v>36.629100000000001</v>
      </c>
      <c r="V228" s="557">
        <v>23.970099999999999</v>
      </c>
      <c r="W228" s="557">
        <v>54.142519</v>
      </c>
      <c r="X228" s="542">
        <v>1024.8851</v>
      </c>
      <c r="Y228" s="557">
        <v>6.3056999999999999</v>
      </c>
      <c r="Z228" s="542">
        <v>92.358999999999995</v>
      </c>
      <c r="AA228" s="557">
        <v>8.1549999999999994</v>
      </c>
      <c r="AB228" s="557">
        <v>0.60780000000000001</v>
      </c>
      <c r="AC228" s="557">
        <v>0.3533</v>
      </c>
      <c r="AD228" s="557">
        <v>36.627299999999998</v>
      </c>
      <c r="AE228" s="557">
        <v>23.9421</v>
      </c>
      <c r="AF228" s="557">
        <v>54.113878999999997</v>
      </c>
      <c r="AG228" s="542">
        <v>1024.9309000000001</v>
      </c>
      <c r="AH228" s="557">
        <v>6.2813999999999997</v>
      </c>
      <c r="AI228" s="542">
        <v>91.959000000000003</v>
      </c>
      <c r="AJ228" s="557">
        <v>8.1560000000000006</v>
      </c>
      <c r="AK228" s="557">
        <v>0.36459999999999998</v>
      </c>
      <c r="AL228" s="557">
        <v>0.32540000000000002</v>
      </c>
      <c r="AM228" s="542">
        <v>9</v>
      </c>
    </row>
    <row r="229" spans="1:39">
      <c r="A229" s="546" t="s">
        <v>360</v>
      </c>
      <c r="B229" s="551">
        <v>42401</v>
      </c>
      <c r="C229" s="552">
        <v>0.38533200000000001</v>
      </c>
      <c r="D229" s="553" t="s">
        <v>350</v>
      </c>
      <c r="E229" s="554">
        <v>0.14099999999999999</v>
      </c>
      <c r="F229" s="554">
        <v>1.71</v>
      </c>
      <c r="G229" s="554">
        <v>1.07</v>
      </c>
      <c r="H229" s="553" t="s">
        <v>348</v>
      </c>
      <c r="I229" s="553" t="s">
        <v>349</v>
      </c>
      <c r="J229" s="553" t="s">
        <v>349</v>
      </c>
      <c r="K229" s="556">
        <v>13.2</v>
      </c>
      <c r="L229" s="556">
        <v>107</v>
      </c>
      <c r="M229" s="553" t="s">
        <v>206</v>
      </c>
      <c r="N229" s="553" t="s">
        <v>193</v>
      </c>
      <c r="O229" s="556" t="s">
        <v>243</v>
      </c>
      <c r="P229" s="556" t="s">
        <v>326</v>
      </c>
      <c r="Q229" s="556" t="s">
        <v>280</v>
      </c>
      <c r="R229" s="556"/>
      <c r="S229" s="556"/>
      <c r="T229" s="541">
        <v>0.17690854076332987</v>
      </c>
      <c r="U229" s="557">
        <v>36.775399999999998</v>
      </c>
      <c r="V229" s="557">
        <v>23.609300000000001</v>
      </c>
      <c r="W229" s="557">
        <v>53.943389000000003</v>
      </c>
      <c r="X229" s="542">
        <v>1025.1031</v>
      </c>
      <c r="Y229" s="557">
        <v>6.5111999999999997</v>
      </c>
      <c r="Z229" s="542">
        <v>94.858000000000004</v>
      </c>
      <c r="AA229" s="557">
        <v>8.16</v>
      </c>
      <c r="AB229" s="557">
        <v>0.49540000000000001</v>
      </c>
      <c r="AC229" s="557">
        <v>0.62190000000000001</v>
      </c>
      <c r="AD229" s="557">
        <v>36.7729</v>
      </c>
      <c r="AE229" s="557">
        <v>23.5747</v>
      </c>
      <c r="AF229" s="557">
        <v>53.906709999999997</v>
      </c>
      <c r="AG229" s="542">
        <v>1025.1514</v>
      </c>
      <c r="AH229" s="557">
        <v>6.5022000000000002</v>
      </c>
      <c r="AI229" s="542">
        <v>94.668000000000006</v>
      </c>
      <c r="AJ229" s="557">
        <v>8.18</v>
      </c>
      <c r="AK229" s="557">
        <v>0.46899999999999997</v>
      </c>
      <c r="AL229" s="557">
        <v>0.7127</v>
      </c>
      <c r="AM229" s="542">
        <v>6</v>
      </c>
    </row>
    <row r="230" spans="1:39">
      <c r="A230" s="546" t="s">
        <v>360</v>
      </c>
      <c r="B230" s="551">
        <v>42408</v>
      </c>
      <c r="C230" s="552">
        <v>1.027379</v>
      </c>
      <c r="D230" s="553" t="s">
        <v>239</v>
      </c>
      <c r="E230" s="554">
        <v>0.44900000000000001</v>
      </c>
      <c r="F230" s="554">
        <v>1.8</v>
      </c>
      <c r="G230" s="554">
        <v>0.64800000000000002</v>
      </c>
      <c r="H230" s="553" t="s">
        <v>348</v>
      </c>
      <c r="I230" s="553" t="s">
        <v>349</v>
      </c>
      <c r="J230" s="553" t="s">
        <v>349</v>
      </c>
      <c r="K230" s="556">
        <v>12.7</v>
      </c>
      <c r="L230" s="556">
        <v>110</v>
      </c>
      <c r="M230" s="553" t="s">
        <v>206</v>
      </c>
      <c r="N230" s="553" t="s">
        <v>193</v>
      </c>
      <c r="O230" s="556" t="s">
        <v>240</v>
      </c>
      <c r="P230" s="556" t="s">
        <v>326</v>
      </c>
      <c r="Q230" s="556" t="s">
        <v>326</v>
      </c>
      <c r="R230" s="556"/>
      <c r="S230" s="556"/>
      <c r="T230" s="541">
        <v>8.4606085193118671E-2</v>
      </c>
      <c r="U230" s="557">
        <v>36.802</v>
      </c>
      <c r="V230" s="557">
        <v>23.822299999999998</v>
      </c>
      <c r="W230" s="557">
        <v>54.208888000000002</v>
      </c>
      <c r="X230" s="542">
        <v>1025.0606</v>
      </c>
      <c r="Y230" s="557">
        <v>6.7080000000000002</v>
      </c>
      <c r="Z230" s="542">
        <v>98.100999999999999</v>
      </c>
      <c r="AA230" s="557">
        <v>8.2140000000000004</v>
      </c>
      <c r="AB230" s="557">
        <v>0.43240000000000001</v>
      </c>
      <c r="AC230" s="557">
        <v>0.4516</v>
      </c>
      <c r="AD230" s="557">
        <v>36.798000000000002</v>
      </c>
      <c r="AE230" s="557">
        <v>23.796399999999998</v>
      </c>
      <c r="AF230" s="557">
        <v>54.179473999999999</v>
      </c>
      <c r="AG230" s="542">
        <v>1025.1033</v>
      </c>
      <c r="AH230" s="557">
        <v>6.7088000000000001</v>
      </c>
      <c r="AI230" s="542">
        <v>98.066000000000003</v>
      </c>
      <c r="AJ230" s="557">
        <v>8.2159999999999993</v>
      </c>
      <c r="AK230" s="557">
        <v>0.35620000000000002</v>
      </c>
      <c r="AL230" s="557">
        <v>0.39240000000000003</v>
      </c>
      <c r="AM230" s="542">
        <v>9</v>
      </c>
    </row>
    <row r="231" spans="1:39">
      <c r="A231" s="546" t="s">
        <v>360</v>
      </c>
      <c r="B231" s="551">
        <v>42415</v>
      </c>
      <c r="C231" s="552">
        <v>1.431799</v>
      </c>
      <c r="D231" s="553" t="s">
        <v>245</v>
      </c>
      <c r="E231" s="554">
        <v>2.0099999999999998</v>
      </c>
      <c r="F231" s="554">
        <v>2.81</v>
      </c>
      <c r="G231" s="554">
        <v>0.51800000000000002</v>
      </c>
      <c r="H231" s="553" t="s">
        <v>348</v>
      </c>
      <c r="I231" s="553" t="s">
        <v>191</v>
      </c>
      <c r="J231" s="553" t="s">
        <v>349</v>
      </c>
      <c r="K231" s="555">
        <v>12.4</v>
      </c>
      <c r="L231" s="555">
        <v>117</v>
      </c>
      <c r="M231" s="553" t="s">
        <v>116</v>
      </c>
      <c r="N231" s="553" t="s">
        <v>187</v>
      </c>
      <c r="O231" s="556" t="s">
        <v>244</v>
      </c>
      <c r="P231" s="556" t="s">
        <v>326</v>
      </c>
      <c r="Q231" s="556" t="s">
        <v>326</v>
      </c>
      <c r="R231" s="556"/>
      <c r="S231" s="556"/>
      <c r="T231" s="541">
        <v>9.4860452074027782E-2</v>
      </c>
      <c r="U231" s="557">
        <v>36.748899999999999</v>
      </c>
      <c r="V231" s="557">
        <v>23.4815</v>
      </c>
      <c r="W231" s="557">
        <v>53.770650000000003</v>
      </c>
      <c r="X231" s="542">
        <v>1025.1211000000001</v>
      </c>
      <c r="Y231" s="557">
        <v>6.4374000000000002</v>
      </c>
      <c r="Z231" s="542">
        <v>93.561000000000007</v>
      </c>
      <c r="AA231" s="557">
        <v>8.2509999999999994</v>
      </c>
      <c r="AB231" s="557">
        <v>0.25030000000000002</v>
      </c>
      <c r="AC231" s="557">
        <v>0.34810000000000002</v>
      </c>
      <c r="AD231" s="557">
        <v>36.750399999999999</v>
      </c>
      <c r="AE231" s="557">
        <v>23.483000000000001</v>
      </c>
      <c r="AF231" s="557">
        <v>53.778244000000001</v>
      </c>
      <c r="AG231" s="542">
        <v>1025.1602</v>
      </c>
      <c r="AH231" s="557">
        <v>6.4542999999999999</v>
      </c>
      <c r="AI231" s="542">
        <v>93.81</v>
      </c>
      <c r="AJ231" s="557">
        <v>8.2539999999999996</v>
      </c>
      <c r="AK231" s="557">
        <v>0.2762</v>
      </c>
      <c r="AL231" s="557">
        <v>0.46139999999999998</v>
      </c>
      <c r="AM231" s="542">
        <v>8.3000000000000007</v>
      </c>
    </row>
    <row r="232" spans="1:39">
      <c r="A232" s="546" t="s">
        <v>360</v>
      </c>
      <c r="B232" s="551">
        <v>42429</v>
      </c>
      <c r="C232" s="552">
        <v>1.5739609999999999</v>
      </c>
      <c r="D232" s="553" t="s">
        <v>254</v>
      </c>
      <c r="E232" s="554">
        <v>0.38300000000000001</v>
      </c>
      <c r="F232" s="554">
        <v>2.1</v>
      </c>
      <c r="G232" s="554">
        <v>0.43</v>
      </c>
      <c r="H232" s="553" t="s">
        <v>348</v>
      </c>
      <c r="I232" s="553" t="s">
        <v>196</v>
      </c>
      <c r="J232" s="553" t="s">
        <v>349</v>
      </c>
      <c r="K232" s="555">
        <v>14</v>
      </c>
      <c r="L232" s="555">
        <v>131</v>
      </c>
      <c r="M232" s="553" t="s">
        <v>197</v>
      </c>
      <c r="N232" s="553" t="s">
        <v>189</v>
      </c>
      <c r="O232" s="556" t="s">
        <v>236</v>
      </c>
      <c r="P232" s="556" t="s">
        <v>326</v>
      </c>
      <c r="Q232" s="556" t="s">
        <v>327</v>
      </c>
      <c r="R232" s="556"/>
      <c r="S232" s="556"/>
      <c r="T232" s="541">
        <v>0.11051586821566294</v>
      </c>
      <c r="U232" s="557">
        <v>36.9101</v>
      </c>
      <c r="V232" s="557">
        <v>23.769500000000001</v>
      </c>
      <c r="W232" s="557">
        <v>54.292631</v>
      </c>
      <c r="X232" s="542">
        <v>1025.1581000000001</v>
      </c>
      <c r="Y232" s="557">
        <v>6.5773000000000001</v>
      </c>
      <c r="Z232" s="542">
        <v>96.161000000000001</v>
      </c>
      <c r="AA232" s="557">
        <v>8.3350000000000009</v>
      </c>
      <c r="AB232" s="557">
        <v>0.45810000000000001</v>
      </c>
      <c r="AC232" s="557">
        <v>0.36059999999999998</v>
      </c>
      <c r="AD232" s="557">
        <v>36.898699999999998</v>
      </c>
      <c r="AE232" s="557">
        <v>23.608899999999998</v>
      </c>
      <c r="AF232" s="557">
        <v>54.107506000000001</v>
      </c>
      <c r="AG232" s="542">
        <v>1025.2375</v>
      </c>
      <c r="AH232" s="557">
        <v>6.4782999999999999</v>
      </c>
      <c r="AI232" s="542">
        <v>94.444999999999993</v>
      </c>
      <c r="AJ232" s="557">
        <v>8.3350000000000009</v>
      </c>
      <c r="AK232" s="557">
        <v>0.87990000000000002</v>
      </c>
      <c r="AL232" s="557">
        <v>0.65459999999999996</v>
      </c>
      <c r="AM232" s="542">
        <v>7.5</v>
      </c>
    </row>
    <row r="233" spans="1:39">
      <c r="A233" s="546" t="s">
        <v>360</v>
      </c>
      <c r="B233" s="551">
        <v>42436</v>
      </c>
      <c r="C233" s="552">
        <v>0.27016299999999999</v>
      </c>
      <c r="D233" s="553" t="s">
        <v>350</v>
      </c>
      <c r="E233" s="554">
        <v>-0.126</v>
      </c>
      <c r="F233" s="554">
        <v>1.81</v>
      </c>
      <c r="G233" s="554">
        <v>-4.0599999999999997E-2</v>
      </c>
      <c r="H233" s="553" t="s">
        <v>348</v>
      </c>
      <c r="I233" s="553" t="s">
        <v>349</v>
      </c>
      <c r="J233" s="553" t="s">
        <v>349</v>
      </c>
      <c r="K233" s="555">
        <v>13.1</v>
      </c>
      <c r="L233" s="555">
        <v>98.1</v>
      </c>
      <c r="M233" s="553" t="s">
        <v>206</v>
      </c>
      <c r="N233" s="553" t="s">
        <v>207</v>
      </c>
      <c r="O233" s="556" t="s">
        <v>237</v>
      </c>
      <c r="P233" s="556" t="s">
        <v>326</v>
      </c>
      <c r="Q233" s="556" t="s">
        <v>327</v>
      </c>
      <c r="R233" s="556"/>
      <c r="S233" s="556"/>
      <c r="T233" s="541">
        <v>8.8375915084420234E-2</v>
      </c>
      <c r="U233" s="557">
        <v>36.8386</v>
      </c>
      <c r="V233" s="557">
        <v>22.834099999999999</v>
      </c>
      <c r="W233" s="557">
        <v>53.187016</v>
      </c>
      <c r="X233" s="542">
        <v>1025.3782000000001</v>
      </c>
      <c r="Y233" s="557">
        <v>6.7164000000000001</v>
      </c>
      <c r="Z233" s="542">
        <v>96.573999999999998</v>
      </c>
      <c r="AA233" s="557">
        <v>8.3119999999999994</v>
      </c>
      <c r="AB233" s="557">
        <v>0.46160000000000001</v>
      </c>
      <c r="AC233" s="557">
        <v>0.55720000000000003</v>
      </c>
      <c r="AD233" s="557">
        <v>36.837000000000003</v>
      </c>
      <c r="AE233" s="557">
        <v>22.8306</v>
      </c>
      <c r="AF233" s="557">
        <v>53.185259000000002</v>
      </c>
      <c r="AG233" s="542">
        <v>1025.4166</v>
      </c>
      <c r="AH233" s="557">
        <v>6.6989999999999998</v>
      </c>
      <c r="AI233" s="542">
        <v>96.316999999999993</v>
      </c>
      <c r="AJ233" s="557">
        <v>8.3149999999999995</v>
      </c>
      <c r="AK233" s="557">
        <v>0.34499999999999997</v>
      </c>
      <c r="AL233" s="557">
        <v>0.6764</v>
      </c>
      <c r="AM233" s="542">
        <v>6</v>
      </c>
    </row>
    <row r="234" spans="1:39">
      <c r="A234" s="546" t="s">
        <v>360</v>
      </c>
      <c r="B234" s="551">
        <v>42443</v>
      </c>
      <c r="C234" s="552">
        <v>0.34609899999999999</v>
      </c>
      <c r="D234" s="553" t="s">
        <v>350</v>
      </c>
      <c r="E234" s="554">
        <v>-0.57299999999999995</v>
      </c>
      <c r="F234" s="554">
        <v>1.53</v>
      </c>
      <c r="G234" s="554">
        <v>0.78400000000000003</v>
      </c>
      <c r="H234" s="553" t="s">
        <v>348</v>
      </c>
      <c r="I234" s="553" t="s">
        <v>349</v>
      </c>
      <c r="J234" s="553" t="s">
        <v>349</v>
      </c>
      <c r="K234" s="555">
        <v>13.2</v>
      </c>
      <c r="L234" s="555">
        <v>118</v>
      </c>
      <c r="M234" s="553" t="s">
        <v>206</v>
      </c>
      <c r="N234" s="553" t="s">
        <v>187</v>
      </c>
      <c r="O234" s="556" t="s">
        <v>236</v>
      </c>
      <c r="P234" s="556" t="s">
        <v>326</v>
      </c>
      <c r="Q234" s="556" t="s">
        <v>327</v>
      </c>
      <c r="R234" s="556"/>
      <c r="S234" s="556"/>
      <c r="T234" s="541">
        <v>0.10194312031579855</v>
      </c>
      <c r="U234" s="557">
        <v>36.919800000000002</v>
      </c>
      <c r="V234" s="557">
        <v>23.436</v>
      </c>
      <c r="W234" s="557">
        <v>53.943117000000001</v>
      </c>
      <c r="X234" s="542">
        <v>1025.2642000000001</v>
      </c>
      <c r="Y234" s="557">
        <v>6.5917000000000003</v>
      </c>
      <c r="Z234" s="542">
        <v>95.823999999999998</v>
      </c>
      <c r="AA234" s="557">
        <v>8.2620000000000005</v>
      </c>
      <c r="AB234" s="557">
        <v>0.36530000000000001</v>
      </c>
      <c r="AC234" s="557">
        <v>0.56810000000000005</v>
      </c>
      <c r="AD234" s="557">
        <v>36.917499999999997</v>
      </c>
      <c r="AE234" s="557">
        <v>23.437000000000001</v>
      </c>
      <c r="AF234" s="557">
        <v>53.945357000000001</v>
      </c>
      <c r="AG234" s="542">
        <v>1025.3022000000001</v>
      </c>
      <c r="AH234" s="557">
        <v>6.5769000000000002</v>
      </c>
      <c r="AI234" s="542">
        <v>95.608000000000004</v>
      </c>
      <c r="AJ234" s="557">
        <v>8.2669999999999995</v>
      </c>
      <c r="AK234" s="557">
        <v>0.55010000000000003</v>
      </c>
      <c r="AL234" s="557">
        <v>0.63829999999999998</v>
      </c>
      <c r="AM234" s="542">
        <v>7.3</v>
      </c>
    </row>
    <row r="235" spans="1:39">
      <c r="A235" s="562" t="s">
        <v>360</v>
      </c>
      <c r="B235" s="563">
        <v>42450</v>
      </c>
      <c r="C235" s="564">
        <v>0.67656551198292747</v>
      </c>
      <c r="D235" s="565" t="s">
        <v>238</v>
      </c>
      <c r="E235" s="554">
        <v>0.12</v>
      </c>
      <c r="F235" s="554">
        <v>1.46</v>
      </c>
      <c r="G235" s="554">
        <v>0.98</v>
      </c>
      <c r="H235" s="565" t="s">
        <v>348</v>
      </c>
      <c r="I235" s="565" t="s">
        <v>349</v>
      </c>
      <c r="J235" s="565" t="s">
        <v>349</v>
      </c>
      <c r="K235" s="542">
        <v>14.3</v>
      </c>
      <c r="L235" s="566">
        <v>126</v>
      </c>
      <c r="M235" s="565" t="s">
        <v>197</v>
      </c>
      <c r="N235" s="565" t="s">
        <v>189</v>
      </c>
      <c r="O235" s="567" t="s">
        <v>241</v>
      </c>
      <c r="P235" s="567" t="s">
        <v>326</v>
      </c>
      <c r="Q235" s="567" t="s">
        <v>280</v>
      </c>
      <c r="R235" s="567"/>
      <c r="S235" s="567"/>
      <c r="T235" s="541">
        <v>8.7239996363954533E-2</v>
      </c>
      <c r="U235" s="557">
        <v>36.973799999999997</v>
      </c>
      <c r="V235" s="557">
        <v>23.310199999999998</v>
      </c>
      <c r="W235" s="557">
        <v>53.876409000000002</v>
      </c>
      <c r="X235" s="542">
        <v>1025.3418999999999</v>
      </c>
      <c r="Y235" s="557">
        <v>6.6448</v>
      </c>
      <c r="Z235" s="542">
        <v>96.415000000000006</v>
      </c>
      <c r="AA235" s="557">
        <v>8.2620000000000005</v>
      </c>
      <c r="AB235" s="557">
        <v>0.73619999999999997</v>
      </c>
      <c r="AC235" s="557">
        <v>0.43319999999999997</v>
      </c>
      <c r="AD235" s="557">
        <v>36.9801</v>
      </c>
      <c r="AE235" s="557">
        <v>23.161999999999999</v>
      </c>
      <c r="AF235" s="557">
        <v>53.727806000000001</v>
      </c>
      <c r="AG235" s="542">
        <v>1025.4291000000001</v>
      </c>
      <c r="AH235" s="557">
        <v>6.3476999999999997</v>
      </c>
      <c r="AI235" s="542">
        <v>91.870999999999995</v>
      </c>
      <c r="AJ235" s="557">
        <v>8.2590000000000003</v>
      </c>
      <c r="AK235" s="557">
        <v>0.53139999999999998</v>
      </c>
      <c r="AL235" s="557">
        <v>0.92330000000000001</v>
      </c>
      <c r="AM235" s="542">
        <v>8</v>
      </c>
    </row>
    <row r="236" spans="1:39">
      <c r="A236" s="546" t="s">
        <v>360</v>
      </c>
      <c r="B236" s="551">
        <v>42458</v>
      </c>
      <c r="C236" s="552">
        <v>0.35254963755771546</v>
      </c>
      <c r="D236" s="553" t="s">
        <v>350</v>
      </c>
      <c r="E236" s="554">
        <v>-1.7899999999999999E-2</v>
      </c>
      <c r="F236" s="554">
        <v>1.79</v>
      </c>
      <c r="G236" s="554">
        <v>0.59199999999999997</v>
      </c>
      <c r="H236" s="553" t="s">
        <v>348</v>
      </c>
      <c r="I236" s="553" t="s">
        <v>349</v>
      </c>
      <c r="J236" s="553" t="s">
        <v>349</v>
      </c>
      <c r="K236" s="555">
        <v>14.7</v>
      </c>
      <c r="L236" s="555">
        <v>124</v>
      </c>
      <c r="M236" s="553" t="s">
        <v>188</v>
      </c>
      <c r="N236" s="553" t="s">
        <v>187</v>
      </c>
      <c r="O236" s="556" t="s">
        <v>246</v>
      </c>
      <c r="P236" s="556" t="s">
        <v>326</v>
      </c>
      <c r="Q236" s="556" t="s">
        <v>240</v>
      </c>
      <c r="R236" s="556"/>
      <c r="S236" s="556"/>
      <c r="T236" s="541">
        <v>0.13238358804886508</v>
      </c>
      <c r="U236" s="557">
        <v>36.957799999999999</v>
      </c>
      <c r="V236" s="557">
        <v>22.4831</v>
      </c>
      <c r="W236" s="557">
        <v>52.960299999999997</v>
      </c>
      <c r="X236" s="542">
        <v>1025.5712000000001</v>
      </c>
      <c r="Y236" s="557">
        <v>6.8110999999999997</v>
      </c>
      <c r="Z236" s="542">
        <v>97.403999999999996</v>
      </c>
      <c r="AA236" s="557">
        <v>8.2149999999999999</v>
      </c>
      <c r="AB236" s="557">
        <v>0.79900000000000004</v>
      </c>
      <c r="AC236" s="557">
        <v>0.8569</v>
      </c>
      <c r="AD236" s="557">
        <v>36.956699999999998</v>
      </c>
      <c r="AE236" s="557">
        <v>22.439699999999998</v>
      </c>
      <c r="AF236" s="557">
        <v>52.915886</v>
      </c>
      <c r="AG236" s="542">
        <v>1025.6208999999999</v>
      </c>
      <c r="AH236" s="557">
        <v>6.8193999999999999</v>
      </c>
      <c r="AI236" s="542">
        <v>97.445999999999998</v>
      </c>
      <c r="AJ236" s="557">
        <v>8.2189999999999994</v>
      </c>
      <c r="AK236" s="557">
        <v>0.69830000000000003</v>
      </c>
      <c r="AL236" s="557">
        <v>1.5334000000000001</v>
      </c>
      <c r="AM236" s="542">
        <v>5</v>
      </c>
    </row>
    <row r="237" spans="1:39">
      <c r="A237" s="546"/>
      <c r="B237" s="551"/>
      <c r="C237" s="552"/>
      <c r="D237" s="553"/>
      <c r="E237" s="554"/>
      <c r="F237" s="554"/>
      <c r="G237" s="554"/>
      <c r="H237" s="553"/>
      <c r="I237" s="553"/>
      <c r="J237" s="553"/>
      <c r="K237" s="555"/>
      <c r="L237" s="555"/>
      <c r="M237" s="553"/>
      <c r="N237" s="553"/>
      <c r="O237" s="556"/>
      <c r="P237" s="556"/>
      <c r="Q237" s="556"/>
      <c r="R237" s="556"/>
      <c r="S237" s="556"/>
      <c r="U237" s="557"/>
      <c r="V237" s="557"/>
      <c r="W237" s="557"/>
      <c r="X237" s="542"/>
      <c r="Y237" s="557"/>
      <c r="Z237" s="542"/>
      <c r="AA237" s="557"/>
      <c r="AB237" s="557"/>
      <c r="AC237" s="557"/>
      <c r="AD237" s="557"/>
      <c r="AE237" s="557"/>
      <c r="AF237" s="557"/>
      <c r="AG237" s="542"/>
      <c r="AH237" s="557"/>
      <c r="AI237" s="542"/>
      <c r="AJ237" s="557"/>
      <c r="AK237" s="557"/>
      <c r="AL237" s="557"/>
    </row>
    <row r="238" spans="1:39">
      <c r="A238" s="546" t="s">
        <v>361</v>
      </c>
      <c r="B238" s="551">
        <v>42339</v>
      </c>
      <c r="C238" s="552">
        <v>0.16</v>
      </c>
      <c r="D238" s="553" t="s">
        <v>350</v>
      </c>
      <c r="E238" s="554">
        <v>0.29899999999999999</v>
      </c>
      <c r="F238" s="554">
        <v>2.12</v>
      </c>
      <c r="G238" s="554">
        <v>0.77200000000000002</v>
      </c>
      <c r="H238" s="553" t="s">
        <v>348</v>
      </c>
      <c r="I238" s="553" t="s">
        <v>196</v>
      </c>
      <c r="J238" s="553" t="s">
        <v>349</v>
      </c>
      <c r="K238" s="555">
        <v>14.1</v>
      </c>
      <c r="L238" s="555">
        <v>101</v>
      </c>
      <c r="M238" s="553" t="s">
        <v>197</v>
      </c>
      <c r="N238" s="553" t="s">
        <v>207</v>
      </c>
      <c r="O238" s="556" t="s">
        <v>243</v>
      </c>
      <c r="P238" s="556" t="s">
        <v>326</v>
      </c>
      <c r="Q238" s="556" t="s">
        <v>280</v>
      </c>
      <c r="R238" s="544"/>
      <c r="S238" s="543"/>
      <c r="T238" s="541">
        <v>9.8477701474496582E-2</v>
      </c>
      <c r="U238" s="557">
        <v>36.079799999999999</v>
      </c>
      <c r="V238" s="557">
        <v>22.0792</v>
      </c>
      <c r="W238" s="557">
        <v>51.414681000000002</v>
      </c>
      <c r="X238" s="542">
        <v>1025.02</v>
      </c>
      <c r="Y238" s="557">
        <v>6.9981999999999998</v>
      </c>
      <c r="Z238" s="542">
        <v>98.861999999999995</v>
      </c>
      <c r="AA238" s="557">
        <v>8.1340000000000003</v>
      </c>
      <c r="AB238" s="557">
        <v>0.67979999999999996</v>
      </c>
      <c r="AC238" s="557">
        <v>0.3629</v>
      </c>
      <c r="AD238" s="557">
        <v>36.183900000000001</v>
      </c>
      <c r="AE238" s="557">
        <v>21.359400000000001</v>
      </c>
      <c r="AF238" s="557">
        <v>50.792565000000003</v>
      </c>
      <c r="AG238" s="542">
        <v>1025.3619000000001</v>
      </c>
      <c r="AH238" s="557">
        <v>7.1398000000000001</v>
      </c>
      <c r="AI238" s="542">
        <v>99.641000000000005</v>
      </c>
      <c r="AJ238" s="557">
        <v>8.16</v>
      </c>
      <c r="AK238" s="557">
        <v>0.9012</v>
      </c>
      <c r="AL238" s="557">
        <v>1.5143</v>
      </c>
      <c r="AM238" s="542">
        <v>7.2</v>
      </c>
    </row>
    <row r="239" spans="1:39">
      <c r="A239" s="546" t="s">
        <v>361</v>
      </c>
      <c r="B239" s="551">
        <v>42345</v>
      </c>
      <c r="C239" s="552">
        <v>4.9923000000000002E-2</v>
      </c>
      <c r="D239" s="553" t="s">
        <v>350</v>
      </c>
      <c r="E239" s="554">
        <v>0.187</v>
      </c>
      <c r="F239" s="554">
        <v>2.67</v>
      </c>
      <c r="G239" s="554">
        <v>0.49</v>
      </c>
      <c r="H239" s="553" t="s">
        <v>348</v>
      </c>
      <c r="I239" s="553" t="s">
        <v>191</v>
      </c>
      <c r="J239" s="553" t="s">
        <v>349</v>
      </c>
      <c r="K239" s="555">
        <v>14.8</v>
      </c>
      <c r="L239" s="555">
        <v>106</v>
      </c>
      <c r="M239" s="553" t="s">
        <v>188</v>
      </c>
      <c r="N239" s="553" t="s">
        <v>193</v>
      </c>
      <c r="O239" s="556" t="s">
        <v>243</v>
      </c>
      <c r="P239" s="556" t="s">
        <v>326</v>
      </c>
      <c r="Q239" s="556" t="s">
        <v>280</v>
      </c>
      <c r="R239" s="544"/>
      <c r="S239" s="543"/>
      <c r="T239" s="541">
        <v>9.7236271430929624E-2</v>
      </c>
      <c r="U239" s="557">
        <v>36.235100000000003</v>
      </c>
      <c r="V239" s="557">
        <v>21.409500000000001</v>
      </c>
      <c r="W239" s="557">
        <v>50.902749999999997</v>
      </c>
      <c r="X239" s="542">
        <v>1025.3227999999999</v>
      </c>
      <c r="Y239" s="557">
        <v>7.0629</v>
      </c>
      <c r="Z239" s="542">
        <v>98.686000000000007</v>
      </c>
      <c r="AA239" s="557">
        <v>8.3339999999999996</v>
      </c>
      <c r="AB239" s="557">
        <v>0.3836</v>
      </c>
      <c r="AC239" s="557">
        <v>0.62609999999999999</v>
      </c>
      <c r="AD239" s="557">
        <v>36.252899999999997</v>
      </c>
      <c r="AE239" s="557">
        <v>20.748999999999999</v>
      </c>
      <c r="AF239" s="557">
        <v>50.235309999999998</v>
      </c>
      <c r="AG239" s="542">
        <v>1025.5822000000001</v>
      </c>
      <c r="AH239" s="557">
        <v>6.8281999999999998</v>
      </c>
      <c r="AI239" s="542">
        <v>94.290999999999997</v>
      </c>
      <c r="AJ239" s="557">
        <v>8.3439999999999994</v>
      </c>
      <c r="AK239" s="557">
        <v>0.66369999999999996</v>
      </c>
      <c r="AL239" s="557">
        <v>1.3629</v>
      </c>
      <c r="AM239" s="542">
        <v>5.0999999999999996</v>
      </c>
    </row>
    <row r="240" spans="1:39">
      <c r="A240" s="546" t="s">
        <v>361</v>
      </c>
      <c r="B240" s="551">
        <v>42352</v>
      </c>
      <c r="C240" s="552">
        <v>0.36802400000000002</v>
      </c>
      <c r="D240" s="553" t="s">
        <v>350</v>
      </c>
      <c r="E240" s="559">
        <v>-3.3700000000000002E-3</v>
      </c>
      <c r="F240" s="559">
        <v>1.77</v>
      </c>
      <c r="G240" s="559">
        <v>1.24</v>
      </c>
      <c r="H240" s="553" t="s">
        <v>348</v>
      </c>
      <c r="I240" s="553" t="s">
        <v>349</v>
      </c>
      <c r="J240" s="553" t="s">
        <v>349</v>
      </c>
      <c r="K240" s="556">
        <v>13.7</v>
      </c>
      <c r="L240" s="556">
        <v>101</v>
      </c>
      <c r="M240" s="553" t="s">
        <v>197</v>
      </c>
      <c r="N240" s="553" t="s">
        <v>207</v>
      </c>
      <c r="O240" s="556" t="s">
        <v>239</v>
      </c>
      <c r="P240" s="556" t="s">
        <v>326</v>
      </c>
      <c r="Q240" s="556" t="s">
        <v>280</v>
      </c>
      <c r="R240" s="544"/>
      <c r="S240" s="543"/>
      <c r="T240" s="541">
        <v>0.10178742384029865</v>
      </c>
      <c r="U240" s="557">
        <v>36.356699999999996</v>
      </c>
      <c r="V240" s="557">
        <v>21.7761</v>
      </c>
      <c r="W240" s="557">
        <v>51.443095</v>
      </c>
      <c r="X240" s="542">
        <v>1025.3133</v>
      </c>
      <c r="Y240" s="557">
        <v>7.1071</v>
      </c>
      <c r="Z240" s="542">
        <v>100.024</v>
      </c>
      <c r="AA240" s="557">
        <v>8.1379999999999999</v>
      </c>
      <c r="AB240" s="557">
        <v>0.66069999999999995</v>
      </c>
      <c r="AC240" s="557">
        <v>0.47749999999999998</v>
      </c>
      <c r="AD240" s="557">
        <v>36.348700000000001</v>
      </c>
      <c r="AE240" s="557">
        <v>21.159099999999999</v>
      </c>
      <c r="AF240" s="557">
        <v>50.786189</v>
      </c>
      <c r="AG240" s="542">
        <v>1025.5426</v>
      </c>
      <c r="AH240" s="557">
        <v>6.8701999999999996</v>
      </c>
      <c r="AI240" s="542">
        <v>95.628</v>
      </c>
      <c r="AJ240" s="557">
        <v>8.1349999999999998</v>
      </c>
      <c r="AK240" s="557">
        <v>0.99770000000000003</v>
      </c>
      <c r="AL240" s="557">
        <v>1.7082999999999999</v>
      </c>
      <c r="AM240" s="542">
        <v>5</v>
      </c>
    </row>
    <row r="241" spans="1:39">
      <c r="A241" s="546" t="s">
        <v>361</v>
      </c>
      <c r="B241" s="551">
        <v>42359</v>
      </c>
      <c r="C241" s="552">
        <v>0.48451699999999998</v>
      </c>
      <c r="D241" s="553" t="s">
        <v>350</v>
      </c>
      <c r="E241" s="559">
        <v>0.93100000000000005</v>
      </c>
      <c r="F241" s="559">
        <v>2.6</v>
      </c>
      <c r="G241" s="559">
        <v>3.17</v>
      </c>
      <c r="H241" s="553" t="s">
        <v>348</v>
      </c>
      <c r="I241" s="553" t="s">
        <v>191</v>
      </c>
      <c r="J241" s="553" t="s">
        <v>191</v>
      </c>
      <c r="K241" s="556">
        <v>14.6</v>
      </c>
      <c r="L241" s="556">
        <v>112</v>
      </c>
      <c r="M241" s="553" t="s">
        <v>188</v>
      </c>
      <c r="N241" s="553" t="s">
        <v>193</v>
      </c>
      <c r="O241" s="556" t="s">
        <v>238</v>
      </c>
      <c r="P241" s="556" t="s">
        <v>326</v>
      </c>
      <c r="Q241" s="556" t="s">
        <v>327</v>
      </c>
      <c r="R241" s="544"/>
      <c r="S241" s="544"/>
      <c r="T241" s="541">
        <v>0.10024862948827418</v>
      </c>
      <c r="U241" s="557">
        <v>36.485799999999998</v>
      </c>
      <c r="V241" s="557">
        <v>22.0017</v>
      </c>
      <c r="W241" s="557">
        <v>51.845571999999997</v>
      </c>
      <c r="X241" s="542">
        <v>1025.3479</v>
      </c>
      <c r="Y241" s="557">
        <v>6.8903999999999996</v>
      </c>
      <c r="Z241" s="542">
        <v>97.436999999999998</v>
      </c>
      <c r="AA241" s="557">
        <v>8.1790000000000003</v>
      </c>
      <c r="AB241" s="557">
        <v>0.71460000000000001</v>
      </c>
      <c r="AC241" s="557">
        <v>0.56899999999999995</v>
      </c>
      <c r="AD241" s="557">
        <v>36.521299999999997</v>
      </c>
      <c r="AE241" s="557">
        <v>21.276700000000002</v>
      </c>
      <c r="AF241" s="557">
        <v>51.125304</v>
      </c>
      <c r="AG241" s="542">
        <v>1025.6409000000001</v>
      </c>
      <c r="AH241" s="557">
        <v>6.8415999999999997</v>
      </c>
      <c r="AI241" s="542">
        <v>95.527000000000001</v>
      </c>
      <c r="AJ241" s="557">
        <v>8.2140000000000004</v>
      </c>
      <c r="AK241" s="557">
        <v>0.98209999999999997</v>
      </c>
      <c r="AL241" s="557">
        <v>1.0947</v>
      </c>
      <c r="AM241" s="542">
        <v>5.9</v>
      </c>
    </row>
    <row r="242" spans="1:39">
      <c r="A242" s="546" t="s">
        <v>361</v>
      </c>
      <c r="B242" s="551">
        <v>42373</v>
      </c>
      <c r="C242" s="552">
        <v>0.31687900000000002</v>
      </c>
      <c r="D242" s="553" t="s">
        <v>350</v>
      </c>
      <c r="E242" s="560">
        <v>0.54900000000000004</v>
      </c>
      <c r="F242" s="560">
        <v>2.14</v>
      </c>
      <c r="G242" s="560">
        <v>0.89600000000000002</v>
      </c>
      <c r="H242" s="553" t="s">
        <v>348</v>
      </c>
      <c r="I242" s="553" t="s">
        <v>196</v>
      </c>
      <c r="J242" s="553" t="s">
        <v>349</v>
      </c>
      <c r="K242" s="556">
        <v>14</v>
      </c>
      <c r="L242" s="556">
        <v>106</v>
      </c>
      <c r="M242" s="553" t="s">
        <v>197</v>
      </c>
      <c r="N242" s="553" t="s">
        <v>193</v>
      </c>
      <c r="O242" s="556" t="s">
        <v>237</v>
      </c>
      <c r="P242" s="556" t="s">
        <v>326</v>
      </c>
      <c r="Q242" s="556" t="s">
        <v>327</v>
      </c>
      <c r="R242" s="556"/>
      <c r="S242" s="544"/>
      <c r="T242" s="541">
        <v>8.9901557633762688E-2</v>
      </c>
      <c r="U242" s="557">
        <v>36.6327</v>
      </c>
      <c r="V242" s="557">
        <v>23.351800000000001</v>
      </c>
      <c r="W242" s="557">
        <v>53.480001000000001</v>
      </c>
      <c r="X242" s="542">
        <v>1025.0704000000001</v>
      </c>
      <c r="Y242" s="557">
        <v>6.8010000000000002</v>
      </c>
      <c r="Z242" s="542">
        <v>98.558000000000007</v>
      </c>
      <c r="AA242" s="557">
        <v>8.3369999999999997</v>
      </c>
      <c r="AB242" s="557">
        <v>0.32450000000000001</v>
      </c>
      <c r="AC242" s="557">
        <v>0.32269999999999999</v>
      </c>
      <c r="AD242" s="557">
        <v>36.609699999999997</v>
      </c>
      <c r="AE242" s="557">
        <v>22.971800000000002</v>
      </c>
      <c r="AF242" s="557">
        <v>53.048220000000001</v>
      </c>
      <c r="AG242" s="542">
        <v>1025.2293</v>
      </c>
      <c r="AH242" s="557">
        <v>6.5640999999999998</v>
      </c>
      <c r="AI242" s="542">
        <v>94.486000000000004</v>
      </c>
      <c r="AJ242" s="557">
        <v>8.3239999999999998</v>
      </c>
      <c r="AK242" s="557">
        <v>0.88239999999999996</v>
      </c>
      <c r="AL242" s="557">
        <v>1.5238</v>
      </c>
      <c r="AM242" s="542">
        <v>6.7</v>
      </c>
    </row>
    <row r="243" spans="1:39">
      <c r="A243" s="546" t="s">
        <v>361</v>
      </c>
      <c r="B243" s="551">
        <v>42380</v>
      </c>
      <c r="C243" s="561">
        <v>0.32680769768417128</v>
      </c>
      <c r="D243" s="553" t="s">
        <v>350</v>
      </c>
      <c r="E243" s="554">
        <v>1.35</v>
      </c>
      <c r="F243" s="554">
        <v>1.58</v>
      </c>
      <c r="G243" s="554">
        <v>1.47</v>
      </c>
      <c r="H243" s="553" t="s">
        <v>348</v>
      </c>
      <c r="I243" s="553" t="s">
        <v>349</v>
      </c>
      <c r="J243" s="553" t="s">
        <v>349</v>
      </c>
      <c r="K243" s="555">
        <v>14.2</v>
      </c>
      <c r="L243" s="555">
        <v>115</v>
      </c>
      <c r="M243" s="553" t="s">
        <v>197</v>
      </c>
      <c r="N243" s="553" t="s">
        <v>187</v>
      </c>
      <c r="O243" s="556" t="s">
        <v>236</v>
      </c>
      <c r="P243" s="556" t="s">
        <v>326</v>
      </c>
      <c r="Q243" s="556" t="s">
        <v>326</v>
      </c>
      <c r="R243" s="544"/>
      <c r="S243" s="544"/>
      <c r="T243" s="541">
        <v>7.4293165782072859E-2</v>
      </c>
      <c r="U243" s="557">
        <v>36.645200000000003</v>
      </c>
      <c r="V243" s="557">
        <v>24.945900000000002</v>
      </c>
      <c r="W243" s="557">
        <v>55.221142</v>
      </c>
      <c r="X243" s="542">
        <v>1024.6027999999999</v>
      </c>
      <c r="Y243" s="557">
        <v>6.4581999999999997</v>
      </c>
      <c r="Z243" s="542">
        <v>96.191000000000003</v>
      </c>
      <c r="AA243" s="557">
        <v>8.18</v>
      </c>
      <c r="AB243" s="557">
        <v>0.31069999999999998</v>
      </c>
      <c r="AC243" s="557">
        <v>0.2429</v>
      </c>
      <c r="AD243" s="557">
        <v>36.666200000000003</v>
      </c>
      <c r="AE243" s="557">
        <v>24.313700000000001</v>
      </c>
      <c r="AF243" s="557">
        <v>54.569747999999997</v>
      </c>
      <c r="AG243" s="542">
        <v>1024.8743999999999</v>
      </c>
      <c r="AH243" s="557">
        <v>6.1017999999999999</v>
      </c>
      <c r="AI243" s="542">
        <v>89.92</v>
      </c>
      <c r="AJ243" s="557">
        <v>8.1669999999999998</v>
      </c>
      <c r="AK243" s="557">
        <v>2.0122</v>
      </c>
      <c r="AL243" s="557">
        <v>2.3031999999999999</v>
      </c>
      <c r="AM243" s="542">
        <v>11.2</v>
      </c>
    </row>
    <row r="244" spans="1:39">
      <c r="A244" s="546" t="s">
        <v>361</v>
      </c>
      <c r="B244" s="551">
        <v>42387</v>
      </c>
      <c r="C244" s="552">
        <v>2.955724</v>
      </c>
      <c r="D244" s="553" t="s">
        <v>265</v>
      </c>
      <c r="E244" s="573">
        <v>2.44</v>
      </c>
      <c r="F244" s="554">
        <v>2.68</v>
      </c>
      <c r="G244" s="554">
        <v>1.6</v>
      </c>
      <c r="H244" s="553" t="s">
        <v>348</v>
      </c>
      <c r="I244" s="553" t="s">
        <v>191</v>
      </c>
      <c r="J244" s="553" t="s">
        <v>349</v>
      </c>
      <c r="K244" s="555">
        <v>14.3</v>
      </c>
      <c r="L244" s="555">
        <v>112</v>
      </c>
      <c r="M244" s="553" t="s">
        <v>197</v>
      </c>
      <c r="N244" s="553" t="s">
        <v>193</v>
      </c>
      <c r="O244" s="556" t="s">
        <v>243</v>
      </c>
      <c r="P244" s="556" t="s">
        <v>326</v>
      </c>
      <c r="Q244" s="556" t="s">
        <v>280</v>
      </c>
      <c r="R244" s="544"/>
      <c r="S244" s="543"/>
      <c r="T244" s="541">
        <v>0.10138688591570499</v>
      </c>
      <c r="U244" s="557">
        <v>36.615699999999997</v>
      </c>
      <c r="V244" s="557">
        <v>23.985800000000001</v>
      </c>
      <c r="W244" s="557">
        <v>54.141911999999998</v>
      </c>
      <c r="X244" s="542">
        <v>1024.8715</v>
      </c>
      <c r="Y244" s="557">
        <v>6.4093</v>
      </c>
      <c r="Z244" s="542">
        <v>93.894999999999996</v>
      </c>
      <c r="AA244" s="557">
        <v>8.1920000000000002</v>
      </c>
      <c r="AB244" s="557">
        <v>0.37180000000000002</v>
      </c>
      <c r="AC244" s="557">
        <v>0.56269999999999998</v>
      </c>
      <c r="AD244" s="557">
        <v>36.669400000000003</v>
      </c>
      <c r="AE244" s="557">
        <v>24.001100000000001</v>
      </c>
      <c r="AF244" s="557">
        <v>54.23545</v>
      </c>
      <c r="AG244" s="542">
        <v>1024.9712999999999</v>
      </c>
      <c r="AH244" s="557">
        <v>6.2525000000000004</v>
      </c>
      <c r="AI244" s="542">
        <v>91.650999999999996</v>
      </c>
      <c r="AJ244" s="557">
        <v>8.1820000000000004</v>
      </c>
      <c r="AK244" s="557">
        <v>0.8861</v>
      </c>
      <c r="AL244" s="557">
        <v>0.87060000000000004</v>
      </c>
      <c r="AM244" s="542">
        <v>8.3000000000000007</v>
      </c>
    </row>
    <row r="245" spans="1:39">
      <c r="A245" s="546" t="s">
        <v>361</v>
      </c>
      <c r="B245" s="551">
        <v>42394</v>
      </c>
      <c r="C245" s="552">
        <v>1.4067639999999999</v>
      </c>
      <c r="D245" s="553" t="s">
        <v>245</v>
      </c>
      <c r="E245" s="554">
        <v>0.73899999999999999</v>
      </c>
      <c r="F245" s="554">
        <v>0.82499999999999996</v>
      </c>
      <c r="G245" s="554">
        <v>0.499</v>
      </c>
      <c r="H245" s="553" t="s">
        <v>348</v>
      </c>
      <c r="I245" s="553" t="s">
        <v>349</v>
      </c>
      <c r="J245" s="553" t="s">
        <v>349</v>
      </c>
      <c r="K245" s="555">
        <v>12.6</v>
      </c>
      <c r="L245" s="555">
        <v>116</v>
      </c>
      <c r="M245" s="553" t="s">
        <v>206</v>
      </c>
      <c r="N245" s="553" t="s">
        <v>187</v>
      </c>
      <c r="O245" s="556" t="s">
        <v>238</v>
      </c>
      <c r="P245" s="556" t="s">
        <v>326</v>
      </c>
      <c r="Q245" s="556" t="s">
        <v>327</v>
      </c>
      <c r="R245" s="544"/>
      <c r="S245" s="543"/>
      <c r="T245" s="541">
        <v>9.9943526239091085E-2</v>
      </c>
      <c r="U245" s="557">
        <v>36.600700000000003</v>
      </c>
      <c r="V245" s="557">
        <v>24.167000000000002</v>
      </c>
      <c r="W245" s="557">
        <v>54.317957</v>
      </c>
      <c r="X245" s="542">
        <v>1024.8045999999999</v>
      </c>
      <c r="Y245" s="557">
        <v>6.6071999999999997</v>
      </c>
      <c r="Z245" s="542">
        <v>97.087000000000003</v>
      </c>
      <c r="AA245" s="557">
        <v>8.1829999999999998</v>
      </c>
      <c r="AB245" s="557">
        <v>0.31059999999999999</v>
      </c>
      <c r="AC245" s="557">
        <v>0.42059999999999997</v>
      </c>
      <c r="AD245" s="557">
        <v>36.628</v>
      </c>
      <c r="AE245" s="557">
        <v>23.891999999999999</v>
      </c>
      <c r="AF245" s="557">
        <v>54.063288999999997</v>
      </c>
      <c r="AG245" s="542">
        <v>1024.9721999999999</v>
      </c>
      <c r="AH245" s="557">
        <v>6.4188999999999998</v>
      </c>
      <c r="AI245" s="542">
        <v>93.891000000000005</v>
      </c>
      <c r="AJ245" s="557">
        <v>8.1780000000000008</v>
      </c>
      <c r="AK245" s="557">
        <v>1.1229</v>
      </c>
      <c r="AL245" s="557">
        <v>1.3536999999999999</v>
      </c>
      <c r="AM245" s="542">
        <v>10</v>
      </c>
    </row>
    <row r="246" spans="1:39">
      <c r="A246" s="546" t="s">
        <v>361</v>
      </c>
      <c r="B246" s="551">
        <v>42401</v>
      </c>
      <c r="C246" s="552">
        <v>4.4968089999999998</v>
      </c>
      <c r="D246" s="553" t="s">
        <v>106</v>
      </c>
      <c r="E246" s="554">
        <v>4.03</v>
      </c>
      <c r="F246" s="554">
        <v>2.58</v>
      </c>
      <c r="G246" s="554">
        <v>1.51</v>
      </c>
      <c r="H246" s="553" t="s">
        <v>97</v>
      </c>
      <c r="I246" s="553" t="s">
        <v>191</v>
      </c>
      <c r="J246" s="553" t="s">
        <v>349</v>
      </c>
      <c r="K246" s="556">
        <v>14.6</v>
      </c>
      <c r="L246" s="556">
        <v>119</v>
      </c>
      <c r="M246" s="553" t="s">
        <v>188</v>
      </c>
      <c r="N246" s="553" t="s">
        <v>187</v>
      </c>
      <c r="O246" s="556" t="s">
        <v>250</v>
      </c>
      <c r="P246" s="556" t="s">
        <v>326</v>
      </c>
      <c r="Q246" s="556" t="s">
        <v>240</v>
      </c>
      <c r="R246" s="544"/>
      <c r="S246" s="543"/>
      <c r="T246" s="541">
        <v>0.1628277747007941</v>
      </c>
      <c r="U246" s="557">
        <v>36.716999999999999</v>
      </c>
      <c r="V246" s="557">
        <v>23.577300000000001</v>
      </c>
      <c r="W246" s="557">
        <v>53.832700000000003</v>
      </c>
      <c r="X246" s="542">
        <v>1025.0684000000001</v>
      </c>
      <c r="Y246" s="557">
        <v>6.5270000000000001</v>
      </c>
      <c r="Z246" s="542">
        <v>95.003</v>
      </c>
      <c r="AA246" s="557">
        <v>8.2159999999999993</v>
      </c>
      <c r="AB246" s="557">
        <v>0.93600000000000005</v>
      </c>
      <c r="AC246" s="557">
        <v>0.79010000000000002</v>
      </c>
      <c r="AD246" s="557">
        <v>36.388300000000001</v>
      </c>
      <c r="AE246" s="557">
        <v>22.5579</v>
      </c>
      <c r="AF246" s="557">
        <v>52.321531999999998</v>
      </c>
      <c r="AG246" s="542">
        <v>1025.1813</v>
      </c>
      <c r="AH246" s="557">
        <v>6.2054</v>
      </c>
      <c r="AI246" s="542">
        <v>88.564999999999998</v>
      </c>
      <c r="AJ246" s="557">
        <v>8.1880000000000006</v>
      </c>
      <c r="AK246" s="557">
        <v>0.80910000000000004</v>
      </c>
      <c r="AL246" s="557">
        <v>1.1700999999999999</v>
      </c>
      <c r="AM246" s="542">
        <v>3.2</v>
      </c>
    </row>
    <row r="247" spans="1:39">
      <c r="A247" s="546" t="s">
        <v>361</v>
      </c>
      <c r="B247" s="551">
        <v>42408</v>
      </c>
      <c r="C247" s="552">
        <v>0.65662200000000004</v>
      </c>
      <c r="D247" s="553" t="s">
        <v>238</v>
      </c>
      <c r="E247" s="554">
        <v>-0.126</v>
      </c>
      <c r="F247" s="554">
        <v>1.26</v>
      </c>
      <c r="G247" s="554">
        <v>1.18</v>
      </c>
      <c r="H247" s="553" t="s">
        <v>348</v>
      </c>
      <c r="I247" s="553" t="s">
        <v>349</v>
      </c>
      <c r="J247" s="553" t="s">
        <v>349</v>
      </c>
      <c r="K247" s="556">
        <v>13.1</v>
      </c>
      <c r="L247" s="556">
        <v>110</v>
      </c>
      <c r="M247" s="553" t="s">
        <v>206</v>
      </c>
      <c r="N247" s="553" t="s">
        <v>193</v>
      </c>
      <c r="O247" s="556" t="s">
        <v>255</v>
      </c>
      <c r="P247" s="556" t="s">
        <v>326</v>
      </c>
      <c r="Q247" s="556" t="s">
        <v>240</v>
      </c>
      <c r="R247" s="544"/>
      <c r="S247" s="543"/>
      <c r="T247" s="541">
        <v>8.3228839575932731E-2</v>
      </c>
      <c r="U247" s="557">
        <v>36.6325</v>
      </c>
      <c r="V247" s="557">
        <v>24.067699999999999</v>
      </c>
      <c r="W247" s="557">
        <v>54.252561</v>
      </c>
      <c r="X247" s="542">
        <v>1024.8589999999999</v>
      </c>
      <c r="Y247" s="557">
        <v>6.9542999999999999</v>
      </c>
      <c r="Z247" s="542">
        <v>102.033</v>
      </c>
      <c r="AA247" s="557">
        <v>8.2539999999999996</v>
      </c>
      <c r="AB247" s="557">
        <v>0.92120000000000002</v>
      </c>
      <c r="AC247" s="557">
        <v>0.4743</v>
      </c>
      <c r="AD247" s="557">
        <v>36.724600000000002</v>
      </c>
      <c r="AE247" s="557">
        <v>22.934699999999999</v>
      </c>
      <c r="AF247" s="557">
        <v>53.156047999999998</v>
      </c>
      <c r="AG247" s="542">
        <v>1025.3273999999999</v>
      </c>
      <c r="AH247" s="557">
        <v>5.3483999999999998</v>
      </c>
      <c r="AI247" s="542">
        <v>76.988</v>
      </c>
      <c r="AJ247" s="557">
        <v>8.18</v>
      </c>
      <c r="AK247" s="557">
        <v>1.7683</v>
      </c>
      <c r="AL247" s="557">
        <v>3.3693</v>
      </c>
      <c r="AM247" s="542">
        <v>9</v>
      </c>
    </row>
    <row r="248" spans="1:39">
      <c r="A248" s="546" t="s">
        <v>361</v>
      </c>
      <c r="B248" s="551">
        <v>42415</v>
      </c>
      <c r="C248" s="552">
        <v>0.63780800000000004</v>
      </c>
      <c r="D248" s="553" t="s">
        <v>237</v>
      </c>
      <c r="E248" s="554">
        <v>1.1100000000000001</v>
      </c>
      <c r="F248" s="554">
        <v>1.46</v>
      </c>
      <c r="G248" s="554">
        <v>0.91800000000000004</v>
      </c>
      <c r="H248" s="553" t="s">
        <v>348</v>
      </c>
      <c r="I248" s="553" t="s">
        <v>349</v>
      </c>
      <c r="J248" s="553" t="s">
        <v>349</v>
      </c>
      <c r="K248" s="555">
        <v>14.4</v>
      </c>
      <c r="L248" s="555">
        <v>114</v>
      </c>
      <c r="M248" s="553" t="s">
        <v>197</v>
      </c>
      <c r="N248" s="553" t="s">
        <v>193</v>
      </c>
      <c r="O248" s="556" t="s">
        <v>243</v>
      </c>
      <c r="P248" s="556" t="s">
        <v>326</v>
      </c>
      <c r="Q248" s="556" t="s">
        <v>280</v>
      </c>
      <c r="R248" s="544"/>
      <c r="S248" s="543"/>
      <c r="T248" s="541">
        <v>0.10537312665080494</v>
      </c>
      <c r="U248" s="557">
        <v>36.6584</v>
      </c>
      <c r="V248" s="557">
        <v>23.951799999999999</v>
      </c>
      <c r="W248" s="557">
        <v>54.161073999999999</v>
      </c>
      <c r="X248" s="542">
        <v>1024.913</v>
      </c>
      <c r="Y248" s="557">
        <v>6.7877999999999998</v>
      </c>
      <c r="Z248" s="542">
        <v>99.406000000000006</v>
      </c>
      <c r="AA248" s="557">
        <v>8.3030000000000008</v>
      </c>
      <c r="AB248" s="557">
        <v>0.43490000000000001</v>
      </c>
      <c r="AC248" s="557">
        <v>0.50639999999999996</v>
      </c>
      <c r="AD248" s="557">
        <v>36.637300000000003</v>
      </c>
      <c r="AE248" s="557">
        <v>23.264900000000001</v>
      </c>
      <c r="AF248" s="557">
        <v>53.399082999999997</v>
      </c>
      <c r="AG248" s="542">
        <v>1025.1649</v>
      </c>
      <c r="AH248" s="557">
        <v>6.6479999999999997</v>
      </c>
      <c r="AI248" s="542">
        <v>96.198999999999998</v>
      </c>
      <c r="AJ248" s="557">
        <v>8.3019999999999996</v>
      </c>
      <c r="AK248" s="557">
        <v>0.92569999999999997</v>
      </c>
      <c r="AL248" s="557">
        <v>1.4709000000000001</v>
      </c>
      <c r="AM248" s="542">
        <v>5.8</v>
      </c>
    </row>
    <row r="249" spans="1:39">
      <c r="A249" s="546" t="s">
        <v>361</v>
      </c>
      <c r="B249" s="551">
        <v>42429</v>
      </c>
      <c r="C249" s="552">
        <v>1.247376</v>
      </c>
      <c r="D249" s="553" t="s">
        <v>250</v>
      </c>
      <c r="E249" s="554">
        <v>1.06</v>
      </c>
      <c r="F249" s="554">
        <v>1.78</v>
      </c>
      <c r="G249" s="554">
        <v>1.58</v>
      </c>
      <c r="H249" s="553" t="s">
        <v>348</v>
      </c>
      <c r="I249" s="553" t="s">
        <v>349</v>
      </c>
      <c r="J249" s="553" t="s">
        <v>349</v>
      </c>
      <c r="K249" s="555">
        <v>12.2</v>
      </c>
      <c r="L249" s="555">
        <v>112</v>
      </c>
      <c r="M249" s="553" t="s">
        <v>116</v>
      </c>
      <c r="N249" s="553" t="s">
        <v>193</v>
      </c>
      <c r="O249" s="556" t="s">
        <v>238</v>
      </c>
      <c r="P249" s="556" t="s">
        <v>326</v>
      </c>
      <c r="Q249" s="556" t="s">
        <v>327</v>
      </c>
      <c r="R249" s="544"/>
      <c r="S249" s="543"/>
      <c r="T249" s="541">
        <v>8.1381016614957155E-2</v>
      </c>
      <c r="U249" s="557">
        <v>36.820900000000002</v>
      </c>
      <c r="V249" s="557">
        <v>23.415800000000001</v>
      </c>
      <c r="W249" s="557">
        <v>53.793083000000003</v>
      </c>
      <c r="X249" s="542">
        <v>1025.1950999999999</v>
      </c>
      <c r="Y249" s="557">
        <v>7.1214000000000004</v>
      </c>
      <c r="Z249" s="542">
        <v>103.428</v>
      </c>
      <c r="AA249" s="557">
        <v>8.4030000000000005</v>
      </c>
      <c r="AB249" s="557">
        <v>0.54859999999999998</v>
      </c>
      <c r="AC249" s="557">
        <v>1.4136</v>
      </c>
      <c r="AD249" s="557">
        <v>36.811399999999999</v>
      </c>
      <c r="AE249" s="557">
        <v>23.115200000000002</v>
      </c>
      <c r="AF249" s="557">
        <v>53.462423000000001</v>
      </c>
      <c r="AG249" s="542">
        <v>1025.3413</v>
      </c>
      <c r="AH249" s="557">
        <v>6.8098999999999998</v>
      </c>
      <c r="AI249" s="542">
        <v>98.384</v>
      </c>
      <c r="AJ249" s="557">
        <v>8.3840000000000003</v>
      </c>
      <c r="AK249" s="557">
        <v>0.56369999999999998</v>
      </c>
      <c r="AL249" s="557">
        <v>1.3546</v>
      </c>
      <c r="AM249" s="542">
        <v>10.5</v>
      </c>
    </row>
    <row r="250" spans="1:39">
      <c r="A250" s="546" t="s">
        <v>361</v>
      </c>
      <c r="B250" s="551">
        <v>42436</v>
      </c>
      <c r="C250" s="552">
        <v>0.49609999999999999</v>
      </c>
      <c r="D250" s="553" t="s">
        <v>350</v>
      </c>
      <c r="E250" s="554">
        <v>-0.16400000000000001</v>
      </c>
      <c r="F250" s="554">
        <v>1.23</v>
      </c>
      <c r="G250" s="554">
        <v>0.41499999999999998</v>
      </c>
      <c r="H250" s="553" t="s">
        <v>348</v>
      </c>
      <c r="I250" s="553" t="s">
        <v>349</v>
      </c>
      <c r="J250" s="553" t="s">
        <v>349</v>
      </c>
      <c r="K250" s="555">
        <v>13.8</v>
      </c>
      <c r="L250" s="555">
        <v>103</v>
      </c>
      <c r="M250" s="553" t="s">
        <v>197</v>
      </c>
      <c r="N250" s="553" t="s">
        <v>207</v>
      </c>
      <c r="O250" s="556" t="s">
        <v>239</v>
      </c>
      <c r="P250" s="556" t="s">
        <v>326</v>
      </c>
      <c r="Q250" s="556" t="s">
        <v>280</v>
      </c>
      <c r="R250" s="544"/>
      <c r="S250" s="543"/>
      <c r="T250" s="541">
        <v>8.144096423083326E-2</v>
      </c>
      <c r="U250" s="557">
        <v>36.747399999999999</v>
      </c>
      <c r="V250" s="557">
        <v>23.130800000000001</v>
      </c>
      <c r="W250" s="557">
        <v>53.389997999999999</v>
      </c>
      <c r="X250" s="542">
        <v>1025.2228</v>
      </c>
      <c r="Y250" s="557">
        <v>6.8978999999999999</v>
      </c>
      <c r="Z250" s="542">
        <v>99.646000000000001</v>
      </c>
      <c r="AA250" s="557">
        <v>8.3279999999999994</v>
      </c>
      <c r="AB250" s="557">
        <v>0.59440000000000004</v>
      </c>
      <c r="AC250" s="557">
        <v>0.626</v>
      </c>
      <c r="AD250" s="557">
        <v>36.705100000000002</v>
      </c>
      <c r="AE250" s="557">
        <v>22.621400000000001</v>
      </c>
      <c r="AF250" s="557">
        <v>52.793889999999998</v>
      </c>
      <c r="AG250" s="542">
        <v>1025.4027000000001</v>
      </c>
      <c r="AH250" s="557">
        <v>6.6703000000000001</v>
      </c>
      <c r="AI250" s="542">
        <v>95.481999999999999</v>
      </c>
      <c r="AJ250" s="557">
        <v>8.3290000000000006</v>
      </c>
      <c r="AK250" s="557">
        <v>1.2754000000000001</v>
      </c>
      <c r="AL250" s="557">
        <v>1.3759999999999999</v>
      </c>
      <c r="AM250" s="542">
        <v>7.5</v>
      </c>
    </row>
    <row r="251" spans="1:39">
      <c r="A251" s="546" t="s">
        <v>361</v>
      </c>
      <c r="B251" s="551">
        <v>42443</v>
      </c>
      <c r="C251" s="552">
        <v>1.307941</v>
      </c>
      <c r="D251" s="553" t="s">
        <v>255</v>
      </c>
      <c r="E251" s="554">
        <v>0.73499999999999999</v>
      </c>
      <c r="F251" s="554">
        <v>1.71</v>
      </c>
      <c r="G251" s="554">
        <v>1.44</v>
      </c>
      <c r="H251" s="553" t="s">
        <v>348</v>
      </c>
      <c r="I251" s="553" t="s">
        <v>349</v>
      </c>
      <c r="J251" s="553" t="s">
        <v>349</v>
      </c>
      <c r="K251" s="555">
        <v>12.5</v>
      </c>
      <c r="L251" s="555">
        <v>124</v>
      </c>
      <c r="M251" s="553" t="s">
        <v>116</v>
      </c>
      <c r="N251" s="553" t="s">
        <v>187</v>
      </c>
      <c r="O251" s="556" t="s">
        <v>246</v>
      </c>
      <c r="P251" s="556" t="s">
        <v>326</v>
      </c>
      <c r="Q251" s="556" t="s">
        <v>280</v>
      </c>
      <c r="R251" s="544"/>
      <c r="S251" s="543"/>
      <c r="T251" s="541">
        <v>0.10634904414700737</v>
      </c>
      <c r="U251" s="557">
        <v>36.736199999999997</v>
      </c>
      <c r="V251" s="557">
        <v>23.812799999999999</v>
      </c>
      <c r="W251" s="557">
        <v>54.112645000000001</v>
      </c>
      <c r="X251" s="542">
        <v>1025.0137</v>
      </c>
      <c r="Y251" s="557">
        <v>6.6151999999999997</v>
      </c>
      <c r="Z251" s="542">
        <v>96.691000000000003</v>
      </c>
      <c r="AA251" s="557">
        <v>8.2829999999999995</v>
      </c>
      <c r="AB251" s="557">
        <v>0.50849999999999995</v>
      </c>
      <c r="AC251" s="557">
        <v>0.77</v>
      </c>
      <c r="AD251" s="557">
        <v>36.743600000000001</v>
      </c>
      <c r="AE251" s="557">
        <v>23.471499999999999</v>
      </c>
      <c r="AF251" s="557">
        <v>53.759860000000003</v>
      </c>
      <c r="AG251" s="542">
        <v>1025.1860999999999</v>
      </c>
      <c r="AH251" s="557">
        <v>6.5246000000000004</v>
      </c>
      <c r="AI251" s="542">
        <v>94.81</v>
      </c>
      <c r="AJ251" s="557">
        <v>8.2880000000000003</v>
      </c>
      <c r="AK251" s="557">
        <v>0.68920000000000003</v>
      </c>
      <c r="AL251" s="557">
        <v>1.8915</v>
      </c>
      <c r="AM251" s="542">
        <v>6.5</v>
      </c>
    </row>
    <row r="252" spans="1:39">
      <c r="A252" s="562" t="s">
        <v>361</v>
      </c>
      <c r="B252" s="563">
        <v>42450</v>
      </c>
      <c r="C252" s="564">
        <v>1.3429656997232164</v>
      </c>
      <c r="D252" s="565" t="s">
        <v>255</v>
      </c>
      <c r="E252" s="554">
        <v>0.69899999999999995</v>
      </c>
      <c r="F252" s="554">
        <v>1.47</v>
      </c>
      <c r="G252" s="554">
        <v>1.54</v>
      </c>
      <c r="H252" s="565" t="s">
        <v>348</v>
      </c>
      <c r="I252" s="565" t="s">
        <v>349</v>
      </c>
      <c r="J252" s="565" t="s">
        <v>349</v>
      </c>
      <c r="K252" s="542">
        <v>13.4</v>
      </c>
      <c r="L252" s="566">
        <v>109</v>
      </c>
      <c r="M252" s="565" t="s">
        <v>206</v>
      </c>
      <c r="N252" s="565" t="s">
        <v>193</v>
      </c>
      <c r="O252" s="567" t="s">
        <v>243</v>
      </c>
      <c r="P252" s="567" t="s">
        <v>326</v>
      </c>
      <c r="Q252" s="567" t="s">
        <v>280</v>
      </c>
      <c r="R252" s="574"/>
      <c r="T252" s="541">
        <v>9.3506030968892345E-2</v>
      </c>
      <c r="U252" s="557">
        <v>36.726399999999998</v>
      </c>
      <c r="V252" s="557">
        <v>23.339400000000001</v>
      </c>
      <c r="W252" s="557">
        <v>53.588050000000003</v>
      </c>
      <c r="X252" s="542">
        <v>1025.1457</v>
      </c>
      <c r="Y252" s="557">
        <v>6.7557</v>
      </c>
      <c r="Z252" s="542">
        <v>97.933999999999997</v>
      </c>
      <c r="AA252" s="557">
        <v>8.2989999999999995</v>
      </c>
      <c r="AB252" s="557">
        <v>0.62070000000000003</v>
      </c>
      <c r="AC252" s="557">
        <v>0.43430000000000002</v>
      </c>
      <c r="AD252" s="557">
        <v>36.771099999999997</v>
      </c>
      <c r="AE252" s="557">
        <v>22.751200000000001</v>
      </c>
      <c r="AF252" s="557">
        <v>53.017637999999998</v>
      </c>
      <c r="AG252" s="542">
        <v>1025.4136000000001</v>
      </c>
      <c r="AH252" s="557">
        <v>6.3929999999999998</v>
      </c>
      <c r="AI252" s="542">
        <v>91.754999999999995</v>
      </c>
      <c r="AJ252" s="557">
        <v>8.2899999999999991</v>
      </c>
      <c r="AK252" s="557">
        <v>0.9264</v>
      </c>
      <c r="AL252" s="557">
        <v>1.6153999999999999</v>
      </c>
      <c r="AM252" s="542">
        <v>8.6</v>
      </c>
    </row>
    <row r="253" spans="1:39">
      <c r="A253" s="546" t="s">
        <v>361</v>
      </c>
      <c r="B253" s="551">
        <v>42458</v>
      </c>
      <c r="C253" s="552">
        <v>3.0970549991919563</v>
      </c>
      <c r="D253" s="553" t="s">
        <v>305</v>
      </c>
      <c r="E253" s="554">
        <v>3.51</v>
      </c>
      <c r="F253" s="554">
        <v>2.1</v>
      </c>
      <c r="G253" s="554">
        <v>1.25</v>
      </c>
      <c r="H253" s="553" t="s">
        <v>97</v>
      </c>
      <c r="I253" s="553" t="s">
        <v>196</v>
      </c>
      <c r="J253" s="553" t="s">
        <v>349</v>
      </c>
      <c r="K253" s="555">
        <v>15.4</v>
      </c>
      <c r="L253" s="555">
        <v>112</v>
      </c>
      <c r="M253" s="553" t="s">
        <v>188</v>
      </c>
      <c r="N253" s="553" t="s">
        <v>193</v>
      </c>
      <c r="O253" s="556" t="s">
        <v>242</v>
      </c>
      <c r="P253" s="556" t="s">
        <v>326</v>
      </c>
      <c r="Q253" s="556" t="s">
        <v>244</v>
      </c>
      <c r="R253" s="544"/>
      <c r="S253" s="543"/>
      <c r="T253" s="541">
        <v>0.10820432695248509</v>
      </c>
      <c r="U253" s="557">
        <v>36.797899999999998</v>
      </c>
      <c r="V253" s="557">
        <v>22.742699999999999</v>
      </c>
      <c r="W253" s="557">
        <v>53.036324999999998</v>
      </c>
      <c r="X253" s="542">
        <v>1025.3738000000001</v>
      </c>
      <c r="Y253" s="557">
        <v>6.9222999999999999</v>
      </c>
      <c r="Z253" s="542">
        <v>99.352000000000004</v>
      </c>
      <c r="AA253" s="557">
        <v>8.2319999999999993</v>
      </c>
      <c r="AB253" s="557">
        <v>0.48580000000000001</v>
      </c>
      <c r="AC253" s="557">
        <v>0.61009999999999998</v>
      </c>
      <c r="AD253" s="557">
        <v>36.785400000000003</v>
      </c>
      <c r="AE253" s="557">
        <v>22.228300000000001</v>
      </c>
      <c r="AF253" s="557">
        <v>52.473663000000002</v>
      </c>
      <c r="AG253" s="542">
        <v>1025.5768</v>
      </c>
      <c r="AH253" s="557">
        <v>6.2504</v>
      </c>
      <c r="AI253" s="542">
        <v>88.896000000000001</v>
      </c>
      <c r="AJ253" s="557">
        <v>8.202</v>
      </c>
      <c r="AK253" s="557">
        <v>3.2624</v>
      </c>
      <c r="AL253" s="557">
        <v>3.3233999999999999</v>
      </c>
      <c r="AM253" s="542">
        <v>5.5</v>
      </c>
    </row>
    <row r="254" spans="1:39">
      <c r="A254" s="546" t="s">
        <v>430</v>
      </c>
      <c r="B254" s="551">
        <v>42429</v>
      </c>
      <c r="C254" s="552">
        <v>1.3004775687409551</v>
      </c>
      <c r="D254" s="553" t="s">
        <v>255</v>
      </c>
      <c r="E254" s="554">
        <v>1.05</v>
      </c>
      <c r="F254" s="554">
        <v>2.72</v>
      </c>
      <c r="G254" s="554">
        <v>1.34</v>
      </c>
      <c r="H254" s="553" t="s">
        <v>348</v>
      </c>
      <c r="I254" s="553" t="s">
        <v>191</v>
      </c>
      <c r="J254" s="553" t="s">
        <v>349</v>
      </c>
      <c r="K254" s="555">
        <v>12.1</v>
      </c>
      <c r="L254" s="555">
        <v>102</v>
      </c>
      <c r="M254" s="553" t="s">
        <v>116</v>
      </c>
      <c r="N254" s="553" t="s">
        <v>207</v>
      </c>
      <c r="O254" s="556" t="s">
        <v>238</v>
      </c>
      <c r="P254" s="556" t="s">
        <v>326</v>
      </c>
      <c r="Q254" s="556" t="s">
        <v>280</v>
      </c>
      <c r="R254" s="544"/>
      <c r="S254" s="543"/>
      <c r="T254" s="558"/>
      <c r="U254" s="556"/>
    </row>
    <row r="255" spans="1:39">
      <c r="A255" s="546" t="s">
        <v>362</v>
      </c>
      <c r="B255" s="551">
        <v>42339</v>
      </c>
      <c r="C255" s="552">
        <v>0.65</v>
      </c>
      <c r="D255" s="553" t="s">
        <v>237</v>
      </c>
      <c r="E255" s="554">
        <v>0.16600000000000001</v>
      </c>
      <c r="F255" s="554">
        <v>3.18</v>
      </c>
      <c r="G255" s="554">
        <v>0.33500000000000002</v>
      </c>
      <c r="H255" s="553" t="s">
        <v>348</v>
      </c>
      <c r="I255" s="553" t="s">
        <v>191</v>
      </c>
      <c r="J255" s="553" t="s">
        <v>349</v>
      </c>
      <c r="K255" s="555">
        <v>14.5</v>
      </c>
      <c r="L255" s="555">
        <v>115</v>
      </c>
      <c r="M255" s="553" t="s">
        <v>197</v>
      </c>
      <c r="N255" s="553" t="s">
        <v>187</v>
      </c>
      <c r="O255" s="556" t="s">
        <v>236</v>
      </c>
      <c r="P255" s="556" t="s">
        <v>326</v>
      </c>
      <c r="Q255" s="556" t="s">
        <v>326</v>
      </c>
      <c r="R255" s="556"/>
      <c r="S255" s="556"/>
      <c r="T255" s="541">
        <v>8.6361102886902727E-2</v>
      </c>
      <c r="U255" s="557">
        <v>36.166699999999999</v>
      </c>
      <c r="V255" s="557">
        <v>22.468800000000002</v>
      </c>
      <c r="W255" s="557">
        <v>51.937162999999998</v>
      </c>
      <c r="X255" s="542">
        <v>1024.9727</v>
      </c>
      <c r="Y255" s="557">
        <v>7.3291000000000004</v>
      </c>
      <c r="Z255" s="542">
        <v>104.304</v>
      </c>
      <c r="AA255" s="557">
        <v>8.1829999999999998</v>
      </c>
      <c r="AB255" s="557">
        <v>0.50390000000000001</v>
      </c>
      <c r="AC255" s="557">
        <v>0.65959999999999996</v>
      </c>
      <c r="AD255" s="557">
        <v>36.179200000000002</v>
      </c>
      <c r="AE255" s="557">
        <v>22.1768</v>
      </c>
      <c r="AF255" s="557">
        <v>51.647762999999998</v>
      </c>
      <c r="AG255" s="542">
        <v>1025.1058</v>
      </c>
      <c r="AH255" s="557">
        <v>8.0594999999999999</v>
      </c>
      <c r="AI255" s="542">
        <v>114.119</v>
      </c>
      <c r="AJ255" s="557">
        <v>8.2170000000000005</v>
      </c>
      <c r="AK255" s="557">
        <v>0.49669999999999997</v>
      </c>
      <c r="AL255" s="557">
        <v>0.46060000000000001</v>
      </c>
      <c r="AM255" s="542">
        <v>7.8</v>
      </c>
    </row>
    <row r="256" spans="1:39">
      <c r="A256" s="546" t="s">
        <v>362</v>
      </c>
      <c r="B256" s="551">
        <v>42345</v>
      </c>
      <c r="C256" s="552">
        <v>0.21463399999999999</v>
      </c>
      <c r="D256" s="553" t="s">
        <v>350</v>
      </c>
      <c r="E256" s="554">
        <v>-9.1600000000000001E-2</v>
      </c>
      <c r="F256" s="554">
        <v>2.2999999999999998</v>
      </c>
      <c r="G256" s="554">
        <v>0.48799999999999999</v>
      </c>
      <c r="H256" s="553" t="s">
        <v>348</v>
      </c>
      <c r="I256" s="553" t="s">
        <v>196</v>
      </c>
      <c r="J256" s="553" t="s">
        <v>349</v>
      </c>
      <c r="K256" s="555">
        <v>13.1</v>
      </c>
      <c r="L256" s="555">
        <v>113</v>
      </c>
      <c r="M256" s="553" t="s">
        <v>206</v>
      </c>
      <c r="N256" s="553" t="s">
        <v>193</v>
      </c>
      <c r="O256" s="556" t="s">
        <v>241</v>
      </c>
      <c r="P256" s="556" t="s">
        <v>326</v>
      </c>
      <c r="Q256" s="556" t="s">
        <v>280</v>
      </c>
      <c r="R256" s="556"/>
      <c r="S256" s="556"/>
      <c r="T256" s="541">
        <v>0.10638822012838436</v>
      </c>
      <c r="U256" s="557">
        <v>36.250700000000002</v>
      </c>
      <c r="V256" s="557">
        <v>21.688099999999999</v>
      </c>
      <c r="W256" s="557">
        <v>51.216586</v>
      </c>
      <c r="X256" s="542">
        <v>1025.2571</v>
      </c>
      <c r="Y256" s="557">
        <v>7.7944000000000004</v>
      </c>
      <c r="Z256" s="542">
        <v>109.459</v>
      </c>
      <c r="AA256" s="557">
        <v>8.3710000000000004</v>
      </c>
      <c r="AB256" s="557">
        <v>0.23549999999999999</v>
      </c>
      <c r="AC256" s="557">
        <v>0.35020000000000001</v>
      </c>
      <c r="AD256" s="557">
        <v>36.214300000000001</v>
      </c>
      <c r="AE256" s="557">
        <v>21.2834</v>
      </c>
      <c r="AF256" s="557">
        <v>50.746721999999998</v>
      </c>
      <c r="AG256" s="542">
        <v>1025.3707999999999</v>
      </c>
      <c r="AH256" s="557">
        <v>6.9862000000000002</v>
      </c>
      <c r="AI256" s="542">
        <v>97.382000000000005</v>
      </c>
      <c r="AJ256" s="557">
        <v>8.3219999999999992</v>
      </c>
      <c r="AK256" s="557">
        <v>0.41460000000000002</v>
      </c>
      <c r="AL256" s="557">
        <v>0.97009999999999996</v>
      </c>
      <c r="AM256" s="542">
        <v>7</v>
      </c>
    </row>
    <row r="257" spans="1:39">
      <c r="A257" s="546" t="s">
        <v>362</v>
      </c>
      <c r="B257" s="551">
        <v>42352</v>
      </c>
      <c r="C257" s="552">
        <v>0.25806200000000001</v>
      </c>
      <c r="D257" s="553" t="s">
        <v>350</v>
      </c>
      <c r="E257" s="559">
        <v>0.19700000000000001</v>
      </c>
      <c r="F257" s="559">
        <v>1.96</v>
      </c>
      <c r="G257" s="559">
        <v>1.66</v>
      </c>
      <c r="H257" s="553" t="s">
        <v>348</v>
      </c>
      <c r="I257" s="553" t="s">
        <v>349</v>
      </c>
      <c r="J257" s="553" t="s">
        <v>349</v>
      </c>
      <c r="K257" s="556">
        <v>13.7</v>
      </c>
      <c r="L257" s="556">
        <v>94.5</v>
      </c>
      <c r="M257" s="553" t="s">
        <v>197</v>
      </c>
      <c r="N257" s="553" t="s">
        <v>199</v>
      </c>
      <c r="O257" s="556" t="s">
        <v>238</v>
      </c>
      <c r="P257" s="556" t="s">
        <v>326</v>
      </c>
      <c r="Q257" s="556" t="s">
        <v>327</v>
      </c>
      <c r="R257" s="556"/>
      <c r="S257" s="556"/>
      <c r="T257" s="541">
        <v>9.4532056570221817E-2</v>
      </c>
      <c r="U257" s="557">
        <v>36.337400000000002</v>
      </c>
      <c r="V257" s="557">
        <v>21.7637</v>
      </c>
      <c r="W257" s="557">
        <v>51.405771000000001</v>
      </c>
      <c r="X257" s="542">
        <v>1025.3025</v>
      </c>
      <c r="Y257" s="557">
        <v>7.2629999999999999</v>
      </c>
      <c r="Z257" s="542">
        <v>102.185</v>
      </c>
      <c r="AA257" s="557">
        <v>8.15</v>
      </c>
      <c r="AB257" s="557">
        <v>0.42230000000000001</v>
      </c>
      <c r="AC257" s="557">
        <v>0.38790000000000002</v>
      </c>
      <c r="AD257" s="557">
        <v>36.324599999999997</v>
      </c>
      <c r="AE257" s="557">
        <v>21.448799999999999</v>
      </c>
      <c r="AF257" s="557">
        <v>51.059584000000001</v>
      </c>
      <c r="AG257" s="542">
        <v>1025.4145000000001</v>
      </c>
      <c r="AH257" s="557">
        <v>7.2013999999999996</v>
      </c>
      <c r="AI257" s="542">
        <v>100.744</v>
      </c>
      <c r="AJ257" s="557">
        <v>8.157</v>
      </c>
      <c r="AK257" s="557">
        <v>0.63529999999999998</v>
      </c>
      <c r="AL257" s="557">
        <v>0.69989999999999997</v>
      </c>
      <c r="AM257" s="542">
        <v>5.8</v>
      </c>
    </row>
    <row r="258" spans="1:39">
      <c r="A258" s="546" t="s">
        <v>362</v>
      </c>
      <c r="B258" s="551">
        <v>42359</v>
      </c>
      <c r="C258" s="552">
        <v>0.43289899999999998</v>
      </c>
      <c r="D258" s="553" t="s">
        <v>350</v>
      </c>
      <c r="E258" s="559">
        <v>-0.36599999999999999</v>
      </c>
      <c r="F258" s="559">
        <v>1.25</v>
      </c>
      <c r="G258" s="559">
        <v>0.71799999999999997</v>
      </c>
      <c r="H258" s="553" t="s">
        <v>348</v>
      </c>
      <c r="I258" s="553" t="s">
        <v>349</v>
      </c>
      <c r="J258" s="553" t="s">
        <v>349</v>
      </c>
      <c r="K258" s="556">
        <v>14.6</v>
      </c>
      <c r="L258" s="556">
        <v>108</v>
      </c>
      <c r="M258" s="553" t="s">
        <v>188</v>
      </c>
      <c r="N258" s="553" t="s">
        <v>193</v>
      </c>
      <c r="O258" s="556" t="s">
        <v>237</v>
      </c>
      <c r="P258" s="556" t="s">
        <v>326</v>
      </c>
      <c r="Q258" s="556" t="s">
        <v>326</v>
      </c>
      <c r="R258" s="556"/>
      <c r="S258" s="552"/>
      <c r="T258" s="541">
        <v>9.7459444463545444E-2</v>
      </c>
      <c r="U258" s="557">
        <v>36.490699999999997</v>
      </c>
      <c r="V258" s="557">
        <v>22.1996</v>
      </c>
      <c r="W258" s="557">
        <v>52.062818999999998</v>
      </c>
      <c r="X258" s="542">
        <v>1025.2954</v>
      </c>
      <c r="Y258" s="557">
        <v>7.1727999999999996</v>
      </c>
      <c r="Z258" s="542">
        <v>101.788</v>
      </c>
      <c r="AA258" s="557">
        <v>8.16</v>
      </c>
      <c r="AB258" s="557">
        <v>0.8</v>
      </c>
      <c r="AC258" s="557">
        <v>0.47649999999999998</v>
      </c>
      <c r="AD258" s="557">
        <v>36.446199999999997</v>
      </c>
      <c r="AE258" s="557">
        <v>21.650600000000001</v>
      </c>
      <c r="AF258" s="557">
        <v>51.426423999999997</v>
      </c>
      <c r="AG258" s="542">
        <v>1025.4576</v>
      </c>
      <c r="AH258" s="557">
        <v>7.0358999999999998</v>
      </c>
      <c r="AI258" s="542">
        <v>98.853999999999999</v>
      </c>
      <c r="AJ258" s="557">
        <v>8.1790000000000003</v>
      </c>
      <c r="AK258" s="557">
        <v>0.71809999999999996</v>
      </c>
      <c r="AL258" s="557">
        <v>0.92630000000000001</v>
      </c>
      <c r="AM258" s="542">
        <v>4.3</v>
      </c>
    </row>
    <row r="259" spans="1:39">
      <c r="A259" s="546" t="s">
        <v>362</v>
      </c>
      <c r="B259" s="551">
        <v>42373</v>
      </c>
      <c r="C259" s="552">
        <v>0.33857415777456784</v>
      </c>
      <c r="D259" s="553" t="s">
        <v>350</v>
      </c>
      <c r="E259" s="560">
        <v>0.26</v>
      </c>
      <c r="F259" s="560">
        <v>1.54</v>
      </c>
      <c r="G259" s="560">
        <v>0.64800000000000002</v>
      </c>
      <c r="H259" s="553" t="s">
        <v>348</v>
      </c>
      <c r="I259" s="553" t="s">
        <v>349</v>
      </c>
      <c r="J259" s="553" t="s">
        <v>349</v>
      </c>
      <c r="K259" s="556">
        <v>13.4</v>
      </c>
      <c r="L259" s="556">
        <v>105</v>
      </c>
      <c r="M259" s="553" t="s">
        <v>206</v>
      </c>
      <c r="N259" s="553" t="s">
        <v>207</v>
      </c>
      <c r="O259" s="556" t="s">
        <v>240</v>
      </c>
      <c r="P259" s="556" t="s">
        <v>326</v>
      </c>
      <c r="Q259" s="556" t="s">
        <v>326</v>
      </c>
      <c r="R259" s="556"/>
      <c r="S259" s="552"/>
      <c r="T259" s="541">
        <v>9.2271151766641885E-2</v>
      </c>
      <c r="U259" s="557">
        <v>36.6738</v>
      </c>
      <c r="V259" s="557">
        <v>23.498200000000001</v>
      </c>
      <c r="W259" s="557">
        <v>53.691181999999998</v>
      </c>
      <c r="X259" s="542">
        <v>1025.0588</v>
      </c>
      <c r="Y259" s="557">
        <v>6.6132999999999997</v>
      </c>
      <c r="Z259" s="542">
        <v>96.105000000000004</v>
      </c>
      <c r="AA259" s="557">
        <v>8.3149999999999995</v>
      </c>
      <c r="AB259" s="557">
        <v>0.39750000000000002</v>
      </c>
      <c r="AC259" s="557">
        <v>0.3337</v>
      </c>
      <c r="AD259" s="557">
        <v>36.633000000000003</v>
      </c>
      <c r="AE259" s="557">
        <v>23.151299999999999</v>
      </c>
      <c r="AF259" s="557">
        <v>53.268785000000001</v>
      </c>
      <c r="AG259" s="542">
        <v>1025.1713</v>
      </c>
      <c r="AH259" s="557">
        <v>6.4901999999999997</v>
      </c>
      <c r="AI259" s="542">
        <v>93.727999999999994</v>
      </c>
      <c r="AJ259" s="557">
        <v>8.3140000000000001</v>
      </c>
      <c r="AK259" s="557">
        <v>1.0363</v>
      </c>
      <c r="AL259" s="557">
        <v>0.73129999999999995</v>
      </c>
      <c r="AM259" s="542">
        <v>6.7</v>
      </c>
    </row>
    <row r="260" spans="1:39">
      <c r="A260" s="546" t="s">
        <v>362</v>
      </c>
      <c r="B260" s="551">
        <v>42380</v>
      </c>
      <c r="C260" s="561">
        <v>0.33512604258888218</v>
      </c>
      <c r="D260" s="553" t="s">
        <v>350</v>
      </c>
      <c r="E260" s="554">
        <v>0.46300000000000002</v>
      </c>
      <c r="F260" s="554">
        <v>1.96</v>
      </c>
      <c r="G260" s="554">
        <v>0.35199999999999998</v>
      </c>
      <c r="H260" s="553" t="s">
        <v>348</v>
      </c>
      <c r="I260" s="553" t="s">
        <v>349</v>
      </c>
      <c r="J260" s="553" t="s">
        <v>349</v>
      </c>
      <c r="K260" s="555">
        <v>13.3</v>
      </c>
      <c r="L260" s="555">
        <v>105</v>
      </c>
      <c r="M260" s="553" t="s">
        <v>206</v>
      </c>
      <c r="N260" s="553" t="s">
        <v>207</v>
      </c>
      <c r="O260" s="556" t="s">
        <v>280</v>
      </c>
      <c r="P260" s="556" t="s">
        <v>326</v>
      </c>
      <c r="Q260" s="556" t="s">
        <v>326</v>
      </c>
      <c r="R260" s="556"/>
      <c r="S260" s="552"/>
      <c r="T260" s="541">
        <v>7.3204663510228571E-2</v>
      </c>
      <c r="U260" s="557">
        <v>36.552199999999999</v>
      </c>
      <c r="V260" s="557">
        <v>24.706900000000001</v>
      </c>
      <c r="W260" s="557">
        <v>54.837980000000002</v>
      </c>
      <c r="X260" s="542">
        <v>1024.6052</v>
      </c>
      <c r="Y260" s="557">
        <v>6.8662999999999998</v>
      </c>
      <c r="Z260" s="542">
        <v>101.801</v>
      </c>
      <c r="AA260" s="557">
        <v>8.2129999999999992</v>
      </c>
      <c r="AB260" s="557">
        <v>0.30270000000000002</v>
      </c>
      <c r="AC260" s="557">
        <v>0.1157</v>
      </c>
      <c r="AD260" s="557">
        <v>36.546599999999998</v>
      </c>
      <c r="AE260" s="557">
        <v>24.313400000000001</v>
      </c>
      <c r="AF260" s="557">
        <v>54.408534000000003</v>
      </c>
      <c r="AG260" s="542">
        <v>1024.7555</v>
      </c>
      <c r="AH260" s="557">
        <v>6.6382000000000003</v>
      </c>
      <c r="AI260" s="542">
        <v>97.757999999999996</v>
      </c>
      <c r="AJ260" s="557">
        <v>8.1969999999999992</v>
      </c>
      <c r="AK260" s="557">
        <v>0.29649999999999999</v>
      </c>
      <c r="AL260" s="557">
        <v>0.16289999999999999</v>
      </c>
      <c r="AM260" s="542" t="s">
        <v>431</v>
      </c>
    </row>
    <row r="261" spans="1:39">
      <c r="A261" s="546" t="s">
        <v>362</v>
      </c>
      <c r="B261" s="551">
        <v>42387</v>
      </c>
      <c r="C261" s="552">
        <v>0.59747700000000004</v>
      </c>
      <c r="D261" s="553" t="s">
        <v>237</v>
      </c>
      <c r="E261" s="554">
        <v>-0.79500000000000004</v>
      </c>
      <c r="F261" s="554">
        <v>2.4500000000000002</v>
      </c>
      <c r="G261" s="554">
        <v>0.64</v>
      </c>
      <c r="H261" s="553" t="s">
        <v>348</v>
      </c>
      <c r="I261" s="553" t="s">
        <v>196</v>
      </c>
      <c r="J261" s="553" t="s">
        <v>349</v>
      </c>
      <c r="K261" s="555">
        <v>12.9</v>
      </c>
      <c r="L261" s="555">
        <v>98.7</v>
      </c>
      <c r="M261" s="553" t="s">
        <v>206</v>
      </c>
      <c r="N261" s="553" t="s">
        <v>207</v>
      </c>
      <c r="O261" s="556" t="s">
        <v>236</v>
      </c>
      <c r="P261" s="556" t="s">
        <v>326</v>
      </c>
      <c r="Q261" s="556" t="s">
        <v>326</v>
      </c>
      <c r="R261" s="556"/>
      <c r="S261" s="556"/>
      <c r="T261" s="541">
        <v>7.9615854797065275E-2</v>
      </c>
      <c r="U261" s="557">
        <v>36.652900000000002</v>
      </c>
      <c r="V261" s="557">
        <v>23.895299999999999</v>
      </c>
      <c r="W261" s="557">
        <v>54.092798999999999</v>
      </c>
      <c r="X261" s="542">
        <v>1024.9253000000001</v>
      </c>
      <c r="Y261" s="557">
        <v>6.4810999999999996</v>
      </c>
      <c r="Z261" s="542">
        <v>94.819000000000003</v>
      </c>
      <c r="AA261" s="557">
        <v>8.1850000000000005</v>
      </c>
      <c r="AB261" s="557">
        <v>0.1244</v>
      </c>
      <c r="AC261" s="557">
        <v>0.4607</v>
      </c>
      <c r="AD261" s="557">
        <v>36.651000000000003</v>
      </c>
      <c r="AE261" s="557">
        <v>23.896699999999999</v>
      </c>
      <c r="AF261" s="557">
        <v>54.095565999999998</v>
      </c>
      <c r="AG261" s="542">
        <v>1024.9588000000001</v>
      </c>
      <c r="AH261" s="557">
        <v>6.5330000000000004</v>
      </c>
      <c r="AI261" s="542">
        <v>95.581000000000003</v>
      </c>
      <c r="AJ261" s="557">
        <v>8.1880000000000006</v>
      </c>
      <c r="AK261" s="557">
        <v>0.1741</v>
      </c>
      <c r="AL261" s="557">
        <v>0.48749999999999999</v>
      </c>
      <c r="AM261" s="542" t="s">
        <v>79</v>
      </c>
    </row>
    <row r="262" spans="1:39">
      <c r="A262" s="546" t="s">
        <v>362</v>
      </c>
      <c r="B262" s="551">
        <v>42394</v>
      </c>
      <c r="C262" s="552">
        <v>0.94621699999999997</v>
      </c>
      <c r="D262" s="553" t="s">
        <v>243</v>
      </c>
      <c r="E262" s="554">
        <v>7.46E-2</v>
      </c>
      <c r="F262" s="554">
        <v>2.66</v>
      </c>
      <c r="G262" s="554">
        <v>0.71499999999999997</v>
      </c>
      <c r="H262" s="553" t="s">
        <v>348</v>
      </c>
      <c r="I262" s="553" t="s">
        <v>191</v>
      </c>
      <c r="J262" s="553" t="s">
        <v>349</v>
      </c>
      <c r="K262" s="555">
        <v>12.4</v>
      </c>
      <c r="L262" s="555">
        <v>108</v>
      </c>
      <c r="M262" s="553" t="s">
        <v>116</v>
      </c>
      <c r="N262" s="553" t="s">
        <v>193</v>
      </c>
      <c r="O262" s="556" t="s">
        <v>244</v>
      </c>
      <c r="P262" s="556" t="s">
        <v>326</v>
      </c>
      <c r="Q262" s="556" t="s">
        <v>326</v>
      </c>
      <c r="R262" s="556"/>
      <c r="S262" s="556"/>
      <c r="T262" s="541">
        <v>7.4402991383528183E-2</v>
      </c>
      <c r="U262" s="557">
        <v>36.643599999999999</v>
      </c>
      <c r="V262" s="557">
        <v>24.952999999999999</v>
      </c>
      <c r="W262" s="557">
        <v>55.226790999999999</v>
      </c>
      <c r="X262" s="542">
        <v>1024.5992000000001</v>
      </c>
      <c r="Y262" s="557">
        <v>6.5313999999999997</v>
      </c>
      <c r="Z262" s="542">
        <v>97.293000000000006</v>
      </c>
      <c r="AA262" s="557">
        <v>8.1720000000000006</v>
      </c>
      <c r="AB262" s="557">
        <v>0.33710000000000001</v>
      </c>
      <c r="AC262" s="557">
        <v>0.1898</v>
      </c>
      <c r="AD262" s="557">
        <v>36.592199999999998</v>
      </c>
      <c r="AE262" s="557">
        <v>23.976600000000001</v>
      </c>
      <c r="AF262" s="557">
        <v>54.105015999999999</v>
      </c>
      <c r="AG262" s="542">
        <v>1024.8931</v>
      </c>
      <c r="AH262" s="557">
        <v>6.4283000000000001</v>
      </c>
      <c r="AI262" s="542">
        <v>94.144999999999996</v>
      </c>
      <c r="AJ262" s="557">
        <v>8.1750000000000007</v>
      </c>
      <c r="AK262" s="557">
        <v>0.47299999999999998</v>
      </c>
      <c r="AL262" s="557">
        <v>0.40429999999999999</v>
      </c>
      <c r="AM262" s="542" t="s">
        <v>130</v>
      </c>
    </row>
    <row r="263" spans="1:39">
      <c r="A263" s="546" t="s">
        <v>362</v>
      </c>
      <c r="B263" s="551">
        <v>42401</v>
      </c>
      <c r="C263" s="552">
        <v>0.39077099999999998</v>
      </c>
      <c r="D263" s="553" t="s">
        <v>350</v>
      </c>
      <c r="E263" s="554">
        <v>0.33700000000000002</v>
      </c>
      <c r="F263" s="554">
        <v>1.52</v>
      </c>
      <c r="G263" s="554">
        <v>0.52500000000000002</v>
      </c>
      <c r="H263" s="553" t="s">
        <v>348</v>
      </c>
      <c r="I263" s="553" t="s">
        <v>349</v>
      </c>
      <c r="J263" s="553" t="s">
        <v>349</v>
      </c>
      <c r="K263" s="555">
        <v>13.6</v>
      </c>
      <c r="L263" s="555">
        <v>100</v>
      </c>
      <c r="M263" s="553" t="s">
        <v>197</v>
      </c>
      <c r="N263" s="553" t="s">
        <v>207</v>
      </c>
      <c r="O263" s="556" t="s">
        <v>241</v>
      </c>
      <c r="P263" s="556" t="s">
        <v>326</v>
      </c>
      <c r="Q263" s="556" t="s">
        <v>327</v>
      </c>
      <c r="R263" s="556"/>
      <c r="S263" s="556"/>
      <c r="T263" s="575">
        <v>9.1372928279662383E-2</v>
      </c>
      <c r="U263" s="557">
        <v>36.707599999999999</v>
      </c>
      <c r="V263" s="557">
        <v>23.858699999999999</v>
      </c>
      <c r="W263" s="557">
        <v>54.124822999999999</v>
      </c>
      <c r="X263" s="542">
        <v>1024.9777999999999</v>
      </c>
      <c r="Y263" s="557">
        <v>6.6089000000000002</v>
      </c>
      <c r="Z263" s="542">
        <v>96.659000000000006</v>
      </c>
      <c r="AA263" s="557">
        <v>8.2870000000000008</v>
      </c>
      <c r="AB263" s="557">
        <v>0.43490000000000001</v>
      </c>
      <c r="AC263" s="557">
        <v>0.37980000000000003</v>
      </c>
      <c r="AD263" s="557">
        <v>36.726100000000002</v>
      </c>
      <c r="AE263" s="557">
        <v>23.892900000000001</v>
      </c>
      <c r="AF263" s="557">
        <v>54.189217999999997</v>
      </c>
      <c r="AG263" s="542">
        <v>1025.0125</v>
      </c>
      <c r="AH263" s="557">
        <v>7.3112000000000004</v>
      </c>
      <c r="AI263" s="542">
        <v>107.004</v>
      </c>
      <c r="AJ263" s="557">
        <v>8.2889999999999997</v>
      </c>
      <c r="AK263" s="557">
        <v>0.40350000000000003</v>
      </c>
      <c r="AL263" s="557">
        <v>0.41349999999999998</v>
      </c>
      <c r="AM263" s="542">
        <v>8</v>
      </c>
    </row>
    <row r="264" spans="1:39">
      <c r="A264" s="546" t="s">
        <v>362</v>
      </c>
      <c r="B264" s="551">
        <v>42408</v>
      </c>
      <c r="C264" s="552">
        <v>0.66892499999999999</v>
      </c>
      <c r="D264" s="553" t="s">
        <v>238</v>
      </c>
      <c r="E264" s="554">
        <v>0.39500000000000002</v>
      </c>
      <c r="F264" s="554">
        <v>1.78</v>
      </c>
      <c r="G264" s="554">
        <v>0.82199999999999995</v>
      </c>
      <c r="H264" s="553" t="s">
        <v>348</v>
      </c>
      <c r="I264" s="553" t="s">
        <v>349</v>
      </c>
      <c r="J264" s="553" t="s">
        <v>349</v>
      </c>
      <c r="K264" s="556">
        <v>12.8</v>
      </c>
      <c r="L264" s="556">
        <v>106</v>
      </c>
      <c r="M264" s="553" t="s">
        <v>206</v>
      </c>
      <c r="N264" s="553" t="s">
        <v>193</v>
      </c>
      <c r="O264" s="556" t="s">
        <v>244</v>
      </c>
      <c r="P264" s="556" t="s">
        <v>326</v>
      </c>
      <c r="Q264" s="556" t="s">
        <v>326</v>
      </c>
      <c r="R264" s="556"/>
      <c r="S264" s="556"/>
      <c r="T264" s="541">
        <v>8.8402462157907549E-2</v>
      </c>
      <c r="U264" s="557">
        <v>36.651200000000003</v>
      </c>
      <c r="V264" s="557">
        <v>24.167400000000001</v>
      </c>
      <c r="W264" s="557">
        <v>54.385151999999998</v>
      </c>
      <c r="X264" s="542">
        <v>1024.8447000000001</v>
      </c>
      <c r="Y264" s="557">
        <v>6.9939999999999998</v>
      </c>
      <c r="Z264" s="542">
        <v>102.80200000000001</v>
      </c>
      <c r="AA264" s="557">
        <v>8.2669999999999995</v>
      </c>
      <c r="AB264" s="557">
        <v>0.32800000000000001</v>
      </c>
      <c r="AC264" s="557">
        <v>0.26190000000000002</v>
      </c>
      <c r="AD264" s="557">
        <v>36.7044</v>
      </c>
      <c r="AE264" s="557">
        <v>23.6387</v>
      </c>
      <c r="AF264" s="557">
        <v>53.886366000000002</v>
      </c>
      <c r="AG264" s="542">
        <v>1025.0753999999999</v>
      </c>
      <c r="AH264" s="557">
        <v>6.7758000000000003</v>
      </c>
      <c r="AI264" s="542">
        <v>98.722999999999999</v>
      </c>
      <c r="AJ264" s="557">
        <v>8.2420000000000009</v>
      </c>
      <c r="AK264" s="557">
        <v>0.76980000000000004</v>
      </c>
      <c r="AL264" s="557">
        <v>0.60060000000000002</v>
      </c>
      <c r="AM264" s="542">
        <v>8.3000000000000007</v>
      </c>
    </row>
    <row r="265" spans="1:39">
      <c r="A265" s="546" t="s">
        <v>362</v>
      </c>
      <c r="B265" s="551">
        <v>42415</v>
      </c>
      <c r="C265" s="552">
        <v>0.29670400000000002</v>
      </c>
      <c r="D265" s="553" t="s">
        <v>350</v>
      </c>
      <c r="E265" s="554">
        <v>0.90600000000000003</v>
      </c>
      <c r="F265" s="554">
        <v>2.77</v>
      </c>
      <c r="G265" s="554">
        <v>0.24199999999999999</v>
      </c>
      <c r="H265" s="553" t="s">
        <v>348</v>
      </c>
      <c r="I265" s="553" t="s">
        <v>191</v>
      </c>
      <c r="J265" s="553" t="s">
        <v>349</v>
      </c>
      <c r="K265" s="555">
        <v>12.9</v>
      </c>
      <c r="L265" s="555">
        <v>116</v>
      </c>
      <c r="M265" s="553" t="s">
        <v>206</v>
      </c>
      <c r="N265" s="553" t="s">
        <v>187</v>
      </c>
      <c r="O265" s="556" t="s">
        <v>240</v>
      </c>
      <c r="P265" s="556" t="s">
        <v>326</v>
      </c>
      <c r="Q265" s="556" t="s">
        <v>326</v>
      </c>
      <c r="R265" s="556"/>
      <c r="S265" s="556"/>
      <c r="T265" s="541">
        <v>7.2059443251949018E-2</v>
      </c>
      <c r="U265" s="557">
        <v>36.804000000000002</v>
      </c>
      <c r="V265" s="557">
        <v>24.305199999999999</v>
      </c>
      <c r="W265" s="557">
        <v>54.735773999999999</v>
      </c>
      <c r="X265" s="542">
        <v>1024.9177</v>
      </c>
      <c r="Y265" s="557">
        <v>6.7214999999999998</v>
      </c>
      <c r="Z265" s="542">
        <v>99.116</v>
      </c>
      <c r="AA265" s="557">
        <v>8.2769999999999992</v>
      </c>
      <c r="AB265" s="557">
        <v>0.70079999999999998</v>
      </c>
      <c r="AC265" s="557">
        <v>0.3695</v>
      </c>
      <c r="AD265" s="557">
        <v>36.773200000000003</v>
      </c>
      <c r="AE265" s="557">
        <v>24.002400000000002</v>
      </c>
      <c r="AF265" s="557">
        <v>54.370511</v>
      </c>
      <c r="AG265" s="542">
        <v>1025.0244</v>
      </c>
      <c r="AH265" s="557">
        <v>7.7107999999999999</v>
      </c>
      <c r="AI265" s="542">
        <v>113.096</v>
      </c>
      <c r="AJ265" s="557">
        <v>8.3119999999999994</v>
      </c>
      <c r="AK265" s="557">
        <v>0.3886</v>
      </c>
      <c r="AL265" s="557">
        <v>0.37730000000000002</v>
      </c>
      <c r="AM265" s="542">
        <v>9.3000000000000007</v>
      </c>
    </row>
    <row r="266" spans="1:39">
      <c r="A266" s="546" t="s">
        <v>362</v>
      </c>
      <c r="B266" s="551">
        <v>42429</v>
      </c>
      <c r="C266" s="552">
        <v>0.99474799999999997</v>
      </c>
      <c r="D266" s="553" t="s">
        <v>239</v>
      </c>
      <c r="E266" s="554">
        <v>1.03</v>
      </c>
      <c r="F266" s="554">
        <v>1.58</v>
      </c>
      <c r="G266" s="554">
        <v>0.86499999999999999</v>
      </c>
      <c r="H266" s="553" t="s">
        <v>348</v>
      </c>
      <c r="I266" s="553" t="s">
        <v>349</v>
      </c>
      <c r="J266" s="553" t="s">
        <v>349</v>
      </c>
      <c r="K266" s="555">
        <v>13.4</v>
      </c>
      <c r="L266" s="555">
        <v>119</v>
      </c>
      <c r="M266" s="553" t="s">
        <v>206</v>
      </c>
      <c r="N266" s="553" t="s">
        <v>187</v>
      </c>
      <c r="O266" s="556" t="s">
        <v>236</v>
      </c>
      <c r="P266" s="556" t="s">
        <v>326</v>
      </c>
      <c r="Q266" s="556" t="s">
        <v>327</v>
      </c>
      <c r="R266" s="556"/>
      <c r="S266" s="556"/>
      <c r="T266" s="541">
        <v>9.1095339373926817E-2</v>
      </c>
      <c r="U266" s="557">
        <v>36.873399999999997</v>
      </c>
      <c r="V266" s="557">
        <v>23.516500000000001</v>
      </c>
      <c r="W266" s="557">
        <v>53.970168000000001</v>
      </c>
      <c r="X266" s="542">
        <v>1025.2050999999999</v>
      </c>
      <c r="Y266" s="557">
        <v>7.5228000000000002</v>
      </c>
      <c r="Z266" s="542">
        <v>109.482</v>
      </c>
      <c r="AA266" s="557">
        <v>8.3970000000000002</v>
      </c>
      <c r="AB266" s="557">
        <v>0.10780000000000001</v>
      </c>
      <c r="AC266" s="557">
        <v>0.35360000000000003</v>
      </c>
      <c r="AD266" s="557">
        <v>36.849400000000003</v>
      </c>
      <c r="AE266" s="557">
        <v>23.158899999999999</v>
      </c>
      <c r="AF266" s="557">
        <v>53.555867999999997</v>
      </c>
      <c r="AG266" s="542">
        <v>1025.3298</v>
      </c>
      <c r="AH266" s="557">
        <v>6.9321999999999999</v>
      </c>
      <c r="AI266" s="542">
        <v>100.25</v>
      </c>
      <c r="AJ266" s="557">
        <v>8.3689999999999998</v>
      </c>
      <c r="AK266" s="557">
        <v>0.4375</v>
      </c>
      <c r="AL266" s="557">
        <v>0.77070000000000005</v>
      </c>
      <c r="AM266" s="542">
        <v>7.5</v>
      </c>
    </row>
    <row r="267" spans="1:39">
      <c r="A267" s="546" t="s">
        <v>362</v>
      </c>
      <c r="B267" s="551">
        <v>42436</v>
      </c>
      <c r="C267" s="552">
        <v>0.53400499999999995</v>
      </c>
      <c r="D267" s="553" t="s">
        <v>236</v>
      </c>
      <c r="E267" s="554">
        <v>0.70399999999999996</v>
      </c>
      <c r="F267" s="554">
        <v>2.11</v>
      </c>
      <c r="G267" s="554">
        <v>0.73499999999999999</v>
      </c>
      <c r="H267" s="553" t="s">
        <v>348</v>
      </c>
      <c r="I267" s="553" t="s">
        <v>196</v>
      </c>
      <c r="J267" s="553" t="s">
        <v>349</v>
      </c>
      <c r="K267" s="555">
        <v>15.9</v>
      </c>
      <c r="L267" s="555">
        <v>107</v>
      </c>
      <c r="M267" s="553" t="s">
        <v>119</v>
      </c>
      <c r="N267" s="553" t="s">
        <v>193</v>
      </c>
      <c r="O267" s="556" t="s">
        <v>241</v>
      </c>
      <c r="P267" s="556" t="s">
        <v>326</v>
      </c>
      <c r="Q267" s="556" t="s">
        <v>327</v>
      </c>
      <c r="R267" s="556"/>
      <c r="S267" s="556"/>
      <c r="T267" s="541">
        <v>8.2642517996174655E-2</v>
      </c>
      <c r="U267" s="557">
        <v>36.857399999999998</v>
      </c>
      <c r="V267" s="557">
        <v>23.551300000000001</v>
      </c>
      <c r="W267" s="557">
        <v>53.987175000000001</v>
      </c>
      <c r="X267" s="542">
        <v>1025.1828</v>
      </c>
      <c r="Y267" s="557">
        <v>6.8390000000000004</v>
      </c>
      <c r="Z267" s="542">
        <v>99.581000000000003</v>
      </c>
      <c r="AA267" s="557">
        <v>8.3409999999999993</v>
      </c>
      <c r="AB267" s="557">
        <v>0.32519999999999999</v>
      </c>
      <c r="AC267" s="557">
        <v>0.37980000000000003</v>
      </c>
      <c r="AD267" s="557">
        <v>36.857199999999999</v>
      </c>
      <c r="AE267" s="557">
        <v>23.191600000000001</v>
      </c>
      <c r="AF267" s="557">
        <v>53.601084999999998</v>
      </c>
      <c r="AG267" s="542">
        <v>1025.325</v>
      </c>
      <c r="AH267" s="557">
        <v>7.2960000000000003</v>
      </c>
      <c r="AI267" s="542">
        <v>105.574</v>
      </c>
      <c r="AJ267" s="557">
        <v>8.3580000000000005</v>
      </c>
      <c r="AK267" s="557">
        <v>0.91990000000000005</v>
      </c>
      <c r="AL267" s="557">
        <v>0.75449999999999995</v>
      </c>
      <c r="AM267" s="542">
        <v>7.1</v>
      </c>
    </row>
    <row r="268" spans="1:39">
      <c r="A268" s="546" t="s">
        <v>362</v>
      </c>
      <c r="B268" s="551">
        <v>42443</v>
      </c>
      <c r="C268" s="552">
        <v>0.349694</v>
      </c>
      <c r="D268" s="553" t="s">
        <v>350</v>
      </c>
      <c r="E268" s="554">
        <v>-0.496</v>
      </c>
      <c r="F268" s="554">
        <v>1.1499999999999999</v>
      </c>
      <c r="G268" s="554">
        <v>1.02</v>
      </c>
      <c r="H268" s="553" t="s">
        <v>348</v>
      </c>
      <c r="I268" s="553" t="s">
        <v>349</v>
      </c>
      <c r="J268" s="553" t="s">
        <v>349</v>
      </c>
      <c r="K268" s="555">
        <v>11.9</v>
      </c>
      <c r="L268" s="555">
        <v>115</v>
      </c>
      <c r="M268" s="553" t="s">
        <v>116</v>
      </c>
      <c r="N268" s="553" t="s">
        <v>187</v>
      </c>
      <c r="O268" s="556" t="s">
        <v>237</v>
      </c>
      <c r="P268" s="556" t="s">
        <v>326</v>
      </c>
      <c r="Q268" s="556" t="s">
        <v>326</v>
      </c>
      <c r="R268" s="556"/>
      <c r="S268" s="556"/>
      <c r="T268" s="541">
        <v>0.10152205610691054</v>
      </c>
      <c r="U268" s="557">
        <v>36.859699999999997</v>
      </c>
      <c r="V268" s="557">
        <v>24.2682</v>
      </c>
      <c r="W268" s="557">
        <v>54.768951999999999</v>
      </c>
      <c r="X268" s="542">
        <v>1024.9712999999999</v>
      </c>
      <c r="Y268" s="557">
        <v>6.8426</v>
      </c>
      <c r="Z268" s="542">
        <v>100.871</v>
      </c>
      <c r="AA268" s="557">
        <v>8.3030000000000008</v>
      </c>
      <c r="AB268" s="557">
        <v>0.71289999999999998</v>
      </c>
      <c r="AC268" s="557">
        <v>0.53</v>
      </c>
      <c r="AD268" s="557">
        <v>36.832700000000003</v>
      </c>
      <c r="AE268" s="557">
        <v>23.6493</v>
      </c>
      <c r="AF268" s="557">
        <v>54.065114999999999</v>
      </c>
      <c r="AG268" s="542">
        <v>1025.1728000000001</v>
      </c>
      <c r="AH268" s="557">
        <v>6.7445000000000004</v>
      </c>
      <c r="AI268" s="542">
        <v>98.356999999999999</v>
      </c>
      <c r="AJ268" s="557">
        <v>8.3049999999999997</v>
      </c>
      <c r="AK268" s="557">
        <v>0.43780000000000002</v>
      </c>
      <c r="AL268" s="557">
        <v>0.65810000000000002</v>
      </c>
      <c r="AM268" s="542">
        <v>6.4</v>
      </c>
    </row>
    <row r="269" spans="1:39">
      <c r="A269" s="562" t="s">
        <v>362</v>
      </c>
      <c r="B269" s="563">
        <v>42450</v>
      </c>
      <c r="C269" s="564">
        <v>0.66918046406761655</v>
      </c>
      <c r="D269" s="565" t="s">
        <v>238</v>
      </c>
      <c r="E269" s="554">
        <v>0.44600000000000001</v>
      </c>
      <c r="F269" s="554">
        <v>1.92</v>
      </c>
      <c r="G269" s="554">
        <v>1.2</v>
      </c>
      <c r="H269" s="565" t="s">
        <v>348</v>
      </c>
      <c r="I269" s="565" t="s">
        <v>349</v>
      </c>
      <c r="J269" s="565" t="s">
        <v>349</v>
      </c>
      <c r="K269" s="542">
        <v>13.2</v>
      </c>
      <c r="L269" s="566">
        <v>123</v>
      </c>
      <c r="M269" s="565" t="s">
        <v>206</v>
      </c>
      <c r="N269" s="565" t="s">
        <v>187</v>
      </c>
      <c r="O269" s="567" t="s">
        <v>241</v>
      </c>
      <c r="P269" s="567" t="s">
        <v>326</v>
      </c>
      <c r="Q269" s="567" t="s">
        <v>280</v>
      </c>
      <c r="R269" s="567"/>
      <c r="S269" s="567"/>
      <c r="T269" s="541">
        <v>0.10606159690483341</v>
      </c>
      <c r="U269" s="557">
        <v>36.930500000000002</v>
      </c>
      <c r="V269" s="557">
        <v>23.549900000000001</v>
      </c>
      <c r="W269" s="557">
        <v>54.080675999999997</v>
      </c>
      <c r="X269" s="542">
        <v>1025.239</v>
      </c>
      <c r="Y269" s="557">
        <v>7.1353999999999997</v>
      </c>
      <c r="Z269" s="542">
        <v>103.93899999999999</v>
      </c>
      <c r="AA269" s="557">
        <v>8.3460000000000001</v>
      </c>
      <c r="AB269" s="557">
        <v>0.3891</v>
      </c>
      <c r="AC269" s="557">
        <v>0.58179999999999998</v>
      </c>
      <c r="AD269" s="557">
        <v>36.913400000000003</v>
      </c>
      <c r="AE269" s="557">
        <v>23.135999999999999</v>
      </c>
      <c r="AF269" s="557">
        <v>53.613764000000003</v>
      </c>
      <c r="AG269" s="542">
        <v>1025.3873000000001</v>
      </c>
      <c r="AH269" s="557">
        <v>6.8582999999999998</v>
      </c>
      <c r="AI269" s="542">
        <v>99.177000000000007</v>
      </c>
      <c r="AJ269" s="557">
        <v>8.3339999999999996</v>
      </c>
      <c r="AK269" s="557">
        <v>0.94940000000000002</v>
      </c>
      <c r="AL269" s="557">
        <v>1.3520000000000001</v>
      </c>
      <c r="AM269" s="542">
        <v>6.5</v>
      </c>
    </row>
    <row r="270" spans="1:39">
      <c r="A270" s="546" t="s">
        <v>362</v>
      </c>
      <c r="B270" s="551">
        <v>42458</v>
      </c>
      <c r="C270" s="552">
        <v>0.27025548798775922</v>
      </c>
      <c r="D270" s="553" t="s">
        <v>350</v>
      </c>
      <c r="E270" s="554">
        <v>-0.26100000000000001</v>
      </c>
      <c r="F270" s="554">
        <v>0.69199999999999995</v>
      </c>
      <c r="G270" s="554">
        <v>0.505</v>
      </c>
      <c r="H270" s="553" t="s">
        <v>348</v>
      </c>
      <c r="I270" s="553" t="s">
        <v>349</v>
      </c>
      <c r="J270" s="553" t="s">
        <v>349</v>
      </c>
      <c r="K270" s="555">
        <v>14.1</v>
      </c>
      <c r="L270" s="555">
        <v>123</v>
      </c>
      <c r="M270" s="553" t="s">
        <v>197</v>
      </c>
      <c r="N270" s="553" t="s">
        <v>187</v>
      </c>
      <c r="O270" s="556" t="s">
        <v>246</v>
      </c>
      <c r="P270" s="556" t="s">
        <v>326</v>
      </c>
      <c r="Q270" s="556" t="s">
        <v>280</v>
      </c>
      <c r="R270" s="556"/>
      <c r="S270" s="556"/>
      <c r="T270" s="541">
        <v>0.10646010140172163</v>
      </c>
      <c r="U270" s="557">
        <v>36.908799999999999</v>
      </c>
      <c r="V270" s="557">
        <v>22.844799999999999</v>
      </c>
      <c r="W270" s="557">
        <v>53.288564999999998</v>
      </c>
      <c r="X270" s="542">
        <v>1025.4286</v>
      </c>
      <c r="Y270" s="557">
        <v>7.0928000000000004</v>
      </c>
      <c r="Z270" s="542">
        <v>102.047</v>
      </c>
      <c r="AA270" s="557">
        <v>8.2550000000000008</v>
      </c>
      <c r="AB270" s="557">
        <v>0.46410000000000001</v>
      </c>
      <c r="AC270" s="557">
        <v>0.58589999999999998</v>
      </c>
      <c r="AD270" s="557">
        <v>36.901200000000003</v>
      </c>
      <c r="AE270" s="557">
        <v>22.559100000000001</v>
      </c>
      <c r="AF270" s="557">
        <v>52.974584999999998</v>
      </c>
      <c r="AG270" s="542">
        <v>1025.5471</v>
      </c>
      <c r="AH270" s="557">
        <v>6.9650999999999996</v>
      </c>
      <c r="AI270" s="542">
        <v>99.706000000000003</v>
      </c>
      <c r="AJ270" s="557">
        <v>8.2530000000000001</v>
      </c>
      <c r="AK270" s="557">
        <v>0.40389999999999998</v>
      </c>
      <c r="AL270" s="557">
        <v>1.3366</v>
      </c>
      <c r="AM270" s="542">
        <v>6.3</v>
      </c>
    </row>
    <row r="271" spans="1:39">
      <c r="A271" s="546"/>
      <c r="B271" s="551"/>
      <c r="C271" s="552"/>
      <c r="D271" s="553"/>
      <c r="E271" s="554"/>
      <c r="F271" s="554"/>
      <c r="G271" s="554"/>
      <c r="H271" s="553"/>
      <c r="I271" s="553"/>
      <c r="J271" s="553"/>
      <c r="K271" s="555"/>
      <c r="L271" s="555"/>
      <c r="M271" s="553"/>
      <c r="N271" s="553"/>
      <c r="O271" s="556"/>
      <c r="P271" s="556"/>
      <c r="Q271" s="556"/>
      <c r="R271" s="556"/>
      <c r="S271" s="556"/>
      <c r="U271" s="557"/>
      <c r="V271" s="557"/>
      <c r="W271" s="557"/>
      <c r="X271" s="542"/>
      <c r="Y271" s="557"/>
      <c r="Z271" s="542"/>
      <c r="AA271" s="557"/>
      <c r="AB271" s="557"/>
      <c r="AC271" s="557"/>
      <c r="AD271" s="557"/>
      <c r="AE271" s="557"/>
      <c r="AF271" s="557"/>
      <c r="AG271" s="542"/>
      <c r="AH271" s="557"/>
      <c r="AI271" s="542"/>
      <c r="AJ271" s="557"/>
      <c r="AK271" s="557"/>
      <c r="AL271" s="557"/>
    </row>
    <row r="272" spans="1:39">
      <c r="A272" s="546" t="s">
        <v>363</v>
      </c>
      <c r="B272" s="551">
        <v>42339</v>
      </c>
      <c r="C272" s="552">
        <v>-0.04</v>
      </c>
      <c r="D272" s="553" t="s">
        <v>350</v>
      </c>
      <c r="E272" s="554">
        <v>1.1100000000000001</v>
      </c>
      <c r="F272" s="554">
        <v>2.82</v>
      </c>
      <c r="G272" s="554">
        <v>2.8400000000000002E-2</v>
      </c>
      <c r="H272" s="553" t="s">
        <v>348</v>
      </c>
      <c r="I272" s="553" t="s">
        <v>191</v>
      </c>
      <c r="J272" s="553" t="s">
        <v>349</v>
      </c>
      <c r="K272" s="555">
        <v>12.4</v>
      </c>
      <c r="L272" s="555">
        <v>106</v>
      </c>
      <c r="M272" s="553" t="s">
        <v>116</v>
      </c>
      <c r="N272" s="553" t="s">
        <v>193</v>
      </c>
      <c r="O272" s="556" t="s">
        <v>236</v>
      </c>
      <c r="P272" s="556" t="s">
        <v>326</v>
      </c>
      <c r="Q272" s="556" t="s">
        <v>326</v>
      </c>
      <c r="R272" s="556"/>
      <c r="S272" s="556"/>
      <c r="T272" s="541">
        <v>8.8868458690202601E-2</v>
      </c>
      <c r="U272" s="557">
        <v>36.140099999999997</v>
      </c>
      <c r="V272" s="557">
        <v>22.013999999999999</v>
      </c>
      <c r="W272" s="557">
        <v>51.421872</v>
      </c>
      <c r="X272" s="542">
        <v>1025.0816</v>
      </c>
      <c r="Y272" s="557">
        <v>7.1856999999999998</v>
      </c>
      <c r="Z272" s="542">
        <v>101.43</v>
      </c>
      <c r="AA272" s="557">
        <v>8.1519999999999992</v>
      </c>
      <c r="AB272" s="557">
        <v>0.59740000000000004</v>
      </c>
      <c r="AC272" s="557">
        <v>0.1376</v>
      </c>
      <c r="AD272" s="557">
        <v>36.139699999999998</v>
      </c>
      <c r="AE272" s="557">
        <v>21.727799999999998</v>
      </c>
      <c r="AF272" s="557">
        <v>51.124029</v>
      </c>
      <c r="AG272" s="542">
        <v>1025.2088000000001</v>
      </c>
      <c r="AH272" s="557">
        <v>7.2037000000000004</v>
      </c>
      <c r="AI272" s="542">
        <v>101.169</v>
      </c>
      <c r="AJ272" s="557">
        <v>8.16</v>
      </c>
      <c r="AK272" s="557">
        <v>0.64439999999999997</v>
      </c>
      <c r="AL272" s="557">
        <v>0.73129999999999995</v>
      </c>
      <c r="AM272" s="542">
        <v>6.8</v>
      </c>
    </row>
    <row r="273" spans="1:39">
      <c r="A273" s="546" t="s">
        <v>363</v>
      </c>
      <c r="B273" s="551">
        <v>42345</v>
      </c>
      <c r="C273" s="552">
        <v>7.3759999999999997E-3</v>
      </c>
      <c r="D273" s="553" t="s">
        <v>350</v>
      </c>
      <c r="E273" s="554">
        <v>-0.219</v>
      </c>
      <c r="F273" s="554">
        <v>2.42</v>
      </c>
      <c r="G273" s="554">
        <v>-4.4499999999999998E-2</v>
      </c>
      <c r="H273" s="553" t="s">
        <v>348</v>
      </c>
      <c r="I273" s="553" t="s">
        <v>196</v>
      </c>
      <c r="J273" s="553" t="s">
        <v>349</v>
      </c>
      <c r="K273" s="555">
        <v>13.1</v>
      </c>
      <c r="L273" s="555">
        <v>110</v>
      </c>
      <c r="M273" s="553" t="s">
        <v>206</v>
      </c>
      <c r="N273" s="553" t="s">
        <v>193</v>
      </c>
      <c r="O273" s="556" t="s">
        <v>237</v>
      </c>
      <c r="P273" s="556" t="s">
        <v>326</v>
      </c>
      <c r="Q273" s="556" t="s">
        <v>327</v>
      </c>
      <c r="R273" s="556"/>
      <c r="S273" s="556"/>
      <c r="T273" s="541">
        <v>8.9849361608744585E-2</v>
      </c>
      <c r="U273" s="557">
        <v>36.22</v>
      </c>
      <c r="V273" s="557">
        <v>21.361899999999999</v>
      </c>
      <c r="W273" s="557">
        <v>50.833609000000003</v>
      </c>
      <c r="X273" s="542">
        <v>1025.3243</v>
      </c>
      <c r="Y273" s="557">
        <v>7.2332000000000001</v>
      </c>
      <c r="Z273" s="542">
        <v>100.97</v>
      </c>
      <c r="AA273" s="557">
        <v>8.3390000000000004</v>
      </c>
      <c r="AB273" s="557">
        <v>0.29409999999999997</v>
      </c>
      <c r="AC273" s="557">
        <v>0.29559999999999997</v>
      </c>
      <c r="AD273" s="557">
        <v>36.218699999999998</v>
      </c>
      <c r="AE273" s="557">
        <v>21.365100000000002</v>
      </c>
      <c r="AF273" s="557">
        <v>50.839402</v>
      </c>
      <c r="AG273" s="542">
        <v>1025.3623</v>
      </c>
      <c r="AH273" s="557">
        <v>7.2301000000000002</v>
      </c>
      <c r="AI273" s="542">
        <v>100.931</v>
      </c>
      <c r="AJ273" s="557">
        <v>8.343</v>
      </c>
      <c r="AK273" s="557">
        <v>0.32029999999999997</v>
      </c>
      <c r="AL273" s="557">
        <v>0.56659999999999999</v>
      </c>
      <c r="AM273" s="542">
        <v>6.5</v>
      </c>
    </row>
    <row r="274" spans="1:39">
      <c r="A274" s="546" t="s">
        <v>363</v>
      </c>
      <c r="B274" s="551">
        <v>42352</v>
      </c>
      <c r="C274" s="552">
        <v>0.31975239440349568</v>
      </c>
      <c r="D274" s="553" t="s">
        <v>350</v>
      </c>
      <c r="E274" s="559">
        <v>7.1800000000000003E-2</v>
      </c>
      <c r="F274" s="559">
        <v>1.8</v>
      </c>
      <c r="G274" s="559">
        <v>0.94799999999999995</v>
      </c>
      <c r="H274" s="553" t="s">
        <v>348</v>
      </c>
      <c r="I274" s="553" t="s">
        <v>349</v>
      </c>
      <c r="J274" s="553" t="s">
        <v>349</v>
      </c>
      <c r="K274" s="556">
        <v>13.6</v>
      </c>
      <c r="L274" s="556">
        <v>107</v>
      </c>
      <c r="M274" s="553" t="s">
        <v>197</v>
      </c>
      <c r="N274" s="553" t="s">
        <v>193</v>
      </c>
      <c r="O274" s="556" t="s">
        <v>237</v>
      </c>
      <c r="P274" s="556" t="s">
        <v>326</v>
      </c>
      <c r="Q274" s="556" t="s">
        <v>326</v>
      </c>
      <c r="R274" s="556"/>
      <c r="S274" s="556"/>
      <c r="T274" s="541">
        <v>7.7753207679538472E-2</v>
      </c>
      <c r="U274" s="557">
        <v>36.319600000000001</v>
      </c>
      <c r="V274" s="557">
        <v>21.929400000000001</v>
      </c>
      <c r="W274" s="557">
        <v>51.559123999999997</v>
      </c>
      <c r="X274" s="542">
        <v>1025.2424000000001</v>
      </c>
      <c r="Y274" s="557">
        <v>7.6698000000000004</v>
      </c>
      <c r="Z274" s="542">
        <v>108.214</v>
      </c>
      <c r="AA274" s="557">
        <v>8.1839999999999993</v>
      </c>
      <c r="AB274" s="557">
        <v>0.43440000000000001</v>
      </c>
      <c r="AC274" s="557">
        <v>0.2646</v>
      </c>
      <c r="AD274" s="557">
        <v>36.310400000000001</v>
      </c>
      <c r="AE274" s="557">
        <v>21.3675</v>
      </c>
      <c r="AF274" s="557">
        <v>50.957095000000002</v>
      </c>
      <c r="AG274" s="542">
        <v>1025.4386</v>
      </c>
      <c r="AH274" s="557">
        <v>6.9138999999999999</v>
      </c>
      <c r="AI274" s="542">
        <v>96.572999999999993</v>
      </c>
      <c r="AJ274" s="557">
        <v>8.1460000000000008</v>
      </c>
      <c r="AK274" s="557">
        <v>0.72499999999999998</v>
      </c>
      <c r="AL274" s="557">
        <v>0.84560000000000002</v>
      </c>
      <c r="AM274" s="542">
        <v>7</v>
      </c>
    </row>
    <row r="275" spans="1:39">
      <c r="A275" s="546" t="s">
        <v>363</v>
      </c>
      <c r="B275" s="551">
        <v>42359</v>
      </c>
      <c r="C275" s="552">
        <v>0.37035699999999999</v>
      </c>
      <c r="D275" s="553" t="s">
        <v>350</v>
      </c>
      <c r="E275" s="559">
        <v>-0.12</v>
      </c>
      <c r="F275" s="559">
        <v>1.19</v>
      </c>
      <c r="G275" s="559">
        <v>9.7799999999999998E-2</v>
      </c>
      <c r="H275" s="553" t="s">
        <v>348</v>
      </c>
      <c r="I275" s="553" t="s">
        <v>349</v>
      </c>
      <c r="J275" s="553" t="s">
        <v>349</v>
      </c>
      <c r="K275" s="556">
        <v>13.2</v>
      </c>
      <c r="L275" s="556">
        <v>100</v>
      </c>
      <c r="M275" s="553" t="s">
        <v>206</v>
      </c>
      <c r="N275" s="553" t="s">
        <v>207</v>
      </c>
      <c r="O275" s="556" t="s">
        <v>244</v>
      </c>
      <c r="P275" s="556" t="s">
        <v>326</v>
      </c>
      <c r="Q275" s="556" t="s">
        <v>326</v>
      </c>
      <c r="R275" s="556"/>
      <c r="S275" s="552"/>
      <c r="T275" s="541">
        <v>8.894165281022573E-2</v>
      </c>
      <c r="U275" s="557">
        <v>36.433500000000002</v>
      </c>
      <c r="V275" s="557">
        <v>22.1114</v>
      </c>
      <c r="W275" s="557">
        <v>51.896323000000002</v>
      </c>
      <c r="X275" s="542">
        <v>1025.2766999999999</v>
      </c>
      <c r="Y275" s="557">
        <v>7.2702999999999998</v>
      </c>
      <c r="Z275" s="542">
        <v>102.97799999999999</v>
      </c>
      <c r="AA275" s="557">
        <v>8.2360000000000007</v>
      </c>
      <c r="AB275" s="557">
        <v>0.45100000000000001</v>
      </c>
      <c r="AC275" s="557">
        <v>0.26669999999999999</v>
      </c>
      <c r="AD275" s="557">
        <v>36.429000000000002</v>
      </c>
      <c r="AE275" s="557">
        <v>21.604700000000001</v>
      </c>
      <c r="AF275" s="557">
        <v>51.356690999999998</v>
      </c>
      <c r="AG275" s="542">
        <v>1025.463</v>
      </c>
      <c r="AH275" s="557">
        <v>7.0498000000000003</v>
      </c>
      <c r="AI275" s="542">
        <v>98.957999999999998</v>
      </c>
      <c r="AJ275" s="557">
        <v>8.2289999999999992</v>
      </c>
      <c r="AK275" s="557">
        <v>0.39629999999999999</v>
      </c>
      <c r="AL275" s="557">
        <v>0.63019999999999998</v>
      </c>
      <c r="AM275" s="542">
        <v>5.2</v>
      </c>
    </row>
    <row r="276" spans="1:39">
      <c r="A276" s="546" t="s">
        <v>363</v>
      </c>
      <c r="B276" s="551">
        <v>42373</v>
      </c>
      <c r="C276" s="552">
        <v>0.20588799999999999</v>
      </c>
      <c r="D276" s="553" t="s">
        <v>350</v>
      </c>
      <c r="E276" s="560">
        <v>-0.26400000000000001</v>
      </c>
      <c r="F276" s="560">
        <v>1.46</v>
      </c>
      <c r="G276" s="560">
        <v>0.82299999999999995</v>
      </c>
      <c r="H276" s="553" t="s">
        <v>348</v>
      </c>
      <c r="I276" s="553" t="s">
        <v>349</v>
      </c>
      <c r="J276" s="553" t="s">
        <v>349</v>
      </c>
      <c r="K276" s="556">
        <v>13.8</v>
      </c>
      <c r="L276" s="556">
        <v>102</v>
      </c>
      <c r="M276" s="553" t="s">
        <v>197</v>
      </c>
      <c r="N276" s="553" t="s">
        <v>207</v>
      </c>
      <c r="O276" s="556" t="s">
        <v>238</v>
      </c>
      <c r="P276" s="556" t="s">
        <v>326</v>
      </c>
      <c r="Q276" s="556" t="s">
        <v>326</v>
      </c>
      <c r="R276" s="556"/>
      <c r="S276" s="552"/>
      <c r="T276" s="541">
        <v>8.5176452689845056E-2</v>
      </c>
      <c r="U276" s="557">
        <v>36.336199999999998</v>
      </c>
      <c r="V276" s="557">
        <v>23.1539</v>
      </c>
      <c r="W276" s="557">
        <v>52.884082999999997</v>
      </c>
      <c r="X276" s="542">
        <v>1024.9041999999999</v>
      </c>
      <c r="Y276" s="557">
        <v>6.98</v>
      </c>
      <c r="Z276" s="542">
        <v>100.633</v>
      </c>
      <c r="AA276" s="557">
        <v>8.359</v>
      </c>
      <c r="AB276" s="557">
        <v>0.43359999999999999</v>
      </c>
      <c r="AC276" s="557">
        <v>0.26190000000000002</v>
      </c>
      <c r="AD276" s="557">
        <v>36.632800000000003</v>
      </c>
      <c r="AE276" s="557">
        <v>23.2013</v>
      </c>
      <c r="AF276" s="557">
        <v>53.324145000000001</v>
      </c>
      <c r="AG276" s="542">
        <v>1025.1732999999999</v>
      </c>
      <c r="AH276" s="557">
        <v>6.5003000000000002</v>
      </c>
      <c r="AI276" s="542">
        <v>93.954999999999998</v>
      </c>
      <c r="AJ276" s="557">
        <v>8.34</v>
      </c>
      <c r="AK276" s="557">
        <v>0.66220000000000001</v>
      </c>
      <c r="AL276" s="557">
        <v>1.0203</v>
      </c>
      <c r="AM276" s="542">
        <v>7.7</v>
      </c>
    </row>
    <row r="277" spans="1:39">
      <c r="A277" s="546" t="s">
        <v>363</v>
      </c>
      <c r="B277" s="551">
        <v>42380</v>
      </c>
      <c r="C277" s="561">
        <v>0.14451656493173665</v>
      </c>
      <c r="D277" s="553" t="s">
        <v>350</v>
      </c>
      <c r="E277" s="554">
        <v>-0.124</v>
      </c>
      <c r="F277" s="554">
        <v>2.2000000000000002</v>
      </c>
      <c r="G277" s="554">
        <v>0.48499999999999999</v>
      </c>
      <c r="H277" s="553" t="s">
        <v>348</v>
      </c>
      <c r="I277" s="553" t="s">
        <v>196</v>
      </c>
      <c r="J277" s="553" t="s">
        <v>349</v>
      </c>
      <c r="K277" s="555">
        <v>13.2</v>
      </c>
      <c r="L277" s="555">
        <v>97.5</v>
      </c>
      <c r="M277" s="553" t="s">
        <v>206</v>
      </c>
      <c r="N277" s="553" t="s">
        <v>207</v>
      </c>
      <c r="O277" s="556" t="s">
        <v>244</v>
      </c>
      <c r="P277" s="556" t="s">
        <v>326</v>
      </c>
      <c r="Q277" s="556" t="s">
        <v>326</v>
      </c>
      <c r="R277" s="556"/>
      <c r="S277" s="552"/>
      <c r="T277" s="541">
        <v>8.5833601709797619E-2</v>
      </c>
      <c r="U277" s="557">
        <v>36.252099999999999</v>
      </c>
      <c r="V277" s="557">
        <v>24.233799999999999</v>
      </c>
      <c r="W277" s="557">
        <v>53.930278000000001</v>
      </c>
      <c r="X277" s="542">
        <v>1024.5209</v>
      </c>
      <c r="Y277" s="557">
        <v>7.0267999999999997</v>
      </c>
      <c r="Z277" s="542">
        <v>103.16500000000001</v>
      </c>
      <c r="AA277" s="557">
        <v>8.18</v>
      </c>
      <c r="AB277" s="557">
        <v>0.35170000000000001</v>
      </c>
      <c r="AC277" s="557">
        <v>0.36959999999999998</v>
      </c>
      <c r="AD277" s="557">
        <v>36.492199999999997</v>
      </c>
      <c r="AE277" s="557">
        <v>24.056999999999999</v>
      </c>
      <c r="AF277" s="557">
        <v>54.062036999999997</v>
      </c>
      <c r="AG277" s="542">
        <v>1024.8099</v>
      </c>
      <c r="AH277" s="557">
        <v>6.5589000000000004</v>
      </c>
      <c r="AI277" s="542">
        <v>96.135999999999996</v>
      </c>
      <c r="AJ277" s="557">
        <v>8.17</v>
      </c>
      <c r="AK277" s="557">
        <v>0.3654</v>
      </c>
      <c r="AL277" s="557">
        <v>0.51139999999999997</v>
      </c>
      <c r="AM277" s="542">
        <v>11.2</v>
      </c>
    </row>
    <row r="278" spans="1:39">
      <c r="A278" s="546" t="s">
        <v>363</v>
      </c>
      <c r="B278" s="551">
        <v>42387</v>
      </c>
      <c r="C278" s="552">
        <v>0.45345000000000002</v>
      </c>
      <c r="D278" s="553" t="s">
        <v>350</v>
      </c>
      <c r="E278" s="554">
        <v>-0.54600000000000004</v>
      </c>
      <c r="F278" s="554">
        <v>2.85</v>
      </c>
      <c r="G278" s="554">
        <v>2.37</v>
      </c>
      <c r="H278" s="553" t="s">
        <v>348</v>
      </c>
      <c r="I278" s="553" t="s">
        <v>191</v>
      </c>
      <c r="J278" s="553" t="s">
        <v>196</v>
      </c>
      <c r="K278" s="555">
        <v>13.2</v>
      </c>
      <c r="L278" s="555">
        <v>96.8</v>
      </c>
      <c r="M278" s="553" t="s">
        <v>206</v>
      </c>
      <c r="N278" s="553" t="s">
        <v>207</v>
      </c>
      <c r="O278" s="556" t="s">
        <v>236</v>
      </c>
      <c r="P278" s="556" t="s">
        <v>326</v>
      </c>
      <c r="Q278" s="556" t="s">
        <v>326</v>
      </c>
      <c r="R278" s="556"/>
      <c r="S278" s="556"/>
      <c r="T278" s="541">
        <v>0.10937057727832382</v>
      </c>
      <c r="U278" s="557">
        <v>36.443100000000001</v>
      </c>
      <c r="V278" s="557">
        <v>23.737500000000001</v>
      </c>
      <c r="W278" s="557">
        <v>53.648296999999999</v>
      </c>
      <c r="X278" s="542">
        <v>1024.8128999999999</v>
      </c>
      <c r="Y278" s="557">
        <v>5.9678000000000004</v>
      </c>
      <c r="Z278" s="542">
        <v>86.966999999999999</v>
      </c>
      <c r="AA278" s="557">
        <v>8.15</v>
      </c>
      <c r="AB278" s="557">
        <v>0.37219999999999998</v>
      </c>
      <c r="AC278" s="557">
        <v>0.34570000000000001</v>
      </c>
      <c r="AD278" s="557">
        <v>36.510800000000003</v>
      </c>
      <c r="AE278" s="557">
        <v>23.728899999999999</v>
      </c>
      <c r="AF278" s="557">
        <v>53.732548999999999</v>
      </c>
      <c r="AG278" s="542">
        <v>1024.9168999999999</v>
      </c>
      <c r="AH278" s="557">
        <v>6.1543999999999999</v>
      </c>
      <c r="AI278" s="542">
        <v>89.709000000000003</v>
      </c>
      <c r="AJ278" s="557">
        <v>8.1750000000000007</v>
      </c>
      <c r="AK278" s="557">
        <v>0.24460000000000001</v>
      </c>
      <c r="AL278" s="557">
        <v>0.43659999999999999</v>
      </c>
      <c r="AM278" s="542">
        <v>7.1</v>
      </c>
    </row>
    <row r="279" spans="1:39">
      <c r="A279" s="546" t="s">
        <v>363</v>
      </c>
      <c r="B279" s="551">
        <v>42394</v>
      </c>
      <c r="C279" s="552">
        <v>0.36688599999999999</v>
      </c>
      <c r="D279" s="553" t="s">
        <v>350</v>
      </c>
      <c r="E279" s="554">
        <v>0.316</v>
      </c>
      <c r="F279" s="554">
        <v>1.91</v>
      </c>
      <c r="G279" s="554">
        <v>0.67200000000000004</v>
      </c>
      <c r="H279" s="553" t="s">
        <v>348</v>
      </c>
      <c r="I279" s="553" t="s">
        <v>349</v>
      </c>
      <c r="J279" s="553" t="s">
        <v>349</v>
      </c>
      <c r="K279" s="555">
        <v>11.6</v>
      </c>
      <c r="L279" s="555">
        <v>105</v>
      </c>
      <c r="M279" s="553" t="s">
        <v>116</v>
      </c>
      <c r="N279" s="553" t="s">
        <v>207</v>
      </c>
      <c r="O279" s="556" t="s">
        <v>240</v>
      </c>
      <c r="P279" s="556" t="s">
        <v>326</v>
      </c>
      <c r="Q279" s="556" t="s">
        <v>326</v>
      </c>
      <c r="R279" s="556"/>
      <c r="S279" s="556"/>
      <c r="T279" s="541">
        <v>7.6064047253037073E-2</v>
      </c>
      <c r="U279" s="557">
        <v>36.4681</v>
      </c>
      <c r="V279" s="557">
        <v>25.1021</v>
      </c>
      <c r="W279" s="557">
        <v>55.153554</v>
      </c>
      <c r="X279" s="542">
        <v>1024.4209000000001</v>
      </c>
      <c r="Y279" s="557">
        <v>6.5583</v>
      </c>
      <c r="Z279" s="542">
        <v>97.841999999999999</v>
      </c>
      <c r="AA279" s="557">
        <v>8.1630000000000003</v>
      </c>
      <c r="AB279" s="557">
        <v>0.21690000000000001</v>
      </c>
      <c r="AC279" s="557">
        <v>0.18709999999999999</v>
      </c>
      <c r="AD279" s="557">
        <v>36.5563</v>
      </c>
      <c r="AE279" s="557">
        <v>24.1343</v>
      </c>
      <c r="AF279" s="557">
        <v>54.227124000000003</v>
      </c>
      <c r="AG279" s="542">
        <v>1024.8089</v>
      </c>
      <c r="AH279" s="557">
        <v>6.9722</v>
      </c>
      <c r="AI279" s="542">
        <v>102.367</v>
      </c>
      <c r="AJ279" s="557">
        <v>8.1859999999999999</v>
      </c>
      <c r="AK279" s="557">
        <v>0.25850000000000001</v>
      </c>
      <c r="AL279" s="557">
        <v>0.24840000000000001</v>
      </c>
      <c r="AM279" s="542" t="s">
        <v>129</v>
      </c>
    </row>
    <row r="280" spans="1:39">
      <c r="A280" s="546" t="s">
        <v>363</v>
      </c>
      <c r="B280" s="551">
        <v>42401</v>
      </c>
      <c r="C280" s="552">
        <v>0.31304199999999999</v>
      </c>
      <c r="D280" s="553" t="s">
        <v>350</v>
      </c>
      <c r="E280" s="554">
        <v>-3.4599999999999999E-2</v>
      </c>
      <c r="F280" s="554">
        <v>2.14</v>
      </c>
      <c r="G280" s="554">
        <v>0.76300000000000001</v>
      </c>
      <c r="H280" s="553" t="s">
        <v>348</v>
      </c>
      <c r="I280" s="553" t="s">
        <v>196</v>
      </c>
      <c r="J280" s="553" t="s">
        <v>349</v>
      </c>
      <c r="K280" s="555">
        <v>12</v>
      </c>
      <c r="L280" s="555">
        <v>108</v>
      </c>
      <c r="M280" s="553" t="s">
        <v>116</v>
      </c>
      <c r="N280" s="553" t="s">
        <v>193</v>
      </c>
      <c r="O280" s="556" t="s">
        <v>243</v>
      </c>
      <c r="P280" s="556" t="s">
        <v>326</v>
      </c>
      <c r="Q280" s="556" t="s">
        <v>280</v>
      </c>
      <c r="R280" s="556"/>
      <c r="S280" s="556"/>
      <c r="T280" s="541">
        <v>0.1020399887629911</v>
      </c>
      <c r="U280" s="557">
        <v>36.645899999999997</v>
      </c>
      <c r="V280" s="557">
        <v>23.478000000000002</v>
      </c>
      <c r="W280" s="557">
        <v>53.633260999999997</v>
      </c>
      <c r="X280" s="542">
        <v>1025.0441000000001</v>
      </c>
      <c r="Y280" s="557">
        <v>6.6712999999999996</v>
      </c>
      <c r="Z280" s="542">
        <v>96.897999999999996</v>
      </c>
      <c r="AA280" s="557">
        <v>8.2460000000000004</v>
      </c>
      <c r="AB280" s="557">
        <v>0.18060000000000001</v>
      </c>
      <c r="AC280" s="557">
        <v>0.50890000000000002</v>
      </c>
      <c r="AD280" s="557">
        <v>36.645699999999998</v>
      </c>
      <c r="AE280" s="557">
        <v>23.379899999999999</v>
      </c>
      <c r="AF280" s="557">
        <v>53.533324999999998</v>
      </c>
      <c r="AG280" s="542">
        <v>1025.1323</v>
      </c>
      <c r="AH280" s="557">
        <v>6.58</v>
      </c>
      <c r="AI280" s="542">
        <v>95.41</v>
      </c>
      <c r="AJ280" s="557">
        <v>8.2420000000000009</v>
      </c>
      <c r="AK280" s="557">
        <v>0.61439999999999995</v>
      </c>
      <c r="AL280" s="557">
        <v>0.95820000000000005</v>
      </c>
      <c r="AM280" s="542">
        <v>8.6</v>
      </c>
    </row>
    <row r="281" spans="1:39">
      <c r="A281" s="546" t="s">
        <v>363</v>
      </c>
      <c r="B281" s="551">
        <v>42408</v>
      </c>
      <c r="C281" s="552">
        <v>0.457507</v>
      </c>
      <c r="D281" s="553" t="s">
        <v>350</v>
      </c>
      <c r="E281" s="554">
        <v>-4.2799999999999998E-2</v>
      </c>
      <c r="F281" s="554">
        <v>1.41</v>
      </c>
      <c r="G281" s="554">
        <v>0.85599999999999998</v>
      </c>
      <c r="H281" s="553" t="s">
        <v>348</v>
      </c>
      <c r="I281" s="553" t="s">
        <v>349</v>
      </c>
      <c r="J281" s="553" t="s">
        <v>349</v>
      </c>
      <c r="K281" s="556">
        <v>12.6</v>
      </c>
      <c r="L281" s="556">
        <v>98.8</v>
      </c>
      <c r="M281" s="553" t="s">
        <v>206</v>
      </c>
      <c r="N281" s="553" t="s">
        <v>207</v>
      </c>
      <c r="O281" s="556" t="s">
        <v>236</v>
      </c>
      <c r="P281" s="556" t="s">
        <v>326</v>
      </c>
      <c r="Q281" s="556" t="s">
        <v>327</v>
      </c>
      <c r="R281" s="556"/>
      <c r="S281" s="556"/>
      <c r="T281" s="541">
        <v>7.6076619571238624E-2</v>
      </c>
      <c r="U281" s="557">
        <v>36.445799999999998</v>
      </c>
      <c r="V281" s="557">
        <v>23.836400000000001</v>
      </c>
      <c r="W281" s="557">
        <v>53.758208000000003</v>
      </c>
      <c r="X281" s="542">
        <v>1024.7862</v>
      </c>
      <c r="Y281" s="557">
        <v>7.9725000000000001</v>
      </c>
      <c r="Z281" s="542">
        <v>116.381</v>
      </c>
      <c r="AA281" s="557">
        <v>8.2690000000000001</v>
      </c>
      <c r="AB281" s="557">
        <v>0.34599999999999997</v>
      </c>
      <c r="AC281" s="557">
        <v>0.32490000000000002</v>
      </c>
      <c r="AD281" s="557">
        <v>36.702599999999997</v>
      </c>
      <c r="AE281" s="557">
        <v>23.500699999999998</v>
      </c>
      <c r="AF281" s="557">
        <v>53.737430000000003</v>
      </c>
      <c r="AG281" s="542">
        <v>1025.1388999999999</v>
      </c>
      <c r="AH281" s="557">
        <v>6.4741</v>
      </c>
      <c r="AI281" s="542">
        <v>94.100999999999999</v>
      </c>
      <c r="AJ281" s="557">
        <v>8.2149999999999999</v>
      </c>
      <c r="AK281" s="557">
        <v>0.43930000000000002</v>
      </c>
      <c r="AL281" s="557">
        <v>0.77569999999999995</v>
      </c>
      <c r="AM281" s="542" t="s">
        <v>130</v>
      </c>
    </row>
    <row r="282" spans="1:39">
      <c r="A282" s="546" t="s">
        <v>363</v>
      </c>
      <c r="B282" s="551">
        <v>42415</v>
      </c>
      <c r="C282" s="552">
        <v>0.28032000000000001</v>
      </c>
      <c r="D282" s="553" t="s">
        <v>350</v>
      </c>
      <c r="E282" s="554">
        <v>1.2</v>
      </c>
      <c r="F282" s="554">
        <v>2.7</v>
      </c>
      <c r="G282" s="554">
        <v>-0.152</v>
      </c>
      <c r="H282" s="553" t="s">
        <v>348</v>
      </c>
      <c r="I282" s="553" t="s">
        <v>191</v>
      </c>
      <c r="J282" s="553" t="s">
        <v>349</v>
      </c>
      <c r="K282" s="555">
        <v>12.7</v>
      </c>
      <c r="L282" s="555">
        <v>109</v>
      </c>
      <c r="M282" s="553" t="s">
        <v>206</v>
      </c>
      <c r="N282" s="553" t="s">
        <v>193</v>
      </c>
      <c r="O282" s="556" t="s">
        <v>236</v>
      </c>
      <c r="P282" s="556" t="s">
        <v>326</v>
      </c>
      <c r="Q282" s="556" t="s">
        <v>327</v>
      </c>
      <c r="R282" s="556"/>
      <c r="S282" s="556"/>
      <c r="T282" s="541">
        <v>0.10270366967856628</v>
      </c>
      <c r="U282" s="557">
        <v>36.770800000000001</v>
      </c>
      <c r="V282" s="557">
        <v>24.2119</v>
      </c>
      <c r="W282" s="557">
        <v>54.590659000000002</v>
      </c>
      <c r="X282" s="542">
        <v>1024.9205999999999</v>
      </c>
      <c r="Y282" s="557">
        <v>6.7367999999999997</v>
      </c>
      <c r="Z282" s="542">
        <v>99.165000000000006</v>
      </c>
      <c r="AA282" s="557">
        <v>8.2929999999999993</v>
      </c>
      <c r="AB282" s="557">
        <v>0.47839999999999999</v>
      </c>
      <c r="AC282" s="557">
        <v>0.33429999999999999</v>
      </c>
      <c r="AD282" s="557">
        <v>36.801600000000001</v>
      </c>
      <c r="AE282" s="557">
        <v>24.120899999999999</v>
      </c>
      <c r="AF282" s="557">
        <v>54.537714000000001</v>
      </c>
      <c r="AG282" s="542">
        <v>1025.0234</v>
      </c>
      <c r="AH282" s="557">
        <v>7.5636000000000001</v>
      </c>
      <c r="AI282" s="542">
        <v>111.181</v>
      </c>
      <c r="AJ282" s="557">
        <v>8.3330000000000002</v>
      </c>
      <c r="AK282" s="557">
        <v>0.37119999999999997</v>
      </c>
      <c r="AL282" s="557">
        <v>0.37719999999999998</v>
      </c>
      <c r="AM282" s="542">
        <v>10</v>
      </c>
    </row>
    <row r="283" spans="1:39">
      <c r="A283" s="546" t="s">
        <v>363</v>
      </c>
      <c r="B283" s="551">
        <v>42429</v>
      </c>
      <c r="C283" s="552">
        <v>0.46920899999999999</v>
      </c>
      <c r="D283" s="553" t="s">
        <v>350</v>
      </c>
      <c r="E283" s="554">
        <v>-0.29199999999999998</v>
      </c>
      <c r="F283" s="554">
        <v>2.21</v>
      </c>
      <c r="G283" s="554">
        <v>0.54300000000000004</v>
      </c>
      <c r="H283" s="553" t="s">
        <v>348</v>
      </c>
      <c r="I283" s="553" t="s">
        <v>196</v>
      </c>
      <c r="J283" s="553" t="s">
        <v>349</v>
      </c>
      <c r="K283" s="555">
        <v>13.1</v>
      </c>
      <c r="L283" s="555">
        <v>116</v>
      </c>
      <c r="M283" s="553" t="s">
        <v>206</v>
      </c>
      <c r="N283" s="553" t="s">
        <v>187</v>
      </c>
      <c r="O283" s="556" t="s">
        <v>236</v>
      </c>
      <c r="P283" s="556" t="s">
        <v>326</v>
      </c>
      <c r="Q283" s="556" t="s">
        <v>327</v>
      </c>
      <c r="R283" s="556"/>
      <c r="S283" s="556"/>
      <c r="T283" s="541">
        <v>8.023111791227712E-2</v>
      </c>
      <c r="U283" s="557">
        <v>36.635599999999997</v>
      </c>
      <c r="V283" s="557">
        <v>23.397500000000001</v>
      </c>
      <c r="W283" s="557">
        <v>53.53295</v>
      </c>
      <c r="X283" s="542">
        <v>1025.0597</v>
      </c>
      <c r="Y283" s="557">
        <v>6.9854000000000003</v>
      </c>
      <c r="Z283" s="542">
        <v>101.312</v>
      </c>
      <c r="AA283" s="557">
        <v>8.4</v>
      </c>
      <c r="AB283" s="557">
        <v>0.17630000000000001</v>
      </c>
      <c r="AC283" s="557">
        <v>0.3241</v>
      </c>
      <c r="AD283" s="557">
        <v>36.8703</v>
      </c>
      <c r="AE283" s="557">
        <v>23.2058</v>
      </c>
      <c r="AF283" s="557">
        <v>53.634267000000001</v>
      </c>
      <c r="AG283" s="542">
        <v>1025.3391999999999</v>
      </c>
      <c r="AH283" s="557">
        <v>6.1515000000000004</v>
      </c>
      <c r="AI283" s="542">
        <v>89.042000000000002</v>
      </c>
      <c r="AJ283" s="557">
        <v>8.3640000000000008</v>
      </c>
      <c r="AK283" s="557">
        <v>0.54859999999999998</v>
      </c>
      <c r="AL283" s="557">
        <v>1.5911</v>
      </c>
      <c r="AM283" s="542">
        <v>10.5</v>
      </c>
    </row>
    <row r="284" spans="1:39">
      <c r="A284" s="546" t="s">
        <v>363</v>
      </c>
      <c r="B284" s="551">
        <v>42436</v>
      </c>
      <c r="C284" s="552">
        <v>0.27832200000000001</v>
      </c>
      <c r="D284" s="553" t="s">
        <v>350</v>
      </c>
      <c r="E284" s="554">
        <v>0.13900000000000001</v>
      </c>
      <c r="F284" s="554">
        <v>2.78</v>
      </c>
      <c r="G284" s="554">
        <v>0.41799999999999998</v>
      </c>
      <c r="H284" s="553" t="s">
        <v>348</v>
      </c>
      <c r="I284" s="553" t="s">
        <v>191</v>
      </c>
      <c r="J284" s="553" t="s">
        <v>349</v>
      </c>
      <c r="K284" s="555">
        <v>13.4</v>
      </c>
      <c r="L284" s="555">
        <v>94.3</v>
      </c>
      <c r="M284" s="553" t="s">
        <v>206</v>
      </c>
      <c r="N284" s="553" t="s">
        <v>199</v>
      </c>
      <c r="O284" s="556" t="s">
        <v>241</v>
      </c>
      <c r="P284" s="556" t="s">
        <v>326</v>
      </c>
      <c r="Q284" s="556" t="s">
        <v>327</v>
      </c>
      <c r="R284" s="556"/>
      <c r="S284" s="556"/>
      <c r="T284" s="541">
        <v>7.2462489366293584E-2</v>
      </c>
      <c r="U284" s="557">
        <v>36.469799999999999</v>
      </c>
      <c r="V284" s="557">
        <v>22.965900000000001</v>
      </c>
      <c r="W284" s="557">
        <v>52.855262000000003</v>
      </c>
      <c r="X284" s="542">
        <v>1025.06</v>
      </c>
      <c r="Y284" s="557">
        <v>7.5019</v>
      </c>
      <c r="Z284" s="542">
        <v>107.886</v>
      </c>
      <c r="AA284" s="557">
        <v>8.3680000000000003</v>
      </c>
      <c r="AB284" s="557">
        <v>0.21049999999999999</v>
      </c>
      <c r="AC284" s="557">
        <v>0.33679999999999999</v>
      </c>
      <c r="AD284" s="557">
        <v>36.767800000000001</v>
      </c>
      <c r="AE284" s="557">
        <v>22.720800000000001</v>
      </c>
      <c r="AF284" s="557">
        <v>52.982021000000003</v>
      </c>
      <c r="AG284" s="542">
        <v>1025.4314999999999</v>
      </c>
      <c r="AH284" s="557">
        <v>6.6138000000000003</v>
      </c>
      <c r="AI284" s="542">
        <v>94.872</v>
      </c>
      <c r="AJ284" s="557">
        <v>8.3239999999999998</v>
      </c>
      <c r="AK284" s="557">
        <v>0.28520000000000001</v>
      </c>
      <c r="AL284" s="557">
        <v>0.8165</v>
      </c>
      <c r="AM284" s="542">
        <v>8.1999999999999993</v>
      </c>
    </row>
    <row r="285" spans="1:39">
      <c r="A285" s="546" t="s">
        <v>363</v>
      </c>
      <c r="B285" s="551">
        <v>42443</v>
      </c>
      <c r="C285" s="552">
        <v>0.242039</v>
      </c>
      <c r="D285" s="553" t="s">
        <v>350</v>
      </c>
      <c r="E285" s="554">
        <v>-0.26300000000000001</v>
      </c>
      <c r="F285" s="554">
        <v>1.23</v>
      </c>
      <c r="G285" s="554">
        <v>1.32</v>
      </c>
      <c r="H285" s="553" t="s">
        <v>348</v>
      </c>
      <c r="I285" s="553" t="s">
        <v>349</v>
      </c>
      <c r="J285" s="553" t="s">
        <v>349</v>
      </c>
      <c r="K285" s="555">
        <v>12.9</v>
      </c>
      <c r="L285" s="555">
        <v>105</v>
      </c>
      <c r="M285" s="553" t="s">
        <v>206</v>
      </c>
      <c r="N285" s="553" t="s">
        <v>207</v>
      </c>
      <c r="O285" s="556" t="s">
        <v>237</v>
      </c>
      <c r="P285" s="556" t="s">
        <v>326</v>
      </c>
      <c r="Q285" s="556" t="s">
        <v>327</v>
      </c>
      <c r="R285" s="556"/>
      <c r="S285" s="556"/>
      <c r="T285" s="541">
        <v>9.5248563086320653E-2</v>
      </c>
      <c r="U285" s="557">
        <v>36.416899999999998</v>
      </c>
      <c r="V285" s="557">
        <v>23.474499999999999</v>
      </c>
      <c r="W285" s="557">
        <v>53.331851999999998</v>
      </c>
      <c r="X285" s="542">
        <v>1024.8711000000001</v>
      </c>
      <c r="Y285" s="557">
        <v>6.8775000000000004</v>
      </c>
      <c r="Z285" s="542">
        <v>99.754999999999995</v>
      </c>
      <c r="AA285" s="557">
        <v>8.3070000000000004</v>
      </c>
      <c r="AB285" s="557">
        <v>0.42220000000000002</v>
      </c>
      <c r="AC285" s="557">
        <v>0.43259999999999998</v>
      </c>
      <c r="AD285" s="557">
        <v>36.837600000000002</v>
      </c>
      <c r="AE285" s="557">
        <v>23.5868</v>
      </c>
      <c r="AF285" s="557">
        <v>54.004004999999999</v>
      </c>
      <c r="AG285" s="542">
        <v>1025.1968999999999</v>
      </c>
      <c r="AH285" s="557">
        <v>6.8719000000000001</v>
      </c>
      <c r="AI285" s="542">
        <v>100.10899999999999</v>
      </c>
      <c r="AJ285" s="557">
        <v>8.3230000000000004</v>
      </c>
      <c r="AK285" s="557">
        <v>0.27129999999999999</v>
      </c>
      <c r="AL285" s="557">
        <v>0.71220000000000006</v>
      </c>
      <c r="AM285" s="542">
        <v>7.5</v>
      </c>
    </row>
    <row r="286" spans="1:39">
      <c r="A286" s="562" t="s">
        <v>363</v>
      </c>
      <c r="B286" s="563">
        <v>42450</v>
      </c>
      <c r="C286" s="564">
        <v>0.52627324048214452</v>
      </c>
      <c r="D286" s="565" t="s">
        <v>236</v>
      </c>
      <c r="E286" s="554">
        <v>-0.29799999999999999</v>
      </c>
      <c r="F286" s="554">
        <v>1.2</v>
      </c>
      <c r="G286" s="554">
        <v>1.28</v>
      </c>
      <c r="H286" s="565" t="s">
        <v>348</v>
      </c>
      <c r="I286" s="565" t="s">
        <v>349</v>
      </c>
      <c r="J286" s="565" t="s">
        <v>349</v>
      </c>
      <c r="K286" s="542">
        <v>12.2</v>
      </c>
      <c r="L286" s="566">
        <v>114</v>
      </c>
      <c r="M286" s="565" t="s">
        <v>116</v>
      </c>
      <c r="N286" s="565" t="s">
        <v>193</v>
      </c>
      <c r="O286" s="567" t="s">
        <v>243</v>
      </c>
      <c r="P286" s="567" t="s">
        <v>326</v>
      </c>
      <c r="Q286" s="567" t="s">
        <v>280</v>
      </c>
      <c r="R286" s="567"/>
      <c r="S286" s="567"/>
      <c r="T286" s="541">
        <v>0.10266143354105677</v>
      </c>
      <c r="U286" s="557">
        <v>36.641500000000001</v>
      </c>
      <c r="V286" s="557">
        <v>23.384499999999999</v>
      </c>
      <c r="W286" s="557">
        <v>53.526623000000001</v>
      </c>
      <c r="X286" s="542">
        <v>1025.0678</v>
      </c>
      <c r="Y286" s="557">
        <v>7.0281000000000002</v>
      </c>
      <c r="Z286" s="542">
        <v>101.91200000000001</v>
      </c>
      <c r="AA286" s="557">
        <v>8.3190000000000008</v>
      </c>
      <c r="AB286" s="557">
        <v>0.3957</v>
      </c>
      <c r="AC286" s="557">
        <v>0.41389999999999999</v>
      </c>
      <c r="AD286" s="557">
        <v>36.908799999999999</v>
      </c>
      <c r="AE286" s="557">
        <v>23.230399999999999</v>
      </c>
      <c r="AF286" s="557">
        <v>53.709986000000001</v>
      </c>
      <c r="AG286" s="542">
        <v>1025.3551</v>
      </c>
      <c r="AH286" s="557">
        <v>6.9074</v>
      </c>
      <c r="AI286" s="542">
        <v>100.04900000000001</v>
      </c>
      <c r="AJ286" s="557">
        <v>8.3309999999999995</v>
      </c>
      <c r="AK286" s="557">
        <v>0.51839999999999997</v>
      </c>
      <c r="AL286" s="557">
        <v>1.2446999999999999</v>
      </c>
      <c r="AM286" s="542">
        <v>7.5</v>
      </c>
    </row>
    <row r="287" spans="1:39">
      <c r="A287" s="546" t="s">
        <v>363</v>
      </c>
      <c r="B287" s="551">
        <v>42458</v>
      </c>
      <c r="C287" s="552">
        <v>0.20528137598890564</v>
      </c>
      <c r="D287" s="553" t="s">
        <v>350</v>
      </c>
      <c r="E287" s="554">
        <v>1.6899999999999998E-2</v>
      </c>
      <c r="F287" s="554">
        <v>1.58</v>
      </c>
      <c r="G287" s="554">
        <v>0.82199999999999995</v>
      </c>
      <c r="H287" s="553" t="s">
        <v>348</v>
      </c>
      <c r="I287" s="553" t="s">
        <v>349</v>
      </c>
      <c r="J287" s="553" t="s">
        <v>349</v>
      </c>
      <c r="K287" s="555">
        <v>14</v>
      </c>
      <c r="L287" s="555">
        <v>117</v>
      </c>
      <c r="M287" s="553" t="s">
        <v>197</v>
      </c>
      <c r="N287" s="553" t="s">
        <v>187</v>
      </c>
      <c r="O287" s="556" t="s">
        <v>241</v>
      </c>
      <c r="P287" s="556" t="s">
        <v>326</v>
      </c>
      <c r="Q287" s="556" t="s">
        <v>280</v>
      </c>
      <c r="R287" s="556"/>
      <c r="S287" s="556"/>
      <c r="T287" s="541">
        <v>9.518599141067513E-2</v>
      </c>
      <c r="U287" s="557">
        <v>36.725200000000001</v>
      </c>
      <c r="V287" s="557">
        <v>22.5336</v>
      </c>
      <c r="W287" s="557">
        <v>52.718505999999998</v>
      </c>
      <c r="X287" s="542">
        <v>1025.3788</v>
      </c>
      <c r="Y287" s="557">
        <v>6.8940999999999999</v>
      </c>
      <c r="Z287" s="542">
        <v>98.545000000000002</v>
      </c>
      <c r="AA287" s="557">
        <v>8.2249999999999996</v>
      </c>
      <c r="AB287" s="557">
        <v>0.28139999999999998</v>
      </c>
      <c r="AC287" s="557">
        <v>0.1208</v>
      </c>
      <c r="AD287" s="557">
        <v>36.791499999999999</v>
      </c>
      <c r="AE287" s="557">
        <v>22.328199999999999</v>
      </c>
      <c r="AF287" s="557">
        <v>52.587834999999998</v>
      </c>
      <c r="AG287" s="542">
        <v>1025.5443</v>
      </c>
      <c r="AH287" s="557">
        <v>6.7013999999999996</v>
      </c>
      <c r="AI287" s="542">
        <v>95.481999999999999</v>
      </c>
      <c r="AJ287" s="557">
        <v>8.2270000000000003</v>
      </c>
      <c r="AK287" s="557">
        <v>0.30790000000000001</v>
      </c>
      <c r="AL287" s="557">
        <v>1.0649</v>
      </c>
      <c r="AM287" s="542">
        <v>9</v>
      </c>
    </row>
    <row r="288" spans="1:39">
      <c r="A288" s="546"/>
      <c r="B288" s="551"/>
      <c r="C288" s="552"/>
      <c r="D288" s="553"/>
      <c r="E288" s="554"/>
      <c r="F288" s="554"/>
      <c r="G288" s="554"/>
      <c r="H288" s="553"/>
      <c r="I288" s="553"/>
      <c r="J288" s="553"/>
      <c r="K288" s="555"/>
      <c r="L288" s="555"/>
      <c r="M288" s="553"/>
      <c r="N288" s="553"/>
      <c r="O288" s="556"/>
      <c r="P288" s="556"/>
      <c r="Q288" s="556"/>
      <c r="R288" s="556"/>
      <c r="S288" s="556"/>
      <c r="U288" s="557"/>
      <c r="V288" s="557"/>
      <c r="W288" s="557"/>
      <c r="X288" s="542"/>
      <c r="Y288" s="557"/>
      <c r="Z288" s="542"/>
      <c r="AA288" s="557"/>
      <c r="AB288" s="557"/>
      <c r="AC288" s="557"/>
      <c r="AD288" s="557"/>
      <c r="AE288" s="557"/>
      <c r="AF288" s="557"/>
      <c r="AG288" s="542"/>
      <c r="AH288" s="557"/>
      <c r="AI288" s="542"/>
      <c r="AJ288" s="557"/>
      <c r="AK288" s="557"/>
      <c r="AL288" s="557"/>
    </row>
    <row r="289" spans="1:39">
      <c r="A289" s="546" t="s">
        <v>364</v>
      </c>
      <c r="B289" s="551">
        <v>42339</v>
      </c>
      <c r="C289" s="552">
        <v>0.92</v>
      </c>
      <c r="D289" s="553" t="s">
        <v>243</v>
      </c>
      <c r="E289" s="554">
        <v>0.57499999999999996</v>
      </c>
      <c r="F289" s="554">
        <v>2.56</v>
      </c>
      <c r="G289" s="554">
        <v>1.72</v>
      </c>
      <c r="H289" s="553" t="s">
        <v>348</v>
      </c>
      <c r="I289" s="553" t="s">
        <v>191</v>
      </c>
      <c r="J289" s="553" t="s">
        <v>349</v>
      </c>
      <c r="K289" s="555">
        <v>12.6</v>
      </c>
      <c r="L289" s="555">
        <v>89.9</v>
      </c>
      <c r="M289" s="553" t="s">
        <v>206</v>
      </c>
      <c r="N289" s="553" t="s">
        <v>199</v>
      </c>
      <c r="O289" s="556" t="s">
        <v>240</v>
      </c>
      <c r="P289" s="556" t="s">
        <v>326</v>
      </c>
      <c r="Q289" s="556" t="s">
        <v>326</v>
      </c>
      <c r="R289" s="556"/>
      <c r="S289" s="556"/>
      <c r="T289" s="541">
        <v>8.7372800500217215E-2</v>
      </c>
      <c r="U289" s="557">
        <v>36.201300000000003</v>
      </c>
      <c r="V289" s="557">
        <v>21.523199999999999</v>
      </c>
      <c r="W289" s="557">
        <v>50.980553</v>
      </c>
      <c r="X289" s="542">
        <v>1025.2655999999999</v>
      </c>
      <c r="Y289" s="557">
        <v>7.6238000000000001</v>
      </c>
      <c r="Z289" s="542">
        <v>106.718</v>
      </c>
      <c r="AA289" s="557">
        <v>8.1829999999999998</v>
      </c>
      <c r="AB289" s="557">
        <v>0.64039999999999997</v>
      </c>
      <c r="AC289" s="557">
        <v>0.34849999999999998</v>
      </c>
      <c r="AD289" s="557">
        <v>36.202100000000002</v>
      </c>
      <c r="AE289" s="557">
        <v>21.528500000000001</v>
      </c>
      <c r="AF289" s="557">
        <v>50.988163999999998</v>
      </c>
      <c r="AG289" s="542">
        <v>1025.2746999999999</v>
      </c>
      <c r="AH289" s="557">
        <v>7.6957000000000004</v>
      </c>
      <c r="AI289" s="542">
        <v>107.735</v>
      </c>
      <c r="AJ289" s="557">
        <v>8.1890000000000001</v>
      </c>
      <c r="AK289" s="557">
        <v>0.50690000000000002</v>
      </c>
      <c r="AL289" s="557">
        <v>0.2626</v>
      </c>
      <c r="AM289" s="542">
        <v>7.1</v>
      </c>
    </row>
    <row r="290" spans="1:39">
      <c r="A290" s="546" t="s">
        <v>364</v>
      </c>
      <c r="B290" s="551">
        <v>42345</v>
      </c>
      <c r="C290" s="552">
        <v>0.790327</v>
      </c>
      <c r="D290" s="553" t="s">
        <v>241</v>
      </c>
      <c r="E290" s="554">
        <v>1.1200000000000001</v>
      </c>
      <c r="F290" s="554">
        <v>3.7</v>
      </c>
      <c r="G290" s="554">
        <v>0.78600000000000003</v>
      </c>
      <c r="H290" s="553" t="s">
        <v>348</v>
      </c>
      <c r="I290" s="553" t="s">
        <v>97</v>
      </c>
      <c r="J290" s="553" t="s">
        <v>349</v>
      </c>
      <c r="K290" s="555">
        <v>14.2</v>
      </c>
      <c r="L290" s="555">
        <v>106</v>
      </c>
      <c r="M290" s="553" t="s">
        <v>197</v>
      </c>
      <c r="N290" s="553" t="s">
        <v>193</v>
      </c>
      <c r="O290" s="556" t="s">
        <v>238</v>
      </c>
      <c r="P290" s="556" t="s">
        <v>326</v>
      </c>
      <c r="Q290" s="556" t="s">
        <v>327</v>
      </c>
      <c r="R290" s="556"/>
      <c r="S290" s="556"/>
      <c r="T290" s="558">
        <v>9.3769511278190498E-2</v>
      </c>
      <c r="U290" s="557">
        <v>36.319800000000001</v>
      </c>
      <c r="V290" s="557">
        <v>20.839500000000001</v>
      </c>
      <c r="W290" s="557">
        <v>50.406570000000002</v>
      </c>
      <c r="X290" s="542">
        <v>1025.5440000000001</v>
      </c>
      <c r="Y290" s="557">
        <v>7.718</v>
      </c>
      <c r="Z290" s="542">
        <v>106.794</v>
      </c>
      <c r="AA290" s="557">
        <v>8.3360000000000003</v>
      </c>
      <c r="AB290" s="557">
        <v>0.32529999999999998</v>
      </c>
      <c r="AC290" s="557">
        <v>0.38190000000000002</v>
      </c>
      <c r="AD290" s="557">
        <v>36.319499999999998</v>
      </c>
      <c r="AE290" s="557">
        <v>20.849699999999999</v>
      </c>
      <c r="AF290" s="557">
        <v>50.418185000000001</v>
      </c>
      <c r="AG290" s="542">
        <v>1025.5537999999999</v>
      </c>
      <c r="AH290" s="557">
        <v>7.7614999999999998</v>
      </c>
      <c r="AI290" s="542">
        <v>107.416</v>
      </c>
      <c r="AJ290" s="557">
        <v>8.3369999999999997</v>
      </c>
      <c r="AK290" s="557">
        <v>0.30669999999999997</v>
      </c>
      <c r="AL290" s="557">
        <v>0.42749999999999999</v>
      </c>
      <c r="AM290" s="542">
        <v>5.6</v>
      </c>
    </row>
    <row r="291" spans="1:39">
      <c r="A291" s="546" t="s">
        <v>364</v>
      </c>
      <c r="B291" s="551">
        <v>42352</v>
      </c>
      <c r="C291" s="552">
        <v>1.3713500000000001</v>
      </c>
      <c r="D291" s="553" t="s">
        <v>245</v>
      </c>
      <c r="E291" s="559">
        <v>0.97299999999999998</v>
      </c>
      <c r="F291" s="559">
        <v>2.02</v>
      </c>
      <c r="G291" s="559">
        <v>1.86</v>
      </c>
      <c r="H291" s="553" t="s">
        <v>348</v>
      </c>
      <c r="I291" s="553" t="s">
        <v>196</v>
      </c>
      <c r="J291" s="553" t="s">
        <v>349</v>
      </c>
      <c r="K291" s="556">
        <v>12.1</v>
      </c>
      <c r="L291" s="556">
        <v>123</v>
      </c>
      <c r="M291" s="553" t="s">
        <v>116</v>
      </c>
      <c r="N291" s="553" t="s">
        <v>187</v>
      </c>
      <c r="O291" s="556" t="s">
        <v>240</v>
      </c>
      <c r="P291" s="556" t="s">
        <v>326</v>
      </c>
      <c r="Q291" s="556" t="s">
        <v>326</v>
      </c>
      <c r="R291" s="556"/>
      <c r="S291" s="556"/>
      <c r="T291" s="541">
        <v>7.6008573255421694E-2</v>
      </c>
      <c r="U291" s="557">
        <v>36.371400000000001</v>
      </c>
      <c r="V291" s="557">
        <v>21.762499999999999</v>
      </c>
      <c r="W291" s="557">
        <v>51.447246999999997</v>
      </c>
      <c r="X291" s="542">
        <v>1025.3293000000001</v>
      </c>
      <c r="Y291" s="557">
        <v>7.6844000000000001</v>
      </c>
      <c r="Z291" s="542">
        <v>108.133</v>
      </c>
      <c r="AA291" s="557">
        <v>8.1820000000000004</v>
      </c>
      <c r="AB291" s="557">
        <v>0.18</v>
      </c>
      <c r="AC291" s="557">
        <v>0.24279999999999999</v>
      </c>
      <c r="AD291" s="557">
        <v>36.415900000000001</v>
      </c>
      <c r="AE291" s="557">
        <v>21.619800000000001</v>
      </c>
      <c r="AF291" s="557">
        <v>51.352800000000002</v>
      </c>
      <c r="AG291" s="542">
        <v>1025.4138</v>
      </c>
      <c r="AH291" s="557">
        <v>7.7054999999999998</v>
      </c>
      <c r="AI291" s="542">
        <v>108.18300000000001</v>
      </c>
      <c r="AJ291" s="557">
        <v>8.1820000000000004</v>
      </c>
      <c r="AK291" s="557">
        <v>0.2147</v>
      </c>
      <c r="AL291" s="557">
        <v>0.36309999999999998</v>
      </c>
      <c r="AM291" s="542">
        <v>9</v>
      </c>
    </row>
    <row r="292" spans="1:39">
      <c r="A292" s="546" t="s">
        <v>364</v>
      </c>
      <c r="B292" s="551">
        <v>42359</v>
      </c>
      <c r="C292" s="552">
        <v>1.2884370000000001</v>
      </c>
      <c r="D292" s="553" t="s">
        <v>255</v>
      </c>
      <c r="E292" s="559">
        <v>1.38</v>
      </c>
      <c r="F292" s="559">
        <v>1.81</v>
      </c>
      <c r="G292" s="559">
        <v>1.21</v>
      </c>
      <c r="H292" s="553" t="s">
        <v>348</v>
      </c>
      <c r="I292" s="553" t="s">
        <v>349</v>
      </c>
      <c r="J292" s="553" t="s">
        <v>349</v>
      </c>
      <c r="K292" s="556">
        <v>13.1</v>
      </c>
      <c r="L292" s="556">
        <v>106</v>
      </c>
      <c r="M292" s="553" t="s">
        <v>206</v>
      </c>
      <c r="N292" s="553" t="s">
        <v>193</v>
      </c>
      <c r="O292" s="556" t="s">
        <v>240</v>
      </c>
      <c r="P292" s="556" t="s">
        <v>326</v>
      </c>
      <c r="Q292" s="556" t="s">
        <v>326</v>
      </c>
      <c r="R292" s="556"/>
      <c r="S292" s="552"/>
      <c r="T292" s="541">
        <v>0.1165313999750221</v>
      </c>
      <c r="U292" s="557">
        <v>36.473799999999997</v>
      </c>
      <c r="V292" s="557">
        <v>22.1081</v>
      </c>
      <c r="W292" s="557">
        <v>51.943919999999999</v>
      </c>
      <c r="X292" s="542">
        <v>1025.3103000000001</v>
      </c>
      <c r="Y292" s="557">
        <v>7.3388999999999998</v>
      </c>
      <c r="Z292" s="542">
        <v>103.967</v>
      </c>
      <c r="AA292" s="557">
        <v>8.2140000000000004</v>
      </c>
      <c r="AB292" s="557">
        <v>0.54469999999999996</v>
      </c>
      <c r="AC292" s="557">
        <v>0.36270000000000002</v>
      </c>
      <c r="AD292" s="557">
        <v>36.553800000000003</v>
      </c>
      <c r="AE292" s="557">
        <v>21.5428</v>
      </c>
      <c r="AF292" s="557">
        <v>51.443443000000002</v>
      </c>
      <c r="AG292" s="542">
        <v>1025.5398</v>
      </c>
      <c r="AH292" s="557">
        <v>7.5195999999999996</v>
      </c>
      <c r="AI292" s="542">
        <v>105.514</v>
      </c>
      <c r="AJ292" s="557">
        <v>8.2390000000000008</v>
      </c>
      <c r="AK292" s="557">
        <v>0.38929999999999998</v>
      </c>
      <c r="AL292" s="557">
        <v>0.2417</v>
      </c>
      <c r="AM292" s="542">
        <v>6.7</v>
      </c>
    </row>
    <row r="293" spans="1:39">
      <c r="A293" s="546" t="s">
        <v>364</v>
      </c>
      <c r="B293" s="551">
        <v>42373</v>
      </c>
      <c r="C293" s="552">
        <v>0.49518699999999999</v>
      </c>
      <c r="D293" s="553" t="s">
        <v>350</v>
      </c>
      <c r="E293" s="560">
        <v>0.93</v>
      </c>
      <c r="F293" s="560">
        <v>2.4900000000000002</v>
      </c>
      <c r="G293" s="560">
        <v>1.23</v>
      </c>
      <c r="H293" s="553" t="s">
        <v>348</v>
      </c>
      <c r="I293" s="553" t="s">
        <v>196</v>
      </c>
      <c r="J293" s="553" t="s">
        <v>349</v>
      </c>
      <c r="K293" s="556">
        <v>16.399999999999999</v>
      </c>
      <c r="L293" s="556">
        <v>119</v>
      </c>
      <c r="M293" s="553" t="s">
        <v>119</v>
      </c>
      <c r="N293" s="553" t="s">
        <v>187</v>
      </c>
      <c r="O293" s="556" t="s">
        <v>237</v>
      </c>
      <c r="P293" s="556" t="s">
        <v>326</v>
      </c>
      <c r="Q293" s="556" t="s">
        <v>326</v>
      </c>
      <c r="R293" s="556"/>
      <c r="S293" s="552"/>
      <c r="T293" s="541">
        <v>9.888197003990068E-2</v>
      </c>
      <c r="U293" s="557">
        <v>36.709400000000002</v>
      </c>
      <c r="V293" s="557">
        <v>23.127300000000002</v>
      </c>
      <c r="W293" s="557">
        <v>53.337330000000001</v>
      </c>
      <c r="X293" s="542">
        <v>1025.1960999999999</v>
      </c>
      <c r="Y293" s="557">
        <v>6.1432000000000002</v>
      </c>
      <c r="Z293" s="542">
        <v>88.718000000000004</v>
      </c>
      <c r="AA293" s="557">
        <v>8.2929999999999993</v>
      </c>
      <c r="AB293" s="557">
        <v>0.30280000000000001</v>
      </c>
      <c r="AC293" s="557">
        <v>0.44869999999999999</v>
      </c>
      <c r="AD293" s="557">
        <v>36.709699999999998</v>
      </c>
      <c r="AE293" s="557">
        <v>23.125299999999999</v>
      </c>
      <c r="AF293" s="557">
        <v>53.336742000000001</v>
      </c>
      <c r="AG293" s="542">
        <v>1025.2083</v>
      </c>
      <c r="AH293" s="557">
        <v>6.1097999999999999</v>
      </c>
      <c r="AI293" s="542">
        <v>88.233999999999995</v>
      </c>
      <c r="AJ293" s="557">
        <v>8.2949999999999999</v>
      </c>
      <c r="AK293" s="557">
        <v>0.25619999999999998</v>
      </c>
      <c r="AL293" s="557">
        <v>0.56510000000000005</v>
      </c>
      <c r="AM293" s="542">
        <v>7</v>
      </c>
    </row>
    <row r="294" spans="1:39">
      <c r="A294" s="546" t="s">
        <v>364</v>
      </c>
      <c r="B294" s="551">
        <v>42380</v>
      </c>
      <c r="C294" s="561">
        <v>0.42106938166907409</v>
      </c>
      <c r="D294" s="553" t="s">
        <v>350</v>
      </c>
      <c r="E294" s="554">
        <v>0.64200000000000002</v>
      </c>
      <c r="F294" s="554">
        <v>2.39</v>
      </c>
      <c r="G294" s="554">
        <v>1.23</v>
      </c>
      <c r="H294" s="553" t="s">
        <v>348</v>
      </c>
      <c r="I294" s="553" t="s">
        <v>196</v>
      </c>
      <c r="J294" s="553" t="s">
        <v>349</v>
      </c>
      <c r="K294" s="555">
        <v>14.2</v>
      </c>
      <c r="L294" s="555">
        <v>102</v>
      </c>
      <c r="M294" s="553" t="s">
        <v>197</v>
      </c>
      <c r="N294" s="553" t="s">
        <v>207</v>
      </c>
      <c r="O294" s="556" t="s">
        <v>244</v>
      </c>
      <c r="P294" s="556" t="s">
        <v>326</v>
      </c>
      <c r="Q294" s="556" t="s">
        <v>326</v>
      </c>
      <c r="R294" s="556"/>
      <c r="S294" s="552"/>
      <c r="T294" s="541">
        <v>7.3949253224516315E-2</v>
      </c>
      <c r="U294" s="557">
        <v>36.631599999999999</v>
      </c>
      <c r="V294" s="557">
        <v>24.589300000000001</v>
      </c>
      <c r="W294" s="557">
        <v>54.816001</v>
      </c>
      <c r="X294" s="542">
        <v>1024.701</v>
      </c>
      <c r="Y294" s="557">
        <v>6.2068000000000003</v>
      </c>
      <c r="Z294" s="542">
        <v>91.881</v>
      </c>
      <c r="AA294" s="557">
        <v>8.1140000000000008</v>
      </c>
      <c r="AB294" s="557">
        <v>0.40910000000000002</v>
      </c>
      <c r="AC294" s="557">
        <v>0.31680000000000003</v>
      </c>
      <c r="AD294" s="557">
        <v>36.635800000000003</v>
      </c>
      <c r="AE294" s="557">
        <v>24.5138</v>
      </c>
      <c r="AF294" s="557">
        <v>54.741076999999997</v>
      </c>
      <c r="AG294" s="542">
        <v>1024.7391</v>
      </c>
      <c r="AH294" s="557">
        <v>6.2740999999999998</v>
      </c>
      <c r="AI294" s="542">
        <v>92.76</v>
      </c>
      <c r="AJ294" s="557">
        <v>8.125</v>
      </c>
      <c r="AK294" s="557">
        <v>0.1222</v>
      </c>
      <c r="AL294" s="557">
        <v>0.17780000000000001</v>
      </c>
      <c r="AM294" s="542" t="s">
        <v>432</v>
      </c>
    </row>
    <row r="295" spans="1:39">
      <c r="A295" s="546" t="s">
        <v>364</v>
      </c>
      <c r="B295" s="551">
        <v>42387</v>
      </c>
      <c r="C295" s="552">
        <v>1.5547690000000001</v>
      </c>
      <c r="D295" s="553" t="s">
        <v>254</v>
      </c>
      <c r="E295" s="554">
        <v>0.217</v>
      </c>
      <c r="F295" s="554">
        <v>3.92</v>
      </c>
      <c r="G295" s="554">
        <v>4.3899999999999997</v>
      </c>
      <c r="H295" s="553" t="s">
        <v>348</v>
      </c>
      <c r="I295" s="553" t="s">
        <v>97</v>
      </c>
      <c r="J295" s="553" t="s">
        <v>97</v>
      </c>
      <c r="K295" s="555">
        <v>14.5</v>
      </c>
      <c r="L295" s="555">
        <v>97.8</v>
      </c>
      <c r="M295" s="553" t="s">
        <v>197</v>
      </c>
      <c r="N295" s="553" t="s">
        <v>207</v>
      </c>
      <c r="O295" s="556" t="s">
        <v>241</v>
      </c>
      <c r="P295" s="556" t="s">
        <v>326</v>
      </c>
      <c r="Q295" s="556" t="s">
        <v>326</v>
      </c>
      <c r="R295" s="556"/>
      <c r="S295" s="556"/>
      <c r="T295" s="541">
        <v>0.10544238214767156</v>
      </c>
      <c r="U295" s="557">
        <v>36.551499999999997</v>
      </c>
      <c r="V295" s="557">
        <v>23.8142</v>
      </c>
      <c r="W295" s="557">
        <v>53.872695999999998</v>
      </c>
      <c r="X295" s="542">
        <v>1024.8746000000001</v>
      </c>
      <c r="Y295" s="557">
        <v>6.2157</v>
      </c>
      <c r="Z295" s="542">
        <v>90.757000000000005</v>
      </c>
      <c r="AA295" s="557">
        <v>8.1649999999999991</v>
      </c>
      <c r="AB295" s="557">
        <v>0.4012</v>
      </c>
      <c r="AC295" s="557">
        <v>0.59330000000000005</v>
      </c>
      <c r="AD295" s="557">
        <v>36.563200000000002</v>
      </c>
      <c r="AE295" s="557">
        <v>23.805299999999999</v>
      </c>
      <c r="AF295" s="557">
        <v>53.879662000000003</v>
      </c>
      <c r="AG295" s="542">
        <v>1024.8974000000001</v>
      </c>
      <c r="AH295" s="557">
        <v>6.1417000000000002</v>
      </c>
      <c r="AI295" s="542">
        <v>89.668000000000006</v>
      </c>
      <c r="AJ295" s="557">
        <v>8.1660000000000004</v>
      </c>
      <c r="AK295" s="557">
        <v>0.30170000000000002</v>
      </c>
      <c r="AL295" s="557">
        <v>0.45229999999999998</v>
      </c>
      <c r="AM295" s="542">
        <v>5.3</v>
      </c>
    </row>
    <row r="296" spans="1:39">
      <c r="A296" s="546" t="s">
        <v>364</v>
      </c>
      <c r="B296" s="551">
        <v>42394</v>
      </c>
      <c r="C296" s="552">
        <v>0.269092</v>
      </c>
      <c r="D296" s="553" t="s">
        <v>350</v>
      </c>
      <c r="E296" s="554">
        <v>0.19800000000000001</v>
      </c>
      <c r="F296" s="554">
        <v>2.02</v>
      </c>
      <c r="G296" s="554">
        <v>0.72699999999999998</v>
      </c>
      <c r="H296" s="553" t="s">
        <v>348</v>
      </c>
      <c r="I296" s="553" t="s">
        <v>196</v>
      </c>
      <c r="J296" s="553" t="s">
        <v>349</v>
      </c>
      <c r="K296" s="555">
        <v>13.3</v>
      </c>
      <c r="L296" s="555">
        <v>112</v>
      </c>
      <c r="M296" s="553" t="s">
        <v>206</v>
      </c>
      <c r="N296" s="553" t="s">
        <v>193</v>
      </c>
      <c r="O296" s="556" t="s">
        <v>238</v>
      </c>
      <c r="P296" s="556" t="s">
        <v>326</v>
      </c>
      <c r="Q296" s="556" t="s">
        <v>326</v>
      </c>
      <c r="R296" s="556"/>
      <c r="S296" s="556"/>
      <c r="T296" s="541">
        <v>9.9111205434959618E-2</v>
      </c>
      <c r="U296" s="557">
        <v>36.643000000000001</v>
      </c>
      <c r="V296" s="557">
        <v>24.344799999999999</v>
      </c>
      <c r="W296" s="557">
        <v>54.566248000000002</v>
      </c>
      <c r="X296" s="542">
        <v>1024.7847999999999</v>
      </c>
      <c r="Y296" s="557">
        <v>6.2839999999999998</v>
      </c>
      <c r="Z296" s="542">
        <v>92.643000000000001</v>
      </c>
      <c r="AA296" s="557">
        <v>8.1910000000000007</v>
      </c>
      <c r="AB296" s="557">
        <v>0.52490000000000003</v>
      </c>
      <c r="AC296" s="557">
        <v>0.48330000000000001</v>
      </c>
      <c r="AD296" s="557">
        <v>36.643000000000001</v>
      </c>
      <c r="AE296" s="557">
        <v>24.343399999999999</v>
      </c>
      <c r="AF296" s="557">
        <v>54.565958999999999</v>
      </c>
      <c r="AG296" s="542">
        <v>1024.7965999999999</v>
      </c>
      <c r="AH296" s="557">
        <v>6.3537999999999997</v>
      </c>
      <c r="AI296" s="542">
        <v>93.668999999999997</v>
      </c>
      <c r="AJ296" s="557">
        <v>8.1929999999999996</v>
      </c>
      <c r="AK296" s="557">
        <v>0.32579999999999998</v>
      </c>
      <c r="AL296" s="557">
        <v>0.42449999999999999</v>
      </c>
      <c r="AM296" s="542" t="s">
        <v>433</v>
      </c>
    </row>
    <row r="297" spans="1:39">
      <c r="A297" s="546" t="s">
        <v>364</v>
      </c>
      <c r="B297" s="551">
        <v>42401</v>
      </c>
      <c r="C297" s="552">
        <v>0.83680100000000002</v>
      </c>
      <c r="D297" s="553" t="s">
        <v>241</v>
      </c>
      <c r="E297" s="554">
        <v>1.42</v>
      </c>
      <c r="F297" s="554">
        <v>3.48</v>
      </c>
      <c r="G297" s="554">
        <v>7.41</v>
      </c>
      <c r="H297" s="553" t="s">
        <v>348</v>
      </c>
      <c r="I297" s="553" t="s">
        <v>191</v>
      </c>
      <c r="J297" s="553" t="s">
        <v>190</v>
      </c>
      <c r="K297" s="556">
        <v>14</v>
      </c>
      <c r="L297" s="556">
        <v>114</v>
      </c>
      <c r="M297" s="553" t="s">
        <v>197</v>
      </c>
      <c r="N297" s="553" t="s">
        <v>193</v>
      </c>
      <c r="O297" s="556" t="s">
        <v>238</v>
      </c>
      <c r="P297" s="556" t="s">
        <v>326</v>
      </c>
      <c r="Q297" s="556" t="s">
        <v>327</v>
      </c>
      <c r="R297" s="556"/>
      <c r="S297" s="556"/>
      <c r="T297" s="541">
        <v>0.14226917234676234</v>
      </c>
      <c r="U297" s="557">
        <v>36.5687</v>
      </c>
      <c r="V297" s="557">
        <v>22.715399999999999</v>
      </c>
      <c r="W297" s="557">
        <v>52.713759000000003</v>
      </c>
      <c r="X297" s="542">
        <v>1025.2073</v>
      </c>
      <c r="Y297" s="557">
        <v>6.5721999999999996</v>
      </c>
      <c r="Z297" s="542">
        <v>94.156999999999996</v>
      </c>
      <c r="AA297" s="557">
        <v>8.1669999999999998</v>
      </c>
      <c r="AB297" s="557">
        <v>0.37669999999999998</v>
      </c>
      <c r="AC297" s="557">
        <v>0.40439999999999998</v>
      </c>
      <c r="AD297" s="557">
        <v>36.564300000000003</v>
      </c>
      <c r="AE297" s="557">
        <v>22.735399999999998</v>
      </c>
      <c r="AF297" s="557">
        <v>52.730911999999996</v>
      </c>
      <c r="AG297" s="542">
        <v>1025.2114999999999</v>
      </c>
      <c r="AH297" s="557">
        <v>6.6462000000000003</v>
      </c>
      <c r="AI297" s="542">
        <v>95.248000000000005</v>
      </c>
      <c r="AJ297" s="557">
        <v>8.1720000000000006</v>
      </c>
      <c r="AK297" s="557">
        <v>0.28499999999999998</v>
      </c>
      <c r="AL297" s="557">
        <v>0.39200000000000002</v>
      </c>
      <c r="AM297" s="542">
        <v>5.7</v>
      </c>
    </row>
    <row r="298" spans="1:39">
      <c r="A298" s="546" t="s">
        <v>364</v>
      </c>
      <c r="B298" s="551">
        <v>42408</v>
      </c>
      <c r="C298" s="552">
        <v>0.10385800000000001</v>
      </c>
      <c r="D298" s="553" t="s">
        <v>350</v>
      </c>
      <c r="E298" s="554">
        <v>-1.55</v>
      </c>
      <c r="F298" s="554">
        <v>1.62</v>
      </c>
      <c r="G298" s="554">
        <v>0.66300000000000003</v>
      </c>
      <c r="H298" s="553" t="s">
        <v>348</v>
      </c>
      <c r="I298" s="553" t="s">
        <v>349</v>
      </c>
      <c r="J298" s="553" t="s">
        <v>349</v>
      </c>
      <c r="K298" s="556">
        <v>12.1</v>
      </c>
      <c r="L298" s="556">
        <v>97.9</v>
      </c>
      <c r="M298" s="553" t="s">
        <v>116</v>
      </c>
      <c r="N298" s="553" t="s">
        <v>207</v>
      </c>
      <c r="O298" s="556" t="s">
        <v>238</v>
      </c>
      <c r="P298" s="556" t="s">
        <v>326</v>
      </c>
      <c r="Q298" s="556" t="s">
        <v>327</v>
      </c>
      <c r="R298" s="556"/>
      <c r="S298" s="556"/>
      <c r="T298" s="541">
        <v>9.1738392345529871E-2</v>
      </c>
      <c r="U298" s="557">
        <v>36.6708</v>
      </c>
      <c r="V298" s="557">
        <v>24.3551</v>
      </c>
      <c r="W298" s="557">
        <v>54.614037000000003</v>
      </c>
      <c r="X298" s="542">
        <v>1024.8014000000001</v>
      </c>
      <c r="Y298" s="557">
        <v>7.0679999999999996</v>
      </c>
      <c r="Z298" s="542">
        <v>104.235</v>
      </c>
      <c r="AA298" s="557">
        <v>8.2349999999999994</v>
      </c>
      <c r="AB298" s="557">
        <v>0.4254</v>
      </c>
      <c r="AC298" s="557">
        <v>0.73399999999999999</v>
      </c>
      <c r="AD298" s="557">
        <v>36.668700000000001</v>
      </c>
      <c r="AE298" s="557">
        <v>24.264600000000002</v>
      </c>
      <c r="AF298" s="557">
        <v>54.514552999999999</v>
      </c>
      <c r="AG298" s="542">
        <v>1024.8398999999999</v>
      </c>
      <c r="AH298" s="557">
        <v>7.1536</v>
      </c>
      <c r="AI298" s="542">
        <v>105.333</v>
      </c>
      <c r="AJ298" s="557">
        <v>8.2439999999999998</v>
      </c>
      <c r="AK298" s="557">
        <v>0.20150000000000001</v>
      </c>
      <c r="AL298" s="557">
        <v>0.63029999999999997</v>
      </c>
      <c r="AM298" s="542">
        <v>6.7</v>
      </c>
    </row>
    <row r="299" spans="1:39">
      <c r="A299" s="546" t="s">
        <v>364</v>
      </c>
      <c r="B299" s="551">
        <v>42415</v>
      </c>
      <c r="C299" s="552">
        <v>0.58545800000000003</v>
      </c>
      <c r="D299" s="553" t="s">
        <v>237</v>
      </c>
      <c r="E299" s="554">
        <v>1.58</v>
      </c>
      <c r="F299" s="554">
        <v>1.53</v>
      </c>
      <c r="G299" s="554">
        <v>-3.15E-2</v>
      </c>
      <c r="H299" s="553" t="s">
        <v>348</v>
      </c>
      <c r="I299" s="553" t="s">
        <v>349</v>
      </c>
      <c r="J299" s="553" t="s">
        <v>349</v>
      </c>
      <c r="K299" s="555">
        <v>12.2</v>
      </c>
      <c r="L299" s="555">
        <v>109</v>
      </c>
      <c r="M299" s="553" t="s">
        <v>116</v>
      </c>
      <c r="N299" s="553" t="s">
        <v>193</v>
      </c>
      <c r="O299" s="556" t="s">
        <v>243</v>
      </c>
      <c r="P299" s="556" t="s">
        <v>326</v>
      </c>
      <c r="Q299" s="556" t="s">
        <v>327</v>
      </c>
      <c r="R299" s="556"/>
      <c r="S299" s="556"/>
      <c r="T299" s="541">
        <v>9.5371727824485927E-2</v>
      </c>
      <c r="U299" s="557">
        <v>36.733600000000003</v>
      </c>
      <c r="V299" s="557">
        <v>23.917200000000001</v>
      </c>
      <c r="W299" s="557">
        <v>54.222205000000002</v>
      </c>
      <c r="X299" s="542">
        <v>1024.9811</v>
      </c>
      <c r="Y299" s="557">
        <v>6.8753000000000002</v>
      </c>
      <c r="Z299" s="542">
        <v>100.67100000000001</v>
      </c>
      <c r="AA299" s="557">
        <v>8.27</v>
      </c>
      <c r="AB299" s="557">
        <v>0.43240000000000001</v>
      </c>
      <c r="AC299" s="557">
        <v>0.41660000000000003</v>
      </c>
      <c r="AD299" s="557">
        <v>36.731000000000002</v>
      </c>
      <c r="AE299" s="557">
        <v>23.9177</v>
      </c>
      <c r="AF299" s="557">
        <v>54.220703999999998</v>
      </c>
      <c r="AG299" s="542">
        <v>1024.9909</v>
      </c>
      <c r="AH299" s="557">
        <v>6.8794000000000004</v>
      </c>
      <c r="AI299" s="542">
        <v>100.73099999999999</v>
      </c>
      <c r="AJ299" s="557">
        <v>8.2729999999999997</v>
      </c>
      <c r="AK299" s="557">
        <v>0.43680000000000002</v>
      </c>
      <c r="AL299" s="557">
        <v>0.44740000000000002</v>
      </c>
      <c r="AM299" s="542">
        <v>7</v>
      </c>
    </row>
    <row r="300" spans="1:39">
      <c r="A300" s="546" t="s">
        <v>364</v>
      </c>
      <c r="B300" s="551">
        <v>42429</v>
      </c>
      <c r="C300" s="552">
        <v>0.54322400000000004</v>
      </c>
      <c r="D300" s="553" t="s">
        <v>236</v>
      </c>
      <c r="E300" s="554">
        <v>-0.189</v>
      </c>
      <c r="F300" s="554">
        <v>2.19</v>
      </c>
      <c r="G300" s="554">
        <v>0.73899999999999999</v>
      </c>
      <c r="H300" s="553" t="s">
        <v>348</v>
      </c>
      <c r="I300" s="553" t="s">
        <v>196</v>
      </c>
      <c r="J300" s="553" t="s">
        <v>349</v>
      </c>
      <c r="K300" s="555">
        <v>12.4</v>
      </c>
      <c r="L300" s="555">
        <v>108</v>
      </c>
      <c r="M300" s="553" t="s">
        <v>116</v>
      </c>
      <c r="N300" s="553" t="s">
        <v>193</v>
      </c>
      <c r="O300" s="556" t="s">
        <v>236</v>
      </c>
      <c r="P300" s="556" t="s">
        <v>326</v>
      </c>
      <c r="Q300" s="556" t="s">
        <v>327</v>
      </c>
      <c r="R300" s="556"/>
      <c r="S300" s="556"/>
      <c r="T300" s="541">
        <v>8.8344151002947097E-2</v>
      </c>
      <c r="U300" s="557">
        <v>36.6599</v>
      </c>
      <c r="V300" s="557">
        <v>23.5489</v>
      </c>
      <c r="W300" s="557">
        <v>53.727995</v>
      </c>
      <c r="X300" s="542">
        <v>1025.0346999999999</v>
      </c>
      <c r="Y300" s="557">
        <v>7.1013000000000002</v>
      </c>
      <c r="Z300" s="542">
        <v>103.279</v>
      </c>
      <c r="AA300" s="557">
        <v>8.4109999999999996</v>
      </c>
      <c r="AB300" s="557">
        <v>0.27300000000000002</v>
      </c>
      <c r="AC300" s="557">
        <v>0.38990000000000002</v>
      </c>
      <c r="AD300" s="557">
        <v>36.729199999999999</v>
      </c>
      <c r="AE300" s="557">
        <v>23.506</v>
      </c>
      <c r="AF300" s="557">
        <v>53.773077999999998</v>
      </c>
      <c r="AG300" s="542">
        <v>1025.1126999999999</v>
      </c>
      <c r="AH300" s="557">
        <v>7.3301999999999996</v>
      </c>
      <c r="AI300" s="542">
        <v>106.571</v>
      </c>
      <c r="AJ300" s="557">
        <v>8.4120000000000008</v>
      </c>
      <c r="AK300" s="557">
        <v>0.1211</v>
      </c>
      <c r="AL300" s="557">
        <v>0.37330000000000002</v>
      </c>
      <c r="AM300" s="542">
        <v>7.8</v>
      </c>
    </row>
    <row r="301" spans="1:39">
      <c r="A301" s="546" t="s">
        <v>364</v>
      </c>
      <c r="B301" s="551">
        <v>42436</v>
      </c>
      <c r="C301" s="552">
        <v>0.42672100000000002</v>
      </c>
      <c r="D301" s="553" t="s">
        <v>350</v>
      </c>
      <c r="E301" s="554">
        <v>0.40300000000000002</v>
      </c>
      <c r="F301" s="554">
        <v>1.96</v>
      </c>
      <c r="G301" s="554">
        <v>0.57999999999999996</v>
      </c>
      <c r="H301" s="553" t="s">
        <v>348</v>
      </c>
      <c r="I301" s="553" t="s">
        <v>349</v>
      </c>
      <c r="J301" s="553" t="s">
        <v>349</v>
      </c>
      <c r="K301" s="555">
        <v>13.6</v>
      </c>
      <c r="L301" s="555">
        <v>112</v>
      </c>
      <c r="M301" s="553" t="s">
        <v>197</v>
      </c>
      <c r="N301" s="553" t="s">
        <v>193</v>
      </c>
      <c r="O301" s="556" t="s">
        <v>255</v>
      </c>
      <c r="P301" s="556" t="s">
        <v>326</v>
      </c>
      <c r="Q301" s="556" t="s">
        <v>240</v>
      </c>
      <c r="R301" s="556"/>
      <c r="S301" s="556"/>
      <c r="T301" s="541">
        <v>8.6474229052692753E-2</v>
      </c>
      <c r="U301" s="557">
        <v>36.802999999999997</v>
      </c>
      <c r="V301" s="557">
        <v>23.019200000000001</v>
      </c>
      <c r="W301" s="557">
        <v>53.341183999999998</v>
      </c>
      <c r="X301" s="542">
        <v>1025.2974999999999</v>
      </c>
      <c r="Y301" s="557">
        <v>7.5731999999999999</v>
      </c>
      <c r="Z301" s="542">
        <v>109.224</v>
      </c>
      <c r="AA301" s="557">
        <v>8.34</v>
      </c>
      <c r="AB301" s="557">
        <v>0.69589999999999996</v>
      </c>
      <c r="AC301" s="557">
        <v>0.69850000000000001</v>
      </c>
      <c r="AD301" s="557">
        <v>36.802300000000002</v>
      </c>
      <c r="AE301" s="557">
        <v>23.028099999999998</v>
      </c>
      <c r="AF301" s="557">
        <v>53.351278999999998</v>
      </c>
      <c r="AG301" s="542">
        <v>1025.3073999999999</v>
      </c>
      <c r="AH301" s="557">
        <v>7.6985999999999999</v>
      </c>
      <c r="AI301" s="542">
        <v>111.04900000000001</v>
      </c>
      <c r="AJ301" s="557">
        <v>8.3469999999999995</v>
      </c>
      <c r="AK301" s="557">
        <v>0.66659999999999997</v>
      </c>
      <c r="AL301" s="557">
        <v>0.75670000000000004</v>
      </c>
      <c r="AM301" s="542">
        <v>8.3000000000000007</v>
      </c>
    </row>
    <row r="302" spans="1:39">
      <c r="A302" s="546" t="s">
        <v>364</v>
      </c>
      <c r="B302" s="551">
        <v>42443</v>
      </c>
      <c r="C302" s="552">
        <v>1.944642</v>
      </c>
      <c r="D302" s="553" t="s">
        <v>242</v>
      </c>
      <c r="E302" s="554">
        <v>-0.46</v>
      </c>
      <c r="F302" s="554">
        <v>1.49</v>
      </c>
      <c r="G302" s="554">
        <v>1.1100000000000001</v>
      </c>
      <c r="H302" s="553" t="s">
        <v>348</v>
      </c>
      <c r="I302" s="553" t="s">
        <v>349</v>
      </c>
      <c r="J302" s="553" t="s">
        <v>349</v>
      </c>
      <c r="K302" s="555">
        <v>14.3</v>
      </c>
      <c r="L302" s="555">
        <v>135</v>
      </c>
      <c r="M302" s="553" t="s">
        <v>197</v>
      </c>
      <c r="N302" s="553" t="s">
        <v>204</v>
      </c>
      <c r="O302" s="556" t="s">
        <v>111</v>
      </c>
      <c r="P302" s="556" t="s">
        <v>326</v>
      </c>
      <c r="Q302" s="556" t="s">
        <v>240</v>
      </c>
      <c r="R302" s="556"/>
      <c r="S302" s="556"/>
      <c r="T302" s="541">
        <v>0.10462107188152883</v>
      </c>
      <c r="U302" s="557">
        <v>36.798699999999997</v>
      </c>
      <c r="V302" s="557">
        <v>23.7742</v>
      </c>
      <c r="W302" s="557">
        <v>54.152321000000001</v>
      </c>
      <c r="X302" s="542">
        <v>1025.0721000000001</v>
      </c>
      <c r="Y302" s="557">
        <v>6.9617000000000004</v>
      </c>
      <c r="Z302" s="542">
        <v>101.724</v>
      </c>
      <c r="AA302" s="557">
        <v>8.2650000000000006</v>
      </c>
      <c r="AB302" s="557">
        <v>0.97140000000000004</v>
      </c>
      <c r="AC302" s="557">
        <v>1.4407000000000001</v>
      </c>
      <c r="AD302" s="557">
        <v>36.798699999999997</v>
      </c>
      <c r="AE302" s="557">
        <v>23.776</v>
      </c>
      <c r="AF302" s="557">
        <v>54.155669000000003</v>
      </c>
      <c r="AG302" s="542">
        <v>1025.0856000000001</v>
      </c>
      <c r="AH302" s="557">
        <v>6.9823000000000004</v>
      </c>
      <c r="AI302" s="542">
        <v>102.02800000000001</v>
      </c>
      <c r="AJ302" s="557">
        <v>8.2680000000000007</v>
      </c>
      <c r="AK302" s="557">
        <v>0.72030000000000005</v>
      </c>
      <c r="AL302" s="557">
        <v>0.88339999999999996</v>
      </c>
      <c r="AM302" s="542">
        <v>8.4</v>
      </c>
    </row>
    <row r="303" spans="1:39">
      <c r="A303" s="562" t="s">
        <v>364</v>
      </c>
      <c r="B303" s="563">
        <v>42450</v>
      </c>
      <c r="C303" s="564">
        <v>1.1388958918674086</v>
      </c>
      <c r="D303" s="565" t="s">
        <v>246</v>
      </c>
      <c r="E303" s="554">
        <v>1.22</v>
      </c>
      <c r="F303" s="554">
        <v>2.57</v>
      </c>
      <c r="G303" s="554">
        <v>2.3199999999999998</v>
      </c>
      <c r="H303" s="565" t="s">
        <v>348</v>
      </c>
      <c r="I303" s="565" t="s">
        <v>191</v>
      </c>
      <c r="J303" s="565" t="s">
        <v>196</v>
      </c>
      <c r="K303" s="542">
        <v>9.92</v>
      </c>
      <c r="L303" s="566">
        <v>103</v>
      </c>
      <c r="M303" s="565" t="s">
        <v>200</v>
      </c>
      <c r="N303" s="565" t="s">
        <v>207</v>
      </c>
      <c r="O303" s="567" t="s">
        <v>237</v>
      </c>
      <c r="P303" s="567" t="s">
        <v>326</v>
      </c>
      <c r="Q303" s="567" t="s">
        <v>326</v>
      </c>
      <c r="R303" s="567"/>
      <c r="S303" s="567"/>
      <c r="T303" s="541">
        <v>0.10129969213490923</v>
      </c>
      <c r="U303" s="557">
        <v>36.610500000000002</v>
      </c>
      <c r="V303" s="557">
        <v>23.269200000000001</v>
      </c>
      <c r="W303" s="557">
        <v>53.362431999999998</v>
      </c>
      <c r="X303" s="542">
        <v>1025.0788</v>
      </c>
      <c r="Y303" s="557">
        <v>7.6097999999999999</v>
      </c>
      <c r="Z303" s="542">
        <v>110.107</v>
      </c>
      <c r="AA303" s="557">
        <v>8.3040000000000003</v>
      </c>
      <c r="AB303" s="557">
        <v>0.23</v>
      </c>
      <c r="AC303" s="557">
        <v>0.31</v>
      </c>
      <c r="AD303" s="557">
        <v>36.6145</v>
      </c>
      <c r="AE303" s="557">
        <v>23.263300000000001</v>
      </c>
      <c r="AF303" s="557">
        <v>53.362447000000003</v>
      </c>
      <c r="AG303" s="542">
        <v>1025.0953999999999</v>
      </c>
      <c r="AH303" s="557">
        <v>7.6547000000000001</v>
      </c>
      <c r="AI303" s="542">
        <v>110.748</v>
      </c>
      <c r="AJ303" s="557">
        <v>8.3179999999999996</v>
      </c>
      <c r="AK303" s="557">
        <v>0.26290000000000002</v>
      </c>
      <c r="AL303" s="557">
        <v>0.40639999999999998</v>
      </c>
      <c r="AM303" s="542">
        <v>8.5</v>
      </c>
    </row>
    <row r="304" spans="1:39">
      <c r="A304" s="546" t="s">
        <v>364</v>
      </c>
      <c r="B304" s="551">
        <v>42458</v>
      </c>
      <c r="C304" s="552">
        <v>2.8374651866797453</v>
      </c>
      <c r="D304" s="553" t="s">
        <v>258</v>
      </c>
      <c r="E304" s="554">
        <v>2.54</v>
      </c>
      <c r="F304" s="554">
        <v>2.95</v>
      </c>
      <c r="G304" s="554">
        <v>6.3</v>
      </c>
      <c r="H304" s="553" t="s">
        <v>348</v>
      </c>
      <c r="I304" s="553" t="s">
        <v>191</v>
      </c>
      <c r="J304" s="553" t="s">
        <v>186</v>
      </c>
      <c r="K304" s="555">
        <v>11.9</v>
      </c>
      <c r="L304" s="555">
        <v>126</v>
      </c>
      <c r="M304" s="553" t="s">
        <v>116</v>
      </c>
      <c r="N304" s="553" t="s">
        <v>189</v>
      </c>
      <c r="O304" s="556" t="s">
        <v>240</v>
      </c>
      <c r="P304" s="556" t="s">
        <v>326</v>
      </c>
      <c r="Q304" s="556" t="s">
        <v>326</v>
      </c>
      <c r="R304" s="556"/>
      <c r="S304" s="556"/>
      <c r="T304" s="541">
        <v>8.8412661737410039E-2</v>
      </c>
      <c r="U304" s="557">
        <v>36.650300000000001</v>
      </c>
      <c r="V304" s="557">
        <v>22.19</v>
      </c>
      <c r="W304" s="557">
        <v>52.254686999999997</v>
      </c>
      <c r="X304" s="542">
        <v>1025.4203</v>
      </c>
      <c r="Y304" s="557">
        <v>6.9417</v>
      </c>
      <c r="Z304" s="542">
        <v>98.584000000000003</v>
      </c>
      <c r="AA304" s="557">
        <v>8.1720000000000006</v>
      </c>
      <c r="AB304" s="557">
        <v>0.38940000000000002</v>
      </c>
      <c r="AC304" s="557">
        <v>0.36780000000000002</v>
      </c>
      <c r="AD304" s="557">
        <v>36.644500000000001</v>
      </c>
      <c r="AE304" s="557">
        <v>22.1374</v>
      </c>
      <c r="AF304" s="557">
        <v>52.192535999999997</v>
      </c>
      <c r="AG304" s="542">
        <v>1025.4441999999999</v>
      </c>
      <c r="AH304" s="557">
        <v>7.1662999999999997</v>
      </c>
      <c r="AI304" s="542">
        <v>101.676</v>
      </c>
      <c r="AJ304" s="557">
        <v>8.1950000000000003</v>
      </c>
      <c r="AK304" s="557">
        <v>0.22059999999999999</v>
      </c>
      <c r="AL304" s="557">
        <v>0.33600000000000002</v>
      </c>
      <c r="AM304" s="542">
        <v>10.5</v>
      </c>
    </row>
    <row r="305" spans="1:39">
      <c r="A305" s="546"/>
      <c r="B305" s="551"/>
      <c r="C305" s="552"/>
      <c r="D305" s="553"/>
      <c r="E305" s="554"/>
      <c r="F305" s="554"/>
      <c r="G305" s="554"/>
      <c r="H305" s="553"/>
      <c r="I305" s="553"/>
      <c r="J305" s="553"/>
      <c r="K305" s="555"/>
      <c r="L305" s="555"/>
      <c r="M305" s="553"/>
      <c r="N305" s="553"/>
      <c r="O305" s="556"/>
      <c r="P305" s="556"/>
      <c r="Q305" s="556"/>
      <c r="R305" s="556"/>
      <c r="S305" s="556"/>
      <c r="U305" s="557"/>
      <c r="V305" s="557"/>
      <c r="W305" s="557"/>
      <c r="X305" s="542"/>
      <c r="Y305" s="557"/>
      <c r="Z305" s="542"/>
      <c r="AA305" s="557"/>
      <c r="AB305" s="557"/>
      <c r="AC305" s="557"/>
      <c r="AD305" s="557"/>
      <c r="AE305" s="557"/>
      <c r="AF305" s="557"/>
      <c r="AG305" s="542"/>
      <c r="AH305" s="557"/>
      <c r="AI305" s="542"/>
      <c r="AJ305" s="557"/>
      <c r="AK305" s="557"/>
      <c r="AL305" s="557"/>
    </row>
    <row r="306" spans="1:39">
      <c r="A306" s="546" t="s">
        <v>292</v>
      </c>
      <c r="B306" s="551">
        <v>42339</v>
      </c>
      <c r="C306" s="552">
        <v>0.92</v>
      </c>
      <c r="D306" s="553" t="s">
        <v>243</v>
      </c>
      <c r="E306" s="554">
        <v>1.23</v>
      </c>
      <c r="F306" s="554">
        <v>3.23</v>
      </c>
      <c r="G306" s="554">
        <v>0.88</v>
      </c>
      <c r="H306" s="553" t="s">
        <v>348</v>
      </c>
      <c r="I306" s="553" t="s">
        <v>191</v>
      </c>
      <c r="J306" s="553" t="s">
        <v>349</v>
      </c>
      <c r="K306" s="555">
        <v>30.1</v>
      </c>
      <c r="L306" s="555">
        <v>204</v>
      </c>
      <c r="M306" s="553" t="s">
        <v>306</v>
      </c>
      <c r="N306" s="553" t="s">
        <v>217</v>
      </c>
      <c r="O306" s="556" t="s">
        <v>101</v>
      </c>
      <c r="P306" s="556" t="s">
        <v>326</v>
      </c>
      <c r="Q306" s="556" t="s">
        <v>237</v>
      </c>
      <c r="R306" s="556" t="s">
        <v>282</v>
      </c>
      <c r="S306" s="556" t="s">
        <v>425</v>
      </c>
      <c r="T306" s="541">
        <v>9.3588446305250428E-2</v>
      </c>
      <c r="U306" s="557">
        <v>36.363599999999998</v>
      </c>
      <c r="V306" s="557">
        <v>21.398800000000001</v>
      </c>
      <c r="W306" s="557">
        <v>51.051875000000003</v>
      </c>
      <c r="X306" s="542">
        <v>1025.4241999999999</v>
      </c>
      <c r="Y306" s="557">
        <v>7.3875000000000002</v>
      </c>
      <c r="Z306" s="542">
        <v>103.27800000000001</v>
      </c>
      <c r="AA306" s="557">
        <v>8.2590000000000003</v>
      </c>
      <c r="AB306" s="557">
        <v>1.5145</v>
      </c>
      <c r="AC306" s="557">
        <v>1.4300999999999999</v>
      </c>
      <c r="AD306" s="557">
        <v>36.365400000000001</v>
      </c>
      <c r="AE306" s="557">
        <v>21.402999999999999</v>
      </c>
      <c r="AF306" s="557">
        <v>51.058967000000003</v>
      </c>
      <c r="AG306" s="542">
        <v>1025.4285</v>
      </c>
      <c r="AH306" s="557">
        <v>7.4019000000000004</v>
      </c>
      <c r="AI306" s="542">
        <v>103.489</v>
      </c>
      <c r="AJ306" s="557">
        <v>8.2569999999999997</v>
      </c>
      <c r="AK306" s="557">
        <v>0.66810000000000003</v>
      </c>
      <c r="AL306" s="557">
        <v>1.1308</v>
      </c>
      <c r="AM306" s="542">
        <v>6</v>
      </c>
    </row>
    <row r="307" spans="1:39">
      <c r="A307" s="546" t="s">
        <v>292</v>
      </c>
      <c r="B307" s="551">
        <v>42345</v>
      </c>
      <c r="C307" s="552">
        <v>0.15190200000000001</v>
      </c>
      <c r="D307" s="553" t="s">
        <v>350</v>
      </c>
      <c r="E307" s="554">
        <v>-0.114</v>
      </c>
      <c r="F307" s="554">
        <v>3.04</v>
      </c>
      <c r="G307" s="554">
        <v>-0.13100000000000001</v>
      </c>
      <c r="H307" s="553" t="s">
        <v>348</v>
      </c>
      <c r="I307" s="553" t="s">
        <v>191</v>
      </c>
      <c r="J307" s="553" t="s">
        <v>349</v>
      </c>
      <c r="K307" s="555">
        <v>27.3</v>
      </c>
      <c r="L307" s="555">
        <v>183</v>
      </c>
      <c r="M307" s="553" t="s">
        <v>261</v>
      </c>
      <c r="N307" s="553" t="s">
        <v>218</v>
      </c>
      <c r="O307" s="556" t="s">
        <v>367</v>
      </c>
      <c r="P307" s="556" t="s">
        <v>326</v>
      </c>
      <c r="Q307" s="556" t="s">
        <v>243</v>
      </c>
      <c r="R307" s="556" t="s">
        <v>305</v>
      </c>
      <c r="S307" s="556" t="s">
        <v>425</v>
      </c>
      <c r="T307" s="558">
        <v>0.10113274910863088</v>
      </c>
      <c r="U307" s="557">
        <v>36.369599999999998</v>
      </c>
      <c r="V307" s="557">
        <v>20.932300000000001</v>
      </c>
      <c r="W307" s="557">
        <v>50.566014000000003</v>
      </c>
      <c r="X307" s="542">
        <v>1025.5567000000001</v>
      </c>
      <c r="Y307" s="557">
        <v>7.0046999999999997</v>
      </c>
      <c r="Z307" s="542">
        <v>97.114999999999995</v>
      </c>
      <c r="AA307" s="557">
        <v>8.32</v>
      </c>
      <c r="AB307" s="557">
        <v>0.74439999999999995</v>
      </c>
      <c r="AC307" s="557">
        <v>2.1772</v>
      </c>
      <c r="AD307" s="557">
        <v>36.3748</v>
      </c>
      <c r="AE307" s="557">
        <v>20.940799999999999</v>
      </c>
      <c r="AF307" s="557">
        <v>50.581828999999999</v>
      </c>
      <c r="AG307" s="542">
        <v>1025.5632000000001</v>
      </c>
      <c r="AH307" s="557">
        <v>7.0395000000000003</v>
      </c>
      <c r="AI307" s="542">
        <v>97.616</v>
      </c>
      <c r="AJ307" s="557">
        <v>8.3179999999999996</v>
      </c>
      <c r="AK307" s="557">
        <v>0.73270000000000002</v>
      </c>
      <c r="AL307" s="557">
        <v>1.869</v>
      </c>
      <c r="AM307" s="542">
        <v>4.8</v>
      </c>
    </row>
    <row r="308" spans="1:39">
      <c r="A308" s="546" t="s">
        <v>292</v>
      </c>
      <c r="B308" s="551">
        <v>42352</v>
      </c>
      <c r="C308" s="552">
        <v>0.83708700000000003</v>
      </c>
      <c r="D308" s="553" t="s">
        <v>241</v>
      </c>
      <c r="E308" s="559">
        <v>1.34</v>
      </c>
      <c r="F308" s="559">
        <v>2.54</v>
      </c>
      <c r="G308" s="559">
        <v>1.55</v>
      </c>
      <c r="H308" s="553" t="s">
        <v>348</v>
      </c>
      <c r="I308" s="553" t="s">
        <v>191</v>
      </c>
      <c r="J308" s="553" t="s">
        <v>349</v>
      </c>
      <c r="K308" s="556">
        <v>17</v>
      </c>
      <c r="L308" s="556">
        <v>136</v>
      </c>
      <c r="M308" s="553" t="s">
        <v>102</v>
      </c>
      <c r="N308" s="553" t="s">
        <v>204</v>
      </c>
      <c r="O308" s="556" t="s">
        <v>239</v>
      </c>
      <c r="P308" s="556" t="s">
        <v>326</v>
      </c>
      <c r="Q308" s="556" t="s">
        <v>280</v>
      </c>
      <c r="R308" s="556" t="s">
        <v>250</v>
      </c>
      <c r="S308" s="556" t="s">
        <v>381</v>
      </c>
      <c r="T308" s="541">
        <v>8.8884248913712313E-2</v>
      </c>
      <c r="U308" s="557">
        <v>36.673400000000001</v>
      </c>
      <c r="V308" s="557">
        <v>22.438099999999999</v>
      </c>
      <c r="W308" s="557">
        <v>52.550147000000003</v>
      </c>
      <c r="X308" s="542">
        <v>1025.3677</v>
      </c>
      <c r="Y308" s="557">
        <v>7.2880000000000003</v>
      </c>
      <c r="Z308" s="542">
        <v>103.97</v>
      </c>
      <c r="AA308" s="557">
        <v>8.2360000000000007</v>
      </c>
      <c r="AB308" s="557">
        <v>0.5716</v>
      </c>
      <c r="AC308" s="557">
        <v>0.64539999999999997</v>
      </c>
      <c r="AD308" s="557">
        <v>36.6721</v>
      </c>
      <c r="AE308" s="557">
        <v>22.4375</v>
      </c>
      <c r="AF308" s="557">
        <v>52.548059000000002</v>
      </c>
      <c r="AG308" s="542">
        <v>1025.3706999999999</v>
      </c>
      <c r="AH308" s="557">
        <v>7.4260000000000002</v>
      </c>
      <c r="AI308" s="542">
        <v>105.935</v>
      </c>
      <c r="AJ308" s="557">
        <v>8.25</v>
      </c>
      <c r="AK308" s="557">
        <v>0.60160000000000002</v>
      </c>
      <c r="AL308" s="557">
        <v>0.63759999999999994</v>
      </c>
      <c r="AM308" s="542">
        <v>8.1</v>
      </c>
    </row>
    <row r="309" spans="1:39">
      <c r="A309" s="546" t="s">
        <v>292</v>
      </c>
      <c r="B309" s="551">
        <v>42359</v>
      </c>
      <c r="C309" s="552">
        <v>0.58586800000000006</v>
      </c>
      <c r="D309" s="553" t="s">
        <v>237</v>
      </c>
      <c r="E309" s="559">
        <v>0.83899999999999997</v>
      </c>
      <c r="F309" s="559">
        <v>1.39</v>
      </c>
      <c r="G309" s="559">
        <v>0.48099999999999998</v>
      </c>
      <c r="H309" s="553" t="s">
        <v>348</v>
      </c>
      <c r="I309" s="553" t="s">
        <v>349</v>
      </c>
      <c r="J309" s="553" t="s">
        <v>349</v>
      </c>
      <c r="K309" s="556">
        <v>16.399999999999999</v>
      </c>
      <c r="L309" s="556">
        <v>148</v>
      </c>
      <c r="M309" s="553" t="s">
        <v>119</v>
      </c>
      <c r="N309" s="553" t="s">
        <v>198</v>
      </c>
      <c r="O309" s="556" t="s">
        <v>246</v>
      </c>
      <c r="P309" s="556" t="s">
        <v>326</v>
      </c>
      <c r="Q309" s="556" t="s">
        <v>280</v>
      </c>
      <c r="R309" s="556" t="s">
        <v>249</v>
      </c>
      <c r="S309" s="556" t="s">
        <v>384</v>
      </c>
      <c r="T309" s="541">
        <v>0.1134089571919233</v>
      </c>
      <c r="U309" s="557">
        <v>36.573</v>
      </c>
      <c r="V309" s="557">
        <v>22.049900000000001</v>
      </c>
      <c r="W309" s="557">
        <v>52.007092</v>
      </c>
      <c r="X309" s="542">
        <v>1025.4004</v>
      </c>
      <c r="Y309" s="557">
        <v>7.6132999999999997</v>
      </c>
      <c r="Z309" s="542">
        <v>107.80500000000001</v>
      </c>
      <c r="AA309" s="557">
        <v>8.2189999999999994</v>
      </c>
      <c r="AB309" s="557">
        <v>0.7732</v>
      </c>
      <c r="AC309" s="557">
        <v>1.3046</v>
      </c>
      <c r="AD309" s="557">
        <v>36.5854</v>
      </c>
      <c r="AE309" s="557">
        <v>21.915900000000001</v>
      </c>
      <c r="AF309" s="557">
        <v>51.880080999999997</v>
      </c>
      <c r="AG309" s="542">
        <v>1025.4525000000001</v>
      </c>
      <c r="AH309" s="557">
        <v>7.5620000000000003</v>
      </c>
      <c r="AI309" s="542">
        <v>106.833</v>
      </c>
      <c r="AJ309" s="557">
        <v>8.23</v>
      </c>
      <c r="AK309" s="557">
        <v>0.49080000000000001</v>
      </c>
      <c r="AL309" s="557">
        <v>1.2472000000000001</v>
      </c>
      <c r="AM309" s="542">
        <v>6.5</v>
      </c>
    </row>
    <row r="310" spans="1:39">
      <c r="A310" s="546" t="s">
        <v>292</v>
      </c>
      <c r="B310" s="551">
        <v>42373</v>
      </c>
      <c r="C310" s="552">
        <v>1.17001</v>
      </c>
      <c r="D310" s="553" t="s">
        <v>250</v>
      </c>
      <c r="E310" s="560">
        <v>1.36</v>
      </c>
      <c r="F310" s="560">
        <v>2.97</v>
      </c>
      <c r="G310" s="560">
        <v>1.01</v>
      </c>
      <c r="H310" s="553" t="s">
        <v>348</v>
      </c>
      <c r="I310" s="553" t="s">
        <v>191</v>
      </c>
      <c r="J310" s="553" t="s">
        <v>349</v>
      </c>
      <c r="K310" s="556">
        <v>18.3</v>
      </c>
      <c r="L310" s="556">
        <v>152</v>
      </c>
      <c r="M310" s="553" t="s">
        <v>195</v>
      </c>
      <c r="N310" s="553" t="s">
        <v>198</v>
      </c>
      <c r="O310" s="556" t="s">
        <v>239</v>
      </c>
      <c r="P310" s="556" t="s">
        <v>326</v>
      </c>
      <c r="Q310" s="556" t="s">
        <v>326</v>
      </c>
      <c r="R310" s="556" t="s">
        <v>248</v>
      </c>
      <c r="S310" s="556" t="s">
        <v>388</v>
      </c>
      <c r="T310" s="541">
        <v>0.10008848051097695</v>
      </c>
      <c r="U310" s="557">
        <v>36.688699999999997</v>
      </c>
      <c r="V310" s="557">
        <v>23.4725</v>
      </c>
      <c r="W310" s="557">
        <v>53.682737000000003</v>
      </c>
      <c r="X310" s="542">
        <v>1025.0778</v>
      </c>
      <c r="Y310" s="557">
        <v>5.8647</v>
      </c>
      <c r="Z310" s="542">
        <v>85.194000000000003</v>
      </c>
      <c r="AA310" s="557">
        <v>8.2690000000000001</v>
      </c>
      <c r="AB310" s="557">
        <v>0.30320000000000003</v>
      </c>
      <c r="AC310" s="557">
        <v>0.66449999999999998</v>
      </c>
      <c r="AD310" s="557">
        <v>36.688699999999997</v>
      </c>
      <c r="AE310" s="557">
        <v>23.35</v>
      </c>
      <c r="AF310" s="557">
        <v>53.551274999999997</v>
      </c>
      <c r="AG310" s="542">
        <v>1025.1198999999999</v>
      </c>
      <c r="AH310" s="557">
        <v>5.9389000000000003</v>
      </c>
      <c r="AI310" s="542">
        <v>86.09</v>
      </c>
      <c r="AJ310" s="557">
        <v>8.2759999999999998</v>
      </c>
      <c r="AK310" s="557">
        <v>0.52980000000000005</v>
      </c>
      <c r="AL310" s="557">
        <v>1.0159</v>
      </c>
      <c r="AM310" s="542">
        <v>6.6</v>
      </c>
    </row>
    <row r="311" spans="1:39">
      <c r="A311" s="546" t="s">
        <v>292</v>
      </c>
      <c r="B311" s="551">
        <v>42380</v>
      </c>
      <c r="C311" s="561">
        <v>0.38356879921718467</v>
      </c>
      <c r="D311" s="553" t="s">
        <v>350</v>
      </c>
      <c r="E311" s="554">
        <v>0.755</v>
      </c>
      <c r="F311" s="554">
        <v>2.6</v>
      </c>
      <c r="G311" s="554">
        <v>0.89</v>
      </c>
      <c r="H311" s="553" t="s">
        <v>348</v>
      </c>
      <c r="I311" s="553" t="s">
        <v>191</v>
      </c>
      <c r="J311" s="553" t="s">
        <v>349</v>
      </c>
      <c r="K311" s="555">
        <v>18.600000000000001</v>
      </c>
      <c r="L311" s="555">
        <v>167</v>
      </c>
      <c r="M311" s="553" t="s">
        <v>202</v>
      </c>
      <c r="N311" s="553" t="s">
        <v>205</v>
      </c>
      <c r="O311" s="556" t="s">
        <v>246</v>
      </c>
      <c r="P311" s="556" t="s">
        <v>326</v>
      </c>
      <c r="Q311" s="556" t="s">
        <v>327</v>
      </c>
      <c r="R311" s="556" t="s">
        <v>248</v>
      </c>
      <c r="S311" s="556" t="s">
        <v>387</v>
      </c>
      <c r="T311" s="541">
        <v>8.7124008233750147E-2</v>
      </c>
      <c r="U311" s="557">
        <v>36.837699999999998</v>
      </c>
      <c r="V311" s="557">
        <v>25.295300000000001</v>
      </c>
      <c r="W311" s="557">
        <v>55.860035000000003</v>
      </c>
      <c r="X311" s="542">
        <v>1024.6409000000001</v>
      </c>
      <c r="Y311" s="557">
        <v>6.0678000000000001</v>
      </c>
      <c r="Z311" s="542">
        <v>91.012</v>
      </c>
      <c r="AA311" s="557">
        <v>8.1980000000000004</v>
      </c>
      <c r="AB311" s="557">
        <v>0.31540000000000001</v>
      </c>
      <c r="AC311" s="557">
        <v>0.4516</v>
      </c>
      <c r="AD311" s="557">
        <v>36.8461</v>
      </c>
      <c r="AE311" s="557">
        <v>25.297000000000001</v>
      </c>
      <c r="AF311" s="557">
        <v>55.873856000000004</v>
      </c>
      <c r="AG311" s="542">
        <v>1024.6523</v>
      </c>
      <c r="AH311" s="557">
        <v>6.1736000000000004</v>
      </c>
      <c r="AI311" s="542">
        <v>92.605000000000004</v>
      </c>
      <c r="AJ311" s="557">
        <v>8.1999999999999993</v>
      </c>
      <c r="AK311" s="557">
        <v>0.97509999999999997</v>
      </c>
      <c r="AL311" s="557">
        <v>1.4871000000000001</v>
      </c>
      <c r="AM311" s="542">
        <v>7.3</v>
      </c>
    </row>
    <row r="312" spans="1:39">
      <c r="A312" s="546" t="s">
        <v>292</v>
      </c>
      <c r="B312" s="551">
        <v>42387</v>
      </c>
      <c r="C312" s="552">
        <v>11.00971</v>
      </c>
      <c r="D312" s="553" t="s">
        <v>208</v>
      </c>
      <c r="E312" s="573">
        <v>10.1</v>
      </c>
      <c r="F312" s="554">
        <v>3.09</v>
      </c>
      <c r="G312" s="554">
        <v>0.34</v>
      </c>
      <c r="H312" s="553" t="s">
        <v>200</v>
      </c>
      <c r="I312" s="553" t="s">
        <v>191</v>
      </c>
      <c r="J312" s="553" t="s">
        <v>349</v>
      </c>
      <c r="K312" s="555">
        <v>15.8</v>
      </c>
      <c r="L312" s="555">
        <v>142</v>
      </c>
      <c r="M312" s="553" t="s">
        <v>119</v>
      </c>
      <c r="N312" s="553" t="s">
        <v>204</v>
      </c>
      <c r="O312" s="556" t="s">
        <v>241</v>
      </c>
      <c r="P312" s="556" t="s">
        <v>326</v>
      </c>
      <c r="Q312" s="556" t="s">
        <v>326</v>
      </c>
      <c r="R312" s="556" t="s">
        <v>239</v>
      </c>
      <c r="S312" s="556" t="s">
        <v>401</v>
      </c>
      <c r="T312" s="541">
        <v>0.11957401744718209</v>
      </c>
      <c r="U312" s="557">
        <v>36.832099999999997</v>
      </c>
      <c r="V312" s="557">
        <v>23.593900000000001</v>
      </c>
      <c r="W312" s="557">
        <v>54.000552999999996</v>
      </c>
      <c r="X312" s="542">
        <v>1025.1509000000001</v>
      </c>
      <c r="Y312" s="557">
        <v>5.4973000000000001</v>
      </c>
      <c r="Z312" s="542">
        <v>80.091999999999999</v>
      </c>
      <c r="AA312" s="557">
        <v>8.1419999999999995</v>
      </c>
      <c r="AB312" s="557">
        <v>0.25679999999999997</v>
      </c>
      <c r="AC312" s="557">
        <v>0.49230000000000002</v>
      </c>
      <c r="AD312" s="557">
        <v>36.831699999999998</v>
      </c>
      <c r="AE312" s="557">
        <v>23.593399999999999</v>
      </c>
      <c r="AF312" s="557">
        <v>53.999955</v>
      </c>
      <c r="AG312" s="542">
        <v>1025.1568</v>
      </c>
      <c r="AH312" s="557">
        <v>5.4698000000000002</v>
      </c>
      <c r="AI312" s="542">
        <v>79.691000000000003</v>
      </c>
      <c r="AJ312" s="557">
        <v>8.1460000000000008</v>
      </c>
      <c r="AK312" s="557">
        <v>0.26490000000000002</v>
      </c>
      <c r="AL312" s="557">
        <v>0.50960000000000005</v>
      </c>
      <c r="AM312" s="542">
        <v>6.5</v>
      </c>
    </row>
    <row r="313" spans="1:39">
      <c r="A313" s="546" t="s">
        <v>292</v>
      </c>
      <c r="B313" s="551">
        <v>42394</v>
      </c>
      <c r="C313" s="552">
        <v>3.5222850000000001</v>
      </c>
      <c r="D313" s="553" t="s">
        <v>267</v>
      </c>
      <c r="E313" s="554">
        <v>3.79</v>
      </c>
      <c r="F313" s="554">
        <v>2.52</v>
      </c>
      <c r="G313" s="554">
        <v>1.04</v>
      </c>
      <c r="H313" s="553" t="s">
        <v>97</v>
      </c>
      <c r="I313" s="553" t="s">
        <v>191</v>
      </c>
      <c r="J313" s="553" t="s">
        <v>349</v>
      </c>
      <c r="K313" s="555">
        <v>14.9</v>
      </c>
      <c r="L313" s="555">
        <v>156</v>
      </c>
      <c r="M313" s="553" t="s">
        <v>188</v>
      </c>
      <c r="N313" s="553" t="s">
        <v>192</v>
      </c>
      <c r="O313" s="556" t="s">
        <v>241</v>
      </c>
      <c r="P313" s="556" t="s">
        <v>326</v>
      </c>
      <c r="Q313" s="556" t="s">
        <v>326</v>
      </c>
      <c r="R313" s="556" t="s">
        <v>245</v>
      </c>
      <c r="S313" s="556" t="s">
        <v>401</v>
      </c>
      <c r="T313" s="541">
        <v>0.11960293551369648</v>
      </c>
      <c r="U313" s="557">
        <v>36.909100000000002</v>
      </c>
      <c r="V313" s="557">
        <v>25.651599999999998</v>
      </c>
      <c r="W313" s="557">
        <v>56.346567999999998</v>
      </c>
      <c r="X313" s="542">
        <v>1024.5842</v>
      </c>
      <c r="Y313" s="557">
        <v>6.2962999999999996</v>
      </c>
      <c r="Z313" s="542">
        <v>95.046000000000006</v>
      </c>
      <c r="AA313" s="557">
        <v>8.2590000000000003</v>
      </c>
      <c r="AB313" s="557">
        <v>0.58250000000000002</v>
      </c>
      <c r="AC313" s="557">
        <v>0.66369999999999996</v>
      </c>
      <c r="AD313" s="557">
        <v>36.908999999999999</v>
      </c>
      <c r="AE313" s="557">
        <v>25.6556</v>
      </c>
      <c r="AF313" s="557">
        <v>56.351348999999999</v>
      </c>
      <c r="AG313" s="542">
        <v>1024.5884000000001</v>
      </c>
      <c r="AH313" s="557">
        <v>6.3122999999999996</v>
      </c>
      <c r="AI313" s="542">
        <v>95.293000000000006</v>
      </c>
      <c r="AJ313" s="557">
        <v>8.2629999999999999</v>
      </c>
      <c r="AK313" s="557">
        <v>1.462</v>
      </c>
      <c r="AL313" s="557">
        <v>1.2667999999999999</v>
      </c>
      <c r="AM313" s="542">
        <v>7.7</v>
      </c>
    </row>
    <row r="314" spans="1:39">
      <c r="A314" s="546" t="s">
        <v>292</v>
      </c>
      <c r="B314" s="551">
        <v>42401</v>
      </c>
      <c r="C314" s="552">
        <v>5.242165</v>
      </c>
      <c r="D314" s="553" t="s">
        <v>336</v>
      </c>
      <c r="E314" s="554">
        <v>5.27</v>
      </c>
      <c r="F314" s="554">
        <v>2.86</v>
      </c>
      <c r="G314" s="554">
        <v>0.622</v>
      </c>
      <c r="H314" s="553" t="s">
        <v>108</v>
      </c>
      <c r="I314" s="553" t="s">
        <v>191</v>
      </c>
      <c r="J314" s="553" t="s">
        <v>349</v>
      </c>
      <c r="K314" s="556">
        <v>16.3</v>
      </c>
      <c r="L314" s="556">
        <v>157</v>
      </c>
      <c r="M314" s="553" t="s">
        <v>119</v>
      </c>
      <c r="N314" s="553" t="s">
        <v>192</v>
      </c>
      <c r="O314" s="556" t="s">
        <v>246</v>
      </c>
      <c r="P314" s="556" t="s">
        <v>326</v>
      </c>
      <c r="Q314" s="556" t="s">
        <v>280</v>
      </c>
      <c r="R314" s="556" t="s">
        <v>111</v>
      </c>
      <c r="S314" s="556" t="s">
        <v>388</v>
      </c>
      <c r="T314" s="541">
        <v>0.16731073927231915</v>
      </c>
      <c r="U314" s="557">
        <v>36.819099999999999</v>
      </c>
      <c r="V314" s="557">
        <v>21.921199999999999</v>
      </c>
      <c r="W314" s="557">
        <v>52.179589999999997</v>
      </c>
      <c r="X314" s="542">
        <v>1025.6247000000001</v>
      </c>
      <c r="Y314" s="557">
        <v>6.1017000000000001</v>
      </c>
      <c r="Z314" s="542">
        <v>86.328000000000003</v>
      </c>
      <c r="AA314" s="557">
        <v>8.1639999999999997</v>
      </c>
      <c r="AB314" s="557">
        <v>0.45019999999999999</v>
      </c>
      <c r="AC314" s="557">
        <v>0.58109999999999995</v>
      </c>
      <c r="AD314" s="557">
        <v>36.8157</v>
      </c>
      <c r="AE314" s="557">
        <v>21.923500000000001</v>
      </c>
      <c r="AF314" s="557">
        <v>52.178404</v>
      </c>
      <c r="AG314" s="542">
        <v>1025.6276</v>
      </c>
      <c r="AH314" s="557">
        <v>6.0555000000000003</v>
      </c>
      <c r="AI314" s="542">
        <v>85.677000000000007</v>
      </c>
      <c r="AJ314" s="557">
        <v>8.1720000000000006</v>
      </c>
      <c r="AK314" s="557">
        <v>0.4173</v>
      </c>
      <c r="AL314" s="557">
        <v>0.60060000000000002</v>
      </c>
      <c r="AM314" s="542">
        <v>5.4</v>
      </c>
    </row>
    <row r="315" spans="1:39">
      <c r="A315" s="546" t="s">
        <v>292</v>
      </c>
      <c r="B315" s="551">
        <v>42408</v>
      </c>
      <c r="C315" s="552">
        <v>1.483968</v>
      </c>
      <c r="D315" s="553" t="s">
        <v>111</v>
      </c>
      <c r="E315" s="554">
        <v>0.30299999999999999</v>
      </c>
      <c r="F315" s="554">
        <v>2.5</v>
      </c>
      <c r="G315" s="554">
        <v>1.33</v>
      </c>
      <c r="H315" s="553" t="s">
        <v>348</v>
      </c>
      <c r="I315" s="553" t="s">
        <v>196</v>
      </c>
      <c r="J315" s="553" t="s">
        <v>349</v>
      </c>
      <c r="K315" s="556">
        <v>16.600000000000001</v>
      </c>
      <c r="L315" s="556">
        <v>165</v>
      </c>
      <c r="M315" s="553" t="s">
        <v>102</v>
      </c>
      <c r="N315" s="553" t="s">
        <v>192</v>
      </c>
      <c r="O315" s="556" t="s">
        <v>238</v>
      </c>
      <c r="P315" s="556" t="s">
        <v>326</v>
      </c>
      <c r="Q315" s="556" t="s">
        <v>327</v>
      </c>
      <c r="R315" s="556" t="s">
        <v>242</v>
      </c>
      <c r="S315" s="556" t="s">
        <v>386</v>
      </c>
      <c r="T315" s="541">
        <v>0.10533976076861629</v>
      </c>
      <c r="U315" s="557">
        <v>36.933599999999998</v>
      </c>
      <c r="V315" s="557">
        <v>24.8704</v>
      </c>
      <c r="W315" s="557">
        <v>55.523817999999999</v>
      </c>
      <c r="X315" s="542">
        <v>1024.8441</v>
      </c>
      <c r="Y315" s="557">
        <v>5.9934000000000003</v>
      </c>
      <c r="Z315" s="542">
        <v>89.301000000000002</v>
      </c>
      <c r="AA315" s="557">
        <v>8.2080000000000002</v>
      </c>
      <c r="AB315" s="557">
        <v>0.30199999999999999</v>
      </c>
      <c r="AC315" s="557">
        <v>0.18079999999999999</v>
      </c>
      <c r="AD315" s="557">
        <v>36.9236</v>
      </c>
      <c r="AE315" s="557">
        <v>24.8643</v>
      </c>
      <c r="AF315" s="557">
        <v>55.504309999999997</v>
      </c>
      <c r="AG315" s="542">
        <v>1024.8440000000001</v>
      </c>
      <c r="AH315" s="557">
        <v>6.2481</v>
      </c>
      <c r="AI315" s="542">
        <v>93.08</v>
      </c>
      <c r="AJ315" s="557">
        <v>8.2170000000000005</v>
      </c>
      <c r="AK315" s="557">
        <v>0.60850000000000004</v>
      </c>
      <c r="AL315" s="557">
        <v>0.52600000000000002</v>
      </c>
      <c r="AM315" s="542">
        <v>6</v>
      </c>
    </row>
    <row r="316" spans="1:39">
      <c r="A316" s="546" t="s">
        <v>292</v>
      </c>
      <c r="B316" s="551">
        <v>42415</v>
      </c>
      <c r="C316" s="552">
        <v>1.4686790000000001</v>
      </c>
      <c r="D316" s="553" t="s">
        <v>111</v>
      </c>
      <c r="E316" s="554">
        <v>2.0499999999999998</v>
      </c>
      <c r="F316" s="554">
        <v>2.9</v>
      </c>
      <c r="G316" s="554">
        <v>0.44900000000000001</v>
      </c>
      <c r="H316" s="553" t="s">
        <v>348</v>
      </c>
      <c r="I316" s="553" t="s">
        <v>191</v>
      </c>
      <c r="J316" s="553" t="s">
        <v>349</v>
      </c>
      <c r="K316" s="555">
        <v>15.2</v>
      </c>
      <c r="L316" s="555">
        <v>165</v>
      </c>
      <c r="M316" s="553" t="s">
        <v>188</v>
      </c>
      <c r="N316" s="553" t="s">
        <v>192</v>
      </c>
      <c r="O316" s="556" t="s">
        <v>238</v>
      </c>
      <c r="P316" s="556" t="s">
        <v>326</v>
      </c>
      <c r="Q316" s="556" t="s">
        <v>326</v>
      </c>
      <c r="R316" s="556" t="s">
        <v>255</v>
      </c>
      <c r="S316" s="556" t="s">
        <v>401</v>
      </c>
      <c r="T316" s="541">
        <v>0.10347527773072719</v>
      </c>
      <c r="U316" s="557">
        <v>36.957900000000002</v>
      </c>
      <c r="V316" s="557">
        <v>22.782800000000002</v>
      </c>
      <c r="W316" s="557">
        <v>53.284363999999997</v>
      </c>
      <c r="X316" s="542">
        <v>1025.4837</v>
      </c>
      <c r="Y316" s="557">
        <v>7.0955000000000004</v>
      </c>
      <c r="Z316" s="542">
        <v>102.005</v>
      </c>
      <c r="AA316" s="557">
        <v>8.3059999999999992</v>
      </c>
      <c r="AB316" s="557">
        <v>0.43380000000000002</v>
      </c>
      <c r="AC316" s="557">
        <v>0.37080000000000002</v>
      </c>
      <c r="AD316" s="557">
        <v>36.964500000000001</v>
      </c>
      <c r="AE316" s="557">
        <v>22.783899999999999</v>
      </c>
      <c r="AF316" s="557">
        <v>53.294597000000003</v>
      </c>
      <c r="AG316" s="542">
        <v>1025.4938</v>
      </c>
      <c r="AH316" s="557">
        <v>7.1085000000000003</v>
      </c>
      <c r="AI316" s="542">
        <v>102.197</v>
      </c>
      <c r="AJ316" s="557">
        <v>8.3059999999999992</v>
      </c>
      <c r="AK316" s="557">
        <v>0.46010000000000001</v>
      </c>
      <c r="AL316" s="557">
        <v>0.41949999999999998</v>
      </c>
      <c r="AM316" s="542">
        <v>6</v>
      </c>
    </row>
    <row r="317" spans="1:39">
      <c r="A317" s="546" t="s">
        <v>292</v>
      </c>
      <c r="B317" s="551">
        <v>42429</v>
      </c>
      <c r="C317" s="552">
        <v>2.4176169999999999</v>
      </c>
      <c r="D317" s="553" t="s">
        <v>249</v>
      </c>
      <c r="E317" s="554">
        <v>1.53</v>
      </c>
      <c r="F317" s="554">
        <v>2.23</v>
      </c>
      <c r="G317" s="554">
        <v>0.26500000000000001</v>
      </c>
      <c r="H317" s="553" t="s">
        <v>348</v>
      </c>
      <c r="I317" s="553" t="s">
        <v>196</v>
      </c>
      <c r="J317" s="553" t="s">
        <v>349</v>
      </c>
      <c r="K317" s="555">
        <v>14.2</v>
      </c>
      <c r="L317" s="555">
        <v>143</v>
      </c>
      <c r="M317" s="553" t="s">
        <v>197</v>
      </c>
      <c r="N317" s="553" t="s">
        <v>204</v>
      </c>
      <c r="O317" s="556" t="s">
        <v>236</v>
      </c>
      <c r="P317" s="556" t="s">
        <v>326</v>
      </c>
      <c r="Q317" s="556" t="s">
        <v>326</v>
      </c>
      <c r="R317" s="556" t="s">
        <v>282</v>
      </c>
      <c r="S317" s="556" t="s">
        <v>384</v>
      </c>
      <c r="T317" s="541">
        <v>0.11568211231023397</v>
      </c>
      <c r="U317" s="557">
        <v>36.905099999999997</v>
      </c>
      <c r="V317" s="557">
        <v>23.815000000000001</v>
      </c>
      <c r="W317" s="557">
        <v>54.335535</v>
      </c>
      <c r="X317" s="542">
        <v>1025.1407999999999</v>
      </c>
      <c r="Y317" s="557">
        <v>6.6997</v>
      </c>
      <c r="Z317" s="542">
        <v>98.025000000000006</v>
      </c>
      <c r="AA317" s="557">
        <v>8.3849999999999998</v>
      </c>
      <c r="AB317" s="557">
        <v>0.34849999999999998</v>
      </c>
      <c r="AC317" s="557">
        <v>0.52300000000000002</v>
      </c>
      <c r="AD317" s="557">
        <v>36.905900000000003</v>
      </c>
      <c r="AE317" s="557">
        <v>23.816500000000001</v>
      </c>
      <c r="AF317" s="557">
        <v>54.339185000000001</v>
      </c>
      <c r="AG317" s="542">
        <v>1025.1496</v>
      </c>
      <c r="AH317" s="557">
        <v>6.6470000000000002</v>
      </c>
      <c r="AI317" s="542">
        <v>97.257000000000005</v>
      </c>
      <c r="AJ317" s="557">
        <v>8.3819999999999997</v>
      </c>
      <c r="AK317" s="557">
        <v>0.27650000000000002</v>
      </c>
      <c r="AL317" s="557">
        <v>0.50719999999999998</v>
      </c>
      <c r="AM317" s="542">
        <v>6.1</v>
      </c>
    </row>
    <row r="318" spans="1:39">
      <c r="A318" s="546" t="s">
        <v>292</v>
      </c>
      <c r="B318" s="551">
        <v>42436</v>
      </c>
      <c r="C318" s="552">
        <v>1.1064369999999999</v>
      </c>
      <c r="D318" s="553" t="s">
        <v>246</v>
      </c>
      <c r="E318" s="554">
        <v>0.67900000000000005</v>
      </c>
      <c r="F318" s="554">
        <v>1.03</v>
      </c>
      <c r="G318" s="554">
        <v>0.28299999999999997</v>
      </c>
      <c r="H318" s="553" t="s">
        <v>348</v>
      </c>
      <c r="I318" s="553" t="s">
        <v>349</v>
      </c>
      <c r="J318" s="553" t="s">
        <v>349</v>
      </c>
      <c r="K318" s="555">
        <v>15.7</v>
      </c>
      <c r="L318" s="555">
        <v>137</v>
      </c>
      <c r="M318" s="553" t="s">
        <v>119</v>
      </c>
      <c r="N318" s="553" t="s">
        <v>204</v>
      </c>
      <c r="O318" s="556" t="s">
        <v>255</v>
      </c>
      <c r="P318" s="556" t="s">
        <v>326</v>
      </c>
      <c r="Q318" s="556" t="s">
        <v>280</v>
      </c>
      <c r="R318" s="556" t="s">
        <v>248</v>
      </c>
      <c r="S318" s="556" t="s">
        <v>382</v>
      </c>
      <c r="T318" s="541">
        <v>9.1516086098567026E-2</v>
      </c>
      <c r="U318" s="557">
        <v>36.862099999999998</v>
      </c>
      <c r="V318" s="557">
        <v>21.789200000000001</v>
      </c>
      <c r="W318" s="557">
        <v>52.091853999999998</v>
      </c>
      <c r="X318" s="542">
        <v>1025.6939</v>
      </c>
      <c r="Y318" s="557">
        <v>6.7201000000000004</v>
      </c>
      <c r="Z318" s="542">
        <v>94.88</v>
      </c>
      <c r="AA318" s="557">
        <v>8.2319999999999993</v>
      </c>
      <c r="AB318" s="557">
        <v>0.45839999999999997</v>
      </c>
      <c r="AC318" s="557">
        <v>0.60660000000000003</v>
      </c>
      <c r="AD318" s="557">
        <v>36.8675</v>
      </c>
      <c r="AE318" s="557">
        <v>21.800599999999999</v>
      </c>
      <c r="AF318" s="557">
        <v>52.111296000000003</v>
      </c>
      <c r="AG318" s="542">
        <v>1025.6994999999999</v>
      </c>
      <c r="AH318" s="557">
        <v>6.8109999999999999</v>
      </c>
      <c r="AI318" s="542">
        <v>96.185000000000002</v>
      </c>
      <c r="AJ318" s="557">
        <v>8.23</v>
      </c>
      <c r="AK318" s="557">
        <v>0.3861</v>
      </c>
      <c r="AL318" s="557">
        <v>0.63839999999999997</v>
      </c>
      <c r="AM318" s="542">
        <v>6</v>
      </c>
    </row>
    <row r="319" spans="1:39">
      <c r="A319" s="546" t="s">
        <v>292</v>
      </c>
      <c r="B319" s="551">
        <v>42443</v>
      </c>
      <c r="C319" s="552">
        <v>0.83253299999999997</v>
      </c>
      <c r="D319" s="553" t="s">
        <v>241</v>
      </c>
      <c r="E319" s="554">
        <v>5.1400000000000001E-2</v>
      </c>
      <c r="F319" s="554">
        <v>1.32</v>
      </c>
      <c r="G319" s="554">
        <v>0.91200000000000003</v>
      </c>
      <c r="H319" s="553" t="s">
        <v>348</v>
      </c>
      <c r="I319" s="553" t="s">
        <v>349</v>
      </c>
      <c r="J319" s="553" t="s">
        <v>349</v>
      </c>
      <c r="K319" s="555">
        <v>20.3</v>
      </c>
      <c r="L319" s="555">
        <v>193</v>
      </c>
      <c r="M319" s="553" t="s">
        <v>203</v>
      </c>
      <c r="N319" s="553" t="s">
        <v>216</v>
      </c>
      <c r="O319" s="556" t="s">
        <v>265</v>
      </c>
      <c r="P319" s="556" t="s">
        <v>326</v>
      </c>
      <c r="Q319" s="556" t="s">
        <v>236</v>
      </c>
      <c r="R319" s="556" t="s">
        <v>284</v>
      </c>
      <c r="S319" s="556" t="s">
        <v>434</v>
      </c>
      <c r="T319" s="541">
        <v>0.19865480719363932</v>
      </c>
      <c r="U319" s="557">
        <v>36.8386</v>
      </c>
      <c r="V319" s="557">
        <v>23.0276</v>
      </c>
      <c r="W319" s="557">
        <v>53.396036000000002</v>
      </c>
      <c r="X319" s="542">
        <v>1025.3217999999999</v>
      </c>
      <c r="Y319" s="557">
        <v>6.7468000000000004</v>
      </c>
      <c r="Z319" s="542">
        <v>97.338999999999999</v>
      </c>
      <c r="AA319" s="557">
        <v>8.1370000000000005</v>
      </c>
      <c r="AB319" s="557">
        <v>1.1155999999999999</v>
      </c>
      <c r="AC319" s="557">
        <v>1.0791999999999999</v>
      </c>
      <c r="AD319" s="557">
        <v>36.841900000000003</v>
      </c>
      <c r="AE319" s="557">
        <v>23.018699999999999</v>
      </c>
      <c r="AF319" s="557">
        <v>53.391227999999998</v>
      </c>
      <c r="AG319" s="542">
        <v>1025.3326999999999</v>
      </c>
      <c r="AH319" s="557">
        <v>6.8186999999999998</v>
      </c>
      <c r="AI319" s="542">
        <v>98.363</v>
      </c>
      <c r="AJ319" s="557">
        <v>8.1470000000000002</v>
      </c>
      <c r="AK319" s="557">
        <v>1.2030000000000001</v>
      </c>
      <c r="AL319" s="557">
        <v>1.2962</v>
      </c>
      <c r="AM319" s="542">
        <v>4.5</v>
      </c>
    </row>
    <row r="320" spans="1:39">
      <c r="A320" s="562" t="s">
        <v>292</v>
      </c>
      <c r="B320" s="563">
        <v>42450</v>
      </c>
      <c r="C320" s="564">
        <v>0.63288699093105871</v>
      </c>
      <c r="D320" s="565" t="s">
        <v>237</v>
      </c>
      <c r="E320" s="554">
        <v>0.439</v>
      </c>
      <c r="F320" s="554">
        <v>1.28</v>
      </c>
      <c r="G320" s="554">
        <v>1.5</v>
      </c>
      <c r="H320" s="565" t="s">
        <v>348</v>
      </c>
      <c r="I320" s="565" t="s">
        <v>349</v>
      </c>
      <c r="J320" s="565" t="s">
        <v>349</v>
      </c>
      <c r="K320" s="542">
        <v>19.7</v>
      </c>
      <c r="L320" s="566">
        <v>221</v>
      </c>
      <c r="M320" s="565" t="s">
        <v>203</v>
      </c>
      <c r="N320" s="565" t="s">
        <v>279</v>
      </c>
      <c r="O320" s="567" t="s">
        <v>259</v>
      </c>
      <c r="P320" s="567" t="s">
        <v>326</v>
      </c>
      <c r="Q320" s="567" t="s">
        <v>240</v>
      </c>
      <c r="R320" s="567" t="s">
        <v>429</v>
      </c>
      <c r="S320" s="567" t="s">
        <v>409</v>
      </c>
      <c r="T320" s="541">
        <v>9.3843804915350007E-2</v>
      </c>
      <c r="U320" s="557">
        <v>37.047499999999999</v>
      </c>
      <c r="V320" s="557">
        <v>23.9329</v>
      </c>
      <c r="W320" s="557">
        <v>54.649987000000003</v>
      </c>
      <c r="X320" s="542">
        <v>1025.2132999999999</v>
      </c>
      <c r="Y320" s="557">
        <v>6.1946000000000003</v>
      </c>
      <c r="Z320" s="542">
        <v>90.893000000000001</v>
      </c>
      <c r="AA320" s="557">
        <v>8.2609999999999992</v>
      </c>
      <c r="AB320" s="557">
        <v>0.64680000000000004</v>
      </c>
      <c r="AC320" s="557">
        <v>1.01</v>
      </c>
      <c r="AD320" s="557">
        <v>37.0364</v>
      </c>
      <c r="AE320" s="557">
        <v>23.835699999999999</v>
      </c>
      <c r="AF320" s="557">
        <v>54.530037</v>
      </c>
      <c r="AG320" s="542">
        <v>1025.2396000000001</v>
      </c>
      <c r="AH320" s="557">
        <v>6.2435999999999998</v>
      </c>
      <c r="AI320" s="542">
        <v>91.453000000000003</v>
      </c>
      <c r="AJ320" s="557">
        <v>8.2650000000000006</v>
      </c>
      <c r="AK320" s="557">
        <v>0.5897</v>
      </c>
      <c r="AL320" s="557">
        <v>1.1874</v>
      </c>
      <c r="AM320" s="542">
        <v>8</v>
      </c>
    </row>
    <row r="321" spans="1:39">
      <c r="A321" s="546" t="s">
        <v>292</v>
      </c>
      <c r="B321" s="551">
        <v>42458</v>
      </c>
      <c r="C321" s="552">
        <v>1.8919210903356607</v>
      </c>
      <c r="D321" s="553" t="s">
        <v>242</v>
      </c>
      <c r="E321" s="554">
        <v>2.1800000000000002</v>
      </c>
      <c r="F321" s="554">
        <v>1.4</v>
      </c>
      <c r="G321" s="554">
        <v>0.61699999999999999</v>
      </c>
      <c r="H321" s="553" t="s">
        <v>348</v>
      </c>
      <c r="I321" s="553" t="s">
        <v>349</v>
      </c>
      <c r="J321" s="553" t="s">
        <v>349</v>
      </c>
      <c r="K321" s="555">
        <v>18.899999999999999</v>
      </c>
      <c r="L321" s="555">
        <v>177</v>
      </c>
      <c r="M321" s="553" t="s">
        <v>202</v>
      </c>
      <c r="N321" s="553" t="s">
        <v>218</v>
      </c>
      <c r="O321" s="556" t="s">
        <v>242</v>
      </c>
      <c r="P321" s="556" t="s">
        <v>326</v>
      </c>
      <c r="Q321" s="556" t="s">
        <v>240</v>
      </c>
      <c r="R321" s="556" t="s">
        <v>262</v>
      </c>
      <c r="S321" s="556" t="s">
        <v>397</v>
      </c>
      <c r="T321" s="541">
        <v>7.692366423321649E-2</v>
      </c>
      <c r="U321" s="557">
        <v>36.916699999999999</v>
      </c>
      <c r="V321" s="557">
        <v>22.321000000000002</v>
      </c>
      <c r="W321" s="557">
        <v>52.732990000000001</v>
      </c>
      <c r="X321" s="542">
        <v>1025.5853999999999</v>
      </c>
      <c r="Y321" s="557">
        <v>6.7458999999999998</v>
      </c>
      <c r="Z321" s="542">
        <v>96.174000000000007</v>
      </c>
      <c r="AA321" s="557">
        <v>8.2509999999999994</v>
      </c>
      <c r="AB321" s="557">
        <v>0.64890000000000003</v>
      </c>
      <c r="AC321" s="557">
        <v>0.89890000000000003</v>
      </c>
      <c r="AD321" s="557">
        <v>36.913800000000002</v>
      </c>
      <c r="AE321" s="557">
        <v>22.2971</v>
      </c>
      <c r="AF321" s="557">
        <v>52.704107999999998</v>
      </c>
      <c r="AG321" s="542">
        <v>1025.5956000000001</v>
      </c>
      <c r="AH321" s="557">
        <v>6.5721999999999996</v>
      </c>
      <c r="AI321" s="542">
        <v>93.656000000000006</v>
      </c>
      <c r="AJ321" s="557">
        <v>8.2530000000000001</v>
      </c>
      <c r="AK321" s="557">
        <v>0.77059999999999995</v>
      </c>
      <c r="AL321" s="557">
        <v>0.84250000000000003</v>
      </c>
      <c r="AM321" s="542" t="s">
        <v>435</v>
      </c>
    </row>
    <row r="322" spans="1:39">
      <c r="A322" s="546"/>
      <c r="B322" s="551"/>
      <c r="C322" s="552"/>
      <c r="D322" s="553"/>
      <c r="E322" s="554"/>
      <c r="F322" s="554"/>
      <c r="G322" s="554"/>
      <c r="H322" s="553"/>
      <c r="I322" s="553"/>
      <c r="J322" s="553"/>
      <c r="K322" s="555"/>
      <c r="L322" s="555"/>
      <c r="M322" s="553"/>
      <c r="N322" s="553"/>
      <c r="O322" s="556"/>
      <c r="P322" s="556"/>
      <c r="Q322" s="556"/>
      <c r="R322" s="556"/>
      <c r="S322" s="556"/>
      <c r="U322" s="557"/>
      <c r="V322" s="557"/>
      <c r="W322" s="557"/>
      <c r="X322" s="542"/>
      <c r="Y322" s="557"/>
      <c r="Z322" s="542"/>
      <c r="AA322" s="557"/>
      <c r="AB322" s="557"/>
      <c r="AC322" s="557"/>
      <c r="AD322" s="557"/>
      <c r="AE322" s="557"/>
      <c r="AF322" s="557"/>
      <c r="AG322" s="542"/>
      <c r="AH322" s="557"/>
      <c r="AI322" s="542"/>
      <c r="AJ322" s="557"/>
      <c r="AK322" s="557"/>
      <c r="AL322" s="557"/>
    </row>
    <row r="323" spans="1:39">
      <c r="A323" s="546" t="s">
        <v>95</v>
      </c>
      <c r="B323" s="551">
        <v>42339</v>
      </c>
      <c r="C323" s="552">
        <v>0.03</v>
      </c>
      <c r="D323" s="553" t="s">
        <v>350</v>
      </c>
      <c r="E323" s="554">
        <v>0.628</v>
      </c>
      <c r="F323" s="554">
        <v>0.95599999999999996</v>
      </c>
      <c r="G323" s="554">
        <v>0.753</v>
      </c>
      <c r="H323" s="553" t="s">
        <v>348</v>
      </c>
      <c r="I323" s="553" t="s">
        <v>349</v>
      </c>
      <c r="J323" s="553" t="s">
        <v>349</v>
      </c>
      <c r="K323" s="555">
        <v>22.1</v>
      </c>
      <c r="L323" s="555">
        <v>188</v>
      </c>
      <c r="M323" s="553" t="s">
        <v>304</v>
      </c>
      <c r="N323" s="553" t="s">
        <v>216</v>
      </c>
      <c r="O323" s="556" t="s">
        <v>366</v>
      </c>
      <c r="P323" s="556" t="s">
        <v>326</v>
      </c>
      <c r="Q323" s="556" t="s">
        <v>250</v>
      </c>
      <c r="R323" s="556"/>
      <c r="S323" s="556"/>
      <c r="T323" s="541">
        <v>0.20204582668143445</v>
      </c>
      <c r="U323" s="557">
        <v>36.066899999999997</v>
      </c>
      <c r="V323" s="557">
        <v>22.8095</v>
      </c>
      <c r="W323" s="557">
        <v>52.170571000000002</v>
      </c>
      <c r="X323" s="542">
        <v>1024.7992999999999</v>
      </c>
      <c r="Y323" s="557">
        <v>8.1174999999999997</v>
      </c>
      <c r="Z323" s="542">
        <v>116.15</v>
      </c>
      <c r="AA323" s="557">
        <v>8.2289999999999992</v>
      </c>
      <c r="AB323" s="557">
        <v>0.70220000000000005</v>
      </c>
      <c r="AC323" s="557">
        <v>2.4746999999999999</v>
      </c>
      <c r="AD323" s="557">
        <v>36.056699999999999</v>
      </c>
      <c r="AE323" s="557">
        <v>21.710999999999999</v>
      </c>
      <c r="AF323" s="557">
        <v>51.000931999999999</v>
      </c>
      <c r="AG323" s="542">
        <v>1025.1411000000001</v>
      </c>
      <c r="AH323" s="557">
        <v>7.6048</v>
      </c>
      <c r="AI323" s="542">
        <v>106.71899999999999</v>
      </c>
      <c r="AJ323" s="557">
        <v>8.2140000000000004</v>
      </c>
      <c r="AK323" s="557">
        <v>0.98719999999999997</v>
      </c>
      <c r="AL323" s="557">
        <v>9.1549999999999994</v>
      </c>
      <c r="AM323" s="542">
        <v>1.9</v>
      </c>
    </row>
    <row r="324" spans="1:39">
      <c r="A324" s="546" t="s">
        <v>95</v>
      </c>
      <c r="B324" s="551">
        <v>42345</v>
      </c>
      <c r="C324" s="552">
        <v>-5.4940000000000003E-2</v>
      </c>
      <c r="D324" s="553" t="s">
        <v>350</v>
      </c>
      <c r="E324" s="554">
        <v>-0.68200000000000005</v>
      </c>
      <c r="F324" s="554">
        <v>-9.8300000000000002E-3</v>
      </c>
      <c r="G324" s="554">
        <v>1.4999999999999999E-2</v>
      </c>
      <c r="H324" s="553" t="s">
        <v>348</v>
      </c>
      <c r="I324" s="553" t="s">
        <v>349</v>
      </c>
      <c r="J324" s="553" t="s">
        <v>349</v>
      </c>
      <c r="K324" s="555">
        <v>21.5</v>
      </c>
      <c r="L324" s="555">
        <v>172</v>
      </c>
      <c r="M324" s="553" t="s">
        <v>304</v>
      </c>
      <c r="N324" s="553" t="s">
        <v>205</v>
      </c>
      <c r="O324" s="556" t="s">
        <v>368</v>
      </c>
      <c r="P324" s="556" t="s">
        <v>326</v>
      </c>
      <c r="Q324" s="556" t="s">
        <v>250</v>
      </c>
      <c r="R324" s="556"/>
      <c r="S324" s="556"/>
      <c r="T324" s="541">
        <v>0.19475676250495047</v>
      </c>
      <c r="U324" s="557">
        <v>36.167900000000003</v>
      </c>
      <c r="V324" s="557">
        <v>21.807400000000001</v>
      </c>
      <c r="W324" s="557">
        <v>51.238748999999999</v>
      </c>
      <c r="X324" s="542">
        <v>1025.1614999999999</v>
      </c>
      <c r="Y324" s="557">
        <v>8.0187000000000008</v>
      </c>
      <c r="Z324" s="542">
        <v>112.792</v>
      </c>
      <c r="AA324" s="557">
        <v>8.4019999999999992</v>
      </c>
      <c r="AB324" s="557">
        <v>0.84550000000000003</v>
      </c>
      <c r="AC324" s="557">
        <v>2.7505999999999999</v>
      </c>
      <c r="AD324" s="557">
        <v>36.145499999999998</v>
      </c>
      <c r="AE324" s="557">
        <v>21.1358</v>
      </c>
      <c r="AF324" s="557">
        <v>50.506771000000001</v>
      </c>
      <c r="AG324" s="542">
        <v>1025.3690999999999</v>
      </c>
      <c r="AH324" s="557">
        <v>7.2766999999999999</v>
      </c>
      <c r="AI324" s="542">
        <v>101.122</v>
      </c>
      <c r="AJ324" s="557">
        <v>8.3710000000000004</v>
      </c>
      <c r="AK324" s="557">
        <v>0.94840000000000002</v>
      </c>
      <c r="AL324" s="557">
        <v>9.1549999999999994</v>
      </c>
      <c r="AM324" s="542">
        <v>2</v>
      </c>
    </row>
    <row r="325" spans="1:39">
      <c r="A325" s="546" t="s">
        <v>95</v>
      </c>
      <c r="B325" s="551">
        <v>42352</v>
      </c>
      <c r="C325" s="552">
        <v>0.40403800000000001</v>
      </c>
      <c r="D325" s="553" t="s">
        <v>350</v>
      </c>
      <c r="E325" s="559">
        <v>-0.56799999999999995</v>
      </c>
      <c r="F325" s="559">
        <v>0.81599999999999995</v>
      </c>
      <c r="G325" s="559">
        <v>0.79600000000000004</v>
      </c>
      <c r="H325" s="553" t="s">
        <v>348</v>
      </c>
      <c r="I325" s="553" t="s">
        <v>349</v>
      </c>
      <c r="J325" s="553" t="s">
        <v>349</v>
      </c>
      <c r="K325" s="556">
        <v>20.6</v>
      </c>
      <c r="L325" s="556">
        <v>184</v>
      </c>
      <c r="M325" s="553" t="s">
        <v>201</v>
      </c>
      <c r="N325" s="553" t="s">
        <v>218</v>
      </c>
      <c r="O325" s="556" t="s">
        <v>258</v>
      </c>
      <c r="P325" s="556" t="s">
        <v>326</v>
      </c>
      <c r="Q325" s="556" t="s">
        <v>237</v>
      </c>
      <c r="R325" s="556"/>
      <c r="S325" s="556"/>
      <c r="T325" s="541">
        <v>0.1452406684014631</v>
      </c>
      <c r="U325" s="557">
        <v>36.250500000000002</v>
      </c>
      <c r="V325" s="557">
        <v>22.681100000000001</v>
      </c>
      <c r="W325" s="557">
        <v>52.269817000000003</v>
      </c>
      <c r="X325" s="542">
        <v>1024.9765</v>
      </c>
      <c r="Y325" s="557">
        <v>7.1018999999999997</v>
      </c>
      <c r="Z325" s="542">
        <v>101.497</v>
      </c>
      <c r="AA325" s="557">
        <v>8.1029999999999998</v>
      </c>
      <c r="AB325" s="557">
        <v>0.65259999999999996</v>
      </c>
      <c r="AC325" s="557">
        <v>1.1215999999999999</v>
      </c>
      <c r="AD325" s="557">
        <v>36.281799999999997</v>
      </c>
      <c r="AE325" s="557">
        <v>22.155799999999999</v>
      </c>
      <c r="AF325" s="557">
        <v>51.755324999999999</v>
      </c>
      <c r="AG325" s="542">
        <v>1025.1874</v>
      </c>
      <c r="AH325" s="557">
        <v>7.1153000000000004</v>
      </c>
      <c r="AI325" s="542">
        <v>100.77200000000001</v>
      </c>
      <c r="AJ325" s="557">
        <v>8.1240000000000006</v>
      </c>
      <c r="AK325" s="557">
        <v>1.1234999999999999</v>
      </c>
      <c r="AL325" s="557">
        <v>3.7736000000000001</v>
      </c>
      <c r="AM325" s="542">
        <v>3</v>
      </c>
    </row>
    <row r="326" spans="1:39">
      <c r="A326" s="546" t="s">
        <v>95</v>
      </c>
      <c r="B326" s="551">
        <v>42359</v>
      </c>
      <c r="C326" s="552">
        <v>0.42212100000000002</v>
      </c>
      <c r="D326" s="553" t="s">
        <v>350</v>
      </c>
      <c r="E326" s="559">
        <v>0.17799999999999999</v>
      </c>
      <c r="F326" s="559">
        <v>-0.11799999999999999</v>
      </c>
      <c r="G326" s="559">
        <v>0.51100000000000001</v>
      </c>
      <c r="H326" s="553" t="s">
        <v>348</v>
      </c>
      <c r="I326" s="553" t="s">
        <v>349</v>
      </c>
      <c r="J326" s="553" t="s">
        <v>349</v>
      </c>
      <c r="K326" s="556">
        <v>18.5</v>
      </c>
      <c r="L326" s="556">
        <v>150</v>
      </c>
      <c r="M326" s="553" t="s">
        <v>195</v>
      </c>
      <c r="N326" s="553" t="s">
        <v>198</v>
      </c>
      <c r="O326" s="556" t="s">
        <v>253</v>
      </c>
      <c r="P326" s="556" t="s">
        <v>326</v>
      </c>
      <c r="Q326" s="556" t="s">
        <v>236</v>
      </c>
      <c r="R326" s="556"/>
      <c r="S326" s="552"/>
      <c r="T326" s="541">
        <v>0.15427612183224704</v>
      </c>
      <c r="U326" s="557">
        <v>36.456099999999999</v>
      </c>
      <c r="V326" s="557">
        <v>23.117799999999999</v>
      </c>
      <c r="W326" s="557">
        <v>53.000244000000002</v>
      </c>
      <c r="X326" s="542">
        <v>1025.0052000000001</v>
      </c>
      <c r="Y326" s="557">
        <v>7.2934000000000001</v>
      </c>
      <c r="Z326" s="542">
        <v>105.158</v>
      </c>
      <c r="AA326" s="557">
        <v>8.1690000000000005</v>
      </c>
      <c r="AB326" s="557">
        <v>0.87419999999999998</v>
      </c>
      <c r="AC326" s="557">
        <v>1.2714000000000001</v>
      </c>
      <c r="AD326" s="557">
        <v>36.472499999999997</v>
      </c>
      <c r="AE326" s="557">
        <v>21.897200000000002</v>
      </c>
      <c r="AF326" s="557">
        <v>51.721283</v>
      </c>
      <c r="AG326" s="542">
        <v>1025.4033999999999</v>
      </c>
      <c r="AH326" s="557">
        <v>7.2229000000000001</v>
      </c>
      <c r="AI326" s="542">
        <v>101.94199999999999</v>
      </c>
      <c r="AJ326" s="557">
        <v>8.1850000000000005</v>
      </c>
      <c r="AK326" s="557">
        <v>0.84830000000000005</v>
      </c>
      <c r="AL326" s="557">
        <v>3.4214000000000002</v>
      </c>
      <c r="AM326" s="542">
        <v>2.8</v>
      </c>
    </row>
    <row r="327" spans="1:39">
      <c r="A327" s="546" t="s">
        <v>95</v>
      </c>
      <c r="B327" s="551">
        <v>42373</v>
      </c>
      <c r="C327" s="552">
        <v>0.39152900000000002</v>
      </c>
      <c r="D327" s="553" t="s">
        <v>350</v>
      </c>
      <c r="E327" s="560">
        <v>0.78900000000000003</v>
      </c>
      <c r="F327" s="560">
        <v>1.63</v>
      </c>
      <c r="G327" s="560">
        <v>2.23</v>
      </c>
      <c r="H327" s="553" t="s">
        <v>348</v>
      </c>
      <c r="I327" s="553" t="s">
        <v>349</v>
      </c>
      <c r="J327" s="553" t="s">
        <v>196</v>
      </c>
      <c r="K327" s="556">
        <v>19.100000000000001</v>
      </c>
      <c r="L327" s="556">
        <v>161</v>
      </c>
      <c r="M327" s="553" t="s">
        <v>202</v>
      </c>
      <c r="N327" s="553" t="s">
        <v>192</v>
      </c>
      <c r="O327" s="556" t="s">
        <v>281</v>
      </c>
      <c r="P327" s="556" t="s">
        <v>326</v>
      </c>
      <c r="Q327" s="556" t="s">
        <v>238</v>
      </c>
      <c r="R327" s="556"/>
      <c r="S327" s="552"/>
      <c r="T327" s="541">
        <v>0.15643634047392005</v>
      </c>
      <c r="U327" s="557">
        <v>36.666600000000003</v>
      </c>
      <c r="V327" s="557">
        <v>24.965299999999999</v>
      </c>
      <c r="W327" s="557">
        <v>55.270933999999997</v>
      </c>
      <c r="X327" s="542">
        <v>1024.6128000000001</v>
      </c>
      <c r="Y327" s="557">
        <v>6.9184000000000001</v>
      </c>
      <c r="Z327" s="542">
        <v>103.092</v>
      </c>
      <c r="AA327" s="557">
        <v>8.3070000000000004</v>
      </c>
      <c r="AB327" s="557">
        <v>0.4148</v>
      </c>
      <c r="AC327" s="557">
        <v>1.5347</v>
      </c>
      <c r="AD327" s="557">
        <v>36.621699999999997</v>
      </c>
      <c r="AE327" s="557">
        <v>23.683399999999999</v>
      </c>
      <c r="AF327" s="557">
        <v>53.827289999999998</v>
      </c>
      <c r="AG327" s="542">
        <v>1025.0034000000001</v>
      </c>
      <c r="AH327" s="557">
        <v>6.4286000000000003</v>
      </c>
      <c r="AI327" s="542">
        <v>93.691000000000003</v>
      </c>
      <c r="AJ327" s="557">
        <v>8.3130000000000006</v>
      </c>
      <c r="AK327" s="557">
        <v>1.2067000000000001</v>
      </c>
      <c r="AL327" s="557">
        <v>8.1730999999999998</v>
      </c>
      <c r="AM327" s="542">
        <v>3.6</v>
      </c>
    </row>
    <row r="328" spans="1:39">
      <c r="A328" s="546" t="s">
        <v>95</v>
      </c>
      <c r="B328" s="551">
        <v>42380</v>
      </c>
      <c r="C328" s="561">
        <v>6.8564372582824662E-2</v>
      </c>
      <c r="D328" s="553" t="s">
        <v>350</v>
      </c>
      <c r="E328" s="554">
        <v>0.47499999999999998</v>
      </c>
      <c r="F328" s="554">
        <v>0.89500000000000002</v>
      </c>
      <c r="G328" s="554">
        <v>1.1100000000000001</v>
      </c>
      <c r="H328" s="553" t="s">
        <v>348</v>
      </c>
      <c r="I328" s="553" t="s">
        <v>349</v>
      </c>
      <c r="J328" s="553" t="s">
        <v>349</v>
      </c>
      <c r="K328" s="555">
        <v>18.100000000000001</v>
      </c>
      <c r="L328" s="555">
        <v>156</v>
      </c>
      <c r="M328" s="553" t="s">
        <v>195</v>
      </c>
      <c r="N328" s="553" t="s">
        <v>192</v>
      </c>
      <c r="O328" s="556" t="s">
        <v>288</v>
      </c>
      <c r="P328" s="556" t="s">
        <v>326</v>
      </c>
      <c r="Q328" s="556" t="s">
        <v>238</v>
      </c>
      <c r="R328" s="556"/>
      <c r="S328" s="552"/>
      <c r="T328" s="541">
        <v>0.15240496396652387</v>
      </c>
      <c r="U328" s="557">
        <v>36.421199999999999</v>
      </c>
      <c r="V328" s="557">
        <v>25.505700000000001</v>
      </c>
      <c r="W328" s="557">
        <v>55.527839</v>
      </c>
      <c r="X328" s="542">
        <v>1024.2629999999999</v>
      </c>
      <c r="Y328" s="557">
        <v>6.8813000000000004</v>
      </c>
      <c r="Z328" s="542">
        <v>103.334</v>
      </c>
      <c r="AA328" s="557">
        <v>8.2110000000000003</v>
      </c>
      <c r="AB328" s="557">
        <v>0.59199999999999997</v>
      </c>
      <c r="AC328" s="557">
        <v>1.4884999999999999</v>
      </c>
      <c r="AD328" s="557">
        <v>36.4863</v>
      </c>
      <c r="AE328" s="557">
        <v>24.802299999999999</v>
      </c>
      <c r="AF328" s="557">
        <v>54.857424999999999</v>
      </c>
      <c r="AG328" s="542">
        <v>1024.5651</v>
      </c>
      <c r="AH328" s="557">
        <v>6.3140000000000001</v>
      </c>
      <c r="AI328" s="542">
        <v>93.728999999999999</v>
      </c>
      <c r="AJ328" s="557">
        <v>8.1890000000000001</v>
      </c>
      <c r="AK328" s="557">
        <v>1.0363</v>
      </c>
      <c r="AL328" s="557">
        <v>6.1504000000000003</v>
      </c>
      <c r="AM328" s="542">
        <v>3</v>
      </c>
    </row>
    <row r="329" spans="1:39">
      <c r="A329" s="546" t="s">
        <v>95</v>
      </c>
      <c r="B329" s="551">
        <v>42387</v>
      </c>
      <c r="C329" s="552">
        <v>0.41454800000000003</v>
      </c>
      <c r="D329" s="553" t="s">
        <v>350</v>
      </c>
      <c r="E329" s="554">
        <v>-7.3599999999999999E-2</v>
      </c>
      <c r="F329" s="554">
        <v>1.1200000000000001</v>
      </c>
      <c r="G329" s="554">
        <v>1.02</v>
      </c>
      <c r="H329" s="553" t="s">
        <v>348</v>
      </c>
      <c r="I329" s="553" t="s">
        <v>349</v>
      </c>
      <c r="J329" s="553" t="s">
        <v>349</v>
      </c>
      <c r="K329" s="555">
        <v>16.7</v>
      </c>
      <c r="L329" s="555">
        <v>148</v>
      </c>
      <c r="M329" s="553" t="s">
        <v>102</v>
      </c>
      <c r="N329" s="553" t="s">
        <v>198</v>
      </c>
      <c r="O329" s="556" t="s">
        <v>286</v>
      </c>
      <c r="P329" s="556" t="s">
        <v>326</v>
      </c>
      <c r="Q329" s="556" t="s">
        <v>243</v>
      </c>
      <c r="R329" s="556"/>
      <c r="S329" s="556"/>
      <c r="T329" s="541">
        <v>0.15085980189320103</v>
      </c>
      <c r="U329" s="557">
        <v>36.572400000000002</v>
      </c>
      <c r="V329" s="557">
        <v>24.723700000000001</v>
      </c>
      <c r="W329" s="557">
        <v>54.882976999999997</v>
      </c>
      <c r="X329" s="542">
        <v>1024.6147000000001</v>
      </c>
      <c r="Y329" s="557">
        <v>6.5833000000000004</v>
      </c>
      <c r="Z329" s="542">
        <v>97.644000000000005</v>
      </c>
      <c r="AA329" s="557">
        <v>8.1950000000000003</v>
      </c>
      <c r="AB329" s="557">
        <v>0.49170000000000003</v>
      </c>
      <c r="AC329" s="557">
        <v>3.0632999999999999</v>
      </c>
      <c r="AD329" s="557">
        <v>36.578699999999998</v>
      </c>
      <c r="AE329" s="557">
        <v>24.509799999999998</v>
      </c>
      <c r="AF329" s="557">
        <v>54.663769000000002</v>
      </c>
      <c r="AG329" s="542">
        <v>1024.7244000000001</v>
      </c>
      <c r="AH329" s="557">
        <v>5.8566000000000003</v>
      </c>
      <c r="AI329" s="542">
        <v>86.552999999999997</v>
      </c>
      <c r="AJ329" s="557">
        <v>8.1690000000000005</v>
      </c>
      <c r="AK329" s="557">
        <v>0.61350000000000005</v>
      </c>
      <c r="AL329" s="557">
        <v>4.7352999999999996</v>
      </c>
      <c r="AM329" s="542">
        <v>3.5</v>
      </c>
    </row>
    <row r="330" spans="1:39">
      <c r="A330" s="546" t="s">
        <v>95</v>
      </c>
      <c r="B330" s="551">
        <v>42394</v>
      </c>
      <c r="C330" s="552">
        <v>0.96646500000000002</v>
      </c>
      <c r="D330" s="553" t="s">
        <v>239</v>
      </c>
      <c r="E330" s="554">
        <v>0.66500000000000004</v>
      </c>
      <c r="F330" s="554">
        <v>2.0499999999999998</v>
      </c>
      <c r="G330" s="554">
        <v>3.3</v>
      </c>
      <c r="H330" s="553" t="s">
        <v>348</v>
      </c>
      <c r="I330" s="553" t="s">
        <v>196</v>
      </c>
      <c r="J330" s="553" t="s">
        <v>191</v>
      </c>
      <c r="K330" s="555">
        <v>18</v>
      </c>
      <c r="L330" s="555">
        <v>157</v>
      </c>
      <c r="M330" s="553" t="s">
        <v>195</v>
      </c>
      <c r="N330" s="553" t="s">
        <v>192</v>
      </c>
      <c r="O330" s="556" t="s">
        <v>267</v>
      </c>
      <c r="P330" s="556" t="s">
        <v>326</v>
      </c>
      <c r="Q330" s="556" t="s">
        <v>238</v>
      </c>
      <c r="R330" s="556"/>
      <c r="S330" s="556"/>
      <c r="T330" s="541">
        <v>0.15386906002335979</v>
      </c>
      <c r="U330" s="557">
        <v>36.7179</v>
      </c>
      <c r="V330" s="557">
        <v>25.372699999999998</v>
      </c>
      <c r="W330" s="557">
        <v>55.783535000000001</v>
      </c>
      <c r="X330" s="542">
        <v>1024.5265999999999</v>
      </c>
      <c r="Y330" s="557">
        <v>6.6553000000000004</v>
      </c>
      <c r="Z330" s="542">
        <v>99.887</v>
      </c>
      <c r="AA330" s="557">
        <v>8.2100000000000009</v>
      </c>
      <c r="AB330" s="557">
        <v>0.54720000000000002</v>
      </c>
      <c r="AC330" s="557">
        <v>1.5790999999999999</v>
      </c>
      <c r="AD330" s="557">
        <v>36.741500000000002</v>
      </c>
      <c r="AE330" s="557">
        <v>24.7011</v>
      </c>
      <c r="AF330" s="557">
        <v>55.087369000000002</v>
      </c>
      <c r="AG330" s="542">
        <v>1024.7881</v>
      </c>
      <c r="AH330" s="557">
        <v>5.9173</v>
      </c>
      <c r="AI330" s="542">
        <v>87.817999999999998</v>
      </c>
      <c r="AJ330" s="557">
        <v>8.1890000000000001</v>
      </c>
      <c r="AK330" s="557">
        <v>1.0289999999999999</v>
      </c>
      <c r="AL330" s="557">
        <v>2.7465999999999999</v>
      </c>
      <c r="AM330" s="542">
        <v>3.5</v>
      </c>
    </row>
    <row r="331" spans="1:39">
      <c r="A331" s="546" t="s">
        <v>95</v>
      </c>
      <c r="B331" s="551">
        <v>42401</v>
      </c>
      <c r="C331" s="552">
        <v>0.89566100000000004</v>
      </c>
      <c r="D331" s="553" t="s">
        <v>243</v>
      </c>
      <c r="E331" s="554">
        <v>0.36399999999999999</v>
      </c>
      <c r="F331" s="554">
        <v>0.57299999999999995</v>
      </c>
      <c r="G331" s="554">
        <v>3.33</v>
      </c>
      <c r="H331" s="553" t="s">
        <v>348</v>
      </c>
      <c r="I331" s="553" t="s">
        <v>349</v>
      </c>
      <c r="J331" s="553" t="s">
        <v>191</v>
      </c>
      <c r="K331" s="555">
        <v>18.399999999999999</v>
      </c>
      <c r="L331" s="555">
        <v>163</v>
      </c>
      <c r="M331" s="553" t="s">
        <v>195</v>
      </c>
      <c r="N331" s="553" t="s">
        <v>192</v>
      </c>
      <c r="O331" s="556" t="s">
        <v>106</v>
      </c>
      <c r="P331" s="556" t="s">
        <v>327</v>
      </c>
      <c r="Q331" s="556" t="s">
        <v>243</v>
      </c>
      <c r="R331" s="556"/>
      <c r="S331" s="556"/>
      <c r="T331" s="541">
        <v>0.18513435667513989</v>
      </c>
      <c r="U331" s="557">
        <v>36.803600000000003</v>
      </c>
      <c r="V331" s="557">
        <v>23.5199</v>
      </c>
      <c r="W331" s="557">
        <v>53.883322999999997</v>
      </c>
      <c r="X331" s="542">
        <v>1025.1513</v>
      </c>
      <c r="Y331" s="557">
        <v>7.3003</v>
      </c>
      <c r="Z331" s="542">
        <v>106.20699999999999</v>
      </c>
      <c r="AA331" s="557">
        <v>8.2279999999999998</v>
      </c>
      <c r="AB331" s="557">
        <v>0.43290000000000001</v>
      </c>
      <c r="AC331" s="557">
        <v>2.2656999999999998</v>
      </c>
      <c r="AD331" s="557">
        <v>36.783799999999999</v>
      </c>
      <c r="AE331" s="557">
        <v>22.9983</v>
      </c>
      <c r="AF331" s="557">
        <v>53.297832</v>
      </c>
      <c r="AG331" s="542">
        <v>1025.3266000000001</v>
      </c>
      <c r="AH331" s="557">
        <v>6.6455000000000002</v>
      </c>
      <c r="AI331" s="542">
        <v>95.799000000000007</v>
      </c>
      <c r="AJ331" s="557">
        <v>8.2189999999999994</v>
      </c>
      <c r="AK331" s="557">
        <v>0.63849999999999996</v>
      </c>
      <c r="AL331" s="557">
        <v>4.0720000000000001</v>
      </c>
      <c r="AM331" s="542">
        <v>4.2</v>
      </c>
    </row>
    <row r="332" spans="1:39">
      <c r="A332" s="546" t="s">
        <v>95</v>
      </c>
      <c r="B332" s="551">
        <v>42408</v>
      </c>
      <c r="C332" s="552">
        <v>0.157804</v>
      </c>
      <c r="D332" s="553" t="s">
        <v>350</v>
      </c>
      <c r="E332" s="554">
        <v>-0.73799999999999999</v>
      </c>
      <c r="F332" s="554">
        <v>1.07</v>
      </c>
      <c r="G332" s="554">
        <v>1.21</v>
      </c>
      <c r="H332" s="553" t="s">
        <v>348</v>
      </c>
      <c r="I332" s="553" t="s">
        <v>349</v>
      </c>
      <c r="J332" s="553" t="s">
        <v>349</v>
      </c>
      <c r="K332" s="556">
        <v>19</v>
      </c>
      <c r="L332" s="556">
        <v>161</v>
      </c>
      <c r="M332" s="553" t="s">
        <v>202</v>
      </c>
      <c r="N332" s="553" t="s">
        <v>192</v>
      </c>
      <c r="O332" s="556" t="s">
        <v>284</v>
      </c>
      <c r="P332" s="556" t="s">
        <v>326</v>
      </c>
      <c r="Q332" s="556" t="s">
        <v>239</v>
      </c>
      <c r="R332" s="556"/>
      <c r="S332" s="556"/>
      <c r="T332" s="541">
        <v>0.15700588300178067</v>
      </c>
      <c r="U332" s="557">
        <v>36.844000000000001</v>
      </c>
      <c r="V332" s="557">
        <v>25.2179</v>
      </c>
      <c r="W332" s="557">
        <v>55.784025</v>
      </c>
      <c r="X332" s="542">
        <v>1024.6715999999999</v>
      </c>
      <c r="Y332" s="557">
        <v>6.9947999999999997</v>
      </c>
      <c r="Z332" s="542">
        <v>104.783</v>
      </c>
      <c r="AA332" s="557">
        <v>8.2249999999999996</v>
      </c>
      <c r="AB332" s="557">
        <v>0.53969999999999996</v>
      </c>
      <c r="AC332" s="557">
        <v>1.2229000000000001</v>
      </c>
      <c r="AD332" s="557">
        <v>36.816800000000001</v>
      </c>
      <c r="AE332" s="557">
        <v>24.043900000000001</v>
      </c>
      <c r="AF332" s="557">
        <v>54.472486000000004</v>
      </c>
      <c r="AG332" s="542">
        <v>1025.0436</v>
      </c>
      <c r="AH332" s="557">
        <v>6.8376000000000001</v>
      </c>
      <c r="AI332" s="542">
        <v>100.386</v>
      </c>
      <c r="AJ332" s="557">
        <v>8.2309999999999999</v>
      </c>
      <c r="AK332" s="557">
        <v>1.1080000000000001</v>
      </c>
      <c r="AL332" s="557">
        <v>8.0792000000000002</v>
      </c>
      <c r="AM332" s="542">
        <v>3.5</v>
      </c>
    </row>
    <row r="333" spans="1:39">
      <c r="A333" s="546" t="s">
        <v>95</v>
      </c>
      <c r="B333" s="551">
        <v>42415</v>
      </c>
      <c r="C333" s="552">
        <v>0.39414100000000002</v>
      </c>
      <c r="D333" s="553" t="s">
        <v>350</v>
      </c>
      <c r="E333" s="554">
        <v>1.0900000000000001</v>
      </c>
      <c r="F333" s="554">
        <v>1.49</v>
      </c>
      <c r="G333" s="554">
        <v>0.96</v>
      </c>
      <c r="H333" s="553" t="s">
        <v>348</v>
      </c>
      <c r="I333" s="553" t="s">
        <v>349</v>
      </c>
      <c r="J333" s="553" t="s">
        <v>349</v>
      </c>
      <c r="K333" s="555">
        <v>16.100000000000001</v>
      </c>
      <c r="L333" s="555">
        <v>160</v>
      </c>
      <c r="M333" s="553" t="s">
        <v>119</v>
      </c>
      <c r="N333" s="553" t="s">
        <v>192</v>
      </c>
      <c r="O333" s="556" t="s">
        <v>305</v>
      </c>
      <c r="P333" s="556" t="s">
        <v>326</v>
      </c>
      <c r="Q333" s="556" t="s">
        <v>237</v>
      </c>
      <c r="R333" s="556"/>
      <c r="S333" s="556"/>
      <c r="T333" s="541">
        <v>0.13249122677515321</v>
      </c>
      <c r="U333" s="557">
        <v>36.892499999999998</v>
      </c>
      <c r="V333" s="557">
        <v>24.938800000000001</v>
      </c>
      <c r="W333" s="557">
        <v>55.543706999999998</v>
      </c>
      <c r="X333" s="542">
        <v>1024.7919999999999</v>
      </c>
      <c r="Y333" s="557">
        <v>7.1418999999999997</v>
      </c>
      <c r="Z333" s="542">
        <v>106.512</v>
      </c>
      <c r="AA333" s="557">
        <v>8.2940000000000005</v>
      </c>
      <c r="AB333" s="557">
        <v>0.44350000000000001</v>
      </c>
      <c r="AC333" s="557">
        <v>1.7025999999999999</v>
      </c>
      <c r="AD333" s="557">
        <v>36.874000000000002</v>
      </c>
      <c r="AE333" s="557">
        <v>24.5748</v>
      </c>
      <c r="AF333" s="557">
        <v>55.125920999999998</v>
      </c>
      <c r="AG333" s="542">
        <v>1024.9290000000001</v>
      </c>
      <c r="AH333" s="557">
        <v>6.9581999999999997</v>
      </c>
      <c r="AI333" s="542">
        <v>103.121</v>
      </c>
      <c r="AJ333" s="557">
        <v>8.2959999999999994</v>
      </c>
      <c r="AK333" s="557">
        <v>0.64390000000000003</v>
      </c>
      <c r="AL333" s="557">
        <v>3.4276</v>
      </c>
      <c r="AM333" s="542">
        <v>4</v>
      </c>
    </row>
    <row r="334" spans="1:39">
      <c r="A334" s="546" t="s">
        <v>95</v>
      </c>
      <c r="B334" s="551">
        <v>42429</v>
      </c>
      <c r="C334" s="552">
        <v>0.132164</v>
      </c>
      <c r="D334" s="553" t="s">
        <v>350</v>
      </c>
      <c r="E334" s="554">
        <v>-0.11600000000000001</v>
      </c>
      <c r="F334" s="554">
        <v>1.3</v>
      </c>
      <c r="G334" s="554">
        <v>0.41</v>
      </c>
      <c r="H334" s="553" t="s">
        <v>348</v>
      </c>
      <c r="I334" s="553" t="s">
        <v>349</v>
      </c>
      <c r="J334" s="553" t="s">
        <v>349</v>
      </c>
      <c r="K334" s="555">
        <v>16.8</v>
      </c>
      <c r="L334" s="555">
        <v>156</v>
      </c>
      <c r="M334" s="553" t="s">
        <v>102</v>
      </c>
      <c r="N334" s="553" t="s">
        <v>192</v>
      </c>
      <c r="O334" s="556" t="s">
        <v>283</v>
      </c>
      <c r="P334" s="556" t="s">
        <v>326</v>
      </c>
      <c r="Q334" s="556" t="s">
        <v>239</v>
      </c>
      <c r="R334" s="556"/>
      <c r="S334" s="556"/>
      <c r="T334" s="541">
        <v>0.16287571498921172</v>
      </c>
      <c r="U334" s="557">
        <v>36.765599999999999</v>
      </c>
      <c r="V334" s="557">
        <v>24.3733</v>
      </c>
      <c r="W334" s="557">
        <v>54.759041000000003</v>
      </c>
      <c r="X334" s="542">
        <v>1024.8678</v>
      </c>
      <c r="Y334" s="557">
        <v>7.4340000000000002</v>
      </c>
      <c r="Z334" s="542">
        <v>109.726</v>
      </c>
      <c r="AA334" s="557">
        <v>8.4580000000000002</v>
      </c>
      <c r="AB334" s="557">
        <v>0.72770000000000001</v>
      </c>
      <c r="AC334" s="557">
        <v>2.4502999999999999</v>
      </c>
      <c r="AD334" s="557">
        <v>36.819899999999997</v>
      </c>
      <c r="AE334" s="557">
        <v>23.295000000000002</v>
      </c>
      <c r="AF334" s="557">
        <v>53.665013999999999</v>
      </c>
      <c r="AG334" s="542">
        <v>1025.2687000000001</v>
      </c>
      <c r="AH334" s="557">
        <v>6.9386999999999999</v>
      </c>
      <c r="AI334" s="542">
        <v>100.563</v>
      </c>
      <c r="AJ334" s="557">
        <v>8.4369999999999994</v>
      </c>
      <c r="AK334" s="557">
        <v>1.2134</v>
      </c>
      <c r="AL334" s="557">
        <v>9.1549999999999994</v>
      </c>
      <c r="AM334" s="542">
        <v>3.4</v>
      </c>
    </row>
    <row r="335" spans="1:39">
      <c r="A335" s="546" t="s">
        <v>95</v>
      </c>
      <c r="B335" s="551">
        <v>42436</v>
      </c>
      <c r="C335" s="552">
        <v>0.34290399999999999</v>
      </c>
      <c r="D335" s="553" t="s">
        <v>350</v>
      </c>
      <c r="E335" s="554">
        <v>-0.20200000000000001</v>
      </c>
      <c r="F335" s="554">
        <v>1.36</v>
      </c>
      <c r="G335" s="554">
        <v>0.38200000000000001</v>
      </c>
      <c r="H335" s="553" t="s">
        <v>348</v>
      </c>
      <c r="I335" s="553" t="s">
        <v>349</v>
      </c>
      <c r="J335" s="553" t="s">
        <v>349</v>
      </c>
      <c r="K335" s="555">
        <v>17</v>
      </c>
      <c r="L335" s="555">
        <v>150</v>
      </c>
      <c r="M335" s="553" t="s">
        <v>102</v>
      </c>
      <c r="N335" s="553" t="s">
        <v>198</v>
      </c>
      <c r="O335" s="556" t="s">
        <v>285</v>
      </c>
      <c r="P335" s="556" t="s">
        <v>326</v>
      </c>
      <c r="Q335" s="556" t="s">
        <v>238</v>
      </c>
      <c r="R335" s="556"/>
      <c r="S335" s="556"/>
      <c r="T335" s="541">
        <v>0.16457703767656717</v>
      </c>
      <c r="U335" s="557">
        <v>36.9086</v>
      </c>
      <c r="V335" s="557">
        <v>24.065300000000001</v>
      </c>
      <c r="W335" s="557">
        <v>54.612417000000001</v>
      </c>
      <c r="X335" s="542">
        <v>1025.069</v>
      </c>
      <c r="Y335" s="557">
        <v>7.1138000000000003</v>
      </c>
      <c r="Z335" s="542">
        <v>104.53400000000001</v>
      </c>
      <c r="AA335" s="557">
        <v>8.3179999999999996</v>
      </c>
      <c r="AB335" s="557">
        <v>0.58279999999999998</v>
      </c>
      <c r="AC335" s="557">
        <v>1.1922999999999999</v>
      </c>
      <c r="AD335" s="557">
        <v>36.884599999999999</v>
      </c>
      <c r="AE335" s="557">
        <v>23.248200000000001</v>
      </c>
      <c r="AF335" s="557">
        <v>53.69791</v>
      </c>
      <c r="AG335" s="542">
        <v>1025.3305</v>
      </c>
      <c r="AH335" s="557">
        <v>6.8452000000000002</v>
      </c>
      <c r="AI335" s="542">
        <v>99.164000000000001</v>
      </c>
      <c r="AJ335" s="557">
        <v>8.3219999999999992</v>
      </c>
      <c r="AK335" s="557">
        <v>0.7893</v>
      </c>
      <c r="AL335" s="557">
        <v>4.3010999999999999</v>
      </c>
      <c r="AM335" s="542">
        <v>3</v>
      </c>
    </row>
    <row r="336" spans="1:39">
      <c r="A336" s="546" t="s">
        <v>95</v>
      </c>
      <c r="B336" s="551">
        <v>42443</v>
      </c>
      <c r="C336" s="552">
        <v>0.288354</v>
      </c>
      <c r="D336" s="553" t="s">
        <v>350</v>
      </c>
      <c r="E336" s="554">
        <v>-0.221</v>
      </c>
      <c r="F336" s="554">
        <v>0.56399999999999995</v>
      </c>
      <c r="G336" s="554">
        <v>1.51</v>
      </c>
      <c r="H336" s="553" t="s">
        <v>348</v>
      </c>
      <c r="I336" s="553" t="s">
        <v>349</v>
      </c>
      <c r="J336" s="553" t="s">
        <v>349</v>
      </c>
      <c r="K336" s="555">
        <v>16</v>
      </c>
      <c r="L336" s="555">
        <v>160</v>
      </c>
      <c r="M336" s="553" t="s">
        <v>119</v>
      </c>
      <c r="N336" s="553" t="s">
        <v>192</v>
      </c>
      <c r="O336" s="556" t="s">
        <v>282</v>
      </c>
      <c r="P336" s="556" t="s">
        <v>326</v>
      </c>
      <c r="Q336" s="556" t="s">
        <v>238</v>
      </c>
      <c r="R336" s="556"/>
      <c r="S336" s="556"/>
      <c r="T336" s="541">
        <v>0.15008040717141827</v>
      </c>
      <c r="U336" s="557">
        <v>36.966900000000003</v>
      </c>
      <c r="V336" s="557">
        <v>24.652799999999999</v>
      </c>
      <c r="W336" s="557">
        <v>55.330204999999999</v>
      </c>
      <c r="X336" s="542">
        <v>1024.9356</v>
      </c>
      <c r="Y336" s="557">
        <v>7.0663</v>
      </c>
      <c r="Z336" s="542">
        <v>104.91800000000001</v>
      </c>
      <c r="AA336" s="557">
        <v>8.3059999999999992</v>
      </c>
      <c r="AB336" s="557">
        <v>0.6704</v>
      </c>
      <c r="AC336" s="557">
        <v>1.8011999999999999</v>
      </c>
      <c r="AD336" s="557">
        <v>36.958799999999997</v>
      </c>
      <c r="AE336" s="557">
        <v>23.940100000000001</v>
      </c>
      <c r="AF336" s="557">
        <v>54.546086000000003</v>
      </c>
      <c r="AG336" s="542">
        <v>1025.1849999999999</v>
      </c>
      <c r="AH336" s="557">
        <v>6.7999000000000001</v>
      </c>
      <c r="AI336" s="542">
        <v>99.734999999999999</v>
      </c>
      <c r="AJ336" s="557">
        <v>8.3010000000000002</v>
      </c>
      <c r="AK336" s="557">
        <v>1.0775999999999999</v>
      </c>
      <c r="AL336" s="557">
        <v>4.4955999999999996</v>
      </c>
      <c r="AM336" s="542">
        <v>3.7</v>
      </c>
    </row>
    <row r="337" spans="1:39">
      <c r="A337" s="562" t="s">
        <v>95</v>
      </c>
      <c r="B337" s="563">
        <v>42450</v>
      </c>
      <c r="C337" s="564">
        <v>9.420340228294076E-2</v>
      </c>
      <c r="D337" s="565" t="s">
        <v>350</v>
      </c>
      <c r="E337" s="554">
        <v>-0.28999999999999998</v>
      </c>
      <c r="F337" s="554">
        <v>1.34</v>
      </c>
      <c r="G337" s="554">
        <v>1.27</v>
      </c>
      <c r="H337" s="565" t="s">
        <v>348</v>
      </c>
      <c r="I337" s="565" t="s">
        <v>349</v>
      </c>
      <c r="J337" s="565" t="s">
        <v>349</v>
      </c>
      <c r="K337" s="542">
        <v>15</v>
      </c>
      <c r="L337" s="566">
        <v>143</v>
      </c>
      <c r="M337" s="565" t="s">
        <v>188</v>
      </c>
      <c r="N337" s="565" t="s">
        <v>204</v>
      </c>
      <c r="O337" s="567" t="s">
        <v>249</v>
      </c>
      <c r="P337" s="567" t="s">
        <v>326</v>
      </c>
      <c r="Q337" s="567" t="s">
        <v>236</v>
      </c>
      <c r="R337" s="567"/>
      <c r="S337" s="567"/>
      <c r="T337" s="541">
        <v>0.13888013120623935</v>
      </c>
      <c r="U337" s="557">
        <v>36.882399999999997</v>
      </c>
      <c r="V337" s="557">
        <v>23.829599999999999</v>
      </c>
      <c r="W337" s="557">
        <v>54.321731999999997</v>
      </c>
      <c r="X337" s="542">
        <v>1025.1188999999999</v>
      </c>
      <c r="Y337" s="557">
        <v>7.0963000000000003</v>
      </c>
      <c r="Z337" s="542">
        <v>103.84</v>
      </c>
      <c r="AA337" s="557">
        <v>8.3279999999999994</v>
      </c>
      <c r="AB337" s="557">
        <v>0.4945</v>
      </c>
      <c r="AC337" s="557">
        <v>1.6318999999999999</v>
      </c>
      <c r="AD337" s="557">
        <v>36.948</v>
      </c>
      <c r="AE337" s="557">
        <v>22.944500000000001</v>
      </c>
      <c r="AF337" s="557">
        <v>53.450749000000002</v>
      </c>
      <c r="AG337" s="542">
        <v>1025.4680000000001</v>
      </c>
      <c r="AH337" s="557">
        <v>6.9882</v>
      </c>
      <c r="AI337" s="542">
        <v>100.74</v>
      </c>
      <c r="AJ337" s="557">
        <v>8.3330000000000002</v>
      </c>
      <c r="AK337" s="557">
        <v>0.92149999999999999</v>
      </c>
      <c r="AL337" s="557">
        <v>6.3762999999999996</v>
      </c>
      <c r="AM337" s="542">
        <v>3.4</v>
      </c>
    </row>
    <row r="338" spans="1:39">
      <c r="A338" s="546" t="s">
        <v>95</v>
      </c>
      <c r="B338" s="551">
        <v>42458</v>
      </c>
      <c r="C338" s="552">
        <v>0.18203013207126778</v>
      </c>
      <c r="D338" s="553" t="s">
        <v>350</v>
      </c>
      <c r="E338" s="554">
        <v>0.36099999999999999</v>
      </c>
      <c r="F338" s="554">
        <v>0.73699999999999999</v>
      </c>
      <c r="G338" s="554">
        <v>1.1200000000000001</v>
      </c>
      <c r="H338" s="553" t="s">
        <v>348</v>
      </c>
      <c r="I338" s="553" t="s">
        <v>349</v>
      </c>
      <c r="J338" s="553" t="s">
        <v>349</v>
      </c>
      <c r="K338" s="555">
        <v>16</v>
      </c>
      <c r="L338" s="555">
        <v>152</v>
      </c>
      <c r="M338" s="553" t="s">
        <v>119</v>
      </c>
      <c r="N338" s="553" t="s">
        <v>198</v>
      </c>
      <c r="O338" s="556" t="s">
        <v>436</v>
      </c>
      <c r="P338" s="556" t="s">
        <v>326</v>
      </c>
      <c r="Q338" s="556" t="s">
        <v>246</v>
      </c>
      <c r="R338" s="556"/>
      <c r="S338" s="556"/>
      <c r="T338" s="541">
        <v>0.17529002486927411</v>
      </c>
      <c r="U338" s="557">
        <v>36.798999999999999</v>
      </c>
      <c r="V338" s="557">
        <v>22.9269</v>
      </c>
      <c r="W338" s="557">
        <v>53.236525</v>
      </c>
      <c r="X338" s="542">
        <v>1025.3214</v>
      </c>
      <c r="Y338" s="557">
        <v>7.3150000000000004</v>
      </c>
      <c r="Z338" s="542">
        <v>105.327</v>
      </c>
      <c r="AA338" s="557">
        <v>8.2289999999999992</v>
      </c>
      <c r="AB338" s="557">
        <v>0.47089999999999999</v>
      </c>
      <c r="AC338" s="557">
        <v>1.9488000000000001</v>
      </c>
      <c r="AD338" s="557">
        <v>36.778199999999998</v>
      </c>
      <c r="AE338" s="557">
        <v>22.282399999999999</v>
      </c>
      <c r="AF338" s="557">
        <v>52.519874000000002</v>
      </c>
      <c r="AG338" s="542">
        <v>1025.5299</v>
      </c>
      <c r="AH338" s="557">
        <v>7.1295000000000002</v>
      </c>
      <c r="AI338" s="542">
        <v>101.491</v>
      </c>
      <c r="AJ338" s="557">
        <v>8.2319999999999993</v>
      </c>
      <c r="AK338" s="557">
        <v>0.58179999999999998</v>
      </c>
      <c r="AL338" s="557">
        <v>6.8289</v>
      </c>
      <c r="AM338" s="542">
        <v>2.5</v>
      </c>
    </row>
    <row r="339" spans="1:39">
      <c r="A339" s="546" t="s">
        <v>437</v>
      </c>
      <c r="B339" s="551">
        <v>42415</v>
      </c>
      <c r="C339" s="552">
        <v>0.37005500000000002</v>
      </c>
      <c r="D339" s="553" t="s">
        <v>350</v>
      </c>
      <c r="E339" s="559">
        <v>1.05</v>
      </c>
      <c r="F339" s="559">
        <v>0.88100000000000001</v>
      </c>
      <c r="G339" s="559">
        <v>1.31</v>
      </c>
      <c r="H339" s="553" t="s">
        <v>348</v>
      </c>
      <c r="I339" s="553" t="s">
        <v>349</v>
      </c>
      <c r="J339" s="553" t="s">
        <v>349</v>
      </c>
      <c r="K339" s="555">
        <v>16.2</v>
      </c>
      <c r="L339" s="555">
        <v>164</v>
      </c>
      <c r="M339" s="553" t="s">
        <v>119</v>
      </c>
      <c r="N339" s="553" t="s">
        <v>192</v>
      </c>
      <c r="O339" s="556" t="s">
        <v>285</v>
      </c>
      <c r="P339" s="556" t="s">
        <v>326</v>
      </c>
      <c r="Q339" s="556" t="s">
        <v>237</v>
      </c>
      <c r="R339" s="544"/>
      <c r="S339" s="543"/>
      <c r="T339" s="558"/>
      <c r="U339" s="556"/>
    </row>
    <row r="340" spans="1:39">
      <c r="A340" s="546" t="s">
        <v>369</v>
      </c>
      <c r="B340" s="551">
        <v>42339</v>
      </c>
      <c r="C340" s="552">
        <v>0</v>
      </c>
      <c r="D340" s="553" t="s">
        <v>350</v>
      </c>
      <c r="E340" s="554">
        <v>-0.19900000000000001</v>
      </c>
      <c r="F340" s="554">
        <v>1.54</v>
      </c>
      <c r="G340" s="554">
        <v>0.24199999999999999</v>
      </c>
      <c r="H340" s="553" t="s">
        <v>348</v>
      </c>
      <c r="I340" s="553" t="s">
        <v>349</v>
      </c>
      <c r="J340" s="553" t="s">
        <v>349</v>
      </c>
      <c r="K340" s="555">
        <v>12.9</v>
      </c>
      <c r="L340" s="555">
        <v>109</v>
      </c>
      <c r="M340" s="553" t="s">
        <v>206</v>
      </c>
      <c r="N340" s="553" t="s">
        <v>193</v>
      </c>
      <c r="O340" s="556" t="s">
        <v>243</v>
      </c>
      <c r="P340" s="556" t="s">
        <v>326</v>
      </c>
      <c r="Q340" s="556" t="s">
        <v>280</v>
      </c>
      <c r="R340" s="556" t="s">
        <v>252</v>
      </c>
      <c r="S340" s="556" t="s">
        <v>382</v>
      </c>
      <c r="T340" s="541">
        <v>9.2765821055238409E-2</v>
      </c>
      <c r="U340" s="557">
        <v>36.253799999999998</v>
      </c>
      <c r="V340" s="557">
        <v>22.311199999999999</v>
      </c>
      <c r="W340" s="557">
        <v>51.880901000000001</v>
      </c>
      <c r="X340" s="542">
        <v>1025.0842</v>
      </c>
      <c r="Y340" s="557">
        <v>7.0388999999999999</v>
      </c>
      <c r="Z340" s="542">
        <v>99.947000000000003</v>
      </c>
      <c r="AA340" s="557">
        <v>8.1809999999999992</v>
      </c>
      <c r="AB340" s="557">
        <v>0.64</v>
      </c>
      <c r="AC340" s="557">
        <v>0.54159999999999997</v>
      </c>
      <c r="AD340" s="557">
        <v>36.282299999999999</v>
      </c>
      <c r="AE340" s="557">
        <v>21.612400000000001</v>
      </c>
      <c r="AF340" s="557">
        <v>51.183635000000002</v>
      </c>
      <c r="AG340" s="542">
        <v>1025.3739</v>
      </c>
      <c r="AH340" s="557">
        <v>6.6383000000000001</v>
      </c>
      <c r="AI340" s="542">
        <v>93.114999999999995</v>
      </c>
      <c r="AJ340" s="557">
        <v>8.1760000000000002</v>
      </c>
      <c r="AK340" s="557">
        <v>1.9053</v>
      </c>
      <c r="AL340" s="557">
        <v>1.7352000000000001</v>
      </c>
      <c r="AM340" s="542">
        <v>5.7</v>
      </c>
    </row>
    <row r="341" spans="1:39">
      <c r="A341" s="546" t="s">
        <v>369</v>
      </c>
      <c r="B341" s="551">
        <v>42345</v>
      </c>
      <c r="C341" s="552">
        <v>0.12220200000000001</v>
      </c>
      <c r="D341" s="553" t="s">
        <v>350</v>
      </c>
      <c r="E341" s="554">
        <v>-0.55800000000000005</v>
      </c>
      <c r="F341" s="554">
        <v>1.25</v>
      </c>
      <c r="G341" s="554">
        <v>0.22800000000000001</v>
      </c>
      <c r="H341" s="553" t="s">
        <v>348</v>
      </c>
      <c r="I341" s="553" t="s">
        <v>349</v>
      </c>
      <c r="J341" s="553" t="s">
        <v>349</v>
      </c>
      <c r="K341" s="555">
        <v>12.8</v>
      </c>
      <c r="L341" s="555">
        <v>109</v>
      </c>
      <c r="M341" s="553" t="s">
        <v>206</v>
      </c>
      <c r="N341" s="553" t="s">
        <v>193</v>
      </c>
      <c r="O341" s="556" t="s">
        <v>250</v>
      </c>
      <c r="P341" s="556" t="s">
        <v>326</v>
      </c>
      <c r="Q341" s="556" t="s">
        <v>280</v>
      </c>
      <c r="R341" s="556" t="s">
        <v>249</v>
      </c>
      <c r="S341" s="556" t="s">
        <v>380</v>
      </c>
      <c r="T341" s="541">
        <v>0.10552709811426564</v>
      </c>
      <c r="U341" s="557">
        <v>36.305399999999999</v>
      </c>
      <c r="V341" s="557">
        <v>21.501899999999999</v>
      </c>
      <c r="W341" s="557">
        <v>51.088188000000002</v>
      </c>
      <c r="X341" s="542">
        <v>1025.3505</v>
      </c>
      <c r="Y341" s="557">
        <v>7.1722999999999999</v>
      </c>
      <c r="Z341" s="542">
        <v>100.42</v>
      </c>
      <c r="AA341" s="557">
        <v>8.3450000000000006</v>
      </c>
      <c r="AB341" s="557">
        <v>0.55359999999999998</v>
      </c>
      <c r="AC341" s="557">
        <v>0.49490000000000001</v>
      </c>
      <c r="AD341" s="557">
        <v>36.314999999999998</v>
      </c>
      <c r="AE341" s="557">
        <v>20.722100000000001</v>
      </c>
      <c r="AF341" s="557">
        <v>50.284317000000001</v>
      </c>
      <c r="AG341" s="542">
        <v>1025.6447000000001</v>
      </c>
      <c r="AH341" s="557">
        <v>6.7282999999999999</v>
      </c>
      <c r="AI341" s="542">
        <v>92.9</v>
      </c>
      <c r="AJ341" s="557">
        <v>8.3409999999999993</v>
      </c>
      <c r="AK341" s="557">
        <v>2.5615999999999999</v>
      </c>
      <c r="AL341" s="557">
        <v>1.6726000000000001</v>
      </c>
      <c r="AM341" s="542">
        <v>4.7</v>
      </c>
    </row>
    <row r="342" spans="1:39">
      <c r="A342" s="546" t="s">
        <v>369</v>
      </c>
      <c r="B342" s="551">
        <v>42352</v>
      </c>
      <c r="C342" s="552">
        <v>0.37237599999999998</v>
      </c>
      <c r="D342" s="553" t="s">
        <v>350</v>
      </c>
      <c r="E342" s="559">
        <v>0.41599999999999998</v>
      </c>
      <c r="F342" s="559">
        <v>0.77300000000000002</v>
      </c>
      <c r="G342" s="559">
        <v>1.49</v>
      </c>
      <c r="H342" s="553" t="s">
        <v>348</v>
      </c>
      <c r="I342" s="553" t="s">
        <v>349</v>
      </c>
      <c r="J342" s="553" t="s">
        <v>349</v>
      </c>
      <c r="K342" s="556">
        <v>13.5</v>
      </c>
      <c r="L342" s="556">
        <v>110</v>
      </c>
      <c r="M342" s="553" t="s">
        <v>197</v>
      </c>
      <c r="N342" s="553" t="s">
        <v>193</v>
      </c>
      <c r="O342" s="556" t="s">
        <v>238</v>
      </c>
      <c r="P342" s="556" t="s">
        <v>326</v>
      </c>
      <c r="Q342" s="556" t="s">
        <v>327</v>
      </c>
      <c r="R342" s="556" t="s">
        <v>254</v>
      </c>
      <c r="S342" s="556" t="s">
        <v>385</v>
      </c>
      <c r="T342" s="541">
        <v>7.1659904175011599E-2</v>
      </c>
      <c r="U342" s="557">
        <v>36.410200000000003</v>
      </c>
      <c r="V342" s="557">
        <v>22.104900000000001</v>
      </c>
      <c r="W342" s="557">
        <v>51.859972999999997</v>
      </c>
      <c r="X342" s="542">
        <v>1025.2610999999999</v>
      </c>
      <c r="Y342" s="557">
        <v>7.1677</v>
      </c>
      <c r="Z342" s="542">
        <v>101.498</v>
      </c>
      <c r="AA342" s="557">
        <v>8.1359999999999992</v>
      </c>
      <c r="AB342" s="557">
        <v>0.3075</v>
      </c>
      <c r="AC342" s="557">
        <v>0.31319999999999998</v>
      </c>
      <c r="AD342" s="557">
        <v>36.396999999999998</v>
      </c>
      <c r="AE342" s="557">
        <v>21.494900000000001</v>
      </c>
      <c r="AF342" s="557">
        <v>51.202725999999998</v>
      </c>
      <c r="AG342" s="542">
        <v>1025.4937</v>
      </c>
      <c r="AH342" s="557">
        <v>6.8894000000000002</v>
      </c>
      <c r="AI342" s="542">
        <v>96.498999999999995</v>
      </c>
      <c r="AJ342" s="557">
        <v>8.1289999999999996</v>
      </c>
      <c r="AK342" s="557">
        <v>1.9582999999999999</v>
      </c>
      <c r="AL342" s="557">
        <v>1.7511000000000001</v>
      </c>
      <c r="AM342" s="542">
        <v>6.8</v>
      </c>
    </row>
    <row r="343" spans="1:39">
      <c r="A343" s="546" t="s">
        <v>369</v>
      </c>
      <c r="B343" s="551">
        <v>42359</v>
      </c>
      <c r="C343" s="552">
        <v>0.70650599999999997</v>
      </c>
      <c r="D343" s="553" t="s">
        <v>238</v>
      </c>
      <c r="E343" s="559">
        <v>0.24</v>
      </c>
      <c r="F343" s="559">
        <v>0.76800000000000002</v>
      </c>
      <c r="G343" s="559">
        <v>-7.7200000000000005E-2</v>
      </c>
      <c r="H343" s="553" t="s">
        <v>348</v>
      </c>
      <c r="I343" s="553" t="s">
        <v>349</v>
      </c>
      <c r="J343" s="553" t="s">
        <v>349</v>
      </c>
      <c r="K343" s="556">
        <v>13.1</v>
      </c>
      <c r="L343" s="556">
        <v>109</v>
      </c>
      <c r="M343" s="553" t="s">
        <v>206</v>
      </c>
      <c r="N343" s="553" t="s">
        <v>193</v>
      </c>
      <c r="O343" s="556" t="s">
        <v>237</v>
      </c>
      <c r="P343" s="556" t="s">
        <v>326</v>
      </c>
      <c r="Q343" s="556" t="s">
        <v>326</v>
      </c>
      <c r="R343" s="556" t="s">
        <v>248</v>
      </c>
      <c r="S343" s="556" t="s">
        <v>387</v>
      </c>
      <c r="T343" s="541">
        <v>8.0924620201453093E-2</v>
      </c>
      <c r="U343" s="557">
        <v>36.571899999999999</v>
      </c>
      <c r="V343" s="557">
        <v>22.491199999999999</v>
      </c>
      <c r="W343" s="557">
        <v>52.477801999999997</v>
      </c>
      <c r="X343" s="542">
        <v>1025.2755999999999</v>
      </c>
      <c r="Y343" s="557">
        <v>6.8342999999999998</v>
      </c>
      <c r="Z343" s="542">
        <v>97.531000000000006</v>
      </c>
      <c r="AA343" s="557">
        <v>8.1769999999999996</v>
      </c>
      <c r="AB343" s="557">
        <v>0.51200000000000001</v>
      </c>
      <c r="AC343" s="557">
        <v>0.27689999999999998</v>
      </c>
      <c r="AD343" s="557">
        <v>36.554200000000002</v>
      </c>
      <c r="AE343" s="557">
        <v>21.662400000000002</v>
      </c>
      <c r="AF343" s="557">
        <v>51.577491000000002</v>
      </c>
      <c r="AG343" s="542">
        <v>1025.5672</v>
      </c>
      <c r="AH343" s="557">
        <v>6.5911</v>
      </c>
      <c r="AI343" s="542">
        <v>92.682000000000002</v>
      </c>
      <c r="AJ343" s="557">
        <v>8.1859999999999999</v>
      </c>
      <c r="AK343" s="557">
        <v>1.2769999999999999</v>
      </c>
      <c r="AL343" s="557">
        <v>1.4001999999999999</v>
      </c>
      <c r="AM343" s="542">
        <v>7</v>
      </c>
    </row>
    <row r="344" spans="1:39">
      <c r="A344" s="546" t="s">
        <v>369</v>
      </c>
      <c r="B344" s="551">
        <v>42373</v>
      </c>
      <c r="C344" s="552">
        <v>0.37446400000000002</v>
      </c>
      <c r="D344" s="553" t="s">
        <v>350</v>
      </c>
      <c r="E344" s="560">
        <v>0.48599999999999999</v>
      </c>
      <c r="F344" s="560">
        <v>1.4</v>
      </c>
      <c r="G344" s="560">
        <v>0.75900000000000001</v>
      </c>
      <c r="H344" s="553" t="s">
        <v>348</v>
      </c>
      <c r="I344" s="553" t="s">
        <v>349</v>
      </c>
      <c r="J344" s="553" t="s">
        <v>349</v>
      </c>
      <c r="K344" s="556">
        <v>13.9</v>
      </c>
      <c r="L344" s="556">
        <v>125</v>
      </c>
      <c r="M344" s="553" t="s">
        <v>197</v>
      </c>
      <c r="N344" s="553" t="s">
        <v>187</v>
      </c>
      <c r="O344" s="556" t="s">
        <v>236</v>
      </c>
      <c r="P344" s="556" t="s">
        <v>326</v>
      </c>
      <c r="Q344" s="556" t="s">
        <v>326</v>
      </c>
      <c r="R344" s="556" t="s">
        <v>254</v>
      </c>
      <c r="S344" s="556" t="s">
        <v>438</v>
      </c>
      <c r="T344" s="541">
        <v>7.9751153957014403E-2</v>
      </c>
      <c r="U344" s="557">
        <v>36.698099999999997</v>
      </c>
      <c r="V344" s="557">
        <v>23.842700000000001</v>
      </c>
      <c r="W344" s="557">
        <v>54.095232000000003</v>
      </c>
      <c r="X344" s="542">
        <v>1024.9772</v>
      </c>
      <c r="Y344" s="557">
        <v>6.7011000000000003</v>
      </c>
      <c r="Z344" s="542">
        <v>97.974999999999994</v>
      </c>
      <c r="AA344" s="557">
        <v>8.36</v>
      </c>
      <c r="AB344" s="557">
        <v>9.7100000000000006E-2</v>
      </c>
      <c r="AC344" s="557">
        <v>0.37019999999999997</v>
      </c>
      <c r="AD344" s="557">
        <v>36.69</v>
      </c>
      <c r="AE344" s="557">
        <v>23.272200000000002</v>
      </c>
      <c r="AF344" s="557">
        <v>53.475959000000003</v>
      </c>
      <c r="AG344" s="542">
        <v>1025.2103</v>
      </c>
      <c r="AH344" s="557">
        <v>6.2754000000000003</v>
      </c>
      <c r="AI344" s="542">
        <v>90.846999999999994</v>
      </c>
      <c r="AJ344" s="557">
        <v>8.3330000000000002</v>
      </c>
      <c r="AK344" s="557">
        <v>1.9741</v>
      </c>
      <c r="AL344" s="557">
        <v>2.2536999999999998</v>
      </c>
      <c r="AM344" s="542">
        <v>9.1</v>
      </c>
    </row>
    <row r="345" spans="1:39">
      <c r="A345" s="546" t="s">
        <v>369</v>
      </c>
      <c r="B345" s="551">
        <v>42380</v>
      </c>
      <c r="C345" s="561">
        <v>1.5499524719258189</v>
      </c>
      <c r="D345" s="553" t="s">
        <v>111</v>
      </c>
      <c r="E345" s="554">
        <v>0.96599999999999997</v>
      </c>
      <c r="F345" s="554">
        <v>1.03</v>
      </c>
      <c r="G345" s="554">
        <v>0.29299999999999998</v>
      </c>
      <c r="H345" s="553" t="s">
        <v>348</v>
      </c>
      <c r="I345" s="553" t="s">
        <v>349</v>
      </c>
      <c r="J345" s="553" t="s">
        <v>349</v>
      </c>
      <c r="K345" s="555">
        <v>11.9</v>
      </c>
      <c r="L345" s="555">
        <v>130</v>
      </c>
      <c r="M345" s="553" t="s">
        <v>116</v>
      </c>
      <c r="N345" s="553" t="s">
        <v>189</v>
      </c>
      <c r="O345" s="556" t="s">
        <v>244</v>
      </c>
      <c r="P345" s="556" t="s">
        <v>326</v>
      </c>
      <c r="Q345" s="556" t="s">
        <v>326</v>
      </c>
      <c r="R345" s="556" t="s">
        <v>255</v>
      </c>
      <c r="S345" s="556" t="s">
        <v>401</v>
      </c>
      <c r="T345" s="541">
        <v>7.2144596252877044E-2</v>
      </c>
      <c r="U345" s="557">
        <v>36.726500000000001</v>
      </c>
      <c r="V345" s="557">
        <v>25.599299999999999</v>
      </c>
      <c r="W345" s="557">
        <v>56.042442000000001</v>
      </c>
      <c r="X345" s="542">
        <v>1024.4627</v>
      </c>
      <c r="Y345" s="557">
        <v>6.6543999999999999</v>
      </c>
      <c r="Z345" s="542">
        <v>100.259</v>
      </c>
      <c r="AA345" s="557">
        <v>8.2170000000000005</v>
      </c>
      <c r="AB345" s="557">
        <v>0.1241</v>
      </c>
      <c r="AC345" s="557">
        <v>7.3800000000000004E-2</v>
      </c>
      <c r="AD345" s="557">
        <v>36.680399999999999</v>
      </c>
      <c r="AE345" s="557">
        <v>24.4221</v>
      </c>
      <c r="AF345" s="557">
        <v>54.706785000000004</v>
      </c>
      <c r="AG345" s="542">
        <v>1024.8599999999999</v>
      </c>
      <c r="AH345" s="557">
        <v>5.1653000000000002</v>
      </c>
      <c r="AI345" s="542">
        <v>76.266999999999996</v>
      </c>
      <c r="AJ345" s="557">
        <v>8.1440000000000001</v>
      </c>
      <c r="AK345" s="557">
        <v>3.8733</v>
      </c>
      <c r="AL345" s="557">
        <v>2.8976000000000002</v>
      </c>
      <c r="AM345" s="542">
        <v>15.3</v>
      </c>
    </row>
    <row r="346" spans="1:39">
      <c r="A346" s="546" t="s">
        <v>369</v>
      </c>
      <c r="B346" s="551">
        <v>42387</v>
      </c>
      <c r="C346" s="552">
        <v>1.267487</v>
      </c>
      <c r="D346" s="553" t="s">
        <v>255</v>
      </c>
      <c r="E346" s="554">
        <v>1.98</v>
      </c>
      <c r="F346" s="554">
        <v>1.73</v>
      </c>
      <c r="G346" s="554">
        <v>1.47</v>
      </c>
      <c r="H346" s="553" t="s">
        <v>348</v>
      </c>
      <c r="I346" s="553" t="s">
        <v>349</v>
      </c>
      <c r="J346" s="553" t="s">
        <v>349</v>
      </c>
      <c r="K346" s="555">
        <v>12.5</v>
      </c>
      <c r="L346" s="555">
        <v>105</v>
      </c>
      <c r="M346" s="553" t="s">
        <v>116</v>
      </c>
      <c r="N346" s="553" t="s">
        <v>207</v>
      </c>
      <c r="O346" s="556" t="s">
        <v>241</v>
      </c>
      <c r="P346" s="556" t="s">
        <v>326</v>
      </c>
      <c r="Q346" s="556" t="s">
        <v>327</v>
      </c>
      <c r="R346" s="556" t="s">
        <v>255</v>
      </c>
      <c r="S346" s="556" t="s">
        <v>386</v>
      </c>
      <c r="T346" s="541">
        <v>8.9241169135044596E-2</v>
      </c>
      <c r="U346" s="557">
        <v>36.657200000000003</v>
      </c>
      <c r="V346" s="557">
        <v>24.234400000000001</v>
      </c>
      <c r="W346" s="557">
        <v>54.465345999999997</v>
      </c>
      <c r="X346" s="542">
        <v>1024.8273999999999</v>
      </c>
      <c r="Y346" s="557">
        <v>6.3616000000000001</v>
      </c>
      <c r="Z346" s="542">
        <v>93.617000000000004</v>
      </c>
      <c r="AA346" s="557">
        <v>8.2170000000000005</v>
      </c>
      <c r="AB346" s="557">
        <v>0.25990000000000002</v>
      </c>
      <c r="AC346" s="557">
        <v>0.47410000000000002</v>
      </c>
      <c r="AD346" s="557">
        <v>36.639699999999998</v>
      </c>
      <c r="AE346" s="557">
        <v>24.0855</v>
      </c>
      <c r="AF346" s="557">
        <v>54.288645000000002</v>
      </c>
      <c r="AG346" s="542">
        <v>1024.9309000000001</v>
      </c>
      <c r="AH346" s="557">
        <v>5.7999000000000001</v>
      </c>
      <c r="AI346" s="542">
        <v>85.125</v>
      </c>
      <c r="AJ346" s="557">
        <v>8.1820000000000004</v>
      </c>
      <c r="AK346" s="557">
        <v>2.1316999999999999</v>
      </c>
      <c r="AL346" s="557">
        <v>1.5167999999999999</v>
      </c>
      <c r="AM346" s="542">
        <v>8.1</v>
      </c>
    </row>
    <row r="347" spans="1:39">
      <c r="A347" s="546" t="s">
        <v>369</v>
      </c>
      <c r="B347" s="551">
        <v>42394</v>
      </c>
      <c r="C347" s="552">
        <v>1.004594</v>
      </c>
      <c r="D347" s="553" t="s">
        <v>239</v>
      </c>
      <c r="E347" s="554">
        <v>-6.2399999999999999E-3</v>
      </c>
      <c r="F347" s="554">
        <v>0.60099999999999998</v>
      </c>
      <c r="G347" s="554">
        <v>0.42899999999999999</v>
      </c>
      <c r="H347" s="553" t="s">
        <v>348</v>
      </c>
      <c r="I347" s="553" t="s">
        <v>349</v>
      </c>
      <c r="J347" s="553" t="s">
        <v>349</v>
      </c>
      <c r="K347" s="555">
        <v>12.3</v>
      </c>
      <c r="L347" s="555">
        <v>111</v>
      </c>
      <c r="M347" s="553" t="s">
        <v>116</v>
      </c>
      <c r="N347" s="553" t="s">
        <v>193</v>
      </c>
      <c r="O347" s="556" t="s">
        <v>236</v>
      </c>
      <c r="P347" s="556" t="s">
        <v>326</v>
      </c>
      <c r="Q347" s="556" t="s">
        <v>326</v>
      </c>
      <c r="R347" s="556" t="s">
        <v>243</v>
      </c>
      <c r="S347" s="556" t="s">
        <v>384</v>
      </c>
      <c r="T347" s="541">
        <v>8.7520090872753933E-2</v>
      </c>
      <c r="U347" s="557">
        <v>36.700800000000001</v>
      </c>
      <c r="V347" s="557">
        <v>24.670500000000001</v>
      </c>
      <c r="W347" s="557">
        <v>54.996130999999998</v>
      </c>
      <c r="X347" s="542">
        <v>1024.7291</v>
      </c>
      <c r="Y347" s="557">
        <v>6.6643999999999997</v>
      </c>
      <c r="Z347" s="542">
        <v>98.831000000000003</v>
      </c>
      <c r="AA347" s="557">
        <v>8.2059999999999995</v>
      </c>
      <c r="AB347" s="557">
        <v>0.1842</v>
      </c>
      <c r="AC347" s="557">
        <v>0.28820000000000001</v>
      </c>
      <c r="AD347" s="557">
        <v>36.696800000000003</v>
      </c>
      <c r="AE347" s="557">
        <v>24.120799999999999</v>
      </c>
      <c r="AF347" s="557">
        <v>54.401783000000002</v>
      </c>
      <c r="AG347" s="542">
        <v>1024.9632999999999</v>
      </c>
      <c r="AH347" s="557">
        <v>5.8487999999999998</v>
      </c>
      <c r="AI347" s="542">
        <v>85.921999999999997</v>
      </c>
      <c r="AJ347" s="557">
        <v>8.1639999999999997</v>
      </c>
      <c r="AK347" s="557">
        <v>2.1598999999999999</v>
      </c>
      <c r="AL347" s="557">
        <v>2.1103000000000001</v>
      </c>
      <c r="AM347" s="542">
        <v>9</v>
      </c>
    </row>
    <row r="348" spans="1:39">
      <c r="A348" s="546" t="s">
        <v>369</v>
      </c>
      <c r="B348" s="551">
        <v>42401</v>
      </c>
      <c r="C348" s="552">
        <v>1.4944500000000001</v>
      </c>
      <c r="D348" s="553" t="s">
        <v>111</v>
      </c>
      <c r="E348" s="554">
        <v>0.73599999999999999</v>
      </c>
      <c r="F348" s="554">
        <v>0.997</v>
      </c>
      <c r="G348" s="554">
        <v>1.53</v>
      </c>
      <c r="H348" s="553" t="s">
        <v>348</v>
      </c>
      <c r="I348" s="553" t="s">
        <v>349</v>
      </c>
      <c r="J348" s="553" t="s">
        <v>349</v>
      </c>
      <c r="K348" s="556">
        <v>12.5</v>
      </c>
      <c r="L348" s="556">
        <v>118</v>
      </c>
      <c r="M348" s="553" t="s">
        <v>116</v>
      </c>
      <c r="N348" s="553" t="s">
        <v>187</v>
      </c>
      <c r="O348" s="556" t="s">
        <v>245</v>
      </c>
      <c r="P348" s="556" t="s">
        <v>326</v>
      </c>
      <c r="Q348" s="556" t="s">
        <v>240</v>
      </c>
      <c r="R348" s="556" t="s">
        <v>263</v>
      </c>
      <c r="S348" s="556" t="s">
        <v>388</v>
      </c>
      <c r="T348" s="541">
        <v>0.11472341084601513</v>
      </c>
      <c r="U348" s="557">
        <v>36.6843</v>
      </c>
      <c r="V348" s="557">
        <v>23.68</v>
      </c>
      <c r="W348" s="557">
        <v>53.901201999999998</v>
      </c>
      <c r="X348" s="542">
        <v>1025.0128</v>
      </c>
      <c r="Y348" s="557">
        <v>6.6159999999999997</v>
      </c>
      <c r="Z348" s="542">
        <v>96.451999999999998</v>
      </c>
      <c r="AA348" s="557">
        <v>8.2490000000000006</v>
      </c>
      <c r="AB348" s="557">
        <v>0.50660000000000005</v>
      </c>
      <c r="AC348" s="557">
        <v>0.61980000000000002</v>
      </c>
      <c r="AD348" s="557">
        <v>36.602699999999999</v>
      </c>
      <c r="AE348" s="557">
        <v>22.9648</v>
      </c>
      <c r="AF348" s="557">
        <v>53.032470000000004</v>
      </c>
      <c r="AG348" s="542">
        <v>1025.2338</v>
      </c>
      <c r="AH348" s="557">
        <v>6.0514999999999999</v>
      </c>
      <c r="AI348" s="542">
        <v>87.093000000000004</v>
      </c>
      <c r="AJ348" s="557">
        <v>8.218</v>
      </c>
      <c r="AK348" s="557">
        <v>2.1143000000000001</v>
      </c>
      <c r="AL348" s="557">
        <v>1.8547</v>
      </c>
      <c r="AM348" s="542">
        <v>3.7</v>
      </c>
    </row>
    <row r="349" spans="1:39">
      <c r="A349" s="546" t="s">
        <v>369</v>
      </c>
      <c r="B349" s="551">
        <v>42408</v>
      </c>
      <c r="C349" s="552">
        <v>0.36365900000000001</v>
      </c>
      <c r="D349" s="553" t="s">
        <v>350</v>
      </c>
      <c r="E349" s="554">
        <v>-0.89800000000000002</v>
      </c>
      <c r="F349" s="554">
        <v>1.53</v>
      </c>
      <c r="G349" s="554">
        <v>0.67700000000000005</v>
      </c>
      <c r="H349" s="553" t="s">
        <v>348</v>
      </c>
      <c r="I349" s="553" t="s">
        <v>349</v>
      </c>
      <c r="J349" s="553" t="s">
        <v>349</v>
      </c>
      <c r="K349" s="556">
        <v>10.6</v>
      </c>
      <c r="L349" s="556">
        <v>104</v>
      </c>
      <c r="M349" s="553" t="s">
        <v>208</v>
      </c>
      <c r="N349" s="553" t="s">
        <v>207</v>
      </c>
      <c r="O349" s="556" t="s">
        <v>239</v>
      </c>
      <c r="P349" s="556" t="s">
        <v>326</v>
      </c>
      <c r="Q349" s="556" t="s">
        <v>280</v>
      </c>
      <c r="R349" s="556" t="s">
        <v>254</v>
      </c>
      <c r="S349" s="556" t="s">
        <v>387</v>
      </c>
      <c r="T349" s="541">
        <v>7.5523328785721017E-2</v>
      </c>
      <c r="U349" s="557">
        <v>36.708300000000001</v>
      </c>
      <c r="V349" s="557">
        <v>24.254799999999999</v>
      </c>
      <c r="W349" s="557">
        <v>54.554867999999999</v>
      </c>
      <c r="X349" s="542">
        <v>1024.8601000000001</v>
      </c>
      <c r="Y349" s="557">
        <v>6.9695</v>
      </c>
      <c r="Z349" s="542">
        <v>102.629</v>
      </c>
      <c r="AA349" s="557">
        <v>8.2409999999999997</v>
      </c>
      <c r="AB349" s="557">
        <v>0.17879999999999999</v>
      </c>
      <c r="AC349" s="557">
        <v>0.34139999999999998</v>
      </c>
      <c r="AD349" s="557">
        <v>36.652700000000003</v>
      </c>
      <c r="AE349" s="557">
        <v>23.292999999999999</v>
      </c>
      <c r="AF349" s="557">
        <v>53.450125999999997</v>
      </c>
      <c r="AG349" s="542">
        <v>1025.1757</v>
      </c>
      <c r="AH349" s="557">
        <v>6.1844999999999999</v>
      </c>
      <c r="AI349" s="542">
        <v>89.543000000000006</v>
      </c>
      <c r="AJ349" s="557">
        <v>8.1980000000000004</v>
      </c>
      <c r="AK349" s="557">
        <v>2.0888</v>
      </c>
      <c r="AL349" s="557">
        <v>4.1627999999999998</v>
      </c>
      <c r="AM349" s="542">
        <v>7</v>
      </c>
    </row>
    <row r="350" spans="1:39">
      <c r="A350" s="546" t="s">
        <v>369</v>
      </c>
      <c r="B350" s="551">
        <v>42415</v>
      </c>
      <c r="C350" s="552">
        <v>7.8512999999999999E-2</v>
      </c>
      <c r="D350" s="553" t="s">
        <v>350</v>
      </c>
      <c r="E350" s="554">
        <v>0.48399999999999999</v>
      </c>
      <c r="F350" s="554">
        <v>1.32</v>
      </c>
      <c r="G350" s="554">
        <v>-2.8299999999999999E-2</v>
      </c>
      <c r="H350" s="553" t="s">
        <v>348</v>
      </c>
      <c r="I350" s="553" t="s">
        <v>349</v>
      </c>
      <c r="J350" s="553" t="s">
        <v>349</v>
      </c>
      <c r="K350" s="555">
        <v>13.3</v>
      </c>
      <c r="L350" s="555">
        <v>127</v>
      </c>
      <c r="M350" s="553" t="s">
        <v>206</v>
      </c>
      <c r="N350" s="553" t="s">
        <v>189</v>
      </c>
      <c r="O350" s="556" t="s">
        <v>246</v>
      </c>
      <c r="P350" s="556" t="s">
        <v>326</v>
      </c>
      <c r="Q350" s="556" t="s">
        <v>240</v>
      </c>
      <c r="R350" s="556" t="s">
        <v>300</v>
      </c>
      <c r="S350" s="556" t="s">
        <v>382</v>
      </c>
      <c r="T350" s="541">
        <v>0.11431558997943725</v>
      </c>
      <c r="U350" s="557">
        <v>36.7393</v>
      </c>
      <c r="V350" s="557">
        <v>24.297599999999999</v>
      </c>
      <c r="W350" s="557">
        <v>54.642169000000003</v>
      </c>
      <c r="X350" s="542">
        <v>1024.8707999999999</v>
      </c>
      <c r="Y350" s="557">
        <v>6.6387999999999998</v>
      </c>
      <c r="Z350" s="542">
        <v>97.846999999999994</v>
      </c>
      <c r="AA350" s="557">
        <v>8.3219999999999992</v>
      </c>
      <c r="AB350" s="557">
        <v>0.91110000000000002</v>
      </c>
      <c r="AC350" s="557">
        <v>0.56869999999999998</v>
      </c>
      <c r="AD350" s="557">
        <v>36.732100000000003</v>
      </c>
      <c r="AE350" s="557">
        <v>24.167000000000002</v>
      </c>
      <c r="AF350" s="557">
        <v>54.498316000000003</v>
      </c>
      <c r="AG350" s="542">
        <v>1024.9758999999999</v>
      </c>
      <c r="AH350" s="557">
        <v>6.4188000000000001</v>
      </c>
      <c r="AI350" s="542">
        <v>94.39</v>
      </c>
      <c r="AJ350" s="557">
        <v>8.3209999999999997</v>
      </c>
      <c r="AK350" s="557">
        <v>1.4251</v>
      </c>
      <c r="AL350" s="557">
        <v>1.8376999999999999</v>
      </c>
      <c r="AM350" s="542">
        <v>4.8</v>
      </c>
    </row>
    <row r="351" spans="1:39">
      <c r="A351" s="546" t="s">
        <v>369</v>
      </c>
      <c r="B351" s="551">
        <v>42429</v>
      </c>
      <c r="C351" s="552">
        <v>0.19558400000000001</v>
      </c>
      <c r="D351" s="553" t="s">
        <v>350</v>
      </c>
      <c r="E351" s="554">
        <v>-7.6099999999999996E-3</v>
      </c>
      <c r="F351" s="554">
        <v>1.23</v>
      </c>
      <c r="G351" s="554">
        <v>0.94799999999999995</v>
      </c>
      <c r="H351" s="553" t="s">
        <v>348</v>
      </c>
      <c r="I351" s="553" t="s">
        <v>349</v>
      </c>
      <c r="J351" s="553" t="s">
        <v>349</v>
      </c>
      <c r="K351" s="555">
        <v>11</v>
      </c>
      <c r="L351" s="555">
        <v>123</v>
      </c>
      <c r="M351" s="553" t="s">
        <v>208</v>
      </c>
      <c r="N351" s="553" t="s">
        <v>187</v>
      </c>
      <c r="O351" s="556" t="s">
        <v>237</v>
      </c>
      <c r="P351" s="556" t="s">
        <v>326</v>
      </c>
      <c r="Q351" s="556" t="s">
        <v>327</v>
      </c>
      <c r="R351" s="556" t="s">
        <v>115</v>
      </c>
      <c r="S351" s="556" t="s">
        <v>387</v>
      </c>
      <c r="T351" s="541">
        <v>7.9827211424162561E-2</v>
      </c>
      <c r="U351" s="557">
        <v>36.782299999999999</v>
      </c>
      <c r="V351" s="557">
        <v>23.773900000000001</v>
      </c>
      <c r="W351" s="557">
        <v>54.130592</v>
      </c>
      <c r="X351" s="542">
        <v>1025.0600999999999</v>
      </c>
      <c r="Y351" s="557">
        <v>6.9410999999999996</v>
      </c>
      <c r="Z351" s="542">
        <v>101.41200000000001</v>
      </c>
      <c r="AA351" s="557">
        <v>8.4190000000000005</v>
      </c>
      <c r="AB351" s="557">
        <v>0.1452</v>
      </c>
      <c r="AC351" s="557">
        <v>0.28860000000000002</v>
      </c>
      <c r="AD351" s="557">
        <v>36.826300000000003</v>
      </c>
      <c r="AE351" s="557">
        <v>22.903099999999998</v>
      </c>
      <c r="AF351" s="557">
        <v>53.253377999999998</v>
      </c>
      <c r="AG351" s="542">
        <v>1025.422</v>
      </c>
      <c r="AH351" s="557">
        <v>5.5823999999999998</v>
      </c>
      <c r="AI351" s="542">
        <v>80.358999999999995</v>
      </c>
      <c r="AJ351" s="557">
        <v>8.3780000000000001</v>
      </c>
      <c r="AK351" s="557">
        <v>3.1377999999999999</v>
      </c>
      <c r="AL351" s="557">
        <v>2.4952999999999999</v>
      </c>
      <c r="AM351" s="542">
        <v>8.8000000000000007</v>
      </c>
    </row>
    <row r="352" spans="1:39">
      <c r="A352" s="546" t="s">
        <v>369</v>
      </c>
      <c r="B352" s="551">
        <v>42436</v>
      </c>
      <c r="C352" s="552">
        <v>0.76403799999999999</v>
      </c>
      <c r="D352" s="553" t="s">
        <v>241</v>
      </c>
      <c r="E352" s="554">
        <v>0.65100000000000002</v>
      </c>
      <c r="F352" s="554">
        <v>1.93</v>
      </c>
      <c r="G352" s="554">
        <v>0.56999999999999995</v>
      </c>
      <c r="H352" s="553" t="s">
        <v>348</v>
      </c>
      <c r="I352" s="553" t="s">
        <v>349</v>
      </c>
      <c r="J352" s="553" t="s">
        <v>349</v>
      </c>
      <c r="K352" s="555">
        <v>11.7</v>
      </c>
      <c r="L352" s="555">
        <v>118</v>
      </c>
      <c r="M352" s="553" t="s">
        <v>116</v>
      </c>
      <c r="N352" s="553" t="s">
        <v>187</v>
      </c>
      <c r="O352" s="556" t="s">
        <v>241</v>
      </c>
      <c r="P352" s="556" t="s">
        <v>326</v>
      </c>
      <c r="Q352" s="556" t="s">
        <v>280</v>
      </c>
      <c r="R352" s="556" t="s">
        <v>248</v>
      </c>
      <c r="S352" s="556" t="s">
        <v>401</v>
      </c>
      <c r="T352" s="541">
        <v>6.6953098494091035E-2</v>
      </c>
      <c r="U352" s="557">
        <v>36.7973</v>
      </c>
      <c r="V352" s="557">
        <v>23.257300000000001</v>
      </c>
      <c r="W352" s="557">
        <v>53.591079000000001</v>
      </c>
      <c r="X352" s="542">
        <v>1025.2236</v>
      </c>
      <c r="Y352" s="557">
        <v>6.8357999999999999</v>
      </c>
      <c r="Z352" s="542">
        <v>98.995000000000005</v>
      </c>
      <c r="AA352" s="557">
        <v>8.3650000000000002</v>
      </c>
      <c r="AB352" s="557">
        <v>0.37819999999999998</v>
      </c>
      <c r="AC352" s="557">
        <v>0.36520000000000002</v>
      </c>
      <c r="AD352" s="557">
        <v>36.796799999999998</v>
      </c>
      <c r="AE352" s="557">
        <v>22.995699999999999</v>
      </c>
      <c r="AF352" s="557">
        <v>53.315244999999997</v>
      </c>
      <c r="AG352" s="542">
        <v>1025.3710000000001</v>
      </c>
      <c r="AH352" s="557">
        <v>6.71</v>
      </c>
      <c r="AI352" s="542">
        <v>96.730999999999995</v>
      </c>
      <c r="AJ352" s="557">
        <v>8.3640000000000008</v>
      </c>
      <c r="AK352" s="557">
        <v>1.0011000000000001</v>
      </c>
      <c r="AL352" s="557">
        <v>1.0843</v>
      </c>
      <c r="AM352" s="542">
        <v>9.1</v>
      </c>
    </row>
    <row r="353" spans="1:39">
      <c r="A353" s="546" t="s">
        <v>369</v>
      </c>
      <c r="B353" s="551">
        <v>42443</v>
      </c>
      <c r="C353" s="552">
        <v>0.29097400000000001</v>
      </c>
      <c r="D353" s="553" t="s">
        <v>350</v>
      </c>
      <c r="E353" s="554">
        <v>-0.23699999999999999</v>
      </c>
      <c r="F353" s="554">
        <v>1.19</v>
      </c>
      <c r="G353" s="554">
        <v>0.74</v>
      </c>
      <c r="H353" s="553" t="s">
        <v>348</v>
      </c>
      <c r="I353" s="553" t="s">
        <v>349</v>
      </c>
      <c r="J353" s="553" t="s">
        <v>349</v>
      </c>
      <c r="K353" s="555">
        <v>11.7</v>
      </c>
      <c r="L353" s="555">
        <v>116</v>
      </c>
      <c r="M353" s="553" t="s">
        <v>116</v>
      </c>
      <c r="N353" s="553" t="s">
        <v>187</v>
      </c>
      <c r="O353" s="556" t="s">
        <v>241</v>
      </c>
      <c r="P353" s="556" t="s">
        <v>326</v>
      </c>
      <c r="Q353" s="556" t="s">
        <v>327</v>
      </c>
      <c r="R353" s="556" t="s">
        <v>253</v>
      </c>
      <c r="S353" s="556" t="s">
        <v>384</v>
      </c>
      <c r="T353" s="541">
        <v>0.10183454580619553</v>
      </c>
      <c r="U353" s="557">
        <v>36.820799999999998</v>
      </c>
      <c r="V353" s="557">
        <v>23.939299999999999</v>
      </c>
      <c r="W353" s="557">
        <v>54.360311000000003</v>
      </c>
      <c r="X353" s="542">
        <v>1025.0399</v>
      </c>
      <c r="Y353" s="557">
        <v>6.7171000000000003</v>
      </c>
      <c r="Z353" s="542">
        <v>98.441000000000003</v>
      </c>
      <c r="AA353" s="557">
        <v>8.2929999999999993</v>
      </c>
      <c r="AB353" s="557">
        <v>0.54669999999999996</v>
      </c>
      <c r="AC353" s="557">
        <v>0.59440000000000004</v>
      </c>
      <c r="AD353" s="557">
        <v>36.819899999999997</v>
      </c>
      <c r="AE353" s="557">
        <v>23.727900000000002</v>
      </c>
      <c r="AF353" s="557">
        <v>54.137425999999998</v>
      </c>
      <c r="AG353" s="542">
        <v>1025.1755000000001</v>
      </c>
      <c r="AH353" s="557">
        <v>6.5823999999999998</v>
      </c>
      <c r="AI353" s="542">
        <v>96.116</v>
      </c>
      <c r="AJ353" s="557">
        <v>8.3140000000000001</v>
      </c>
      <c r="AK353" s="557">
        <v>1.7192000000000001</v>
      </c>
      <c r="AL353" s="557">
        <v>1.4044000000000001</v>
      </c>
      <c r="AM353" s="542">
        <v>6.2</v>
      </c>
    </row>
    <row r="354" spans="1:39">
      <c r="A354" s="562" t="s">
        <v>369</v>
      </c>
      <c r="B354" s="563">
        <v>42450</v>
      </c>
      <c r="C354" s="564">
        <v>2.3153861528085891</v>
      </c>
      <c r="D354" s="565" t="s">
        <v>260</v>
      </c>
      <c r="E354" s="554">
        <v>1.83</v>
      </c>
      <c r="F354" s="554">
        <v>1.79</v>
      </c>
      <c r="G354" s="554">
        <v>1.82</v>
      </c>
      <c r="H354" s="565" t="s">
        <v>348</v>
      </c>
      <c r="I354" s="565" t="s">
        <v>349</v>
      </c>
      <c r="J354" s="565" t="s">
        <v>349</v>
      </c>
      <c r="K354" s="542">
        <v>12</v>
      </c>
      <c r="L354" s="566">
        <v>124</v>
      </c>
      <c r="M354" s="565" t="s">
        <v>116</v>
      </c>
      <c r="N354" s="565" t="s">
        <v>187</v>
      </c>
      <c r="O354" s="567" t="s">
        <v>238</v>
      </c>
      <c r="P354" s="567" t="s">
        <v>326</v>
      </c>
      <c r="Q354" s="567" t="s">
        <v>280</v>
      </c>
      <c r="R354" s="567" t="s">
        <v>254</v>
      </c>
      <c r="S354" s="567" t="s">
        <v>389</v>
      </c>
      <c r="T354" s="541">
        <v>7.1492949161985148E-2</v>
      </c>
      <c r="U354" s="557">
        <v>36.844099999999997</v>
      </c>
      <c r="V354" s="557">
        <v>23.598700000000001</v>
      </c>
      <c r="W354" s="557">
        <v>54.021276</v>
      </c>
      <c r="X354" s="542">
        <v>1025.1587999999999</v>
      </c>
      <c r="Y354" s="557">
        <v>6.7003000000000004</v>
      </c>
      <c r="Z354" s="542">
        <v>97.634</v>
      </c>
      <c r="AA354" s="557">
        <v>8.3010000000000002</v>
      </c>
      <c r="AB354" s="557">
        <v>0.3579</v>
      </c>
      <c r="AC354" s="557">
        <v>0.27700000000000002</v>
      </c>
      <c r="AD354" s="557">
        <v>36.845700000000001</v>
      </c>
      <c r="AE354" s="557">
        <v>23.059200000000001</v>
      </c>
      <c r="AF354" s="557">
        <v>53.446854000000002</v>
      </c>
      <c r="AG354" s="542">
        <v>1025.3904</v>
      </c>
      <c r="AH354" s="557">
        <v>6.3739999999999997</v>
      </c>
      <c r="AI354" s="542">
        <v>92.015000000000001</v>
      </c>
      <c r="AJ354" s="557">
        <v>8.2949999999999999</v>
      </c>
      <c r="AK354" s="557">
        <v>1.4922</v>
      </c>
      <c r="AL354" s="557">
        <v>1.5424</v>
      </c>
      <c r="AM354" s="542">
        <v>12</v>
      </c>
    </row>
    <row r="355" spans="1:39">
      <c r="A355" s="546" t="s">
        <v>369</v>
      </c>
      <c r="B355" s="551">
        <v>42458</v>
      </c>
      <c r="C355" s="552">
        <v>0.21631976666124056</v>
      </c>
      <c r="D355" s="553" t="s">
        <v>350</v>
      </c>
      <c r="E355" s="554">
        <v>-7.7399999999999997E-2</v>
      </c>
      <c r="F355" s="554">
        <v>1.7</v>
      </c>
      <c r="G355" s="554">
        <v>0.85899999999999999</v>
      </c>
      <c r="H355" s="553" t="s">
        <v>348</v>
      </c>
      <c r="I355" s="553" t="s">
        <v>349</v>
      </c>
      <c r="J355" s="553" t="s">
        <v>349</v>
      </c>
      <c r="K355" s="555">
        <v>13.8</v>
      </c>
      <c r="L355" s="568">
        <v>107</v>
      </c>
      <c r="M355" s="553" t="s">
        <v>197</v>
      </c>
      <c r="N355" s="553" t="s">
        <v>193</v>
      </c>
      <c r="O355" s="556" t="s">
        <v>255</v>
      </c>
      <c r="P355" s="556" t="s">
        <v>280</v>
      </c>
      <c r="Q355" s="556" t="s">
        <v>280</v>
      </c>
      <c r="R355" s="556" t="s">
        <v>248</v>
      </c>
      <c r="S355" s="556" t="s">
        <v>382</v>
      </c>
      <c r="T355" s="541">
        <v>0.10737202841094906</v>
      </c>
      <c r="U355" s="557">
        <v>36.851199999999999</v>
      </c>
      <c r="V355" s="557">
        <v>22.776299999999999</v>
      </c>
      <c r="W355" s="557">
        <v>53.140751000000002</v>
      </c>
      <c r="X355" s="542">
        <v>1025.4046000000001</v>
      </c>
      <c r="Y355" s="557">
        <v>6.6630000000000003</v>
      </c>
      <c r="Z355" s="542">
        <v>95.716999999999999</v>
      </c>
      <c r="AA355" s="557">
        <v>8.2590000000000003</v>
      </c>
      <c r="AB355" s="557">
        <v>0.4672</v>
      </c>
      <c r="AC355" s="557">
        <v>0.53380000000000005</v>
      </c>
      <c r="AD355" s="557">
        <v>36.849200000000003</v>
      </c>
      <c r="AE355" s="557">
        <v>22.303999999999998</v>
      </c>
      <c r="AF355" s="557">
        <v>52.636695000000003</v>
      </c>
      <c r="AG355" s="542">
        <v>1025.6115</v>
      </c>
      <c r="AH355" s="557">
        <v>6.3554000000000004</v>
      </c>
      <c r="AI355" s="542">
        <v>90.543000000000006</v>
      </c>
      <c r="AJ355" s="557">
        <v>8.2439999999999998</v>
      </c>
      <c r="AK355" s="557">
        <v>1.5159</v>
      </c>
      <c r="AL355" s="557">
        <v>2.0512000000000001</v>
      </c>
      <c r="AM355" s="542">
        <v>4.7</v>
      </c>
    </row>
    <row r="356" spans="1:39">
      <c r="A356" s="546" t="s">
        <v>370</v>
      </c>
      <c r="B356" s="551">
        <v>42339</v>
      </c>
      <c r="C356" s="552">
        <v>7.0000000000000007E-2</v>
      </c>
      <c r="D356" s="553" t="s">
        <v>350</v>
      </c>
      <c r="E356" s="554">
        <v>1.84</v>
      </c>
      <c r="F356" s="554">
        <v>2.48</v>
      </c>
      <c r="G356" s="554">
        <v>0.80800000000000005</v>
      </c>
      <c r="H356" s="553" t="s">
        <v>348</v>
      </c>
      <c r="I356" s="553" t="s">
        <v>196</v>
      </c>
      <c r="J356" s="553" t="s">
        <v>349</v>
      </c>
      <c r="K356" s="555">
        <v>13.7</v>
      </c>
      <c r="L356" s="568">
        <v>125</v>
      </c>
      <c r="M356" s="553" t="s">
        <v>197</v>
      </c>
      <c r="N356" s="553" t="s">
        <v>187</v>
      </c>
      <c r="O356" s="556"/>
      <c r="P356" s="556"/>
      <c r="Q356" s="556"/>
      <c r="R356" s="556"/>
      <c r="S356" s="556"/>
    </row>
    <row r="357" spans="1:39">
      <c r="A357" s="546" t="s">
        <v>370</v>
      </c>
      <c r="B357" s="551">
        <v>42345</v>
      </c>
      <c r="C357" s="552">
        <v>1.069458</v>
      </c>
      <c r="D357" s="553" t="s">
        <v>246</v>
      </c>
      <c r="E357" s="554">
        <v>0.40200000000000002</v>
      </c>
      <c r="F357" s="554">
        <v>1.93</v>
      </c>
      <c r="G357" s="554">
        <v>0.91700000000000004</v>
      </c>
      <c r="H357" s="553" t="s">
        <v>348</v>
      </c>
      <c r="I357" s="553" t="s">
        <v>349</v>
      </c>
      <c r="J357" s="553" t="s">
        <v>349</v>
      </c>
      <c r="K357" s="570">
        <v>13.3</v>
      </c>
      <c r="L357" s="576">
        <v>122</v>
      </c>
      <c r="M357" s="553" t="s">
        <v>206</v>
      </c>
      <c r="N357" s="553" t="s">
        <v>187</v>
      </c>
      <c r="O357" s="556"/>
      <c r="P357" s="556"/>
      <c r="Q357" s="556"/>
      <c r="R357" s="556"/>
      <c r="S357" s="556"/>
      <c r="T357" s="558"/>
      <c r="U357" s="553"/>
    </row>
    <row r="358" spans="1:39">
      <c r="A358" s="546" t="s">
        <v>370</v>
      </c>
      <c r="B358" s="551">
        <v>42352</v>
      </c>
      <c r="C358" s="552">
        <v>0.97002299999999997</v>
      </c>
      <c r="D358" s="553" t="s">
        <v>239</v>
      </c>
      <c r="E358" s="559">
        <v>0.375</v>
      </c>
      <c r="F358" s="559">
        <v>1.52</v>
      </c>
      <c r="G358" s="559">
        <v>1.1200000000000001</v>
      </c>
      <c r="H358" s="553" t="s">
        <v>348</v>
      </c>
      <c r="I358" s="553" t="s">
        <v>349</v>
      </c>
      <c r="J358" s="553" t="s">
        <v>349</v>
      </c>
      <c r="K358" s="556">
        <v>15.5</v>
      </c>
      <c r="L358" s="553">
        <v>125</v>
      </c>
      <c r="M358" s="553" t="s">
        <v>119</v>
      </c>
      <c r="N358" s="553" t="s">
        <v>187</v>
      </c>
      <c r="O358" s="556"/>
      <c r="P358" s="556"/>
      <c r="Q358" s="556"/>
      <c r="R358" s="556"/>
      <c r="S358" s="556"/>
      <c r="T358" s="558"/>
      <c r="U358" s="553"/>
    </row>
    <row r="359" spans="1:39">
      <c r="A359" s="546" t="s">
        <v>370</v>
      </c>
      <c r="B359" s="551">
        <v>42359</v>
      </c>
      <c r="C359" s="552">
        <v>0.79227300000000001</v>
      </c>
      <c r="D359" s="553" t="s">
        <v>241</v>
      </c>
      <c r="E359" s="559">
        <v>0.222</v>
      </c>
      <c r="F359" s="559">
        <v>0.73299999999999998</v>
      </c>
      <c r="G359" s="559">
        <v>0.61299999999999999</v>
      </c>
      <c r="H359" s="553" t="s">
        <v>348</v>
      </c>
      <c r="I359" s="553" t="s">
        <v>349</v>
      </c>
      <c r="J359" s="553" t="s">
        <v>349</v>
      </c>
      <c r="K359" s="556">
        <v>13.7</v>
      </c>
      <c r="L359" s="553">
        <v>116</v>
      </c>
      <c r="M359" s="553" t="s">
        <v>197</v>
      </c>
      <c r="N359" s="553" t="s">
        <v>187</v>
      </c>
      <c r="O359" s="556"/>
      <c r="P359" s="556"/>
      <c r="Q359" s="556"/>
      <c r="R359" s="556"/>
      <c r="S359" s="552"/>
      <c r="T359" s="558"/>
      <c r="U359" s="552"/>
      <c r="V359" s="553"/>
    </row>
    <row r="360" spans="1:39">
      <c r="A360" s="546" t="s">
        <v>370</v>
      </c>
      <c r="B360" s="551">
        <v>42373</v>
      </c>
      <c r="C360" s="552">
        <v>1.7105379999999999</v>
      </c>
      <c r="D360" s="553" t="s">
        <v>248</v>
      </c>
      <c r="E360" s="560">
        <v>2.25</v>
      </c>
      <c r="F360" s="560">
        <v>1.66</v>
      </c>
      <c r="G360" s="560">
        <v>2.56</v>
      </c>
      <c r="H360" s="553" t="s">
        <v>348</v>
      </c>
      <c r="I360" s="553" t="s">
        <v>349</v>
      </c>
      <c r="J360" s="553" t="s">
        <v>191</v>
      </c>
      <c r="K360" s="556">
        <v>18.600000000000001</v>
      </c>
      <c r="L360" s="553">
        <v>145</v>
      </c>
      <c r="M360" s="553" t="s">
        <v>202</v>
      </c>
      <c r="N360" s="553" t="s">
        <v>204</v>
      </c>
      <c r="O360" s="556"/>
      <c r="P360" s="556"/>
      <c r="Q360" s="556"/>
      <c r="R360" s="556"/>
      <c r="S360" s="552"/>
      <c r="T360" s="558"/>
    </row>
    <row r="361" spans="1:39">
      <c r="A361" s="546" t="s">
        <v>370</v>
      </c>
      <c r="B361" s="551">
        <v>42380</v>
      </c>
      <c r="C361" s="561">
        <v>6.505292856810029</v>
      </c>
      <c r="D361" s="553" t="s">
        <v>439</v>
      </c>
      <c r="E361" s="554">
        <v>6.34</v>
      </c>
      <c r="F361" s="554">
        <v>2.92</v>
      </c>
      <c r="G361" s="554">
        <v>5.69</v>
      </c>
      <c r="H361" s="553" t="s">
        <v>186</v>
      </c>
      <c r="I361" s="553" t="s">
        <v>191</v>
      </c>
      <c r="J361" s="553" t="s">
        <v>186</v>
      </c>
      <c r="K361" s="555">
        <v>24.7</v>
      </c>
      <c r="L361" s="568">
        <v>189</v>
      </c>
      <c r="M361" s="553" t="s">
        <v>268</v>
      </c>
      <c r="N361" s="553" t="s">
        <v>216</v>
      </c>
      <c r="O361" s="556"/>
      <c r="P361" s="556"/>
      <c r="Q361" s="556"/>
      <c r="R361" s="556"/>
      <c r="S361" s="552"/>
      <c r="T361" s="558"/>
      <c r="U361" s="552"/>
      <c r="V361" s="553"/>
    </row>
    <row r="362" spans="1:39">
      <c r="A362" s="546" t="s">
        <v>370</v>
      </c>
      <c r="B362" s="551">
        <v>42387</v>
      </c>
      <c r="C362" s="552">
        <v>9.8034470000000002</v>
      </c>
      <c r="D362" s="553" t="s">
        <v>440</v>
      </c>
      <c r="E362" s="554">
        <v>8.19</v>
      </c>
      <c r="F362" s="554">
        <v>2.19</v>
      </c>
      <c r="G362" s="554">
        <v>3.72</v>
      </c>
      <c r="H362" s="553" t="s">
        <v>194</v>
      </c>
      <c r="I362" s="553" t="s">
        <v>196</v>
      </c>
      <c r="J362" s="553" t="s">
        <v>97</v>
      </c>
      <c r="K362" s="555">
        <v>13.8</v>
      </c>
      <c r="L362" s="568">
        <v>123</v>
      </c>
      <c r="M362" s="553" t="s">
        <v>197</v>
      </c>
      <c r="N362" s="553" t="s">
        <v>187</v>
      </c>
      <c r="O362" s="556"/>
      <c r="P362" s="556"/>
      <c r="Q362" s="556"/>
      <c r="R362" s="556"/>
      <c r="S362" s="556"/>
      <c r="T362" s="558"/>
      <c r="U362" s="553"/>
    </row>
    <row r="363" spans="1:39">
      <c r="A363" s="546" t="s">
        <v>370</v>
      </c>
      <c r="B363" s="551">
        <v>42394</v>
      </c>
      <c r="C363" s="552">
        <v>2.552651</v>
      </c>
      <c r="D363" s="553" t="s">
        <v>263</v>
      </c>
      <c r="E363" s="554">
        <v>1.76</v>
      </c>
      <c r="F363" s="554">
        <v>0.83199999999999996</v>
      </c>
      <c r="G363" s="554">
        <v>3.5</v>
      </c>
      <c r="H363" s="553" t="s">
        <v>348</v>
      </c>
      <c r="I363" s="553" t="s">
        <v>349</v>
      </c>
      <c r="J363" s="553" t="s">
        <v>97</v>
      </c>
      <c r="K363" s="555">
        <v>15.4</v>
      </c>
      <c r="L363" s="568">
        <v>149</v>
      </c>
      <c r="M363" s="553" t="s">
        <v>188</v>
      </c>
      <c r="N363" s="553" t="s">
        <v>198</v>
      </c>
      <c r="O363" s="556"/>
      <c r="P363" s="556"/>
      <c r="Q363" s="556"/>
      <c r="R363" s="556"/>
      <c r="S363" s="556"/>
      <c r="T363" s="558"/>
      <c r="U363" s="553"/>
    </row>
    <row r="364" spans="1:39">
      <c r="A364" s="546" t="s">
        <v>370</v>
      </c>
      <c r="B364" s="551">
        <v>42401</v>
      </c>
      <c r="C364" s="552">
        <v>11.61833</v>
      </c>
      <c r="D364" s="553" t="s">
        <v>116</v>
      </c>
      <c r="E364" s="554">
        <v>11</v>
      </c>
      <c r="F364" s="554">
        <v>2.0099999999999998</v>
      </c>
      <c r="G364" s="554">
        <v>3.72</v>
      </c>
      <c r="H364" s="553" t="s">
        <v>208</v>
      </c>
      <c r="I364" s="553" t="s">
        <v>196</v>
      </c>
      <c r="J364" s="553" t="s">
        <v>97</v>
      </c>
      <c r="K364" s="556">
        <v>16.7</v>
      </c>
      <c r="L364" s="553">
        <v>149</v>
      </c>
      <c r="M364" s="553" t="s">
        <v>102</v>
      </c>
      <c r="N364" s="553" t="s">
        <v>198</v>
      </c>
      <c r="O364" s="556"/>
      <c r="P364" s="556"/>
      <c r="Q364" s="556"/>
      <c r="R364" s="556"/>
      <c r="S364" s="556"/>
      <c r="T364" s="558"/>
      <c r="U364" s="553"/>
    </row>
    <row r="365" spans="1:39">
      <c r="A365" s="546" t="s">
        <v>370</v>
      </c>
      <c r="B365" s="551">
        <v>42408</v>
      </c>
      <c r="C365" s="552">
        <v>0.63841400000000004</v>
      </c>
      <c r="D365" s="553" t="s">
        <v>237</v>
      </c>
      <c r="E365" s="554">
        <v>0.124</v>
      </c>
      <c r="F365" s="554">
        <v>0.77400000000000002</v>
      </c>
      <c r="G365" s="554">
        <v>1.21</v>
      </c>
      <c r="H365" s="553" t="s">
        <v>348</v>
      </c>
      <c r="I365" s="553" t="s">
        <v>349</v>
      </c>
      <c r="J365" s="553" t="s">
        <v>349</v>
      </c>
      <c r="K365" s="556">
        <v>17.399999999999999</v>
      </c>
      <c r="L365" s="553">
        <v>133</v>
      </c>
      <c r="M365" s="553" t="s">
        <v>102</v>
      </c>
      <c r="N365" s="553" t="s">
        <v>189</v>
      </c>
      <c r="O365" s="556"/>
      <c r="P365" s="556"/>
      <c r="Q365" s="556"/>
      <c r="R365" s="556"/>
      <c r="S365" s="556"/>
      <c r="T365" s="558"/>
      <c r="U365" s="553"/>
    </row>
    <row r="366" spans="1:39">
      <c r="A366" s="546" t="s">
        <v>370</v>
      </c>
      <c r="B366" s="551">
        <v>42415</v>
      </c>
      <c r="C366" s="552">
        <v>0.21898899999999999</v>
      </c>
      <c r="D366" s="553" t="s">
        <v>350</v>
      </c>
      <c r="E366" s="554">
        <v>1.26</v>
      </c>
      <c r="F366" s="554">
        <v>1.4</v>
      </c>
      <c r="G366" s="554">
        <v>9.4299999999999995E-2</v>
      </c>
      <c r="H366" s="553" t="s">
        <v>348</v>
      </c>
      <c r="I366" s="553" t="s">
        <v>349</v>
      </c>
      <c r="J366" s="553" t="s">
        <v>349</v>
      </c>
      <c r="K366" s="555">
        <v>14.7</v>
      </c>
      <c r="L366" s="568">
        <v>135</v>
      </c>
      <c r="M366" s="553" t="s">
        <v>188</v>
      </c>
      <c r="N366" s="553" t="s">
        <v>204</v>
      </c>
      <c r="O366" s="556"/>
      <c r="P366" s="556"/>
      <c r="Q366" s="556"/>
      <c r="R366" s="556"/>
      <c r="S366" s="556"/>
      <c r="T366" s="558"/>
      <c r="U366" s="553"/>
    </row>
    <row r="367" spans="1:39">
      <c r="A367" s="546" t="s">
        <v>370</v>
      </c>
      <c r="B367" s="551">
        <v>42429</v>
      </c>
      <c r="C367" s="552">
        <v>0.95544799999999996</v>
      </c>
      <c r="D367" s="553" t="s">
        <v>239</v>
      </c>
      <c r="E367" s="554">
        <v>0.94499999999999995</v>
      </c>
      <c r="F367" s="554">
        <v>1.74</v>
      </c>
      <c r="G367" s="554">
        <v>1.46</v>
      </c>
      <c r="H367" s="553" t="s">
        <v>348</v>
      </c>
      <c r="I367" s="553" t="s">
        <v>349</v>
      </c>
      <c r="J367" s="553" t="s">
        <v>349</v>
      </c>
      <c r="K367" s="555">
        <v>14</v>
      </c>
      <c r="L367" s="568">
        <v>131</v>
      </c>
      <c r="M367" s="553" t="s">
        <v>197</v>
      </c>
      <c r="N367" s="553" t="s">
        <v>189</v>
      </c>
      <c r="O367" s="556"/>
      <c r="P367" s="556"/>
      <c r="Q367" s="556"/>
      <c r="R367" s="556"/>
      <c r="S367" s="556"/>
      <c r="T367" s="558"/>
      <c r="U367" s="553"/>
    </row>
    <row r="368" spans="1:39">
      <c r="A368" s="546" t="s">
        <v>370</v>
      </c>
      <c r="B368" s="551">
        <v>42436</v>
      </c>
      <c r="C368" s="552">
        <v>1.0432380000000001</v>
      </c>
      <c r="D368" s="553" t="s">
        <v>239</v>
      </c>
      <c r="E368" s="554">
        <v>1.02</v>
      </c>
      <c r="F368" s="554">
        <v>1.6</v>
      </c>
      <c r="G368" s="554">
        <v>0.60499999999999998</v>
      </c>
      <c r="H368" s="553" t="s">
        <v>348</v>
      </c>
      <c r="I368" s="553" t="s">
        <v>349</v>
      </c>
      <c r="J368" s="553" t="s">
        <v>349</v>
      </c>
      <c r="K368" s="555">
        <v>13.2</v>
      </c>
      <c r="L368" s="568">
        <v>106</v>
      </c>
      <c r="M368" s="553" t="s">
        <v>206</v>
      </c>
      <c r="N368" s="553" t="s">
        <v>193</v>
      </c>
      <c r="O368" s="556"/>
      <c r="P368" s="556"/>
      <c r="Q368" s="556"/>
      <c r="R368" s="556"/>
      <c r="S368" s="556"/>
      <c r="T368" s="558"/>
      <c r="U368" s="553"/>
    </row>
    <row r="369" spans="1:22">
      <c r="A369" s="546" t="s">
        <v>370</v>
      </c>
      <c r="B369" s="551">
        <v>42443</v>
      </c>
      <c r="C369" s="552">
        <v>0.92891800000000002</v>
      </c>
      <c r="D369" s="553" t="s">
        <v>243</v>
      </c>
      <c r="E369" s="554">
        <v>-0.27100000000000002</v>
      </c>
      <c r="F369" s="554">
        <v>0.94899999999999995</v>
      </c>
      <c r="G369" s="554">
        <v>1.24</v>
      </c>
      <c r="H369" s="553" t="s">
        <v>348</v>
      </c>
      <c r="I369" s="553" t="s">
        <v>349</v>
      </c>
      <c r="J369" s="553" t="s">
        <v>349</v>
      </c>
      <c r="K369" s="555">
        <v>12.5</v>
      </c>
      <c r="L369" s="568">
        <v>134</v>
      </c>
      <c r="M369" s="553" t="s">
        <v>116</v>
      </c>
      <c r="N369" s="553" t="s">
        <v>189</v>
      </c>
      <c r="O369" s="556"/>
      <c r="P369" s="556"/>
      <c r="Q369" s="556"/>
      <c r="R369" s="556"/>
      <c r="S369" s="556"/>
      <c r="T369" s="558"/>
      <c r="U369" s="553"/>
    </row>
    <row r="370" spans="1:22">
      <c r="A370" s="562" t="s">
        <v>370</v>
      </c>
      <c r="B370" s="563">
        <v>42450</v>
      </c>
      <c r="C370" s="564">
        <v>3.6222607415458099</v>
      </c>
      <c r="D370" s="565" t="s">
        <v>282</v>
      </c>
      <c r="E370" s="554">
        <v>3.97</v>
      </c>
      <c r="F370" s="554">
        <v>1.85</v>
      </c>
      <c r="G370" s="554">
        <v>2.93</v>
      </c>
      <c r="H370" s="565" t="s">
        <v>97</v>
      </c>
      <c r="I370" s="565" t="s">
        <v>349</v>
      </c>
      <c r="J370" s="565" t="s">
        <v>191</v>
      </c>
      <c r="K370" s="542">
        <v>14.2</v>
      </c>
      <c r="L370" s="566">
        <v>130</v>
      </c>
      <c r="M370" s="565" t="s">
        <v>197</v>
      </c>
      <c r="N370" s="565" t="s">
        <v>189</v>
      </c>
      <c r="O370" s="567"/>
      <c r="P370" s="567"/>
      <c r="Q370" s="567"/>
      <c r="R370" s="567"/>
      <c r="S370" s="567"/>
      <c r="T370" s="569"/>
      <c r="U370" s="565"/>
    </row>
    <row r="371" spans="1:22">
      <c r="A371" s="546" t="s">
        <v>370</v>
      </c>
      <c r="B371" s="551">
        <v>42458</v>
      </c>
      <c r="C371" s="552">
        <v>0.76980995536417129</v>
      </c>
      <c r="D371" s="553" t="s">
        <v>241</v>
      </c>
      <c r="E371" s="554">
        <v>0.92600000000000005</v>
      </c>
      <c r="F371" s="554">
        <v>1.55</v>
      </c>
      <c r="G371" s="554">
        <v>1.43</v>
      </c>
      <c r="H371" s="553" t="s">
        <v>348</v>
      </c>
      <c r="I371" s="553" t="s">
        <v>349</v>
      </c>
      <c r="J371" s="553" t="s">
        <v>349</v>
      </c>
      <c r="K371" s="555">
        <v>13.5</v>
      </c>
      <c r="L371" s="568">
        <v>116</v>
      </c>
      <c r="M371" s="553" t="s">
        <v>197</v>
      </c>
      <c r="N371" s="553" t="s">
        <v>187</v>
      </c>
      <c r="O371" s="556"/>
      <c r="P371" s="556"/>
      <c r="Q371" s="556"/>
      <c r="R371" s="556"/>
      <c r="S371" s="556"/>
      <c r="T371" s="558"/>
      <c r="U371" s="553"/>
    </row>
    <row r="372" spans="1:22">
      <c r="A372" s="546" t="s">
        <v>372</v>
      </c>
      <c r="B372" s="551">
        <v>42339</v>
      </c>
      <c r="C372" s="552">
        <v>0.1</v>
      </c>
      <c r="D372" s="553" t="s">
        <v>350</v>
      </c>
      <c r="E372" s="554">
        <v>1.89</v>
      </c>
      <c r="F372" s="554">
        <v>1.94</v>
      </c>
      <c r="G372" s="554">
        <v>0.70799999999999996</v>
      </c>
      <c r="H372" s="553" t="s">
        <v>348</v>
      </c>
      <c r="I372" s="553" t="s">
        <v>349</v>
      </c>
      <c r="J372" s="553" t="s">
        <v>349</v>
      </c>
      <c r="K372" s="555">
        <v>12.1</v>
      </c>
      <c r="L372" s="568">
        <v>113</v>
      </c>
      <c r="M372" s="553" t="s">
        <v>116</v>
      </c>
      <c r="N372" s="553" t="s">
        <v>193</v>
      </c>
      <c r="O372" s="556"/>
      <c r="P372" s="556"/>
      <c r="Q372" s="556"/>
      <c r="R372" s="556"/>
      <c r="S372" s="556"/>
    </row>
    <row r="373" spans="1:22">
      <c r="A373" s="546" t="s">
        <v>372</v>
      </c>
      <c r="B373" s="551">
        <v>42345</v>
      </c>
      <c r="C373" s="552">
        <v>0.22186400000000001</v>
      </c>
      <c r="D373" s="553" t="s">
        <v>350</v>
      </c>
      <c r="E373" s="554">
        <v>1.1499999999999999</v>
      </c>
      <c r="F373" s="554">
        <v>0.84499999999999997</v>
      </c>
      <c r="G373" s="554">
        <v>0.58099999999999996</v>
      </c>
      <c r="H373" s="553" t="s">
        <v>348</v>
      </c>
      <c r="I373" s="553" t="s">
        <v>349</v>
      </c>
      <c r="J373" s="553" t="s">
        <v>349</v>
      </c>
      <c r="K373" s="555">
        <v>12</v>
      </c>
      <c r="L373" s="568">
        <v>105</v>
      </c>
      <c r="M373" s="553" t="s">
        <v>116</v>
      </c>
      <c r="N373" s="553" t="s">
        <v>207</v>
      </c>
      <c r="O373" s="556"/>
      <c r="P373" s="556"/>
      <c r="Q373" s="556"/>
      <c r="R373" s="556"/>
      <c r="S373" s="556"/>
      <c r="T373" s="558"/>
      <c r="U373" s="553"/>
    </row>
    <row r="374" spans="1:22">
      <c r="A374" s="546" t="s">
        <v>372</v>
      </c>
      <c r="B374" s="551">
        <v>42352</v>
      </c>
      <c r="C374" s="552">
        <v>0.47814099999999998</v>
      </c>
      <c r="D374" s="553" t="s">
        <v>350</v>
      </c>
      <c r="E374" s="559">
        <v>-8.9200000000000002E-2</v>
      </c>
      <c r="F374" s="559">
        <v>0.63300000000000001</v>
      </c>
      <c r="G374" s="559">
        <v>0.77400000000000002</v>
      </c>
      <c r="H374" s="553" t="s">
        <v>348</v>
      </c>
      <c r="I374" s="553" t="s">
        <v>349</v>
      </c>
      <c r="J374" s="553" t="s">
        <v>349</v>
      </c>
      <c r="K374" s="556">
        <v>12.4</v>
      </c>
      <c r="L374" s="553">
        <v>119</v>
      </c>
      <c r="M374" s="553" t="s">
        <v>116</v>
      </c>
      <c r="N374" s="553" t="s">
        <v>187</v>
      </c>
      <c r="O374" s="556"/>
      <c r="P374" s="556"/>
      <c r="Q374" s="556"/>
      <c r="R374" s="556"/>
      <c r="S374" s="556"/>
      <c r="T374" s="558"/>
      <c r="U374" s="553"/>
    </row>
    <row r="375" spans="1:22">
      <c r="A375" s="546" t="s">
        <v>372</v>
      </c>
      <c r="B375" s="551">
        <v>42359</v>
      </c>
      <c r="C375" s="552">
        <v>0.461619</v>
      </c>
      <c r="D375" s="553" t="s">
        <v>350</v>
      </c>
      <c r="E375" s="559">
        <v>-1.24E-2</v>
      </c>
      <c r="F375" s="559">
        <v>0.91700000000000004</v>
      </c>
      <c r="G375" s="559">
        <v>0.28100000000000003</v>
      </c>
      <c r="H375" s="553" t="s">
        <v>348</v>
      </c>
      <c r="I375" s="553" t="s">
        <v>349</v>
      </c>
      <c r="J375" s="553" t="s">
        <v>349</v>
      </c>
      <c r="K375" s="556">
        <v>12.8</v>
      </c>
      <c r="L375" s="553">
        <v>110</v>
      </c>
      <c r="M375" s="553" t="s">
        <v>206</v>
      </c>
      <c r="N375" s="553" t="s">
        <v>193</v>
      </c>
      <c r="O375" s="556"/>
      <c r="P375" s="556"/>
      <c r="Q375" s="556"/>
      <c r="R375" s="556"/>
      <c r="S375" s="552"/>
      <c r="T375" s="558"/>
      <c r="U375" s="552"/>
      <c r="V375" s="553"/>
    </row>
    <row r="376" spans="1:22">
      <c r="A376" s="546" t="s">
        <v>372</v>
      </c>
      <c r="B376" s="551">
        <v>42373</v>
      </c>
      <c r="C376" s="552">
        <v>0.56264099999999995</v>
      </c>
      <c r="D376" s="553" t="s">
        <v>237</v>
      </c>
      <c r="E376" s="560">
        <v>0.79500000000000004</v>
      </c>
      <c r="F376" s="560">
        <v>1.3</v>
      </c>
      <c r="G376" s="560">
        <v>0.76100000000000001</v>
      </c>
      <c r="H376" s="553" t="s">
        <v>348</v>
      </c>
      <c r="I376" s="553" t="s">
        <v>349</v>
      </c>
      <c r="J376" s="553" t="s">
        <v>349</v>
      </c>
      <c r="K376" s="556">
        <v>12.3</v>
      </c>
      <c r="L376" s="553">
        <v>119</v>
      </c>
      <c r="M376" s="553" t="s">
        <v>116</v>
      </c>
      <c r="N376" s="553" t="s">
        <v>187</v>
      </c>
      <c r="O376" s="556"/>
      <c r="P376" s="556"/>
      <c r="Q376" s="556"/>
      <c r="R376" s="556"/>
      <c r="S376" s="552"/>
      <c r="T376" s="558"/>
    </row>
    <row r="377" spans="1:22">
      <c r="A377" s="546" t="s">
        <v>372</v>
      </c>
      <c r="B377" s="551">
        <v>42380</v>
      </c>
      <c r="C377" s="561">
        <v>0.14629187829085322</v>
      </c>
      <c r="D377" s="553" t="s">
        <v>350</v>
      </c>
      <c r="E377" s="554">
        <v>0.55500000000000005</v>
      </c>
      <c r="F377" s="554">
        <v>2.0099999999999998</v>
      </c>
      <c r="G377" s="554">
        <v>0.68</v>
      </c>
      <c r="H377" s="553" t="s">
        <v>348</v>
      </c>
      <c r="I377" s="553" t="s">
        <v>196</v>
      </c>
      <c r="J377" s="553" t="s">
        <v>349</v>
      </c>
      <c r="K377" s="555">
        <v>12.4</v>
      </c>
      <c r="L377" s="568">
        <v>112</v>
      </c>
      <c r="M377" s="553" t="s">
        <v>116</v>
      </c>
      <c r="N377" s="553" t="s">
        <v>193</v>
      </c>
      <c r="O377" s="556"/>
      <c r="P377" s="556"/>
      <c r="Q377" s="556"/>
      <c r="R377" s="556"/>
      <c r="S377" s="552"/>
      <c r="T377" s="558"/>
      <c r="U377" s="552"/>
      <c r="V377" s="553"/>
    </row>
    <row r="378" spans="1:22">
      <c r="A378" s="546" t="s">
        <v>372</v>
      </c>
      <c r="B378" s="551">
        <v>42387</v>
      </c>
      <c r="C378" s="552">
        <v>1.859839</v>
      </c>
      <c r="D378" s="553" t="s">
        <v>242</v>
      </c>
      <c r="E378" s="554">
        <v>0.93400000000000005</v>
      </c>
      <c r="F378" s="554">
        <v>1.68</v>
      </c>
      <c r="G378" s="554">
        <v>1.99</v>
      </c>
      <c r="H378" s="553" t="s">
        <v>348</v>
      </c>
      <c r="I378" s="553" t="s">
        <v>349</v>
      </c>
      <c r="J378" s="553" t="s">
        <v>349</v>
      </c>
      <c r="K378" s="555">
        <v>11.4</v>
      </c>
      <c r="L378" s="568">
        <v>96.9</v>
      </c>
      <c r="M378" s="553" t="s">
        <v>208</v>
      </c>
      <c r="N378" s="553" t="s">
        <v>207</v>
      </c>
      <c r="O378" s="556"/>
      <c r="P378" s="556"/>
      <c r="Q378" s="556"/>
      <c r="R378" s="556"/>
      <c r="S378" s="556"/>
      <c r="T378" s="558"/>
      <c r="U378" s="553"/>
    </row>
    <row r="379" spans="1:22">
      <c r="A379" s="546" t="s">
        <v>372</v>
      </c>
      <c r="B379" s="551">
        <v>42394</v>
      </c>
      <c r="C379" s="552">
        <v>0.51060099999999997</v>
      </c>
      <c r="D379" s="553" t="s">
        <v>236</v>
      </c>
      <c r="E379" s="554">
        <v>-8.1900000000000001E-2</v>
      </c>
      <c r="F379" s="554">
        <v>0.746</v>
      </c>
      <c r="G379" s="554">
        <v>1.1100000000000001</v>
      </c>
      <c r="H379" s="553" t="s">
        <v>348</v>
      </c>
      <c r="I379" s="553" t="s">
        <v>349</v>
      </c>
      <c r="J379" s="553" t="s">
        <v>349</v>
      </c>
      <c r="K379" s="555">
        <v>9.5500000000000007</v>
      </c>
      <c r="L379" s="568">
        <v>104</v>
      </c>
      <c r="M379" s="553" t="s">
        <v>200</v>
      </c>
      <c r="N379" s="553" t="s">
        <v>207</v>
      </c>
      <c r="O379" s="556"/>
      <c r="P379" s="556"/>
      <c r="Q379" s="556"/>
      <c r="R379" s="556"/>
      <c r="S379" s="556"/>
      <c r="T379" s="558"/>
      <c r="U379" s="553"/>
    </row>
    <row r="380" spans="1:22">
      <c r="A380" s="546" t="s">
        <v>372</v>
      </c>
      <c r="B380" s="551">
        <v>42401</v>
      </c>
      <c r="C380" s="552">
        <v>0.52952699999999997</v>
      </c>
      <c r="D380" s="553" t="s">
        <v>236</v>
      </c>
      <c r="E380" s="554">
        <v>0.63900000000000001</v>
      </c>
      <c r="F380" s="554">
        <v>0.78800000000000003</v>
      </c>
      <c r="G380" s="554">
        <v>2.2599999999999998</v>
      </c>
      <c r="H380" s="553" t="s">
        <v>348</v>
      </c>
      <c r="I380" s="553" t="s">
        <v>349</v>
      </c>
      <c r="J380" s="553" t="s">
        <v>196</v>
      </c>
      <c r="K380" s="556">
        <v>11.9</v>
      </c>
      <c r="L380" s="553">
        <v>117</v>
      </c>
      <c r="M380" s="553" t="s">
        <v>116</v>
      </c>
      <c r="N380" s="553" t="s">
        <v>187</v>
      </c>
      <c r="O380" s="556"/>
      <c r="P380" s="556"/>
      <c r="Q380" s="556"/>
      <c r="R380" s="556"/>
      <c r="S380" s="556"/>
      <c r="T380" s="558"/>
      <c r="U380" s="553"/>
    </row>
    <row r="381" spans="1:22">
      <c r="A381" s="546" t="s">
        <v>372</v>
      </c>
      <c r="B381" s="551">
        <v>42408</v>
      </c>
      <c r="C381" s="552">
        <v>0.101602</v>
      </c>
      <c r="D381" s="553" t="s">
        <v>350</v>
      </c>
      <c r="E381" s="554">
        <v>-2.14</v>
      </c>
      <c r="F381" s="554">
        <v>-2.16E-3</v>
      </c>
      <c r="G381" s="554">
        <v>0.81799999999999995</v>
      </c>
      <c r="H381" s="553" t="s">
        <v>348</v>
      </c>
      <c r="I381" s="553" t="s">
        <v>349</v>
      </c>
      <c r="J381" s="553" t="s">
        <v>349</v>
      </c>
      <c r="K381" s="556">
        <v>10.5</v>
      </c>
      <c r="L381" s="553">
        <v>102</v>
      </c>
      <c r="M381" s="553" t="s">
        <v>200</v>
      </c>
      <c r="N381" s="553" t="s">
        <v>207</v>
      </c>
      <c r="O381" s="556"/>
      <c r="P381" s="556"/>
      <c r="Q381" s="556"/>
      <c r="R381" s="556"/>
      <c r="S381" s="556"/>
      <c r="T381" s="558"/>
      <c r="U381" s="553"/>
    </row>
    <row r="382" spans="1:22">
      <c r="A382" s="546" t="s">
        <v>372</v>
      </c>
      <c r="B382" s="551">
        <v>42415</v>
      </c>
      <c r="C382" s="552">
        <v>0.10047300000000001</v>
      </c>
      <c r="D382" s="553" t="s">
        <v>350</v>
      </c>
      <c r="E382" s="554">
        <v>0.28999999999999998</v>
      </c>
      <c r="F382" s="554">
        <v>1.5</v>
      </c>
      <c r="G382" s="554">
        <v>7.1400000000000005E-2</v>
      </c>
      <c r="H382" s="553" t="s">
        <v>348</v>
      </c>
      <c r="I382" s="553" t="s">
        <v>349</v>
      </c>
      <c r="J382" s="553" t="s">
        <v>349</v>
      </c>
      <c r="K382" s="555">
        <v>13.1</v>
      </c>
      <c r="L382" s="568">
        <v>126</v>
      </c>
      <c r="M382" s="553" t="s">
        <v>206</v>
      </c>
      <c r="N382" s="553" t="s">
        <v>189</v>
      </c>
      <c r="O382" s="556"/>
      <c r="P382" s="556"/>
      <c r="Q382" s="556"/>
      <c r="R382" s="556"/>
      <c r="S382" s="556"/>
      <c r="T382" s="558"/>
      <c r="U382" s="553"/>
    </row>
    <row r="383" spans="1:22">
      <c r="A383" s="546" t="s">
        <v>372</v>
      </c>
      <c r="B383" s="551">
        <v>42429</v>
      </c>
      <c r="C383" s="552">
        <v>0.117317</v>
      </c>
      <c r="D383" s="553" t="s">
        <v>350</v>
      </c>
      <c r="E383" s="554">
        <v>-8.1000000000000003E-2</v>
      </c>
      <c r="F383" s="554">
        <v>0.96099999999999997</v>
      </c>
      <c r="G383" s="554">
        <v>0.252</v>
      </c>
      <c r="H383" s="553" t="s">
        <v>348</v>
      </c>
      <c r="I383" s="553" t="s">
        <v>349</v>
      </c>
      <c r="J383" s="553" t="s">
        <v>349</v>
      </c>
      <c r="K383" s="555">
        <v>10.7</v>
      </c>
      <c r="L383" s="568">
        <v>106</v>
      </c>
      <c r="M383" s="553" t="s">
        <v>208</v>
      </c>
      <c r="N383" s="553" t="s">
        <v>193</v>
      </c>
      <c r="O383" s="556"/>
      <c r="P383" s="556"/>
      <c r="Q383" s="556"/>
      <c r="R383" s="556"/>
      <c r="S383" s="556"/>
      <c r="T383" s="558"/>
      <c r="U383" s="553"/>
    </row>
    <row r="384" spans="1:22">
      <c r="A384" s="546" t="s">
        <v>372</v>
      </c>
      <c r="B384" s="551">
        <v>42436</v>
      </c>
      <c r="C384" s="552">
        <v>0.501857</v>
      </c>
      <c r="D384" s="553" t="s">
        <v>236</v>
      </c>
      <c r="E384" s="554">
        <v>0.40100000000000002</v>
      </c>
      <c r="F384" s="554">
        <v>2.0099999999999998</v>
      </c>
      <c r="G384" s="554">
        <v>0.39</v>
      </c>
      <c r="H384" s="553" t="s">
        <v>348</v>
      </c>
      <c r="I384" s="553" t="s">
        <v>196</v>
      </c>
      <c r="J384" s="553" t="s">
        <v>349</v>
      </c>
      <c r="K384" s="555">
        <v>11.6</v>
      </c>
      <c r="L384" s="568">
        <v>100</v>
      </c>
      <c r="M384" s="553" t="s">
        <v>116</v>
      </c>
      <c r="N384" s="553" t="s">
        <v>207</v>
      </c>
      <c r="O384" s="556"/>
      <c r="P384" s="556"/>
      <c r="Q384" s="556"/>
      <c r="R384" s="556"/>
      <c r="S384" s="556"/>
      <c r="T384" s="558"/>
      <c r="U384" s="553"/>
    </row>
    <row r="385" spans="1:39">
      <c r="A385" s="546" t="s">
        <v>372</v>
      </c>
      <c r="B385" s="551">
        <v>42443</v>
      </c>
      <c r="C385" s="552">
        <v>0.85819500000000004</v>
      </c>
      <c r="D385" s="553" t="s">
        <v>243</v>
      </c>
      <c r="E385" s="554">
        <v>0.114</v>
      </c>
      <c r="F385" s="554">
        <v>1.23</v>
      </c>
      <c r="G385" s="554">
        <v>0.377</v>
      </c>
      <c r="H385" s="553" t="s">
        <v>348</v>
      </c>
      <c r="I385" s="553" t="s">
        <v>349</v>
      </c>
      <c r="J385" s="553" t="s">
        <v>349</v>
      </c>
      <c r="K385" s="555">
        <v>10.7</v>
      </c>
      <c r="L385" s="568">
        <v>113</v>
      </c>
      <c r="M385" s="553" t="s">
        <v>208</v>
      </c>
      <c r="N385" s="553" t="s">
        <v>193</v>
      </c>
      <c r="O385" s="556"/>
      <c r="P385" s="556"/>
      <c r="Q385" s="556"/>
      <c r="R385" s="556"/>
      <c r="S385" s="556"/>
      <c r="T385" s="558"/>
      <c r="U385" s="553"/>
    </row>
    <row r="386" spans="1:39">
      <c r="A386" s="562" t="s">
        <v>372</v>
      </c>
      <c r="B386" s="563">
        <v>42450</v>
      </c>
      <c r="C386" s="564">
        <v>0.71165093866026163</v>
      </c>
      <c r="D386" s="565" t="s">
        <v>238</v>
      </c>
      <c r="E386" s="554">
        <v>0.15</v>
      </c>
      <c r="F386" s="554">
        <v>1.24</v>
      </c>
      <c r="G386" s="554">
        <v>1.1599999999999999</v>
      </c>
      <c r="H386" s="565" t="s">
        <v>348</v>
      </c>
      <c r="I386" s="565" t="s">
        <v>349</v>
      </c>
      <c r="J386" s="565" t="s">
        <v>349</v>
      </c>
      <c r="K386" s="542">
        <v>10.7</v>
      </c>
      <c r="L386" s="566">
        <v>108</v>
      </c>
      <c r="M386" s="565" t="s">
        <v>208</v>
      </c>
      <c r="N386" s="565" t="s">
        <v>193</v>
      </c>
      <c r="O386" s="567"/>
      <c r="P386" s="567"/>
      <c r="Q386" s="567"/>
      <c r="R386" s="567"/>
      <c r="S386" s="567"/>
      <c r="T386" s="569"/>
      <c r="U386" s="565"/>
    </row>
    <row r="387" spans="1:39">
      <c r="A387" s="546" t="s">
        <v>372</v>
      </c>
      <c r="B387" s="551">
        <v>42458</v>
      </c>
      <c r="C387" s="552">
        <v>0.27821778936827546</v>
      </c>
      <c r="D387" s="553" t="s">
        <v>350</v>
      </c>
      <c r="E387" s="554">
        <v>-0.253</v>
      </c>
      <c r="F387" s="554">
        <v>1.34</v>
      </c>
      <c r="G387" s="554">
        <v>0.49099999999999999</v>
      </c>
      <c r="H387" s="553" t="s">
        <v>348</v>
      </c>
      <c r="I387" s="553" t="s">
        <v>349</v>
      </c>
      <c r="J387" s="553" t="s">
        <v>349</v>
      </c>
      <c r="K387" s="555">
        <v>13.2</v>
      </c>
      <c r="L387" s="568">
        <v>99.6</v>
      </c>
      <c r="M387" s="553" t="s">
        <v>206</v>
      </c>
      <c r="N387" s="553" t="s">
        <v>207</v>
      </c>
      <c r="O387" s="556"/>
      <c r="P387" s="556"/>
      <c r="Q387" s="556"/>
      <c r="R387" s="556"/>
      <c r="S387" s="556"/>
      <c r="T387" s="558"/>
      <c r="U387" s="553"/>
    </row>
    <row r="388" spans="1:39">
      <c r="A388" s="546" t="s">
        <v>84</v>
      </c>
      <c r="B388" s="551">
        <v>42339</v>
      </c>
      <c r="C388" s="552">
        <v>0.17</v>
      </c>
      <c r="D388" s="553" t="s">
        <v>350</v>
      </c>
      <c r="E388" s="554">
        <v>0.60299999999999998</v>
      </c>
      <c r="F388" s="554">
        <v>1.66</v>
      </c>
      <c r="G388" s="554">
        <v>0.20100000000000001</v>
      </c>
      <c r="H388" s="553" t="s">
        <v>348</v>
      </c>
      <c r="I388" s="553" t="s">
        <v>349</v>
      </c>
      <c r="J388" s="553" t="s">
        <v>349</v>
      </c>
      <c r="K388" s="555">
        <v>12.7</v>
      </c>
      <c r="L388" s="555">
        <v>109</v>
      </c>
      <c r="M388" s="553" t="s">
        <v>206</v>
      </c>
      <c r="N388" s="553" t="s">
        <v>193</v>
      </c>
      <c r="O388" s="556" t="s">
        <v>236</v>
      </c>
      <c r="P388" s="556" t="s">
        <v>326</v>
      </c>
      <c r="Q388" s="556" t="s">
        <v>326</v>
      </c>
      <c r="R388" s="556"/>
      <c r="S388" s="556"/>
      <c r="T388" s="541">
        <v>9.2667978712484583E-2</v>
      </c>
      <c r="U388" s="557">
        <v>36.3322</v>
      </c>
      <c r="V388" s="557">
        <v>21.030100000000001</v>
      </c>
      <c r="W388" s="557">
        <v>50.622926</v>
      </c>
      <c r="X388" s="542">
        <v>1025.5018</v>
      </c>
      <c r="Y388" s="557">
        <v>7.9737</v>
      </c>
      <c r="Z388" s="542">
        <v>110.71899999999999</v>
      </c>
      <c r="AA388" s="557">
        <v>8.1440000000000001</v>
      </c>
      <c r="AB388" s="557">
        <v>0.49690000000000001</v>
      </c>
      <c r="AC388" s="557">
        <v>0.3322</v>
      </c>
      <c r="AD388" s="557">
        <v>36.327199999999998</v>
      </c>
      <c r="AE388" s="557">
        <v>21.023700000000002</v>
      </c>
      <c r="AF388" s="557">
        <v>50.610798000000003</v>
      </c>
      <c r="AG388" s="542">
        <v>1025.5071</v>
      </c>
      <c r="AH388" s="557">
        <v>8.1006999999999998</v>
      </c>
      <c r="AI388" s="542">
        <v>112.467</v>
      </c>
      <c r="AJ388" s="557">
        <v>8.16</v>
      </c>
      <c r="AK388" s="557">
        <v>0.38979999999999998</v>
      </c>
      <c r="AL388" s="557">
        <v>0.39140000000000003</v>
      </c>
      <c r="AM388" s="542">
        <v>5.9</v>
      </c>
    </row>
    <row r="389" spans="1:39">
      <c r="A389" s="546" t="s">
        <v>84</v>
      </c>
      <c r="B389" s="551">
        <v>42345</v>
      </c>
      <c r="C389" s="552">
        <v>0.33919100000000002</v>
      </c>
      <c r="D389" s="553" t="s">
        <v>350</v>
      </c>
      <c r="E389" s="554">
        <v>-0.27</v>
      </c>
      <c r="F389" s="554">
        <v>1.6</v>
      </c>
      <c r="G389" s="554">
        <v>-0.222</v>
      </c>
      <c r="H389" s="553" t="s">
        <v>348</v>
      </c>
      <c r="I389" s="553" t="s">
        <v>349</v>
      </c>
      <c r="J389" s="553" t="s">
        <v>349</v>
      </c>
      <c r="K389" s="555">
        <v>12.8</v>
      </c>
      <c r="L389" s="555">
        <v>112</v>
      </c>
      <c r="M389" s="553" t="s">
        <v>206</v>
      </c>
      <c r="N389" s="553" t="s">
        <v>193</v>
      </c>
      <c r="O389" s="556" t="s">
        <v>236</v>
      </c>
      <c r="P389" s="556" t="s">
        <v>326</v>
      </c>
      <c r="Q389" s="556" t="s">
        <v>326</v>
      </c>
      <c r="R389" s="556"/>
      <c r="S389" s="556"/>
      <c r="T389" s="558">
        <v>8.7100590652494564E-2</v>
      </c>
      <c r="U389" s="557">
        <v>36.423099999999998</v>
      </c>
      <c r="V389" s="557">
        <v>20.5563</v>
      </c>
      <c r="W389" s="557">
        <v>50.234830000000002</v>
      </c>
      <c r="X389" s="542">
        <v>1025.6995999999999</v>
      </c>
      <c r="Y389" s="557">
        <v>7.8676000000000004</v>
      </c>
      <c r="Z389" s="542">
        <v>108.376</v>
      </c>
      <c r="AA389" s="557">
        <v>8.3650000000000002</v>
      </c>
      <c r="AB389" s="557">
        <v>0.43730000000000002</v>
      </c>
      <c r="AC389" s="557">
        <v>0.32700000000000001</v>
      </c>
      <c r="AD389" s="557">
        <v>36.4223</v>
      </c>
      <c r="AE389" s="557">
        <v>20.606000000000002</v>
      </c>
      <c r="AF389" s="557">
        <v>50.287199999999999</v>
      </c>
      <c r="AG389" s="542">
        <v>1025.6944000000001</v>
      </c>
      <c r="AH389" s="557">
        <v>8.0792000000000002</v>
      </c>
      <c r="AI389" s="542">
        <v>111.39</v>
      </c>
      <c r="AJ389" s="557">
        <v>8.36</v>
      </c>
      <c r="AK389" s="557">
        <v>0.497</v>
      </c>
      <c r="AL389" s="557">
        <v>0.44450000000000001</v>
      </c>
      <c r="AM389" s="542">
        <v>6.1</v>
      </c>
    </row>
    <row r="390" spans="1:39">
      <c r="A390" s="546" t="s">
        <v>84</v>
      </c>
      <c r="B390" s="551">
        <v>42352</v>
      </c>
      <c r="C390" s="552">
        <v>1.771917</v>
      </c>
      <c r="D390" s="553" t="s">
        <v>259</v>
      </c>
      <c r="E390" s="559">
        <v>2.0299999999999998</v>
      </c>
      <c r="F390" s="559">
        <v>1.62</v>
      </c>
      <c r="G390" s="559">
        <v>1.64</v>
      </c>
      <c r="H390" s="553" t="s">
        <v>348</v>
      </c>
      <c r="I390" s="553" t="s">
        <v>349</v>
      </c>
      <c r="J390" s="553" t="s">
        <v>349</v>
      </c>
      <c r="K390" s="556">
        <v>13.7</v>
      </c>
      <c r="L390" s="556">
        <v>118</v>
      </c>
      <c r="M390" s="553" t="s">
        <v>197</v>
      </c>
      <c r="N390" s="553" t="s">
        <v>187</v>
      </c>
      <c r="O390" s="556" t="s">
        <v>237</v>
      </c>
      <c r="P390" s="556" t="s">
        <v>326</v>
      </c>
      <c r="Q390" s="556" t="s">
        <v>326</v>
      </c>
      <c r="R390" s="556"/>
      <c r="S390" s="556"/>
      <c r="T390" s="541">
        <v>8.6969832913981721E-2</v>
      </c>
      <c r="U390" s="557">
        <v>36.570799999999998</v>
      </c>
      <c r="V390" s="557">
        <v>22.160499999999999</v>
      </c>
      <c r="W390" s="557">
        <v>52.122402000000001</v>
      </c>
      <c r="X390" s="542">
        <v>1025.3678</v>
      </c>
      <c r="Y390" s="557">
        <v>7.2023000000000001</v>
      </c>
      <c r="Z390" s="542">
        <v>102.184</v>
      </c>
      <c r="AA390" s="557">
        <v>8.1419999999999995</v>
      </c>
      <c r="AB390" s="557">
        <v>0.47610000000000002</v>
      </c>
      <c r="AC390" s="557">
        <v>0.58899999999999997</v>
      </c>
      <c r="AD390" s="557">
        <v>36.491700000000002</v>
      </c>
      <c r="AE390" s="557">
        <v>21.5259</v>
      </c>
      <c r="AF390" s="557">
        <v>51.347408000000001</v>
      </c>
      <c r="AG390" s="542">
        <v>1025.4939999999999</v>
      </c>
      <c r="AH390" s="557">
        <v>7.9229000000000003</v>
      </c>
      <c r="AI390" s="542">
        <v>111.098</v>
      </c>
      <c r="AJ390" s="557">
        <v>8.19</v>
      </c>
      <c r="AK390" s="557">
        <v>0.63849999999999996</v>
      </c>
      <c r="AL390" s="557">
        <v>0.9163</v>
      </c>
      <c r="AM390" s="542">
        <v>5.8</v>
      </c>
    </row>
    <row r="391" spans="1:39">
      <c r="A391" s="546" t="s">
        <v>84</v>
      </c>
      <c r="B391" s="551">
        <v>42359</v>
      </c>
      <c r="C391" s="552">
        <v>1.1510419999999999</v>
      </c>
      <c r="D391" s="553" t="s">
        <v>250</v>
      </c>
      <c r="E391" s="559">
        <v>0.51500000000000001</v>
      </c>
      <c r="F391" s="559">
        <v>0.98399999999999999</v>
      </c>
      <c r="G391" s="559">
        <v>1.1399999999999999</v>
      </c>
      <c r="H391" s="553" t="s">
        <v>348</v>
      </c>
      <c r="I391" s="553" t="s">
        <v>349</v>
      </c>
      <c r="J391" s="553" t="s">
        <v>349</v>
      </c>
      <c r="K391" s="556">
        <v>13.4</v>
      </c>
      <c r="L391" s="556">
        <v>122</v>
      </c>
      <c r="M391" s="553" t="s">
        <v>206</v>
      </c>
      <c r="N391" s="553" t="s">
        <v>187</v>
      </c>
      <c r="O391" s="556" t="s">
        <v>240</v>
      </c>
      <c r="P391" s="556" t="s">
        <v>326</v>
      </c>
      <c r="Q391" s="556" t="s">
        <v>326</v>
      </c>
      <c r="R391" s="556"/>
      <c r="S391" s="552"/>
      <c r="T391" s="541">
        <v>7.8932957892391631E-2</v>
      </c>
      <c r="U391" s="557">
        <v>36.721499999999999</v>
      </c>
      <c r="V391" s="557">
        <v>22.467099999999999</v>
      </c>
      <c r="W391" s="557">
        <v>52.642190999999997</v>
      </c>
      <c r="X391" s="542">
        <v>1025.3943999999999</v>
      </c>
      <c r="Y391" s="557">
        <v>6.5654000000000003</v>
      </c>
      <c r="Z391" s="542">
        <v>93.733999999999995</v>
      </c>
      <c r="AA391" s="557">
        <v>8.1389999999999993</v>
      </c>
      <c r="AB391" s="557">
        <v>0.3851</v>
      </c>
      <c r="AC391" s="557">
        <v>0.33350000000000002</v>
      </c>
      <c r="AD391" s="557">
        <v>36.735999999999997</v>
      </c>
      <c r="AE391" s="557">
        <v>21.480899999999998</v>
      </c>
      <c r="AF391" s="557">
        <v>51.604666999999999</v>
      </c>
      <c r="AG391" s="542">
        <v>1025.6929</v>
      </c>
      <c r="AH391" s="557">
        <v>7.1952999999999996</v>
      </c>
      <c r="AI391" s="542">
        <v>100.959</v>
      </c>
      <c r="AJ391" s="557">
        <v>8.1389999999999993</v>
      </c>
      <c r="AK391" s="557">
        <v>0.27179999999999999</v>
      </c>
      <c r="AL391" s="557">
        <v>0.31740000000000002</v>
      </c>
      <c r="AM391" s="542">
        <v>6.9</v>
      </c>
    </row>
    <row r="392" spans="1:39">
      <c r="A392" s="546" t="s">
        <v>84</v>
      </c>
      <c r="B392" s="551">
        <v>42373</v>
      </c>
      <c r="C392" s="552">
        <v>0.38724199999999998</v>
      </c>
      <c r="D392" s="553" t="s">
        <v>350</v>
      </c>
      <c r="E392" s="560">
        <v>0.379</v>
      </c>
      <c r="F392" s="560">
        <v>2.15</v>
      </c>
      <c r="G392" s="560">
        <v>1.25</v>
      </c>
      <c r="H392" s="553" t="s">
        <v>348</v>
      </c>
      <c r="I392" s="553" t="s">
        <v>196</v>
      </c>
      <c r="J392" s="553" t="s">
        <v>349</v>
      </c>
      <c r="K392" s="556">
        <v>16</v>
      </c>
      <c r="L392" s="556">
        <v>138</v>
      </c>
      <c r="M392" s="553" t="s">
        <v>119</v>
      </c>
      <c r="N392" s="553" t="s">
        <v>204</v>
      </c>
      <c r="O392" s="556" t="s">
        <v>236</v>
      </c>
      <c r="P392" s="556" t="s">
        <v>326</v>
      </c>
      <c r="Q392" s="556" t="s">
        <v>326</v>
      </c>
      <c r="R392" s="556"/>
      <c r="S392" s="552"/>
      <c r="T392" s="541">
        <v>8.1128903834962657E-2</v>
      </c>
      <c r="U392" s="557">
        <v>36.8307</v>
      </c>
      <c r="V392" s="557">
        <v>24.527000000000001</v>
      </c>
      <c r="W392" s="557">
        <v>55.012393000000003</v>
      </c>
      <c r="X392" s="542">
        <v>1024.8707999999999</v>
      </c>
      <c r="Y392" s="557">
        <v>5.9814999999999996</v>
      </c>
      <c r="Z392" s="542">
        <v>88.552000000000007</v>
      </c>
      <c r="AA392" s="557">
        <v>8.2789999999999999</v>
      </c>
      <c r="AB392" s="557">
        <v>0.52100000000000002</v>
      </c>
      <c r="AC392" s="557">
        <v>0.52110000000000001</v>
      </c>
      <c r="AD392" s="557">
        <v>36.833799999999997</v>
      </c>
      <c r="AE392" s="557">
        <v>24.533300000000001</v>
      </c>
      <c r="AF392" s="557">
        <v>55.02422</v>
      </c>
      <c r="AG392" s="542">
        <v>1024.8800000000001</v>
      </c>
      <c r="AH392" s="557">
        <v>6.0667999999999997</v>
      </c>
      <c r="AI392" s="542">
        <v>89.825999999999993</v>
      </c>
      <c r="AJ392" s="557">
        <v>8.2810000000000006</v>
      </c>
      <c r="AK392" s="557">
        <v>0.2283</v>
      </c>
      <c r="AL392" s="557">
        <v>0.39229999999999998</v>
      </c>
      <c r="AM392" s="542">
        <v>9.6</v>
      </c>
    </row>
    <row r="393" spans="1:39">
      <c r="A393" s="546" t="s">
        <v>84</v>
      </c>
      <c r="B393" s="551">
        <v>42380</v>
      </c>
      <c r="C393" s="561">
        <v>1.1707306276501561</v>
      </c>
      <c r="D393" s="553" t="s">
        <v>250</v>
      </c>
      <c r="E393" s="554">
        <v>1.88</v>
      </c>
      <c r="F393" s="554">
        <v>2.12</v>
      </c>
      <c r="G393" s="554">
        <v>0.60199999999999998</v>
      </c>
      <c r="H393" s="553" t="s">
        <v>348</v>
      </c>
      <c r="I393" s="553" t="s">
        <v>196</v>
      </c>
      <c r="J393" s="553" t="s">
        <v>349</v>
      </c>
      <c r="K393" s="555">
        <v>13.4</v>
      </c>
      <c r="L393" s="555">
        <v>116</v>
      </c>
      <c r="M393" s="553" t="s">
        <v>206</v>
      </c>
      <c r="N393" s="553" t="s">
        <v>187</v>
      </c>
      <c r="O393" s="556" t="s">
        <v>240</v>
      </c>
      <c r="P393" s="556" t="s">
        <v>326</v>
      </c>
      <c r="Q393" s="556" t="s">
        <v>326</v>
      </c>
      <c r="R393" s="556"/>
      <c r="S393" s="552"/>
      <c r="T393" s="541">
        <v>9.8781153806748401E-2</v>
      </c>
      <c r="U393" s="557">
        <v>36.408299999999997</v>
      </c>
      <c r="V393" s="557">
        <v>24.665400000000002</v>
      </c>
      <c r="W393" s="557">
        <v>54.601672000000001</v>
      </c>
      <c r="X393" s="542">
        <v>1024.509</v>
      </c>
      <c r="Y393" s="557">
        <v>5.6619000000000002</v>
      </c>
      <c r="Z393" s="542">
        <v>83.816000000000003</v>
      </c>
      <c r="AA393" s="557">
        <v>8.1080000000000005</v>
      </c>
      <c r="AB393" s="557">
        <v>0.16489999999999999</v>
      </c>
      <c r="AC393" s="557">
        <v>0.1532</v>
      </c>
      <c r="AD393" s="557">
        <v>36.407200000000003</v>
      </c>
      <c r="AE393" s="557">
        <v>24.659199999999998</v>
      </c>
      <c r="AF393" s="557">
        <v>54.594312000000002</v>
      </c>
      <c r="AG393" s="542">
        <v>1024.5184999999999</v>
      </c>
      <c r="AH393" s="557">
        <v>5.7952000000000004</v>
      </c>
      <c r="AI393" s="542">
        <v>85.778999999999996</v>
      </c>
      <c r="AJ393" s="557">
        <v>8.109</v>
      </c>
      <c r="AK393" s="557">
        <v>0.1467</v>
      </c>
      <c r="AL393" s="557">
        <v>0.1681</v>
      </c>
      <c r="AM393" s="542">
        <v>9.6</v>
      </c>
    </row>
    <row r="394" spans="1:39">
      <c r="A394" s="546" t="s">
        <v>84</v>
      </c>
      <c r="B394" s="551">
        <v>42387</v>
      </c>
      <c r="C394" s="552">
        <v>3.4256690000000001</v>
      </c>
      <c r="D394" s="553" t="s">
        <v>288</v>
      </c>
      <c r="E394" s="554">
        <v>0.61199999999999999</v>
      </c>
      <c r="F394" s="554">
        <v>2.19</v>
      </c>
      <c r="G394" s="554">
        <v>1.62</v>
      </c>
      <c r="H394" s="553" t="s">
        <v>348</v>
      </c>
      <c r="I394" s="553" t="s">
        <v>196</v>
      </c>
      <c r="J394" s="553" t="s">
        <v>349</v>
      </c>
      <c r="K394" s="555">
        <v>17</v>
      </c>
      <c r="L394" s="555">
        <v>138</v>
      </c>
      <c r="M394" s="553" t="s">
        <v>102</v>
      </c>
      <c r="N394" s="553" t="s">
        <v>204</v>
      </c>
      <c r="O394" s="556" t="s">
        <v>239</v>
      </c>
      <c r="P394" s="556" t="s">
        <v>326</v>
      </c>
      <c r="Q394" s="556" t="s">
        <v>327</v>
      </c>
      <c r="R394" s="556"/>
      <c r="S394" s="556"/>
      <c r="T394" s="541">
        <v>9.7422666627878809E-2</v>
      </c>
      <c r="U394" s="557">
        <v>36.825600000000001</v>
      </c>
      <c r="V394" s="557">
        <v>23.357099999999999</v>
      </c>
      <c r="W394" s="557">
        <v>53.735574999999997</v>
      </c>
      <c r="X394" s="542">
        <v>1025.2167999999999</v>
      </c>
      <c r="Y394" s="557">
        <v>5.2141999999999999</v>
      </c>
      <c r="Z394" s="542">
        <v>75.655000000000001</v>
      </c>
      <c r="AA394" s="557">
        <v>8.1389999999999993</v>
      </c>
      <c r="AB394" s="557">
        <v>0.45</v>
      </c>
      <c r="AC394" s="557">
        <v>0.58199999999999996</v>
      </c>
      <c r="AD394" s="557">
        <v>36.8292</v>
      </c>
      <c r="AE394" s="557">
        <v>23.347799999999999</v>
      </c>
      <c r="AF394" s="557">
        <v>53.731057999999997</v>
      </c>
      <c r="AG394" s="542">
        <v>1025.2299</v>
      </c>
      <c r="AH394" s="557">
        <v>5.3507999999999996</v>
      </c>
      <c r="AI394" s="542">
        <v>77.625</v>
      </c>
      <c r="AJ394" s="557">
        <v>8.1449999999999996</v>
      </c>
      <c r="AK394" s="557">
        <v>0.3831</v>
      </c>
      <c r="AL394" s="557">
        <v>0.61060000000000003</v>
      </c>
      <c r="AM394" s="542">
        <v>6.4</v>
      </c>
    </row>
    <row r="395" spans="1:39">
      <c r="A395" s="546" t="s">
        <v>84</v>
      </c>
      <c r="B395" s="551">
        <v>42394</v>
      </c>
      <c r="C395" s="552">
        <v>0.71613499999999997</v>
      </c>
      <c r="D395" s="553" t="s">
        <v>238</v>
      </c>
      <c r="E395" s="554">
        <v>-0.57899999999999996</v>
      </c>
      <c r="F395" s="554">
        <v>1.44</v>
      </c>
      <c r="G395" s="554">
        <v>0.76300000000000001</v>
      </c>
      <c r="H395" s="553" t="s">
        <v>348</v>
      </c>
      <c r="I395" s="553" t="s">
        <v>349</v>
      </c>
      <c r="J395" s="553" t="s">
        <v>349</v>
      </c>
      <c r="K395" s="555">
        <v>12.9</v>
      </c>
      <c r="L395" s="555">
        <v>130</v>
      </c>
      <c r="M395" s="553" t="s">
        <v>206</v>
      </c>
      <c r="N395" s="553" t="s">
        <v>189</v>
      </c>
      <c r="O395" s="556" t="s">
        <v>237</v>
      </c>
      <c r="P395" s="556" t="s">
        <v>326</v>
      </c>
      <c r="Q395" s="556" t="s">
        <v>326</v>
      </c>
      <c r="R395" s="556"/>
      <c r="S395" s="556"/>
      <c r="T395" s="541">
        <v>0.10104643273280893</v>
      </c>
      <c r="U395" s="557">
        <v>36.786099999999998</v>
      </c>
      <c r="V395" s="557">
        <v>25.275200000000002</v>
      </c>
      <c r="W395" s="557">
        <v>55.768673999999997</v>
      </c>
      <c r="X395" s="542">
        <v>1024.6080999999999</v>
      </c>
      <c r="Y395" s="557">
        <v>5.4714999999999998</v>
      </c>
      <c r="Z395" s="542">
        <v>82.016000000000005</v>
      </c>
      <c r="AA395" s="557">
        <v>8.1300000000000008</v>
      </c>
      <c r="AB395" s="557">
        <v>0.42</v>
      </c>
      <c r="AC395" s="557">
        <v>0.5</v>
      </c>
      <c r="AD395" s="557">
        <v>36.775700000000001</v>
      </c>
      <c r="AE395" s="557">
        <v>25.022600000000001</v>
      </c>
      <c r="AF395" s="557">
        <v>55.480027999999997</v>
      </c>
      <c r="AG395" s="542">
        <v>1024.6866</v>
      </c>
      <c r="AH395" s="557">
        <v>5.7415000000000003</v>
      </c>
      <c r="AI395" s="542">
        <v>85.691999999999993</v>
      </c>
      <c r="AJ395" s="557">
        <v>8.1479999999999997</v>
      </c>
      <c r="AK395" s="557">
        <v>0.43120000000000003</v>
      </c>
      <c r="AL395" s="557">
        <v>0.55769999999999997</v>
      </c>
      <c r="AM395" s="542">
        <v>7</v>
      </c>
    </row>
    <row r="396" spans="1:39">
      <c r="A396" s="546" t="s">
        <v>84</v>
      </c>
      <c r="B396" s="551">
        <v>42401</v>
      </c>
      <c r="C396" s="552">
        <v>0.66019000000000005</v>
      </c>
      <c r="D396" s="553" t="s">
        <v>238</v>
      </c>
      <c r="E396" s="554">
        <v>3.0800000000000001E-2</v>
      </c>
      <c r="F396" s="554">
        <v>0.309</v>
      </c>
      <c r="G396" s="554">
        <v>0.64600000000000002</v>
      </c>
      <c r="H396" s="553" t="s">
        <v>348</v>
      </c>
      <c r="I396" s="553" t="s">
        <v>349</v>
      </c>
      <c r="J396" s="553" t="s">
        <v>349</v>
      </c>
      <c r="K396" s="570">
        <v>10.6</v>
      </c>
      <c r="L396" s="577">
        <v>87.6</v>
      </c>
      <c r="M396" s="553" t="s">
        <v>208</v>
      </c>
      <c r="N396" s="553" t="s">
        <v>199</v>
      </c>
      <c r="O396" s="556" t="s">
        <v>243</v>
      </c>
      <c r="P396" s="556" t="s">
        <v>326</v>
      </c>
      <c r="Q396" s="556" t="s">
        <v>280</v>
      </c>
      <c r="R396" s="556"/>
      <c r="S396" s="556"/>
      <c r="T396" s="541">
        <v>0.12082353894151306</v>
      </c>
      <c r="U396" s="557">
        <v>36.773400000000002</v>
      </c>
      <c r="V396" s="557">
        <v>21.558199999999999</v>
      </c>
      <c r="W396" s="557">
        <v>51.733179</v>
      </c>
      <c r="X396" s="542">
        <v>1025.6913</v>
      </c>
      <c r="Y396" s="557">
        <v>7.0534999999999997</v>
      </c>
      <c r="Z396" s="542">
        <v>99.128</v>
      </c>
      <c r="AA396" s="557">
        <v>8.2119999999999997</v>
      </c>
      <c r="AB396" s="557">
        <v>0.71630000000000005</v>
      </c>
      <c r="AC396" s="557">
        <v>0.54510000000000003</v>
      </c>
      <c r="AD396" s="557">
        <v>36.774299999999997</v>
      </c>
      <c r="AE396" s="557">
        <v>21.581800000000001</v>
      </c>
      <c r="AF396" s="557">
        <v>51.760513000000003</v>
      </c>
      <c r="AG396" s="542">
        <v>1025.6947</v>
      </c>
      <c r="AH396" s="557">
        <v>7.0617000000000001</v>
      </c>
      <c r="AI396" s="542">
        <v>99.284999999999997</v>
      </c>
      <c r="AJ396" s="557">
        <v>8.2240000000000002</v>
      </c>
      <c r="AK396" s="557">
        <v>0.7762</v>
      </c>
      <c r="AL396" s="557">
        <v>0.62009999999999998</v>
      </c>
      <c r="AM396" s="542">
        <v>3.9</v>
      </c>
    </row>
    <row r="397" spans="1:39">
      <c r="A397" s="546" t="s">
        <v>84</v>
      </c>
      <c r="B397" s="551">
        <v>42408</v>
      </c>
      <c r="C397" s="552">
        <v>0.35123500000000002</v>
      </c>
      <c r="D397" s="553" t="s">
        <v>350</v>
      </c>
      <c r="E397" s="554">
        <v>-0.17699999999999999</v>
      </c>
      <c r="F397" s="554">
        <v>1.05</v>
      </c>
      <c r="G397" s="554">
        <v>0.93400000000000005</v>
      </c>
      <c r="H397" s="553" t="s">
        <v>348</v>
      </c>
      <c r="I397" s="553" t="s">
        <v>349</v>
      </c>
      <c r="J397" s="553" t="s">
        <v>349</v>
      </c>
      <c r="K397" s="556">
        <v>11.7</v>
      </c>
      <c r="L397" s="556">
        <v>118</v>
      </c>
      <c r="M397" s="553" t="s">
        <v>116</v>
      </c>
      <c r="N397" s="553" t="s">
        <v>187</v>
      </c>
      <c r="O397" s="556" t="s">
        <v>237</v>
      </c>
      <c r="P397" s="556" t="s">
        <v>326</v>
      </c>
      <c r="Q397" s="556" t="s">
        <v>326</v>
      </c>
      <c r="R397" s="556"/>
      <c r="S397" s="556"/>
      <c r="T397" s="541">
        <v>0.12765588857033788</v>
      </c>
      <c r="U397" s="557">
        <v>36.771700000000003</v>
      </c>
      <c r="V397" s="557">
        <v>24.692</v>
      </c>
      <c r="W397" s="557">
        <v>55.113719000000003</v>
      </c>
      <c r="X397" s="542">
        <v>1024.7759000000001</v>
      </c>
      <c r="Y397" s="557">
        <v>6.7952000000000004</v>
      </c>
      <c r="Z397" s="542">
        <v>100.848</v>
      </c>
      <c r="AA397" s="557">
        <v>8.2050000000000001</v>
      </c>
      <c r="AB397" s="557">
        <v>0.5887</v>
      </c>
      <c r="AC397" s="557">
        <v>0.38629999999999998</v>
      </c>
      <c r="AD397" s="557">
        <v>36.756700000000002</v>
      </c>
      <c r="AE397" s="557">
        <v>24.677600000000002</v>
      </c>
      <c r="AF397" s="557">
        <v>55.079022999999999</v>
      </c>
      <c r="AG397" s="542">
        <v>1024.778</v>
      </c>
      <c r="AH397" s="557">
        <v>6.9728000000000003</v>
      </c>
      <c r="AI397" s="542">
        <v>103.449</v>
      </c>
      <c r="AJ397" s="557">
        <v>8.2200000000000006</v>
      </c>
      <c r="AK397" s="557">
        <v>0.442</v>
      </c>
      <c r="AL397" s="557">
        <v>0.31850000000000001</v>
      </c>
      <c r="AM397" s="542">
        <v>5.5</v>
      </c>
    </row>
    <row r="398" spans="1:39">
      <c r="A398" s="546" t="s">
        <v>84</v>
      </c>
      <c r="B398" s="551">
        <v>42415</v>
      </c>
      <c r="C398" s="552">
        <v>0.237207</v>
      </c>
      <c r="D398" s="553" t="s">
        <v>350</v>
      </c>
      <c r="E398" s="554">
        <v>1.63</v>
      </c>
      <c r="F398" s="554">
        <v>1.21</v>
      </c>
      <c r="G398" s="554">
        <v>5.8900000000000001E-2</v>
      </c>
      <c r="H398" s="553" t="s">
        <v>348</v>
      </c>
      <c r="I398" s="553" t="s">
        <v>349</v>
      </c>
      <c r="J398" s="553" t="s">
        <v>349</v>
      </c>
      <c r="K398" s="555">
        <v>11.6</v>
      </c>
      <c r="L398" s="555">
        <v>132</v>
      </c>
      <c r="M398" s="553" t="s">
        <v>116</v>
      </c>
      <c r="N398" s="553" t="s">
        <v>189</v>
      </c>
      <c r="O398" s="556" t="s">
        <v>237</v>
      </c>
      <c r="P398" s="556" t="s">
        <v>326</v>
      </c>
      <c r="Q398" s="556" t="s">
        <v>326</v>
      </c>
      <c r="R398" s="556"/>
      <c r="S398" s="556"/>
      <c r="T398" s="541">
        <v>0.1127280313014469</v>
      </c>
      <c r="U398" s="557">
        <v>36.813600000000001</v>
      </c>
      <c r="V398" s="557">
        <v>23.7334</v>
      </c>
      <c r="W398" s="557">
        <v>54.127571000000003</v>
      </c>
      <c r="X398" s="542">
        <v>1025.096</v>
      </c>
      <c r="Y398" s="557">
        <v>7.1699000000000002</v>
      </c>
      <c r="Z398" s="542">
        <v>104.702</v>
      </c>
      <c r="AA398" s="557">
        <v>8.327</v>
      </c>
      <c r="AB398" s="557">
        <v>0.34</v>
      </c>
      <c r="AC398" s="557">
        <v>0.3</v>
      </c>
      <c r="AD398" s="557">
        <v>36.828600000000002</v>
      </c>
      <c r="AE398" s="557">
        <v>23.442699999999999</v>
      </c>
      <c r="AF398" s="557">
        <v>53.833035000000002</v>
      </c>
      <c r="AG398" s="542">
        <v>1025.2011</v>
      </c>
      <c r="AH398" s="557">
        <v>7.5723000000000003</v>
      </c>
      <c r="AI398" s="542">
        <v>110.033</v>
      </c>
      <c r="AJ398" s="557">
        <v>8.327</v>
      </c>
      <c r="AK398" s="557">
        <v>0.23860000000000001</v>
      </c>
      <c r="AL398" s="557">
        <v>0.37759999999999999</v>
      </c>
      <c r="AM398" s="542">
        <v>5</v>
      </c>
    </row>
    <row r="399" spans="1:39">
      <c r="A399" s="546" t="s">
        <v>84</v>
      </c>
      <c r="B399" s="551">
        <v>42429</v>
      </c>
      <c r="C399" s="552">
        <v>0.23918</v>
      </c>
      <c r="D399" s="553" t="s">
        <v>350</v>
      </c>
      <c r="E399" s="554">
        <v>0.64600000000000002</v>
      </c>
      <c r="F399" s="554">
        <v>1.95</v>
      </c>
      <c r="G399" s="554">
        <v>0.79500000000000004</v>
      </c>
      <c r="H399" s="553" t="s">
        <v>348</v>
      </c>
      <c r="I399" s="553" t="s">
        <v>349</v>
      </c>
      <c r="J399" s="553" t="s">
        <v>349</v>
      </c>
      <c r="K399" s="555">
        <v>12.2</v>
      </c>
      <c r="L399" s="555">
        <v>129</v>
      </c>
      <c r="M399" s="553" t="s">
        <v>116</v>
      </c>
      <c r="N399" s="553" t="s">
        <v>189</v>
      </c>
      <c r="O399" s="556" t="s">
        <v>244</v>
      </c>
      <c r="P399" s="556" t="s">
        <v>326</v>
      </c>
      <c r="Q399" s="556" t="s">
        <v>326</v>
      </c>
      <c r="R399" s="556"/>
      <c r="S399" s="556"/>
      <c r="T399" s="541">
        <v>8.2168508541755322E-2</v>
      </c>
      <c r="U399" s="578">
        <v>36.836199999999998</v>
      </c>
      <c r="V399" s="578">
        <v>24.219100000000001</v>
      </c>
      <c r="W399" s="578">
        <v>54.684528999999998</v>
      </c>
      <c r="X399" s="579">
        <v>1024.9676999999999</v>
      </c>
      <c r="Y399" s="578">
        <v>7.1257000000000001</v>
      </c>
      <c r="Z399" s="579">
        <v>104.941</v>
      </c>
      <c r="AA399" s="578">
        <v>8.4459999999999997</v>
      </c>
      <c r="AB399" s="578">
        <v>0.20899999999999999</v>
      </c>
      <c r="AC399" s="578">
        <v>0.34899999999999998</v>
      </c>
      <c r="AD399" s="578">
        <v>36.889299999999999</v>
      </c>
      <c r="AE399" s="578">
        <v>24.283899999999999</v>
      </c>
      <c r="AF399" s="578">
        <v>54.826194000000001</v>
      </c>
      <c r="AG399" s="579">
        <v>1025.0003999999999</v>
      </c>
      <c r="AH399" s="578">
        <v>7.5377999999999998</v>
      </c>
      <c r="AI399" s="579">
        <v>111.16800000000001</v>
      </c>
      <c r="AJ399" s="578">
        <v>8.4529999999999994</v>
      </c>
      <c r="AK399" s="578">
        <v>0.1303</v>
      </c>
      <c r="AL399" s="578">
        <v>0.34339999999999998</v>
      </c>
      <c r="AM399" s="542">
        <v>8.5</v>
      </c>
    </row>
    <row r="400" spans="1:39">
      <c r="A400" s="546" t="s">
        <v>84</v>
      </c>
      <c r="B400" s="551">
        <v>42436</v>
      </c>
      <c r="C400" s="552">
        <v>0.61333499999999996</v>
      </c>
      <c r="D400" s="553" t="s">
        <v>237</v>
      </c>
      <c r="E400" s="554">
        <v>0.66</v>
      </c>
      <c r="F400" s="554">
        <v>1.46</v>
      </c>
      <c r="G400" s="554">
        <v>0.311</v>
      </c>
      <c r="H400" s="553" t="s">
        <v>348</v>
      </c>
      <c r="I400" s="553" t="s">
        <v>349</v>
      </c>
      <c r="J400" s="553" t="s">
        <v>349</v>
      </c>
      <c r="K400" s="555">
        <v>11.6</v>
      </c>
      <c r="L400" s="555">
        <v>106</v>
      </c>
      <c r="M400" s="553" t="s">
        <v>116</v>
      </c>
      <c r="N400" s="553" t="s">
        <v>193</v>
      </c>
      <c r="O400" s="556" t="s">
        <v>244</v>
      </c>
      <c r="P400" s="556" t="s">
        <v>326</v>
      </c>
      <c r="Q400" s="556" t="s">
        <v>326</v>
      </c>
      <c r="R400" s="556"/>
      <c r="S400" s="556"/>
      <c r="T400" s="541">
        <v>7.1679700630787796E-2</v>
      </c>
      <c r="U400" s="557">
        <v>36.823399999999999</v>
      </c>
      <c r="V400" s="557">
        <v>23.1416</v>
      </c>
      <c r="W400" s="557">
        <v>53.499620999999998</v>
      </c>
      <c r="X400" s="542">
        <v>1025.2771</v>
      </c>
      <c r="Y400" s="557">
        <v>7.4039000000000001</v>
      </c>
      <c r="Z400" s="542">
        <v>107.023</v>
      </c>
      <c r="AA400" s="557">
        <v>8.3010000000000002</v>
      </c>
      <c r="AB400" s="557">
        <v>0.17280000000000001</v>
      </c>
      <c r="AC400" s="557">
        <v>0.17549999999999999</v>
      </c>
      <c r="AD400" s="557">
        <v>36.825600000000001</v>
      </c>
      <c r="AE400" s="557">
        <v>23.1142</v>
      </c>
      <c r="AF400" s="557">
        <v>53.473801999999999</v>
      </c>
      <c r="AG400" s="542">
        <v>1025.2956999999999</v>
      </c>
      <c r="AH400" s="557">
        <v>7.4684999999999997</v>
      </c>
      <c r="AI400" s="542">
        <v>107.90600000000001</v>
      </c>
      <c r="AJ400" s="557">
        <v>8.3130000000000006</v>
      </c>
      <c r="AK400" s="557">
        <v>0.23400000000000001</v>
      </c>
      <c r="AL400" s="557">
        <v>0.29570000000000002</v>
      </c>
      <c r="AM400" s="542">
        <v>7.2</v>
      </c>
    </row>
    <row r="401" spans="1:39">
      <c r="A401" s="546" t="s">
        <v>84</v>
      </c>
      <c r="B401" s="551">
        <v>42443</v>
      </c>
      <c r="C401" s="552">
        <v>0.644146</v>
      </c>
      <c r="D401" s="553" t="s">
        <v>237</v>
      </c>
      <c r="E401" s="554">
        <v>7.2700000000000001E-2</v>
      </c>
      <c r="F401" s="554">
        <v>1.3</v>
      </c>
      <c r="G401" s="554">
        <v>1.1299999999999999</v>
      </c>
      <c r="H401" s="553" t="s">
        <v>348</v>
      </c>
      <c r="I401" s="553" t="s">
        <v>349</v>
      </c>
      <c r="J401" s="553" t="s">
        <v>349</v>
      </c>
      <c r="K401" s="555">
        <v>14.2</v>
      </c>
      <c r="L401" s="555">
        <v>149</v>
      </c>
      <c r="M401" s="553" t="s">
        <v>197</v>
      </c>
      <c r="N401" s="553" t="s">
        <v>198</v>
      </c>
      <c r="O401" s="556" t="s">
        <v>243</v>
      </c>
      <c r="P401" s="556" t="s">
        <v>326</v>
      </c>
      <c r="Q401" s="556" t="s">
        <v>327</v>
      </c>
      <c r="R401" s="556"/>
      <c r="S401" s="556"/>
      <c r="T401" s="541">
        <v>0.11529456220083199</v>
      </c>
      <c r="U401" s="557">
        <v>36.994599999999998</v>
      </c>
      <c r="V401" s="557">
        <v>23.862500000000001</v>
      </c>
      <c r="W401" s="557">
        <v>54.504131000000001</v>
      </c>
      <c r="X401" s="542">
        <v>1025.1945000000001</v>
      </c>
      <c r="Y401" s="557">
        <v>6.5048000000000004</v>
      </c>
      <c r="Z401" s="542">
        <v>95.299000000000007</v>
      </c>
      <c r="AA401" s="557">
        <v>8.2040000000000006</v>
      </c>
      <c r="AB401" s="557">
        <v>0.54669999999999996</v>
      </c>
      <c r="AC401" s="557">
        <v>0.55400000000000005</v>
      </c>
      <c r="AD401" s="557">
        <v>36.985599999999998</v>
      </c>
      <c r="AE401" s="557">
        <v>23.808900000000001</v>
      </c>
      <c r="AF401" s="557">
        <v>54.434998999999998</v>
      </c>
      <c r="AG401" s="542">
        <v>1025.2140999999999</v>
      </c>
      <c r="AH401" s="557">
        <v>6.7275</v>
      </c>
      <c r="AI401" s="542">
        <v>98.466999999999999</v>
      </c>
      <c r="AJ401" s="557">
        <v>8.2260000000000009</v>
      </c>
      <c r="AK401" s="557">
        <v>0.44950000000000001</v>
      </c>
      <c r="AL401" s="557">
        <v>0.59940000000000004</v>
      </c>
      <c r="AM401" s="542">
        <v>5.2</v>
      </c>
    </row>
    <row r="402" spans="1:39">
      <c r="A402" s="562" t="s">
        <v>84</v>
      </c>
      <c r="B402" s="563">
        <v>42450</v>
      </c>
      <c r="C402" s="564">
        <v>0.45923152922511917</v>
      </c>
      <c r="D402" s="565" t="s">
        <v>350</v>
      </c>
      <c r="E402" s="554">
        <v>0.23200000000000001</v>
      </c>
      <c r="F402" s="554">
        <v>1.73</v>
      </c>
      <c r="G402" s="554">
        <v>1.34</v>
      </c>
      <c r="H402" s="565" t="s">
        <v>348</v>
      </c>
      <c r="I402" s="565" t="s">
        <v>349</v>
      </c>
      <c r="J402" s="565" t="s">
        <v>349</v>
      </c>
      <c r="K402" s="542">
        <v>11.8</v>
      </c>
      <c r="L402" s="566">
        <v>118</v>
      </c>
      <c r="M402" s="565" t="s">
        <v>116</v>
      </c>
      <c r="N402" s="565" t="s">
        <v>187</v>
      </c>
      <c r="O402" s="567" t="s">
        <v>280</v>
      </c>
      <c r="P402" s="567" t="s">
        <v>326</v>
      </c>
      <c r="Q402" s="567" t="s">
        <v>326</v>
      </c>
      <c r="R402" s="567"/>
      <c r="S402" s="567"/>
      <c r="T402" s="541">
        <v>7.9934153843167377E-2</v>
      </c>
      <c r="U402" s="557">
        <v>36.839300000000001</v>
      </c>
      <c r="V402" s="557">
        <v>23.8323</v>
      </c>
      <c r="W402" s="557">
        <v>54.268441000000003</v>
      </c>
      <c r="X402" s="542">
        <v>1025.0857000000001</v>
      </c>
      <c r="Y402" s="557">
        <v>6.4935</v>
      </c>
      <c r="Z402" s="542">
        <v>95</v>
      </c>
      <c r="AA402" s="557">
        <v>8.2530000000000001</v>
      </c>
      <c r="AB402" s="557">
        <v>0.48259999999999997</v>
      </c>
      <c r="AC402" s="557">
        <v>0.4088</v>
      </c>
      <c r="AD402" s="557">
        <v>36.842199999999998</v>
      </c>
      <c r="AE402" s="557">
        <v>23.809899999999999</v>
      </c>
      <c r="AF402" s="557">
        <v>54.248829000000001</v>
      </c>
      <c r="AG402" s="542">
        <v>1025.1038000000001</v>
      </c>
      <c r="AH402" s="557">
        <v>6.6013999999999999</v>
      </c>
      <c r="AI402" s="542">
        <v>96.543000000000006</v>
      </c>
      <c r="AJ402" s="557">
        <v>8.2729999999999997</v>
      </c>
      <c r="AK402" s="557">
        <v>0.32229999999999998</v>
      </c>
      <c r="AL402" s="557">
        <v>0.30370000000000003</v>
      </c>
      <c r="AM402" s="542">
        <v>8</v>
      </c>
    </row>
    <row r="403" spans="1:39">
      <c r="A403" s="546" t="s">
        <v>84</v>
      </c>
      <c r="B403" s="551">
        <v>42458</v>
      </c>
      <c r="C403" s="552">
        <v>0.61965007251645399</v>
      </c>
      <c r="D403" s="553" t="s">
        <v>237</v>
      </c>
      <c r="E403" s="554">
        <v>0.442</v>
      </c>
      <c r="F403" s="554">
        <v>1.1599999999999999</v>
      </c>
      <c r="G403" s="554">
        <v>0.98599999999999999</v>
      </c>
      <c r="H403" s="553" t="s">
        <v>348</v>
      </c>
      <c r="I403" s="553" t="s">
        <v>349</v>
      </c>
      <c r="J403" s="553" t="s">
        <v>349</v>
      </c>
      <c r="K403" s="555">
        <v>11.9</v>
      </c>
      <c r="L403" s="555">
        <v>108</v>
      </c>
      <c r="M403" s="553" t="s">
        <v>116</v>
      </c>
      <c r="N403" s="553" t="s">
        <v>193</v>
      </c>
      <c r="O403" s="556" t="s">
        <v>244</v>
      </c>
      <c r="P403" s="556" t="s">
        <v>326</v>
      </c>
      <c r="Q403" s="556" t="s">
        <v>326</v>
      </c>
      <c r="R403" s="556"/>
      <c r="S403" s="556"/>
      <c r="T403" s="541">
        <v>9.5166966231427952E-2</v>
      </c>
      <c r="U403" s="557">
        <v>36.908799999999999</v>
      </c>
      <c r="V403" s="557">
        <v>22.291899999999998</v>
      </c>
      <c r="W403" s="557">
        <v>52.691679999999998</v>
      </c>
      <c r="X403" s="542">
        <v>1025.5887</v>
      </c>
      <c r="Y403" s="557">
        <v>6.3787000000000003</v>
      </c>
      <c r="Z403" s="542">
        <v>90.888000000000005</v>
      </c>
      <c r="AA403" s="557">
        <v>8.1859999999999999</v>
      </c>
      <c r="AB403" s="557">
        <v>0.39450000000000002</v>
      </c>
      <c r="AC403" s="557">
        <v>0.373</v>
      </c>
      <c r="AD403" s="557">
        <v>36.887300000000003</v>
      </c>
      <c r="AE403" s="557">
        <v>21.74</v>
      </c>
      <c r="AF403" s="557">
        <v>52.071618999999998</v>
      </c>
      <c r="AG403" s="542">
        <v>1025.7366</v>
      </c>
      <c r="AH403" s="557">
        <v>7.7544000000000004</v>
      </c>
      <c r="AI403" s="542">
        <v>109.40300000000001</v>
      </c>
      <c r="AJ403" s="557">
        <v>8.2629999999999999</v>
      </c>
      <c r="AK403" s="557">
        <v>0.42030000000000001</v>
      </c>
      <c r="AL403" s="557">
        <v>0.40160000000000001</v>
      </c>
      <c r="AM403" s="542">
        <v>7.2</v>
      </c>
    </row>
    <row r="426" spans="1:21">
      <c r="A426" s="546"/>
      <c r="B426" s="551"/>
      <c r="C426" s="552"/>
      <c r="D426" s="553"/>
      <c r="E426" s="554"/>
      <c r="F426" s="554"/>
      <c r="G426" s="554"/>
      <c r="H426" s="553"/>
      <c r="I426" s="553"/>
      <c r="J426" s="553"/>
      <c r="K426" s="555"/>
      <c r="L426" s="555"/>
      <c r="M426" s="553"/>
      <c r="N426" s="553"/>
      <c r="O426" s="556"/>
      <c r="P426" s="556"/>
      <c r="Q426" s="556"/>
      <c r="R426" s="556"/>
      <c r="S426" s="556"/>
      <c r="T426" s="558"/>
      <c r="U426" s="553"/>
    </row>
    <row r="508" spans="1:21">
      <c r="A508" s="546"/>
      <c r="B508" s="551"/>
      <c r="C508" s="552"/>
      <c r="D508" s="553"/>
      <c r="E508" s="554"/>
      <c r="F508" s="554"/>
      <c r="G508" s="554"/>
      <c r="H508" s="553"/>
      <c r="I508" s="553"/>
      <c r="J508" s="553"/>
      <c r="K508" s="555"/>
      <c r="L508" s="555"/>
      <c r="M508" s="553"/>
      <c r="N508" s="553"/>
      <c r="O508" s="556"/>
      <c r="P508" s="556"/>
      <c r="Q508" s="556"/>
      <c r="R508" s="556"/>
      <c r="S508" s="556"/>
      <c r="T508" s="558"/>
      <c r="U508" s="553"/>
    </row>
    <row r="526" spans="1:21">
      <c r="A526" s="546"/>
      <c r="B526" s="551"/>
      <c r="C526" s="552"/>
      <c r="D526" s="553"/>
      <c r="E526" s="554"/>
      <c r="F526" s="554"/>
      <c r="G526" s="554"/>
      <c r="H526" s="553"/>
      <c r="I526" s="553"/>
      <c r="J526" s="553"/>
      <c r="K526" s="555"/>
      <c r="L526" s="555"/>
      <c r="M526" s="553"/>
      <c r="N526" s="553"/>
      <c r="O526" s="556"/>
      <c r="P526" s="556"/>
      <c r="Q526" s="556"/>
      <c r="R526" s="544"/>
      <c r="S526" s="543"/>
      <c r="T526" s="558"/>
      <c r="U526" s="556"/>
    </row>
    <row r="543" spans="1:21">
      <c r="A543" s="546"/>
      <c r="B543" s="551"/>
      <c r="C543" s="552"/>
      <c r="D543" s="553"/>
      <c r="E543" s="554"/>
      <c r="F543" s="554"/>
      <c r="G543" s="554"/>
      <c r="H543" s="553"/>
      <c r="I543" s="553"/>
      <c r="J543" s="553"/>
      <c r="K543" s="555"/>
      <c r="L543" s="555"/>
      <c r="M543" s="553"/>
      <c r="N543" s="553"/>
      <c r="O543" s="556"/>
      <c r="P543" s="556"/>
      <c r="Q543" s="556"/>
      <c r="R543" s="556"/>
      <c r="S543" s="556"/>
      <c r="T543" s="558"/>
      <c r="U543" s="553"/>
    </row>
    <row r="576" spans="1:21">
      <c r="A576" s="546"/>
      <c r="B576" s="551"/>
      <c r="C576" s="552"/>
      <c r="D576" s="553"/>
      <c r="E576" s="554"/>
      <c r="F576" s="554"/>
      <c r="G576" s="554"/>
      <c r="H576" s="553"/>
      <c r="I576" s="553"/>
      <c r="J576" s="553"/>
      <c r="K576" s="555"/>
      <c r="L576" s="555"/>
      <c r="M576" s="553"/>
      <c r="N576" s="553"/>
      <c r="O576" s="556"/>
      <c r="P576" s="556"/>
      <c r="Q576" s="556"/>
      <c r="R576" s="556"/>
      <c r="S576" s="556"/>
      <c r="T576" s="558"/>
      <c r="U576" s="553"/>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K576"/>
  <sheetViews>
    <sheetView tabSelected="1" workbookViewId="0">
      <selection activeCell="D3" sqref="D3:AM403"/>
    </sheetView>
  </sheetViews>
  <sheetFormatPr defaultColWidth="8.85546875" defaultRowHeight="15"/>
  <cols>
    <col min="1" max="1" width="12.85546875" style="540" customWidth="1"/>
    <col min="2" max="2" width="9.85546875" style="540" bestFit="1" customWidth="1"/>
    <col min="3" max="4" width="15.140625" style="540" customWidth="1"/>
    <col min="5" max="7" width="8.85546875" style="540"/>
    <col min="8" max="10" width="14.7109375" style="540" customWidth="1"/>
    <col min="11" max="19" width="8.85546875" style="540"/>
    <col min="20" max="20" width="14.7109375" style="541" bestFit="1" customWidth="1"/>
    <col min="21" max="22" width="8.85546875" style="540"/>
    <col min="23" max="23" width="13.85546875" style="540" customWidth="1"/>
    <col min="24" max="31" width="8.85546875" style="540"/>
    <col min="32" max="32" width="14.28515625" style="540" customWidth="1"/>
    <col min="33" max="38" width="8.85546875" style="540"/>
    <col min="39" max="39" width="8.85546875" style="542"/>
    <col min="40" max="16384" width="8.85546875" style="540"/>
  </cols>
  <sheetData>
    <row r="1" spans="1:39">
      <c r="A1" s="545" t="s">
        <v>413</v>
      </c>
      <c r="B1" s="545" t="s">
        <v>414</v>
      </c>
      <c r="C1" s="546" t="s">
        <v>415</v>
      </c>
      <c r="D1" s="545" t="s">
        <v>415</v>
      </c>
      <c r="E1" s="546" t="s">
        <v>4</v>
      </c>
      <c r="F1" s="546" t="s">
        <v>58</v>
      </c>
      <c r="G1" s="546" t="s">
        <v>59</v>
      </c>
      <c r="H1" s="545" t="s">
        <v>4</v>
      </c>
      <c r="I1" s="545" t="s">
        <v>58</v>
      </c>
      <c r="J1" s="545" t="s">
        <v>59</v>
      </c>
      <c r="K1" s="546" t="s">
        <v>416</v>
      </c>
      <c r="L1" s="546" t="s">
        <v>34</v>
      </c>
      <c r="M1" s="545" t="s">
        <v>60</v>
      </c>
      <c r="N1" s="545" t="s">
        <v>341</v>
      </c>
      <c r="O1" s="545" t="s">
        <v>62</v>
      </c>
      <c r="P1" s="545" t="s">
        <v>316</v>
      </c>
      <c r="Q1" s="545" t="s">
        <v>317</v>
      </c>
      <c r="R1" s="545" t="s">
        <v>225</v>
      </c>
      <c r="S1" s="547" t="s">
        <v>373</v>
      </c>
      <c r="T1" s="548" t="s">
        <v>63</v>
      </c>
      <c r="U1" s="26" t="s">
        <v>491</v>
      </c>
      <c r="V1" s="26" t="s">
        <v>65</v>
      </c>
      <c r="W1" s="538" t="s">
        <v>343</v>
      </c>
      <c r="X1" s="538" t="s">
        <v>319</v>
      </c>
      <c r="Y1" s="26" t="s">
        <v>223</v>
      </c>
      <c r="Z1" s="26" t="s">
        <v>492</v>
      </c>
      <c r="AA1" s="26" t="s">
        <v>173</v>
      </c>
      <c r="AB1" s="26" t="s">
        <v>297</v>
      </c>
      <c r="AC1" s="26" t="s">
        <v>320</v>
      </c>
      <c r="AD1" s="26" t="s">
        <v>493</v>
      </c>
      <c r="AE1" s="26" t="s">
        <v>68</v>
      </c>
      <c r="AF1" s="538" t="s">
        <v>344</v>
      </c>
      <c r="AG1" s="538" t="s">
        <v>322</v>
      </c>
      <c r="AH1" s="26" t="s">
        <v>490</v>
      </c>
      <c r="AI1" s="26" t="s">
        <v>494</v>
      </c>
      <c r="AJ1" s="26" t="s">
        <v>174</v>
      </c>
      <c r="AK1" s="26" t="s">
        <v>298</v>
      </c>
      <c r="AL1" s="26" t="s">
        <v>323</v>
      </c>
      <c r="AM1" s="549" t="s">
        <v>72</v>
      </c>
    </row>
    <row r="2" spans="1:39">
      <c r="A2" s="545" t="s">
        <v>340</v>
      </c>
      <c r="B2" s="545" t="s">
        <v>27</v>
      </c>
      <c r="C2" s="546" t="s">
        <v>415</v>
      </c>
      <c r="D2" s="545" t="s">
        <v>415</v>
      </c>
      <c r="E2" s="546" t="s">
        <v>4</v>
      </c>
      <c r="F2" s="546" t="s">
        <v>58</v>
      </c>
      <c r="G2" s="546" t="s">
        <v>59</v>
      </c>
      <c r="H2" s="545" t="s">
        <v>4</v>
      </c>
      <c r="I2" s="545" t="s">
        <v>58</v>
      </c>
      <c r="J2" s="545" t="s">
        <v>59</v>
      </c>
      <c r="K2" s="546" t="s">
        <v>416</v>
      </c>
      <c r="L2" s="546" t="s">
        <v>34</v>
      </c>
      <c r="M2" s="545" t="s">
        <v>60</v>
      </c>
      <c r="N2" s="545" t="s">
        <v>341</v>
      </c>
      <c r="O2" s="545" t="s">
        <v>62</v>
      </c>
      <c r="P2" s="545" t="s">
        <v>316</v>
      </c>
      <c r="Q2" s="545" t="s">
        <v>317</v>
      </c>
      <c r="R2" s="545" t="s">
        <v>225</v>
      </c>
      <c r="S2" s="547" t="s">
        <v>373</v>
      </c>
      <c r="U2" s="550" t="s">
        <v>377</v>
      </c>
      <c r="V2" s="550" t="s">
        <v>377</v>
      </c>
      <c r="W2" s="550" t="s">
        <v>377</v>
      </c>
      <c r="X2" s="550" t="s">
        <v>377</v>
      </c>
      <c r="Y2" s="550" t="s">
        <v>377</v>
      </c>
      <c r="Z2" s="550" t="s">
        <v>377</v>
      </c>
      <c r="AA2" s="550" t="s">
        <v>377</v>
      </c>
      <c r="AB2" s="550" t="s">
        <v>377</v>
      </c>
      <c r="AC2" s="550" t="s">
        <v>377</v>
      </c>
      <c r="AD2" s="550" t="s">
        <v>24</v>
      </c>
      <c r="AE2" s="550" t="s">
        <v>24</v>
      </c>
      <c r="AF2" s="550" t="s">
        <v>24</v>
      </c>
      <c r="AG2" s="550" t="s">
        <v>24</v>
      </c>
      <c r="AH2" s="550" t="s">
        <v>24</v>
      </c>
      <c r="AI2" s="550" t="s">
        <v>24</v>
      </c>
      <c r="AJ2" s="550" t="s">
        <v>24</v>
      </c>
      <c r="AK2" s="550" t="s">
        <v>24</v>
      </c>
      <c r="AL2" s="550" t="s">
        <v>24</v>
      </c>
    </row>
    <row r="3" spans="1:39">
      <c r="A3" s="546" t="s">
        <v>18</v>
      </c>
      <c r="B3" s="551">
        <v>42705</v>
      </c>
      <c r="C3" s="580">
        <v>4.1049110000000004</v>
      </c>
      <c r="D3" s="644">
        <v>4.0999999999999996</v>
      </c>
      <c r="E3" s="581">
        <v>3.03</v>
      </c>
      <c r="F3" s="582">
        <v>4.82</v>
      </c>
      <c r="G3" s="582">
        <v>2.25</v>
      </c>
      <c r="H3" s="644">
        <v>3</v>
      </c>
      <c r="I3" s="644">
        <v>5</v>
      </c>
      <c r="J3" s="644">
        <v>2</v>
      </c>
      <c r="K3" s="562">
        <v>16.3</v>
      </c>
      <c r="L3" s="562">
        <v>111</v>
      </c>
      <c r="M3" s="644">
        <v>16</v>
      </c>
      <c r="N3" s="644">
        <v>110</v>
      </c>
      <c r="O3" s="644">
        <v>0.4</v>
      </c>
      <c r="P3" s="567" t="s">
        <v>326</v>
      </c>
      <c r="Q3" s="567" t="s">
        <v>326</v>
      </c>
      <c r="R3" s="556"/>
      <c r="S3" s="556"/>
      <c r="T3" s="541">
        <v>6.7904282154687495E-2</v>
      </c>
      <c r="U3" s="557">
        <v>35.959600000000002</v>
      </c>
      <c r="V3" s="557">
        <v>20.9255</v>
      </c>
      <c r="W3" s="557">
        <v>50.051887999999998</v>
      </c>
      <c r="X3" s="542">
        <v>1025.2485999999999</v>
      </c>
      <c r="Y3" s="557">
        <v>6.9763000000000002</v>
      </c>
      <c r="Z3" s="542">
        <v>96.477000000000004</v>
      </c>
      <c r="AA3" s="557">
        <v>8.2390000000000008</v>
      </c>
      <c r="AB3" s="557">
        <v>0.2495</v>
      </c>
      <c r="AC3" s="557">
        <v>0.48730000000000001</v>
      </c>
      <c r="AD3" s="557">
        <v>35.957900000000002</v>
      </c>
      <c r="AE3" s="557">
        <v>20.7258</v>
      </c>
      <c r="AF3" s="557">
        <v>49.847679999999997</v>
      </c>
      <c r="AG3" s="542">
        <v>1025.3667</v>
      </c>
      <c r="AH3" s="557">
        <v>6.9642999999999997</v>
      </c>
      <c r="AI3" s="542">
        <v>95.962999999999994</v>
      </c>
      <c r="AJ3" s="557">
        <v>8.2360000000000007</v>
      </c>
      <c r="AK3" s="557">
        <v>0.69530000000000003</v>
      </c>
      <c r="AL3" s="557">
        <v>0.68100000000000005</v>
      </c>
      <c r="AM3" s="542">
        <v>9</v>
      </c>
    </row>
    <row r="4" spans="1:39">
      <c r="A4" s="546" t="s">
        <v>18</v>
      </c>
      <c r="B4" s="551">
        <v>42713</v>
      </c>
      <c r="C4" s="580">
        <v>6.580222</v>
      </c>
      <c r="D4" s="644">
        <v>6.6</v>
      </c>
      <c r="E4" s="583">
        <v>6.36</v>
      </c>
      <c r="F4" s="582">
        <v>3.81</v>
      </c>
      <c r="G4" s="582">
        <v>1.6</v>
      </c>
      <c r="H4" s="644">
        <v>6</v>
      </c>
      <c r="I4" s="644">
        <v>4</v>
      </c>
      <c r="J4" s="565" t="s">
        <v>349</v>
      </c>
      <c r="K4" s="562">
        <v>16.100000000000001</v>
      </c>
      <c r="L4" s="562">
        <v>107</v>
      </c>
      <c r="M4" s="644">
        <v>16</v>
      </c>
      <c r="N4" s="644">
        <v>110</v>
      </c>
      <c r="O4" s="644">
        <v>0.5</v>
      </c>
      <c r="P4" s="567" t="s">
        <v>326</v>
      </c>
      <c r="Q4" s="644">
        <v>0.1</v>
      </c>
      <c r="R4" s="556"/>
      <c r="S4" s="556"/>
      <c r="T4" s="558">
        <v>6.6413013911135105E-2</v>
      </c>
      <c r="U4" s="557">
        <v>36.237499999999997</v>
      </c>
      <c r="V4" s="557">
        <v>20.901900000000001</v>
      </c>
      <c r="W4" s="557">
        <v>50.370730000000002</v>
      </c>
      <c r="X4" s="542">
        <v>1025.4654</v>
      </c>
      <c r="Y4" s="557">
        <v>6.9004000000000003</v>
      </c>
      <c r="Z4" s="542">
        <v>95.543000000000006</v>
      </c>
      <c r="AA4" s="557">
        <v>8.2210000000000001</v>
      </c>
      <c r="AB4" s="557">
        <v>0.42249999999999999</v>
      </c>
      <c r="AC4" s="557">
        <v>0.35570000000000002</v>
      </c>
      <c r="AD4" s="557">
        <v>36.246200000000002</v>
      </c>
      <c r="AE4" s="557">
        <v>20.807099999999998</v>
      </c>
      <c r="AF4" s="557">
        <v>50.288330000000002</v>
      </c>
      <c r="AG4" s="542">
        <v>1025.5618999999999</v>
      </c>
      <c r="AH4" s="557">
        <v>6.4329999999999998</v>
      </c>
      <c r="AI4" s="542">
        <v>88.923000000000002</v>
      </c>
      <c r="AJ4" s="557">
        <v>8.202</v>
      </c>
      <c r="AK4" s="557">
        <v>0.81379999999999997</v>
      </c>
      <c r="AL4" s="557">
        <v>0.70530000000000004</v>
      </c>
      <c r="AM4" s="542">
        <v>10.9</v>
      </c>
    </row>
    <row r="5" spans="1:39">
      <c r="A5" s="546" t="s">
        <v>18</v>
      </c>
      <c r="B5" s="551">
        <v>42720</v>
      </c>
      <c r="C5" s="580">
        <v>3.4426350000000001</v>
      </c>
      <c r="D5" s="644">
        <v>3.4</v>
      </c>
      <c r="E5" s="582">
        <v>4.18</v>
      </c>
      <c r="F5" s="582">
        <v>2.91</v>
      </c>
      <c r="G5" s="582">
        <v>1.61</v>
      </c>
      <c r="H5" s="644">
        <v>4</v>
      </c>
      <c r="I5" s="644">
        <v>3</v>
      </c>
      <c r="J5" s="565" t="s">
        <v>349</v>
      </c>
      <c r="K5" s="562">
        <v>13.5</v>
      </c>
      <c r="L5" s="562">
        <v>109</v>
      </c>
      <c r="M5" s="644">
        <v>14</v>
      </c>
      <c r="N5" s="644">
        <v>110</v>
      </c>
      <c r="O5" s="644">
        <v>0.6</v>
      </c>
      <c r="P5" s="567" t="s">
        <v>326</v>
      </c>
      <c r="Q5" s="644">
        <v>0.1</v>
      </c>
      <c r="R5" s="556"/>
      <c r="S5" s="556"/>
      <c r="T5" s="541">
        <v>7.9664727928478452E-2</v>
      </c>
      <c r="U5" s="557">
        <v>36.3155</v>
      </c>
      <c r="V5" s="557">
        <v>21.836600000000001</v>
      </c>
      <c r="W5" s="557">
        <v>51.455382</v>
      </c>
      <c r="X5" s="542">
        <v>1025.2650000000001</v>
      </c>
      <c r="Y5" s="557">
        <v>6.9160000000000004</v>
      </c>
      <c r="Z5" s="542">
        <v>97.417000000000002</v>
      </c>
      <c r="AA5" s="557">
        <v>8.1590000000000007</v>
      </c>
      <c r="AB5" s="557">
        <v>0.77680000000000005</v>
      </c>
      <c r="AC5" s="557">
        <v>0.60209999999999997</v>
      </c>
      <c r="AD5" s="557">
        <v>36.311599999999999</v>
      </c>
      <c r="AE5" s="557">
        <v>21.6633</v>
      </c>
      <c r="AF5" s="557">
        <v>51.273831000000001</v>
      </c>
      <c r="AG5" s="542">
        <v>1025.3780999999999</v>
      </c>
      <c r="AH5" s="557">
        <v>6.2709999999999999</v>
      </c>
      <c r="AI5" s="542">
        <v>88.057000000000002</v>
      </c>
      <c r="AJ5" s="557">
        <v>8.1020000000000003</v>
      </c>
      <c r="AK5" s="557">
        <v>0.79849999999999999</v>
      </c>
      <c r="AL5" s="557">
        <v>1.3197000000000001</v>
      </c>
      <c r="AM5" s="542">
        <v>8</v>
      </c>
    </row>
    <row r="6" spans="1:39">
      <c r="A6" s="546" t="s">
        <v>18</v>
      </c>
      <c r="B6" s="551">
        <v>42727</v>
      </c>
      <c r="C6" s="580">
        <v>3.5115720000000001</v>
      </c>
      <c r="D6" s="644">
        <v>3.5</v>
      </c>
      <c r="E6" s="583">
        <v>3.5</v>
      </c>
      <c r="F6" s="583">
        <v>5.46</v>
      </c>
      <c r="G6" s="583">
        <v>2.0299999999999998</v>
      </c>
      <c r="H6" s="644">
        <v>4</v>
      </c>
      <c r="I6" s="644">
        <v>5</v>
      </c>
      <c r="J6" s="644">
        <v>2</v>
      </c>
      <c r="K6" s="562">
        <v>19.899999999999999</v>
      </c>
      <c r="L6" s="562">
        <v>135</v>
      </c>
      <c r="M6" s="644">
        <v>20</v>
      </c>
      <c r="N6" s="644">
        <v>140</v>
      </c>
      <c r="O6" s="644">
        <v>1.1000000000000001</v>
      </c>
      <c r="P6" s="567" t="s">
        <v>326</v>
      </c>
      <c r="Q6" s="644">
        <v>0.3</v>
      </c>
      <c r="R6" s="556"/>
      <c r="S6" s="552"/>
      <c r="T6" s="541">
        <v>0.10244399942201796</v>
      </c>
      <c r="U6" s="557">
        <v>36.496400000000001</v>
      </c>
      <c r="V6" s="557">
        <v>22.224799999999998</v>
      </c>
      <c r="W6" s="557">
        <v>52.097068999999998</v>
      </c>
      <c r="X6" s="542">
        <v>1025.2937999999999</v>
      </c>
      <c r="Y6" s="557">
        <v>6.7455999999999996</v>
      </c>
      <c r="Z6" s="542">
        <v>95.772000000000006</v>
      </c>
      <c r="AA6" s="557">
        <v>8.0329999999999995</v>
      </c>
      <c r="AB6" s="557">
        <v>0.79630000000000001</v>
      </c>
      <c r="AC6" s="557">
        <v>0.67720000000000002</v>
      </c>
      <c r="AD6" s="557">
        <v>36.487900000000003</v>
      </c>
      <c r="AE6" s="557">
        <v>21.854900000000001</v>
      </c>
      <c r="AF6" s="557">
        <v>51.699133000000003</v>
      </c>
      <c r="AG6" s="542">
        <v>1025.4612999999999</v>
      </c>
      <c r="AH6" s="557">
        <v>6.5827</v>
      </c>
      <c r="AI6" s="542">
        <v>92.844999999999999</v>
      </c>
      <c r="AJ6" s="557">
        <v>8.0269999999999992</v>
      </c>
      <c r="AK6" s="557">
        <v>0.93089999999999995</v>
      </c>
      <c r="AL6" s="557">
        <v>1.4333</v>
      </c>
      <c r="AM6" s="542">
        <v>6.5</v>
      </c>
    </row>
    <row r="7" spans="1:39">
      <c r="A7" s="546" t="s">
        <v>18</v>
      </c>
      <c r="B7" s="551">
        <v>42744</v>
      </c>
      <c r="C7" s="580">
        <v>1.8458920000000001</v>
      </c>
      <c r="D7" s="644">
        <v>1.8</v>
      </c>
      <c r="E7" s="582">
        <v>1.67</v>
      </c>
      <c r="F7" s="584">
        <v>2.54</v>
      </c>
      <c r="G7" s="582">
        <v>1.39</v>
      </c>
      <c r="H7" s="565" t="s">
        <v>348</v>
      </c>
      <c r="I7" s="644">
        <v>3</v>
      </c>
      <c r="J7" s="565" t="s">
        <v>349</v>
      </c>
      <c r="K7" s="562">
        <v>16.100000000000001</v>
      </c>
      <c r="L7" s="562">
        <v>126</v>
      </c>
      <c r="M7" s="644">
        <v>16</v>
      </c>
      <c r="N7" s="644">
        <v>130</v>
      </c>
      <c r="O7" s="644">
        <v>1</v>
      </c>
      <c r="P7" s="567" t="s">
        <v>326</v>
      </c>
      <c r="Q7" s="644">
        <v>0.2</v>
      </c>
      <c r="R7" s="556"/>
      <c r="S7" s="552"/>
      <c r="T7" s="541">
        <v>0.11566138644176485</v>
      </c>
      <c r="U7" s="557">
        <v>36.7804</v>
      </c>
      <c r="V7" s="557">
        <v>22.222300000000001</v>
      </c>
      <c r="W7" s="557">
        <v>52.454169</v>
      </c>
      <c r="X7" s="542">
        <v>1025.511</v>
      </c>
      <c r="Y7" s="557">
        <v>6.6942000000000004</v>
      </c>
      <c r="Z7" s="542">
        <v>95.194999999999993</v>
      </c>
      <c r="AA7" s="557">
        <v>8.2170000000000005</v>
      </c>
      <c r="AB7" s="557">
        <v>0.81389999999999996</v>
      </c>
      <c r="AC7" s="557">
        <v>0.5645</v>
      </c>
      <c r="AD7" s="557">
        <v>36.782400000000003</v>
      </c>
      <c r="AE7" s="557">
        <v>21.9998</v>
      </c>
      <c r="AF7" s="557">
        <v>52.224446999999998</v>
      </c>
      <c r="AG7" s="542">
        <v>1025.6387999999999</v>
      </c>
      <c r="AH7" s="557">
        <v>6.5864000000000003</v>
      </c>
      <c r="AI7" s="542">
        <v>93.296000000000006</v>
      </c>
      <c r="AJ7" s="557">
        <v>8.2149999999999999</v>
      </c>
      <c r="AK7" s="557">
        <v>1.9051</v>
      </c>
      <c r="AL7" s="557">
        <v>1.6534</v>
      </c>
      <c r="AM7" s="542">
        <v>5.0999999999999996</v>
      </c>
    </row>
    <row r="8" spans="1:39">
      <c r="A8" s="546" t="s">
        <v>18</v>
      </c>
      <c r="B8" s="551">
        <v>42751</v>
      </c>
      <c r="C8" s="580">
        <v>0.98000500000000001</v>
      </c>
      <c r="D8" s="644">
        <v>1</v>
      </c>
      <c r="E8" s="583">
        <v>1.26</v>
      </c>
      <c r="F8" s="581">
        <v>2.29</v>
      </c>
      <c r="G8" s="583">
        <v>1.21</v>
      </c>
      <c r="H8" s="565" t="s">
        <v>348</v>
      </c>
      <c r="I8" s="644">
        <v>2</v>
      </c>
      <c r="J8" s="565" t="s">
        <v>349</v>
      </c>
      <c r="K8" s="562">
        <v>20.100000000000001</v>
      </c>
      <c r="L8" s="562">
        <v>166</v>
      </c>
      <c r="M8" s="644">
        <v>20</v>
      </c>
      <c r="N8" s="644">
        <v>170</v>
      </c>
      <c r="O8" s="644">
        <v>2.2000000000000002</v>
      </c>
      <c r="P8" s="567" t="s">
        <v>326</v>
      </c>
      <c r="Q8" s="644">
        <v>0.5</v>
      </c>
      <c r="R8" s="556"/>
      <c r="S8" s="552"/>
      <c r="T8" s="541">
        <v>0.1343577373029593</v>
      </c>
      <c r="U8" s="557">
        <v>36.865299999999998</v>
      </c>
      <c r="V8" s="557">
        <v>22.6464</v>
      </c>
      <c r="W8" s="557">
        <v>53.018785000000001</v>
      </c>
      <c r="X8" s="542">
        <v>1025.4545000000001</v>
      </c>
      <c r="Y8" s="557">
        <v>6.5525000000000002</v>
      </c>
      <c r="Z8" s="542">
        <v>93.924000000000007</v>
      </c>
      <c r="AA8" s="557">
        <v>8.3010000000000002</v>
      </c>
      <c r="AB8" s="557">
        <v>0.97289999999999999</v>
      </c>
      <c r="AC8" s="557">
        <v>0.9597</v>
      </c>
      <c r="AD8" s="557">
        <v>36.877200000000002</v>
      </c>
      <c r="AE8" s="557">
        <v>22.3018</v>
      </c>
      <c r="AF8" s="557">
        <v>52.669080999999998</v>
      </c>
      <c r="AG8" s="542">
        <v>1025.6270999999999</v>
      </c>
      <c r="AH8" s="557">
        <v>6.6170999999999998</v>
      </c>
      <c r="AI8" s="542">
        <v>94.283000000000001</v>
      </c>
      <c r="AJ8" s="557">
        <v>8.3049999999999997</v>
      </c>
      <c r="AK8" s="557">
        <v>1.1616</v>
      </c>
      <c r="AL8" s="557">
        <v>2.2555000000000001</v>
      </c>
      <c r="AM8" s="542">
        <v>4.0999999999999996</v>
      </c>
    </row>
    <row r="9" spans="1:39">
      <c r="A9" s="546" t="s">
        <v>18</v>
      </c>
      <c r="B9" s="551">
        <v>42758</v>
      </c>
      <c r="C9" s="580">
        <v>0.60813300000000003</v>
      </c>
      <c r="D9" s="644">
        <v>0.6</v>
      </c>
      <c r="E9" s="582">
        <v>0.91</v>
      </c>
      <c r="F9" s="583">
        <v>1.75</v>
      </c>
      <c r="G9" s="582">
        <v>1.51</v>
      </c>
      <c r="H9" s="565" t="s">
        <v>348</v>
      </c>
      <c r="I9" s="565" t="s">
        <v>349</v>
      </c>
      <c r="J9" s="565" t="s">
        <v>349</v>
      </c>
      <c r="K9" s="562">
        <v>16.100000000000001</v>
      </c>
      <c r="L9" s="562">
        <v>131</v>
      </c>
      <c r="M9" s="644">
        <v>16</v>
      </c>
      <c r="N9" s="644">
        <v>130</v>
      </c>
      <c r="O9" s="644">
        <v>1.4</v>
      </c>
      <c r="P9" s="567" t="s">
        <v>326</v>
      </c>
      <c r="Q9" s="644">
        <v>0.3</v>
      </c>
      <c r="R9" s="556"/>
      <c r="S9" s="556"/>
      <c r="T9" s="541">
        <v>0.13304762326756736</v>
      </c>
      <c r="U9" s="557">
        <v>36.9711</v>
      </c>
      <c r="V9" s="557">
        <v>22.239799999999999</v>
      </c>
      <c r="W9" s="557">
        <v>52.714441000000001</v>
      </c>
      <c r="X9" s="542">
        <v>1025.6507999999999</v>
      </c>
      <c r="Y9" s="557">
        <v>6.5163000000000002</v>
      </c>
      <c r="Z9" s="542">
        <v>92.796999999999997</v>
      </c>
      <c r="AA9" s="557">
        <v>8.3190000000000008</v>
      </c>
      <c r="AB9" s="557">
        <v>1.0047999999999999</v>
      </c>
      <c r="AC9" s="557">
        <v>0.80020000000000002</v>
      </c>
      <c r="AD9" s="557">
        <v>36.983899999999998</v>
      </c>
      <c r="AE9" s="557">
        <v>21.9191</v>
      </c>
      <c r="AF9" s="557">
        <v>52.391571999999996</v>
      </c>
      <c r="AG9" s="542">
        <v>1025.8173999999999</v>
      </c>
      <c r="AH9" s="557">
        <v>6.4120999999999997</v>
      </c>
      <c r="AI9" s="542">
        <v>90.805000000000007</v>
      </c>
      <c r="AJ9" s="557">
        <v>8.3070000000000004</v>
      </c>
      <c r="AK9" s="557">
        <v>1.2937000000000001</v>
      </c>
      <c r="AL9" s="557">
        <v>2.1857000000000002</v>
      </c>
      <c r="AM9" s="542">
        <v>4.7</v>
      </c>
    </row>
    <row r="10" spans="1:39">
      <c r="A10" s="546" t="s">
        <v>18</v>
      </c>
      <c r="B10" s="551">
        <v>42765</v>
      </c>
      <c r="C10" s="580">
        <v>0.84189599999999998</v>
      </c>
      <c r="D10" s="644">
        <v>0.8</v>
      </c>
      <c r="E10" s="582">
        <v>2.09</v>
      </c>
      <c r="F10" s="582">
        <v>2.04</v>
      </c>
      <c r="G10" s="582">
        <v>0.72399999999999998</v>
      </c>
      <c r="H10" s="565" t="s">
        <v>348</v>
      </c>
      <c r="I10" s="644">
        <v>2</v>
      </c>
      <c r="J10" s="565" t="s">
        <v>349</v>
      </c>
      <c r="K10" s="562">
        <v>16.2</v>
      </c>
      <c r="L10" s="562">
        <v>117</v>
      </c>
      <c r="M10" s="644">
        <v>16</v>
      </c>
      <c r="N10" s="644">
        <v>120</v>
      </c>
      <c r="O10" s="644">
        <v>1.7</v>
      </c>
      <c r="P10" s="567" t="s">
        <v>326</v>
      </c>
      <c r="Q10" s="644">
        <v>0.3</v>
      </c>
      <c r="R10" s="556"/>
      <c r="S10" s="556"/>
      <c r="T10" s="541">
        <v>0.12113272212125152</v>
      </c>
      <c r="U10" s="557">
        <v>36.951700000000002</v>
      </c>
      <c r="V10" s="557">
        <v>22.574100000000001</v>
      </c>
      <c r="W10" s="557">
        <v>53.050614000000003</v>
      </c>
      <c r="X10" s="542">
        <v>1025.5391999999999</v>
      </c>
      <c r="Y10" s="557">
        <v>6.3304999999999998</v>
      </c>
      <c r="Z10" s="542">
        <v>90.671000000000006</v>
      </c>
      <c r="AA10" s="557">
        <v>8.2260000000000009</v>
      </c>
      <c r="AB10" s="557">
        <v>0.90680000000000005</v>
      </c>
      <c r="AC10" s="557">
        <v>1.3150999999999999</v>
      </c>
      <c r="AD10" s="557">
        <v>36.994900000000001</v>
      </c>
      <c r="AE10" s="557">
        <v>22.425799999999999</v>
      </c>
      <c r="AF10" s="557">
        <v>52.952362000000001</v>
      </c>
      <c r="AG10" s="542">
        <v>1025.682</v>
      </c>
      <c r="AH10" s="557">
        <v>6.0427999999999997</v>
      </c>
      <c r="AI10" s="542">
        <v>86.346999999999994</v>
      </c>
      <c r="AJ10" s="557">
        <v>8.1950000000000003</v>
      </c>
      <c r="AK10" s="557">
        <v>1.7270000000000001</v>
      </c>
      <c r="AL10" s="557">
        <v>2.7909000000000002</v>
      </c>
      <c r="AM10" s="542">
        <v>3.7</v>
      </c>
    </row>
    <row r="11" spans="1:39">
      <c r="A11" s="546" t="s">
        <v>18</v>
      </c>
      <c r="B11" s="551">
        <v>42772</v>
      </c>
      <c r="C11" s="580">
        <v>2.2472089999999998</v>
      </c>
      <c r="D11" s="644">
        <v>2.2000000000000002</v>
      </c>
      <c r="E11" s="582">
        <v>2.81</v>
      </c>
      <c r="F11" s="582">
        <v>2.12</v>
      </c>
      <c r="G11" s="582">
        <v>0.745</v>
      </c>
      <c r="H11" s="565" t="s">
        <v>348</v>
      </c>
      <c r="I11" s="644">
        <v>2</v>
      </c>
      <c r="J11" s="565" t="s">
        <v>349</v>
      </c>
      <c r="K11" s="562">
        <v>17.7</v>
      </c>
      <c r="L11" s="562">
        <v>115</v>
      </c>
      <c r="M11" s="644">
        <v>18</v>
      </c>
      <c r="N11" s="644">
        <v>120</v>
      </c>
      <c r="O11" s="644">
        <v>1.3</v>
      </c>
      <c r="P11" s="567" t="s">
        <v>326</v>
      </c>
      <c r="Q11" s="644">
        <v>0.3</v>
      </c>
      <c r="R11" s="556"/>
      <c r="S11" s="556"/>
      <c r="T11" s="541">
        <v>0.10503628721351997</v>
      </c>
      <c r="U11" s="557">
        <v>36.991399999999999</v>
      </c>
      <c r="V11" s="557">
        <v>22.8307</v>
      </c>
      <c r="W11" s="557">
        <v>53.379289999999997</v>
      </c>
      <c r="X11" s="542">
        <v>1025.4966999999999</v>
      </c>
      <c r="Y11" s="557">
        <v>6.1807999999999996</v>
      </c>
      <c r="Z11" s="542">
        <v>88.945999999999998</v>
      </c>
      <c r="AA11" s="557">
        <v>8.2829999999999995</v>
      </c>
      <c r="AB11" s="557">
        <v>0.5454</v>
      </c>
      <c r="AC11" s="557">
        <v>0.65459999999999996</v>
      </c>
      <c r="AD11" s="557">
        <v>36.9848</v>
      </c>
      <c r="AE11" s="557">
        <v>22.7315</v>
      </c>
      <c r="AF11" s="557">
        <v>53.270090000000003</v>
      </c>
      <c r="AG11" s="542">
        <v>1025.5856000000001</v>
      </c>
      <c r="AH11" s="557">
        <v>6.0244</v>
      </c>
      <c r="AI11" s="542">
        <v>86.542000000000002</v>
      </c>
      <c r="AJ11" s="557">
        <v>8.2829999999999995</v>
      </c>
      <c r="AK11" s="557">
        <v>1.4350000000000001</v>
      </c>
      <c r="AL11" s="557">
        <v>2.4527999999999999</v>
      </c>
      <c r="AM11" s="542">
        <v>5.3</v>
      </c>
    </row>
    <row r="12" spans="1:39">
      <c r="A12" s="546" t="s">
        <v>18</v>
      </c>
      <c r="B12" s="551">
        <v>42779</v>
      </c>
      <c r="C12" s="580">
        <v>4.7046979999999996</v>
      </c>
      <c r="D12" s="644">
        <v>4.7</v>
      </c>
      <c r="E12" s="581">
        <v>5.2</v>
      </c>
      <c r="F12" s="581">
        <v>4.26</v>
      </c>
      <c r="G12" s="581">
        <v>1.52</v>
      </c>
      <c r="H12" s="644">
        <v>5</v>
      </c>
      <c r="I12" s="644">
        <v>4</v>
      </c>
      <c r="J12" s="565" t="s">
        <v>349</v>
      </c>
      <c r="K12" s="562">
        <v>18.100000000000001</v>
      </c>
      <c r="L12" s="562">
        <v>121</v>
      </c>
      <c r="M12" s="644">
        <v>18</v>
      </c>
      <c r="N12" s="644">
        <v>120</v>
      </c>
      <c r="O12" s="644">
        <v>1</v>
      </c>
      <c r="P12" s="567" t="s">
        <v>326</v>
      </c>
      <c r="Q12" s="644">
        <v>0.3</v>
      </c>
      <c r="R12" s="556"/>
      <c r="S12" s="556"/>
      <c r="T12" s="541">
        <v>8.517959450065464E-2</v>
      </c>
      <c r="U12" s="557">
        <v>36.587800000000001</v>
      </c>
      <c r="V12" s="557">
        <v>21.773599999999998</v>
      </c>
      <c r="W12" s="557">
        <v>51.730991000000003</v>
      </c>
      <c r="X12" s="542">
        <v>1025.4911999999999</v>
      </c>
      <c r="Y12" s="557">
        <v>6.4829999999999997</v>
      </c>
      <c r="Z12" s="542">
        <v>91.36</v>
      </c>
      <c r="AA12" s="557">
        <v>8.1890000000000001</v>
      </c>
      <c r="AB12" s="557">
        <v>0.5</v>
      </c>
      <c r="AC12" s="557">
        <v>0.77839999999999998</v>
      </c>
      <c r="AD12" s="557">
        <v>36.753500000000003</v>
      </c>
      <c r="AE12" s="557">
        <v>21.703700000000001</v>
      </c>
      <c r="AF12" s="557">
        <v>51.870820000000002</v>
      </c>
      <c r="AG12" s="542">
        <v>1025.7017000000001</v>
      </c>
      <c r="AH12" s="557">
        <v>5.1703000000000001</v>
      </c>
      <c r="AI12" s="542">
        <v>72.840999999999994</v>
      </c>
      <c r="AJ12" s="557">
        <v>8.1709999999999994</v>
      </c>
      <c r="AK12" s="557">
        <v>1.1823999999999999</v>
      </c>
      <c r="AL12" s="557">
        <v>1.2457</v>
      </c>
      <c r="AM12" s="542">
        <v>7.8</v>
      </c>
    </row>
    <row r="13" spans="1:39">
      <c r="A13" s="546" t="s">
        <v>18</v>
      </c>
      <c r="B13" s="551">
        <v>42786</v>
      </c>
      <c r="C13" s="580">
        <v>3.8061090000000002</v>
      </c>
      <c r="D13" s="644">
        <v>3.8</v>
      </c>
      <c r="E13" s="582">
        <v>4.08</v>
      </c>
      <c r="F13" s="582">
        <v>3.72</v>
      </c>
      <c r="G13" s="582">
        <v>1.38</v>
      </c>
      <c r="H13" s="644">
        <v>4</v>
      </c>
      <c r="I13" s="644">
        <v>4</v>
      </c>
      <c r="J13" s="565" t="s">
        <v>349</v>
      </c>
      <c r="K13" s="562">
        <v>16.899999999999999</v>
      </c>
      <c r="L13" s="562">
        <v>127</v>
      </c>
      <c r="M13" s="644">
        <v>17</v>
      </c>
      <c r="N13" s="644">
        <v>130</v>
      </c>
      <c r="O13" s="644">
        <v>1.6</v>
      </c>
      <c r="P13" s="567" t="s">
        <v>326</v>
      </c>
      <c r="Q13" s="644">
        <v>0.3</v>
      </c>
      <c r="R13" s="556"/>
      <c r="S13" s="556"/>
      <c r="T13" s="541">
        <v>7.8542333278245627E-2</v>
      </c>
      <c r="U13" s="557">
        <v>36.623899999999999</v>
      </c>
      <c r="V13" s="557">
        <v>23.124600000000001</v>
      </c>
      <c r="W13" s="557">
        <v>53.224240999999999</v>
      </c>
      <c r="X13" s="542">
        <v>1025.1324999999999</v>
      </c>
      <c r="Y13" s="557">
        <v>6.6296999999999997</v>
      </c>
      <c r="Z13" s="542">
        <v>95.692999999999998</v>
      </c>
      <c r="AA13" s="557">
        <v>8.3040000000000003</v>
      </c>
      <c r="AB13" s="557">
        <v>0.22500000000000001</v>
      </c>
      <c r="AC13" s="557">
        <v>0.54720000000000002</v>
      </c>
      <c r="AD13" s="557">
        <v>36.690800000000003</v>
      </c>
      <c r="AE13" s="557">
        <v>22.523</v>
      </c>
      <c r="AF13" s="557">
        <v>52.669939999999997</v>
      </c>
      <c r="AG13" s="542">
        <v>1025.4211</v>
      </c>
      <c r="AH13" s="557">
        <v>5.7968999999999999</v>
      </c>
      <c r="AI13" s="542">
        <v>82.828000000000003</v>
      </c>
      <c r="AJ13" s="557">
        <v>8.266</v>
      </c>
      <c r="AK13" s="557">
        <v>1.1100000000000001</v>
      </c>
      <c r="AL13" s="557">
        <v>2.2054</v>
      </c>
      <c r="AM13" s="542">
        <v>8.1</v>
      </c>
    </row>
    <row r="14" spans="1:39">
      <c r="A14" s="546" t="s">
        <v>18</v>
      </c>
      <c r="B14" s="563">
        <v>42793</v>
      </c>
      <c r="C14" s="580">
        <v>4.3353006766415705</v>
      </c>
      <c r="D14" s="644">
        <v>4.3</v>
      </c>
      <c r="E14" s="550">
        <v>5.08</v>
      </c>
      <c r="F14" s="550">
        <v>2.97</v>
      </c>
      <c r="G14" s="550">
        <v>3.2</v>
      </c>
      <c r="H14" s="644">
        <v>5</v>
      </c>
      <c r="I14" s="644">
        <v>3</v>
      </c>
      <c r="J14" s="644">
        <v>3</v>
      </c>
      <c r="K14" s="562">
        <v>19.7</v>
      </c>
      <c r="L14" s="562">
        <v>150</v>
      </c>
      <c r="M14" s="644">
        <v>20</v>
      </c>
      <c r="N14" s="644">
        <v>150</v>
      </c>
      <c r="O14" s="644">
        <v>1.2</v>
      </c>
      <c r="P14" s="567" t="s">
        <v>326</v>
      </c>
      <c r="Q14" s="644">
        <v>0.3</v>
      </c>
      <c r="R14" s="556"/>
      <c r="S14" s="556"/>
      <c r="T14" s="541">
        <v>9.9289753221073959E-2</v>
      </c>
      <c r="U14" s="557">
        <v>36.545099999999998</v>
      </c>
      <c r="V14" s="557">
        <v>22.685199999999998</v>
      </c>
      <c r="W14" s="557">
        <v>52.651282999999999</v>
      </c>
      <c r="X14" s="542">
        <v>1025.2001</v>
      </c>
      <c r="Y14" s="557">
        <v>6.3643999999999998</v>
      </c>
      <c r="Z14" s="542">
        <v>91.119</v>
      </c>
      <c r="AA14" s="557">
        <v>8.2479999999999993</v>
      </c>
      <c r="AB14" s="557">
        <v>0.4239</v>
      </c>
      <c r="AC14" s="557">
        <v>0.55889999999999995</v>
      </c>
      <c r="AD14" s="557">
        <v>36.589100000000002</v>
      </c>
      <c r="AE14" s="557">
        <v>22.339300000000001</v>
      </c>
      <c r="AF14" s="557">
        <v>52.344034000000001</v>
      </c>
      <c r="AG14" s="542">
        <v>1025.4002</v>
      </c>
      <c r="AH14" s="557">
        <v>6.4988000000000001</v>
      </c>
      <c r="AI14" s="542">
        <v>92.504000000000005</v>
      </c>
      <c r="AJ14" s="557">
        <v>8.2249999999999996</v>
      </c>
      <c r="AK14" s="557">
        <v>0.42030000000000001</v>
      </c>
      <c r="AL14" s="557">
        <v>1.3415999999999999</v>
      </c>
      <c r="AM14" s="542">
        <v>9.1</v>
      </c>
    </row>
    <row r="15" spans="1:39">
      <c r="A15" s="546" t="s">
        <v>18</v>
      </c>
      <c r="B15" s="563">
        <v>42800</v>
      </c>
      <c r="C15" s="580">
        <v>3.8267602210997809</v>
      </c>
      <c r="D15" s="644">
        <v>3.8</v>
      </c>
      <c r="E15" s="550">
        <v>3.74</v>
      </c>
      <c r="F15" s="550">
        <v>1.4</v>
      </c>
      <c r="G15" s="550">
        <v>1.06</v>
      </c>
      <c r="H15" s="644">
        <v>4</v>
      </c>
      <c r="I15" s="565" t="s">
        <v>349</v>
      </c>
      <c r="J15" s="565" t="s">
        <v>349</v>
      </c>
      <c r="K15" s="562">
        <v>14.4</v>
      </c>
      <c r="L15" s="562">
        <v>127</v>
      </c>
      <c r="M15" s="644">
        <v>14</v>
      </c>
      <c r="N15" s="644">
        <v>130</v>
      </c>
      <c r="O15" s="644">
        <v>1.3</v>
      </c>
      <c r="P15" s="567" t="s">
        <v>326</v>
      </c>
      <c r="Q15" s="644">
        <v>0.2</v>
      </c>
      <c r="R15" s="556"/>
      <c r="S15" s="556"/>
      <c r="T15" s="541">
        <v>9.1207026932457802E-2</v>
      </c>
      <c r="U15" s="557">
        <v>36.418100000000003</v>
      </c>
      <c r="V15" s="557">
        <v>23.9724</v>
      </c>
      <c r="W15" s="557">
        <v>53.868437999999998</v>
      </c>
      <c r="X15" s="542">
        <v>1024.7272</v>
      </c>
      <c r="Y15" s="557">
        <v>6.3593000000000002</v>
      </c>
      <c r="Z15" s="542">
        <v>93.036000000000001</v>
      </c>
      <c r="AA15" s="557">
        <v>8.19</v>
      </c>
      <c r="AB15" s="557">
        <v>0.40689999999999998</v>
      </c>
      <c r="AC15" s="557">
        <v>0.33579999999999999</v>
      </c>
      <c r="AD15" s="557">
        <v>36.532699999999998</v>
      </c>
      <c r="AE15" s="557">
        <v>23.290800000000001</v>
      </c>
      <c r="AF15" s="557">
        <v>53.291572000000002</v>
      </c>
      <c r="AG15" s="542">
        <v>1025.0782999999999</v>
      </c>
      <c r="AH15" s="557">
        <v>5.2611999999999997</v>
      </c>
      <c r="AI15" s="542">
        <v>76.12</v>
      </c>
      <c r="AJ15" s="557">
        <v>8.1419999999999995</v>
      </c>
      <c r="AK15" s="557">
        <v>1.6648000000000001</v>
      </c>
      <c r="AL15" s="557">
        <v>2.5476000000000001</v>
      </c>
      <c r="AM15" s="542">
        <v>9.6999999999999993</v>
      </c>
    </row>
    <row r="16" spans="1:39">
      <c r="A16" s="546" t="s">
        <v>18</v>
      </c>
      <c r="B16" s="563">
        <v>42807</v>
      </c>
      <c r="C16" s="580">
        <v>5.1066163156389974</v>
      </c>
      <c r="D16" s="644">
        <v>5.0999999999999996</v>
      </c>
      <c r="E16" s="550">
        <v>5.1100000000000003</v>
      </c>
      <c r="F16" s="550">
        <v>1.4</v>
      </c>
      <c r="G16" s="550">
        <v>1.41</v>
      </c>
      <c r="H16" s="644">
        <v>5</v>
      </c>
      <c r="I16" s="565" t="s">
        <v>349</v>
      </c>
      <c r="J16" s="565" t="s">
        <v>349</v>
      </c>
      <c r="K16" s="562">
        <v>20.3</v>
      </c>
      <c r="L16" s="562">
        <v>137</v>
      </c>
      <c r="M16" s="644">
        <v>20</v>
      </c>
      <c r="N16" s="644">
        <v>140</v>
      </c>
      <c r="O16" s="644">
        <v>2.4</v>
      </c>
      <c r="P16" s="567" t="s">
        <v>326</v>
      </c>
      <c r="Q16" s="644">
        <v>0.5</v>
      </c>
      <c r="R16" s="556"/>
      <c r="S16" s="556"/>
      <c r="T16" s="541">
        <v>0.13769056851198599</v>
      </c>
      <c r="U16" s="557">
        <v>36.498399999999997</v>
      </c>
      <c r="V16" s="557">
        <v>23.0823</v>
      </c>
      <c r="W16" s="557">
        <v>53.016908000000001</v>
      </c>
      <c r="X16" s="542">
        <v>1025.0491999999999</v>
      </c>
      <c r="Y16" s="557">
        <v>6.1261999999999999</v>
      </c>
      <c r="Z16" s="542">
        <v>88.295000000000002</v>
      </c>
      <c r="AA16" s="557">
        <v>8.2319999999999993</v>
      </c>
      <c r="AB16" s="557">
        <v>0.53549999999999998</v>
      </c>
      <c r="AC16" s="557">
        <v>1.2873000000000001</v>
      </c>
      <c r="AD16" s="557">
        <v>36.500799999999998</v>
      </c>
      <c r="AE16" s="557">
        <v>23.071000000000002</v>
      </c>
      <c r="AF16" s="557">
        <v>53.014888999999997</v>
      </c>
      <c r="AG16" s="542">
        <v>1025.1223</v>
      </c>
      <c r="AH16" s="557">
        <v>6.1825999999999999</v>
      </c>
      <c r="AI16" s="542">
        <v>89.091999999999999</v>
      </c>
      <c r="AJ16" s="557">
        <v>8.2720000000000002</v>
      </c>
      <c r="AK16" s="557">
        <v>0.5675</v>
      </c>
      <c r="AL16" s="557">
        <v>1.7399</v>
      </c>
      <c r="AM16" s="542">
        <v>4.2</v>
      </c>
    </row>
    <row r="17" spans="1:39">
      <c r="A17" s="546" t="s">
        <v>18</v>
      </c>
      <c r="B17" s="563">
        <v>42814</v>
      </c>
      <c r="C17" s="580">
        <v>1.8731575312555562</v>
      </c>
      <c r="D17" s="644">
        <v>1.9</v>
      </c>
      <c r="E17" s="550">
        <v>1.37</v>
      </c>
      <c r="F17" s="550">
        <v>1.92</v>
      </c>
      <c r="G17" s="550">
        <v>0.51900000000000002</v>
      </c>
      <c r="H17" s="565" t="s">
        <v>348</v>
      </c>
      <c r="I17" s="565" t="s">
        <v>349</v>
      </c>
      <c r="J17" s="565" t="s">
        <v>349</v>
      </c>
      <c r="K17" s="562">
        <v>19.7</v>
      </c>
      <c r="L17" s="562">
        <v>137</v>
      </c>
      <c r="M17" s="644">
        <v>20</v>
      </c>
      <c r="N17" s="644">
        <v>140</v>
      </c>
      <c r="O17" s="644">
        <v>2.5</v>
      </c>
      <c r="P17" s="567" t="s">
        <v>326</v>
      </c>
      <c r="Q17" s="644">
        <v>0.5</v>
      </c>
      <c r="R17" s="567"/>
      <c r="S17" s="567"/>
      <c r="T17" s="541">
        <v>0.13954207053475381</v>
      </c>
      <c r="U17" s="557">
        <v>36.555100000000003</v>
      </c>
      <c r="V17" s="557">
        <v>21.4771</v>
      </c>
      <c r="W17" s="557">
        <v>51.374206000000001</v>
      </c>
      <c r="X17" s="542">
        <v>1025.5500999999999</v>
      </c>
      <c r="Y17" s="557">
        <v>6.4481999999999999</v>
      </c>
      <c r="Z17" s="542">
        <v>90.375</v>
      </c>
      <c r="AA17" s="557">
        <v>8.2530000000000001</v>
      </c>
      <c r="AB17" s="557">
        <v>0.54549999999999998</v>
      </c>
      <c r="AC17" s="557">
        <v>1.1614</v>
      </c>
      <c r="AD17" s="557">
        <v>36.539099999999998</v>
      </c>
      <c r="AE17" s="557">
        <v>21.168299999999999</v>
      </c>
      <c r="AF17" s="557">
        <v>51.032719999999998</v>
      </c>
      <c r="AG17" s="542">
        <v>1025.6889000000001</v>
      </c>
      <c r="AH17" s="557">
        <v>6.6151999999999997</v>
      </c>
      <c r="AI17" s="542">
        <v>92.195999999999998</v>
      </c>
      <c r="AJ17" s="557">
        <v>8.2560000000000002</v>
      </c>
      <c r="AK17" s="557">
        <v>0.60919999999999996</v>
      </c>
      <c r="AL17" s="557">
        <v>2.4977999999999998</v>
      </c>
      <c r="AM17" s="542">
        <v>5</v>
      </c>
    </row>
    <row r="18" spans="1:39">
      <c r="A18" s="546" t="s">
        <v>18</v>
      </c>
      <c r="B18" s="563">
        <v>42821</v>
      </c>
      <c r="C18" s="580">
        <v>1.1399874690469787</v>
      </c>
      <c r="D18" s="644">
        <v>1.1000000000000001</v>
      </c>
      <c r="E18" s="550">
        <v>1.1399999999999999</v>
      </c>
      <c r="F18" s="550">
        <v>0.88500000000000001</v>
      </c>
      <c r="G18" s="550">
        <v>1.1599999999999999</v>
      </c>
      <c r="H18" s="565" t="s">
        <v>348</v>
      </c>
      <c r="I18" s="565" t="s">
        <v>349</v>
      </c>
      <c r="J18" s="565" t="s">
        <v>349</v>
      </c>
      <c r="K18" s="562">
        <v>17.2</v>
      </c>
      <c r="L18" s="562">
        <v>131</v>
      </c>
      <c r="M18" s="644">
        <v>17</v>
      </c>
      <c r="N18" s="644">
        <v>130</v>
      </c>
      <c r="O18" s="644">
        <v>1.8</v>
      </c>
      <c r="P18" s="567" t="s">
        <v>326</v>
      </c>
      <c r="Q18" s="644">
        <v>0.4</v>
      </c>
      <c r="R18" s="556"/>
      <c r="S18" s="556"/>
      <c r="T18" s="541">
        <v>0.14552920106402695</v>
      </c>
      <c r="U18" s="557">
        <v>36.603099999999998</v>
      </c>
      <c r="V18" s="557">
        <v>21.115500000000001</v>
      </c>
      <c r="W18" s="557">
        <v>51.049267</v>
      </c>
      <c r="X18" s="542">
        <v>1025.6869999999999</v>
      </c>
      <c r="Y18" s="557">
        <v>6.6791999999999998</v>
      </c>
      <c r="Z18" s="542">
        <v>93.034999999999997</v>
      </c>
      <c r="AA18" s="557">
        <v>8.23</v>
      </c>
      <c r="AB18" s="557">
        <v>0.95630000000000004</v>
      </c>
      <c r="AC18" s="557">
        <v>1.1167</v>
      </c>
      <c r="AD18" s="557">
        <v>36.603299999999997</v>
      </c>
      <c r="AE18" s="557">
        <v>20.673999999999999</v>
      </c>
      <c r="AF18" s="557">
        <v>50.587457000000001</v>
      </c>
      <c r="AG18" s="542">
        <v>1025.8721</v>
      </c>
      <c r="AH18" s="557">
        <v>6.6154999999999999</v>
      </c>
      <c r="AI18" s="542">
        <v>91.418999999999997</v>
      </c>
      <c r="AJ18" s="557">
        <v>8.2270000000000003</v>
      </c>
      <c r="AK18" s="557">
        <v>0.75639999999999996</v>
      </c>
      <c r="AL18" s="557">
        <v>2.0918000000000001</v>
      </c>
      <c r="AM18" s="542">
        <v>4.5</v>
      </c>
    </row>
    <row r="19" spans="1:39">
      <c r="A19" s="546"/>
      <c r="B19" s="551"/>
      <c r="C19" s="552"/>
      <c r="D19" s="553"/>
      <c r="E19" s="554"/>
      <c r="F19" s="554"/>
      <c r="G19" s="554"/>
      <c r="H19" s="553"/>
      <c r="I19" s="553"/>
      <c r="J19" s="553"/>
      <c r="K19" s="555"/>
      <c r="L19" s="555"/>
      <c r="M19" s="553"/>
      <c r="N19" s="553"/>
      <c r="O19" s="556"/>
      <c r="P19" s="556"/>
      <c r="Q19" s="556"/>
      <c r="R19" s="544"/>
      <c r="S19" s="543"/>
      <c r="T19" s="558"/>
      <c r="U19" s="556"/>
    </row>
    <row r="20" spans="1:39">
      <c r="A20" s="546" t="s">
        <v>20</v>
      </c>
      <c r="B20" s="563">
        <v>42705</v>
      </c>
      <c r="C20" s="580">
        <v>1.421816</v>
      </c>
      <c r="D20" s="644">
        <v>1.4</v>
      </c>
      <c r="E20" s="581">
        <v>0.37</v>
      </c>
      <c r="F20" s="582">
        <v>4.2300000000000004</v>
      </c>
      <c r="G20" s="582">
        <v>1.5</v>
      </c>
      <c r="H20" s="565" t="s">
        <v>348</v>
      </c>
      <c r="I20" s="644">
        <v>4</v>
      </c>
      <c r="J20" s="565" t="s">
        <v>349</v>
      </c>
      <c r="K20" s="562">
        <v>16.600000000000001</v>
      </c>
      <c r="L20" s="562">
        <v>107</v>
      </c>
      <c r="M20" s="644">
        <v>17</v>
      </c>
      <c r="N20" s="644">
        <v>110</v>
      </c>
      <c r="O20" s="644">
        <v>0.9</v>
      </c>
      <c r="P20" s="567" t="s">
        <v>326</v>
      </c>
      <c r="Q20" s="644">
        <v>0.2</v>
      </c>
      <c r="R20" s="644">
        <v>2.2000000000000002</v>
      </c>
      <c r="S20" s="644">
        <v>0.16</v>
      </c>
      <c r="T20" s="541">
        <v>8.4174386107699214E-2</v>
      </c>
      <c r="U20" s="557">
        <v>35.955500000000001</v>
      </c>
      <c r="V20" s="557">
        <v>20.669699999999999</v>
      </c>
      <c r="W20" s="557">
        <v>49.779446</v>
      </c>
      <c r="X20" s="542">
        <v>1025.3144</v>
      </c>
      <c r="Y20" s="557">
        <v>7.0427</v>
      </c>
      <c r="Z20" s="542">
        <v>96.944000000000003</v>
      </c>
      <c r="AA20" s="557">
        <v>8.2379999999999995</v>
      </c>
      <c r="AB20" s="557">
        <v>0.23080000000000001</v>
      </c>
      <c r="AC20" s="557">
        <v>0.57350000000000001</v>
      </c>
      <c r="AD20" s="557">
        <v>36.057400000000001</v>
      </c>
      <c r="AE20" s="557">
        <v>20.687799999999999</v>
      </c>
      <c r="AF20" s="557">
        <v>49.931336000000002</v>
      </c>
      <c r="AG20" s="542">
        <v>1025.4595999999999</v>
      </c>
      <c r="AH20" s="557">
        <v>6.7957000000000001</v>
      </c>
      <c r="AI20" s="542">
        <v>93.631</v>
      </c>
      <c r="AJ20" s="557">
        <v>8.2370000000000001</v>
      </c>
      <c r="AK20" s="557">
        <v>0.59519999999999995</v>
      </c>
      <c r="AL20" s="557">
        <v>0.73980000000000001</v>
      </c>
      <c r="AM20" s="542">
        <v>6.6</v>
      </c>
    </row>
    <row r="21" spans="1:39">
      <c r="A21" s="546" t="s">
        <v>20</v>
      </c>
      <c r="B21" s="563">
        <v>42713</v>
      </c>
      <c r="C21" s="580">
        <v>0.75592899999999996</v>
      </c>
      <c r="D21" s="644">
        <v>0.8</v>
      </c>
      <c r="E21" s="583">
        <v>0.71199999999999997</v>
      </c>
      <c r="F21" s="582">
        <v>2.81</v>
      </c>
      <c r="G21" s="582">
        <v>0.33700000000000002</v>
      </c>
      <c r="H21" s="565" t="s">
        <v>348</v>
      </c>
      <c r="I21" s="644">
        <v>3</v>
      </c>
      <c r="J21" s="565" t="s">
        <v>349</v>
      </c>
      <c r="K21" s="562">
        <v>15.8</v>
      </c>
      <c r="L21" s="562">
        <v>128</v>
      </c>
      <c r="M21" s="644">
        <v>16</v>
      </c>
      <c r="N21" s="644">
        <v>130</v>
      </c>
      <c r="O21" s="644">
        <v>0.8</v>
      </c>
      <c r="P21" s="567" t="s">
        <v>326</v>
      </c>
      <c r="Q21" s="644">
        <v>0.2</v>
      </c>
      <c r="R21" s="644">
        <v>1.8</v>
      </c>
      <c r="S21" s="644">
        <v>0.17</v>
      </c>
      <c r="T21" s="541">
        <v>7.1292541340592139E-2</v>
      </c>
      <c r="U21" s="557">
        <v>36.280500000000004</v>
      </c>
      <c r="V21" s="557">
        <v>21.119900000000001</v>
      </c>
      <c r="W21" s="557">
        <v>50.653742000000001</v>
      </c>
      <c r="X21" s="542">
        <v>1025.4387999999999</v>
      </c>
      <c r="Y21" s="557">
        <v>7.1645000000000003</v>
      </c>
      <c r="Z21" s="542">
        <v>99.614000000000004</v>
      </c>
      <c r="AA21" s="557">
        <v>8.2230000000000008</v>
      </c>
      <c r="AB21" s="557">
        <v>0.60770000000000002</v>
      </c>
      <c r="AC21" s="557">
        <v>0.3407</v>
      </c>
      <c r="AD21" s="557">
        <v>36.365400000000001</v>
      </c>
      <c r="AE21" s="557">
        <v>20.735199999999999</v>
      </c>
      <c r="AF21" s="557">
        <v>50.360415000000003</v>
      </c>
      <c r="AG21" s="542">
        <v>1025.6821</v>
      </c>
      <c r="AH21" s="557">
        <v>6.5602</v>
      </c>
      <c r="AI21" s="542">
        <v>90.626999999999995</v>
      </c>
      <c r="AJ21" s="557">
        <v>8.2029999999999994</v>
      </c>
      <c r="AK21" s="557">
        <v>1.0975999999999999</v>
      </c>
      <c r="AL21" s="557">
        <v>0.96319999999999995</v>
      </c>
      <c r="AM21" s="542">
        <v>8.6</v>
      </c>
    </row>
    <row r="22" spans="1:39">
      <c r="A22" s="546" t="s">
        <v>20</v>
      </c>
      <c r="B22" s="563">
        <v>42720</v>
      </c>
      <c r="C22" s="580">
        <v>0.66276299999999999</v>
      </c>
      <c r="D22" s="644">
        <v>0.7</v>
      </c>
      <c r="E22" s="582">
        <v>1.92</v>
      </c>
      <c r="F22" s="582">
        <v>1.51</v>
      </c>
      <c r="G22" s="582">
        <v>0.59899999999999998</v>
      </c>
      <c r="H22" s="565" t="s">
        <v>348</v>
      </c>
      <c r="I22" s="565" t="s">
        <v>349</v>
      </c>
      <c r="J22" s="565" t="s">
        <v>349</v>
      </c>
      <c r="K22" s="562">
        <v>13.5</v>
      </c>
      <c r="L22" s="562">
        <v>110</v>
      </c>
      <c r="M22" s="644">
        <v>14</v>
      </c>
      <c r="N22" s="644">
        <v>110</v>
      </c>
      <c r="O22" s="644">
        <v>1.1000000000000001</v>
      </c>
      <c r="P22" s="567" t="s">
        <v>326</v>
      </c>
      <c r="Q22" s="644">
        <v>0.2</v>
      </c>
      <c r="R22" s="644">
        <v>2</v>
      </c>
      <c r="S22" s="644">
        <v>0.18</v>
      </c>
      <c r="T22" s="541">
        <v>9.1132837452582452E-2</v>
      </c>
      <c r="U22" s="557">
        <v>36.310600000000001</v>
      </c>
      <c r="V22" s="557">
        <v>21.507100000000001</v>
      </c>
      <c r="W22" s="557">
        <v>51.100375999999997</v>
      </c>
      <c r="X22" s="542">
        <v>1025.3549</v>
      </c>
      <c r="Y22" s="557">
        <v>7.0056000000000003</v>
      </c>
      <c r="Z22" s="542">
        <v>98.097999999999999</v>
      </c>
      <c r="AA22" s="557">
        <v>8.0909999999999993</v>
      </c>
      <c r="AB22" s="557">
        <v>0.54120000000000001</v>
      </c>
      <c r="AC22" s="557">
        <v>0.57110000000000005</v>
      </c>
      <c r="AD22" s="557">
        <v>36.306600000000003</v>
      </c>
      <c r="AE22" s="557">
        <v>21.229700000000001</v>
      </c>
      <c r="AF22" s="557">
        <v>50.809617000000003</v>
      </c>
      <c r="AG22" s="542">
        <v>1025.5009</v>
      </c>
      <c r="AH22" s="557">
        <v>6.4321999999999999</v>
      </c>
      <c r="AI22" s="542">
        <v>89.622</v>
      </c>
      <c r="AJ22" s="557">
        <v>8.0760000000000005</v>
      </c>
      <c r="AK22" s="557">
        <v>0.79549999999999998</v>
      </c>
      <c r="AL22" s="557">
        <v>1.5448999999999999</v>
      </c>
      <c r="AM22" s="542">
        <v>7.4</v>
      </c>
    </row>
    <row r="23" spans="1:39">
      <c r="A23" s="546" t="s">
        <v>20</v>
      </c>
      <c r="B23" s="563">
        <v>42727</v>
      </c>
      <c r="C23" s="580">
        <v>0.67242199999999996</v>
      </c>
      <c r="D23" s="644">
        <v>0.7</v>
      </c>
      <c r="E23" s="583">
        <v>1.1499999999999999</v>
      </c>
      <c r="F23" s="583">
        <v>3.28</v>
      </c>
      <c r="G23" s="583">
        <v>0.51900000000000002</v>
      </c>
      <c r="H23" s="565" t="s">
        <v>348</v>
      </c>
      <c r="I23" s="644">
        <v>3</v>
      </c>
      <c r="J23" s="565" t="s">
        <v>349</v>
      </c>
      <c r="K23" s="562">
        <v>17.8</v>
      </c>
      <c r="L23" s="562">
        <v>128</v>
      </c>
      <c r="M23" s="644">
        <v>18</v>
      </c>
      <c r="N23" s="644">
        <v>130</v>
      </c>
      <c r="O23" s="644">
        <v>1.3</v>
      </c>
      <c r="P23" s="567" t="s">
        <v>326</v>
      </c>
      <c r="Q23" s="644">
        <v>0.4</v>
      </c>
      <c r="R23" s="644">
        <v>2.7</v>
      </c>
      <c r="S23" s="644">
        <v>0.23</v>
      </c>
      <c r="T23" s="541">
        <v>8.8109782190609678E-2</v>
      </c>
      <c r="U23" s="557">
        <v>36.502200000000002</v>
      </c>
      <c r="V23" s="557">
        <v>22.006799999999998</v>
      </c>
      <c r="W23" s="557">
        <v>51.871884999999999</v>
      </c>
      <c r="X23" s="542">
        <v>1025.3608999999999</v>
      </c>
      <c r="Y23" s="557">
        <v>6.9743000000000004</v>
      </c>
      <c r="Z23" s="542">
        <v>98.641000000000005</v>
      </c>
      <c r="AA23" s="557">
        <v>8.0250000000000004</v>
      </c>
      <c r="AB23" s="557">
        <v>0.65200000000000002</v>
      </c>
      <c r="AC23" s="557">
        <v>0.75480000000000003</v>
      </c>
      <c r="AD23" s="557">
        <v>36.491900000000001</v>
      </c>
      <c r="AE23" s="557">
        <v>21.809799999999999</v>
      </c>
      <c r="AF23" s="557">
        <v>51.656618999999999</v>
      </c>
      <c r="AG23" s="542">
        <v>1025.4811999999999</v>
      </c>
      <c r="AH23" s="557">
        <v>6.5053000000000001</v>
      </c>
      <c r="AI23" s="542">
        <v>91.682000000000002</v>
      </c>
      <c r="AJ23" s="557">
        <v>8.0120000000000005</v>
      </c>
      <c r="AK23" s="557">
        <v>2.12</v>
      </c>
      <c r="AL23" s="557">
        <v>2.9529999999999998</v>
      </c>
      <c r="AM23" s="542">
        <v>5.7</v>
      </c>
    </row>
    <row r="24" spans="1:39">
      <c r="A24" s="546" t="s">
        <v>20</v>
      </c>
      <c r="B24" s="563">
        <v>42744</v>
      </c>
      <c r="C24" s="580">
        <v>1.377923</v>
      </c>
      <c r="D24" s="644">
        <v>1.4</v>
      </c>
      <c r="E24" s="582">
        <v>0.85699999999999998</v>
      </c>
      <c r="F24" s="584">
        <v>2.5099999999999998</v>
      </c>
      <c r="G24" s="582">
        <v>1.27</v>
      </c>
      <c r="H24" s="565" t="s">
        <v>348</v>
      </c>
      <c r="I24" s="644">
        <v>3</v>
      </c>
      <c r="J24" s="565" t="s">
        <v>349</v>
      </c>
      <c r="K24" s="562">
        <v>15.2</v>
      </c>
      <c r="L24" s="562">
        <v>117</v>
      </c>
      <c r="M24" s="644">
        <v>15</v>
      </c>
      <c r="N24" s="644">
        <v>120</v>
      </c>
      <c r="O24" s="644">
        <v>1</v>
      </c>
      <c r="P24" s="567" t="s">
        <v>326</v>
      </c>
      <c r="Q24" s="644">
        <v>0.2</v>
      </c>
      <c r="R24" s="644">
        <v>3.4</v>
      </c>
      <c r="S24" s="644">
        <v>0.18</v>
      </c>
      <c r="T24" s="541">
        <v>0.10871939981369862</v>
      </c>
      <c r="U24" s="557">
        <v>36.851700000000001</v>
      </c>
      <c r="V24" s="557">
        <v>22.190999999999999</v>
      </c>
      <c r="W24" s="557">
        <v>52.510804</v>
      </c>
      <c r="X24" s="542">
        <v>1025.5745999999999</v>
      </c>
      <c r="Y24" s="557">
        <v>6.8353000000000002</v>
      </c>
      <c r="Z24" s="542">
        <v>97.188000000000002</v>
      </c>
      <c r="AA24" s="557">
        <v>8.1349999999999998</v>
      </c>
      <c r="AB24" s="557">
        <v>0.6139</v>
      </c>
      <c r="AC24" s="557">
        <v>0.67430000000000001</v>
      </c>
      <c r="AD24" s="557">
        <v>36.904000000000003</v>
      </c>
      <c r="AE24" s="557">
        <v>21.838200000000001</v>
      </c>
      <c r="AF24" s="557">
        <v>52.204656</v>
      </c>
      <c r="AG24" s="542">
        <v>1025.7855999999999</v>
      </c>
      <c r="AH24" s="557">
        <v>6.1627000000000001</v>
      </c>
      <c r="AI24" s="542">
        <v>87.105999999999995</v>
      </c>
      <c r="AJ24" s="557">
        <v>8.1959999999999997</v>
      </c>
      <c r="AK24" s="557">
        <v>1.0033000000000001</v>
      </c>
      <c r="AL24" s="557">
        <v>1.0370999999999999</v>
      </c>
      <c r="AM24" s="542">
        <v>5.8</v>
      </c>
    </row>
    <row r="25" spans="1:39">
      <c r="A25" s="546" t="s">
        <v>20</v>
      </c>
      <c r="B25" s="563">
        <v>42751</v>
      </c>
      <c r="C25" s="580">
        <v>0.51498200000000005</v>
      </c>
      <c r="D25" s="644">
        <v>0.5</v>
      </c>
      <c r="E25" s="583">
        <v>0.312</v>
      </c>
      <c r="F25" s="581">
        <v>2.13</v>
      </c>
      <c r="G25" s="583">
        <v>0.54300000000000004</v>
      </c>
      <c r="H25" s="565" t="s">
        <v>348</v>
      </c>
      <c r="I25" s="644">
        <v>2</v>
      </c>
      <c r="J25" s="565" t="s">
        <v>349</v>
      </c>
      <c r="K25" s="562">
        <v>18.3</v>
      </c>
      <c r="L25" s="562">
        <v>131</v>
      </c>
      <c r="M25" s="644">
        <v>18</v>
      </c>
      <c r="N25" s="644">
        <v>130</v>
      </c>
      <c r="O25" s="644">
        <v>2.6</v>
      </c>
      <c r="P25" s="567" t="s">
        <v>326</v>
      </c>
      <c r="Q25" s="644">
        <v>0.6</v>
      </c>
      <c r="R25" s="644">
        <v>3.6</v>
      </c>
      <c r="S25" s="644">
        <v>0.27</v>
      </c>
      <c r="T25" s="541">
        <v>0.13334665732680132</v>
      </c>
      <c r="U25" s="557">
        <v>36.885599999999997</v>
      </c>
      <c r="V25" s="557">
        <v>22.3066</v>
      </c>
      <c r="W25" s="557">
        <v>52.678207999999998</v>
      </c>
      <c r="X25" s="542">
        <v>1025.5673999999999</v>
      </c>
      <c r="Y25" s="557">
        <v>6.6111000000000004</v>
      </c>
      <c r="Z25" s="542">
        <v>94.21</v>
      </c>
      <c r="AA25" s="557">
        <v>8.3140000000000001</v>
      </c>
      <c r="AB25" s="557">
        <v>0.99250000000000005</v>
      </c>
      <c r="AC25" s="557">
        <v>1.3882000000000001</v>
      </c>
      <c r="AD25" s="557">
        <v>36.889600000000002</v>
      </c>
      <c r="AE25" s="557">
        <v>22.191700000000001</v>
      </c>
      <c r="AF25" s="557">
        <v>52.566943000000002</v>
      </c>
      <c r="AG25" s="542">
        <v>1025.6745000000001</v>
      </c>
      <c r="AH25" s="557">
        <v>6.4398999999999997</v>
      </c>
      <c r="AI25" s="542">
        <v>91.587000000000003</v>
      </c>
      <c r="AJ25" s="557">
        <v>8.3059999999999992</v>
      </c>
      <c r="AK25" s="557">
        <v>1.3974</v>
      </c>
      <c r="AL25" s="557">
        <v>4.0240999999999998</v>
      </c>
      <c r="AM25" s="542">
        <v>3.9</v>
      </c>
    </row>
    <row r="26" spans="1:39">
      <c r="A26" s="546" t="s">
        <v>20</v>
      </c>
      <c r="B26" s="563">
        <v>42758</v>
      </c>
      <c r="C26" s="580">
        <v>0.72117900000000001</v>
      </c>
      <c r="D26" s="644">
        <v>0.7</v>
      </c>
      <c r="E26" s="582">
        <v>0.7</v>
      </c>
      <c r="F26" s="583">
        <v>2.06</v>
      </c>
      <c r="G26" s="582">
        <v>0.88100000000000001</v>
      </c>
      <c r="H26" s="565" t="s">
        <v>348</v>
      </c>
      <c r="I26" s="644">
        <v>2</v>
      </c>
      <c r="J26" s="565" t="s">
        <v>349</v>
      </c>
      <c r="K26" s="562">
        <v>15.4</v>
      </c>
      <c r="L26" s="562">
        <v>130</v>
      </c>
      <c r="M26" s="644">
        <v>15</v>
      </c>
      <c r="N26" s="644">
        <v>130</v>
      </c>
      <c r="O26" s="644">
        <v>1.9</v>
      </c>
      <c r="P26" s="567" t="s">
        <v>326</v>
      </c>
      <c r="Q26" s="644">
        <v>0.4</v>
      </c>
      <c r="R26" s="644">
        <v>2.5</v>
      </c>
      <c r="S26" s="644">
        <v>0.21</v>
      </c>
      <c r="T26" s="541">
        <v>0.11456447060538266</v>
      </c>
      <c r="U26" s="557">
        <v>37.065600000000003</v>
      </c>
      <c r="V26" s="557">
        <v>22.100999999999999</v>
      </c>
      <c r="W26" s="557">
        <v>52.683779000000001</v>
      </c>
      <c r="X26" s="542">
        <v>1025.7614000000001</v>
      </c>
      <c r="Y26" s="557">
        <v>6.8029000000000002</v>
      </c>
      <c r="Z26" s="542">
        <v>96.694999999999993</v>
      </c>
      <c r="AA26" s="557">
        <v>8.33</v>
      </c>
      <c r="AB26" s="557">
        <v>0.76439999999999997</v>
      </c>
      <c r="AC26" s="557">
        <v>0.82899999999999996</v>
      </c>
      <c r="AD26" s="557">
        <v>37.079700000000003</v>
      </c>
      <c r="AE26" s="557">
        <v>21.4954</v>
      </c>
      <c r="AF26" s="557">
        <v>52.055728000000002</v>
      </c>
      <c r="AG26" s="542">
        <v>1026.0165999999999</v>
      </c>
      <c r="AH26" s="557">
        <v>5.9945000000000004</v>
      </c>
      <c r="AI26" s="542">
        <v>84.301000000000002</v>
      </c>
      <c r="AJ26" s="557">
        <v>8.3049999999999997</v>
      </c>
      <c r="AK26" s="557">
        <v>1.7754000000000001</v>
      </c>
      <c r="AL26" s="557">
        <v>2.1368999999999998</v>
      </c>
      <c r="AM26" s="542">
        <v>4.5</v>
      </c>
    </row>
    <row r="27" spans="1:39">
      <c r="A27" s="546" t="s">
        <v>20</v>
      </c>
      <c r="B27" s="563">
        <v>42765</v>
      </c>
      <c r="C27" s="580">
        <v>0.36897999999999997</v>
      </c>
      <c r="D27" s="565" t="s">
        <v>350</v>
      </c>
      <c r="E27" s="582">
        <v>1.43</v>
      </c>
      <c r="F27" s="582">
        <v>1.36</v>
      </c>
      <c r="G27" s="582">
        <v>0.67200000000000004</v>
      </c>
      <c r="H27" s="565" t="s">
        <v>348</v>
      </c>
      <c r="I27" s="565" t="s">
        <v>349</v>
      </c>
      <c r="J27" s="565" t="s">
        <v>349</v>
      </c>
      <c r="K27" s="562">
        <v>15.1</v>
      </c>
      <c r="L27" s="562">
        <v>110</v>
      </c>
      <c r="M27" s="644">
        <v>15</v>
      </c>
      <c r="N27" s="644">
        <v>110</v>
      </c>
      <c r="O27" s="644">
        <v>1.5</v>
      </c>
      <c r="P27" s="567" t="s">
        <v>326</v>
      </c>
      <c r="Q27" s="644">
        <v>0.3</v>
      </c>
      <c r="R27" s="644">
        <v>2.5</v>
      </c>
      <c r="S27" s="644">
        <v>0.21</v>
      </c>
      <c r="T27" s="541">
        <v>0.11270720505426135</v>
      </c>
      <c r="U27" s="557">
        <v>36.948300000000003</v>
      </c>
      <c r="V27" s="557">
        <v>22.523599999999998</v>
      </c>
      <c r="W27" s="557">
        <v>52.991719000000003</v>
      </c>
      <c r="X27" s="542">
        <v>1025.5508</v>
      </c>
      <c r="Y27" s="557">
        <v>6.6173999999999999</v>
      </c>
      <c r="Z27" s="542">
        <v>94.695999999999998</v>
      </c>
      <c r="AA27" s="557">
        <v>8.2349999999999994</v>
      </c>
      <c r="AB27" s="557">
        <v>0.60429999999999995</v>
      </c>
      <c r="AC27" s="557">
        <v>1.2602</v>
      </c>
      <c r="AD27" s="557">
        <v>36.982300000000002</v>
      </c>
      <c r="AE27" s="557">
        <v>22.354900000000001</v>
      </c>
      <c r="AF27" s="557">
        <v>52.860474000000004</v>
      </c>
      <c r="AG27" s="542">
        <v>1025.6991</v>
      </c>
      <c r="AH27" s="557">
        <v>6.1410999999999998</v>
      </c>
      <c r="AI27" s="542">
        <v>87.635999999999996</v>
      </c>
      <c r="AJ27" s="557">
        <v>8.2230000000000008</v>
      </c>
      <c r="AK27" s="557">
        <v>2.1488</v>
      </c>
      <c r="AL27" s="557">
        <v>4.6456</v>
      </c>
      <c r="AM27" s="542">
        <v>5.0999999999999996</v>
      </c>
    </row>
    <row r="28" spans="1:39">
      <c r="A28" s="546" t="s">
        <v>20</v>
      </c>
      <c r="B28" s="563">
        <v>42772</v>
      </c>
      <c r="C28" s="580">
        <v>0.371116</v>
      </c>
      <c r="D28" s="565" t="s">
        <v>350</v>
      </c>
      <c r="E28" s="582">
        <v>0.76400000000000001</v>
      </c>
      <c r="F28" s="582">
        <v>1.67</v>
      </c>
      <c r="G28" s="582">
        <v>0.23300000000000001</v>
      </c>
      <c r="H28" s="565" t="s">
        <v>348</v>
      </c>
      <c r="I28" s="565" t="s">
        <v>349</v>
      </c>
      <c r="J28" s="565" t="s">
        <v>349</v>
      </c>
      <c r="K28" s="562">
        <v>15.3</v>
      </c>
      <c r="L28" s="562">
        <v>123</v>
      </c>
      <c r="M28" s="644">
        <v>15</v>
      </c>
      <c r="N28" s="644">
        <v>120</v>
      </c>
      <c r="O28" s="644">
        <v>1.1000000000000001</v>
      </c>
      <c r="P28" s="567" t="s">
        <v>326</v>
      </c>
      <c r="Q28" s="644">
        <v>0.2</v>
      </c>
      <c r="R28" s="644">
        <v>3</v>
      </c>
      <c r="S28" s="644">
        <v>0.44</v>
      </c>
      <c r="T28" s="541">
        <v>0.12643773664458535</v>
      </c>
      <c r="U28" s="557">
        <v>37.023699999999998</v>
      </c>
      <c r="V28" s="557">
        <v>22.840399999999999</v>
      </c>
      <c r="W28" s="557">
        <v>53.431148</v>
      </c>
      <c r="X28" s="542">
        <v>1025.5184999999999</v>
      </c>
      <c r="Y28" s="557">
        <v>6.4202000000000004</v>
      </c>
      <c r="Z28" s="542">
        <v>92.424999999999997</v>
      </c>
      <c r="AA28" s="557">
        <v>8.2680000000000007</v>
      </c>
      <c r="AB28" s="557">
        <v>0.61839999999999995</v>
      </c>
      <c r="AC28" s="557">
        <v>0.91579999999999995</v>
      </c>
      <c r="AD28" s="557">
        <v>37.060200000000002</v>
      </c>
      <c r="AE28" s="557">
        <v>22.026800000000001</v>
      </c>
      <c r="AF28" s="557">
        <v>52.604658000000001</v>
      </c>
      <c r="AG28" s="542">
        <v>1025.8526999999999</v>
      </c>
      <c r="AH28" s="557">
        <v>5.8575999999999997</v>
      </c>
      <c r="AI28" s="542">
        <v>83.147999999999996</v>
      </c>
      <c r="AJ28" s="557">
        <v>8.2289999999999992</v>
      </c>
      <c r="AK28" s="557">
        <v>1.3368</v>
      </c>
      <c r="AL28" s="557">
        <v>1.7685999999999999</v>
      </c>
      <c r="AM28" s="542">
        <v>4.7</v>
      </c>
    </row>
    <row r="29" spans="1:39">
      <c r="A29" s="546" t="s">
        <v>20</v>
      </c>
      <c r="B29" s="563">
        <v>42779</v>
      </c>
      <c r="C29" s="580">
        <v>0.61462000000000006</v>
      </c>
      <c r="D29" s="644">
        <v>0.6</v>
      </c>
      <c r="E29" s="581">
        <v>1.1599999999999999</v>
      </c>
      <c r="F29" s="581">
        <v>2.89</v>
      </c>
      <c r="G29" s="581">
        <v>0.49399999999999999</v>
      </c>
      <c r="H29" s="565" t="s">
        <v>348</v>
      </c>
      <c r="I29" s="644">
        <v>3</v>
      </c>
      <c r="J29" s="565" t="s">
        <v>349</v>
      </c>
      <c r="K29" s="562">
        <v>14.8</v>
      </c>
      <c r="L29" s="562">
        <v>110</v>
      </c>
      <c r="M29" s="644">
        <v>15</v>
      </c>
      <c r="N29" s="644">
        <v>110</v>
      </c>
      <c r="O29" s="644">
        <v>0.7</v>
      </c>
      <c r="P29" s="567" t="s">
        <v>326</v>
      </c>
      <c r="Q29" s="644">
        <v>0.2</v>
      </c>
      <c r="R29" s="644">
        <v>1</v>
      </c>
      <c r="S29" s="644">
        <v>0.14000000000000001</v>
      </c>
      <c r="T29" s="541">
        <v>9.7688840291290796E-2</v>
      </c>
      <c r="U29" s="557">
        <v>36.582700000000003</v>
      </c>
      <c r="V29" s="557">
        <v>21.7666</v>
      </c>
      <c r="W29" s="557">
        <v>51.716957999999998</v>
      </c>
      <c r="X29" s="542">
        <v>1025.4875</v>
      </c>
      <c r="Y29" s="557">
        <v>6.5884999999999998</v>
      </c>
      <c r="Z29" s="542">
        <v>92.831999999999994</v>
      </c>
      <c r="AA29" s="557">
        <v>8.298</v>
      </c>
      <c r="AB29" s="557">
        <v>0.32029999999999997</v>
      </c>
      <c r="AC29" s="557">
        <v>0.5131</v>
      </c>
      <c r="AD29" s="557">
        <v>36.579799999999999</v>
      </c>
      <c r="AE29" s="557">
        <v>21.665199999999999</v>
      </c>
      <c r="AF29" s="557">
        <v>51.612945000000003</v>
      </c>
      <c r="AG29" s="542">
        <v>1025.5890999999999</v>
      </c>
      <c r="AH29" s="557">
        <v>6.5298999999999996</v>
      </c>
      <c r="AI29" s="542">
        <v>91.84</v>
      </c>
      <c r="AJ29" s="557">
        <v>8.3109999999999999</v>
      </c>
      <c r="AK29" s="557">
        <v>0.20930000000000001</v>
      </c>
      <c r="AL29" s="557">
        <v>0.98780000000000001</v>
      </c>
      <c r="AM29" s="542">
        <v>7.1</v>
      </c>
    </row>
    <row r="30" spans="1:39">
      <c r="A30" s="546" t="s">
        <v>20</v>
      </c>
      <c r="B30" s="563">
        <v>42786</v>
      </c>
      <c r="C30" s="580">
        <v>0.83856699999999995</v>
      </c>
      <c r="D30" s="644">
        <v>0.8</v>
      </c>
      <c r="E30" s="582">
        <v>1.34</v>
      </c>
      <c r="F30" s="582">
        <v>1.84</v>
      </c>
      <c r="G30" s="582">
        <v>0.28999999999999998</v>
      </c>
      <c r="H30" s="565" t="s">
        <v>348</v>
      </c>
      <c r="I30" s="565" t="s">
        <v>349</v>
      </c>
      <c r="J30" s="565" t="s">
        <v>349</v>
      </c>
      <c r="K30" s="562">
        <v>12.8</v>
      </c>
      <c r="L30" s="562">
        <v>119</v>
      </c>
      <c r="M30" s="644">
        <v>13</v>
      </c>
      <c r="N30" s="644">
        <v>120</v>
      </c>
      <c r="O30" s="644">
        <v>1</v>
      </c>
      <c r="P30" s="567" t="s">
        <v>326</v>
      </c>
      <c r="Q30" s="644">
        <v>0.2</v>
      </c>
      <c r="R30" s="644">
        <v>0.8</v>
      </c>
      <c r="S30" s="644">
        <v>0.15</v>
      </c>
      <c r="T30" s="541">
        <v>9.1615723842558242E-2</v>
      </c>
      <c r="U30" s="557">
        <v>36.415700000000001</v>
      </c>
      <c r="V30" s="557">
        <v>23.278700000000001</v>
      </c>
      <c r="W30" s="557">
        <v>53.120690000000003</v>
      </c>
      <c r="X30" s="542">
        <v>1024.9306999999999</v>
      </c>
      <c r="Y30" s="557">
        <v>6.7732000000000001</v>
      </c>
      <c r="Z30" s="542">
        <v>97.909000000000006</v>
      </c>
      <c r="AA30" s="557">
        <v>8.33</v>
      </c>
      <c r="AB30" s="557">
        <v>0.38059999999999999</v>
      </c>
      <c r="AC30" s="557">
        <v>0.67889999999999995</v>
      </c>
      <c r="AD30" s="557">
        <v>36.686300000000003</v>
      </c>
      <c r="AE30" s="557">
        <v>22.3825</v>
      </c>
      <c r="AF30" s="557">
        <v>52.514367999999997</v>
      </c>
      <c r="AG30" s="542">
        <v>1025.4668999999999</v>
      </c>
      <c r="AH30" s="557">
        <v>5.3902000000000001</v>
      </c>
      <c r="AI30" s="542">
        <v>76.825999999999993</v>
      </c>
      <c r="AJ30" s="557">
        <v>8.2739999999999991</v>
      </c>
      <c r="AK30" s="557">
        <v>4.2686000000000002</v>
      </c>
      <c r="AL30" s="557">
        <v>4.4664999999999999</v>
      </c>
      <c r="AM30" s="542">
        <v>6.3</v>
      </c>
    </row>
    <row r="31" spans="1:39">
      <c r="A31" s="546" t="s">
        <v>20</v>
      </c>
      <c r="B31" s="563">
        <v>42793</v>
      </c>
      <c r="C31" s="580">
        <v>1.0459749356714001</v>
      </c>
      <c r="D31" s="644">
        <v>1</v>
      </c>
      <c r="E31" s="550">
        <v>0.16200000000000001</v>
      </c>
      <c r="F31" s="550">
        <v>2.71</v>
      </c>
      <c r="G31" s="550">
        <v>1.31</v>
      </c>
      <c r="H31" s="565" t="s">
        <v>348</v>
      </c>
      <c r="I31" s="644">
        <v>3</v>
      </c>
      <c r="J31" s="565" t="s">
        <v>349</v>
      </c>
      <c r="K31" s="562">
        <v>20.3</v>
      </c>
      <c r="L31" s="562">
        <v>155</v>
      </c>
      <c r="M31" s="644">
        <v>20</v>
      </c>
      <c r="N31" s="644">
        <v>160</v>
      </c>
      <c r="O31" s="644">
        <v>2.1</v>
      </c>
      <c r="P31" s="567" t="s">
        <v>326</v>
      </c>
      <c r="Q31" s="644">
        <v>0.5</v>
      </c>
      <c r="R31" s="644">
        <v>3.1</v>
      </c>
      <c r="S31" s="644">
        <v>0.26</v>
      </c>
      <c r="T31" s="541">
        <v>9.2004329987499758E-2</v>
      </c>
      <c r="U31" s="557">
        <v>36.448599999999999</v>
      </c>
      <c r="V31" s="557">
        <v>23.5275</v>
      </c>
      <c r="W31" s="557">
        <v>53.430126000000001</v>
      </c>
      <c r="X31" s="542">
        <v>1024.8820000000001</v>
      </c>
      <c r="Y31" s="557">
        <v>6.2106000000000003</v>
      </c>
      <c r="Z31" s="542">
        <v>90.180999999999997</v>
      </c>
      <c r="AA31" s="557">
        <v>8.2789999999999999</v>
      </c>
      <c r="AB31" s="557">
        <v>0.43280000000000002</v>
      </c>
      <c r="AC31" s="557">
        <v>0.44969999999999999</v>
      </c>
      <c r="AD31" s="557">
        <v>36.606299999999997</v>
      </c>
      <c r="AE31" s="557">
        <v>22.280999999999999</v>
      </c>
      <c r="AF31" s="557">
        <v>52.304057999999998</v>
      </c>
      <c r="AG31" s="542">
        <v>1025.4355</v>
      </c>
      <c r="AH31" s="557">
        <v>5.3128000000000002</v>
      </c>
      <c r="AI31" s="542">
        <v>75.552999999999997</v>
      </c>
      <c r="AJ31" s="557">
        <v>8.2609999999999992</v>
      </c>
      <c r="AK31" s="557">
        <v>3.0994000000000002</v>
      </c>
      <c r="AL31" s="557">
        <v>6.9943</v>
      </c>
      <c r="AM31" s="542">
        <v>7.6</v>
      </c>
    </row>
    <row r="32" spans="1:39">
      <c r="A32" s="546" t="s">
        <v>20</v>
      </c>
      <c r="B32" s="563">
        <v>42800</v>
      </c>
      <c r="C32" s="580">
        <v>0.83468121604879442</v>
      </c>
      <c r="D32" s="644">
        <v>0.8</v>
      </c>
      <c r="E32" s="550">
        <v>1.42</v>
      </c>
      <c r="F32" s="550">
        <v>1.03</v>
      </c>
      <c r="G32" s="550">
        <v>0.78500000000000003</v>
      </c>
      <c r="H32" s="565" t="s">
        <v>348</v>
      </c>
      <c r="I32" s="565" t="s">
        <v>349</v>
      </c>
      <c r="J32" s="565" t="s">
        <v>349</v>
      </c>
      <c r="K32" s="562">
        <v>14.2</v>
      </c>
      <c r="L32" s="562">
        <v>122</v>
      </c>
      <c r="M32" s="644">
        <v>14</v>
      </c>
      <c r="N32" s="644">
        <v>120</v>
      </c>
      <c r="O32" s="644">
        <v>1.4</v>
      </c>
      <c r="P32" s="567" t="s">
        <v>326</v>
      </c>
      <c r="Q32" s="644">
        <v>0.3</v>
      </c>
      <c r="R32" s="644">
        <v>1.5</v>
      </c>
      <c r="S32" s="644">
        <v>0.18</v>
      </c>
      <c r="T32" s="541">
        <v>7.7298188927612504E-2</v>
      </c>
      <c r="U32" s="557">
        <v>36.227499999999999</v>
      </c>
      <c r="V32" s="557">
        <v>23.354199999999999</v>
      </c>
      <c r="W32" s="557">
        <v>52.957452000000004</v>
      </c>
      <c r="X32" s="542">
        <v>1024.7657999999999</v>
      </c>
      <c r="Y32" s="557">
        <v>6.68</v>
      </c>
      <c r="Z32" s="542">
        <v>96.581999999999994</v>
      </c>
      <c r="AA32" s="557">
        <v>8.1050000000000004</v>
      </c>
      <c r="AB32" s="557">
        <v>0.39879999999999999</v>
      </c>
      <c r="AC32" s="557">
        <v>0.43380000000000002</v>
      </c>
      <c r="AD32" s="557">
        <v>36.539499999999997</v>
      </c>
      <c r="AE32" s="557">
        <v>23.171199999999999</v>
      </c>
      <c r="AF32" s="557">
        <v>53.172997000000002</v>
      </c>
      <c r="AG32" s="542">
        <v>1025.1286</v>
      </c>
      <c r="AH32" s="557">
        <v>5.2839</v>
      </c>
      <c r="AI32" s="542">
        <v>76.290999999999997</v>
      </c>
      <c r="AJ32" s="557">
        <v>8.0820000000000007</v>
      </c>
      <c r="AK32" s="557">
        <v>1.1035999999999999</v>
      </c>
      <c r="AL32" s="557">
        <v>3.6166</v>
      </c>
      <c r="AM32" s="542">
        <v>9.6999999999999993</v>
      </c>
    </row>
    <row r="33" spans="1:39">
      <c r="A33" s="546" t="s">
        <v>20</v>
      </c>
      <c r="B33" s="563">
        <v>42807</v>
      </c>
      <c r="C33" s="580">
        <v>5.2797236252739923</v>
      </c>
      <c r="D33" s="644">
        <v>5.3</v>
      </c>
      <c r="E33" s="550">
        <v>6.09</v>
      </c>
      <c r="F33" s="550">
        <v>1.72</v>
      </c>
      <c r="G33" s="550">
        <v>1.52</v>
      </c>
      <c r="H33" s="644">
        <v>6</v>
      </c>
      <c r="I33" s="565" t="s">
        <v>349</v>
      </c>
      <c r="J33" s="565" t="s">
        <v>349</v>
      </c>
      <c r="K33" s="562">
        <v>17.899999999999999</v>
      </c>
      <c r="L33" s="562">
        <v>126</v>
      </c>
      <c r="M33" s="644">
        <v>18</v>
      </c>
      <c r="N33" s="644">
        <v>130</v>
      </c>
      <c r="O33" s="644">
        <v>3</v>
      </c>
      <c r="P33" s="567" t="s">
        <v>326</v>
      </c>
      <c r="Q33" s="644">
        <v>0.7</v>
      </c>
      <c r="R33" s="644">
        <v>3</v>
      </c>
      <c r="S33" s="644">
        <v>0.24</v>
      </c>
      <c r="T33" s="541">
        <v>0.13783778828019322</v>
      </c>
      <c r="U33" s="557">
        <v>36.487200000000001</v>
      </c>
      <c r="V33" s="557">
        <v>22.986899999999999</v>
      </c>
      <c r="W33" s="557">
        <v>52.900305000000003</v>
      </c>
      <c r="X33" s="542">
        <v>1025.0691999999999</v>
      </c>
      <c r="Y33" s="557">
        <v>6.0156999999999998</v>
      </c>
      <c r="Z33" s="542">
        <v>86.554000000000002</v>
      </c>
      <c r="AA33" s="557">
        <v>8.2940000000000005</v>
      </c>
      <c r="AB33" s="557">
        <v>0.83789999999999998</v>
      </c>
      <c r="AC33" s="557">
        <v>1.3219000000000001</v>
      </c>
      <c r="AD33" s="557">
        <v>36.488100000000003</v>
      </c>
      <c r="AE33" s="557">
        <v>22.986499999999999</v>
      </c>
      <c r="AF33" s="557">
        <v>52.908636999999999</v>
      </c>
      <c r="AG33" s="542">
        <v>1025.1436000000001</v>
      </c>
      <c r="AH33" s="557">
        <v>5.9885000000000002</v>
      </c>
      <c r="AI33" s="542">
        <v>86.162000000000006</v>
      </c>
      <c r="AJ33" s="557">
        <v>8.2870000000000008</v>
      </c>
      <c r="AK33" s="557">
        <v>1.6064000000000001</v>
      </c>
      <c r="AL33" s="557">
        <v>2.8279999999999998</v>
      </c>
      <c r="AM33" s="542">
        <v>4.0999999999999996</v>
      </c>
    </row>
    <row r="34" spans="1:39">
      <c r="A34" s="562" t="s">
        <v>20</v>
      </c>
      <c r="B34" s="563">
        <v>42814</v>
      </c>
      <c r="C34" s="580">
        <v>1.1796533127309849</v>
      </c>
      <c r="D34" s="644">
        <v>1.2</v>
      </c>
      <c r="E34" s="550">
        <v>0.54600000000000004</v>
      </c>
      <c r="F34" s="550">
        <v>1.8</v>
      </c>
      <c r="G34" s="550">
        <v>1.43</v>
      </c>
      <c r="H34" s="565" t="s">
        <v>348</v>
      </c>
      <c r="I34" s="565" t="s">
        <v>349</v>
      </c>
      <c r="J34" s="565" t="s">
        <v>349</v>
      </c>
      <c r="K34" s="562">
        <v>16.399999999999999</v>
      </c>
      <c r="L34" s="562">
        <v>119</v>
      </c>
      <c r="M34" s="644">
        <v>16</v>
      </c>
      <c r="N34" s="644">
        <v>120</v>
      </c>
      <c r="O34" s="644">
        <v>2</v>
      </c>
      <c r="P34" s="567" t="s">
        <v>326</v>
      </c>
      <c r="Q34" s="644">
        <v>0.4</v>
      </c>
      <c r="R34" s="644">
        <v>3.1</v>
      </c>
      <c r="S34" s="644">
        <v>0.21</v>
      </c>
      <c r="T34" s="541">
        <v>0.14085240630846937</v>
      </c>
      <c r="U34" s="557">
        <v>36.538200000000003</v>
      </c>
      <c r="V34" s="557">
        <v>21.261099999999999</v>
      </c>
      <c r="W34" s="557">
        <v>51.123390000000001</v>
      </c>
      <c r="X34" s="542">
        <v>1025.5965000000001</v>
      </c>
      <c r="Y34" s="557">
        <v>6.8840000000000003</v>
      </c>
      <c r="Z34" s="542">
        <v>96.100999999999999</v>
      </c>
      <c r="AA34" s="557">
        <v>8.2279999999999998</v>
      </c>
      <c r="AB34" s="557">
        <v>0.59989999999999999</v>
      </c>
      <c r="AC34" s="557">
        <v>1.2445999999999999</v>
      </c>
      <c r="AD34" s="557">
        <v>36.443899999999999</v>
      </c>
      <c r="AE34" s="557">
        <v>20.177900000000001</v>
      </c>
      <c r="AF34" s="557">
        <v>49.869047999999999</v>
      </c>
      <c r="AG34" s="542">
        <v>1025.8931</v>
      </c>
      <c r="AH34" s="557">
        <v>6.3074000000000003</v>
      </c>
      <c r="AI34" s="542">
        <v>86.3</v>
      </c>
      <c r="AJ34" s="557">
        <v>8.17</v>
      </c>
      <c r="AK34" s="557">
        <v>0.92320000000000002</v>
      </c>
      <c r="AL34" s="557">
        <v>1.7139</v>
      </c>
      <c r="AM34" s="542">
        <v>4.5</v>
      </c>
    </row>
    <row r="35" spans="1:39">
      <c r="A35" s="546" t="s">
        <v>20</v>
      </c>
      <c r="B35" s="563">
        <v>42821</v>
      </c>
      <c r="C35" s="580">
        <v>0.81154460666200012</v>
      </c>
      <c r="D35" s="644">
        <v>0.8</v>
      </c>
      <c r="E35" s="550">
        <v>1.25</v>
      </c>
      <c r="F35" s="550">
        <v>1.23</v>
      </c>
      <c r="G35" s="550">
        <v>0.88800000000000001</v>
      </c>
      <c r="H35" s="565" t="s">
        <v>348</v>
      </c>
      <c r="I35" s="565" t="s">
        <v>349</v>
      </c>
      <c r="J35" s="565" t="s">
        <v>349</v>
      </c>
      <c r="K35" s="562">
        <v>16.600000000000001</v>
      </c>
      <c r="L35" s="562">
        <v>128</v>
      </c>
      <c r="M35" s="644">
        <v>17</v>
      </c>
      <c r="N35" s="644">
        <v>130</v>
      </c>
      <c r="O35" s="644">
        <v>2</v>
      </c>
      <c r="P35" s="567" t="s">
        <v>326</v>
      </c>
      <c r="Q35" s="644">
        <v>0.4</v>
      </c>
      <c r="R35" s="644">
        <v>3.3</v>
      </c>
      <c r="S35" s="644">
        <v>0.18</v>
      </c>
      <c r="T35" s="541">
        <v>0.14378760046291852</v>
      </c>
      <c r="U35" s="557">
        <v>36.5809</v>
      </c>
      <c r="V35" s="557">
        <v>21.071200000000001</v>
      </c>
      <c r="W35" s="557">
        <v>50.974654000000001</v>
      </c>
      <c r="X35" s="542">
        <v>1025.6822</v>
      </c>
      <c r="Y35" s="557">
        <v>6.7671000000000001</v>
      </c>
      <c r="Z35" s="542">
        <v>94.171999999999997</v>
      </c>
      <c r="AA35" s="557">
        <v>8.1969999999999992</v>
      </c>
      <c r="AB35" s="557">
        <v>0.72330000000000005</v>
      </c>
      <c r="AC35" s="557">
        <v>0.90369999999999995</v>
      </c>
      <c r="AD35" s="557">
        <v>36.491900000000001</v>
      </c>
      <c r="AE35" s="557">
        <v>20.2211</v>
      </c>
      <c r="AF35" s="557">
        <v>49.973111000000003</v>
      </c>
      <c r="AG35" s="542">
        <v>1025.9185</v>
      </c>
      <c r="AH35" s="557">
        <v>6.1905999999999999</v>
      </c>
      <c r="AI35" s="542">
        <v>84.793000000000006</v>
      </c>
      <c r="AJ35" s="557">
        <v>8.1649999999999991</v>
      </c>
      <c r="AK35" s="557">
        <v>1.5008999999999999</v>
      </c>
      <c r="AL35" s="557">
        <v>3.9500999999999999</v>
      </c>
      <c r="AM35" s="542">
        <v>3.5</v>
      </c>
    </row>
    <row r="36" spans="1:39">
      <c r="A36" s="546"/>
      <c r="B36" s="551"/>
      <c r="C36" s="552"/>
      <c r="D36" s="553"/>
      <c r="E36" s="554"/>
      <c r="F36" s="554"/>
      <c r="G36" s="554"/>
      <c r="H36" s="553"/>
      <c r="I36" s="553"/>
      <c r="J36" s="553"/>
      <c r="K36" s="555"/>
      <c r="L36" s="555"/>
      <c r="M36" s="553"/>
      <c r="N36" s="553"/>
      <c r="O36" s="556"/>
      <c r="P36" s="556"/>
      <c r="Q36" s="556"/>
      <c r="R36" s="556"/>
      <c r="S36" s="556"/>
      <c r="U36" s="557"/>
      <c r="V36" s="557"/>
      <c r="W36" s="557"/>
      <c r="X36" s="542"/>
      <c r="Y36" s="557"/>
      <c r="Z36" s="542"/>
      <c r="AA36" s="557"/>
      <c r="AB36" s="557"/>
      <c r="AC36" s="557"/>
      <c r="AD36" s="557"/>
      <c r="AE36" s="557"/>
      <c r="AF36" s="557"/>
      <c r="AG36" s="542"/>
      <c r="AH36" s="557"/>
      <c r="AI36" s="542"/>
      <c r="AJ36" s="557"/>
      <c r="AK36" s="557"/>
      <c r="AL36" s="557"/>
    </row>
    <row r="37" spans="1:39">
      <c r="A37" s="562" t="s">
        <v>184</v>
      </c>
      <c r="B37" s="563">
        <v>42705</v>
      </c>
      <c r="C37" s="580">
        <v>1.240351</v>
      </c>
      <c r="D37" s="644">
        <v>1.2</v>
      </c>
      <c r="E37" s="581">
        <v>0.125</v>
      </c>
      <c r="F37" s="582">
        <v>2.19</v>
      </c>
      <c r="G37" s="582">
        <v>0.95699999999999996</v>
      </c>
      <c r="H37" s="565" t="s">
        <v>348</v>
      </c>
      <c r="I37" s="644">
        <v>2</v>
      </c>
      <c r="J37" s="565" t="s">
        <v>349</v>
      </c>
      <c r="K37" s="562">
        <v>14.3</v>
      </c>
      <c r="L37" s="562">
        <v>104</v>
      </c>
      <c r="M37" s="644">
        <v>14</v>
      </c>
      <c r="N37" s="644">
        <v>100</v>
      </c>
      <c r="O37" s="644">
        <v>0.4</v>
      </c>
      <c r="P37" s="567" t="s">
        <v>326</v>
      </c>
      <c r="Q37" s="644">
        <v>0.1</v>
      </c>
      <c r="R37" s="556"/>
      <c r="S37" s="556"/>
      <c r="T37" s="541">
        <v>8.315436844866006E-2</v>
      </c>
      <c r="U37" s="557">
        <v>35.984400000000001</v>
      </c>
      <c r="V37" s="557">
        <v>20.9146</v>
      </c>
      <c r="W37" s="557">
        <v>50.070923999999998</v>
      </c>
      <c r="X37" s="542">
        <v>1025.2682</v>
      </c>
      <c r="Y37" s="557">
        <v>7.1040999999999999</v>
      </c>
      <c r="Z37" s="542">
        <v>98.239000000000004</v>
      </c>
      <c r="AA37" s="557">
        <v>8.2370000000000001</v>
      </c>
      <c r="AB37" s="557">
        <v>0.36259999999999998</v>
      </c>
      <c r="AC37" s="557">
        <v>0.4627</v>
      </c>
      <c r="AD37" s="557">
        <v>37.077800000000003</v>
      </c>
      <c r="AE37" s="557">
        <v>21.525500000000001</v>
      </c>
      <c r="AF37" s="557">
        <v>52.082265</v>
      </c>
      <c r="AG37" s="542">
        <v>1025.9731999999999</v>
      </c>
      <c r="AH37" s="557">
        <v>7.1127000000000002</v>
      </c>
      <c r="AI37" s="542">
        <v>100.08</v>
      </c>
      <c r="AJ37" s="557">
        <v>8.1820000000000004</v>
      </c>
      <c r="AK37" s="557">
        <v>0.52729999999999999</v>
      </c>
      <c r="AL37" s="557">
        <v>0.64510000000000001</v>
      </c>
      <c r="AM37" s="542">
        <v>6</v>
      </c>
    </row>
    <row r="38" spans="1:39">
      <c r="A38" s="562" t="s">
        <v>184</v>
      </c>
      <c r="B38" s="563">
        <v>42713</v>
      </c>
      <c r="C38" s="580">
        <v>1.7163250000000001</v>
      </c>
      <c r="D38" s="644">
        <v>1.7</v>
      </c>
      <c r="E38" s="583">
        <v>1.78</v>
      </c>
      <c r="F38" s="582">
        <v>2.8</v>
      </c>
      <c r="G38" s="582">
        <v>1.1299999999999999</v>
      </c>
      <c r="H38" s="565" t="s">
        <v>348</v>
      </c>
      <c r="I38" s="644">
        <v>3</v>
      </c>
      <c r="J38" s="565" t="s">
        <v>349</v>
      </c>
      <c r="K38" s="562">
        <v>13.5</v>
      </c>
      <c r="L38" s="562">
        <v>102</v>
      </c>
      <c r="M38" s="644">
        <v>14</v>
      </c>
      <c r="N38" s="644">
        <v>100</v>
      </c>
      <c r="O38" s="644">
        <v>0.3</v>
      </c>
      <c r="P38" s="567" t="s">
        <v>326</v>
      </c>
      <c r="Q38" s="567" t="s">
        <v>326</v>
      </c>
      <c r="R38" s="556"/>
      <c r="S38" s="556"/>
      <c r="T38" s="541">
        <v>6.9317825614523682E-2</v>
      </c>
      <c r="U38" s="557">
        <v>36.214100000000002</v>
      </c>
      <c r="V38" s="557">
        <v>20.8965</v>
      </c>
      <c r="W38" s="557">
        <v>50.336010999999999</v>
      </c>
      <c r="X38" s="542">
        <v>1025.4480000000001</v>
      </c>
      <c r="Y38" s="557">
        <v>7.0045000000000002</v>
      </c>
      <c r="Z38" s="542">
        <v>96.962000000000003</v>
      </c>
      <c r="AA38" s="557">
        <v>8.1210000000000004</v>
      </c>
      <c r="AB38" s="557">
        <v>0.29330000000000001</v>
      </c>
      <c r="AC38" s="557">
        <v>0.3579</v>
      </c>
      <c r="AD38" s="557">
        <v>37.106900000000003</v>
      </c>
      <c r="AE38" s="557">
        <v>21.3779</v>
      </c>
      <c r="AF38" s="557">
        <v>51.959411000000003</v>
      </c>
      <c r="AG38" s="542">
        <v>1026.0363</v>
      </c>
      <c r="AH38" s="557">
        <v>6.9682000000000004</v>
      </c>
      <c r="AI38" s="542">
        <v>97.805000000000007</v>
      </c>
      <c r="AJ38" s="557">
        <v>8.1170000000000009</v>
      </c>
      <c r="AK38" s="557">
        <v>0.30030000000000001</v>
      </c>
      <c r="AL38" s="557">
        <v>0.58179999999999998</v>
      </c>
      <c r="AM38" s="542">
        <v>9.1999999999999993</v>
      </c>
    </row>
    <row r="39" spans="1:39">
      <c r="A39" s="562" t="s">
        <v>184</v>
      </c>
      <c r="B39" s="563">
        <v>42720</v>
      </c>
      <c r="C39" s="580">
        <v>0.71606599999999998</v>
      </c>
      <c r="D39" s="644">
        <v>0.7</v>
      </c>
      <c r="E39" s="582">
        <v>0.876</v>
      </c>
      <c r="F39" s="582">
        <v>2.06</v>
      </c>
      <c r="G39" s="582">
        <v>2.1</v>
      </c>
      <c r="H39" s="565" t="s">
        <v>348</v>
      </c>
      <c r="I39" s="644">
        <v>2</v>
      </c>
      <c r="J39" s="644">
        <v>2</v>
      </c>
      <c r="K39" s="562">
        <v>13.2</v>
      </c>
      <c r="L39" s="562">
        <v>102</v>
      </c>
      <c r="M39" s="644">
        <v>13</v>
      </c>
      <c r="N39" s="644">
        <v>100</v>
      </c>
      <c r="O39" s="644">
        <v>1</v>
      </c>
      <c r="P39" s="567" t="s">
        <v>326</v>
      </c>
      <c r="Q39" s="644">
        <v>0.2</v>
      </c>
      <c r="R39" s="556"/>
      <c r="S39" s="556"/>
      <c r="T39" s="541">
        <v>9.0013090164330817E-2</v>
      </c>
      <c r="U39" s="557">
        <v>36.426099999999998</v>
      </c>
      <c r="V39" s="557">
        <v>22.304600000000001</v>
      </c>
      <c r="W39" s="557">
        <v>52.093035</v>
      </c>
      <c r="X39" s="542">
        <v>1025.2183</v>
      </c>
      <c r="Y39" s="557">
        <v>6.9351000000000003</v>
      </c>
      <c r="Z39" s="542">
        <v>98.561000000000007</v>
      </c>
      <c r="AA39" s="557">
        <v>8.1620000000000008</v>
      </c>
      <c r="AB39" s="557">
        <v>0.47189999999999999</v>
      </c>
      <c r="AC39" s="557">
        <v>0.48060000000000003</v>
      </c>
      <c r="AD39" s="557">
        <v>36.997</v>
      </c>
      <c r="AE39" s="557">
        <v>22.357199999999999</v>
      </c>
      <c r="AF39" s="557">
        <v>52.877969999999998</v>
      </c>
      <c r="AG39" s="542">
        <v>1025.6754000000001</v>
      </c>
      <c r="AH39" s="557">
        <v>6.8555999999999999</v>
      </c>
      <c r="AI39" s="542">
        <v>97.846000000000004</v>
      </c>
      <c r="AJ39" s="557">
        <v>8.1319999999999997</v>
      </c>
      <c r="AK39" s="557">
        <v>0.55359999999999998</v>
      </c>
      <c r="AL39" s="557">
        <v>0.94869999999999999</v>
      </c>
      <c r="AM39" s="542">
        <v>7.4</v>
      </c>
    </row>
    <row r="40" spans="1:39">
      <c r="A40" s="562" t="s">
        <v>184</v>
      </c>
      <c r="B40" s="563">
        <v>42727</v>
      </c>
      <c r="C40" s="580">
        <v>1.2325980000000001</v>
      </c>
      <c r="D40" s="644">
        <v>1.2</v>
      </c>
      <c r="E40" s="583">
        <v>1.94</v>
      </c>
      <c r="F40" s="583">
        <v>4.05</v>
      </c>
      <c r="G40" s="583">
        <v>0.79700000000000004</v>
      </c>
      <c r="H40" s="565" t="s">
        <v>348</v>
      </c>
      <c r="I40" s="644">
        <v>4</v>
      </c>
      <c r="J40" s="565" t="s">
        <v>349</v>
      </c>
      <c r="K40" s="562">
        <v>16.399999999999999</v>
      </c>
      <c r="L40" s="562">
        <v>125</v>
      </c>
      <c r="M40" s="644">
        <v>16</v>
      </c>
      <c r="N40" s="644">
        <v>120</v>
      </c>
      <c r="O40" s="644">
        <v>0.8</v>
      </c>
      <c r="P40" s="567" t="s">
        <v>326</v>
      </c>
      <c r="Q40" s="644">
        <v>0.2</v>
      </c>
      <c r="R40" s="556"/>
      <c r="S40" s="552"/>
      <c r="T40" s="541">
        <v>0.10752516295124229</v>
      </c>
      <c r="U40" s="557">
        <v>36.752699999999997</v>
      </c>
      <c r="V40" s="557">
        <v>22.883900000000001</v>
      </c>
      <c r="W40" s="557">
        <v>53.130592999999998</v>
      </c>
      <c r="X40" s="542">
        <v>1025.2987000000001</v>
      </c>
      <c r="Y40" s="557">
        <v>6.9398999999999997</v>
      </c>
      <c r="Z40" s="542">
        <v>99.825000000000003</v>
      </c>
      <c r="AA40" s="557">
        <v>8.1159999999999997</v>
      </c>
      <c r="AB40" s="557">
        <v>0.59809999999999997</v>
      </c>
      <c r="AC40" s="557">
        <v>0.67390000000000005</v>
      </c>
      <c r="AD40" s="557">
        <v>37.365400000000001</v>
      </c>
      <c r="AE40" s="557">
        <v>22.799299999999999</v>
      </c>
      <c r="AF40" s="557">
        <v>53.827446999999999</v>
      </c>
      <c r="AG40" s="542">
        <v>1025.8294000000001</v>
      </c>
      <c r="AH40" s="557">
        <v>6.8550000000000004</v>
      </c>
      <c r="AI40" s="542">
        <v>98.808000000000007</v>
      </c>
      <c r="AJ40" s="557">
        <v>8.0920000000000005</v>
      </c>
      <c r="AK40" s="557">
        <v>0.67630000000000001</v>
      </c>
      <c r="AL40" s="557">
        <v>1.0005999999999999</v>
      </c>
      <c r="AM40" s="542">
        <v>6.6</v>
      </c>
    </row>
    <row r="41" spans="1:39">
      <c r="A41" s="562" t="s">
        <v>184</v>
      </c>
      <c r="B41" s="563">
        <v>42744</v>
      </c>
      <c r="C41" s="580">
        <v>0.35608000000000001</v>
      </c>
      <c r="D41" s="565" t="s">
        <v>350</v>
      </c>
      <c r="E41" s="582">
        <v>0.44900000000000001</v>
      </c>
      <c r="F41" s="584">
        <v>1.48</v>
      </c>
      <c r="G41" s="582">
        <v>9.2399999999999996E-2</v>
      </c>
      <c r="H41" s="565" t="s">
        <v>348</v>
      </c>
      <c r="I41" s="565" t="s">
        <v>349</v>
      </c>
      <c r="J41" s="565" t="s">
        <v>349</v>
      </c>
      <c r="K41" s="562">
        <v>14.2</v>
      </c>
      <c r="L41" s="562">
        <v>123</v>
      </c>
      <c r="M41" s="644">
        <v>14</v>
      </c>
      <c r="N41" s="644">
        <v>120</v>
      </c>
      <c r="O41" s="644">
        <v>1.2</v>
      </c>
      <c r="P41" s="567" t="s">
        <v>326</v>
      </c>
      <c r="Q41" s="644">
        <v>0.3</v>
      </c>
      <c r="R41" s="556"/>
      <c r="S41" s="552"/>
      <c r="T41" s="541">
        <v>0.12757514826849653</v>
      </c>
      <c r="U41" s="557">
        <v>37.038800000000002</v>
      </c>
      <c r="V41" s="557">
        <v>22.7012</v>
      </c>
      <c r="W41" s="557">
        <v>53.299646000000003</v>
      </c>
      <c r="X41" s="542">
        <v>1025.5708999999999</v>
      </c>
      <c r="Y41" s="557">
        <v>6.9</v>
      </c>
      <c r="Z41" s="542">
        <v>99.097999999999999</v>
      </c>
      <c r="AA41" s="557">
        <v>8.2230000000000008</v>
      </c>
      <c r="AB41" s="557">
        <v>0.72450000000000003</v>
      </c>
      <c r="AC41" s="557">
        <v>0.79290000000000005</v>
      </c>
      <c r="AD41" s="557">
        <v>37.635199999999998</v>
      </c>
      <c r="AE41" s="557">
        <v>22.782800000000002</v>
      </c>
      <c r="AF41" s="557">
        <v>54.153754999999997</v>
      </c>
      <c r="AG41" s="542">
        <v>1026.0377000000001</v>
      </c>
      <c r="AH41" s="557">
        <v>6.5922000000000001</v>
      </c>
      <c r="AI41" s="542">
        <v>95.141999999999996</v>
      </c>
      <c r="AJ41" s="557">
        <v>8.2050000000000001</v>
      </c>
      <c r="AK41" s="557">
        <v>0.83309999999999995</v>
      </c>
      <c r="AL41" s="557">
        <v>1.5698000000000001</v>
      </c>
      <c r="AM41" s="542">
        <v>4.5999999999999996</v>
      </c>
    </row>
    <row r="42" spans="1:39">
      <c r="A42" s="562" t="s">
        <v>184</v>
      </c>
      <c r="B42" s="563">
        <v>42751</v>
      </c>
      <c r="C42" s="580">
        <v>0.64164299999999996</v>
      </c>
      <c r="D42" s="644">
        <v>0.6</v>
      </c>
      <c r="E42" s="583">
        <v>0.84199999999999997</v>
      </c>
      <c r="F42" s="581">
        <v>1.2</v>
      </c>
      <c r="G42" s="583">
        <v>1.27</v>
      </c>
      <c r="H42" s="565" t="s">
        <v>348</v>
      </c>
      <c r="I42" s="565" t="s">
        <v>349</v>
      </c>
      <c r="J42" s="565" t="s">
        <v>349</v>
      </c>
      <c r="K42" s="562">
        <v>14.8</v>
      </c>
      <c r="L42" s="562">
        <v>124</v>
      </c>
      <c r="M42" s="644">
        <v>15</v>
      </c>
      <c r="N42" s="644">
        <v>120</v>
      </c>
      <c r="O42" s="644">
        <v>1.2</v>
      </c>
      <c r="P42" s="567" t="s">
        <v>326</v>
      </c>
      <c r="Q42" s="644">
        <v>0.3</v>
      </c>
      <c r="R42" s="556"/>
      <c r="S42" s="552"/>
      <c r="T42" s="541">
        <v>0.11929438038519151</v>
      </c>
      <c r="U42" s="557">
        <v>37.086799999999997</v>
      </c>
      <c r="V42" s="557">
        <v>23.178999999999998</v>
      </c>
      <c r="W42" s="557">
        <v>53.880062000000002</v>
      </c>
      <c r="X42" s="542">
        <v>1025.4694999999999</v>
      </c>
      <c r="Y42" s="557">
        <v>6.7432999999999996</v>
      </c>
      <c r="Z42" s="542">
        <v>97.685000000000002</v>
      </c>
      <c r="AA42" s="557">
        <v>8.2949999999999999</v>
      </c>
      <c r="AB42" s="557">
        <v>0.74339999999999995</v>
      </c>
      <c r="AC42" s="557">
        <v>0.81620000000000004</v>
      </c>
      <c r="AD42" s="557">
        <v>37.896500000000003</v>
      </c>
      <c r="AE42" s="557">
        <v>23.292899999999999</v>
      </c>
      <c r="AF42" s="557">
        <v>55.051699999999997</v>
      </c>
      <c r="AG42" s="542">
        <v>1026.0871999999999</v>
      </c>
      <c r="AH42" s="557">
        <v>6.2156000000000002</v>
      </c>
      <c r="AI42" s="542">
        <v>90.641999999999996</v>
      </c>
      <c r="AJ42" s="557">
        <v>8.2629999999999999</v>
      </c>
      <c r="AK42" s="557">
        <v>0.81059999999999999</v>
      </c>
      <c r="AL42" s="557">
        <v>1.5439000000000001</v>
      </c>
      <c r="AM42" s="542">
        <v>4.5</v>
      </c>
    </row>
    <row r="43" spans="1:39">
      <c r="A43" s="562" t="s">
        <v>184</v>
      </c>
      <c r="B43" s="563">
        <v>42758</v>
      </c>
      <c r="C43" s="580">
        <v>0.77433099999999999</v>
      </c>
      <c r="D43" s="644">
        <v>0.8</v>
      </c>
      <c r="E43" s="583">
        <v>0.78700000000000003</v>
      </c>
      <c r="F43" s="583">
        <v>1.8</v>
      </c>
      <c r="G43" s="582">
        <v>0.97499999999999998</v>
      </c>
      <c r="H43" s="565" t="s">
        <v>348</v>
      </c>
      <c r="I43" s="565" t="s">
        <v>349</v>
      </c>
      <c r="J43" s="565" t="s">
        <v>349</v>
      </c>
      <c r="K43" s="562">
        <v>13.9</v>
      </c>
      <c r="L43" s="562">
        <v>111</v>
      </c>
      <c r="M43" s="644">
        <v>14</v>
      </c>
      <c r="N43" s="644">
        <v>110</v>
      </c>
      <c r="O43" s="644">
        <v>1.1000000000000001</v>
      </c>
      <c r="P43" s="567" t="s">
        <v>326</v>
      </c>
      <c r="Q43" s="644">
        <v>0.2</v>
      </c>
      <c r="R43" s="556"/>
      <c r="S43" s="556"/>
      <c r="T43" s="541">
        <v>0.14894939754576283</v>
      </c>
      <c r="U43" s="557">
        <v>36.884999999999998</v>
      </c>
      <c r="V43" s="557">
        <v>21.886399999999998</v>
      </c>
      <c r="W43" s="557">
        <v>52.224988000000003</v>
      </c>
      <c r="X43" s="542">
        <v>1025.6841999999999</v>
      </c>
      <c r="Y43" s="557">
        <v>6.7046000000000001</v>
      </c>
      <c r="Z43" s="542">
        <v>94.837000000000003</v>
      </c>
      <c r="AA43" s="557">
        <v>8.1959999999999997</v>
      </c>
      <c r="AB43" s="557">
        <v>1.1726000000000001</v>
      </c>
      <c r="AC43" s="557">
        <v>0.99629999999999996</v>
      </c>
      <c r="AD43" s="557">
        <v>37.773699999999998</v>
      </c>
      <c r="AE43" s="557">
        <v>22.5154</v>
      </c>
      <c r="AF43" s="557">
        <v>54.035812</v>
      </c>
      <c r="AG43" s="542">
        <v>1026.2217000000001</v>
      </c>
      <c r="AH43" s="557">
        <v>6.3163999999999998</v>
      </c>
      <c r="AI43" s="542">
        <v>90.81</v>
      </c>
      <c r="AJ43" s="557">
        <v>8.1739999999999995</v>
      </c>
      <c r="AK43" s="557">
        <v>1.385</v>
      </c>
      <c r="AL43" s="557">
        <v>1.8915</v>
      </c>
      <c r="AM43" s="542">
        <v>3.9</v>
      </c>
    </row>
    <row r="44" spans="1:39">
      <c r="A44" s="562" t="s">
        <v>184</v>
      </c>
      <c r="B44" s="563">
        <v>42765</v>
      </c>
      <c r="C44" s="580">
        <v>0.52945799999999998</v>
      </c>
      <c r="D44" s="644">
        <v>0.5</v>
      </c>
      <c r="E44" s="582">
        <v>1.1399999999999999</v>
      </c>
      <c r="F44" s="582">
        <v>0.81599999999999995</v>
      </c>
      <c r="G44" s="582">
        <v>0.14799999999999999</v>
      </c>
      <c r="H44" s="565" t="s">
        <v>348</v>
      </c>
      <c r="I44" s="565" t="s">
        <v>349</v>
      </c>
      <c r="J44" s="565" t="s">
        <v>349</v>
      </c>
      <c r="K44" s="562">
        <v>14.4</v>
      </c>
      <c r="L44" s="562">
        <v>117</v>
      </c>
      <c r="M44" s="644">
        <v>14</v>
      </c>
      <c r="N44" s="644">
        <v>120</v>
      </c>
      <c r="O44" s="644">
        <v>1.6</v>
      </c>
      <c r="P44" s="567" t="s">
        <v>326</v>
      </c>
      <c r="Q44" s="644">
        <v>0.4</v>
      </c>
      <c r="R44" s="556"/>
      <c r="S44" s="556"/>
      <c r="T44" s="541">
        <v>0.12385398229289588</v>
      </c>
      <c r="U44" s="557">
        <v>37.0381</v>
      </c>
      <c r="V44" s="557">
        <v>22.830100000000002</v>
      </c>
      <c r="W44" s="557">
        <v>53.438377000000003</v>
      </c>
      <c r="X44" s="542">
        <v>1025.5324000000001</v>
      </c>
      <c r="Y44" s="557">
        <v>6.6502999999999997</v>
      </c>
      <c r="Z44" s="542">
        <v>95.727999999999994</v>
      </c>
      <c r="AA44" s="557">
        <v>8.2899999999999991</v>
      </c>
      <c r="AB44" s="557">
        <v>0.66710000000000003</v>
      </c>
      <c r="AC44" s="557">
        <v>1.3291999999999999</v>
      </c>
      <c r="AD44" s="557">
        <v>37.644399999999997</v>
      </c>
      <c r="AE44" s="557">
        <v>23.2988</v>
      </c>
      <c r="AF44" s="557">
        <v>54.733567000000001</v>
      </c>
      <c r="AG44" s="542">
        <v>1025.8942</v>
      </c>
      <c r="AH44" s="557">
        <v>6.5144000000000002</v>
      </c>
      <c r="AI44" s="542">
        <v>94.872</v>
      </c>
      <c r="AJ44" s="557">
        <v>8.2739999999999991</v>
      </c>
      <c r="AK44" s="557">
        <v>0.7792</v>
      </c>
      <c r="AL44" s="557">
        <v>2.4533</v>
      </c>
      <c r="AM44" s="542">
        <v>4.2</v>
      </c>
    </row>
    <row r="45" spans="1:39">
      <c r="A45" s="562" t="s">
        <v>184</v>
      </c>
      <c r="B45" s="563">
        <v>42772</v>
      </c>
      <c r="C45" s="580">
        <v>0.284943</v>
      </c>
      <c r="D45" s="565" t="s">
        <v>350</v>
      </c>
      <c r="E45" s="582">
        <v>0.438</v>
      </c>
      <c r="F45" s="582">
        <v>1.6</v>
      </c>
      <c r="G45" s="582">
        <v>0.27500000000000002</v>
      </c>
      <c r="H45" s="565" t="s">
        <v>348</v>
      </c>
      <c r="I45" s="565" t="s">
        <v>349</v>
      </c>
      <c r="J45" s="565" t="s">
        <v>349</v>
      </c>
      <c r="K45" s="562">
        <v>15.2</v>
      </c>
      <c r="L45" s="562">
        <v>130</v>
      </c>
      <c r="M45" s="644">
        <v>15</v>
      </c>
      <c r="N45" s="644">
        <v>130</v>
      </c>
      <c r="O45" s="644">
        <v>0.8</v>
      </c>
      <c r="P45" s="567" t="s">
        <v>326</v>
      </c>
      <c r="Q45" s="644">
        <v>0.2</v>
      </c>
      <c r="R45" s="556"/>
      <c r="S45" s="556"/>
      <c r="T45" s="541">
        <v>0.12203286609591375</v>
      </c>
      <c r="U45" s="557">
        <v>36.9377</v>
      </c>
      <c r="V45" s="557">
        <v>22.742999999999999</v>
      </c>
      <c r="W45" s="557">
        <v>53.215587999999997</v>
      </c>
      <c r="X45" s="542">
        <v>1025.4812999999999</v>
      </c>
      <c r="Y45" s="557">
        <v>6.4802</v>
      </c>
      <c r="Z45" s="542">
        <v>93.082999999999998</v>
      </c>
      <c r="AA45" s="557">
        <v>8.2829999999999995</v>
      </c>
      <c r="AB45" s="557">
        <v>0.72550000000000003</v>
      </c>
      <c r="AC45" s="557">
        <v>0.69550000000000001</v>
      </c>
      <c r="AD45" s="557">
        <v>37.5854</v>
      </c>
      <c r="AE45" s="557">
        <v>23.216200000000001</v>
      </c>
      <c r="AF45" s="557">
        <v>54.566800000000001</v>
      </c>
      <c r="AG45" s="542">
        <v>1025.8744999999999</v>
      </c>
      <c r="AH45" s="557">
        <v>6.4714</v>
      </c>
      <c r="AI45" s="542">
        <v>94.078000000000003</v>
      </c>
      <c r="AJ45" s="557">
        <v>8.2639999999999993</v>
      </c>
      <c r="AK45" s="557">
        <v>0.68940000000000001</v>
      </c>
      <c r="AL45" s="557">
        <v>1.2216</v>
      </c>
      <c r="AM45" s="542">
        <v>5</v>
      </c>
    </row>
    <row r="46" spans="1:39">
      <c r="A46" s="562" t="s">
        <v>184</v>
      </c>
      <c r="B46" s="563">
        <v>42779</v>
      </c>
      <c r="C46" s="580">
        <v>2.6378110000000001</v>
      </c>
      <c r="D46" s="644">
        <v>2.6</v>
      </c>
      <c r="E46" s="581">
        <v>3.18</v>
      </c>
      <c r="F46" s="581">
        <v>3.15</v>
      </c>
      <c r="G46" s="581">
        <v>3.35</v>
      </c>
      <c r="H46" s="644">
        <v>3</v>
      </c>
      <c r="I46" s="644">
        <v>3</v>
      </c>
      <c r="J46" s="644">
        <v>3</v>
      </c>
      <c r="K46" s="562">
        <v>15.6</v>
      </c>
      <c r="L46" s="562">
        <v>123</v>
      </c>
      <c r="M46" s="644">
        <v>16</v>
      </c>
      <c r="N46" s="644">
        <v>120</v>
      </c>
      <c r="O46" s="644">
        <v>1.2</v>
      </c>
      <c r="P46" s="567" t="s">
        <v>326</v>
      </c>
      <c r="Q46" s="644">
        <v>0.3</v>
      </c>
      <c r="R46" s="556"/>
      <c r="S46" s="556"/>
      <c r="T46" s="541">
        <v>0.11015115523594611</v>
      </c>
      <c r="U46" s="557">
        <v>36.862099999999998</v>
      </c>
      <c r="V46" s="557">
        <v>22.346499999999999</v>
      </c>
      <c r="W46" s="557">
        <v>52.691445999999999</v>
      </c>
      <c r="X46" s="542">
        <v>1025.5378000000001</v>
      </c>
      <c r="Y46" s="557">
        <v>6.4165000000000001</v>
      </c>
      <c r="Z46" s="542">
        <v>91.489000000000004</v>
      </c>
      <c r="AA46" s="557">
        <v>8.1929999999999996</v>
      </c>
      <c r="AB46" s="557">
        <v>0.73150000000000004</v>
      </c>
      <c r="AC46" s="557">
        <v>0.95050000000000001</v>
      </c>
      <c r="AD46" s="557">
        <v>37.683100000000003</v>
      </c>
      <c r="AE46" s="557">
        <v>22.367599999999999</v>
      </c>
      <c r="AF46" s="557">
        <v>53.758513999999998</v>
      </c>
      <c r="AG46" s="542">
        <v>1026.1954000000001</v>
      </c>
      <c r="AH46" s="557">
        <v>6.2115999999999998</v>
      </c>
      <c r="AI46" s="542">
        <v>89.024000000000001</v>
      </c>
      <c r="AJ46" s="557">
        <v>8.1660000000000004</v>
      </c>
      <c r="AK46" s="557">
        <v>1.6334</v>
      </c>
      <c r="AL46" s="557">
        <v>1.4285000000000001</v>
      </c>
      <c r="AM46" s="542">
        <v>4</v>
      </c>
    </row>
    <row r="47" spans="1:39">
      <c r="A47" s="562" t="s">
        <v>184</v>
      </c>
      <c r="B47" s="563">
        <v>42786</v>
      </c>
      <c r="C47" s="580">
        <v>0.45905699999999999</v>
      </c>
      <c r="D47" s="565" t="s">
        <v>350</v>
      </c>
      <c r="E47" s="582">
        <v>0.97599999999999998</v>
      </c>
      <c r="F47" s="582">
        <v>1.29</v>
      </c>
      <c r="G47" s="582">
        <v>1.58</v>
      </c>
      <c r="H47" s="565" t="s">
        <v>348</v>
      </c>
      <c r="I47" s="565" t="s">
        <v>349</v>
      </c>
      <c r="J47" s="565" t="s">
        <v>349</v>
      </c>
      <c r="K47" s="562">
        <v>12.8</v>
      </c>
      <c r="L47" s="562">
        <v>123</v>
      </c>
      <c r="M47" s="644">
        <v>13</v>
      </c>
      <c r="N47" s="644">
        <v>120</v>
      </c>
      <c r="O47" s="644">
        <v>1.1000000000000001</v>
      </c>
      <c r="P47" s="567" t="s">
        <v>326</v>
      </c>
      <c r="Q47" s="644">
        <v>0.2</v>
      </c>
      <c r="R47" s="556"/>
      <c r="S47" s="556"/>
      <c r="T47" s="541">
        <v>9.0985598659134914E-2</v>
      </c>
      <c r="U47" s="557">
        <v>36.521900000000002</v>
      </c>
      <c r="V47" s="557">
        <v>23.8507</v>
      </c>
      <c r="W47" s="557">
        <v>53.873292999999997</v>
      </c>
      <c r="X47" s="542">
        <v>1024.8405</v>
      </c>
      <c r="Y47" s="557">
        <v>6.6576000000000004</v>
      </c>
      <c r="Z47" s="542">
        <v>97.254000000000005</v>
      </c>
      <c r="AA47" s="557">
        <v>8.2370000000000001</v>
      </c>
      <c r="AB47" s="557">
        <v>0.20499999999999999</v>
      </c>
      <c r="AC47" s="557">
        <v>0.66190000000000004</v>
      </c>
      <c r="AD47" s="557">
        <v>37.270899999999997</v>
      </c>
      <c r="AE47" s="557">
        <v>23.632300000000001</v>
      </c>
      <c r="AF47" s="557">
        <v>54.617027999999998</v>
      </c>
      <c r="AG47" s="542">
        <v>1025.5142000000001</v>
      </c>
      <c r="AH47" s="557">
        <v>6.3598999999999997</v>
      </c>
      <c r="AI47" s="542">
        <v>92.954999999999998</v>
      </c>
      <c r="AJ47" s="557">
        <v>8.2379999999999995</v>
      </c>
      <c r="AK47" s="557">
        <v>0.80689999999999995</v>
      </c>
      <c r="AL47" s="557">
        <v>1.5720000000000001</v>
      </c>
      <c r="AM47" s="542">
        <v>7.1</v>
      </c>
    </row>
    <row r="48" spans="1:39">
      <c r="A48" s="562" t="s">
        <v>184</v>
      </c>
      <c r="B48" s="563">
        <v>42793</v>
      </c>
      <c r="C48" s="580">
        <v>0.49273515677118085</v>
      </c>
      <c r="D48" s="565" t="s">
        <v>350</v>
      </c>
      <c r="E48" s="550">
        <v>-3.44E-2</v>
      </c>
      <c r="F48" s="550">
        <v>1.23</v>
      </c>
      <c r="G48" s="550">
        <v>2.25</v>
      </c>
      <c r="H48" s="565" t="s">
        <v>348</v>
      </c>
      <c r="I48" s="565" t="s">
        <v>349</v>
      </c>
      <c r="J48" s="644">
        <v>2</v>
      </c>
      <c r="K48" s="562">
        <v>17.8</v>
      </c>
      <c r="L48" s="562">
        <v>146</v>
      </c>
      <c r="M48" s="644">
        <v>18</v>
      </c>
      <c r="N48" s="644">
        <v>150</v>
      </c>
      <c r="O48" s="644">
        <v>1.9</v>
      </c>
      <c r="P48" s="567" t="s">
        <v>326</v>
      </c>
      <c r="Q48" s="644">
        <v>0.4</v>
      </c>
      <c r="R48" s="556"/>
      <c r="S48" s="556"/>
      <c r="T48" s="541">
        <v>0.12586471302844857</v>
      </c>
      <c r="U48" s="557">
        <v>36.376600000000003</v>
      </c>
      <c r="V48" s="557">
        <v>24.3017</v>
      </c>
      <c r="W48" s="557">
        <v>54.168056999999997</v>
      </c>
      <c r="X48" s="542">
        <v>1024.5971999999999</v>
      </c>
      <c r="Y48" s="557">
        <v>6.4847000000000001</v>
      </c>
      <c r="Z48" s="542">
        <v>95.385000000000005</v>
      </c>
      <c r="AA48" s="557">
        <v>8.2590000000000003</v>
      </c>
      <c r="AB48" s="557">
        <v>0.39100000000000001</v>
      </c>
      <c r="AC48" s="557">
        <v>0.86850000000000005</v>
      </c>
      <c r="AD48" s="557">
        <v>37.277900000000002</v>
      </c>
      <c r="AE48" s="557">
        <v>23.2103</v>
      </c>
      <c r="AF48" s="557">
        <v>54.164358999999997</v>
      </c>
      <c r="AG48" s="542">
        <v>1025.6436000000001</v>
      </c>
      <c r="AH48" s="557">
        <v>6.4214000000000002</v>
      </c>
      <c r="AI48" s="542">
        <v>93.176000000000002</v>
      </c>
      <c r="AJ48" s="557">
        <v>8.2530000000000001</v>
      </c>
      <c r="AK48" s="557">
        <v>0.86209999999999998</v>
      </c>
      <c r="AL48" s="557">
        <v>2.0514000000000001</v>
      </c>
      <c r="AM48" s="542">
        <v>6</v>
      </c>
    </row>
    <row r="49" spans="1:39">
      <c r="A49" s="562" t="s">
        <v>184</v>
      </c>
      <c r="B49" s="563">
        <v>42800</v>
      </c>
      <c r="C49" s="580">
        <v>1.177513103974078</v>
      </c>
      <c r="D49" s="644">
        <v>1.2</v>
      </c>
      <c r="E49" s="550">
        <v>2.13</v>
      </c>
      <c r="F49" s="550">
        <v>1.53</v>
      </c>
      <c r="G49" s="550">
        <v>1.47</v>
      </c>
      <c r="H49" s="565" t="s">
        <v>348</v>
      </c>
      <c r="I49" s="565" t="s">
        <v>349</v>
      </c>
      <c r="J49" s="565" t="s">
        <v>349</v>
      </c>
      <c r="K49" s="562">
        <v>12.4</v>
      </c>
      <c r="L49" s="562">
        <v>121</v>
      </c>
      <c r="M49" s="644">
        <v>12</v>
      </c>
      <c r="N49" s="644">
        <v>120</v>
      </c>
      <c r="O49" s="644">
        <v>0.6</v>
      </c>
      <c r="P49" s="567" t="s">
        <v>326</v>
      </c>
      <c r="Q49" s="644">
        <v>0.1</v>
      </c>
      <c r="R49" s="556"/>
      <c r="S49" s="556"/>
      <c r="T49" s="541">
        <v>8.5625231129121543E-2</v>
      </c>
      <c r="U49" s="557">
        <v>36.6173</v>
      </c>
      <c r="V49" s="557">
        <v>24.620200000000001</v>
      </c>
      <c r="W49" s="557">
        <v>54.830843000000002</v>
      </c>
      <c r="X49" s="542">
        <v>1024.6837</v>
      </c>
      <c r="Y49" s="557">
        <v>6.4709000000000003</v>
      </c>
      <c r="Z49" s="542">
        <v>95.832999999999998</v>
      </c>
      <c r="AA49" s="557">
        <v>8.0400000000000009</v>
      </c>
      <c r="AB49" s="557">
        <v>0.50439999999999996</v>
      </c>
      <c r="AC49" s="557">
        <v>0.46629999999999999</v>
      </c>
      <c r="AD49" s="557">
        <v>37.352800000000002</v>
      </c>
      <c r="AE49" s="557">
        <v>24.474799999999998</v>
      </c>
      <c r="AF49" s="557">
        <v>55.649911000000003</v>
      </c>
      <c r="AG49" s="542">
        <v>1025.3237999999999</v>
      </c>
      <c r="AH49" s="557">
        <v>6.0616000000000003</v>
      </c>
      <c r="AI49" s="542">
        <v>89.927000000000007</v>
      </c>
      <c r="AJ49" s="557">
        <v>8.18</v>
      </c>
      <c r="AK49" s="557">
        <v>0.72460000000000002</v>
      </c>
      <c r="AL49" s="557">
        <v>0.91500000000000004</v>
      </c>
      <c r="AM49" s="542">
        <v>8.9</v>
      </c>
    </row>
    <row r="50" spans="1:39">
      <c r="A50" s="562" t="s">
        <v>184</v>
      </c>
      <c r="B50" s="563">
        <v>42807</v>
      </c>
      <c r="C50" s="580">
        <v>5.4983851138854476</v>
      </c>
      <c r="D50" s="644">
        <v>5.5</v>
      </c>
      <c r="E50" s="550">
        <v>5.4</v>
      </c>
      <c r="F50" s="550">
        <v>1.56</v>
      </c>
      <c r="G50" s="550">
        <v>2.4300000000000002</v>
      </c>
      <c r="H50" s="644">
        <v>5</v>
      </c>
      <c r="I50" s="565" t="s">
        <v>349</v>
      </c>
      <c r="J50" s="644">
        <v>2</v>
      </c>
      <c r="K50" s="562">
        <v>14.4</v>
      </c>
      <c r="L50" s="562">
        <v>119</v>
      </c>
      <c r="M50" s="644">
        <v>14</v>
      </c>
      <c r="N50" s="644">
        <v>120</v>
      </c>
      <c r="O50" s="644">
        <v>1.1000000000000001</v>
      </c>
      <c r="P50" s="567" t="s">
        <v>326</v>
      </c>
      <c r="Q50" s="644">
        <v>0.2</v>
      </c>
      <c r="R50" s="556"/>
      <c r="S50" s="556"/>
      <c r="T50" s="541">
        <v>0.10933850568849063</v>
      </c>
      <c r="U50" s="557">
        <v>36.742400000000004</v>
      </c>
      <c r="V50" s="557">
        <v>23.3126</v>
      </c>
      <c r="W50" s="557">
        <v>53.580219</v>
      </c>
      <c r="X50" s="542">
        <v>1025.1691000000001</v>
      </c>
      <c r="Y50" s="557">
        <v>6.2148000000000003</v>
      </c>
      <c r="Z50" s="542">
        <v>90.06</v>
      </c>
      <c r="AA50" s="557">
        <v>8.3040000000000003</v>
      </c>
      <c r="AB50" s="557">
        <v>0.67830000000000001</v>
      </c>
      <c r="AC50" s="557">
        <v>1.0321</v>
      </c>
      <c r="AD50" s="557">
        <v>37.517099999999999</v>
      </c>
      <c r="AE50" s="557">
        <v>23.296299999999999</v>
      </c>
      <c r="AF50" s="557">
        <v>54.567092000000002</v>
      </c>
      <c r="AG50" s="542">
        <v>1025.8008</v>
      </c>
      <c r="AH50" s="557">
        <v>6.1409000000000002</v>
      </c>
      <c r="AI50" s="542">
        <v>89.363</v>
      </c>
      <c r="AJ50" s="557">
        <v>8.2590000000000003</v>
      </c>
      <c r="AK50" s="557">
        <v>1.3220000000000001</v>
      </c>
      <c r="AL50" s="557">
        <v>1.2715000000000001</v>
      </c>
      <c r="AM50" s="542">
        <v>6.4</v>
      </c>
    </row>
    <row r="51" spans="1:39">
      <c r="A51" s="562" t="s">
        <v>184</v>
      </c>
      <c r="B51" s="563">
        <v>42814</v>
      </c>
      <c r="C51" s="580">
        <v>1.0018005355843245</v>
      </c>
      <c r="D51" s="644">
        <v>1</v>
      </c>
      <c r="E51" s="550">
        <v>1.1399999999999999</v>
      </c>
      <c r="F51" s="550">
        <v>1.04</v>
      </c>
      <c r="G51" s="550">
        <v>0.41799999999999998</v>
      </c>
      <c r="H51" s="565" t="s">
        <v>348</v>
      </c>
      <c r="I51" s="565" t="s">
        <v>349</v>
      </c>
      <c r="J51" s="565" t="s">
        <v>349</v>
      </c>
      <c r="K51" s="562">
        <v>16</v>
      </c>
      <c r="L51" s="562">
        <v>120</v>
      </c>
      <c r="M51" s="644">
        <v>16</v>
      </c>
      <c r="N51" s="644">
        <v>120</v>
      </c>
      <c r="O51" s="644">
        <v>1.8</v>
      </c>
      <c r="P51" s="567" t="s">
        <v>326</v>
      </c>
      <c r="Q51" s="644">
        <v>0.4</v>
      </c>
      <c r="R51" s="567"/>
      <c r="S51" s="567"/>
      <c r="T51" s="541">
        <v>0.12813867990462335</v>
      </c>
      <c r="U51" s="557">
        <v>36.610900000000001</v>
      </c>
      <c r="V51" s="557">
        <v>21.427399999999999</v>
      </c>
      <c r="W51" s="557">
        <v>51.390946</v>
      </c>
      <c r="X51" s="542">
        <v>1025.6062999999999</v>
      </c>
      <c r="Y51" s="557">
        <v>6.7325999999999997</v>
      </c>
      <c r="Z51" s="542">
        <v>94.307000000000002</v>
      </c>
      <c r="AA51" s="557">
        <v>8.2509999999999994</v>
      </c>
      <c r="AB51" s="557">
        <v>0.79400000000000004</v>
      </c>
      <c r="AC51" s="557">
        <v>1.2117</v>
      </c>
      <c r="AD51" s="557">
        <v>37.025300000000001</v>
      </c>
      <c r="AE51" s="557">
        <v>21.595700000000001</v>
      </c>
      <c r="AF51" s="557">
        <v>52.092531000000001</v>
      </c>
      <c r="AG51" s="542">
        <v>1025.9148</v>
      </c>
      <c r="AH51" s="557">
        <v>6.9480000000000004</v>
      </c>
      <c r="AI51" s="542">
        <v>97.853999999999999</v>
      </c>
      <c r="AJ51" s="557">
        <v>8.2360000000000007</v>
      </c>
      <c r="AK51" s="557">
        <v>0.77059999999999995</v>
      </c>
      <c r="AL51" s="557">
        <v>2.5198</v>
      </c>
      <c r="AM51" s="542">
        <v>5</v>
      </c>
    </row>
    <row r="52" spans="1:39">
      <c r="A52" s="562" t="s">
        <v>184</v>
      </c>
      <c r="B52" s="563">
        <v>42821</v>
      </c>
      <c r="C52" s="580">
        <v>0.72154291949995208</v>
      </c>
      <c r="D52" s="644">
        <v>0.7</v>
      </c>
      <c r="E52" s="550">
        <v>0.88700000000000001</v>
      </c>
      <c r="F52" s="550">
        <v>0.86399999999999999</v>
      </c>
      <c r="G52" s="550">
        <v>1.05</v>
      </c>
      <c r="H52" s="565" t="s">
        <v>348</v>
      </c>
      <c r="I52" s="565" t="s">
        <v>349</v>
      </c>
      <c r="J52" s="565" t="s">
        <v>349</v>
      </c>
      <c r="K52" s="562">
        <v>16.399999999999999</v>
      </c>
      <c r="L52" s="562">
        <v>124</v>
      </c>
      <c r="M52" s="644">
        <v>16</v>
      </c>
      <c r="N52" s="644">
        <v>120</v>
      </c>
      <c r="O52" s="644">
        <v>1.9</v>
      </c>
      <c r="P52" s="567" t="s">
        <v>326</v>
      </c>
      <c r="Q52" s="644">
        <v>0.4</v>
      </c>
      <c r="R52" s="556"/>
      <c r="S52" s="556"/>
      <c r="T52" s="541">
        <v>0.15954298918198304</v>
      </c>
      <c r="U52" s="557">
        <v>36.572600000000001</v>
      </c>
      <c r="V52" s="557">
        <v>20.871300000000002</v>
      </c>
      <c r="W52" s="557">
        <v>50.752285000000001</v>
      </c>
      <c r="X52" s="542">
        <v>1025.731</v>
      </c>
      <c r="Y52" s="557">
        <v>6.6840999999999999</v>
      </c>
      <c r="Z52" s="542">
        <v>92.68</v>
      </c>
      <c r="AA52" s="557">
        <v>8.2289999999999992</v>
      </c>
      <c r="AB52" s="557">
        <v>0.8165</v>
      </c>
      <c r="AC52" s="557">
        <v>1.2736000000000001</v>
      </c>
      <c r="AD52" s="557">
        <v>37.380400000000002</v>
      </c>
      <c r="AE52" s="557">
        <v>21.3371</v>
      </c>
      <c r="AF52" s="557">
        <v>52.255104000000003</v>
      </c>
      <c r="AG52" s="542">
        <v>1026.2575999999999</v>
      </c>
      <c r="AH52" s="557">
        <v>6.6391</v>
      </c>
      <c r="AI52" s="542">
        <v>93.266999999999996</v>
      </c>
      <c r="AJ52" s="557">
        <v>8.1989999999999998</v>
      </c>
      <c r="AK52" s="557">
        <v>1.9206000000000001</v>
      </c>
      <c r="AL52" s="557">
        <v>2.9603999999999999</v>
      </c>
      <c r="AM52" s="542">
        <v>3.2</v>
      </c>
    </row>
    <row r="53" spans="1:39">
      <c r="A53" s="546"/>
      <c r="B53" s="551"/>
      <c r="C53" s="552"/>
      <c r="D53" s="553"/>
      <c r="E53" s="559"/>
      <c r="F53" s="559"/>
      <c r="G53" s="559"/>
      <c r="H53" s="553"/>
      <c r="I53" s="553"/>
      <c r="J53" s="553"/>
      <c r="K53" s="555"/>
      <c r="L53" s="555"/>
      <c r="M53" s="553"/>
      <c r="N53" s="553"/>
      <c r="O53" s="556"/>
      <c r="P53" s="556"/>
      <c r="Q53" s="556"/>
      <c r="R53" s="544"/>
      <c r="S53" s="543"/>
      <c r="T53" s="558"/>
      <c r="U53" s="556"/>
    </row>
    <row r="54" spans="1:39">
      <c r="A54" s="562" t="s">
        <v>235</v>
      </c>
      <c r="B54" s="563">
        <v>42705</v>
      </c>
      <c r="C54" s="580">
        <v>0.84935499999999997</v>
      </c>
      <c r="D54" s="644">
        <v>0.8</v>
      </c>
      <c r="E54" s="581">
        <v>0.223</v>
      </c>
      <c r="F54" s="582">
        <v>4.03</v>
      </c>
      <c r="G54" s="582">
        <v>0.89400000000000002</v>
      </c>
      <c r="H54" s="565" t="s">
        <v>348</v>
      </c>
      <c r="I54" s="644">
        <v>4</v>
      </c>
      <c r="J54" s="565" t="s">
        <v>349</v>
      </c>
      <c r="K54" s="562">
        <v>15.7</v>
      </c>
      <c r="L54" s="562">
        <v>107</v>
      </c>
      <c r="M54" s="644">
        <v>16</v>
      </c>
      <c r="N54" s="644">
        <v>110</v>
      </c>
      <c r="O54" s="644">
        <v>0.8</v>
      </c>
      <c r="P54" s="567" t="s">
        <v>326</v>
      </c>
      <c r="Q54" s="644">
        <v>0.1</v>
      </c>
      <c r="R54" s="556"/>
      <c r="S54" s="556"/>
      <c r="T54" s="541">
        <v>8.1710163615190803E-2</v>
      </c>
      <c r="U54" s="557">
        <v>35.959400000000002</v>
      </c>
      <c r="V54" s="557">
        <v>20.891500000000001</v>
      </c>
      <c r="W54" s="557">
        <v>50.015875000000001</v>
      </c>
      <c r="X54" s="542">
        <v>1025.2556999999999</v>
      </c>
      <c r="Y54" s="557">
        <v>7.1214000000000004</v>
      </c>
      <c r="Z54" s="542">
        <v>98.423000000000002</v>
      </c>
      <c r="AA54" s="557">
        <v>8.2370000000000001</v>
      </c>
      <c r="AB54" s="557">
        <v>0.3488</v>
      </c>
      <c r="AC54" s="557">
        <v>0.52180000000000004</v>
      </c>
      <c r="AD54" s="557">
        <v>36.000300000000003</v>
      </c>
      <c r="AE54" s="557">
        <v>20.827200000000001</v>
      </c>
      <c r="AF54" s="557">
        <v>50.007854999999999</v>
      </c>
      <c r="AG54" s="542">
        <v>1025.3894</v>
      </c>
      <c r="AH54" s="557">
        <v>7.1393000000000004</v>
      </c>
      <c r="AI54" s="542">
        <v>98.578999999999994</v>
      </c>
      <c r="AJ54" s="557">
        <v>8.2469999999999999</v>
      </c>
      <c r="AK54" s="557">
        <v>0.52739999999999998</v>
      </c>
      <c r="AL54" s="557">
        <v>0.98440000000000005</v>
      </c>
      <c r="AM54" s="542">
        <v>7.5</v>
      </c>
    </row>
    <row r="55" spans="1:39">
      <c r="A55" s="562" t="s">
        <v>235</v>
      </c>
      <c r="B55" s="563">
        <v>42713</v>
      </c>
      <c r="C55" s="580">
        <v>0.78326300000000004</v>
      </c>
      <c r="D55" s="644">
        <v>0.8</v>
      </c>
      <c r="E55" s="583">
        <v>1.1399999999999999</v>
      </c>
      <c r="F55" s="582">
        <v>2.48</v>
      </c>
      <c r="G55" s="582">
        <v>-0.29599999999999999</v>
      </c>
      <c r="H55" s="565" t="s">
        <v>348</v>
      </c>
      <c r="I55" s="644">
        <v>2</v>
      </c>
      <c r="J55" s="565" t="s">
        <v>349</v>
      </c>
      <c r="K55" s="562">
        <v>14.6</v>
      </c>
      <c r="L55" s="562">
        <v>117</v>
      </c>
      <c r="M55" s="644">
        <v>15</v>
      </c>
      <c r="N55" s="644">
        <v>120</v>
      </c>
      <c r="O55" s="644">
        <v>0.7</v>
      </c>
      <c r="P55" s="567" t="s">
        <v>326</v>
      </c>
      <c r="Q55" s="644">
        <v>0.1</v>
      </c>
      <c r="R55" s="556"/>
      <c r="S55" s="556"/>
      <c r="T55" s="541">
        <v>6.7505768347935757E-2</v>
      </c>
      <c r="U55" s="557">
        <v>36.2682</v>
      </c>
      <c r="V55" s="557">
        <v>21.037600000000001</v>
      </c>
      <c r="W55" s="557">
        <v>50.551437999999997</v>
      </c>
      <c r="X55" s="542">
        <v>1025.4504999999999</v>
      </c>
      <c r="Y55" s="557">
        <v>7.1581999999999999</v>
      </c>
      <c r="Z55" s="542">
        <v>99.372</v>
      </c>
      <c r="AA55" s="557">
        <v>8.234</v>
      </c>
      <c r="AB55" s="557">
        <v>0.4098</v>
      </c>
      <c r="AC55" s="557">
        <v>0.45900000000000002</v>
      </c>
      <c r="AD55" s="557">
        <v>36.293599999999998</v>
      </c>
      <c r="AE55" s="557">
        <v>20.626999999999999</v>
      </c>
      <c r="AF55" s="557">
        <v>50.159190000000002</v>
      </c>
      <c r="AG55" s="542">
        <v>1025.6676</v>
      </c>
      <c r="AH55" s="557">
        <v>6.8372999999999999</v>
      </c>
      <c r="AI55" s="542">
        <v>94.231999999999999</v>
      </c>
      <c r="AJ55" s="557">
        <v>8.2279999999999998</v>
      </c>
      <c r="AK55" s="557">
        <v>1.1186</v>
      </c>
      <c r="AL55" s="557">
        <v>1.8237000000000001</v>
      </c>
      <c r="AM55" s="542">
        <v>10.8</v>
      </c>
    </row>
    <row r="56" spans="1:39">
      <c r="A56" s="562" t="s">
        <v>235</v>
      </c>
      <c r="B56" s="563">
        <v>42720</v>
      </c>
      <c r="C56" s="580">
        <v>0.51716300000000004</v>
      </c>
      <c r="D56" s="644">
        <v>0.5</v>
      </c>
      <c r="E56" s="582">
        <v>1.4</v>
      </c>
      <c r="F56" s="582">
        <v>1.74</v>
      </c>
      <c r="G56" s="582">
        <v>-6.1699999999999998E-2</v>
      </c>
      <c r="H56" s="565" t="s">
        <v>348</v>
      </c>
      <c r="I56" s="565" t="s">
        <v>349</v>
      </c>
      <c r="J56" s="565" t="s">
        <v>349</v>
      </c>
      <c r="K56" s="562">
        <v>13.8</v>
      </c>
      <c r="L56" s="562">
        <v>112</v>
      </c>
      <c r="M56" s="644">
        <v>14</v>
      </c>
      <c r="N56" s="644">
        <v>110</v>
      </c>
      <c r="O56" s="644">
        <v>0.9</v>
      </c>
      <c r="P56" s="567" t="s">
        <v>326</v>
      </c>
      <c r="Q56" s="644">
        <v>0.1</v>
      </c>
      <c r="R56" s="556"/>
      <c r="S56" s="556"/>
      <c r="T56" s="541">
        <v>8.3861328269587129E-2</v>
      </c>
      <c r="U56" s="557">
        <v>36.325000000000003</v>
      </c>
      <c r="V56" s="557">
        <v>21.765799999999999</v>
      </c>
      <c r="W56" s="557">
        <v>51.392369000000002</v>
      </c>
      <c r="X56" s="542">
        <v>1025.2934</v>
      </c>
      <c r="Y56" s="557">
        <v>7.0468999999999999</v>
      </c>
      <c r="Z56" s="542">
        <v>99.141000000000005</v>
      </c>
      <c r="AA56" s="557">
        <v>8.1590000000000007</v>
      </c>
      <c r="AB56" s="557">
        <v>0.34279999999999999</v>
      </c>
      <c r="AC56" s="557">
        <v>0.5867</v>
      </c>
      <c r="AD56" s="557">
        <v>36.316099999999999</v>
      </c>
      <c r="AE56" s="557">
        <v>21.528500000000001</v>
      </c>
      <c r="AF56" s="557">
        <v>51.138362999999998</v>
      </c>
      <c r="AG56" s="542">
        <v>1025.4359999999999</v>
      </c>
      <c r="AH56" s="557">
        <v>6.7544000000000004</v>
      </c>
      <c r="AI56" s="542">
        <v>94.62</v>
      </c>
      <c r="AJ56" s="557">
        <v>8.1539999999999999</v>
      </c>
      <c r="AK56" s="557">
        <v>0.80689999999999995</v>
      </c>
      <c r="AL56" s="557">
        <v>1.7672000000000001</v>
      </c>
      <c r="AM56" s="542">
        <v>7.5</v>
      </c>
    </row>
    <row r="57" spans="1:39">
      <c r="A57" s="562" t="s">
        <v>235</v>
      </c>
      <c r="B57" s="563">
        <v>42727</v>
      </c>
      <c r="C57" s="580">
        <v>0.52589399999999997</v>
      </c>
      <c r="D57" s="644">
        <v>0.5</v>
      </c>
      <c r="E57" s="583">
        <v>1.23</v>
      </c>
      <c r="F57" s="583">
        <v>3.3</v>
      </c>
      <c r="G57" s="583">
        <v>0.441</v>
      </c>
      <c r="H57" s="565" t="s">
        <v>348</v>
      </c>
      <c r="I57" s="644">
        <v>3</v>
      </c>
      <c r="J57" s="565" t="s">
        <v>349</v>
      </c>
      <c r="K57" s="562">
        <v>17.2</v>
      </c>
      <c r="L57" s="562">
        <v>131</v>
      </c>
      <c r="M57" s="644">
        <v>17</v>
      </c>
      <c r="N57" s="644">
        <v>130</v>
      </c>
      <c r="O57" s="644">
        <v>1.4</v>
      </c>
      <c r="P57" s="567" t="s">
        <v>326</v>
      </c>
      <c r="Q57" s="644">
        <v>0.3</v>
      </c>
      <c r="R57" s="556"/>
      <c r="S57" s="552"/>
      <c r="T57" s="541">
        <v>0.11415958807064608</v>
      </c>
      <c r="U57" s="557">
        <v>36.4985</v>
      </c>
      <c r="V57" s="557">
        <v>22.142800000000001</v>
      </c>
      <c r="W57" s="557">
        <v>52.012138</v>
      </c>
      <c r="X57" s="542">
        <v>1025.3179</v>
      </c>
      <c r="Y57" s="557">
        <v>7.032</v>
      </c>
      <c r="Z57" s="542">
        <v>99.695999999999998</v>
      </c>
      <c r="AA57" s="557">
        <v>8.0540000000000003</v>
      </c>
      <c r="AB57" s="557">
        <v>0.86560000000000004</v>
      </c>
      <c r="AC57" s="557">
        <v>0.6704</v>
      </c>
      <c r="AD57" s="557">
        <v>36.489899999999999</v>
      </c>
      <c r="AE57" s="557">
        <v>21.769600000000001</v>
      </c>
      <c r="AF57" s="557">
        <v>51.612346000000002</v>
      </c>
      <c r="AG57" s="542">
        <v>1025.5017</v>
      </c>
      <c r="AH57" s="557">
        <v>6.0548999999999999</v>
      </c>
      <c r="AI57" s="542">
        <v>85.272000000000006</v>
      </c>
      <c r="AJ57" s="557">
        <v>8.0079999999999991</v>
      </c>
      <c r="AK57" s="557">
        <v>2.0508000000000002</v>
      </c>
      <c r="AL57" s="557">
        <v>5.0537000000000001</v>
      </c>
      <c r="AM57" s="542">
        <v>6</v>
      </c>
    </row>
    <row r="58" spans="1:39">
      <c r="A58" s="562" t="s">
        <v>235</v>
      </c>
      <c r="B58" s="563">
        <v>42744</v>
      </c>
      <c r="C58" s="580">
        <v>0.61710399999999999</v>
      </c>
      <c r="D58" s="644">
        <v>0.6</v>
      </c>
      <c r="E58" s="582">
        <v>0.379</v>
      </c>
      <c r="F58" s="584">
        <v>1.4</v>
      </c>
      <c r="G58" s="582">
        <v>0.80600000000000005</v>
      </c>
      <c r="H58" s="565" t="s">
        <v>348</v>
      </c>
      <c r="I58" s="565" t="s">
        <v>349</v>
      </c>
      <c r="J58" s="565" t="s">
        <v>349</v>
      </c>
      <c r="K58" s="562">
        <v>15.3</v>
      </c>
      <c r="L58" s="562">
        <v>121</v>
      </c>
      <c r="M58" s="644">
        <v>15</v>
      </c>
      <c r="N58" s="644">
        <v>120</v>
      </c>
      <c r="O58" s="644">
        <v>1.3</v>
      </c>
      <c r="P58" s="567" t="s">
        <v>326</v>
      </c>
      <c r="Q58" s="644">
        <v>0.3</v>
      </c>
      <c r="R58" s="556"/>
      <c r="S58" s="552"/>
      <c r="T58" s="541">
        <v>0.12597150202674751</v>
      </c>
      <c r="U58" s="557">
        <v>36.793999999999997</v>
      </c>
      <c r="V58" s="557">
        <v>22.163399999999999</v>
      </c>
      <c r="W58" s="557">
        <v>52.408178999999997</v>
      </c>
      <c r="X58" s="542">
        <v>1025.5388</v>
      </c>
      <c r="Y58" s="557">
        <v>6.7821999999999996</v>
      </c>
      <c r="Z58" s="542">
        <v>96.353999999999999</v>
      </c>
      <c r="AA58" s="557">
        <v>8.2010000000000005</v>
      </c>
      <c r="AB58" s="557">
        <v>0.83689999999999998</v>
      </c>
      <c r="AC58" s="557">
        <v>0.68100000000000005</v>
      </c>
      <c r="AD58" s="557">
        <v>36.813200000000002</v>
      </c>
      <c r="AE58" s="557">
        <v>21.834900000000001</v>
      </c>
      <c r="AF58" s="557">
        <v>52.088295000000002</v>
      </c>
      <c r="AG58" s="542">
        <v>1025.7285999999999</v>
      </c>
      <c r="AH58" s="557">
        <v>6.2389999999999999</v>
      </c>
      <c r="AI58" s="542">
        <v>88.134</v>
      </c>
      <c r="AJ58" s="557">
        <v>8.18</v>
      </c>
      <c r="AK58" s="557">
        <v>1.9731000000000001</v>
      </c>
      <c r="AL58" s="557">
        <v>2.6846999999999999</v>
      </c>
      <c r="AM58" s="542">
        <v>4.5</v>
      </c>
    </row>
    <row r="59" spans="1:39">
      <c r="A59" s="562" t="s">
        <v>235</v>
      </c>
      <c r="B59" s="563">
        <v>42751</v>
      </c>
      <c r="C59" s="580">
        <v>0.57950100000000004</v>
      </c>
      <c r="D59" s="644">
        <v>0.6</v>
      </c>
      <c r="E59" s="583">
        <v>0.64300000000000002</v>
      </c>
      <c r="F59" s="581">
        <v>1.87</v>
      </c>
      <c r="G59" s="583">
        <v>1.21</v>
      </c>
      <c r="H59" s="565" t="s">
        <v>348</v>
      </c>
      <c r="I59" s="565" t="s">
        <v>349</v>
      </c>
      <c r="J59" s="565" t="s">
        <v>349</v>
      </c>
      <c r="K59" s="562">
        <v>16.100000000000001</v>
      </c>
      <c r="L59" s="562">
        <v>127</v>
      </c>
      <c r="M59" s="644">
        <v>16</v>
      </c>
      <c r="N59" s="644">
        <v>130</v>
      </c>
      <c r="O59" s="644">
        <v>1.9</v>
      </c>
      <c r="P59" s="567" t="s">
        <v>326</v>
      </c>
      <c r="Q59" s="644">
        <v>0.5</v>
      </c>
      <c r="R59" s="556"/>
      <c r="S59" s="552"/>
      <c r="T59" s="541">
        <v>0.13843643568641545</v>
      </c>
      <c r="U59" s="557">
        <v>36.881399999999999</v>
      </c>
      <c r="V59" s="557">
        <v>22.5581</v>
      </c>
      <c r="W59" s="557">
        <v>52.944240000000001</v>
      </c>
      <c r="X59" s="542">
        <v>1025.4931999999999</v>
      </c>
      <c r="Y59" s="557">
        <v>6.7304000000000004</v>
      </c>
      <c r="Z59" s="542">
        <v>96.332999999999998</v>
      </c>
      <c r="AA59" s="557">
        <v>8.3079999999999998</v>
      </c>
      <c r="AB59" s="557">
        <v>0.95530000000000004</v>
      </c>
      <c r="AC59" s="557">
        <v>1.0899000000000001</v>
      </c>
      <c r="AD59" s="557">
        <v>36.893599999999999</v>
      </c>
      <c r="AE59" s="557">
        <v>22.3736</v>
      </c>
      <c r="AF59" s="557">
        <v>52.769167000000003</v>
      </c>
      <c r="AG59" s="542">
        <v>1025.6367</v>
      </c>
      <c r="AH59" s="557">
        <v>6.6543000000000001</v>
      </c>
      <c r="AI59" s="542">
        <v>94.942999999999998</v>
      </c>
      <c r="AJ59" s="557">
        <v>8.31</v>
      </c>
      <c r="AK59" s="557">
        <v>1.1636</v>
      </c>
      <c r="AL59" s="557">
        <v>3.2946</v>
      </c>
      <c r="AM59" s="542">
        <v>4.0999999999999996</v>
      </c>
    </row>
    <row r="60" spans="1:39">
      <c r="A60" s="562" t="s">
        <v>235</v>
      </c>
      <c r="B60" s="563">
        <v>42758</v>
      </c>
      <c r="C60" s="580">
        <v>0.46174599999999999</v>
      </c>
      <c r="D60" s="565" t="s">
        <v>350</v>
      </c>
      <c r="E60" s="582">
        <v>1.23</v>
      </c>
      <c r="F60" s="583">
        <v>1.67</v>
      </c>
      <c r="G60" s="582">
        <v>0.48899999999999999</v>
      </c>
      <c r="H60" s="565" t="s">
        <v>348</v>
      </c>
      <c r="I60" s="565" t="s">
        <v>349</v>
      </c>
      <c r="J60" s="565" t="s">
        <v>349</v>
      </c>
      <c r="K60" s="562">
        <v>16.600000000000001</v>
      </c>
      <c r="L60" s="562">
        <v>127</v>
      </c>
      <c r="M60" s="644">
        <v>17</v>
      </c>
      <c r="N60" s="644">
        <v>130</v>
      </c>
      <c r="O60" s="644">
        <v>2</v>
      </c>
      <c r="P60" s="567" t="s">
        <v>326</v>
      </c>
      <c r="Q60" s="644">
        <v>0.4</v>
      </c>
      <c r="R60" s="556"/>
      <c r="S60" s="556"/>
      <c r="T60" s="541">
        <v>0.13489196835112677</v>
      </c>
      <c r="U60" s="557">
        <v>36.967700000000001</v>
      </c>
      <c r="V60" s="557">
        <v>22.164400000000001</v>
      </c>
      <c r="W60" s="557">
        <v>52.628782000000001</v>
      </c>
      <c r="X60" s="542">
        <v>1025.6703</v>
      </c>
      <c r="Y60" s="557">
        <v>6.7481</v>
      </c>
      <c r="Z60" s="542">
        <v>95.968999999999994</v>
      </c>
      <c r="AA60" s="557">
        <v>8.3179999999999996</v>
      </c>
      <c r="AB60" s="557">
        <v>0.73719999999999997</v>
      </c>
      <c r="AC60" s="557">
        <v>0.78969999999999996</v>
      </c>
      <c r="AD60" s="557">
        <v>37.042099999999998</v>
      </c>
      <c r="AE60" s="557">
        <v>21.9297</v>
      </c>
      <c r="AF60" s="557">
        <v>52.478070000000002</v>
      </c>
      <c r="AG60" s="542">
        <v>1025.8770999999999</v>
      </c>
      <c r="AH60" s="557">
        <v>6.2454000000000001</v>
      </c>
      <c r="AI60" s="542">
        <v>88.491</v>
      </c>
      <c r="AJ60" s="557">
        <v>8.2889999999999997</v>
      </c>
      <c r="AK60" s="557">
        <v>1.0942000000000001</v>
      </c>
      <c r="AL60" s="557">
        <v>4.7365000000000004</v>
      </c>
      <c r="AM60" s="542">
        <v>3.8</v>
      </c>
    </row>
    <row r="61" spans="1:39">
      <c r="A61" s="562" t="s">
        <v>235</v>
      </c>
      <c r="B61" s="563">
        <v>42765</v>
      </c>
      <c r="C61" s="580">
        <v>0.47000900000000001</v>
      </c>
      <c r="D61" s="565" t="s">
        <v>350</v>
      </c>
      <c r="E61" s="582">
        <v>1.69</v>
      </c>
      <c r="F61" s="582">
        <v>1.56</v>
      </c>
      <c r="G61" s="582">
        <v>0.217</v>
      </c>
      <c r="H61" s="565" t="s">
        <v>348</v>
      </c>
      <c r="I61" s="565" t="s">
        <v>349</v>
      </c>
      <c r="J61" s="565" t="s">
        <v>349</v>
      </c>
      <c r="K61" s="562">
        <v>15.8</v>
      </c>
      <c r="L61" s="562">
        <v>131</v>
      </c>
      <c r="M61" s="644">
        <v>16</v>
      </c>
      <c r="N61" s="644">
        <v>130</v>
      </c>
      <c r="O61" s="644">
        <v>1.6</v>
      </c>
      <c r="P61" s="567" t="s">
        <v>326</v>
      </c>
      <c r="Q61" s="644">
        <v>0.3</v>
      </c>
      <c r="R61" s="556"/>
      <c r="S61" s="556"/>
      <c r="T61" s="541">
        <v>0.10796529288225597</v>
      </c>
      <c r="U61" s="557">
        <v>36.924300000000002</v>
      </c>
      <c r="V61" s="557">
        <v>22.66</v>
      </c>
      <c r="W61" s="557">
        <v>53.108629000000001</v>
      </c>
      <c r="X61" s="542">
        <v>1025.4939999999999</v>
      </c>
      <c r="Y61" s="557">
        <v>6.6425999999999998</v>
      </c>
      <c r="Z61" s="542">
        <v>95.27</v>
      </c>
      <c r="AA61" s="557">
        <v>8.2889999999999997</v>
      </c>
      <c r="AB61" s="557">
        <v>0.73660000000000003</v>
      </c>
      <c r="AC61" s="557">
        <v>1.1077999999999999</v>
      </c>
      <c r="AD61" s="557">
        <v>36.978099999999998</v>
      </c>
      <c r="AE61" s="557">
        <v>22.1098</v>
      </c>
      <c r="AF61" s="557">
        <v>52.591718999999998</v>
      </c>
      <c r="AG61" s="542">
        <v>1025.7765999999999</v>
      </c>
      <c r="AH61" s="557">
        <v>5.0252999999999997</v>
      </c>
      <c r="AI61" s="542">
        <v>71.403999999999996</v>
      </c>
      <c r="AJ61" s="557">
        <v>8.2059999999999995</v>
      </c>
      <c r="AK61" s="557">
        <v>2.8940999999999999</v>
      </c>
      <c r="AL61" s="557">
        <v>7.7731000000000003</v>
      </c>
      <c r="AM61" s="542">
        <v>5</v>
      </c>
    </row>
    <row r="62" spans="1:39">
      <c r="A62" s="562" t="s">
        <v>235</v>
      </c>
      <c r="B62" s="563">
        <v>42772</v>
      </c>
      <c r="C62" s="580">
        <v>0.34528700000000001</v>
      </c>
      <c r="D62" s="565" t="s">
        <v>350</v>
      </c>
      <c r="E62" s="582">
        <v>0.52400000000000002</v>
      </c>
      <c r="F62" s="582">
        <v>1.17</v>
      </c>
      <c r="G62" s="582">
        <v>3.3799999999999997E-2</v>
      </c>
      <c r="H62" s="565" t="s">
        <v>348</v>
      </c>
      <c r="I62" s="565" t="s">
        <v>349</v>
      </c>
      <c r="J62" s="565" t="s">
        <v>349</v>
      </c>
      <c r="K62" s="562">
        <v>15.9</v>
      </c>
      <c r="L62" s="562">
        <v>131</v>
      </c>
      <c r="M62" s="644">
        <v>16</v>
      </c>
      <c r="N62" s="644">
        <v>130</v>
      </c>
      <c r="O62" s="644">
        <v>1</v>
      </c>
      <c r="P62" s="567" t="s">
        <v>326</v>
      </c>
      <c r="Q62" s="644">
        <v>0.2</v>
      </c>
      <c r="R62" s="556"/>
      <c r="S62" s="556"/>
      <c r="T62" s="541">
        <v>0.12100980288469709</v>
      </c>
      <c r="U62" s="557">
        <v>37.005699999999997</v>
      </c>
      <c r="V62" s="557">
        <v>22.885400000000001</v>
      </c>
      <c r="W62" s="557">
        <v>53.456662000000001</v>
      </c>
      <c r="X62" s="542">
        <v>1025.4897000000001</v>
      </c>
      <c r="Y62" s="557">
        <v>6.3281000000000001</v>
      </c>
      <c r="Z62" s="542">
        <v>91.16</v>
      </c>
      <c r="AA62" s="557">
        <v>8.3030000000000008</v>
      </c>
      <c r="AB62" s="557">
        <v>0.80079999999999996</v>
      </c>
      <c r="AC62" s="557">
        <v>0.81579999999999997</v>
      </c>
      <c r="AD62" s="557">
        <v>36.999400000000001</v>
      </c>
      <c r="AE62" s="557">
        <v>22.741399999999999</v>
      </c>
      <c r="AF62" s="557">
        <v>53.301541999999998</v>
      </c>
      <c r="AG62" s="542">
        <v>1025.6123</v>
      </c>
      <c r="AH62" s="557">
        <v>6.2241999999999997</v>
      </c>
      <c r="AI62" s="542">
        <v>89.436000000000007</v>
      </c>
      <c r="AJ62" s="557">
        <v>8.3010000000000002</v>
      </c>
      <c r="AK62" s="557">
        <v>1.6006</v>
      </c>
      <c r="AL62" s="557">
        <v>2.7212999999999998</v>
      </c>
      <c r="AM62" s="542">
        <v>4.7</v>
      </c>
    </row>
    <row r="63" spans="1:39">
      <c r="A63" s="562" t="s">
        <v>235</v>
      </c>
      <c r="B63" s="563">
        <v>42779</v>
      </c>
      <c r="C63" s="580">
        <v>1.0350999999999999</v>
      </c>
      <c r="D63" s="644">
        <v>1</v>
      </c>
      <c r="E63" s="581">
        <v>0.97699999999999998</v>
      </c>
      <c r="F63" s="581">
        <v>2.75</v>
      </c>
      <c r="G63" s="581">
        <v>0.66</v>
      </c>
      <c r="H63" s="565" t="s">
        <v>348</v>
      </c>
      <c r="I63" s="644">
        <v>3</v>
      </c>
      <c r="J63" s="565" t="s">
        <v>349</v>
      </c>
      <c r="K63" s="562">
        <v>14.5</v>
      </c>
      <c r="L63" s="562">
        <v>105</v>
      </c>
      <c r="M63" s="644">
        <v>14</v>
      </c>
      <c r="N63" s="644">
        <v>100</v>
      </c>
      <c r="O63" s="644">
        <v>1</v>
      </c>
      <c r="P63" s="567" t="s">
        <v>326</v>
      </c>
      <c r="Q63" s="644">
        <v>0.2</v>
      </c>
      <c r="R63" s="556"/>
      <c r="S63" s="556"/>
      <c r="T63" s="541">
        <v>9.5098180440972624E-2</v>
      </c>
      <c r="U63" s="557">
        <v>36.737499999999997</v>
      </c>
      <c r="V63" s="557">
        <v>22.013999999999999</v>
      </c>
      <c r="W63" s="557">
        <v>52.176519999999996</v>
      </c>
      <c r="X63" s="542">
        <v>1025.5376000000001</v>
      </c>
      <c r="Y63" s="557">
        <v>6.4851000000000001</v>
      </c>
      <c r="Z63" s="542">
        <v>91.861000000000004</v>
      </c>
      <c r="AA63" s="557">
        <v>8.2789999999999999</v>
      </c>
      <c r="AB63" s="557">
        <v>0.57779999999999998</v>
      </c>
      <c r="AC63" s="557">
        <v>0.50490000000000002</v>
      </c>
      <c r="AD63" s="557">
        <v>36.9206</v>
      </c>
      <c r="AE63" s="557">
        <v>21.609300000000001</v>
      </c>
      <c r="AF63" s="557">
        <v>51.980849999999997</v>
      </c>
      <c r="AG63" s="542">
        <v>1025.8749</v>
      </c>
      <c r="AH63" s="557">
        <v>4.6893000000000002</v>
      </c>
      <c r="AI63" s="542">
        <v>66.018000000000001</v>
      </c>
      <c r="AJ63" s="557">
        <v>8.2360000000000007</v>
      </c>
      <c r="AK63" s="557">
        <v>1.8495999999999999</v>
      </c>
      <c r="AL63" s="557">
        <v>2.3605999999999998</v>
      </c>
      <c r="AM63" s="542">
        <v>5.2</v>
      </c>
    </row>
    <row r="64" spans="1:39">
      <c r="A64" s="562" t="s">
        <v>235</v>
      </c>
      <c r="B64" s="563">
        <v>42786</v>
      </c>
      <c r="C64" s="580">
        <v>1.259973</v>
      </c>
      <c r="D64" s="644">
        <v>1.3</v>
      </c>
      <c r="E64" s="582">
        <v>2.04</v>
      </c>
      <c r="F64" s="582">
        <v>1.67</v>
      </c>
      <c r="G64" s="582">
        <v>0.998</v>
      </c>
      <c r="H64" s="565" t="s">
        <v>348</v>
      </c>
      <c r="I64" s="565" t="s">
        <v>349</v>
      </c>
      <c r="J64" s="565" t="s">
        <v>349</v>
      </c>
      <c r="K64" s="562">
        <v>13.4</v>
      </c>
      <c r="L64" s="562">
        <v>112</v>
      </c>
      <c r="M64" s="644">
        <v>13</v>
      </c>
      <c r="N64" s="644">
        <v>110</v>
      </c>
      <c r="O64" s="644">
        <v>1.1000000000000001</v>
      </c>
      <c r="P64" s="567" t="s">
        <v>326</v>
      </c>
      <c r="Q64" s="644">
        <v>0.2</v>
      </c>
      <c r="R64" s="556"/>
      <c r="S64" s="556"/>
      <c r="T64" s="541">
        <v>7.7952709086520286E-2</v>
      </c>
      <c r="U64" s="557">
        <v>36.624299999999998</v>
      </c>
      <c r="V64" s="557">
        <v>23.031600000000001</v>
      </c>
      <c r="W64" s="557">
        <v>53.124634999999998</v>
      </c>
      <c r="X64" s="542">
        <v>1025.1588999999999</v>
      </c>
      <c r="Y64" s="557">
        <v>6.7746000000000004</v>
      </c>
      <c r="Z64" s="542">
        <v>97.626000000000005</v>
      </c>
      <c r="AA64" s="557">
        <v>8.3170000000000002</v>
      </c>
      <c r="AB64" s="557">
        <v>0.28720000000000001</v>
      </c>
      <c r="AC64" s="557">
        <v>0.46800000000000003</v>
      </c>
      <c r="AD64" s="557">
        <v>36.737499999999997</v>
      </c>
      <c r="AE64" s="557">
        <v>22.254899999999999</v>
      </c>
      <c r="AF64" s="557">
        <v>52.443655999999997</v>
      </c>
      <c r="AG64" s="542">
        <v>1025.5536999999999</v>
      </c>
      <c r="AH64" s="557">
        <v>5.0876999999999999</v>
      </c>
      <c r="AI64" s="542">
        <v>72.373999999999995</v>
      </c>
      <c r="AJ64" s="557">
        <v>8.2530000000000001</v>
      </c>
      <c r="AK64" s="557">
        <v>2.1798999999999999</v>
      </c>
      <c r="AL64" s="557">
        <v>4.6479999999999997</v>
      </c>
      <c r="AM64" s="542">
        <v>7.8</v>
      </c>
    </row>
    <row r="65" spans="1:39">
      <c r="A65" s="562" t="s">
        <v>235</v>
      </c>
      <c r="B65" s="563">
        <v>42793</v>
      </c>
      <c r="C65" s="580">
        <v>0.75925950633755834</v>
      </c>
      <c r="D65" s="644">
        <v>0.8</v>
      </c>
      <c r="E65" s="550">
        <v>0.52900000000000003</v>
      </c>
      <c r="F65" s="550">
        <v>2.59</v>
      </c>
      <c r="G65" s="550">
        <v>2.34</v>
      </c>
      <c r="H65" s="565" t="s">
        <v>348</v>
      </c>
      <c r="I65" s="644">
        <v>3</v>
      </c>
      <c r="J65" s="644">
        <v>2</v>
      </c>
      <c r="K65" s="562">
        <v>18.899999999999999</v>
      </c>
      <c r="L65" s="562">
        <v>154</v>
      </c>
      <c r="M65" s="644">
        <v>19</v>
      </c>
      <c r="N65" s="644">
        <v>150</v>
      </c>
      <c r="O65" s="644">
        <v>1.9</v>
      </c>
      <c r="P65" s="567" t="s">
        <v>326</v>
      </c>
      <c r="Q65" s="644">
        <v>0.4</v>
      </c>
      <c r="R65" s="556"/>
      <c r="S65" s="556"/>
      <c r="T65" s="541">
        <v>8.6499957667413224E-2</v>
      </c>
      <c r="U65" s="557">
        <v>36.5807</v>
      </c>
      <c r="V65" s="557">
        <v>23.1647</v>
      </c>
      <c r="W65" s="557">
        <v>53.211683000000001</v>
      </c>
      <c r="X65" s="542">
        <v>1025.0880999999999</v>
      </c>
      <c r="Y65" s="557">
        <v>6.7096</v>
      </c>
      <c r="Z65" s="542">
        <v>96.888000000000005</v>
      </c>
      <c r="AA65" s="557">
        <v>8.2899999999999991</v>
      </c>
      <c r="AB65" s="557">
        <v>0.22950000000000001</v>
      </c>
      <c r="AC65" s="557">
        <v>0.52480000000000004</v>
      </c>
      <c r="AD65" s="557">
        <v>36.61</v>
      </c>
      <c r="AE65" s="557">
        <v>22.229700000000001</v>
      </c>
      <c r="AF65" s="557">
        <v>52.255003000000002</v>
      </c>
      <c r="AG65" s="542">
        <v>1025.4638</v>
      </c>
      <c r="AH65" s="557">
        <v>5.3339999999999996</v>
      </c>
      <c r="AI65" s="542">
        <v>75.787000000000006</v>
      </c>
      <c r="AJ65" s="557">
        <v>8.2379999999999995</v>
      </c>
      <c r="AK65" s="557">
        <v>2.1556000000000002</v>
      </c>
      <c r="AL65" s="557">
        <v>7.5471000000000004</v>
      </c>
      <c r="AM65" s="542">
        <v>7</v>
      </c>
    </row>
    <row r="66" spans="1:39">
      <c r="A66" s="562" t="s">
        <v>235</v>
      </c>
      <c r="B66" s="563">
        <v>42800</v>
      </c>
      <c r="C66" s="580">
        <v>6.4558491375202518</v>
      </c>
      <c r="D66" s="644">
        <v>6.5</v>
      </c>
      <c r="E66" s="550">
        <v>7.18</v>
      </c>
      <c r="F66" s="550">
        <v>2.67</v>
      </c>
      <c r="G66" s="550">
        <v>1.18</v>
      </c>
      <c r="H66" s="644">
        <v>7</v>
      </c>
      <c r="I66" s="644">
        <v>3</v>
      </c>
      <c r="J66" s="565" t="s">
        <v>349</v>
      </c>
      <c r="K66" s="562">
        <v>15.2</v>
      </c>
      <c r="L66" s="562">
        <v>127</v>
      </c>
      <c r="M66" s="644">
        <v>15</v>
      </c>
      <c r="N66" s="644">
        <v>130</v>
      </c>
      <c r="O66" s="644">
        <v>1.8</v>
      </c>
      <c r="P66" s="567" t="s">
        <v>326</v>
      </c>
      <c r="Q66" s="644">
        <v>0.4</v>
      </c>
      <c r="R66" s="556"/>
      <c r="S66" s="556"/>
      <c r="T66" s="541">
        <v>6.4541739168206616E-2</v>
      </c>
      <c r="U66" s="557">
        <v>36.518099999999997</v>
      </c>
      <c r="V66" s="557">
        <v>24.309799999999999</v>
      </c>
      <c r="W66" s="557">
        <v>54.363661999999998</v>
      </c>
      <c r="X66" s="542">
        <v>1024.7022999999999</v>
      </c>
      <c r="Y66" s="557">
        <v>6.6512000000000002</v>
      </c>
      <c r="Z66" s="542">
        <v>97.926000000000002</v>
      </c>
      <c r="AA66" s="557">
        <v>8.1980000000000004</v>
      </c>
      <c r="AB66" s="557">
        <v>0.1331</v>
      </c>
      <c r="AC66" s="557">
        <v>0.3019</v>
      </c>
      <c r="AD66" s="557">
        <v>36.578800000000001</v>
      </c>
      <c r="AE66" s="557">
        <v>22.777200000000001</v>
      </c>
      <c r="AF66" s="557">
        <v>52.801828</v>
      </c>
      <c r="AG66" s="542">
        <v>1025.2836</v>
      </c>
      <c r="AH66" s="557">
        <v>3.4430000000000001</v>
      </c>
      <c r="AI66" s="542">
        <v>49.383000000000003</v>
      </c>
      <c r="AJ66" s="557">
        <v>8.0299999999999994</v>
      </c>
      <c r="AK66" s="557">
        <v>1.7384999999999999</v>
      </c>
      <c r="AL66" s="557">
        <v>5.9343000000000004</v>
      </c>
      <c r="AM66" s="542">
        <v>10.4</v>
      </c>
    </row>
    <row r="67" spans="1:39">
      <c r="A67" s="562" t="s">
        <v>235</v>
      </c>
      <c r="B67" s="563">
        <v>42807</v>
      </c>
      <c r="C67" s="580">
        <v>4.7214295244448676</v>
      </c>
      <c r="D67" s="644">
        <v>4.7</v>
      </c>
      <c r="E67" s="550">
        <v>4.43</v>
      </c>
      <c r="F67" s="550">
        <v>1.19</v>
      </c>
      <c r="G67" s="550">
        <v>0.879</v>
      </c>
      <c r="H67" s="644">
        <v>4</v>
      </c>
      <c r="I67" s="565" t="s">
        <v>349</v>
      </c>
      <c r="J67" s="565" t="s">
        <v>349</v>
      </c>
      <c r="K67" s="562">
        <v>16.8</v>
      </c>
      <c r="L67" s="562">
        <v>130</v>
      </c>
      <c r="M67" s="644">
        <v>17</v>
      </c>
      <c r="N67" s="644">
        <v>130</v>
      </c>
      <c r="O67" s="644">
        <v>3.2</v>
      </c>
      <c r="P67" s="567" t="s">
        <v>326</v>
      </c>
      <c r="Q67" s="644">
        <v>0.7</v>
      </c>
      <c r="R67" s="556"/>
      <c r="S67" s="556"/>
      <c r="T67" s="541">
        <v>0.13678475808091145</v>
      </c>
      <c r="U67" s="557">
        <v>36.511899999999997</v>
      </c>
      <c r="V67" s="557">
        <v>23.053100000000001</v>
      </c>
      <c r="W67" s="557">
        <v>53.002958999999997</v>
      </c>
      <c r="X67" s="542">
        <v>1025.0682999999999</v>
      </c>
      <c r="Y67" s="557">
        <v>6.0273000000000003</v>
      </c>
      <c r="Z67" s="542">
        <v>86.832999999999998</v>
      </c>
      <c r="AA67" s="557">
        <v>8.3079999999999998</v>
      </c>
      <c r="AB67" s="557">
        <v>0.48449999999999999</v>
      </c>
      <c r="AC67" s="557">
        <v>2.0028000000000001</v>
      </c>
      <c r="AD67" s="557">
        <v>36.5107</v>
      </c>
      <c r="AE67" s="557">
        <v>23.031700000000001</v>
      </c>
      <c r="AF67" s="557">
        <v>52.987307999999999</v>
      </c>
      <c r="AG67" s="542">
        <v>1025.1587</v>
      </c>
      <c r="AH67" s="557">
        <v>6.0453000000000001</v>
      </c>
      <c r="AI67" s="542">
        <v>87.058999999999997</v>
      </c>
      <c r="AJ67" s="557">
        <v>8.3040000000000003</v>
      </c>
      <c r="AK67" s="557">
        <v>1.1609</v>
      </c>
      <c r="AL67" s="557">
        <v>2.7881</v>
      </c>
      <c r="AM67" s="542">
        <v>4.3</v>
      </c>
    </row>
    <row r="68" spans="1:39">
      <c r="A68" s="562" t="s">
        <v>235</v>
      </c>
      <c r="B68" s="563">
        <v>42814</v>
      </c>
      <c r="C68" s="580">
        <v>1.1589550722632154</v>
      </c>
      <c r="D68" s="644">
        <v>1.2</v>
      </c>
      <c r="E68" s="550">
        <v>-1.1900000000000001E-2</v>
      </c>
      <c r="F68" s="550">
        <v>2.3199999999999998</v>
      </c>
      <c r="G68" s="550">
        <v>0.93300000000000005</v>
      </c>
      <c r="H68" s="565" t="s">
        <v>348</v>
      </c>
      <c r="I68" s="644">
        <v>2</v>
      </c>
      <c r="J68" s="565" t="s">
        <v>349</v>
      </c>
      <c r="K68" s="562">
        <v>17.100000000000001</v>
      </c>
      <c r="L68" s="562">
        <v>137</v>
      </c>
      <c r="M68" s="644">
        <v>17</v>
      </c>
      <c r="N68" s="644">
        <v>140</v>
      </c>
      <c r="O68" s="644">
        <v>2.4</v>
      </c>
      <c r="P68" s="567" t="s">
        <v>326</v>
      </c>
      <c r="Q68" s="644">
        <v>0.5</v>
      </c>
      <c r="R68" s="567"/>
      <c r="S68" s="567"/>
      <c r="T68" s="541">
        <v>0.13256974962492818</v>
      </c>
      <c r="U68" s="557">
        <v>36.559800000000003</v>
      </c>
      <c r="V68" s="557">
        <v>21.4907</v>
      </c>
      <c r="W68" s="557">
        <v>51.394489</v>
      </c>
      <c r="X68" s="542">
        <v>1025.5492999999999</v>
      </c>
      <c r="Y68" s="557">
        <v>6.8162000000000003</v>
      </c>
      <c r="Z68" s="542">
        <v>95.558000000000007</v>
      </c>
      <c r="AA68" s="557">
        <v>8.26</v>
      </c>
      <c r="AB68" s="557">
        <v>0.67090000000000005</v>
      </c>
      <c r="AC68" s="557">
        <v>1.1214999999999999</v>
      </c>
      <c r="AD68" s="557">
        <v>36.495600000000003</v>
      </c>
      <c r="AE68" s="557">
        <v>21.128</v>
      </c>
      <c r="AF68" s="557">
        <v>50.938000000000002</v>
      </c>
      <c r="AG68" s="542">
        <v>1025.6859999999999</v>
      </c>
      <c r="AH68" s="557">
        <v>6.3414999999999999</v>
      </c>
      <c r="AI68" s="542">
        <v>88.295000000000002</v>
      </c>
      <c r="AJ68" s="557">
        <v>8.1880000000000006</v>
      </c>
      <c r="AK68" s="557">
        <v>2.4424000000000001</v>
      </c>
      <c r="AL68" s="557">
        <v>4.2043999999999997</v>
      </c>
      <c r="AM68" s="542">
        <v>5</v>
      </c>
    </row>
    <row r="69" spans="1:39">
      <c r="A69" s="562" t="s">
        <v>235</v>
      </c>
      <c r="B69" s="563">
        <v>42821</v>
      </c>
      <c r="C69" s="580">
        <v>0.8394611283951009</v>
      </c>
      <c r="D69" s="644">
        <v>0.8</v>
      </c>
      <c r="E69" s="550">
        <v>0.44500000000000001</v>
      </c>
      <c r="F69" s="550">
        <v>0.77300000000000002</v>
      </c>
      <c r="G69" s="550">
        <v>0.87</v>
      </c>
      <c r="H69" s="565" t="s">
        <v>348</v>
      </c>
      <c r="I69" s="565" t="s">
        <v>349</v>
      </c>
      <c r="J69" s="565" t="s">
        <v>349</v>
      </c>
      <c r="K69" s="562">
        <v>16.8</v>
      </c>
      <c r="L69" s="562">
        <v>131</v>
      </c>
      <c r="M69" s="644">
        <v>17</v>
      </c>
      <c r="N69" s="644">
        <v>130</v>
      </c>
      <c r="O69" s="644">
        <v>1.9</v>
      </c>
      <c r="P69" s="567" t="s">
        <v>326</v>
      </c>
      <c r="Q69" s="644">
        <v>0.4</v>
      </c>
      <c r="R69" s="556"/>
      <c r="S69" s="556"/>
      <c r="T69" s="541">
        <v>0.15580881688671491</v>
      </c>
      <c r="U69" s="557">
        <v>36.571199999999997</v>
      </c>
      <c r="V69" s="557">
        <v>21.03</v>
      </c>
      <c r="W69" s="557">
        <v>50.918965999999998</v>
      </c>
      <c r="X69" s="542">
        <v>1025.6863000000001</v>
      </c>
      <c r="Y69" s="557">
        <v>6.6942000000000004</v>
      </c>
      <c r="Z69" s="542">
        <v>93.082999999999998</v>
      </c>
      <c r="AA69" s="557">
        <v>8.2200000000000006</v>
      </c>
      <c r="AB69" s="557">
        <v>0.81599999999999995</v>
      </c>
      <c r="AC69" s="557">
        <v>1.0199</v>
      </c>
      <c r="AD69" s="557">
        <v>36.568399999999997</v>
      </c>
      <c r="AE69" s="557">
        <v>20.826699999999999</v>
      </c>
      <c r="AF69" s="557">
        <v>50.708426000000003</v>
      </c>
      <c r="AG69" s="542">
        <v>1025.8241</v>
      </c>
      <c r="AH69" s="557">
        <v>6.5656999999999996</v>
      </c>
      <c r="AI69" s="542">
        <v>90.962000000000003</v>
      </c>
      <c r="AJ69" s="557">
        <v>8.2149999999999999</v>
      </c>
      <c r="AK69" s="557">
        <v>1.1418999999999999</v>
      </c>
      <c r="AL69" s="557">
        <v>3.6044</v>
      </c>
      <c r="AM69" s="542">
        <v>3.8</v>
      </c>
    </row>
    <row r="70" spans="1:39">
      <c r="A70" s="562" t="s">
        <v>356</v>
      </c>
      <c r="B70" s="563">
        <v>42705</v>
      </c>
      <c r="C70" s="580">
        <v>0.69889900000000005</v>
      </c>
      <c r="D70" s="644">
        <v>0.7</v>
      </c>
      <c r="E70" s="581">
        <v>4.65E-2</v>
      </c>
      <c r="F70" s="582">
        <v>3.46</v>
      </c>
      <c r="G70" s="582">
        <v>1.59</v>
      </c>
      <c r="H70" s="565" t="s">
        <v>348</v>
      </c>
      <c r="I70" s="644">
        <v>3</v>
      </c>
      <c r="J70" s="565" t="s">
        <v>349</v>
      </c>
      <c r="K70" s="562">
        <v>16.8</v>
      </c>
      <c r="L70" s="562">
        <v>107</v>
      </c>
      <c r="M70" s="644">
        <v>17</v>
      </c>
      <c r="N70" s="644">
        <v>110</v>
      </c>
      <c r="O70" s="556"/>
      <c r="P70" s="556"/>
      <c r="Q70" s="556"/>
      <c r="R70" s="556"/>
      <c r="S70" s="556"/>
    </row>
    <row r="71" spans="1:39">
      <c r="A71" s="562" t="s">
        <v>356</v>
      </c>
      <c r="B71" s="563">
        <v>42713</v>
      </c>
      <c r="C71" s="580">
        <v>2.480702</v>
      </c>
      <c r="D71" s="644">
        <v>2.5</v>
      </c>
      <c r="E71" s="583">
        <v>2.87</v>
      </c>
      <c r="F71" s="582">
        <v>3.67</v>
      </c>
      <c r="G71" s="582">
        <v>0.45300000000000001</v>
      </c>
      <c r="H71" s="565" t="s">
        <v>348</v>
      </c>
      <c r="I71" s="644">
        <v>4</v>
      </c>
      <c r="J71" s="565" t="s">
        <v>349</v>
      </c>
      <c r="K71" s="562">
        <v>17.899999999999999</v>
      </c>
      <c r="L71" s="562">
        <v>138</v>
      </c>
      <c r="M71" s="644">
        <v>18</v>
      </c>
      <c r="N71" s="644">
        <v>140</v>
      </c>
      <c r="O71" s="556"/>
      <c r="P71" s="556"/>
      <c r="Q71" s="556"/>
      <c r="R71" s="556"/>
      <c r="S71" s="556"/>
      <c r="T71" s="558"/>
      <c r="U71" s="553"/>
    </row>
    <row r="72" spans="1:39">
      <c r="A72" s="562" t="s">
        <v>356</v>
      </c>
      <c r="B72" s="563">
        <v>42720</v>
      </c>
      <c r="C72" s="580">
        <v>1.9018600000000001</v>
      </c>
      <c r="D72" s="644">
        <v>1.9</v>
      </c>
      <c r="E72" s="582">
        <v>2.7</v>
      </c>
      <c r="F72" s="582">
        <v>2.56</v>
      </c>
      <c r="G72" s="582">
        <v>0.82399999999999995</v>
      </c>
      <c r="H72" s="565" t="s">
        <v>348</v>
      </c>
      <c r="I72" s="644">
        <v>3</v>
      </c>
      <c r="J72" s="565" t="s">
        <v>349</v>
      </c>
      <c r="K72" s="562">
        <v>16</v>
      </c>
      <c r="L72" s="562">
        <v>121</v>
      </c>
      <c r="M72" s="644">
        <v>16</v>
      </c>
      <c r="N72" s="644">
        <v>120</v>
      </c>
      <c r="O72" s="556"/>
      <c r="P72" s="556"/>
      <c r="Q72" s="556"/>
      <c r="R72" s="556"/>
      <c r="S72" s="556"/>
      <c r="T72" s="558"/>
      <c r="U72" s="553"/>
    </row>
    <row r="73" spans="1:39">
      <c r="A73" s="562" t="s">
        <v>356</v>
      </c>
      <c r="B73" s="563">
        <v>42727</v>
      </c>
      <c r="C73" s="580">
        <v>1.030187</v>
      </c>
      <c r="D73" s="644">
        <v>1</v>
      </c>
      <c r="E73" s="583">
        <v>1.8</v>
      </c>
      <c r="F73" s="583">
        <v>4.25</v>
      </c>
      <c r="G73" s="583">
        <v>0.64900000000000002</v>
      </c>
      <c r="H73" s="565" t="s">
        <v>348</v>
      </c>
      <c r="I73" s="644">
        <v>4</v>
      </c>
      <c r="J73" s="565" t="s">
        <v>349</v>
      </c>
      <c r="K73" s="562">
        <v>22.2</v>
      </c>
      <c r="L73" s="562">
        <v>143</v>
      </c>
      <c r="M73" s="644">
        <v>22</v>
      </c>
      <c r="N73" s="644">
        <v>140</v>
      </c>
      <c r="O73" s="556"/>
      <c r="P73" s="556"/>
      <c r="Q73" s="556"/>
      <c r="R73" s="556"/>
      <c r="S73" s="552"/>
      <c r="T73" s="558"/>
      <c r="U73" s="552"/>
      <c r="V73" s="553"/>
    </row>
    <row r="74" spans="1:39">
      <c r="A74" s="562" t="s">
        <v>356</v>
      </c>
      <c r="B74" s="563">
        <v>42744</v>
      </c>
      <c r="C74" s="580">
        <v>4.3472710000000001</v>
      </c>
      <c r="D74" s="644">
        <v>4.3</v>
      </c>
      <c r="E74" s="582">
        <v>4.0599999999999996</v>
      </c>
      <c r="F74" s="584">
        <v>3.8</v>
      </c>
      <c r="G74" s="582">
        <v>1.2</v>
      </c>
      <c r="H74" s="644">
        <v>4</v>
      </c>
      <c r="I74" s="644">
        <v>4</v>
      </c>
      <c r="J74" s="565" t="s">
        <v>349</v>
      </c>
      <c r="K74" s="562">
        <v>21.3</v>
      </c>
      <c r="L74" s="562">
        <v>169</v>
      </c>
      <c r="M74" s="644">
        <v>21</v>
      </c>
      <c r="N74" s="644">
        <v>170</v>
      </c>
      <c r="O74" s="556"/>
      <c r="P74" s="556"/>
      <c r="Q74" s="556"/>
      <c r="R74" s="556"/>
      <c r="S74" s="552"/>
      <c r="T74" s="558"/>
    </row>
    <row r="75" spans="1:39">
      <c r="A75" s="562" t="s">
        <v>356</v>
      </c>
      <c r="B75" s="563">
        <v>42751</v>
      </c>
      <c r="C75" s="580">
        <v>1.6053500000000001</v>
      </c>
      <c r="D75" s="644">
        <v>1.6</v>
      </c>
      <c r="E75" s="583">
        <v>1.29</v>
      </c>
      <c r="F75" s="581">
        <v>2.5</v>
      </c>
      <c r="G75" s="583">
        <v>0.56499999999999995</v>
      </c>
      <c r="H75" s="565" t="s">
        <v>348</v>
      </c>
      <c r="I75" s="644">
        <v>2</v>
      </c>
      <c r="J75" s="565" t="s">
        <v>349</v>
      </c>
      <c r="K75" s="562">
        <v>20.5</v>
      </c>
      <c r="L75" s="562">
        <v>140</v>
      </c>
      <c r="M75" s="644">
        <v>20</v>
      </c>
      <c r="N75" s="644">
        <v>140</v>
      </c>
      <c r="O75" s="556"/>
      <c r="P75" s="556"/>
      <c r="Q75" s="556"/>
      <c r="R75" s="556"/>
      <c r="S75" s="552"/>
      <c r="T75" s="558"/>
      <c r="U75" s="552"/>
      <c r="V75" s="553"/>
    </row>
    <row r="76" spans="1:39">
      <c r="A76" s="562" t="s">
        <v>356</v>
      </c>
      <c r="B76" s="563">
        <v>42758</v>
      </c>
      <c r="C76" s="580">
        <v>1.6956850000000001</v>
      </c>
      <c r="D76" s="644">
        <v>1.7</v>
      </c>
      <c r="E76" s="582">
        <v>1.34</v>
      </c>
      <c r="F76" s="583">
        <v>2.2999999999999998</v>
      </c>
      <c r="G76" s="582">
        <v>0.65900000000000003</v>
      </c>
      <c r="H76" s="565" t="s">
        <v>348</v>
      </c>
      <c r="I76" s="644">
        <v>2</v>
      </c>
      <c r="J76" s="565" t="s">
        <v>349</v>
      </c>
      <c r="K76" s="562">
        <v>19.600000000000001</v>
      </c>
      <c r="L76" s="562">
        <v>142</v>
      </c>
      <c r="M76" s="644">
        <v>20</v>
      </c>
      <c r="N76" s="644">
        <v>140</v>
      </c>
      <c r="O76" s="556"/>
      <c r="P76" s="556"/>
      <c r="Q76" s="556"/>
      <c r="R76" s="556"/>
      <c r="S76" s="556"/>
      <c r="T76" s="558"/>
      <c r="U76" s="553"/>
    </row>
    <row r="77" spans="1:39">
      <c r="A77" s="562" t="s">
        <v>356</v>
      </c>
      <c r="B77" s="563">
        <v>42765</v>
      </c>
      <c r="C77" s="580">
        <v>3.3843130000000001</v>
      </c>
      <c r="D77" s="644">
        <v>3.4</v>
      </c>
      <c r="E77" s="582">
        <v>4.47</v>
      </c>
      <c r="F77" s="582">
        <v>3.79</v>
      </c>
      <c r="G77" s="582">
        <v>0.437</v>
      </c>
      <c r="H77" s="644">
        <v>4</v>
      </c>
      <c r="I77" s="644">
        <v>4</v>
      </c>
      <c r="J77" s="565" t="s">
        <v>349</v>
      </c>
      <c r="K77" s="562">
        <v>31.3</v>
      </c>
      <c r="L77" s="562">
        <v>180</v>
      </c>
      <c r="M77" s="644">
        <v>31</v>
      </c>
      <c r="N77" s="644">
        <v>180</v>
      </c>
      <c r="O77" s="556"/>
      <c r="P77" s="556"/>
      <c r="Q77" s="556"/>
      <c r="R77" s="556"/>
      <c r="S77" s="556"/>
      <c r="T77" s="558"/>
      <c r="U77" s="553"/>
    </row>
    <row r="78" spans="1:39">
      <c r="A78" s="562" t="s">
        <v>356</v>
      </c>
      <c r="B78" s="563">
        <v>42772</v>
      </c>
      <c r="C78" s="580">
        <v>1.0646949999999999</v>
      </c>
      <c r="D78" s="644">
        <v>1.1000000000000001</v>
      </c>
      <c r="E78" s="582">
        <v>1.44</v>
      </c>
      <c r="F78" s="582">
        <v>1.91</v>
      </c>
      <c r="G78" s="582">
        <v>0.23300000000000001</v>
      </c>
      <c r="H78" s="565" t="s">
        <v>348</v>
      </c>
      <c r="I78" s="565" t="s">
        <v>349</v>
      </c>
      <c r="J78" s="565" t="s">
        <v>349</v>
      </c>
      <c r="K78" s="562">
        <v>19.3</v>
      </c>
      <c r="L78" s="562">
        <v>146</v>
      </c>
      <c r="M78" s="644">
        <v>19</v>
      </c>
      <c r="N78" s="644">
        <v>150</v>
      </c>
      <c r="O78" s="556"/>
      <c r="P78" s="556"/>
      <c r="Q78" s="556"/>
      <c r="R78" s="556"/>
      <c r="S78" s="556"/>
      <c r="T78" s="558"/>
      <c r="U78" s="553"/>
    </row>
    <row r="79" spans="1:39">
      <c r="A79" s="562" t="s">
        <v>356</v>
      </c>
      <c r="B79" s="563">
        <v>42779</v>
      </c>
      <c r="C79" s="580">
        <v>52.619520000000001</v>
      </c>
      <c r="D79" s="644">
        <v>53</v>
      </c>
      <c r="E79" s="581">
        <v>50.2</v>
      </c>
      <c r="F79" s="581">
        <v>10.8</v>
      </c>
      <c r="G79" s="581">
        <v>5.22</v>
      </c>
      <c r="H79" s="644">
        <v>50</v>
      </c>
      <c r="I79" s="644">
        <v>11</v>
      </c>
      <c r="J79" s="644">
        <v>5</v>
      </c>
      <c r="K79" s="562">
        <v>26.9</v>
      </c>
      <c r="L79" s="562">
        <v>182</v>
      </c>
      <c r="M79" s="644">
        <v>27</v>
      </c>
      <c r="N79" s="644">
        <v>180</v>
      </c>
      <c r="O79" s="556"/>
      <c r="P79" s="556"/>
      <c r="Q79" s="556"/>
      <c r="R79" s="556"/>
      <c r="S79" s="556"/>
      <c r="T79" s="558"/>
      <c r="U79" s="553"/>
    </row>
    <row r="80" spans="1:39">
      <c r="A80" s="562" t="s">
        <v>356</v>
      </c>
      <c r="B80" s="563">
        <v>42786</v>
      </c>
      <c r="C80" s="580">
        <v>1.212763</v>
      </c>
      <c r="D80" s="644">
        <v>1.2</v>
      </c>
      <c r="E80" s="582">
        <v>2.36</v>
      </c>
      <c r="F80" s="582">
        <v>2.58</v>
      </c>
      <c r="G80" s="582">
        <v>1.4</v>
      </c>
      <c r="H80" s="565" t="s">
        <v>348</v>
      </c>
      <c r="I80" s="644">
        <v>3</v>
      </c>
      <c r="J80" s="565" t="s">
        <v>349</v>
      </c>
      <c r="K80" s="562">
        <v>16.100000000000001</v>
      </c>
      <c r="L80" s="562">
        <v>119</v>
      </c>
      <c r="M80" s="644">
        <v>16</v>
      </c>
      <c r="N80" s="644">
        <v>120</v>
      </c>
      <c r="O80" s="556"/>
      <c r="P80" s="556"/>
      <c r="Q80" s="556"/>
      <c r="R80" s="556"/>
      <c r="S80" s="556"/>
      <c r="T80" s="558"/>
      <c r="U80" s="553"/>
    </row>
    <row r="81" spans="1:22">
      <c r="A81" s="562" t="s">
        <v>356</v>
      </c>
      <c r="B81" s="563">
        <v>42793</v>
      </c>
      <c r="C81" s="580">
        <v>5.7440412656056417</v>
      </c>
      <c r="D81" s="644">
        <v>5.7</v>
      </c>
      <c r="E81" s="550">
        <v>5.07</v>
      </c>
      <c r="F81" s="550">
        <v>5.82</v>
      </c>
      <c r="G81" s="550">
        <v>2.97</v>
      </c>
      <c r="H81" s="644">
        <v>5</v>
      </c>
      <c r="I81" s="644">
        <v>6</v>
      </c>
      <c r="J81" s="644">
        <v>3</v>
      </c>
      <c r="K81" s="562">
        <v>30.4</v>
      </c>
      <c r="L81" s="562">
        <v>201</v>
      </c>
      <c r="M81" s="644">
        <v>30</v>
      </c>
      <c r="N81" s="644">
        <v>200</v>
      </c>
      <c r="O81" s="556"/>
      <c r="P81" s="556"/>
      <c r="Q81" s="556"/>
      <c r="R81" s="556"/>
      <c r="S81" s="556"/>
      <c r="T81" s="558"/>
      <c r="U81" s="553"/>
    </row>
    <row r="82" spans="1:22">
      <c r="A82" s="562" t="s">
        <v>356</v>
      </c>
      <c r="B82" s="563">
        <v>42800</v>
      </c>
      <c r="C82" s="580">
        <v>69.023015343562378</v>
      </c>
      <c r="D82" s="644">
        <v>69</v>
      </c>
      <c r="E82" s="550">
        <v>66</v>
      </c>
      <c r="F82" s="550">
        <v>15.9</v>
      </c>
      <c r="G82" s="550">
        <v>6.32</v>
      </c>
      <c r="H82" s="644">
        <v>66</v>
      </c>
      <c r="I82" s="644">
        <v>16</v>
      </c>
      <c r="J82" s="644">
        <v>6</v>
      </c>
      <c r="K82" s="562">
        <v>41.6</v>
      </c>
      <c r="L82" s="562">
        <v>259</v>
      </c>
      <c r="M82" s="644">
        <v>42</v>
      </c>
      <c r="N82" s="644">
        <v>260</v>
      </c>
      <c r="O82" s="556"/>
      <c r="P82" s="556"/>
      <c r="Q82" s="556"/>
      <c r="R82" s="556"/>
      <c r="S82" s="556"/>
      <c r="T82" s="558"/>
      <c r="U82" s="553"/>
    </row>
    <row r="83" spans="1:22">
      <c r="A83" s="562" t="s">
        <v>356</v>
      </c>
      <c r="B83" s="563">
        <v>42807</v>
      </c>
      <c r="C83" s="580">
        <v>4.0714519203278376</v>
      </c>
      <c r="D83" s="644">
        <v>4.0999999999999996</v>
      </c>
      <c r="E83" s="550">
        <v>4.07</v>
      </c>
      <c r="F83" s="550">
        <v>0.98</v>
      </c>
      <c r="G83" s="550">
        <v>1.32</v>
      </c>
      <c r="H83" s="644">
        <v>4</v>
      </c>
      <c r="I83" s="565" t="s">
        <v>349</v>
      </c>
      <c r="J83" s="565" t="s">
        <v>349</v>
      </c>
      <c r="K83" s="562">
        <v>17.2</v>
      </c>
      <c r="L83" s="562">
        <v>137</v>
      </c>
      <c r="M83" s="644">
        <v>17</v>
      </c>
      <c r="N83" s="644">
        <v>140</v>
      </c>
      <c r="O83" s="556"/>
      <c r="P83" s="556"/>
      <c r="Q83" s="556"/>
      <c r="R83" s="556"/>
      <c r="S83" s="556"/>
      <c r="T83" s="558"/>
      <c r="U83" s="553"/>
    </row>
    <row r="84" spans="1:22">
      <c r="A84" s="562" t="s">
        <v>356</v>
      </c>
      <c r="B84" s="563">
        <v>42814</v>
      </c>
      <c r="C84" s="580">
        <v>2.162367083532907</v>
      </c>
      <c r="D84" s="644">
        <v>2.2000000000000002</v>
      </c>
      <c r="E84" s="550">
        <v>1.72</v>
      </c>
      <c r="F84" s="550">
        <v>3.27</v>
      </c>
      <c r="G84" s="550">
        <v>2.5099999999999998</v>
      </c>
      <c r="H84" s="565" t="s">
        <v>348</v>
      </c>
      <c r="I84" s="644">
        <v>3</v>
      </c>
      <c r="J84" s="644">
        <v>3</v>
      </c>
      <c r="K84" s="562">
        <v>24.9</v>
      </c>
      <c r="L84" s="562">
        <v>163</v>
      </c>
      <c r="M84" s="644">
        <v>25</v>
      </c>
      <c r="N84" s="644">
        <v>160</v>
      </c>
      <c r="O84" s="567"/>
      <c r="P84" s="567"/>
      <c r="Q84" s="567"/>
      <c r="R84" s="567"/>
      <c r="S84" s="567"/>
      <c r="T84" s="569"/>
      <c r="U84" s="565"/>
    </row>
    <row r="85" spans="1:22">
      <c r="A85" s="562" t="s">
        <v>356</v>
      </c>
      <c r="B85" s="563">
        <v>42821</v>
      </c>
      <c r="C85" s="580">
        <v>0.72350742665034107</v>
      </c>
      <c r="D85" s="644">
        <v>0.7</v>
      </c>
      <c r="E85" s="550">
        <v>0.66</v>
      </c>
      <c r="F85" s="550">
        <v>0.45200000000000001</v>
      </c>
      <c r="G85" s="550">
        <v>0.59299999999999997</v>
      </c>
      <c r="H85" s="565" t="s">
        <v>348</v>
      </c>
      <c r="I85" s="565" t="s">
        <v>349</v>
      </c>
      <c r="J85" s="565" t="s">
        <v>349</v>
      </c>
      <c r="K85" s="562">
        <v>17.600000000000001</v>
      </c>
      <c r="L85" s="562">
        <v>144</v>
      </c>
      <c r="M85" s="644">
        <v>18</v>
      </c>
      <c r="N85" s="644">
        <v>140</v>
      </c>
      <c r="O85" s="556"/>
      <c r="P85" s="556"/>
      <c r="Q85" s="556"/>
      <c r="R85" s="556"/>
      <c r="S85" s="556"/>
      <c r="T85" s="558"/>
      <c r="U85" s="553"/>
    </row>
    <row r="86" spans="1:22">
      <c r="A86" s="562" t="s">
        <v>358</v>
      </c>
      <c r="B86" s="563">
        <v>42705</v>
      </c>
      <c r="C86" s="580">
        <v>0.41742499999999999</v>
      </c>
      <c r="D86" s="565" t="s">
        <v>350</v>
      </c>
      <c r="E86" s="581">
        <v>-0.24099999999999999</v>
      </c>
      <c r="F86" s="582">
        <v>4.17</v>
      </c>
      <c r="G86" s="582">
        <v>0.69899999999999995</v>
      </c>
      <c r="H86" s="565" t="s">
        <v>348</v>
      </c>
      <c r="I86" s="644">
        <v>4</v>
      </c>
      <c r="J86" s="565" t="s">
        <v>349</v>
      </c>
      <c r="K86" s="562">
        <v>15.9</v>
      </c>
      <c r="L86" s="562">
        <v>116</v>
      </c>
      <c r="M86" s="644">
        <v>16</v>
      </c>
      <c r="N86" s="644">
        <v>120</v>
      </c>
      <c r="O86" s="556"/>
      <c r="P86" s="556"/>
      <c r="Q86" s="556"/>
      <c r="R86" s="556"/>
      <c r="S86" s="556"/>
    </row>
    <row r="87" spans="1:22">
      <c r="A87" s="562" t="s">
        <v>358</v>
      </c>
      <c r="B87" s="563">
        <v>42713</v>
      </c>
      <c r="C87" s="580">
        <v>0.80784100000000003</v>
      </c>
      <c r="D87" s="644">
        <v>0.8</v>
      </c>
      <c r="E87" s="583">
        <v>0.626</v>
      </c>
      <c r="F87" s="582">
        <v>2.04</v>
      </c>
      <c r="G87" s="582">
        <v>0.25900000000000001</v>
      </c>
      <c r="H87" s="565" t="s">
        <v>348</v>
      </c>
      <c r="I87" s="644">
        <v>2</v>
      </c>
      <c r="J87" s="565" t="s">
        <v>349</v>
      </c>
      <c r="K87" s="562">
        <v>12.8</v>
      </c>
      <c r="L87" s="562">
        <v>101</v>
      </c>
      <c r="M87" s="644">
        <v>13</v>
      </c>
      <c r="N87" s="644">
        <v>100</v>
      </c>
      <c r="O87" s="556"/>
      <c r="P87" s="556"/>
      <c r="Q87" s="556"/>
      <c r="R87" s="556"/>
      <c r="S87" s="556"/>
      <c r="T87" s="558"/>
      <c r="U87" s="553"/>
    </row>
    <row r="88" spans="1:22">
      <c r="A88" s="562" t="s">
        <v>358</v>
      </c>
      <c r="B88" s="563">
        <v>42720</v>
      </c>
      <c r="C88" s="580">
        <v>0.44029099999999999</v>
      </c>
      <c r="D88" s="565" t="s">
        <v>350</v>
      </c>
      <c r="E88" s="582">
        <v>1.88</v>
      </c>
      <c r="F88" s="582">
        <v>1.68</v>
      </c>
      <c r="G88" s="582">
        <v>0.70799999999999996</v>
      </c>
      <c r="H88" s="565" t="s">
        <v>348</v>
      </c>
      <c r="I88" s="565" t="s">
        <v>349</v>
      </c>
      <c r="J88" s="565" t="s">
        <v>349</v>
      </c>
      <c r="K88" s="562">
        <v>13.5</v>
      </c>
      <c r="L88" s="562">
        <v>108</v>
      </c>
      <c r="M88" s="644">
        <v>14</v>
      </c>
      <c r="N88" s="644">
        <v>110</v>
      </c>
      <c r="O88" s="556"/>
      <c r="P88" s="556"/>
      <c r="Q88" s="556"/>
      <c r="R88" s="556"/>
      <c r="S88" s="556"/>
      <c r="T88" s="558"/>
      <c r="U88" s="553"/>
    </row>
    <row r="89" spans="1:22">
      <c r="A89" s="562" t="s">
        <v>358</v>
      </c>
      <c r="B89" s="563">
        <v>42727</v>
      </c>
      <c r="C89" s="580">
        <v>0.36258899999999999</v>
      </c>
      <c r="D89" s="565" t="s">
        <v>350</v>
      </c>
      <c r="E89" s="583">
        <v>1.25</v>
      </c>
      <c r="F89" s="583">
        <v>2.63</v>
      </c>
      <c r="G89" s="583">
        <v>0.66</v>
      </c>
      <c r="H89" s="565" t="s">
        <v>348</v>
      </c>
      <c r="I89" s="644">
        <v>3</v>
      </c>
      <c r="J89" s="565" t="s">
        <v>349</v>
      </c>
      <c r="K89" s="562">
        <v>15.4</v>
      </c>
      <c r="L89" s="562">
        <v>117</v>
      </c>
      <c r="M89" s="644">
        <v>15</v>
      </c>
      <c r="N89" s="644">
        <v>120</v>
      </c>
      <c r="O89" s="556"/>
      <c r="P89" s="556"/>
      <c r="Q89" s="556"/>
      <c r="R89" s="556"/>
      <c r="S89" s="552"/>
      <c r="T89" s="558"/>
      <c r="U89" s="552"/>
      <c r="V89" s="553"/>
    </row>
    <row r="90" spans="1:22">
      <c r="A90" s="562" t="s">
        <v>358</v>
      </c>
      <c r="B90" s="563">
        <v>42744</v>
      </c>
      <c r="C90" s="580">
        <v>0.42765799999999998</v>
      </c>
      <c r="D90" s="565" t="s">
        <v>350</v>
      </c>
      <c r="E90" s="582">
        <v>0.36</v>
      </c>
      <c r="F90" s="584">
        <v>2.0099999999999998</v>
      </c>
      <c r="G90" s="582">
        <v>0.91300000000000003</v>
      </c>
      <c r="H90" s="565" t="s">
        <v>348</v>
      </c>
      <c r="I90" s="644">
        <v>2</v>
      </c>
      <c r="J90" s="565" t="s">
        <v>349</v>
      </c>
      <c r="K90" s="562">
        <v>16.399999999999999</v>
      </c>
      <c r="L90" s="562">
        <v>146</v>
      </c>
      <c r="M90" s="644">
        <v>16</v>
      </c>
      <c r="N90" s="644">
        <v>150</v>
      </c>
      <c r="O90" s="556"/>
      <c r="P90" s="556"/>
      <c r="Q90" s="556"/>
      <c r="R90" s="556"/>
      <c r="S90" s="552"/>
      <c r="T90" s="558"/>
    </row>
    <row r="91" spans="1:22">
      <c r="A91" s="562" t="s">
        <v>358</v>
      </c>
      <c r="B91" s="563">
        <v>42751</v>
      </c>
      <c r="C91" s="580">
        <v>0.54928100000000002</v>
      </c>
      <c r="D91" s="644">
        <v>0.5</v>
      </c>
      <c r="E91" s="583">
        <v>0.89</v>
      </c>
      <c r="F91" s="581">
        <v>2</v>
      </c>
      <c r="G91" s="583">
        <v>0.92300000000000004</v>
      </c>
      <c r="H91" s="565" t="s">
        <v>348</v>
      </c>
      <c r="I91" s="644">
        <v>2</v>
      </c>
      <c r="J91" s="565" t="s">
        <v>349</v>
      </c>
      <c r="K91" s="562">
        <v>18.3</v>
      </c>
      <c r="L91" s="562">
        <v>131</v>
      </c>
      <c r="M91" s="644">
        <v>18</v>
      </c>
      <c r="N91" s="644">
        <v>130</v>
      </c>
      <c r="O91" s="556"/>
      <c r="P91" s="556"/>
      <c r="Q91" s="556"/>
      <c r="R91" s="556"/>
      <c r="S91" s="552"/>
      <c r="T91" s="558"/>
      <c r="U91" s="552"/>
      <c r="V91" s="553"/>
    </row>
    <row r="92" spans="1:22">
      <c r="A92" s="562" t="s">
        <v>358</v>
      </c>
      <c r="B92" s="563">
        <v>42758</v>
      </c>
      <c r="C92" s="580">
        <v>0.24975600000000001</v>
      </c>
      <c r="D92" s="565" t="s">
        <v>350</v>
      </c>
      <c r="E92" s="582">
        <v>1.1000000000000001</v>
      </c>
      <c r="F92" s="583">
        <v>1.53</v>
      </c>
      <c r="G92" s="582">
        <v>0.77900000000000003</v>
      </c>
      <c r="H92" s="565" t="s">
        <v>348</v>
      </c>
      <c r="I92" s="565" t="s">
        <v>349</v>
      </c>
      <c r="J92" s="565" t="s">
        <v>349</v>
      </c>
      <c r="K92" s="562">
        <v>14.3</v>
      </c>
      <c r="L92" s="562">
        <v>113</v>
      </c>
      <c r="M92" s="644">
        <v>14</v>
      </c>
      <c r="N92" s="644">
        <v>110</v>
      </c>
      <c r="O92" s="556"/>
      <c r="P92" s="556"/>
      <c r="Q92" s="556"/>
      <c r="R92" s="556"/>
      <c r="S92" s="556"/>
      <c r="T92" s="558"/>
      <c r="U92" s="553"/>
    </row>
    <row r="93" spans="1:22">
      <c r="A93" s="562" t="s">
        <v>358</v>
      </c>
      <c r="B93" s="563">
        <v>42765</v>
      </c>
      <c r="C93" s="580">
        <v>0.22364400000000001</v>
      </c>
      <c r="D93" s="565" t="s">
        <v>350</v>
      </c>
      <c r="E93" s="582">
        <v>1.78</v>
      </c>
      <c r="F93" s="582">
        <v>0.63500000000000001</v>
      </c>
      <c r="G93" s="582">
        <v>-1.15E-2</v>
      </c>
      <c r="H93" s="565" t="s">
        <v>348</v>
      </c>
      <c r="I93" s="565" t="s">
        <v>349</v>
      </c>
      <c r="J93" s="565" t="s">
        <v>349</v>
      </c>
      <c r="K93" s="562">
        <v>14.1</v>
      </c>
      <c r="L93" s="562">
        <v>113</v>
      </c>
      <c r="M93" s="644">
        <v>14</v>
      </c>
      <c r="N93" s="644">
        <v>110</v>
      </c>
      <c r="O93" s="556"/>
      <c r="P93" s="556"/>
      <c r="Q93" s="556"/>
      <c r="R93" s="556"/>
      <c r="S93" s="556"/>
      <c r="T93" s="558"/>
      <c r="U93" s="553"/>
    </row>
    <row r="94" spans="1:22">
      <c r="A94" s="562" t="s">
        <v>358</v>
      </c>
      <c r="B94" s="563">
        <v>42772</v>
      </c>
      <c r="C94" s="580">
        <v>0.33019199999999999</v>
      </c>
      <c r="D94" s="565" t="s">
        <v>350</v>
      </c>
      <c r="E94" s="582">
        <v>1.79</v>
      </c>
      <c r="F94" s="582">
        <v>1.6</v>
      </c>
      <c r="G94" s="582">
        <v>0.499</v>
      </c>
      <c r="H94" s="565" t="s">
        <v>348</v>
      </c>
      <c r="I94" s="565" t="s">
        <v>349</v>
      </c>
      <c r="J94" s="565" t="s">
        <v>349</v>
      </c>
      <c r="K94" s="562">
        <v>15.6</v>
      </c>
      <c r="L94" s="562">
        <v>125</v>
      </c>
      <c r="M94" s="644">
        <v>16</v>
      </c>
      <c r="N94" s="644">
        <v>120</v>
      </c>
      <c r="O94" s="556"/>
      <c r="P94" s="556"/>
      <c r="Q94" s="556"/>
      <c r="R94" s="556"/>
      <c r="S94" s="556"/>
      <c r="T94" s="558"/>
      <c r="U94" s="553"/>
    </row>
    <row r="95" spans="1:22">
      <c r="A95" s="562" t="s">
        <v>358</v>
      </c>
      <c r="B95" s="563">
        <v>42779</v>
      </c>
      <c r="C95" s="580">
        <v>0.29913800000000001</v>
      </c>
      <c r="D95" s="565" t="s">
        <v>350</v>
      </c>
      <c r="E95" s="581">
        <v>1.24</v>
      </c>
      <c r="F95" s="581">
        <v>2.06</v>
      </c>
      <c r="G95" s="581">
        <v>0.40799999999999997</v>
      </c>
      <c r="H95" s="565" t="s">
        <v>348</v>
      </c>
      <c r="I95" s="644">
        <v>2</v>
      </c>
      <c r="J95" s="565" t="s">
        <v>349</v>
      </c>
      <c r="K95" s="562">
        <v>13.8</v>
      </c>
      <c r="L95" s="562">
        <v>104</v>
      </c>
      <c r="M95" s="644">
        <v>14</v>
      </c>
      <c r="N95" s="644">
        <v>100</v>
      </c>
      <c r="O95" s="556"/>
      <c r="P95" s="556"/>
      <c r="Q95" s="556"/>
      <c r="R95" s="556"/>
      <c r="S95" s="556"/>
      <c r="T95" s="558"/>
      <c r="U95" s="553"/>
    </row>
    <row r="96" spans="1:22">
      <c r="A96" s="562" t="s">
        <v>358</v>
      </c>
      <c r="B96" s="563">
        <v>42786</v>
      </c>
      <c r="C96" s="580">
        <v>0.45318999999999998</v>
      </c>
      <c r="D96" s="565" t="s">
        <v>350</v>
      </c>
      <c r="E96" s="582">
        <v>1.0900000000000001</v>
      </c>
      <c r="F96" s="582">
        <v>1.07</v>
      </c>
      <c r="G96" s="582">
        <v>0.67300000000000004</v>
      </c>
      <c r="H96" s="565" t="s">
        <v>348</v>
      </c>
      <c r="I96" s="565" t="s">
        <v>349</v>
      </c>
      <c r="J96" s="565" t="s">
        <v>349</v>
      </c>
      <c r="K96" s="562">
        <v>12.5</v>
      </c>
      <c r="L96" s="562">
        <v>120</v>
      </c>
      <c r="M96" s="644">
        <v>12</v>
      </c>
      <c r="N96" s="644">
        <v>120</v>
      </c>
      <c r="O96" s="556"/>
      <c r="P96" s="556"/>
      <c r="Q96" s="556"/>
      <c r="R96" s="556"/>
      <c r="S96" s="556"/>
      <c r="T96" s="558"/>
      <c r="U96" s="553"/>
    </row>
    <row r="97" spans="1:39">
      <c r="A97" s="562" t="s">
        <v>358</v>
      </c>
      <c r="B97" s="563">
        <v>42793</v>
      </c>
      <c r="C97" s="580">
        <v>0.41072953397503098</v>
      </c>
      <c r="D97" s="565" t="s">
        <v>350</v>
      </c>
      <c r="E97" s="550">
        <v>-0.439</v>
      </c>
      <c r="F97" s="550">
        <v>2.2999999999999998</v>
      </c>
      <c r="G97" s="550">
        <v>1.66</v>
      </c>
      <c r="H97" s="565" t="s">
        <v>348</v>
      </c>
      <c r="I97" s="644">
        <v>2</v>
      </c>
      <c r="J97" s="565" t="s">
        <v>349</v>
      </c>
      <c r="K97" s="562">
        <v>16.899999999999999</v>
      </c>
      <c r="L97" s="562">
        <v>147</v>
      </c>
      <c r="M97" s="644">
        <v>17</v>
      </c>
      <c r="N97" s="644">
        <v>150</v>
      </c>
      <c r="O97" s="556"/>
      <c r="P97" s="556"/>
      <c r="Q97" s="556"/>
      <c r="R97" s="556"/>
      <c r="S97" s="556"/>
      <c r="T97" s="558"/>
      <c r="U97" s="553"/>
    </row>
    <row r="98" spans="1:39">
      <c r="A98" s="562" t="s">
        <v>358</v>
      </c>
      <c r="B98" s="563">
        <v>42800</v>
      </c>
      <c r="C98" s="580">
        <v>0.56524254264747931</v>
      </c>
      <c r="D98" s="644">
        <v>0.6</v>
      </c>
      <c r="E98" s="550">
        <v>1.47</v>
      </c>
      <c r="F98" s="550">
        <v>1.26</v>
      </c>
      <c r="G98" s="550">
        <v>0.51600000000000001</v>
      </c>
      <c r="H98" s="565" t="s">
        <v>348</v>
      </c>
      <c r="I98" s="565" t="s">
        <v>349</v>
      </c>
      <c r="J98" s="565" t="s">
        <v>349</v>
      </c>
      <c r="K98" s="562">
        <v>11</v>
      </c>
      <c r="L98" s="562">
        <v>111</v>
      </c>
      <c r="M98" s="644">
        <v>11</v>
      </c>
      <c r="N98" s="644">
        <v>110</v>
      </c>
      <c r="O98" s="556"/>
      <c r="P98" s="556"/>
      <c r="Q98" s="556"/>
      <c r="R98" s="556"/>
      <c r="S98" s="556"/>
      <c r="T98" s="558"/>
      <c r="U98" s="553"/>
    </row>
    <row r="99" spans="1:39">
      <c r="A99" s="562" t="s">
        <v>358</v>
      </c>
      <c r="B99" s="563">
        <v>42807</v>
      </c>
      <c r="C99" s="580">
        <v>4.4642156675879159</v>
      </c>
      <c r="D99" s="644">
        <v>4.5</v>
      </c>
      <c r="E99" s="550">
        <v>4.17</v>
      </c>
      <c r="F99" s="550">
        <v>0.94099999999999995</v>
      </c>
      <c r="G99" s="550">
        <v>1.72</v>
      </c>
      <c r="H99" s="644">
        <v>4</v>
      </c>
      <c r="I99" s="565" t="s">
        <v>349</v>
      </c>
      <c r="J99" s="565" t="s">
        <v>349</v>
      </c>
      <c r="K99" s="562">
        <v>16.8</v>
      </c>
      <c r="L99" s="562">
        <v>131</v>
      </c>
      <c r="M99" s="644">
        <v>17</v>
      </c>
      <c r="N99" s="644">
        <v>130</v>
      </c>
      <c r="O99" s="556"/>
      <c r="P99" s="556"/>
      <c r="Q99" s="556"/>
      <c r="R99" s="556"/>
      <c r="S99" s="556"/>
      <c r="T99" s="558"/>
      <c r="U99" s="553"/>
    </row>
    <row r="100" spans="1:39">
      <c r="A100" s="562" t="s">
        <v>358</v>
      </c>
      <c r="B100" s="563">
        <v>42814</v>
      </c>
      <c r="C100" s="580">
        <v>0.80765834277284088</v>
      </c>
      <c r="D100" s="644">
        <v>0.8</v>
      </c>
      <c r="E100" s="550">
        <v>-0.70799999999999996</v>
      </c>
      <c r="F100" s="550">
        <v>1.72</v>
      </c>
      <c r="G100" s="550">
        <v>0.314</v>
      </c>
      <c r="H100" s="565" t="s">
        <v>348</v>
      </c>
      <c r="I100" s="565" t="s">
        <v>349</v>
      </c>
      <c r="J100" s="565" t="s">
        <v>349</v>
      </c>
      <c r="K100" s="562">
        <v>16.3</v>
      </c>
      <c r="L100" s="562">
        <v>128</v>
      </c>
      <c r="M100" s="644">
        <v>16</v>
      </c>
      <c r="N100" s="644">
        <v>130</v>
      </c>
      <c r="O100" s="567"/>
      <c r="P100" s="567"/>
      <c r="Q100" s="567"/>
      <c r="R100" s="567"/>
      <c r="S100" s="567"/>
      <c r="T100" s="569"/>
      <c r="U100" s="565"/>
    </row>
    <row r="101" spans="1:39">
      <c r="A101" s="562" t="s">
        <v>358</v>
      </c>
      <c r="B101" s="563">
        <v>42821</v>
      </c>
      <c r="C101" s="580">
        <v>0.73571241769450135</v>
      </c>
      <c r="D101" s="644">
        <v>0.7</v>
      </c>
      <c r="E101" s="550">
        <v>0.629</v>
      </c>
      <c r="F101" s="550">
        <v>0.54500000000000004</v>
      </c>
      <c r="G101" s="550">
        <v>0.748</v>
      </c>
      <c r="H101" s="565" t="s">
        <v>348</v>
      </c>
      <c r="I101" s="565" t="s">
        <v>349</v>
      </c>
      <c r="J101" s="565" t="s">
        <v>349</v>
      </c>
      <c r="K101" s="562">
        <v>17</v>
      </c>
      <c r="L101" s="562">
        <v>134</v>
      </c>
      <c r="M101" s="644">
        <v>17</v>
      </c>
      <c r="N101" s="644">
        <v>130</v>
      </c>
      <c r="O101" s="556"/>
      <c r="P101" s="556"/>
      <c r="Q101" s="556"/>
      <c r="R101" s="556"/>
      <c r="S101" s="556"/>
      <c r="T101" s="558"/>
      <c r="U101" s="553"/>
    </row>
    <row r="102" spans="1:39">
      <c r="A102" s="562" t="s">
        <v>8</v>
      </c>
      <c r="B102" s="563">
        <v>42705</v>
      </c>
      <c r="C102" s="580">
        <v>0.302317</v>
      </c>
      <c r="D102" s="565" t="s">
        <v>350</v>
      </c>
      <c r="E102" s="581">
        <v>-0.13600000000000001</v>
      </c>
      <c r="F102" s="582">
        <v>2.68</v>
      </c>
      <c r="G102" s="582">
        <v>1.78</v>
      </c>
      <c r="H102" s="565" t="s">
        <v>348</v>
      </c>
      <c r="I102" s="644">
        <v>3</v>
      </c>
      <c r="J102" s="565" t="s">
        <v>349</v>
      </c>
      <c r="K102" s="562">
        <v>14.2</v>
      </c>
      <c r="L102" s="562">
        <v>115</v>
      </c>
      <c r="M102" s="644">
        <v>14</v>
      </c>
      <c r="N102" s="644">
        <v>120</v>
      </c>
      <c r="O102" s="644">
        <v>0.3</v>
      </c>
      <c r="P102" s="567" t="s">
        <v>326</v>
      </c>
      <c r="Q102" s="567" t="s">
        <v>326</v>
      </c>
      <c r="R102" s="556"/>
      <c r="S102" s="556"/>
      <c r="T102" s="541">
        <v>6.4667885014719192E-2</v>
      </c>
      <c r="U102" s="557">
        <v>36.013599999999997</v>
      </c>
      <c r="V102" s="557">
        <v>21.229399999999998</v>
      </c>
      <c r="W102" s="557">
        <v>50.437058999999998</v>
      </c>
      <c r="X102" s="542">
        <v>1025.2040999999999</v>
      </c>
      <c r="Y102" s="557">
        <v>7.2176</v>
      </c>
      <c r="Z102" s="542">
        <v>100.39100000000001</v>
      </c>
      <c r="AA102" s="557">
        <v>8.2729999999999997</v>
      </c>
      <c r="AB102" s="557">
        <v>0.36480000000000001</v>
      </c>
      <c r="AC102" s="557">
        <v>0.2626</v>
      </c>
      <c r="AD102" s="557">
        <v>36.023200000000003</v>
      </c>
      <c r="AE102" s="557">
        <v>20.703299999999999</v>
      </c>
      <c r="AF102" s="557">
        <v>49.906923999999997</v>
      </c>
      <c r="AG102" s="542">
        <v>1025.4444000000001</v>
      </c>
      <c r="AH102" s="557">
        <v>7.0507999999999997</v>
      </c>
      <c r="AI102" s="542">
        <v>97.153000000000006</v>
      </c>
      <c r="AJ102" s="557">
        <v>8.2859999999999996</v>
      </c>
      <c r="AK102" s="557">
        <v>1.4441999999999999</v>
      </c>
      <c r="AL102" s="557">
        <v>0.93479999999999996</v>
      </c>
      <c r="AM102" s="542">
        <v>7.6</v>
      </c>
    </row>
    <row r="103" spans="1:39">
      <c r="A103" s="562" t="s">
        <v>8</v>
      </c>
      <c r="B103" s="563">
        <v>42713</v>
      </c>
      <c r="C103" s="580">
        <v>0.30307499999999998</v>
      </c>
      <c r="D103" s="565" t="s">
        <v>350</v>
      </c>
      <c r="E103" s="583">
        <v>0.79900000000000004</v>
      </c>
      <c r="F103" s="582">
        <v>2.2799999999999998</v>
      </c>
      <c r="G103" s="582">
        <v>0.26800000000000002</v>
      </c>
      <c r="H103" s="565" t="s">
        <v>348</v>
      </c>
      <c r="I103" s="644">
        <v>2</v>
      </c>
      <c r="J103" s="565" t="s">
        <v>349</v>
      </c>
      <c r="K103" s="562">
        <v>13.7</v>
      </c>
      <c r="L103" s="562">
        <v>104</v>
      </c>
      <c r="M103" s="644">
        <v>14</v>
      </c>
      <c r="N103" s="644">
        <v>100</v>
      </c>
      <c r="O103" s="644">
        <v>0.2</v>
      </c>
      <c r="P103" s="567" t="s">
        <v>326</v>
      </c>
      <c r="Q103" s="567" t="s">
        <v>326</v>
      </c>
      <c r="R103" s="556"/>
      <c r="S103" s="556"/>
      <c r="T103" s="541">
        <v>5.9908337267678802E-2</v>
      </c>
      <c r="U103" s="557">
        <v>36.2166</v>
      </c>
      <c r="V103" s="557">
        <v>22.062200000000001</v>
      </c>
      <c r="W103" s="557">
        <v>51.570003999999997</v>
      </c>
      <c r="X103" s="542">
        <v>1025.1291000000001</v>
      </c>
      <c r="Y103" s="557">
        <v>7.0077999999999996</v>
      </c>
      <c r="Z103" s="542">
        <v>99.048000000000002</v>
      </c>
      <c r="AA103" s="557">
        <v>8.0990000000000002</v>
      </c>
      <c r="AB103" s="557">
        <v>0.2087</v>
      </c>
      <c r="AC103" s="557">
        <v>0.28610000000000002</v>
      </c>
      <c r="AD103" s="557">
        <v>36.306800000000003</v>
      </c>
      <c r="AE103" s="557">
        <v>20.940999999999999</v>
      </c>
      <c r="AF103" s="557">
        <v>50.506565000000002</v>
      </c>
      <c r="AG103" s="542">
        <v>1025.5953999999999</v>
      </c>
      <c r="AH103" s="557">
        <v>6.6275000000000004</v>
      </c>
      <c r="AI103" s="542">
        <v>91.866</v>
      </c>
      <c r="AJ103" s="557">
        <v>8.1120000000000001</v>
      </c>
      <c r="AK103" s="557">
        <v>2.3048999999999999</v>
      </c>
      <c r="AL103" s="557">
        <v>1.4984999999999999</v>
      </c>
      <c r="AM103" s="542">
        <v>8.9</v>
      </c>
    </row>
    <row r="104" spans="1:39">
      <c r="A104" s="562" t="s">
        <v>8</v>
      </c>
      <c r="B104" s="563">
        <v>42720</v>
      </c>
      <c r="C104" s="580">
        <v>0.42047699999999999</v>
      </c>
      <c r="D104" s="565" t="s">
        <v>350</v>
      </c>
      <c r="E104" s="582">
        <v>1.1200000000000001</v>
      </c>
      <c r="F104" s="582">
        <v>2.4700000000000002</v>
      </c>
      <c r="G104" s="582">
        <v>0.65300000000000002</v>
      </c>
      <c r="H104" s="565" t="s">
        <v>348</v>
      </c>
      <c r="I104" s="644">
        <v>2</v>
      </c>
      <c r="J104" s="565" t="s">
        <v>349</v>
      </c>
      <c r="K104" s="562">
        <v>11.9</v>
      </c>
      <c r="L104" s="562">
        <v>105</v>
      </c>
      <c r="M104" s="644">
        <v>12</v>
      </c>
      <c r="N104" s="644">
        <v>100</v>
      </c>
      <c r="O104" s="644">
        <v>0.4</v>
      </c>
      <c r="P104" s="567" t="s">
        <v>326</v>
      </c>
      <c r="Q104" s="567" t="s">
        <v>326</v>
      </c>
      <c r="R104" s="556"/>
      <c r="S104" s="556"/>
      <c r="T104" s="541">
        <v>7.2150590663171546E-2</v>
      </c>
      <c r="U104" s="557">
        <v>36.319299999999998</v>
      </c>
      <c r="V104" s="557">
        <v>22.228200000000001</v>
      </c>
      <c r="W104" s="557">
        <v>51.875785</v>
      </c>
      <c r="X104" s="542">
        <v>1025.1569999999999</v>
      </c>
      <c r="Y104" s="557">
        <v>6.9789000000000003</v>
      </c>
      <c r="Z104" s="542">
        <v>98.988</v>
      </c>
      <c r="AA104" s="557">
        <v>8.1920000000000002</v>
      </c>
      <c r="AB104" s="557">
        <v>0.68969999999999998</v>
      </c>
      <c r="AC104" s="557">
        <v>0.47020000000000001</v>
      </c>
      <c r="AD104" s="557">
        <v>36.279299999999999</v>
      </c>
      <c r="AE104" s="557">
        <v>21.695</v>
      </c>
      <c r="AF104" s="557">
        <v>51.268892999999998</v>
      </c>
      <c r="AG104" s="542">
        <v>1025.3655000000001</v>
      </c>
      <c r="AH104" s="557">
        <v>6.9717000000000002</v>
      </c>
      <c r="AI104" s="542">
        <v>97.933000000000007</v>
      </c>
      <c r="AJ104" s="557">
        <v>8.2050000000000001</v>
      </c>
      <c r="AK104" s="557">
        <v>1.3566</v>
      </c>
      <c r="AL104" s="557">
        <v>0.96189999999999998</v>
      </c>
      <c r="AM104" s="542">
        <v>5</v>
      </c>
    </row>
    <row r="105" spans="1:39">
      <c r="A105" s="562" t="s">
        <v>8</v>
      </c>
      <c r="B105" s="563">
        <v>42727</v>
      </c>
      <c r="C105" s="580">
        <v>0.29022199999999998</v>
      </c>
      <c r="D105" s="565" t="s">
        <v>350</v>
      </c>
      <c r="E105" s="583">
        <v>0.747</v>
      </c>
      <c r="F105" s="583">
        <v>2.4300000000000002</v>
      </c>
      <c r="G105" s="583">
        <v>0.57799999999999996</v>
      </c>
      <c r="H105" s="565" t="s">
        <v>348</v>
      </c>
      <c r="I105" s="644">
        <v>2</v>
      </c>
      <c r="J105" s="565" t="s">
        <v>349</v>
      </c>
      <c r="K105" s="562">
        <v>12.4</v>
      </c>
      <c r="L105" s="562">
        <v>103</v>
      </c>
      <c r="M105" s="644">
        <v>12</v>
      </c>
      <c r="N105" s="644">
        <v>100</v>
      </c>
      <c r="O105" s="644">
        <v>0.4</v>
      </c>
      <c r="P105" s="567" t="s">
        <v>326</v>
      </c>
      <c r="Q105" s="644">
        <v>0.1</v>
      </c>
      <c r="R105" s="556"/>
      <c r="S105" s="552"/>
      <c r="T105" s="541">
        <v>7.3108188006103914E-2</v>
      </c>
      <c r="U105" s="557">
        <v>36.478000000000002</v>
      </c>
      <c r="V105" s="557">
        <v>22.851800000000001</v>
      </c>
      <c r="W105" s="557">
        <v>52.743831</v>
      </c>
      <c r="X105" s="542">
        <v>1025.1013</v>
      </c>
      <c r="Y105" s="557">
        <v>6.9518000000000004</v>
      </c>
      <c r="Z105" s="542">
        <v>99.781000000000006</v>
      </c>
      <c r="AA105" s="557">
        <v>8.1850000000000005</v>
      </c>
      <c r="AB105" s="557">
        <v>0.66139999999999999</v>
      </c>
      <c r="AC105" s="557">
        <v>0.38190000000000002</v>
      </c>
      <c r="AD105" s="557">
        <v>36.431899999999999</v>
      </c>
      <c r="AE105" s="557">
        <v>22.026399999999999</v>
      </c>
      <c r="AF105" s="557">
        <v>51.813048000000002</v>
      </c>
      <c r="AG105" s="542">
        <v>1025.3893</v>
      </c>
      <c r="AH105" s="557">
        <v>6.8322000000000003</v>
      </c>
      <c r="AI105" s="542">
        <v>96.625</v>
      </c>
      <c r="AJ105" s="557">
        <v>8.1479999999999997</v>
      </c>
      <c r="AK105" s="557">
        <v>1.3279000000000001</v>
      </c>
      <c r="AL105" s="557">
        <v>1.0398000000000001</v>
      </c>
      <c r="AM105" s="542">
        <v>6.3</v>
      </c>
    </row>
    <row r="106" spans="1:39">
      <c r="A106" s="562" t="s">
        <v>8</v>
      </c>
      <c r="B106" s="563">
        <v>42744</v>
      </c>
      <c r="C106" s="580">
        <v>0.36308299999999999</v>
      </c>
      <c r="D106" s="565" t="s">
        <v>350</v>
      </c>
      <c r="E106" s="582">
        <v>0.11</v>
      </c>
      <c r="F106" s="584">
        <v>1.54</v>
      </c>
      <c r="G106" s="582">
        <v>0.73199999999999998</v>
      </c>
      <c r="H106" s="565" t="s">
        <v>348</v>
      </c>
      <c r="I106" s="565" t="s">
        <v>349</v>
      </c>
      <c r="J106" s="565" t="s">
        <v>349</v>
      </c>
      <c r="K106" s="562">
        <v>13.3</v>
      </c>
      <c r="L106" s="562">
        <v>122</v>
      </c>
      <c r="M106" s="644">
        <v>13</v>
      </c>
      <c r="N106" s="644">
        <v>120</v>
      </c>
      <c r="O106" s="644">
        <v>0.6</v>
      </c>
      <c r="P106" s="567" t="s">
        <v>326</v>
      </c>
      <c r="Q106" s="644">
        <v>0.1</v>
      </c>
      <c r="R106" s="556"/>
      <c r="S106" s="552"/>
      <c r="T106" s="541">
        <v>8.0933617536825098E-2</v>
      </c>
      <c r="U106" s="557">
        <v>36.652500000000003</v>
      </c>
      <c r="V106" s="557">
        <v>22.647500000000001</v>
      </c>
      <c r="W106" s="557">
        <v>52.747981000000003</v>
      </c>
      <c r="X106" s="542">
        <v>1025.2901999999999</v>
      </c>
      <c r="Y106" s="557">
        <v>6.8045</v>
      </c>
      <c r="Z106" s="542">
        <v>97.415999999999997</v>
      </c>
      <c r="AA106" s="557">
        <v>8.0760000000000005</v>
      </c>
      <c r="AB106" s="557">
        <v>0.60060000000000002</v>
      </c>
      <c r="AC106" s="557">
        <v>0.49380000000000002</v>
      </c>
      <c r="AD106" s="557">
        <v>36.725499999999997</v>
      </c>
      <c r="AE106" s="557">
        <v>22.162800000000001</v>
      </c>
      <c r="AF106" s="557">
        <v>52.329833000000001</v>
      </c>
      <c r="AG106" s="542">
        <v>1025.5727999999999</v>
      </c>
      <c r="AH106" s="557">
        <v>6.5805999999999996</v>
      </c>
      <c r="AI106" s="542">
        <v>93.451999999999998</v>
      </c>
      <c r="AJ106" s="557">
        <v>8.0690000000000008</v>
      </c>
      <c r="AK106" s="557">
        <v>1.8694999999999999</v>
      </c>
      <c r="AL106" s="557">
        <v>1.6164000000000001</v>
      </c>
      <c r="AM106" s="542">
        <v>6.8</v>
      </c>
    </row>
    <row r="107" spans="1:39">
      <c r="A107" s="562" t="s">
        <v>8</v>
      </c>
      <c r="B107" s="563">
        <v>42751</v>
      </c>
      <c r="C107" s="580">
        <v>0.48524099999999998</v>
      </c>
      <c r="D107" s="565" t="s">
        <v>350</v>
      </c>
      <c r="E107" s="583">
        <v>0.49</v>
      </c>
      <c r="F107" s="581">
        <v>2.5</v>
      </c>
      <c r="G107" s="583">
        <v>1.05</v>
      </c>
      <c r="H107" s="565" t="s">
        <v>348</v>
      </c>
      <c r="I107" s="644">
        <v>2</v>
      </c>
      <c r="J107" s="565" t="s">
        <v>349</v>
      </c>
      <c r="K107" s="562">
        <v>13.4</v>
      </c>
      <c r="L107" s="562">
        <v>132</v>
      </c>
      <c r="M107" s="644">
        <v>13</v>
      </c>
      <c r="N107" s="644">
        <v>130</v>
      </c>
      <c r="O107" s="644">
        <v>0.8</v>
      </c>
      <c r="P107" s="567" t="s">
        <v>326</v>
      </c>
      <c r="Q107" s="644">
        <v>0.2</v>
      </c>
      <c r="R107" s="556"/>
      <c r="S107" s="552"/>
      <c r="T107" s="541">
        <v>9.0029081813261885E-2</v>
      </c>
      <c r="U107" s="557">
        <v>36.6783</v>
      </c>
      <c r="V107" s="557">
        <v>22.764299999999999</v>
      </c>
      <c r="W107" s="557">
        <v>52.906562000000001</v>
      </c>
      <c r="X107" s="542">
        <v>1025.2760000000001</v>
      </c>
      <c r="Y107" s="557">
        <v>6.6474000000000002</v>
      </c>
      <c r="Z107" s="542">
        <v>95.376999999999995</v>
      </c>
      <c r="AA107" s="557">
        <v>8.3439999999999994</v>
      </c>
      <c r="AB107" s="557">
        <v>0.58950000000000002</v>
      </c>
      <c r="AC107" s="557">
        <v>0.48530000000000001</v>
      </c>
      <c r="AD107" s="557">
        <v>36.653799999999997</v>
      </c>
      <c r="AE107" s="557">
        <v>22.598700000000001</v>
      </c>
      <c r="AF107" s="557">
        <v>52.706471999999998</v>
      </c>
      <c r="AG107" s="542">
        <v>1025.3939</v>
      </c>
      <c r="AH107" s="557">
        <v>6.5012999999999996</v>
      </c>
      <c r="AI107" s="542">
        <v>92.997</v>
      </c>
      <c r="AJ107" s="557">
        <v>8.3420000000000005</v>
      </c>
      <c r="AK107" s="557">
        <v>1.696</v>
      </c>
      <c r="AL107" s="557">
        <v>1.391</v>
      </c>
      <c r="AM107" s="542">
        <v>5.3</v>
      </c>
    </row>
    <row r="108" spans="1:39">
      <c r="A108" s="562" t="s">
        <v>8</v>
      </c>
      <c r="B108" s="563">
        <v>42758</v>
      </c>
      <c r="C108" s="580">
        <v>0.24238100000000001</v>
      </c>
      <c r="D108" s="565" t="s">
        <v>350</v>
      </c>
      <c r="E108" s="582">
        <v>0.753</v>
      </c>
      <c r="F108" s="583">
        <v>1.69</v>
      </c>
      <c r="G108" s="582">
        <v>0.999</v>
      </c>
      <c r="H108" s="565" t="s">
        <v>348</v>
      </c>
      <c r="I108" s="565" t="s">
        <v>349</v>
      </c>
      <c r="J108" s="565" t="s">
        <v>349</v>
      </c>
      <c r="K108" s="562">
        <v>12.7</v>
      </c>
      <c r="L108" s="562">
        <v>120</v>
      </c>
      <c r="M108" s="644">
        <v>13</v>
      </c>
      <c r="N108" s="644">
        <v>120</v>
      </c>
      <c r="O108" s="644">
        <v>0.6</v>
      </c>
      <c r="P108" s="567" t="s">
        <v>326</v>
      </c>
      <c r="Q108" s="567" t="s">
        <v>326</v>
      </c>
      <c r="R108" s="556"/>
      <c r="S108" s="556"/>
      <c r="T108" s="541">
        <v>8.0817822802148179E-2</v>
      </c>
      <c r="U108" s="557">
        <v>36.7256</v>
      </c>
      <c r="V108" s="557">
        <v>22.017099999999999</v>
      </c>
      <c r="W108" s="557">
        <v>52.164895000000001</v>
      </c>
      <c r="X108" s="542">
        <v>1025.5283999999999</v>
      </c>
      <c r="Y108" s="557">
        <v>6.7073</v>
      </c>
      <c r="Z108" s="542">
        <v>95.007000000000005</v>
      </c>
      <c r="AA108" s="557">
        <v>8.3550000000000004</v>
      </c>
      <c r="AB108" s="557">
        <v>0.46150000000000002</v>
      </c>
      <c r="AC108" s="557">
        <v>0.30909999999999999</v>
      </c>
      <c r="AD108" s="557">
        <v>36.982599999999998</v>
      </c>
      <c r="AE108" s="557">
        <v>22.2028</v>
      </c>
      <c r="AF108" s="557">
        <v>52.698307999999997</v>
      </c>
      <c r="AG108" s="542">
        <v>1025.7581</v>
      </c>
      <c r="AH108" s="557">
        <v>6.7610999999999999</v>
      </c>
      <c r="AI108" s="542">
        <v>96.227000000000004</v>
      </c>
      <c r="AJ108" s="557">
        <v>8.3620000000000001</v>
      </c>
      <c r="AK108" s="557">
        <v>1.8378000000000001</v>
      </c>
      <c r="AL108" s="557">
        <v>2.3496000000000001</v>
      </c>
      <c r="AM108" s="542">
        <v>8</v>
      </c>
    </row>
    <row r="109" spans="1:39">
      <c r="A109" s="562" t="s">
        <v>8</v>
      </c>
      <c r="B109" s="563">
        <v>42765</v>
      </c>
      <c r="C109" s="580">
        <v>0.25567699999999999</v>
      </c>
      <c r="D109" s="565" t="s">
        <v>350</v>
      </c>
      <c r="E109" s="582">
        <v>1.02</v>
      </c>
      <c r="F109" s="582">
        <v>1.4</v>
      </c>
      <c r="G109" s="582">
        <v>0.437</v>
      </c>
      <c r="H109" s="565" t="s">
        <v>348</v>
      </c>
      <c r="I109" s="565" t="s">
        <v>349</v>
      </c>
      <c r="J109" s="565" t="s">
        <v>349</v>
      </c>
      <c r="K109" s="562">
        <v>13.4</v>
      </c>
      <c r="L109" s="562">
        <v>102</v>
      </c>
      <c r="M109" s="644">
        <v>13</v>
      </c>
      <c r="N109" s="644">
        <v>100</v>
      </c>
      <c r="O109" s="644">
        <v>0.8</v>
      </c>
      <c r="P109" s="567" t="s">
        <v>326</v>
      </c>
      <c r="Q109" s="644">
        <v>0.1</v>
      </c>
      <c r="R109" s="556"/>
      <c r="S109" s="556"/>
      <c r="T109" s="541">
        <v>8.8765158337839378E-2</v>
      </c>
      <c r="U109" s="557">
        <v>36.620699999999999</v>
      </c>
      <c r="V109" s="557">
        <v>22.4801</v>
      </c>
      <c r="W109" s="557">
        <v>52.528016000000001</v>
      </c>
      <c r="X109" s="542">
        <v>1025.3153</v>
      </c>
      <c r="Y109" s="557">
        <v>6.7683999999999997</v>
      </c>
      <c r="Z109" s="542">
        <v>96.599000000000004</v>
      </c>
      <c r="AA109" s="557">
        <v>8.2859999999999996</v>
      </c>
      <c r="AB109" s="557">
        <v>0.4259</v>
      </c>
      <c r="AC109" s="557">
        <v>0.65100000000000002</v>
      </c>
      <c r="AD109" s="557">
        <v>36.957700000000003</v>
      </c>
      <c r="AE109" s="557">
        <v>22.744299999999999</v>
      </c>
      <c r="AF109" s="557">
        <v>53.251618999999998</v>
      </c>
      <c r="AG109" s="542">
        <v>1025.5829000000001</v>
      </c>
      <c r="AH109" s="557">
        <v>6.1872999999999996</v>
      </c>
      <c r="AI109" s="542">
        <v>88.888999999999996</v>
      </c>
      <c r="AJ109" s="557">
        <v>8.2390000000000008</v>
      </c>
      <c r="AK109" s="557">
        <v>2.6057000000000001</v>
      </c>
      <c r="AL109" s="557">
        <v>2.5215000000000001</v>
      </c>
      <c r="AM109" s="542">
        <v>5.9</v>
      </c>
    </row>
    <row r="110" spans="1:39">
      <c r="A110" s="562" t="s">
        <v>8</v>
      </c>
      <c r="B110" s="563">
        <v>42772</v>
      </c>
      <c r="C110" s="580">
        <v>0.33610699999999999</v>
      </c>
      <c r="D110" s="565" t="s">
        <v>350</v>
      </c>
      <c r="E110" s="582">
        <v>0.23300000000000001</v>
      </c>
      <c r="F110" s="582">
        <v>2.52</v>
      </c>
      <c r="G110" s="582">
        <v>0.81399999999999995</v>
      </c>
      <c r="H110" s="565" t="s">
        <v>348</v>
      </c>
      <c r="I110" s="644">
        <v>3</v>
      </c>
      <c r="J110" s="565" t="s">
        <v>349</v>
      </c>
      <c r="K110" s="562">
        <v>12.9</v>
      </c>
      <c r="L110" s="562">
        <v>112</v>
      </c>
      <c r="M110" s="644">
        <v>13</v>
      </c>
      <c r="N110" s="644">
        <v>110</v>
      </c>
      <c r="O110" s="644">
        <v>0.5</v>
      </c>
      <c r="P110" s="567" t="s">
        <v>326</v>
      </c>
      <c r="Q110" s="644">
        <v>0.1</v>
      </c>
      <c r="R110" s="556"/>
      <c r="S110" s="556"/>
      <c r="T110" s="541">
        <v>5.9426658133471387E-2</v>
      </c>
      <c r="U110" s="557">
        <v>36.652900000000002</v>
      </c>
      <c r="V110" s="557">
        <v>23.351900000000001</v>
      </c>
      <c r="W110" s="557">
        <v>53.506213000000002</v>
      </c>
      <c r="X110" s="542">
        <v>1025.0859</v>
      </c>
      <c r="Y110" s="557">
        <v>6.6417999999999999</v>
      </c>
      <c r="Z110" s="542">
        <v>96.262</v>
      </c>
      <c r="AA110" s="557">
        <v>8.3829999999999991</v>
      </c>
      <c r="AB110" s="557">
        <v>0.1298</v>
      </c>
      <c r="AC110" s="557">
        <v>0.20369999999999999</v>
      </c>
      <c r="AD110" s="557">
        <v>36.960700000000003</v>
      </c>
      <c r="AE110" s="557">
        <v>23.010999999999999</v>
      </c>
      <c r="AF110" s="557">
        <v>53.544274000000001</v>
      </c>
      <c r="AG110" s="542">
        <v>1025.5087000000001</v>
      </c>
      <c r="AH110" s="557">
        <v>6.4157999999999999</v>
      </c>
      <c r="AI110" s="542">
        <v>92.602999999999994</v>
      </c>
      <c r="AJ110" s="557">
        <v>8.3569999999999993</v>
      </c>
      <c r="AK110" s="557">
        <v>1.8885000000000001</v>
      </c>
      <c r="AL110" s="557">
        <v>1.7762</v>
      </c>
      <c r="AM110" s="542">
        <v>9.5</v>
      </c>
    </row>
    <row r="111" spans="1:39">
      <c r="A111" s="562" t="s">
        <v>8</v>
      </c>
      <c r="B111" s="563">
        <v>42779</v>
      </c>
      <c r="C111" s="580">
        <v>0.78302000000000005</v>
      </c>
      <c r="D111" s="644">
        <v>0.8</v>
      </c>
      <c r="E111" s="581">
        <v>1.4</v>
      </c>
      <c r="F111" s="581">
        <v>2.2000000000000002</v>
      </c>
      <c r="G111" s="581">
        <v>1.29</v>
      </c>
      <c r="H111" s="565" t="s">
        <v>348</v>
      </c>
      <c r="I111" s="644">
        <v>2</v>
      </c>
      <c r="J111" s="565" t="s">
        <v>349</v>
      </c>
      <c r="K111" s="562">
        <v>14.7</v>
      </c>
      <c r="L111" s="562">
        <v>108</v>
      </c>
      <c r="M111" s="644">
        <v>15</v>
      </c>
      <c r="N111" s="644">
        <v>110</v>
      </c>
      <c r="O111" s="644">
        <v>0.9</v>
      </c>
      <c r="P111" s="567" t="s">
        <v>326</v>
      </c>
      <c r="Q111" s="644">
        <v>0.2</v>
      </c>
      <c r="R111" s="556"/>
      <c r="S111" s="556"/>
      <c r="T111" s="541">
        <v>0.10165494895366056</v>
      </c>
      <c r="U111" s="557">
        <v>35.4422</v>
      </c>
      <c r="V111" s="557">
        <v>22.071400000000001</v>
      </c>
      <c r="W111" s="557">
        <v>50.597745000000003</v>
      </c>
      <c r="X111" s="542">
        <v>1024.5354</v>
      </c>
      <c r="Y111" s="557">
        <v>6.8240999999999996</v>
      </c>
      <c r="Z111" s="542">
        <v>96.031999999999996</v>
      </c>
      <c r="AA111" s="557">
        <v>8.3350000000000009</v>
      </c>
      <c r="AB111" s="557">
        <v>0.53</v>
      </c>
      <c r="AC111" s="557">
        <v>3.4009</v>
      </c>
      <c r="AD111" s="557">
        <v>36.752899999999997</v>
      </c>
      <c r="AE111" s="557">
        <v>21.9224</v>
      </c>
      <c r="AF111" s="557">
        <v>52.106828999999998</v>
      </c>
      <c r="AG111" s="542">
        <v>1025.6629</v>
      </c>
      <c r="AH111" s="557">
        <v>6.1616</v>
      </c>
      <c r="AI111" s="542">
        <v>87.144000000000005</v>
      </c>
      <c r="AJ111" s="557">
        <v>8.3149999999999995</v>
      </c>
      <c r="AK111" s="557">
        <v>2.1574</v>
      </c>
      <c r="AL111" s="557">
        <v>2.6787999999999998</v>
      </c>
      <c r="AM111" s="542">
        <v>6.4</v>
      </c>
    </row>
    <row r="112" spans="1:39">
      <c r="A112" s="562" t="s">
        <v>8</v>
      </c>
      <c r="B112" s="563">
        <v>42786</v>
      </c>
      <c r="C112" s="580">
        <v>2.8312149999999998</v>
      </c>
      <c r="D112" s="644">
        <v>2.8</v>
      </c>
      <c r="E112" s="582">
        <v>3.2</v>
      </c>
      <c r="F112" s="582">
        <v>1.02</v>
      </c>
      <c r="G112" s="582">
        <v>1.69</v>
      </c>
      <c r="H112" s="644">
        <v>3</v>
      </c>
      <c r="I112" s="565" t="s">
        <v>349</v>
      </c>
      <c r="J112" s="565" t="s">
        <v>349</v>
      </c>
      <c r="K112" s="562">
        <v>13.6</v>
      </c>
      <c r="L112" s="562">
        <v>141</v>
      </c>
      <c r="M112" s="644">
        <v>14</v>
      </c>
      <c r="N112" s="644">
        <v>140</v>
      </c>
      <c r="O112" s="644">
        <v>2.2999999999999998</v>
      </c>
      <c r="P112" s="567" t="s">
        <v>326</v>
      </c>
      <c r="Q112" s="644">
        <v>0.6</v>
      </c>
      <c r="R112" s="556"/>
      <c r="S112" s="556"/>
      <c r="T112" s="541">
        <v>0.12495321743155452</v>
      </c>
      <c r="U112" s="557">
        <v>35.942700000000002</v>
      </c>
      <c r="V112" s="557">
        <v>23.052499999999998</v>
      </c>
      <c r="W112" s="557">
        <v>52.267966000000001</v>
      </c>
      <c r="X112" s="542">
        <v>1024.6373000000001</v>
      </c>
      <c r="Y112" s="557">
        <v>7.0202999999999998</v>
      </c>
      <c r="Z112" s="542">
        <v>100.80500000000001</v>
      </c>
      <c r="AA112" s="557">
        <v>8.3580000000000005</v>
      </c>
      <c r="AB112" s="557">
        <v>0.1336</v>
      </c>
      <c r="AC112" s="557">
        <v>1.0591999999999999</v>
      </c>
      <c r="AD112" s="557">
        <v>36.6374</v>
      </c>
      <c r="AE112" s="557">
        <v>22.313400000000001</v>
      </c>
      <c r="AF112" s="557">
        <v>52.379812000000001</v>
      </c>
      <c r="AG112" s="542">
        <v>1025.4648</v>
      </c>
      <c r="AH112" s="557">
        <v>5.2169999999999996</v>
      </c>
      <c r="AI112" s="542">
        <v>74.245999999999995</v>
      </c>
      <c r="AJ112" s="557">
        <v>8.2710000000000008</v>
      </c>
      <c r="AK112" s="557">
        <v>1.5162</v>
      </c>
      <c r="AL112" s="557">
        <v>1.7243999999999999</v>
      </c>
      <c r="AM112" s="542">
        <v>5.9</v>
      </c>
    </row>
    <row r="113" spans="1:39">
      <c r="A113" s="562" t="s">
        <v>8</v>
      </c>
      <c r="B113" s="563">
        <v>42793</v>
      </c>
      <c r="C113" s="580">
        <v>0.31505300000000003</v>
      </c>
      <c r="D113" s="565" t="s">
        <v>350</v>
      </c>
      <c r="E113" s="585">
        <v>0.60099999999999998</v>
      </c>
      <c r="F113" s="585">
        <v>0.91</v>
      </c>
      <c r="G113" s="585">
        <v>1.1200000000000001</v>
      </c>
      <c r="H113" s="565" t="s">
        <v>348</v>
      </c>
      <c r="I113" s="565" t="s">
        <v>349</v>
      </c>
      <c r="J113" s="565" t="s">
        <v>349</v>
      </c>
      <c r="K113" s="562">
        <v>15.1</v>
      </c>
      <c r="L113" s="562">
        <v>144</v>
      </c>
      <c r="M113" s="644">
        <v>15</v>
      </c>
      <c r="N113" s="644">
        <v>140</v>
      </c>
      <c r="O113" s="644">
        <v>0.9</v>
      </c>
      <c r="P113" s="567" t="s">
        <v>326</v>
      </c>
      <c r="Q113" s="644">
        <v>0.2</v>
      </c>
      <c r="R113" s="556"/>
      <c r="S113" s="556"/>
      <c r="T113" s="541">
        <v>0.10593547220915107</v>
      </c>
      <c r="U113" s="557">
        <v>36.231000000000002</v>
      </c>
      <c r="V113" s="557">
        <v>23.383199999999999</v>
      </c>
      <c r="W113" s="557">
        <v>52.992773999999997</v>
      </c>
      <c r="X113" s="542">
        <v>1024.7585999999999</v>
      </c>
      <c r="Y113" s="557">
        <v>7.0457999999999998</v>
      </c>
      <c r="Z113" s="542">
        <v>101.925</v>
      </c>
      <c r="AA113" s="557">
        <v>8.3260000000000005</v>
      </c>
      <c r="AB113" s="557">
        <v>0.16200000000000001</v>
      </c>
      <c r="AC113" s="557">
        <v>0.36849999999999999</v>
      </c>
      <c r="AD113" s="557">
        <v>36.4876</v>
      </c>
      <c r="AE113" s="557">
        <v>22.832999999999998</v>
      </c>
      <c r="AF113" s="557">
        <v>52.744833</v>
      </c>
      <c r="AG113" s="542">
        <v>1025.2001</v>
      </c>
      <c r="AH113" s="557">
        <v>6.3338999999999999</v>
      </c>
      <c r="AI113" s="542">
        <v>90.887</v>
      </c>
      <c r="AJ113" s="557">
        <v>8.3010000000000002</v>
      </c>
      <c r="AK113" s="557">
        <v>0.56840000000000002</v>
      </c>
      <c r="AL113" s="557">
        <v>2.4843999999999999</v>
      </c>
      <c r="AM113" s="542">
        <v>7.5</v>
      </c>
    </row>
    <row r="114" spans="1:39">
      <c r="A114" s="562" t="s">
        <v>8</v>
      </c>
      <c r="B114" s="563">
        <v>42800</v>
      </c>
      <c r="C114" s="580">
        <v>0.56930382159534931</v>
      </c>
      <c r="D114" s="644">
        <v>0.6</v>
      </c>
      <c r="E114" s="585">
        <v>0.96299999999999997</v>
      </c>
      <c r="F114" s="585">
        <v>1.45</v>
      </c>
      <c r="G114" s="585">
        <v>0.51600000000000001</v>
      </c>
      <c r="H114" s="565" t="s">
        <v>348</v>
      </c>
      <c r="I114" s="565" t="s">
        <v>349</v>
      </c>
      <c r="J114" s="565" t="s">
        <v>349</v>
      </c>
      <c r="K114" s="562">
        <v>13.7</v>
      </c>
      <c r="L114" s="562">
        <v>134</v>
      </c>
      <c r="M114" s="644">
        <v>14</v>
      </c>
      <c r="N114" s="644">
        <v>130</v>
      </c>
      <c r="O114" s="644">
        <v>0.6</v>
      </c>
      <c r="P114" s="567" t="s">
        <v>326</v>
      </c>
      <c r="Q114" s="644">
        <v>0.2</v>
      </c>
      <c r="R114" s="556"/>
      <c r="S114" s="556"/>
      <c r="T114" s="541">
        <v>7.5975080090937244E-2</v>
      </c>
      <c r="U114" s="557">
        <v>36.428400000000003</v>
      </c>
      <c r="V114" s="557">
        <v>24.757200000000001</v>
      </c>
      <c r="W114" s="557">
        <v>54.727708999999997</v>
      </c>
      <c r="X114" s="542">
        <v>1024.4981</v>
      </c>
      <c r="Y114" s="557">
        <v>6.5423</v>
      </c>
      <c r="Z114" s="542">
        <v>97.010999999999996</v>
      </c>
      <c r="AA114" s="557">
        <v>8.1750000000000007</v>
      </c>
      <c r="AB114" s="557">
        <v>0.13780000000000001</v>
      </c>
      <c r="AC114" s="557">
        <v>0.24979999999999999</v>
      </c>
      <c r="AD114" s="557">
        <v>36.560400000000001</v>
      </c>
      <c r="AE114" s="557">
        <v>22.709099999999999</v>
      </c>
      <c r="AF114" s="557">
        <v>52.705632000000001</v>
      </c>
      <c r="AG114" s="542">
        <v>1025.2927999999999</v>
      </c>
      <c r="AH114" s="557">
        <v>3.7385999999999999</v>
      </c>
      <c r="AI114" s="542">
        <v>53.552999999999997</v>
      </c>
      <c r="AJ114" s="557">
        <v>8.0419999999999998</v>
      </c>
      <c r="AK114" s="557">
        <v>2.3473999999999999</v>
      </c>
      <c r="AL114" s="557">
        <v>6.3727999999999998</v>
      </c>
      <c r="AM114" s="542">
        <v>9.5</v>
      </c>
    </row>
    <row r="115" spans="1:39">
      <c r="A115" s="562" t="s">
        <v>8</v>
      </c>
      <c r="B115" s="563">
        <v>42807</v>
      </c>
      <c r="C115" s="580">
        <v>4.8276841703993139</v>
      </c>
      <c r="D115" s="644">
        <v>4.8</v>
      </c>
      <c r="E115" s="585">
        <v>5.32</v>
      </c>
      <c r="F115" s="585">
        <v>1.97</v>
      </c>
      <c r="G115" s="585">
        <v>2.46</v>
      </c>
      <c r="H115" s="644">
        <v>5</v>
      </c>
      <c r="I115" s="565" t="s">
        <v>349</v>
      </c>
      <c r="J115" s="644">
        <v>2</v>
      </c>
      <c r="K115" s="562">
        <v>14.7</v>
      </c>
      <c r="L115" s="562">
        <v>112</v>
      </c>
      <c r="M115" s="644">
        <v>15</v>
      </c>
      <c r="N115" s="644">
        <v>110</v>
      </c>
      <c r="O115" s="644">
        <v>0.9</v>
      </c>
      <c r="P115" s="567" t="s">
        <v>326</v>
      </c>
      <c r="Q115" s="644">
        <v>0.2</v>
      </c>
      <c r="R115" s="556"/>
      <c r="S115" s="556"/>
      <c r="T115" s="541">
        <v>0.10336451929783391</v>
      </c>
      <c r="U115" s="557">
        <v>36.409199999999998</v>
      </c>
      <c r="V115" s="557">
        <v>23.430299999999999</v>
      </c>
      <c r="W115" s="557">
        <v>53.274706000000002</v>
      </c>
      <c r="X115" s="542">
        <v>1024.8812</v>
      </c>
      <c r="Y115" s="557">
        <v>6.3624000000000001</v>
      </c>
      <c r="Z115" s="542">
        <v>92.207999999999998</v>
      </c>
      <c r="AA115" s="557">
        <v>8.3510000000000009</v>
      </c>
      <c r="AB115" s="557">
        <v>0.38290000000000002</v>
      </c>
      <c r="AC115" s="557">
        <v>0.66410000000000002</v>
      </c>
      <c r="AD115" s="557">
        <v>36.409100000000002</v>
      </c>
      <c r="AE115" s="557">
        <v>23.430800000000001</v>
      </c>
      <c r="AF115" s="557">
        <v>53.284056</v>
      </c>
      <c r="AG115" s="542">
        <v>1024.9674</v>
      </c>
      <c r="AH115" s="557">
        <v>6.2640000000000002</v>
      </c>
      <c r="AI115" s="542">
        <v>90.783000000000001</v>
      </c>
      <c r="AJ115" s="557">
        <v>8.3450000000000006</v>
      </c>
      <c r="AK115" s="557">
        <v>1.4115</v>
      </c>
      <c r="AL115" s="557">
        <v>1.1528</v>
      </c>
      <c r="AM115" s="542">
        <v>4.4000000000000004</v>
      </c>
    </row>
    <row r="116" spans="1:39">
      <c r="A116" s="562" t="s">
        <v>8</v>
      </c>
      <c r="B116" s="563">
        <v>42814</v>
      </c>
      <c r="C116" s="580">
        <v>1.2218182951836249</v>
      </c>
      <c r="D116" s="644">
        <v>1.2</v>
      </c>
      <c r="E116" s="585">
        <v>0.88600000000000001</v>
      </c>
      <c r="F116" s="585">
        <v>3.33</v>
      </c>
      <c r="G116" s="585">
        <v>1.1299999999999999</v>
      </c>
      <c r="H116" s="565" t="s">
        <v>348</v>
      </c>
      <c r="I116" s="644">
        <v>3</v>
      </c>
      <c r="J116" s="565" t="s">
        <v>349</v>
      </c>
      <c r="K116" s="562">
        <v>15.2</v>
      </c>
      <c r="L116" s="562">
        <v>110</v>
      </c>
      <c r="M116" s="644">
        <v>15</v>
      </c>
      <c r="N116" s="644">
        <v>110</v>
      </c>
      <c r="O116" s="644">
        <v>1.6</v>
      </c>
      <c r="P116" s="567" t="s">
        <v>326</v>
      </c>
      <c r="Q116" s="644">
        <v>0.3</v>
      </c>
      <c r="R116" s="567"/>
      <c r="S116" s="567"/>
      <c r="T116" s="541">
        <v>0.1137749333467129</v>
      </c>
      <c r="U116" s="557">
        <v>36.368899999999996</v>
      </c>
      <c r="V116" s="557">
        <v>21.7195</v>
      </c>
      <c r="W116" s="557">
        <v>51.398448999999999</v>
      </c>
      <c r="X116" s="542">
        <v>1025.3402000000001</v>
      </c>
      <c r="Y116" s="557">
        <v>6.7756999999999996</v>
      </c>
      <c r="Z116" s="542">
        <v>95.271000000000001</v>
      </c>
      <c r="AA116" s="557">
        <v>8.2449999999999992</v>
      </c>
      <c r="AB116" s="557">
        <v>0.74439999999999995</v>
      </c>
      <c r="AC116" s="557">
        <v>0.8569</v>
      </c>
      <c r="AD116" s="557">
        <v>36.384900000000002</v>
      </c>
      <c r="AE116" s="557">
        <v>20.920500000000001</v>
      </c>
      <c r="AF116" s="557">
        <v>50.581634000000001</v>
      </c>
      <c r="AG116" s="542">
        <v>1025.6623</v>
      </c>
      <c r="AH116" s="557">
        <v>6.4653999999999998</v>
      </c>
      <c r="AI116" s="542">
        <v>89.626999999999995</v>
      </c>
      <c r="AJ116" s="557">
        <v>8.2059999999999995</v>
      </c>
      <c r="AK116" s="557">
        <v>1.4437</v>
      </c>
      <c r="AL116" s="557">
        <v>3.2412000000000001</v>
      </c>
      <c r="AM116" s="542">
        <v>5.5</v>
      </c>
    </row>
    <row r="117" spans="1:39">
      <c r="A117" s="562" t="s">
        <v>8</v>
      </c>
      <c r="B117" s="563">
        <v>42821</v>
      </c>
      <c r="C117" s="580">
        <v>1.0112000937342527</v>
      </c>
      <c r="D117" s="644">
        <v>1</v>
      </c>
      <c r="E117" s="585">
        <v>2.58</v>
      </c>
      <c r="F117" s="585">
        <v>0.86199999999999999</v>
      </c>
      <c r="G117" s="585">
        <v>1.1200000000000001</v>
      </c>
      <c r="H117" s="565" t="s">
        <v>348</v>
      </c>
      <c r="I117" s="565" t="s">
        <v>349</v>
      </c>
      <c r="J117" s="565" t="s">
        <v>349</v>
      </c>
      <c r="K117" s="562">
        <v>15.3</v>
      </c>
      <c r="L117" s="562">
        <v>123</v>
      </c>
      <c r="M117" s="644">
        <v>15</v>
      </c>
      <c r="N117" s="644">
        <v>120</v>
      </c>
      <c r="O117" s="644">
        <v>1.2</v>
      </c>
      <c r="P117" s="567" t="s">
        <v>326</v>
      </c>
      <c r="Q117" s="644">
        <v>0.3</v>
      </c>
      <c r="R117" s="556"/>
      <c r="S117" s="556"/>
      <c r="T117" s="541">
        <v>0.14967379532173555</v>
      </c>
      <c r="U117" s="557">
        <v>36.440899999999999</v>
      </c>
      <c r="V117" s="557">
        <v>21.505800000000001</v>
      </c>
      <c r="W117" s="557">
        <v>51.262022999999999</v>
      </c>
      <c r="X117" s="542">
        <v>1025.4550999999999</v>
      </c>
      <c r="Y117" s="557">
        <v>6.9287999999999998</v>
      </c>
      <c r="Z117" s="542">
        <v>97.093999999999994</v>
      </c>
      <c r="AA117" s="557">
        <v>8.2569999999999997</v>
      </c>
      <c r="AB117" s="557">
        <v>1.2272000000000001</v>
      </c>
      <c r="AC117" s="557">
        <v>0.9133</v>
      </c>
      <c r="AD117" s="557">
        <v>36.468499999999999</v>
      </c>
      <c r="AE117" s="557">
        <v>20.598400000000002</v>
      </c>
      <c r="AF117" s="557">
        <v>50.344158</v>
      </c>
      <c r="AG117" s="542">
        <v>1025.8121000000001</v>
      </c>
      <c r="AH117" s="557">
        <v>6.4279000000000002</v>
      </c>
      <c r="AI117" s="542">
        <v>88.635000000000005</v>
      </c>
      <c r="AJ117" s="557">
        <v>8.2309999999999999</v>
      </c>
      <c r="AK117" s="557">
        <v>2.956</v>
      </c>
      <c r="AL117" s="557">
        <v>3.4617</v>
      </c>
      <c r="AM117" s="542">
        <v>3.3</v>
      </c>
    </row>
    <row r="118" spans="1:39">
      <c r="A118" s="546"/>
      <c r="B118" s="551"/>
      <c r="C118" s="552"/>
      <c r="D118" s="553"/>
      <c r="E118" s="554"/>
      <c r="F118" s="554"/>
      <c r="G118" s="554"/>
      <c r="H118" s="553"/>
      <c r="I118" s="553"/>
      <c r="J118" s="553"/>
      <c r="K118" s="555"/>
      <c r="L118" s="555"/>
      <c r="M118" s="553"/>
      <c r="N118" s="553"/>
      <c r="O118" s="556"/>
      <c r="P118" s="556"/>
      <c r="Q118" s="556"/>
      <c r="R118" s="556"/>
      <c r="S118" s="556"/>
      <c r="U118" s="557"/>
      <c r="V118" s="557"/>
      <c r="W118" s="557"/>
      <c r="X118" s="542"/>
      <c r="Y118" s="557"/>
      <c r="Z118" s="542"/>
      <c r="AA118" s="557"/>
      <c r="AB118" s="557"/>
      <c r="AC118" s="557"/>
      <c r="AD118" s="557"/>
      <c r="AE118" s="557"/>
      <c r="AF118" s="557"/>
      <c r="AG118" s="542"/>
      <c r="AH118" s="557"/>
      <c r="AI118" s="542"/>
      <c r="AJ118" s="557"/>
      <c r="AK118" s="557"/>
      <c r="AL118" s="557"/>
    </row>
    <row r="119" spans="1:39">
      <c r="A119" s="562" t="s">
        <v>11</v>
      </c>
      <c r="B119" s="563">
        <v>42705</v>
      </c>
      <c r="C119" s="580">
        <v>0.72651200000000005</v>
      </c>
      <c r="D119" s="644">
        <v>0.7</v>
      </c>
      <c r="E119" s="581">
        <v>-0.64900000000000002</v>
      </c>
      <c r="F119" s="582">
        <v>3.4</v>
      </c>
      <c r="G119" s="582">
        <v>1.26</v>
      </c>
      <c r="H119" s="565" t="s">
        <v>348</v>
      </c>
      <c r="I119" s="644">
        <v>3</v>
      </c>
      <c r="J119" s="565" t="s">
        <v>349</v>
      </c>
      <c r="K119" s="562">
        <v>14.3</v>
      </c>
      <c r="L119" s="562">
        <v>106</v>
      </c>
      <c r="M119" s="644">
        <v>14</v>
      </c>
      <c r="N119" s="644">
        <v>110</v>
      </c>
      <c r="O119" s="644">
        <v>0.3</v>
      </c>
      <c r="P119" s="567" t="s">
        <v>326</v>
      </c>
      <c r="Q119" s="567" t="s">
        <v>326</v>
      </c>
      <c r="R119" s="556"/>
      <c r="S119" s="556"/>
      <c r="T119" s="541">
        <v>7.7467722666065386E-2</v>
      </c>
      <c r="U119" s="557">
        <v>35.975499999999997</v>
      </c>
      <c r="V119" s="557">
        <v>21.0946</v>
      </c>
      <c r="W119" s="557">
        <v>50.248235000000001</v>
      </c>
      <c r="X119" s="542">
        <v>1025.2116000000001</v>
      </c>
      <c r="Y119" s="557">
        <v>7.0894000000000004</v>
      </c>
      <c r="Z119" s="542">
        <v>98.347999999999999</v>
      </c>
      <c r="AA119" s="557">
        <v>8.202</v>
      </c>
      <c r="AB119" s="557">
        <v>0.33410000000000001</v>
      </c>
      <c r="AC119" s="557">
        <v>0.33650000000000002</v>
      </c>
      <c r="AD119" s="557">
        <v>35.999000000000002</v>
      </c>
      <c r="AE119" s="557">
        <v>20.906400000000001</v>
      </c>
      <c r="AF119" s="557">
        <v>50.088661999999999</v>
      </c>
      <c r="AG119" s="542">
        <v>1025.3614</v>
      </c>
      <c r="AH119" s="557">
        <v>7.117</v>
      </c>
      <c r="AI119" s="542">
        <v>98.411000000000001</v>
      </c>
      <c r="AJ119" s="557">
        <v>8.202</v>
      </c>
      <c r="AK119" s="557">
        <v>0.82750000000000001</v>
      </c>
      <c r="AL119" s="557">
        <v>1.2378</v>
      </c>
      <c r="AM119" s="542">
        <v>7.7</v>
      </c>
    </row>
    <row r="120" spans="1:39">
      <c r="A120" s="562" t="s">
        <v>11</v>
      </c>
      <c r="B120" s="563">
        <v>42713</v>
      </c>
      <c r="C120" s="580">
        <v>0.35725000000000001</v>
      </c>
      <c r="D120" s="565" t="s">
        <v>350</v>
      </c>
      <c r="E120" s="583">
        <v>1.73</v>
      </c>
      <c r="F120" s="582">
        <v>2.82</v>
      </c>
      <c r="G120" s="582">
        <v>1.05</v>
      </c>
      <c r="H120" s="565" t="s">
        <v>348</v>
      </c>
      <c r="I120" s="644">
        <v>3</v>
      </c>
      <c r="J120" s="565" t="s">
        <v>349</v>
      </c>
      <c r="K120" s="562">
        <v>14</v>
      </c>
      <c r="L120" s="562">
        <v>110</v>
      </c>
      <c r="M120" s="644">
        <v>14</v>
      </c>
      <c r="N120" s="644">
        <v>110</v>
      </c>
      <c r="O120" s="644">
        <v>0.3</v>
      </c>
      <c r="P120" s="567" t="s">
        <v>326</v>
      </c>
      <c r="Q120" s="567" t="s">
        <v>326</v>
      </c>
      <c r="R120" s="556"/>
      <c r="S120" s="556"/>
      <c r="T120" s="541">
        <v>5.6286390210144366E-2</v>
      </c>
      <c r="U120" s="557">
        <v>36.164400000000001</v>
      </c>
      <c r="V120" s="557">
        <v>21.5427</v>
      </c>
      <c r="W120" s="557">
        <v>50.954948999999999</v>
      </c>
      <c r="X120" s="542">
        <v>1025.2333000000001</v>
      </c>
      <c r="Y120" s="557">
        <v>7.1036000000000001</v>
      </c>
      <c r="Z120" s="542">
        <v>99.447999999999993</v>
      </c>
      <c r="AA120" s="557">
        <v>8.1470000000000002</v>
      </c>
      <c r="AB120" s="557">
        <v>0.36899999999999999</v>
      </c>
      <c r="AC120" s="557">
        <v>0.27979999999999999</v>
      </c>
      <c r="AD120" s="557">
        <v>36.250900000000001</v>
      </c>
      <c r="AE120" s="557">
        <v>20.7652</v>
      </c>
      <c r="AF120" s="557">
        <v>50.251531999999997</v>
      </c>
      <c r="AG120" s="542">
        <v>1025.5918999999999</v>
      </c>
      <c r="AH120" s="557">
        <v>7.0065999999999997</v>
      </c>
      <c r="AI120" s="542">
        <v>96.781999999999996</v>
      </c>
      <c r="AJ120" s="557">
        <v>8.0839999999999996</v>
      </c>
      <c r="AK120" s="557">
        <v>0.98009999999999997</v>
      </c>
      <c r="AL120" s="557">
        <v>1.0845</v>
      </c>
      <c r="AM120" s="542">
        <v>10.4</v>
      </c>
    </row>
    <row r="121" spans="1:39">
      <c r="A121" s="562" t="s">
        <v>11</v>
      </c>
      <c r="B121" s="563">
        <v>42720</v>
      </c>
      <c r="C121" s="580">
        <v>0.50689799999999996</v>
      </c>
      <c r="D121" s="644">
        <v>0.5</v>
      </c>
      <c r="E121" s="582">
        <v>1.02</v>
      </c>
      <c r="F121" s="582">
        <v>1.86</v>
      </c>
      <c r="G121" s="582">
        <v>0.69199999999999995</v>
      </c>
      <c r="H121" s="565" t="s">
        <v>348</v>
      </c>
      <c r="I121" s="565" t="s">
        <v>349</v>
      </c>
      <c r="J121" s="565" t="s">
        <v>349</v>
      </c>
      <c r="K121" s="562">
        <v>13.1</v>
      </c>
      <c r="L121" s="562">
        <v>114</v>
      </c>
      <c r="M121" s="644">
        <v>13</v>
      </c>
      <c r="N121" s="644">
        <v>110</v>
      </c>
      <c r="O121" s="644">
        <v>0.4</v>
      </c>
      <c r="P121" s="567" t="s">
        <v>326</v>
      </c>
      <c r="Q121" s="567" t="s">
        <v>326</v>
      </c>
      <c r="R121" s="556"/>
      <c r="S121" s="556"/>
      <c r="T121" s="541">
        <v>8.8664023865896058E-2</v>
      </c>
      <c r="U121" s="557">
        <v>36.086599999999997</v>
      </c>
      <c r="V121" s="557">
        <v>22.459099999999999</v>
      </c>
      <c r="W121" s="557">
        <v>51.824686999999997</v>
      </c>
      <c r="X121" s="542">
        <v>1024.9145000000001</v>
      </c>
      <c r="Y121" s="557">
        <v>6.9977999999999998</v>
      </c>
      <c r="Z121" s="542">
        <v>99.525999999999996</v>
      </c>
      <c r="AA121" s="557">
        <v>8.19</v>
      </c>
      <c r="AB121" s="557">
        <v>0.62460000000000004</v>
      </c>
      <c r="AC121" s="557">
        <v>0.27410000000000001</v>
      </c>
      <c r="AD121" s="557">
        <v>36.345500000000001</v>
      </c>
      <c r="AE121" s="557">
        <v>22.019300000000001</v>
      </c>
      <c r="AF121" s="557">
        <v>51.695404000000003</v>
      </c>
      <c r="AG121" s="542">
        <v>1025.316</v>
      </c>
      <c r="AH121" s="557">
        <v>6.9771000000000001</v>
      </c>
      <c r="AI121" s="542">
        <v>98.611999999999995</v>
      </c>
      <c r="AJ121" s="557">
        <v>8.1890000000000001</v>
      </c>
      <c r="AK121" s="557">
        <v>1.1781999999999999</v>
      </c>
      <c r="AL121" s="557">
        <v>1.0536000000000001</v>
      </c>
      <c r="AM121" s="542">
        <v>6.1</v>
      </c>
    </row>
    <row r="122" spans="1:39">
      <c r="A122" s="562" t="s">
        <v>11</v>
      </c>
      <c r="B122" s="563">
        <v>42727</v>
      </c>
      <c r="C122" s="580">
        <v>0.48264899999999999</v>
      </c>
      <c r="D122" s="565" t="s">
        <v>350</v>
      </c>
      <c r="E122" s="583">
        <v>0.61199999999999999</v>
      </c>
      <c r="F122" s="583">
        <v>2.16</v>
      </c>
      <c r="G122" s="583">
        <v>0.68200000000000005</v>
      </c>
      <c r="H122" s="565" t="s">
        <v>348</v>
      </c>
      <c r="I122" s="644">
        <v>2</v>
      </c>
      <c r="J122" s="565" t="s">
        <v>349</v>
      </c>
      <c r="K122" s="562">
        <v>13.9</v>
      </c>
      <c r="L122" s="562">
        <v>106</v>
      </c>
      <c r="M122" s="644">
        <v>14</v>
      </c>
      <c r="N122" s="644">
        <v>110</v>
      </c>
      <c r="O122" s="644">
        <v>0.4</v>
      </c>
      <c r="P122" s="567" t="s">
        <v>326</v>
      </c>
      <c r="Q122" s="644">
        <v>0.1</v>
      </c>
      <c r="R122" s="556"/>
      <c r="S122" s="552"/>
      <c r="T122" s="541">
        <v>8.2648131153054763E-2</v>
      </c>
      <c r="U122" s="557">
        <v>36.453899999999997</v>
      </c>
      <c r="V122" s="557">
        <v>22.65</v>
      </c>
      <c r="W122" s="557">
        <v>52.497050999999999</v>
      </c>
      <c r="X122" s="542">
        <v>1025.1409000000001</v>
      </c>
      <c r="Y122" s="557">
        <v>6.9055999999999997</v>
      </c>
      <c r="Z122" s="542">
        <v>98.754999999999995</v>
      </c>
      <c r="AA122" s="557">
        <v>8.1769999999999996</v>
      </c>
      <c r="AB122" s="557">
        <v>0.57879999999999998</v>
      </c>
      <c r="AC122" s="557">
        <v>0.43919999999999998</v>
      </c>
      <c r="AD122" s="557">
        <v>36.442599999999999</v>
      </c>
      <c r="AE122" s="557">
        <v>22.173500000000001</v>
      </c>
      <c r="AF122" s="557">
        <v>51.982236</v>
      </c>
      <c r="AG122" s="542">
        <v>1025.3467000000001</v>
      </c>
      <c r="AH122" s="557">
        <v>7.0065</v>
      </c>
      <c r="AI122" s="542">
        <v>99.355000000000004</v>
      </c>
      <c r="AJ122" s="557">
        <v>8.1829999999999998</v>
      </c>
      <c r="AK122" s="557">
        <v>1.8669</v>
      </c>
      <c r="AL122" s="557">
        <v>1.3024</v>
      </c>
      <c r="AM122" s="542">
        <v>5.5</v>
      </c>
    </row>
    <row r="123" spans="1:39">
      <c r="A123" s="562" t="s">
        <v>11</v>
      </c>
      <c r="B123" s="563">
        <v>42744</v>
      </c>
      <c r="C123" s="580">
        <v>0.42721500000000001</v>
      </c>
      <c r="D123" s="565" t="s">
        <v>350</v>
      </c>
      <c r="E123" s="582">
        <v>9.9599999999999994E-2</v>
      </c>
      <c r="F123" s="584">
        <v>1.22</v>
      </c>
      <c r="G123" s="582">
        <v>0.91200000000000003</v>
      </c>
      <c r="H123" s="565" t="s">
        <v>348</v>
      </c>
      <c r="I123" s="565" t="s">
        <v>349</v>
      </c>
      <c r="J123" s="565" t="s">
        <v>349</v>
      </c>
      <c r="K123" s="562">
        <v>14.5</v>
      </c>
      <c r="L123" s="562">
        <v>118</v>
      </c>
      <c r="M123" s="644">
        <v>14</v>
      </c>
      <c r="N123" s="644">
        <v>120</v>
      </c>
      <c r="O123" s="644">
        <v>0.6</v>
      </c>
      <c r="P123" s="567" t="s">
        <v>326</v>
      </c>
      <c r="Q123" s="644">
        <v>0.2</v>
      </c>
      <c r="R123" s="556"/>
      <c r="S123" s="552"/>
      <c r="T123" s="541">
        <v>9.1965867947293195E-2</v>
      </c>
      <c r="U123" s="557">
        <v>36.7256</v>
      </c>
      <c r="V123" s="557">
        <v>22.698899999999998</v>
      </c>
      <c r="W123" s="557">
        <v>52.896830000000001</v>
      </c>
      <c r="X123" s="542">
        <v>1025.3326</v>
      </c>
      <c r="Y123" s="557">
        <v>6.8343999999999996</v>
      </c>
      <c r="Z123" s="542">
        <v>97.974000000000004</v>
      </c>
      <c r="AA123" s="557">
        <v>8.0609999999999999</v>
      </c>
      <c r="AB123" s="557">
        <v>0.96719999999999995</v>
      </c>
      <c r="AC123" s="557">
        <v>0.37559999999999999</v>
      </c>
      <c r="AD123" s="557">
        <v>36.747999999999998</v>
      </c>
      <c r="AE123" s="557">
        <v>22.191099999999999</v>
      </c>
      <c r="AF123" s="557">
        <v>52.387732999999997</v>
      </c>
      <c r="AG123" s="542">
        <v>1025.5732</v>
      </c>
      <c r="AH123" s="557">
        <v>6.6249000000000002</v>
      </c>
      <c r="AI123" s="542">
        <v>94.14</v>
      </c>
      <c r="AJ123" s="557">
        <v>8.0399999999999991</v>
      </c>
      <c r="AK123" s="557">
        <v>2.5141</v>
      </c>
      <c r="AL123" s="557">
        <v>2.379</v>
      </c>
      <c r="AM123" s="542">
        <v>4.5</v>
      </c>
    </row>
    <row r="124" spans="1:39">
      <c r="A124" s="562" t="s">
        <v>11</v>
      </c>
      <c r="B124" s="563">
        <v>42751</v>
      </c>
      <c r="C124" s="580">
        <v>0.55182699999999996</v>
      </c>
      <c r="D124" s="644">
        <v>0.6</v>
      </c>
      <c r="E124" s="583">
        <v>0.97599999999999998</v>
      </c>
      <c r="F124" s="581">
        <v>1.0900000000000001</v>
      </c>
      <c r="G124" s="583">
        <v>0.24</v>
      </c>
      <c r="H124" s="565" t="s">
        <v>348</v>
      </c>
      <c r="I124" s="565" t="s">
        <v>349</v>
      </c>
      <c r="J124" s="565" t="s">
        <v>349</v>
      </c>
      <c r="K124" s="562">
        <v>14.7</v>
      </c>
      <c r="L124" s="562">
        <v>146</v>
      </c>
      <c r="M124" s="644">
        <v>15</v>
      </c>
      <c r="N124" s="644">
        <v>150</v>
      </c>
      <c r="O124" s="644">
        <v>0.7</v>
      </c>
      <c r="P124" s="567" t="s">
        <v>326</v>
      </c>
      <c r="Q124" s="644">
        <v>0.2</v>
      </c>
      <c r="R124" s="556"/>
      <c r="S124" s="552"/>
      <c r="T124" s="541">
        <v>0.10558953573955895</v>
      </c>
      <c r="U124" s="557">
        <v>36.858899999999998</v>
      </c>
      <c r="V124" s="557">
        <v>22.8735</v>
      </c>
      <c r="W124" s="557">
        <v>53.255930999999997</v>
      </c>
      <c r="X124" s="542">
        <v>1025.3847000000001</v>
      </c>
      <c r="Y124" s="557">
        <v>6.8181000000000003</v>
      </c>
      <c r="Z124" s="542">
        <v>98.116</v>
      </c>
      <c r="AA124" s="557">
        <v>8.3010000000000002</v>
      </c>
      <c r="AB124" s="557">
        <v>1.0241</v>
      </c>
      <c r="AC124" s="557">
        <v>0.7298</v>
      </c>
      <c r="AD124" s="557">
        <v>36.8461</v>
      </c>
      <c r="AE124" s="557">
        <v>22.7149</v>
      </c>
      <c r="AF124" s="557">
        <v>53.076278000000002</v>
      </c>
      <c r="AG124" s="542">
        <v>1025.4974999999999</v>
      </c>
      <c r="AH124" s="557">
        <v>6.7488999999999999</v>
      </c>
      <c r="AI124" s="542">
        <v>96.843999999999994</v>
      </c>
      <c r="AJ124" s="557">
        <v>8.2010000000000005</v>
      </c>
      <c r="AK124" s="557">
        <v>1.5244</v>
      </c>
      <c r="AL124" s="557">
        <v>1.4019999999999999</v>
      </c>
      <c r="AM124" s="542">
        <v>3.5</v>
      </c>
    </row>
    <row r="125" spans="1:39">
      <c r="A125" s="562" t="s">
        <v>11</v>
      </c>
      <c r="B125" s="563">
        <v>42758</v>
      </c>
      <c r="C125" s="580">
        <v>0.24003099999999999</v>
      </c>
      <c r="D125" s="565" t="s">
        <v>350</v>
      </c>
      <c r="E125" s="582">
        <v>2.4700000000000002</v>
      </c>
      <c r="F125" s="583">
        <v>1.1599999999999999</v>
      </c>
      <c r="G125" s="582">
        <v>0.83299999999999996</v>
      </c>
      <c r="H125" s="565" t="s">
        <v>348</v>
      </c>
      <c r="I125" s="565" t="s">
        <v>349</v>
      </c>
      <c r="J125" s="565" t="s">
        <v>349</v>
      </c>
      <c r="K125" s="562">
        <v>16.399999999999999</v>
      </c>
      <c r="L125" s="562">
        <v>127</v>
      </c>
      <c r="M125" s="644">
        <v>16</v>
      </c>
      <c r="N125" s="644">
        <v>130</v>
      </c>
      <c r="O125" s="644">
        <v>1</v>
      </c>
      <c r="P125" s="567" t="s">
        <v>326</v>
      </c>
      <c r="Q125" s="644">
        <v>0.2</v>
      </c>
      <c r="R125" s="556"/>
      <c r="S125" s="556"/>
      <c r="T125" s="541">
        <v>0.12255199832291454</v>
      </c>
      <c r="U125" s="557">
        <v>36.943199999999997</v>
      </c>
      <c r="V125" s="557">
        <v>22.348500000000001</v>
      </c>
      <c r="W125" s="557">
        <v>52.796258000000002</v>
      </c>
      <c r="X125" s="542">
        <v>1025.5974000000001</v>
      </c>
      <c r="Y125" s="557">
        <v>6.7874999999999996</v>
      </c>
      <c r="Z125" s="542">
        <v>96.828000000000003</v>
      </c>
      <c r="AA125" s="557">
        <v>8.3390000000000004</v>
      </c>
      <c r="AB125" s="557">
        <v>1.3824000000000001</v>
      </c>
      <c r="AC125" s="557">
        <v>0.92310000000000003</v>
      </c>
      <c r="AD125" s="557">
        <v>37.0593</v>
      </c>
      <c r="AE125" s="557">
        <v>22.148099999999999</v>
      </c>
      <c r="AF125" s="557">
        <v>52.735208999999998</v>
      </c>
      <c r="AG125" s="542">
        <v>1025.8232</v>
      </c>
      <c r="AH125" s="557">
        <v>6.6326999999999998</v>
      </c>
      <c r="AI125" s="542">
        <v>94.350999999999999</v>
      </c>
      <c r="AJ125" s="557">
        <v>8.3420000000000005</v>
      </c>
      <c r="AK125" s="557">
        <v>1.9582999999999999</v>
      </c>
      <c r="AL125" s="557">
        <v>3.2488000000000001</v>
      </c>
      <c r="AM125" s="542">
        <v>3.3</v>
      </c>
    </row>
    <row r="126" spans="1:39">
      <c r="A126" s="562" t="s">
        <v>11</v>
      </c>
      <c r="B126" s="563">
        <v>42765</v>
      </c>
      <c r="C126" s="580">
        <v>0.35003699999999999</v>
      </c>
      <c r="D126" s="565" t="s">
        <v>350</v>
      </c>
      <c r="E126" s="582">
        <v>2.11</v>
      </c>
      <c r="F126" s="582">
        <v>1.39</v>
      </c>
      <c r="G126" s="582">
        <v>3.23</v>
      </c>
      <c r="H126" s="565" t="s">
        <v>348</v>
      </c>
      <c r="I126" s="565" t="s">
        <v>349</v>
      </c>
      <c r="J126" s="644">
        <v>3</v>
      </c>
      <c r="K126" s="562">
        <v>13.8</v>
      </c>
      <c r="L126" s="562">
        <v>113</v>
      </c>
      <c r="M126" s="644">
        <v>14</v>
      </c>
      <c r="N126" s="644">
        <v>110</v>
      </c>
      <c r="O126" s="644">
        <v>1</v>
      </c>
      <c r="P126" s="567" t="s">
        <v>326</v>
      </c>
      <c r="Q126" s="644">
        <v>0.1</v>
      </c>
      <c r="R126" s="556"/>
      <c r="S126" s="556"/>
      <c r="T126" s="541">
        <v>0.12552749280888653</v>
      </c>
      <c r="U126" s="557">
        <v>36.975200000000001</v>
      </c>
      <c r="V126" s="557">
        <v>23.020900000000001</v>
      </c>
      <c r="W126" s="557">
        <v>53.564591</v>
      </c>
      <c r="X126" s="542">
        <v>1025.4295999999999</v>
      </c>
      <c r="Y126" s="557">
        <v>6.6341999999999999</v>
      </c>
      <c r="Z126" s="542">
        <v>95.778999999999996</v>
      </c>
      <c r="AA126" s="557">
        <v>8.0370000000000008</v>
      </c>
      <c r="AB126" s="557">
        <v>0.79310000000000003</v>
      </c>
      <c r="AC126" s="557">
        <v>1.2961</v>
      </c>
      <c r="AD126" s="557">
        <v>36.988700000000001</v>
      </c>
      <c r="AE126" s="557">
        <v>23.024000000000001</v>
      </c>
      <c r="AF126" s="557">
        <v>53.593324000000003</v>
      </c>
      <c r="AG126" s="542">
        <v>1025.5162</v>
      </c>
      <c r="AH126" s="557">
        <v>6.6325000000000003</v>
      </c>
      <c r="AI126" s="542">
        <v>95.766999999999996</v>
      </c>
      <c r="AJ126" s="557">
        <v>8.0090000000000003</v>
      </c>
      <c r="AK126" s="557">
        <v>1.6201000000000001</v>
      </c>
      <c r="AL126" s="557">
        <v>2.4468999999999999</v>
      </c>
      <c r="AM126" s="542">
        <v>3.8</v>
      </c>
    </row>
    <row r="127" spans="1:39">
      <c r="A127" s="562" t="s">
        <v>11</v>
      </c>
      <c r="B127" s="563">
        <v>42772</v>
      </c>
      <c r="C127" s="580">
        <v>0.38015599999999999</v>
      </c>
      <c r="D127" s="565" t="s">
        <v>350</v>
      </c>
      <c r="E127" s="582">
        <v>0.19600000000000001</v>
      </c>
      <c r="F127" s="582">
        <v>1.1100000000000001</v>
      </c>
      <c r="G127" s="582">
        <v>-0.32400000000000001</v>
      </c>
      <c r="H127" s="565" t="s">
        <v>348</v>
      </c>
      <c r="I127" s="565" t="s">
        <v>349</v>
      </c>
      <c r="J127" s="565" t="s">
        <v>349</v>
      </c>
      <c r="K127" s="562">
        <v>12.1</v>
      </c>
      <c r="L127" s="562">
        <v>102</v>
      </c>
      <c r="M127" s="644">
        <v>12</v>
      </c>
      <c r="N127" s="644">
        <v>100</v>
      </c>
      <c r="O127" s="644">
        <v>0.4</v>
      </c>
      <c r="P127" s="567" t="s">
        <v>326</v>
      </c>
      <c r="Q127" s="644">
        <v>0.1</v>
      </c>
      <c r="R127" s="556"/>
      <c r="S127" s="556"/>
      <c r="T127" s="541">
        <v>7.2099278689106913E-2</v>
      </c>
      <c r="U127" s="557">
        <v>36.896000000000001</v>
      </c>
      <c r="V127" s="557">
        <v>24.083600000000001</v>
      </c>
      <c r="W127" s="557">
        <v>54.615988999999999</v>
      </c>
      <c r="X127" s="542">
        <v>1025.0563999999999</v>
      </c>
      <c r="Y127" s="557">
        <v>6.6215999999999999</v>
      </c>
      <c r="Z127" s="542">
        <v>97.325000000000003</v>
      </c>
      <c r="AA127" s="557">
        <v>8.3629999999999995</v>
      </c>
      <c r="AB127" s="557">
        <v>0.15310000000000001</v>
      </c>
      <c r="AC127" s="557">
        <v>0.25240000000000001</v>
      </c>
      <c r="AD127" s="557">
        <v>37.022500000000001</v>
      </c>
      <c r="AE127" s="557">
        <v>23.037500000000001</v>
      </c>
      <c r="AF127" s="557">
        <v>53.651532000000003</v>
      </c>
      <c r="AG127" s="542">
        <v>1025.5389</v>
      </c>
      <c r="AH127" s="557">
        <v>6.4702999999999999</v>
      </c>
      <c r="AI127" s="542">
        <v>93.465999999999994</v>
      </c>
      <c r="AJ127" s="557">
        <v>8.3520000000000003</v>
      </c>
      <c r="AK127" s="557">
        <v>1.8976999999999999</v>
      </c>
      <c r="AL127" s="557">
        <v>2.0566</v>
      </c>
      <c r="AM127" s="542">
        <v>8.4</v>
      </c>
    </row>
    <row r="128" spans="1:39">
      <c r="A128" s="562" t="s">
        <v>11</v>
      </c>
      <c r="B128" s="563">
        <v>42779</v>
      </c>
      <c r="C128" s="580">
        <v>0.41266700000000001</v>
      </c>
      <c r="D128" s="565" t="s">
        <v>350</v>
      </c>
      <c r="E128" s="581">
        <v>1.02</v>
      </c>
      <c r="F128" s="581">
        <v>1.88</v>
      </c>
      <c r="G128" s="581">
        <v>1.05</v>
      </c>
      <c r="H128" s="565" t="s">
        <v>348</v>
      </c>
      <c r="I128" s="565" t="s">
        <v>349</v>
      </c>
      <c r="J128" s="565" t="s">
        <v>349</v>
      </c>
      <c r="K128" s="562">
        <v>13.6</v>
      </c>
      <c r="L128" s="562">
        <v>107</v>
      </c>
      <c r="M128" s="644">
        <v>14</v>
      </c>
      <c r="N128" s="644">
        <v>110</v>
      </c>
      <c r="O128" s="644">
        <v>0.6</v>
      </c>
      <c r="P128" s="567" t="s">
        <v>326</v>
      </c>
      <c r="Q128" s="644">
        <v>0.1</v>
      </c>
      <c r="R128" s="556"/>
      <c r="S128" s="556"/>
      <c r="T128" s="541">
        <v>8.5739877449229784E-2</v>
      </c>
      <c r="U128" s="557">
        <v>35.8508</v>
      </c>
      <c r="V128" s="557">
        <v>22.094200000000001</v>
      </c>
      <c r="W128" s="557">
        <v>51.140245</v>
      </c>
      <c r="X128" s="542">
        <v>1024.8411000000001</v>
      </c>
      <c r="Y128" s="557">
        <v>6.7851999999999997</v>
      </c>
      <c r="Z128" s="542">
        <v>95.751000000000005</v>
      </c>
      <c r="AA128" s="557">
        <v>8.3539999999999992</v>
      </c>
      <c r="AB128" s="557">
        <v>0.1326</v>
      </c>
      <c r="AC128" s="557">
        <v>0.55010000000000003</v>
      </c>
      <c r="AD128" s="557">
        <v>36.696899999999999</v>
      </c>
      <c r="AE128" s="557">
        <v>21.8584</v>
      </c>
      <c r="AF128" s="557">
        <v>51.966889999999999</v>
      </c>
      <c r="AG128" s="542">
        <v>1025.6298999999999</v>
      </c>
      <c r="AH128" s="557">
        <v>6.1266999999999996</v>
      </c>
      <c r="AI128" s="542">
        <v>86.524000000000001</v>
      </c>
      <c r="AJ128" s="557">
        <v>8.3170000000000002</v>
      </c>
      <c r="AK128" s="557">
        <v>2.4881000000000002</v>
      </c>
      <c r="AL128" s="557">
        <v>3.0076999999999998</v>
      </c>
      <c r="AM128" s="542">
        <v>8.6999999999999993</v>
      </c>
    </row>
    <row r="129" spans="1:39">
      <c r="A129" s="562" t="s">
        <v>11</v>
      </c>
      <c r="B129" s="563">
        <v>42786</v>
      </c>
      <c r="C129" s="580">
        <v>0.57296100000000005</v>
      </c>
      <c r="D129" s="644">
        <v>0.6</v>
      </c>
      <c r="E129" s="582">
        <v>1.72</v>
      </c>
      <c r="F129" s="582">
        <v>0.71699999999999997</v>
      </c>
      <c r="G129" s="582">
        <v>1.45</v>
      </c>
      <c r="H129" s="565" t="s">
        <v>348</v>
      </c>
      <c r="I129" s="565" t="s">
        <v>349</v>
      </c>
      <c r="J129" s="565" t="s">
        <v>349</v>
      </c>
      <c r="K129" s="562">
        <v>12.7</v>
      </c>
      <c r="L129" s="562">
        <v>120</v>
      </c>
      <c r="M129" s="644">
        <v>13</v>
      </c>
      <c r="N129" s="644">
        <v>120</v>
      </c>
      <c r="O129" s="644">
        <v>1.7</v>
      </c>
      <c r="P129" s="567" t="s">
        <v>326</v>
      </c>
      <c r="Q129" s="644">
        <v>0.4</v>
      </c>
      <c r="R129" s="556"/>
      <c r="S129" s="556"/>
      <c r="T129" s="541">
        <v>0.13159125320015405</v>
      </c>
      <c r="U129" s="557">
        <v>36.026600000000002</v>
      </c>
      <c r="V129" s="557">
        <v>23.5779</v>
      </c>
      <c r="W129" s="557">
        <v>52.934015000000002</v>
      </c>
      <c r="X129" s="542">
        <v>1024.5463999999999</v>
      </c>
      <c r="Y129" s="557">
        <v>7.1128999999999998</v>
      </c>
      <c r="Z129" s="542">
        <v>103.121</v>
      </c>
      <c r="AA129" s="557">
        <v>8.3209999999999997</v>
      </c>
      <c r="AB129" s="557">
        <v>0.2387</v>
      </c>
      <c r="AC129" s="557">
        <v>1.069</v>
      </c>
      <c r="AD129" s="557">
        <v>36.506900000000002</v>
      </c>
      <c r="AE129" s="557">
        <v>22.513999999999999</v>
      </c>
      <c r="AF129" s="557">
        <v>52.426946000000001</v>
      </c>
      <c r="AG129" s="542">
        <v>1025.2942</v>
      </c>
      <c r="AH129" s="557">
        <v>6.4359999999999999</v>
      </c>
      <c r="AI129" s="542">
        <v>91.849000000000004</v>
      </c>
      <c r="AJ129" s="557">
        <v>8.3320000000000007</v>
      </c>
      <c r="AK129" s="557">
        <v>0.14810000000000001</v>
      </c>
      <c r="AL129" s="557">
        <v>1.2811999999999999</v>
      </c>
      <c r="AM129" s="542">
        <v>5.2</v>
      </c>
    </row>
    <row r="130" spans="1:39">
      <c r="A130" s="562" t="s">
        <v>11</v>
      </c>
      <c r="B130" s="563">
        <v>42793</v>
      </c>
      <c r="C130" s="580">
        <v>1.1101238921185552</v>
      </c>
      <c r="D130" s="644">
        <v>1.1000000000000001</v>
      </c>
      <c r="E130" s="550">
        <v>1.1299999999999999</v>
      </c>
      <c r="F130" s="550">
        <v>1.59</v>
      </c>
      <c r="G130" s="550">
        <v>1.2</v>
      </c>
      <c r="H130" s="565" t="s">
        <v>348</v>
      </c>
      <c r="I130" s="565" t="s">
        <v>349</v>
      </c>
      <c r="J130" s="565" t="s">
        <v>349</v>
      </c>
      <c r="K130" s="562">
        <v>15.8</v>
      </c>
      <c r="L130" s="562">
        <v>145</v>
      </c>
      <c r="M130" s="644">
        <v>16</v>
      </c>
      <c r="N130" s="644">
        <v>140</v>
      </c>
      <c r="O130" s="644">
        <v>1</v>
      </c>
      <c r="P130" s="567" t="s">
        <v>326</v>
      </c>
      <c r="Q130" s="644">
        <v>0.2</v>
      </c>
      <c r="R130" s="556"/>
      <c r="S130" s="556"/>
      <c r="T130" s="541">
        <v>0.10891722027822799</v>
      </c>
      <c r="U130" s="557">
        <v>36.282699999999998</v>
      </c>
      <c r="V130" s="557">
        <v>23.624700000000001</v>
      </c>
      <c r="W130" s="557">
        <v>53.318061</v>
      </c>
      <c r="X130" s="542">
        <v>1024.7254</v>
      </c>
      <c r="Y130" s="557">
        <v>7.0646000000000004</v>
      </c>
      <c r="Z130" s="542">
        <v>102.65600000000001</v>
      </c>
      <c r="AA130" s="557">
        <v>8.3569999999999993</v>
      </c>
      <c r="AB130" s="557">
        <v>0.25669999999999998</v>
      </c>
      <c r="AC130" s="557">
        <v>0.64810000000000001</v>
      </c>
      <c r="AD130" s="557">
        <v>36.531199999999998</v>
      </c>
      <c r="AE130" s="557">
        <v>22.600899999999999</v>
      </c>
      <c r="AF130" s="557">
        <v>52.551332000000002</v>
      </c>
      <c r="AG130" s="542">
        <v>1025.2916</v>
      </c>
      <c r="AH130" s="557">
        <v>5.6143000000000001</v>
      </c>
      <c r="AI130" s="542">
        <v>80.254999999999995</v>
      </c>
      <c r="AJ130" s="557">
        <v>8.2750000000000004</v>
      </c>
      <c r="AK130" s="557">
        <v>2.4980000000000002</v>
      </c>
      <c r="AL130" s="557">
        <v>6.1323999999999996</v>
      </c>
      <c r="AM130" s="542">
        <v>6.8</v>
      </c>
    </row>
    <row r="131" spans="1:39">
      <c r="A131" s="562" t="s">
        <v>11</v>
      </c>
      <c r="B131" s="563">
        <v>42800</v>
      </c>
      <c r="C131" s="580">
        <v>0.82122700848184504</v>
      </c>
      <c r="D131" s="644">
        <v>0.8</v>
      </c>
      <c r="E131" s="550">
        <v>1.05</v>
      </c>
      <c r="F131" s="550">
        <v>1.6</v>
      </c>
      <c r="G131" s="550">
        <v>0.98399999999999999</v>
      </c>
      <c r="H131" s="565" t="s">
        <v>348</v>
      </c>
      <c r="I131" s="565" t="s">
        <v>349</v>
      </c>
      <c r="J131" s="565" t="s">
        <v>349</v>
      </c>
      <c r="K131" s="562">
        <v>12.1</v>
      </c>
      <c r="L131" s="562">
        <v>139</v>
      </c>
      <c r="M131" s="644">
        <v>12</v>
      </c>
      <c r="N131" s="644">
        <v>140</v>
      </c>
      <c r="O131" s="644">
        <v>0.6</v>
      </c>
      <c r="P131" s="567" t="s">
        <v>326</v>
      </c>
      <c r="Q131" s="644">
        <v>0.1</v>
      </c>
      <c r="R131" s="556"/>
      <c r="S131" s="556"/>
      <c r="T131" s="541">
        <v>7.515007796406338E-2</v>
      </c>
      <c r="U131" s="557">
        <v>36.366599999999998</v>
      </c>
      <c r="V131" s="557">
        <v>24.777799999999999</v>
      </c>
      <c r="W131" s="557">
        <v>54.667707</v>
      </c>
      <c r="X131" s="542">
        <v>1024.4464</v>
      </c>
      <c r="Y131" s="557">
        <v>6.5433000000000003</v>
      </c>
      <c r="Z131" s="542">
        <v>97.025999999999996</v>
      </c>
      <c r="AA131" s="557">
        <v>8.1869999999999994</v>
      </c>
      <c r="AB131" s="557">
        <v>6.9199999999999998E-2</v>
      </c>
      <c r="AC131" s="557">
        <v>0.247</v>
      </c>
      <c r="AD131" s="557">
        <v>36.116300000000003</v>
      </c>
      <c r="AE131" s="557">
        <v>22.8932</v>
      </c>
      <c r="AF131" s="557">
        <v>52.331117999999996</v>
      </c>
      <c r="AG131" s="542">
        <v>1024.8938000000001</v>
      </c>
      <c r="AH131" s="557">
        <v>6.1402000000000001</v>
      </c>
      <c r="AI131" s="542">
        <v>88.012</v>
      </c>
      <c r="AJ131" s="557">
        <v>8.141</v>
      </c>
      <c r="AK131" s="557">
        <v>2.1633</v>
      </c>
      <c r="AL131" s="557">
        <v>2.6074000000000002</v>
      </c>
      <c r="AM131" s="542">
        <v>9.1999999999999993</v>
      </c>
    </row>
    <row r="132" spans="1:39">
      <c r="A132" s="562" t="s">
        <v>11</v>
      </c>
      <c r="B132" s="563">
        <v>42807</v>
      </c>
      <c r="C132" s="580">
        <v>4.1389574001715435</v>
      </c>
      <c r="D132" s="644">
        <v>4.0999999999999996</v>
      </c>
      <c r="E132" s="550">
        <v>3.94</v>
      </c>
      <c r="F132" s="550">
        <v>2.25</v>
      </c>
      <c r="G132" s="550">
        <v>1.66</v>
      </c>
      <c r="H132" s="644">
        <v>4</v>
      </c>
      <c r="I132" s="644">
        <v>2</v>
      </c>
      <c r="J132" s="565" t="s">
        <v>349</v>
      </c>
      <c r="K132" s="562">
        <v>13.9</v>
      </c>
      <c r="L132" s="562">
        <v>101</v>
      </c>
      <c r="M132" s="644">
        <v>14</v>
      </c>
      <c r="N132" s="644">
        <v>100</v>
      </c>
      <c r="O132" s="644">
        <v>0.8</v>
      </c>
      <c r="P132" s="567" t="s">
        <v>326</v>
      </c>
      <c r="Q132" s="644">
        <v>0.2</v>
      </c>
      <c r="R132" s="556"/>
      <c r="S132" s="556"/>
      <c r="T132" s="541">
        <v>9.663717586610962E-2</v>
      </c>
      <c r="U132" s="557">
        <v>36.217399999999998</v>
      </c>
      <c r="V132" s="557">
        <v>23.038599999999999</v>
      </c>
      <c r="W132" s="557">
        <v>52.607916000000003</v>
      </c>
      <c r="X132" s="542">
        <v>1024.8498999999999</v>
      </c>
      <c r="Y132" s="557">
        <v>6.3929</v>
      </c>
      <c r="Z132" s="542">
        <v>91.92</v>
      </c>
      <c r="AA132" s="557">
        <v>8.3480000000000008</v>
      </c>
      <c r="AB132" s="557">
        <v>0.58260000000000001</v>
      </c>
      <c r="AC132" s="557">
        <v>0.72670000000000001</v>
      </c>
      <c r="AD132" s="557">
        <v>36.2224</v>
      </c>
      <c r="AE132" s="557">
        <v>23.020700000000001</v>
      </c>
      <c r="AF132" s="557">
        <v>52.603298000000002</v>
      </c>
      <c r="AG132" s="542">
        <v>1024.9367999999999</v>
      </c>
      <c r="AH132" s="557">
        <v>6.3646000000000003</v>
      </c>
      <c r="AI132" s="542">
        <v>91.486999999999995</v>
      </c>
      <c r="AJ132" s="557">
        <v>8.3409999999999993</v>
      </c>
      <c r="AK132" s="557">
        <v>0.79259999999999997</v>
      </c>
      <c r="AL132" s="557">
        <v>1.1578999999999999</v>
      </c>
      <c r="AM132" s="542">
        <v>5.8</v>
      </c>
    </row>
    <row r="133" spans="1:39">
      <c r="A133" s="562" t="s">
        <v>11</v>
      </c>
      <c r="B133" s="563">
        <v>42814</v>
      </c>
      <c r="C133" s="580">
        <v>1.074070357898929</v>
      </c>
      <c r="D133" s="644">
        <v>1.1000000000000001</v>
      </c>
      <c r="E133" s="550">
        <v>0.59399999999999997</v>
      </c>
      <c r="F133" s="550">
        <v>2.41</v>
      </c>
      <c r="G133" s="550">
        <v>1.87</v>
      </c>
      <c r="H133" s="565" t="s">
        <v>348</v>
      </c>
      <c r="I133" s="644">
        <v>2</v>
      </c>
      <c r="J133" s="565" t="s">
        <v>349</v>
      </c>
      <c r="K133" s="562">
        <v>18.2</v>
      </c>
      <c r="L133" s="562">
        <v>140</v>
      </c>
      <c r="M133" s="644">
        <v>18</v>
      </c>
      <c r="N133" s="644">
        <v>140</v>
      </c>
      <c r="O133" s="644">
        <v>2.2999999999999998</v>
      </c>
      <c r="P133" s="567" t="s">
        <v>326</v>
      </c>
      <c r="Q133" s="644">
        <v>0.5</v>
      </c>
      <c r="R133" s="567"/>
      <c r="S133" s="567"/>
      <c r="T133" s="541">
        <v>0.11390140639970002</v>
      </c>
      <c r="U133" s="557">
        <v>36.577300000000001</v>
      </c>
      <c r="V133" s="557">
        <v>22.070799999999998</v>
      </c>
      <c r="W133" s="557">
        <v>52.034851000000003</v>
      </c>
      <c r="X133" s="542">
        <v>1025.3987999999999</v>
      </c>
      <c r="Y133" s="557">
        <v>6.9031000000000002</v>
      </c>
      <c r="Z133" s="542">
        <v>97.787999999999997</v>
      </c>
      <c r="AA133" s="557">
        <v>8.2509999999999994</v>
      </c>
      <c r="AB133" s="557">
        <v>0.78779999999999994</v>
      </c>
      <c r="AC133" s="557">
        <v>0.79569999999999996</v>
      </c>
      <c r="AD133" s="557">
        <v>36.586500000000001</v>
      </c>
      <c r="AE133" s="557">
        <v>21.496600000000001</v>
      </c>
      <c r="AF133" s="557">
        <v>51.442346000000001</v>
      </c>
      <c r="AG133" s="542">
        <v>1025.6477</v>
      </c>
      <c r="AH133" s="557">
        <v>6.6104000000000003</v>
      </c>
      <c r="AI133" s="542">
        <v>92.697000000000003</v>
      </c>
      <c r="AJ133" s="557">
        <v>8.2430000000000003</v>
      </c>
      <c r="AK133" s="557">
        <v>1.6276999999999999</v>
      </c>
      <c r="AL133" s="557">
        <v>5.9494999999999996</v>
      </c>
      <c r="AM133" s="542">
        <v>5.5</v>
      </c>
    </row>
    <row r="134" spans="1:39">
      <c r="A134" s="562" t="s">
        <v>11</v>
      </c>
      <c r="B134" s="563">
        <v>42821</v>
      </c>
      <c r="C134" s="580">
        <v>0.79042037091609951</v>
      </c>
      <c r="D134" s="644">
        <v>0.8</v>
      </c>
      <c r="E134" s="550">
        <v>1.32</v>
      </c>
      <c r="F134" s="550">
        <v>2.29</v>
      </c>
      <c r="G134" s="550">
        <v>1.25</v>
      </c>
      <c r="H134" s="565" t="s">
        <v>348</v>
      </c>
      <c r="I134" s="644">
        <v>2</v>
      </c>
      <c r="J134" s="565" t="s">
        <v>349</v>
      </c>
      <c r="K134" s="562">
        <v>13.8</v>
      </c>
      <c r="L134" s="562">
        <v>122</v>
      </c>
      <c r="M134" s="644">
        <v>14</v>
      </c>
      <c r="N134" s="644">
        <v>120</v>
      </c>
      <c r="O134" s="644">
        <v>1.2</v>
      </c>
      <c r="P134" s="567" t="s">
        <v>326</v>
      </c>
      <c r="Q134" s="644">
        <v>0.3</v>
      </c>
      <c r="R134" s="556"/>
      <c r="S134" s="556"/>
      <c r="T134" s="541">
        <v>0.11670191938754995</v>
      </c>
      <c r="U134" s="557">
        <v>36.458599999999997</v>
      </c>
      <c r="V134" s="557">
        <v>21.436599999999999</v>
      </c>
      <c r="W134" s="557">
        <v>51.210642999999997</v>
      </c>
      <c r="X134" s="542">
        <v>1025.4885999999999</v>
      </c>
      <c r="Y134" s="557">
        <v>6.9581</v>
      </c>
      <c r="Z134" s="542">
        <v>97.396000000000001</v>
      </c>
      <c r="AA134" s="557">
        <v>8.2810000000000006</v>
      </c>
      <c r="AB134" s="557">
        <v>0.59189999999999998</v>
      </c>
      <c r="AC134" s="557">
        <v>0.77349999999999997</v>
      </c>
      <c r="AD134" s="557">
        <v>36.620100000000001</v>
      </c>
      <c r="AE134" s="557">
        <v>20.896899999999999</v>
      </c>
      <c r="AF134" s="557">
        <v>50.846159</v>
      </c>
      <c r="AG134" s="542">
        <v>1025.8386</v>
      </c>
      <c r="AH134" s="557">
        <v>6.6308999999999996</v>
      </c>
      <c r="AI134" s="542">
        <v>92.01</v>
      </c>
      <c r="AJ134" s="557">
        <v>8.2560000000000002</v>
      </c>
      <c r="AK134" s="557">
        <v>3.1703999999999999</v>
      </c>
      <c r="AL134" s="557">
        <v>4.2332000000000001</v>
      </c>
      <c r="AM134" s="542">
        <v>5</v>
      </c>
    </row>
    <row r="135" spans="1:39">
      <c r="A135" s="546"/>
      <c r="B135" s="551"/>
      <c r="C135" s="552"/>
      <c r="D135" s="553"/>
      <c r="E135" s="554"/>
      <c r="F135" s="554"/>
      <c r="G135" s="554"/>
      <c r="H135" s="553"/>
      <c r="I135" s="553"/>
      <c r="J135" s="553"/>
      <c r="K135" s="555"/>
      <c r="L135" s="555"/>
      <c r="M135" s="553"/>
      <c r="N135" s="553"/>
      <c r="O135" s="556"/>
      <c r="P135" s="556"/>
      <c r="Q135" s="556"/>
      <c r="R135" s="556"/>
      <c r="S135" s="556"/>
      <c r="U135" s="557"/>
      <c r="V135" s="557"/>
      <c r="W135" s="557"/>
      <c r="X135" s="542"/>
      <c r="Y135" s="557"/>
      <c r="Z135" s="542"/>
      <c r="AA135" s="557"/>
      <c r="AB135" s="557"/>
      <c r="AC135" s="557"/>
      <c r="AD135" s="557"/>
      <c r="AE135" s="557"/>
      <c r="AF135" s="557"/>
      <c r="AG135" s="542"/>
      <c r="AH135" s="557"/>
      <c r="AI135" s="542"/>
      <c r="AJ135" s="557"/>
      <c r="AK135" s="557"/>
      <c r="AL135" s="557"/>
    </row>
    <row r="136" spans="1:39">
      <c r="A136" s="562" t="s">
        <v>56</v>
      </c>
      <c r="B136" s="563">
        <v>42705</v>
      </c>
      <c r="C136" s="580">
        <v>1.251244</v>
      </c>
      <c r="D136" s="644">
        <v>1.3</v>
      </c>
      <c r="E136" s="581">
        <v>3.5599999999999998E-4</v>
      </c>
      <c r="F136" s="582">
        <v>2.56</v>
      </c>
      <c r="G136" s="582">
        <v>5.13</v>
      </c>
      <c r="H136" s="565" t="s">
        <v>348</v>
      </c>
      <c r="I136" s="644">
        <v>3</v>
      </c>
      <c r="J136" s="644">
        <v>5</v>
      </c>
      <c r="K136" s="562">
        <v>15.5</v>
      </c>
      <c r="L136" s="562">
        <v>132</v>
      </c>
      <c r="M136" s="644">
        <v>16</v>
      </c>
      <c r="N136" s="644">
        <v>130</v>
      </c>
      <c r="O136" s="644">
        <v>0.6</v>
      </c>
      <c r="P136" s="567" t="s">
        <v>326</v>
      </c>
      <c r="Q136" s="644">
        <v>0.1</v>
      </c>
      <c r="R136" s="644">
        <v>1.4</v>
      </c>
      <c r="S136" s="644">
        <v>0.26</v>
      </c>
      <c r="T136" s="541">
        <v>0.10081062463971867</v>
      </c>
      <c r="U136" s="557">
        <v>36.109000000000002</v>
      </c>
      <c r="V136" s="557">
        <v>21.7319</v>
      </c>
      <c r="W136" s="557">
        <v>51.084901000000002</v>
      </c>
      <c r="X136" s="542">
        <v>1025.1375</v>
      </c>
      <c r="Y136" s="557">
        <v>6.9511000000000003</v>
      </c>
      <c r="Z136" s="542">
        <v>97.611000000000004</v>
      </c>
      <c r="AA136" s="557">
        <v>8.24</v>
      </c>
      <c r="AB136" s="557">
        <v>0.29899999999999999</v>
      </c>
      <c r="AC136" s="557">
        <v>0.71719999999999995</v>
      </c>
      <c r="AD136" s="557">
        <v>36.019500000000001</v>
      </c>
      <c r="AE136" s="557">
        <v>20.996500000000001</v>
      </c>
      <c r="AF136" s="557">
        <v>50.204599000000002</v>
      </c>
      <c r="AG136" s="542">
        <v>1025.3154999999999</v>
      </c>
      <c r="AH136" s="557">
        <v>6.9547999999999996</v>
      </c>
      <c r="AI136" s="542">
        <v>96.335999999999999</v>
      </c>
      <c r="AJ136" s="557">
        <v>8.2490000000000006</v>
      </c>
      <c r="AK136" s="557">
        <v>0.36649999999999999</v>
      </c>
      <c r="AL136" s="557">
        <v>0.68330000000000002</v>
      </c>
      <c r="AM136" s="542">
        <v>7</v>
      </c>
    </row>
    <row r="137" spans="1:39">
      <c r="A137" s="562" t="s">
        <v>56</v>
      </c>
      <c r="B137" s="563">
        <v>42713</v>
      </c>
      <c r="C137" s="580">
        <v>0.64949299999999999</v>
      </c>
      <c r="D137" s="644">
        <v>0.6</v>
      </c>
      <c r="E137" s="583">
        <v>0.57599999999999996</v>
      </c>
      <c r="F137" s="582">
        <v>2.36</v>
      </c>
      <c r="G137" s="582">
        <v>0.14899999999999999</v>
      </c>
      <c r="H137" s="565" t="s">
        <v>348</v>
      </c>
      <c r="I137" s="644">
        <v>2</v>
      </c>
      <c r="J137" s="565" t="s">
        <v>349</v>
      </c>
      <c r="K137" s="562">
        <v>13.6</v>
      </c>
      <c r="L137" s="562">
        <v>107</v>
      </c>
      <c r="M137" s="644">
        <v>14</v>
      </c>
      <c r="N137" s="644">
        <v>110</v>
      </c>
      <c r="O137" s="644">
        <v>0.4</v>
      </c>
      <c r="P137" s="567" t="s">
        <v>326</v>
      </c>
      <c r="Q137" s="644">
        <v>0.1</v>
      </c>
      <c r="R137" s="644">
        <v>1.6</v>
      </c>
      <c r="S137" s="644">
        <v>0.16</v>
      </c>
      <c r="T137" s="558">
        <v>0.10152858163386282</v>
      </c>
      <c r="U137" s="557">
        <v>36.268999999999998</v>
      </c>
      <c r="V137" s="557">
        <v>21.073699999999999</v>
      </c>
      <c r="W137" s="557">
        <v>50.590553</v>
      </c>
      <c r="X137" s="542">
        <v>1025.4412</v>
      </c>
      <c r="Y137" s="557">
        <v>7.0338000000000003</v>
      </c>
      <c r="Z137" s="542">
        <v>97.709000000000003</v>
      </c>
      <c r="AA137" s="557">
        <v>8.0359999999999996</v>
      </c>
      <c r="AB137" s="557">
        <v>0.42080000000000001</v>
      </c>
      <c r="AC137" s="557">
        <v>0.62560000000000004</v>
      </c>
      <c r="AD137" s="557">
        <v>36.2639</v>
      </c>
      <c r="AE137" s="557">
        <v>21.038599999999999</v>
      </c>
      <c r="AF137" s="557">
        <v>50.551780999999998</v>
      </c>
      <c r="AG137" s="542">
        <v>1025.4912999999999</v>
      </c>
      <c r="AH137" s="557">
        <v>6.9715999999999996</v>
      </c>
      <c r="AI137" s="542">
        <v>96.78</v>
      </c>
      <c r="AJ137" s="557">
        <v>8.1479999999999997</v>
      </c>
      <c r="AK137" s="557">
        <v>0.43169999999999997</v>
      </c>
      <c r="AL137" s="557">
        <v>1.2432000000000001</v>
      </c>
      <c r="AM137" s="542">
        <v>6.2</v>
      </c>
    </row>
    <row r="138" spans="1:39">
      <c r="A138" s="562" t="s">
        <v>56</v>
      </c>
      <c r="B138" s="563">
        <v>42720</v>
      </c>
      <c r="C138" s="580">
        <v>1.023048</v>
      </c>
      <c r="D138" s="644">
        <v>1</v>
      </c>
      <c r="E138" s="582">
        <v>1.23</v>
      </c>
      <c r="F138" s="582">
        <v>1.31</v>
      </c>
      <c r="G138" s="582">
        <v>0.59699999999999998</v>
      </c>
      <c r="H138" s="565" t="s">
        <v>348</v>
      </c>
      <c r="I138" s="565" t="s">
        <v>349</v>
      </c>
      <c r="J138" s="565" t="s">
        <v>349</v>
      </c>
      <c r="K138" s="562">
        <v>13.3</v>
      </c>
      <c r="L138" s="562">
        <v>110</v>
      </c>
      <c r="M138" s="644">
        <v>13</v>
      </c>
      <c r="N138" s="644">
        <v>110</v>
      </c>
      <c r="O138" s="644">
        <v>0.5</v>
      </c>
      <c r="P138" s="567" t="s">
        <v>326</v>
      </c>
      <c r="Q138" s="567" t="s">
        <v>326</v>
      </c>
      <c r="R138" s="644">
        <v>1.6</v>
      </c>
      <c r="S138" s="644">
        <v>0.15</v>
      </c>
      <c r="T138" s="541">
        <v>9.5698948511234547E-2</v>
      </c>
      <c r="U138" s="557">
        <v>36.4056</v>
      </c>
      <c r="V138" s="557">
        <v>22.659600000000001</v>
      </c>
      <c r="W138" s="557">
        <v>52.445354000000002</v>
      </c>
      <c r="X138" s="542">
        <v>1025.0994000000001</v>
      </c>
      <c r="Y138" s="557">
        <v>6.7721</v>
      </c>
      <c r="Z138" s="542">
        <v>96.834999999999994</v>
      </c>
      <c r="AA138" s="557">
        <v>8.1470000000000002</v>
      </c>
      <c r="AB138" s="557">
        <v>0.51280000000000003</v>
      </c>
      <c r="AC138" s="557">
        <v>0.3775</v>
      </c>
      <c r="AD138" s="557">
        <v>36.4099</v>
      </c>
      <c r="AE138" s="557">
        <v>22.524699999999999</v>
      </c>
      <c r="AF138" s="557">
        <v>52.31129</v>
      </c>
      <c r="AG138" s="542">
        <v>1025.1841999999999</v>
      </c>
      <c r="AH138" s="557">
        <v>6.7782</v>
      </c>
      <c r="AI138" s="542">
        <v>96.694999999999993</v>
      </c>
      <c r="AJ138" s="557">
        <v>8.1470000000000002</v>
      </c>
      <c r="AK138" s="557">
        <v>0.46410000000000001</v>
      </c>
      <c r="AL138" s="557">
        <v>0.49690000000000001</v>
      </c>
      <c r="AM138" s="542">
        <v>7.2</v>
      </c>
    </row>
    <row r="139" spans="1:39">
      <c r="A139" s="562" t="s">
        <v>56</v>
      </c>
      <c r="B139" s="563">
        <v>42727</v>
      </c>
      <c r="C139" s="580">
        <v>0.54104200000000002</v>
      </c>
      <c r="D139" s="644">
        <v>0.5</v>
      </c>
      <c r="E139" s="583">
        <v>1.4</v>
      </c>
      <c r="F139" s="583">
        <v>1.94</v>
      </c>
      <c r="G139" s="583">
        <v>0.23200000000000001</v>
      </c>
      <c r="H139" s="565" t="s">
        <v>348</v>
      </c>
      <c r="I139" s="565" t="s">
        <v>349</v>
      </c>
      <c r="J139" s="565" t="s">
        <v>349</v>
      </c>
      <c r="K139" s="562">
        <v>13.5</v>
      </c>
      <c r="L139" s="562">
        <v>112</v>
      </c>
      <c r="M139" s="644">
        <v>14</v>
      </c>
      <c r="N139" s="644">
        <v>110</v>
      </c>
      <c r="O139" s="644">
        <v>0.7</v>
      </c>
      <c r="P139" s="567" t="s">
        <v>326</v>
      </c>
      <c r="Q139" s="644">
        <v>0.2</v>
      </c>
      <c r="R139" s="644">
        <v>1.3</v>
      </c>
      <c r="S139" s="644">
        <v>0.21</v>
      </c>
      <c r="T139" s="541">
        <v>0.10398882488678117</v>
      </c>
      <c r="U139" s="557">
        <v>36.5426</v>
      </c>
      <c r="V139" s="557">
        <v>22.8934</v>
      </c>
      <c r="W139" s="557">
        <v>52.871011000000003</v>
      </c>
      <c r="X139" s="542">
        <v>1025.1359</v>
      </c>
      <c r="Y139" s="557">
        <v>6.915</v>
      </c>
      <c r="Z139" s="542">
        <v>99.361999999999995</v>
      </c>
      <c r="AA139" s="557">
        <v>8.0289999999999999</v>
      </c>
      <c r="AB139" s="557">
        <v>0.27650000000000002</v>
      </c>
      <c r="AC139" s="557">
        <v>0.60060000000000002</v>
      </c>
      <c r="AD139" s="557">
        <v>36.562100000000001</v>
      </c>
      <c r="AE139" s="557">
        <v>22.783799999999999</v>
      </c>
      <c r="AF139" s="557">
        <v>52.783203</v>
      </c>
      <c r="AG139" s="542">
        <v>1025.2266</v>
      </c>
      <c r="AH139" s="557">
        <v>6.8381999999999996</v>
      </c>
      <c r="AI139" s="542">
        <v>98.081999999999994</v>
      </c>
      <c r="AJ139" s="557">
        <v>8.0250000000000004</v>
      </c>
      <c r="AK139" s="557">
        <v>0.43980000000000002</v>
      </c>
      <c r="AL139" s="557">
        <v>0.88859999999999995</v>
      </c>
      <c r="AM139" s="542">
        <v>7.7</v>
      </c>
    </row>
    <row r="140" spans="1:39">
      <c r="A140" s="562" t="s">
        <v>56</v>
      </c>
      <c r="B140" s="563">
        <v>42744</v>
      </c>
      <c r="C140" s="580">
        <v>0.435172</v>
      </c>
      <c r="D140" s="565" t="s">
        <v>350</v>
      </c>
      <c r="E140" s="582">
        <v>0.379</v>
      </c>
      <c r="F140" s="584">
        <v>1.46</v>
      </c>
      <c r="G140" s="582">
        <v>1.18</v>
      </c>
      <c r="H140" s="565" t="s">
        <v>348</v>
      </c>
      <c r="I140" s="565" t="s">
        <v>349</v>
      </c>
      <c r="J140" s="565" t="s">
        <v>349</v>
      </c>
      <c r="K140" s="562">
        <v>15.3</v>
      </c>
      <c r="L140" s="562">
        <v>128</v>
      </c>
      <c r="M140" s="644">
        <v>15</v>
      </c>
      <c r="N140" s="644">
        <v>130</v>
      </c>
      <c r="O140" s="644">
        <v>0.7</v>
      </c>
      <c r="P140" s="567" t="s">
        <v>326</v>
      </c>
      <c r="Q140" s="644">
        <v>0.2</v>
      </c>
      <c r="R140" s="644">
        <v>2.5</v>
      </c>
      <c r="S140" s="644">
        <v>0.34</v>
      </c>
      <c r="T140" s="541">
        <v>0.12046240147966758</v>
      </c>
      <c r="U140" s="557">
        <v>36.880400000000002</v>
      </c>
      <c r="V140" s="557">
        <v>22.599499999999999</v>
      </c>
      <c r="W140" s="557">
        <v>52.987279999999998</v>
      </c>
      <c r="X140" s="542">
        <v>1025.4774</v>
      </c>
      <c r="Y140" s="557">
        <v>6.8015999999999996</v>
      </c>
      <c r="Z140" s="542">
        <v>97.423000000000002</v>
      </c>
      <c r="AA140" s="557">
        <v>8.1980000000000004</v>
      </c>
      <c r="AB140" s="557">
        <v>0.66339999999999999</v>
      </c>
      <c r="AC140" s="557">
        <v>0.73450000000000004</v>
      </c>
      <c r="AD140" s="557">
        <v>36.879300000000001</v>
      </c>
      <c r="AE140" s="557">
        <v>22.599900000000002</v>
      </c>
      <c r="AF140" s="557">
        <v>52.990706000000003</v>
      </c>
      <c r="AG140" s="542">
        <v>1025.5189</v>
      </c>
      <c r="AH140" s="557">
        <v>6.7731000000000003</v>
      </c>
      <c r="AI140" s="542">
        <v>97.015000000000001</v>
      </c>
      <c r="AJ140" s="557">
        <v>8.218</v>
      </c>
      <c r="AK140" s="557">
        <v>0.92149999999999999</v>
      </c>
      <c r="AL140" s="557">
        <v>1.1774</v>
      </c>
      <c r="AM140" s="542">
        <v>5</v>
      </c>
    </row>
    <row r="141" spans="1:39">
      <c r="A141" s="562" t="s">
        <v>56</v>
      </c>
      <c r="B141" s="563">
        <v>42751</v>
      </c>
      <c r="C141" s="580">
        <v>0.81852999999999998</v>
      </c>
      <c r="D141" s="644">
        <v>0.8</v>
      </c>
      <c r="E141" s="583">
        <v>0.371</v>
      </c>
      <c r="F141" s="581">
        <v>1.0900000000000001</v>
      </c>
      <c r="G141" s="583">
        <v>0.74399999999999999</v>
      </c>
      <c r="H141" s="565" t="s">
        <v>348</v>
      </c>
      <c r="I141" s="565" t="s">
        <v>349</v>
      </c>
      <c r="J141" s="565" t="s">
        <v>349</v>
      </c>
      <c r="K141" s="562">
        <v>15</v>
      </c>
      <c r="L141" s="562">
        <v>127</v>
      </c>
      <c r="M141" s="644">
        <v>15</v>
      </c>
      <c r="N141" s="644">
        <v>130</v>
      </c>
      <c r="O141" s="644">
        <v>1.1000000000000001</v>
      </c>
      <c r="P141" s="567" t="s">
        <v>326</v>
      </c>
      <c r="Q141" s="644">
        <v>0.2</v>
      </c>
      <c r="R141" s="644">
        <v>2.7</v>
      </c>
      <c r="S141" s="644">
        <v>0.23</v>
      </c>
      <c r="T141" s="541">
        <v>0.12665867744095241</v>
      </c>
      <c r="U141" s="557">
        <v>36.993600000000001</v>
      </c>
      <c r="V141" s="557">
        <v>23.302099999999999</v>
      </c>
      <c r="W141" s="557">
        <v>53.893411999999998</v>
      </c>
      <c r="X141" s="542">
        <v>1025.3608999999999</v>
      </c>
      <c r="Y141" s="557">
        <v>6.6412000000000004</v>
      </c>
      <c r="Z141" s="542">
        <v>96.36</v>
      </c>
      <c r="AA141" s="557">
        <v>8.2409999999999997</v>
      </c>
      <c r="AB141" s="557">
        <v>0.52929999999999999</v>
      </c>
      <c r="AC141" s="557">
        <v>0.94499999999999995</v>
      </c>
      <c r="AD141" s="557">
        <v>36.99</v>
      </c>
      <c r="AE141" s="557">
        <v>23.266500000000001</v>
      </c>
      <c r="AF141" s="557">
        <v>53.854331999999999</v>
      </c>
      <c r="AG141" s="542">
        <v>1025.4096</v>
      </c>
      <c r="AH141" s="557">
        <v>6.6638000000000002</v>
      </c>
      <c r="AI141" s="542">
        <v>96.626000000000005</v>
      </c>
      <c r="AJ141" s="557">
        <v>8.2469999999999999</v>
      </c>
      <c r="AK141" s="557">
        <v>0.54610000000000003</v>
      </c>
      <c r="AL141" s="557">
        <v>1.3664000000000001</v>
      </c>
      <c r="AM141" s="542">
        <v>4.5</v>
      </c>
    </row>
    <row r="142" spans="1:39">
      <c r="A142" s="562" t="s">
        <v>56</v>
      </c>
      <c r="B142" s="563">
        <v>42758</v>
      </c>
      <c r="C142" s="580">
        <v>0.49290400000000001</v>
      </c>
      <c r="D142" s="565" t="s">
        <v>350</v>
      </c>
      <c r="E142" s="582">
        <v>0.50700000000000001</v>
      </c>
      <c r="F142" s="583">
        <v>1.41</v>
      </c>
      <c r="G142" s="582">
        <v>1.0900000000000001</v>
      </c>
      <c r="H142" s="565" t="s">
        <v>348</v>
      </c>
      <c r="I142" s="565" t="s">
        <v>349</v>
      </c>
      <c r="J142" s="565" t="s">
        <v>349</v>
      </c>
      <c r="K142" s="562">
        <v>14.3</v>
      </c>
      <c r="L142" s="562">
        <v>121</v>
      </c>
      <c r="M142" s="644">
        <v>14</v>
      </c>
      <c r="N142" s="644">
        <v>120</v>
      </c>
      <c r="O142" s="644">
        <v>1.3</v>
      </c>
      <c r="P142" s="567" t="s">
        <v>326</v>
      </c>
      <c r="Q142" s="644">
        <v>0.2</v>
      </c>
      <c r="R142" s="644">
        <v>2.8</v>
      </c>
      <c r="S142" s="644">
        <v>0.23</v>
      </c>
      <c r="T142" s="541">
        <v>0.15087586717317966</v>
      </c>
      <c r="U142" s="557">
        <v>37.0672</v>
      </c>
      <c r="V142" s="557">
        <v>22.327999999999999</v>
      </c>
      <c r="W142" s="557">
        <v>52.931531</v>
      </c>
      <c r="X142" s="542">
        <v>1025.6995999999999</v>
      </c>
      <c r="Y142" s="557">
        <v>6.6683000000000003</v>
      </c>
      <c r="Z142" s="542">
        <v>95.162000000000006</v>
      </c>
      <c r="AA142" s="557">
        <v>8.0649999999999995</v>
      </c>
      <c r="AB142" s="557">
        <v>0.72499999999999998</v>
      </c>
      <c r="AC142" s="557">
        <v>1.2044999999999999</v>
      </c>
      <c r="AD142" s="557">
        <v>37.085900000000002</v>
      </c>
      <c r="AE142" s="557">
        <v>22.346399999999999</v>
      </c>
      <c r="AF142" s="557">
        <v>52.979348000000002</v>
      </c>
      <c r="AG142" s="542">
        <v>1025.7496000000001</v>
      </c>
      <c r="AH142" s="557">
        <v>6.5804</v>
      </c>
      <c r="AI142" s="542">
        <v>93.947999999999993</v>
      </c>
      <c r="AJ142" s="557">
        <v>8.0510000000000002</v>
      </c>
      <c r="AK142" s="557">
        <v>0.82799999999999996</v>
      </c>
      <c r="AL142" s="557">
        <v>1.5481</v>
      </c>
      <c r="AM142" s="542">
        <v>3.9</v>
      </c>
    </row>
    <row r="143" spans="1:39">
      <c r="A143" s="562" t="s">
        <v>56</v>
      </c>
      <c r="B143" s="563">
        <v>42765</v>
      </c>
      <c r="C143" s="580">
        <v>0.458955</v>
      </c>
      <c r="D143" s="565" t="s">
        <v>350</v>
      </c>
      <c r="E143" s="582">
        <v>1.03</v>
      </c>
      <c r="F143" s="582">
        <v>0.83499999999999996</v>
      </c>
      <c r="G143" s="582">
        <v>0.24399999999999999</v>
      </c>
      <c r="H143" s="565" t="s">
        <v>348</v>
      </c>
      <c r="I143" s="565" t="s">
        <v>349</v>
      </c>
      <c r="J143" s="565" t="s">
        <v>349</v>
      </c>
      <c r="K143" s="562">
        <v>12.8</v>
      </c>
      <c r="L143" s="562">
        <v>117</v>
      </c>
      <c r="M143" s="644">
        <v>13</v>
      </c>
      <c r="N143" s="644">
        <v>120</v>
      </c>
      <c r="O143" s="644">
        <v>0.7</v>
      </c>
      <c r="P143" s="567" t="s">
        <v>326</v>
      </c>
      <c r="Q143" s="567" t="s">
        <v>326</v>
      </c>
      <c r="R143" s="644">
        <v>2.2999999999999998</v>
      </c>
      <c r="S143" s="644">
        <v>0.27</v>
      </c>
      <c r="T143" s="541">
        <v>9.6215068608959925E-2</v>
      </c>
      <c r="U143" s="557">
        <v>36.933100000000003</v>
      </c>
      <c r="V143" s="557">
        <v>23.4207</v>
      </c>
      <c r="W143" s="557">
        <v>53.943801000000001</v>
      </c>
      <c r="X143" s="542">
        <v>1025.2793999999999</v>
      </c>
      <c r="Y143" s="557">
        <v>6.3708</v>
      </c>
      <c r="Z143" s="542">
        <v>92.594999999999999</v>
      </c>
      <c r="AA143" s="557">
        <v>8.2469999999999999</v>
      </c>
      <c r="AB143" s="557">
        <v>0.45829999999999999</v>
      </c>
      <c r="AC143" s="557">
        <v>0.96040000000000003</v>
      </c>
      <c r="AD143" s="557">
        <v>36.919499999999999</v>
      </c>
      <c r="AE143" s="557">
        <v>23.299600000000002</v>
      </c>
      <c r="AF143" s="557">
        <v>53.799194999999997</v>
      </c>
      <c r="AG143" s="542">
        <v>1025.3468</v>
      </c>
      <c r="AH143" s="557">
        <v>6.5255999999999998</v>
      </c>
      <c r="AI143" s="542">
        <v>94.638999999999996</v>
      </c>
      <c r="AJ143" s="557">
        <v>8.2629999999999999</v>
      </c>
      <c r="AK143" s="557">
        <v>0.41980000000000001</v>
      </c>
      <c r="AL143" s="557">
        <v>1.1025</v>
      </c>
      <c r="AM143" s="542">
        <v>5.3</v>
      </c>
    </row>
    <row r="144" spans="1:39">
      <c r="A144" s="562" t="s">
        <v>56</v>
      </c>
      <c r="B144" s="563">
        <v>42772</v>
      </c>
      <c r="C144" s="580">
        <v>0.57635199999999998</v>
      </c>
      <c r="D144" s="644">
        <v>0.6</v>
      </c>
      <c r="E144" s="582">
        <v>0.624</v>
      </c>
      <c r="F144" s="582">
        <v>0.60599999999999998</v>
      </c>
      <c r="G144" s="582">
        <v>0.91800000000000004</v>
      </c>
      <c r="H144" s="565" t="s">
        <v>348</v>
      </c>
      <c r="I144" s="565" t="s">
        <v>349</v>
      </c>
      <c r="J144" s="565" t="s">
        <v>349</v>
      </c>
      <c r="K144" s="562">
        <v>14.1</v>
      </c>
      <c r="L144" s="562">
        <v>131</v>
      </c>
      <c r="M144" s="644">
        <v>14</v>
      </c>
      <c r="N144" s="644">
        <v>130</v>
      </c>
      <c r="O144" s="644">
        <v>0.9</v>
      </c>
      <c r="P144" s="567" t="s">
        <v>326</v>
      </c>
      <c r="Q144" s="644">
        <v>0.2</v>
      </c>
      <c r="R144" s="644">
        <v>1.9</v>
      </c>
      <c r="S144" s="644">
        <v>0.21</v>
      </c>
      <c r="T144" s="541">
        <v>0.11453778666622799</v>
      </c>
      <c r="U144" s="557">
        <v>37.106699999999996</v>
      </c>
      <c r="V144" s="557">
        <v>23.261600000000001</v>
      </c>
      <c r="W144" s="557">
        <v>53.995165999999998</v>
      </c>
      <c r="X144" s="542">
        <v>1025.4572000000001</v>
      </c>
      <c r="Y144" s="557">
        <v>6.4382999999999999</v>
      </c>
      <c r="Z144" s="542">
        <v>93.412000000000006</v>
      </c>
      <c r="AA144" s="557">
        <v>8.1769999999999996</v>
      </c>
      <c r="AB144" s="557">
        <v>0.34039999999999998</v>
      </c>
      <c r="AC144" s="557">
        <v>0.66679999999999995</v>
      </c>
      <c r="AD144" s="557">
        <v>37.110700000000001</v>
      </c>
      <c r="AE144" s="557">
        <v>23.264399999999998</v>
      </c>
      <c r="AF144" s="557">
        <v>54.007998999999998</v>
      </c>
      <c r="AG144" s="542">
        <v>1025.5026</v>
      </c>
      <c r="AH144" s="557">
        <v>6.4440999999999997</v>
      </c>
      <c r="AI144" s="542">
        <v>93.503</v>
      </c>
      <c r="AJ144" s="557">
        <v>8.1790000000000003</v>
      </c>
      <c r="AK144" s="557">
        <v>0.29260000000000003</v>
      </c>
      <c r="AL144" s="557">
        <v>1.1042000000000001</v>
      </c>
      <c r="AM144" s="542">
        <v>6.2</v>
      </c>
    </row>
    <row r="145" spans="1:39">
      <c r="A145" s="562" t="s">
        <v>56</v>
      </c>
      <c r="B145" s="563">
        <v>42779</v>
      </c>
      <c r="C145" s="580">
        <v>6.4837590000000001</v>
      </c>
      <c r="D145" s="644">
        <v>6.5</v>
      </c>
      <c r="E145" s="581">
        <v>7.18</v>
      </c>
      <c r="F145" s="581">
        <v>1.48</v>
      </c>
      <c r="G145" s="581">
        <v>1.47</v>
      </c>
      <c r="H145" s="644">
        <v>7</v>
      </c>
      <c r="I145" s="565" t="s">
        <v>349</v>
      </c>
      <c r="J145" s="565" t="s">
        <v>349</v>
      </c>
      <c r="K145" s="562">
        <v>16</v>
      </c>
      <c r="L145" s="562">
        <v>133</v>
      </c>
      <c r="M145" s="644">
        <v>16</v>
      </c>
      <c r="N145" s="644">
        <v>130</v>
      </c>
      <c r="O145" s="644">
        <v>0.7</v>
      </c>
      <c r="P145" s="567" t="s">
        <v>326</v>
      </c>
      <c r="Q145" s="644">
        <v>0.2</v>
      </c>
      <c r="R145" s="644">
        <v>2.1</v>
      </c>
      <c r="S145" s="644">
        <v>0.2</v>
      </c>
      <c r="T145" s="541">
        <v>9.1184850377956386E-2</v>
      </c>
      <c r="U145" s="557">
        <v>36.645600000000002</v>
      </c>
      <c r="V145" s="557">
        <v>21.842300000000002</v>
      </c>
      <c r="W145" s="557">
        <v>51.876818</v>
      </c>
      <c r="X145" s="542">
        <v>1025.5156999999999</v>
      </c>
      <c r="Y145" s="557">
        <v>6.4176000000000002</v>
      </c>
      <c r="Z145" s="542">
        <v>90.58</v>
      </c>
      <c r="AA145" s="557">
        <v>8.0811912087911892</v>
      </c>
      <c r="AB145" s="557">
        <v>0.65480000000000005</v>
      </c>
      <c r="AC145" s="557">
        <v>0.81930000000000003</v>
      </c>
      <c r="AD145" s="557">
        <v>36.648400000000002</v>
      </c>
      <c r="AE145" s="557">
        <v>21.8506</v>
      </c>
      <c r="AF145" s="557">
        <v>51.893742000000003</v>
      </c>
      <c r="AG145" s="542">
        <v>1025.5581999999999</v>
      </c>
      <c r="AH145" s="557">
        <v>6.4199000000000002</v>
      </c>
      <c r="AI145" s="542">
        <v>90.626999999999995</v>
      </c>
      <c r="AJ145" s="557">
        <v>8.0335736263736095</v>
      </c>
      <c r="AK145" s="557">
        <v>0.5202</v>
      </c>
      <c r="AL145" s="557">
        <v>0.91449999999999998</v>
      </c>
      <c r="AM145" s="542">
        <v>6.1</v>
      </c>
    </row>
    <row r="146" spans="1:39">
      <c r="A146" s="562" t="s">
        <v>56</v>
      </c>
      <c r="B146" s="563">
        <v>42786</v>
      </c>
      <c r="C146" s="580">
        <v>0.81877599999999995</v>
      </c>
      <c r="D146" s="644">
        <v>0.8</v>
      </c>
      <c r="E146" s="582">
        <v>1.65</v>
      </c>
      <c r="F146" s="582">
        <v>1.22</v>
      </c>
      <c r="G146" s="582">
        <v>17</v>
      </c>
      <c r="H146" s="565" t="s">
        <v>348</v>
      </c>
      <c r="I146" s="565" t="s">
        <v>349</v>
      </c>
      <c r="J146" s="644">
        <v>17</v>
      </c>
      <c r="K146" s="562">
        <v>15.8</v>
      </c>
      <c r="L146" s="562">
        <v>178</v>
      </c>
      <c r="M146" s="644">
        <v>16</v>
      </c>
      <c r="N146" s="644">
        <v>180</v>
      </c>
      <c r="O146" s="644">
        <v>3.4</v>
      </c>
      <c r="P146" s="567" t="s">
        <v>326</v>
      </c>
      <c r="Q146" s="644">
        <v>0.6</v>
      </c>
      <c r="R146" s="644">
        <v>1.3</v>
      </c>
      <c r="S146" s="644">
        <v>0.26</v>
      </c>
      <c r="T146" s="541">
        <v>0.21394776045159322</v>
      </c>
      <c r="U146" s="557">
        <v>34.643300000000004</v>
      </c>
      <c r="V146" s="557">
        <v>23.9937</v>
      </c>
      <c r="W146" s="557">
        <v>51.551217999999999</v>
      </c>
      <c r="X146" s="542">
        <v>1023.3765</v>
      </c>
      <c r="Y146" s="557">
        <v>6.8895999999999997</v>
      </c>
      <c r="Z146" s="542">
        <v>99.807000000000002</v>
      </c>
      <c r="AA146" s="578">
        <v>8.2919999999999998</v>
      </c>
      <c r="AB146" s="557">
        <v>0.7762</v>
      </c>
      <c r="AC146" s="557">
        <v>3.4432</v>
      </c>
      <c r="AD146" s="557">
        <v>36.421799999999998</v>
      </c>
      <c r="AE146" s="557">
        <v>22.602399999999999</v>
      </c>
      <c r="AF146" s="557">
        <v>52.409571</v>
      </c>
      <c r="AG146" s="542">
        <v>1025.1724999999999</v>
      </c>
      <c r="AH146" s="557">
        <v>6.1143000000000001</v>
      </c>
      <c r="AI146" s="542">
        <v>87.35</v>
      </c>
      <c r="AJ146" s="578">
        <v>8.1159999999999997</v>
      </c>
      <c r="AK146" s="557">
        <v>0.40439999999999998</v>
      </c>
      <c r="AL146" s="557">
        <v>1.5669999999999999</v>
      </c>
      <c r="AM146" s="542">
        <v>3</v>
      </c>
    </row>
    <row r="147" spans="1:39">
      <c r="A147" s="562" t="s">
        <v>56</v>
      </c>
      <c r="B147" s="563">
        <v>42793</v>
      </c>
      <c r="C147" s="580">
        <v>0.68280234442008958</v>
      </c>
      <c r="D147" s="644">
        <v>0.7</v>
      </c>
      <c r="E147" s="550">
        <v>0.56999999999999995</v>
      </c>
      <c r="F147" s="550">
        <v>1.72</v>
      </c>
      <c r="G147" s="550">
        <v>0.79100000000000004</v>
      </c>
      <c r="H147" s="565" t="s">
        <v>348</v>
      </c>
      <c r="I147" s="565" t="s">
        <v>349</v>
      </c>
      <c r="J147" s="565" t="s">
        <v>349</v>
      </c>
      <c r="K147" s="562">
        <v>15.7</v>
      </c>
      <c r="L147" s="562">
        <v>150</v>
      </c>
      <c r="M147" s="644">
        <v>16</v>
      </c>
      <c r="N147" s="644">
        <v>150</v>
      </c>
      <c r="O147" s="644">
        <v>1.2</v>
      </c>
      <c r="P147" s="567" t="s">
        <v>326</v>
      </c>
      <c r="Q147" s="644">
        <v>0.2</v>
      </c>
      <c r="R147" s="644">
        <v>1.1000000000000001</v>
      </c>
      <c r="S147" s="644">
        <v>0.26</v>
      </c>
      <c r="T147" s="541">
        <v>0.13847577287840279</v>
      </c>
      <c r="U147" s="557">
        <v>36.127800000000001</v>
      </c>
      <c r="V147" s="557">
        <v>23.6326</v>
      </c>
      <c r="W147" s="557">
        <v>53.124229999999997</v>
      </c>
      <c r="X147" s="542">
        <v>1024.6052999999999</v>
      </c>
      <c r="Y147" s="557">
        <v>6.9673999999999996</v>
      </c>
      <c r="Z147" s="542">
        <v>101.167</v>
      </c>
      <c r="AA147" s="557">
        <v>8.3379999999999992</v>
      </c>
      <c r="AB147" s="557">
        <v>0.20880000000000001</v>
      </c>
      <c r="AC147" s="557">
        <v>0.99409999999999998</v>
      </c>
      <c r="AD147" s="557">
        <v>36.510199999999998</v>
      </c>
      <c r="AE147" s="557">
        <v>22.882400000000001</v>
      </c>
      <c r="AF147" s="557">
        <v>52.822209999999998</v>
      </c>
      <c r="AG147" s="542">
        <v>1025.1586</v>
      </c>
      <c r="AH147" s="557">
        <v>5.4500999999999999</v>
      </c>
      <c r="AI147" s="542">
        <v>78.284000000000006</v>
      </c>
      <c r="AJ147" s="557">
        <v>8.2550000000000008</v>
      </c>
      <c r="AK147" s="557">
        <v>0.51180000000000003</v>
      </c>
      <c r="AL147" s="557">
        <v>2.2248000000000001</v>
      </c>
      <c r="AM147" s="542">
        <v>5</v>
      </c>
    </row>
    <row r="148" spans="1:39">
      <c r="A148" s="562" t="s">
        <v>56</v>
      </c>
      <c r="B148" s="563">
        <v>42800</v>
      </c>
      <c r="C148" s="580">
        <v>1.5689750309730297</v>
      </c>
      <c r="D148" s="644">
        <v>1.6</v>
      </c>
      <c r="E148" s="550">
        <v>1.65</v>
      </c>
      <c r="F148" s="550">
        <v>1.48</v>
      </c>
      <c r="G148" s="550">
        <v>1.24</v>
      </c>
      <c r="H148" s="565" t="s">
        <v>348</v>
      </c>
      <c r="I148" s="565" t="s">
        <v>349</v>
      </c>
      <c r="J148" s="565" t="s">
        <v>349</v>
      </c>
      <c r="K148" s="562">
        <v>13.4</v>
      </c>
      <c r="L148" s="562">
        <v>126</v>
      </c>
      <c r="M148" s="644">
        <v>13</v>
      </c>
      <c r="N148" s="644">
        <v>130</v>
      </c>
      <c r="O148" s="644">
        <v>0.9</v>
      </c>
      <c r="P148" s="567" t="s">
        <v>326</v>
      </c>
      <c r="Q148" s="644">
        <v>0.2</v>
      </c>
      <c r="R148" s="644">
        <v>1.3</v>
      </c>
      <c r="S148" s="644">
        <v>0.23</v>
      </c>
      <c r="T148" s="541">
        <v>0.10138455129130179</v>
      </c>
      <c r="U148" s="557">
        <v>36.342799999999997</v>
      </c>
      <c r="V148" s="557">
        <v>24.648299999999999</v>
      </c>
      <c r="W148" s="557">
        <v>54.496324999999999</v>
      </c>
      <c r="X148" s="542">
        <v>1024.4665</v>
      </c>
      <c r="Y148" s="557">
        <v>6.3540999999999999</v>
      </c>
      <c r="Z148" s="542">
        <v>94.001000000000005</v>
      </c>
      <c r="AA148" s="557">
        <v>8.1939999999999991</v>
      </c>
      <c r="AB148" s="557">
        <v>0.3347</v>
      </c>
      <c r="AC148" s="557">
        <v>0.53710000000000002</v>
      </c>
      <c r="AD148" s="557">
        <v>36.193600000000004</v>
      </c>
      <c r="AE148" s="557">
        <v>23.433900000000001</v>
      </c>
      <c r="AF148" s="557">
        <v>53.002642999999999</v>
      </c>
      <c r="AG148" s="542">
        <v>1024.758</v>
      </c>
      <c r="AH148" s="557">
        <v>5.5650000000000004</v>
      </c>
      <c r="AI148" s="542">
        <v>80.557000000000002</v>
      </c>
      <c r="AJ148" s="557">
        <v>8.07</v>
      </c>
      <c r="AK148" s="557">
        <v>0.57169999999999999</v>
      </c>
      <c r="AL148" s="557">
        <v>1.6434</v>
      </c>
      <c r="AM148" s="542">
        <v>10</v>
      </c>
    </row>
    <row r="149" spans="1:39">
      <c r="A149" s="562" t="s">
        <v>56</v>
      </c>
      <c r="B149" s="563">
        <v>42807</v>
      </c>
      <c r="C149" s="580">
        <v>9.3229672162393982</v>
      </c>
      <c r="D149" s="644">
        <v>9.3000000000000007</v>
      </c>
      <c r="E149" s="550">
        <v>9.75</v>
      </c>
      <c r="F149" s="550">
        <v>2.2200000000000002</v>
      </c>
      <c r="G149" s="550">
        <v>6.73</v>
      </c>
      <c r="H149" s="644">
        <v>10</v>
      </c>
      <c r="I149" s="644">
        <v>2</v>
      </c>
      <c r="J149" s="644">
        <v>7</v>
      </c>
      <c r="K149" s="562">
        <v>13.8</v>
      </c>
      <c r="L149" s="562">
        <v>133</v>
      </c>
      <c r="M149" s="644">
        <v>14</v>
      </c>
      <c r="N149" s="644">
        <v>130</v>
      </c>
      <c r="O149" s="644">
        <v>1.4</v>
      </c>
      <c r="P149" s="567" t="s">
        <v>326</v>
      </c>
      <c r="Q149" s="644">
        <v>0.2</v>
      </c>
      <c r="R149" s="644">
        <v>1.5</v>
      </c>
      <c r="S149" s="644">
        <v>0.19</v>
      </c>
      <c r="T149" s="541">
        <v>0.12036904256720145</v>
      </c>
      <c r="U149" s="557">
        <v>36.560899999999997</v>
      </c>
      <c r="V149" s="557">
        <v>23.4697</v>
      </c>
      <c r="W149" s="557">
        <v>53.513953999999998</v>
      </c>
      <c r="X149" s="542">
        <v>1024.9834000000001</v>
      </c>
      <c r="Y149" s="557">
        <v>6.0414000000000003</v>
      </c>
      <c r="Z149" s="542">
        <v>87.692999999999998</v>
      </c>
      <c r="AA149" s="557">
        <v>8.3170000000000002</v>
      </c>
      <c r="AB149" s="557">
        <v>0.38069999999999998</v>
      </c>
      <c r="AC149" s="557">
        <v>0.6623</v>
      </c>
      <c r="AD149" s="557">
        <v>36.562199999999997</v>
      </c>
      <c r="AE149" s="557">
        <v>23.485299999999999</v>
      </c>
      <c r="AF149" s="557">
        <v>53.536906000000002</v>
      </c>
      <c r="AG149" s="542">
        <v>1025.0233000000001</v>
      </c>
      <c r="AH149" s="557">
        <v>6.0640999999999998</v>
      </c>
      <c r="AI149" s="542">
        <v>88.046999999999997</v>
      </c>
      <c r="AJ149" s="557">
        <v>8.3149999999999995</v>
      </c>
      <c r="AK149" s="557">
        <v>0.43109999999999998</v>
      </c>
      <c r="AL149" s="557">
        <v>0.85399999999999998</v>
      </c>
      <c r="AM149" s="542">
        <v>5.9</v>
      </c>
    </row>
    <row r="150" spans="1:39">
      <c r="A150" s="562" t="s">
        <v>56</v>
      </c>
      <c r="B150" s="563">
        <v>42814</v>
      </c>
      <c r="C150" s="580">
        <v>1.4667595447566903</v>
      </c>
      <c r="D150" s="644">
        <v>1.5</v>
      </c>
      <c r="E150" s="550">
        <v>0.98499999999999999</v>
      </c>
      <c r="F150" s="550">
        <v>1.28</v>
      </c>
      <c r="G150" s="550">
        <v>0.66100000000000003</v>
      </c>
      <c r="H150" s="565" t="s">
        <v>348</v>
      </c>
      <c r="I150" s="565" t="s">
        <v>349</v>
      </c>
      <c r="J150" s="565" t="s">
        <v>349</v>
      </c>
      <c r="K150" s="562">
        <v>15.3</v>
      </c>
      <c r="L150" s="562">
        <v>131</v>
      </c>
      <c r="M150" s="644">
        <v>15</v>
      </c>
      <c r="N150" s="644">
        <v>130</v>
      </c>
      <c r="O150" s="644">
        <v>1.5</v>
      </c>
      <c r="P150" s="567" t="s">
        <v>326</v>
      </c>
      <c r="Q150" s="644">
        <v>0.3</v>
      </c>
      <c r="R150" s="644">
        <v>2</v>
      </c>
      <c r="S150" s="644">
        <v>0.19</v>
      </c>
      <c r="T150" s="541">
        <v>0.13261927054175918</v>
      </c>
      <c r="U150" s="557">
        <v>36.495100000000001</v>
      </c>
      <c r="V150" s="557">
        <v>21.2651</v>
      </c>
      <c r="W150" s="557">
        <v>51.074050999999997</v>
      </c>
      <c r="X150" s="542">
        <v>1025.5630000000001</v>
      </c>
      <c r="Y150" s="557">
        <v>6.6212999999999997</v>
      </c>
      <c r="Z150" s="542">
        <v>92.418000000000006</v>
      </c>
      <c r="AA150" s="557">
        <v>8.1189999999999998</v>
      </c>
      <c r="AB150" s="557">
        <v>0.71209999999999996</v>
      </c>
      <c r="AC150" s="557">
        <v>1.1125</v>
      </c>
      <c r="AD150" s="557">
        <v>36.492199999999997</v>
      </c>
      <c r="AE150" s="557">
        <v>21.277999999999999</v>
      </c>
      <c r="AF150" s="557">
        <v>51.088571000000002</v>
      </c>
      <c r="AG150" s="542">
        <v>1025.5997</v>
      </c>
      <c r="AH150" s="557">
        <v>6.6708999999999996</v>
      </c>
      <c r="AI150" s="542">
        <v>93.129000000000005</v>
      </c>
      <c r="AJ150" s="557">
        <v>8.1389999999999993</v>
      </c>
      <c r="AK150" s="557">
        <v>0.53869999999999996</v>
      </c>
      <c r="AL150" s="557">
        <v>1.4630000000000001</v>
      </c>
      <c r="AM150" s="542">
        <v>5.5</v>
      </c>
    </row>
    <row r="151" spans="1:39">
      <c r="A151" s="562" t="s">
        <v>56</v>
      </c>
      <c r="B151" s="563">
        <v>42821</v>
      </c>
      <c r="C151" s="580">
        <v>0.89153666215301852</v>
      </c>
      <c r="D151" s="644">
        <v>0.9</v>
      </c>
      <c r="E151" s="550">
        <v>0.16200000000000001</v>
      </c>
      <c r="F151" s="550">
        <v>1.3</v>
      </c>
      <c r="G151" s="550">
        <v>2.5</v>
      </c>
      <c r="H151" s="565" t="s">
        <v>348</v>
      </c>
      <c r="I151" s="565" t="s">
        <v>349</v>
      </c>
      <c r="J151" s="644">
        <v>2</v>
      </c>
      <c r="K151" s="562">
        <v>14.1</v>
      </c>
      <c r="L151" s="562">
        <v>126</v>
      </c>
      <c r="M151" s="644">
        <v>14</v>
      </c>
      <c r="N151" s="644">
        <v>130</v>
      </c>
      <c r="O151" s="644">
        <v>1.3</v>
      </c>
      <c r="P151" s="567" t="s">
        <v>326</v>
      </c>
      <c r="Q151" s="644">
        <v>0.3</v>
      </c>
      <c r="R151" s="644">
        <v>3.4</v>
      </c>
      <c r="S151" s="644">
        <v>0.22</v>
      </c>
      <c r="T151" s="541">
        <v>0.14286197010441179</v>
      </c>
      <c r="U151" s="557">
        <v>36.569299999999998</v>
      </c>
      <c r="V151" s="557">
        <v>21.065999999999999</v>
      </c>
      <c r="W151" s="557">
        <v>50.954734000000002</v>
      </c>
      <c r="X151" s="542">
        <v>1025.6745000000001</v>
      </c>
      <c r="Y151" s="557">
        <v>6.7203999999999997</v>
      </c>
      <c r="Z151" s="542">
        <v>93.507000000000005</v>
      </c>
      <c r="AA151" s="557">
        <v>8.2349999999999994</v>
      </c>
      <c r="AB151" s="557">
        <v>0.82</v>
      </c>
      <c r="AC151" s="557">
        <v>0.88929999999999998</v>
      </c>
      <c r="AD151" s="557">
        <v>36.689700000000002</v>
      </c>
      <c r="AE151" s="557">
        <v>21.165400000000002</v>
      </c>
      <c r="AF151" s="557">
        <v>51.214134999999999</v>
      </c>
      <c r="AG151" s="542">
        <v>1025.7810999999999</v>
      </c>
      <c r="AH151" s="557">
        <v>6.6150000000000002</v>
      </c>
      <c r="AI151" s="542">
        <v>92.27</v>
      </c>
      <c r="AJ151" s="557">
        <v>8.2370000000000001</v>
      </c>
      <c r="AK151" s="557">
        <v>1.2591000000000001</v>
      </c>
      <c r="AL151" s="557">
        <v>2.1213000000000002</v>
      </c>
      <c r="AM151" s="542">
        <v>5.0999999999999996</v>
      </c>
    </row>
    <row r="152" spans="1:39">
      <c r="A152" s="546"/>
      <c r="B152" s="551"/>
      <c r="C152" s="552"/>
      <c r="D152" s="553"/>
      <c r="E152" s="554"/>
      <c r="F152" s="554"/>
      <c r="G152" s="554"/>
      <c r="H152" s="553"/>
      <c r="I152" s="553"/>
      <c r="J152" s="553"/>
      <c r="K152" s="555"/>
      <c r="L152" s="555"/>
      <c r="M152" s="553"/>
      <c r="N152" s="553"/>
      <c r="O152" s="556"/>
      <c r="P152" s="556"/>
      <c r="Q152" s="556"/>
      <c r="R152" s="556"/>
      <c r="S152" s="556"/>
      <c r="U152" s="557"/>
      <c r="V152" s="557"/>
      <c r="W152" s="557"/>
      <c r="X152" s="542"/>
      <c r="Y152" s="557"/>
      <c r="Z152" s="542"/>
      <c r="AA152" s="557"/>
      <c r="AB152" s="557"/>
      <c r="AC152" s="557"/>
      <c r="AD152" s="557"/>
      <c r="AE152" s="557"/>
      <c r="AF152" s="557"/>
      <c r="AG152" s="542"/>
      <c r="AH152" s="557"/>
      <c r="AI152" s="542"/>
      <c r="AJ152" s="557"/>
      <c r="AK152" s="557"/>
      <c r="AL152" s="557"/>
    </row>
    <row r="153" spans="1:39">
      <c r="A153" s="562" t="s">
        <v>15</v>
      </c>
      <c r="B153" s="563">
        <v>42705</v>
      </c>
      <c r="C153" s="580">
        <v>0.68500499999999998</v>
      </c>
      <c r="D153" s="644">
        <v>0.7</v>
      </c>
      <c r="E153" s="581">
        <v>-0.23400000000000001</v>
      </c>
      <c r="F153" s="582">
        <v>3.58</v>
      </c>
      <c r="G153" s="582">
        <v>1.61</v>
      </c>
      <c r="H153" s="565" t="s">
        <v>348</v>
      </c>
      <c r="I153" s="644">
        <v>4</v>
      </c>
      <c r="J153" s="565" t="s">
        <v>349</v>
      </c>
      <c r="K153" s="562">
        <v>15.5</v>
      </c>
      <c r="L153" s="562">
        <v>127</v>
      </c>
      <c r="M153" s="644">
        <v>16</v>
      </c>
      <c r="N153" s="644">
        <v>130</v>
      </c>
      <c r="O153" s="644">
        <v>0.4</v>
      </c>
      <c r="P153" s="567" t="s">
        <v>326</v>
      </c>
      <c r="Q153" s="567" t="s">
        <v>326</v>
      </c>
      <c r="R153" s="644">
        <v>1.3</v>
      </c>
      <c r="S153" s="644">
        <v>0.13</v>
      </c>
      <c r="T153" s="541">
        <v>0.10343769957268016</v>
      </c>
      <c r="U153" s="557">
        <v>36.137</v>
      </c>
      <c r="V153" s="557">
        <v>21.232399999999998</v>
      </c>
      <c r="W153" s="557">
        <v>50.593764</v>
      </c>
      <c r="X153" s="542">
        <v>1025.2973</v>
      </c>
      <c r="Y153" s="557">
        <v>7.06</v>
      </c>
      <c r="Z153" s="542">
        <v>98.275999999999996</v>
      </c>
      <c r="AA153" s="557">
        <v>8.218</v>
      </c>
      <c r="AB153" s="557">
        <v>0.83309999999999995</v>
      </c>
      <c r="AC153" s="557">
        <v>0.75390000000000001</v>
      </c>
      <c r="AD153" s="557">
        <v>36.138300000000001</v>
      </c>
      <c r="AE153" s="557">
        <v>21.237200000000001</v>
      </c>
      <c r="AF153" s="557">
        <v>50.604917999999998</v>
      </c>
      <c r="AG153" s="542">
        <v>1025.3404</v>
      </c>
      <c r="AH153" s="557">
        <v>7.0350999999999999</v>
      </c>
      <c r="AI153" s="542">
        <v>97.938999999999993</v>
      </c>
      <c r="AJ153" s="557">
        <v>8.2149999999999999</v>
      </c>
      <c r="AK153" s="557">
        <v>0.4405</v>
      </c>
      <c r="AL153" s="557">
        <v>0.66369999999999996</v>
      </c>
      <c r="AM153" s="542">
        <v>5.5</v>
      </c>
    </row>
    <row r="154" spans="1:39">
      <c r="A154" s="562" t="s">
        <v>15</v>
      </c>
      <c r="B154" s="563">
        <v>42713</v>
      </c>
      <c r="C154" s="580">
        <v>0.52368099999999995</v>
      </c>
      <c r="D154" s="644">
        <v>0.5</v>
      </c>
      <c r="E154" s="583">
        <v>0.40699999999999997</v>
      </c>
      <c r="F154" s="582">
        <v>2.0099999999999998</v>
      </c>
      <c r="G154" s="582">
        <v>0.69599999999999995</v>
      </c>
      <c r="H154" s="565" t="s">
        <v>348</v>
      </c>
      <c r="I154" s="644">
        <v>2</v>
      </c>
      <c r="J154" s="565" t="s">
        <v>349</v>
      </c>
      <c r="K154" s="562">
        <v>14</v>
      </c>
      <c r="L154" s="562">
        <v>103</v>
      </c>
      <c r="M154" s="644">
        <v>14</v>
      </c>
      <c r="N154" s="644">
        <v>100</v>
      </c>
      <c r="O154" s="644">
        <v>0.5</v>
      </c>
      <c r="P154" s="567" t="s">
        <v>326</v>
      </c>
      <c r="Q154" s="644">
        <v>0.1</v>
      </c>
      <c r="R154" s="644">
        <v>1.8</v>
      </c>
      <c r="S154" s="644">
        <v>0.16</v>
      </c>
      <c r="T154" s="558">
        <v>9.1734179521160905E-2</v>
      </c>
      <c r="U154" s="557">
        <v>36.298999999999999</v>
      </c>
      <c r="V154" s="557">
        <v>20.9849</v>
      </c>
      <c r="W154" s="557">
        <v>50.534170000000003</v>
      </c>
      <c r="X154" s="542">
        <v>1025.4884999999999</v>
      </c>
      <c r="Y154" s="557">
        <v>7.0944000000000003</v>
      </c>
      <c r="Z154" s="542">
        <v>98.411000000000001</v>
      </c>
      <c r="AA154" s="557">
        <v>8.0890000000000004</v>
      </c>
      <c r="AB154" s="557">
        <v>0.45689999999999997</v>
      </c>
      <c r="AC154" s="557">
        <v>0.51900000000000002</v>
      </c>
      <c r="AD154" s="557">
        <v>36.299199999999999</v>
      </c>
      <c r="AE154" s="557">
        <v>20.972899999999999</v>
      </c>
      <c r="AF154" s="557">
        <v>50.526356</v>
      </c>
      <c r="AG154" s="542">
        <v>1025.5371</v>
      </c>
      <c r="AH154" s="557">
        <v>7.0625</v>
      </c>
      <c r="AI154" s="542">
        <v>97.947000000000003</v>
      </c>
      <c r="AJ154" s="557">
        <v>8.0890000000000004</v>
      </c>
      <c r="AK154" s="557">
        <v>0.57269999999999999</v>
      </c>
      <c r="AL154" s="557">
        <v>0.6351</v>
      </c>
      <c r="AM154" s="542">
        <v>7.3</v>
      </c>
    </row>
    <row r="155" spans="1:39">
      <c r="A155" s="562" t="s">
        <v>15</v>
      </c>
      <c r="B155" s="563">
        <v>42720</v>
      </c>
      <c r="C155" s="580">
        <v>0.47797699999999999</v>
      </c>
      <c r="D155" s="565" t="s">
        <v>350</v>
      </c>
      <c r="E155" s="582">
        <v>1.8</v>
      </c>
      <c r="F155" s="582">
        <v>2.06</v>
      </c>
      <c r="G155" s="582">
        <v>0.9</v>
      </c>
      <c r="H155" s="565" t="s">
        <v>348</v>
      </c>
      <c r="I155" s="644">
        <v>2</v>
      </c>
      <c r="J155" s="565" t="s">
        <v>349</v>
      </c>
      <c r="K155" s="562">
        <v>12.8</v>
      </c>
      <c r="L155" s="562">
        <v>108</v>
      </c>
      <c r="M155" s="644">
        <v>13</v>
      </c>
      <c r="N155" s="644">
        <v>110</v>
      </c>
      <c r="O155" s="644">
        <v>0.4</v>
      </c>
      <c r="P155" s="567" t="s">
        <v>326</v>
      </c>
      <c r="Q155" s="567" t="s">
        <v>326</v>
      </c>
      <c r="R155" s="644">
        <v>1.4</v>
      </c>
      <c r="S155" s="644">
        <v>0.13</v>
      </c>
      <c r="T155" s="541">
        <v>0.10986044115118808</v>
      </c>
      <c r="U155" s="557">
        <v>36.356099999999998</v>
      </c>
      <c r="V155" s="557">
        <v>22.031600000000001</v>
      </c>
      <c r="W155" s="557">
        <v>51.713723000000002</v>
      </c>
      <c r="X155" s="542">
        <v>1025.2424000000001</v>
      </c>
      <c r="Y155" s="557">
        <v>6.9667000000000003</v>
      </c>
      <c r="Z155" s="542">
        <v>98.492999999999995</v>
      </c>
      <c r="AA155" s="557">
        <v>8.1379999999999999</v>
      </c>
      <c r="AB155" s="557">
        <v>0.40660000000000002</v>
      </c>
      <c r="AC155" s="557">
        <v>0.505</v>
      </c>
      <c r="AD155" s="557">
        <v>36.355800000000002</v>
      </c>
      <c r="AE155" s="557">
        <v>22.035299999999999</v>
      </c>
      <c r="AF155" s="557">
        <v>51.721564999999998</v>
      </c>
      <c r="AG155" s="542">
        <v>1025.2824000000001</v>
      </c>
      <c r="AH155" s="557">
        <v>6.9968000000000004</v>
      </c>
      <c r="AI155" s="542">
        <v>98.924999999999997</v>
      </c>
      <c r="AJ155" s="557">
        <v>8.1430000000000007</v>
      </c>
      <c r="AK155" s="557">
        <v>0.43490000000000001</v>
      </c>
      <c r="AL155" s="557">
        <v>0.60850000000000004</v>
      </c>
      <c r="AM155" s="542">
        <v>6.2</v>
      </c>
    </row>
    <row r="156" spans="1:39">
      <c r="A156" s="562" t="s">
        <v>15</v>
      </c>
      <c r="B156" s="563">
        <v>42727</v>
      </c>
      <c r="C156" s="580">
        <v>0.39716299999999999</v>
      </c>
      <c r="D156" s="565" t="s">
        <v>350</v>
      </c>
      <c r="E156" s="583">
        <v>1.1399999999999999</v>
      </c>
      <c r="F156" s="583">
        <v>2.9</v>
      </c>
      <c r="G156" s="583">
        <v>0.78200000000000003</v>
      </c>
      <c r="H156" s="565" t="s">
        <v>348</v>
      </c>
      <c r="I156" s="644">
        <v>3</v>
      </c>
      <c r="J156" s="565" t="s">
        <v>349</v>
      </c>
      <c r="K156" s="562">
        <v>15.5</v>
      </c>
      <c r="L156" s="562">
        <v>109</v>
      </c>
      <c r="M156" s="644">
        <v>16</v>
      </c>
      <c r="N156" s="644">
        <v>110</v>
      </c>
      <c r="O156" s="644">
        <v>0.7</v>
      </c>
      <c r="P156" s="567" t="s">
        <v>326</v>
      </c>
      <c r="Q156" s="644">
        <v>0.2</v>
      </c>
      <c r="R156" s="644">
        <v>2.2000000000000002</v>
      </c>
      <c r="S156" s="644">
        <v>0.24</v>
      </c>
      <c r="T156" s="541">
        <v>0.11828000807129747</v>
      </c>
      <c r="U156" s="557">
        <v>36.523800000000001</v>
      </c>
      <c r="V156" s="557">
        <v>22.380400000000002</v>
      </c>
      <c r="W156" s="557">
        <v>52.298138000000002</v>
      </c>
      <c r="X156" s="542">
        <v>1025.2711999999999</v>
      </c>
      <c r="Y156" s="557">
        <v>6.8269000000000002</v>
      </c>
      <c r="Z156" s="542">
        <v>97.207999999999998</v>
      </c>
      <c r="AA156" s="557">
        <v>8.0150000000000006</v>
      </c>
      <c r="AB156" s="557">
        <v>0.51619999999999999</v>
      </c>
      <c r="AC156" s="557">
        <v>0.58069999999999999</v>
      </c>
      <c r="AD156" s="557">
        <v>36.518900000000002</v>
      </c>
      <c r="AE156" s="557">
        <v>22.364000000000001</v>
      </c>
      <c r="AF156" s="557">
        <v>52.278646999999999</v>
      </c>
      <c r="AG156" s="542">
        <v>1025.3142</v>
      </c>
      <c r="AH156" s="557">
        <v>6.8540000000000001</v>
      </c>
      <c r="AI156" s="542">
        <v>97.563000000000002</v>
      </c>
      <c r="AJ156" s="557">
        <v>8.0220000000000002</v>
      </c>
      <c r="AK156" s="557">
        <v>0.53380000000000005</v>
      </c>
      <c r="AL156" s="557">
        <v>0.89690000000000003</v>
      </c>
      <c r="AM156" s="542">
        <v>6.1</v>
      </c>
    </row>
    <row r="157" spans="1:39">
      <c r="A157" s="562" t="s">
        <v>15</v>
      </c>
      <c r="B157" s="563">
        <v>42744</v>
      </c>
      <c r="C157" s="580">
        <v>0.459198</v>
      </c>
      <c r="D157" s="565" t="s">
        <v>350</v>
      </c>
      <c r="E157" s="582">
        <v>0.252</v>
      </c>
      <c r="F157" s="584">
        <v>1.63</v>
      </c>
      <c r="G157" s="582">
        <v>0.59799999999999998</v>
      </c>
      <c r="H157" s="565" t="s">
        <v>348</v>
      </c>
      <c r="I157" s="565" t="s">
        <v>349</v>
      </c>
      <c r="J157" s="565" t="s">
        <v>349</v>
      </c>
      <c r="K157" s="562">
        <v>14.7</v>
      </c>
      <c r="L157" s="562">
        <v>116</v>
      </c>
      <c r="M157" s="644">
        <v>15</v>
      </c>
      <c r="N157" s="644">
        <v>120</v>
      </c>
      <c r="O157" s="644">
        <v>0.9</v>
      </c>
      <c r="P157" s="567" t="s">
        <v>326</v>
      </c>
      <c r="Q157" s="644">
        <v>0.2</v>
      </c>
      <c r="R157" s="644">
        <v>3.1</v>
      </c>
      <c r="S157" s="644">
        <v>0.25</v>
      </c>
      <c r="T157" s="541">
        <v>0.13752828820643775</v>
      </c>
      <c r="U157" s="557">
        <v>36.805100000000003</v>
      </c>
      <c r="V157" s="557">
        <v>22.200399999999998</v>
      </c>
      <c r="W157" s="557">
        <v>52.462091000000001</v>
      </c>
      <c r="X157" s="542">
        <v>1025.5369000000001</v>
      </c>
      <c r="Y157" s="557">
        <v>6.7285000000000004</v>
      </c>
      <c r="Z157" s="542">
        <v>95.66</v>
      </c>
      <c r="AA157" s="557">
        <v>8.19</v>
      </c>
      <c r="AB157" s="557">
        <v>0.93189999999999995</v>
      </c>
      <c r="AC157" s="557">
        <v>0.86670000000000003</v>
      </c>
      <c r="AD157" s="557">
        <v>36.801900000000003</v>
      </c>
      <c r="AE157" s="557">
        <v>22.1965</v>
      </c>
      <c r="AF157" s="557">
        <v>52.458030000000001</v>
      </c>
      <c r="AG157" s="542">
        <v>1025.5758000000001</v>
      </c>
      <c r="AH157" s="557">
        <v>6.7477</v>
      </c>
      <c r="AI157" s="542">
        <v>95.924999999999997</v>
      </c>
      <c r="AJ157" s="557">
        <v>8.1920000000000002</v>
      </c>
      <c r="AK157" s="557">
        <v>0.79820000000000002</v>
      </c>
      <c r="AL157" s="557">
        <v>1.3882000000000001</v>
      </c>
      <c r="AM157" s="542">
        <v>4.7</v>
      </c>
    </row>
    <row r="158" spans="1:39">
      <c r="A158" s="562" t="s">
        <v>15</v>
      </c>
      <c r="B158" s="563">
        <v>42751</v>
      </c>
      <c r="C158" s="580">
        <v>0.55529600000000001</v>
      </c>
      <c r="D158" s="644">
        <v>0.6</v>
      </c>
      <c r="E158" s="583">
        <v>0.496</v>
      </c>
      <c r="F158" s="581">
        <v>0.39600000000000002</v>
      </c>
      <c r="G158" s="583">
        <v>0.99199999999999999</v>
      </c>
      <c r="H158" s="565" t="s">
        <v>348</v>
      </c>
      <c r="I158" s="565" t="s">
        <v>349</v>
      </c>
      <c r="J158" s="565" t="s">
        <v>349</v>
      </c>
      <c r="K158" s="562">
        <v>15.1</v>
      </c>
      <c r="L158" s="562">
        <v>122</v>
      </c>
      <c r="M158" s="644">
        <v>15</v>
      </c>
      <c r="N158" s="644">
        <v>120</v>
      </c>
      <c r="O158" s="644">
        <v>1</v>
      </c>
      <c r="P158" s="567" t="s">
        <v>326</v>
      </c>
      <c r="Q158" s="644">
        <v>0.2</v>
      </c>
      <c r="R158" s="644">
        <v>2.9</v>
      </c>
      <c r="S158" s="644">
        <v>0.22</v>
      </c>
      <c r="T158" s="541">
        <v>0.12880826043574484</v>
      </c>
      <c r="U158" s="557">
        <v>36.916699999999999</v>
      </c>
      <c r="V158" s="557">
        <v>22.745100000000001</v>
      </c>
      <c r="W158" s="557">
        <v>53.190939999999998</v>
      </c>
      <c r="X158" s="542">
        <v>1025.4644000000001</v>
      </c>
      <c r="Y158" s="557">
        <v>6.7159000000000004</v>
      </c>
      <c r="Z158" s="542">
        <v>96.46</v>
      </c>
      <c r="AA158" s="557">
        <v>8.2759999999999998</v>
      </c>
      <c r="AB158" s="557">
        <v>0.95909999999999995</v>
      </c>
      <c r="AC158" s="557">
        <v>1.0086999999999999</v>
      </c>
      <c r="AD158" s="557">
        <v>36.915999999999997</v>
      </c>
      <c r="AE158" s="557">
        <v>22.752400000000002</v>
      </c>
      <c r="AF158" s="557">
        <v>53.202258999999998</v>
      </c>
      <c r="AG158" s="542">
        <v>1025.5034000000001</v>
      </c>
      <c r="AH158" s="557">
        <v>6.7145999999999999</v>
      </c>
      <c r="AI158" s="542">
        <v>96.453999999999994</v>
      </c>
      <c r="AJ158" s="557">
        <v>8.2590000000000003</v>
      </c>
      <c r="AK158" s="557">
        <v>0.8911</v>
      </c>
      <c r="AL158" s="557">
        <v>1.2641</v>
      </c>
      <c r="AM158" s="542">
        <v>4.0999999999999996</v>
      </c>
    </row>
    <row r="159" spans="1:39">
      <c r="A159" s="562" t="s">
        <v>15</v>
      </c>
      <c r="B159" s="563">
        <v>42758</v>
      </c>
      <c r="C159" s="580">
        <v>0.31957200000000002</v>
      </c>
      <c r="D159" s="565" t="s">
        <v>350</v>
      </c>
      <c r="E159" s="582">
        <v>0.45700000000000002</v>
      </c>
      <c r="F159" s="583">
        <v>1.28</v>
      </c>
      <c r="G159" s="582">
        <v>0.54700000000000004</v>
      </c>
      <c r="H159" s="565" t="s">
        <v>348</v>
      </c>
      <c r="I159" s="565" t="s">
        <v>349</v>
      </c>
      <c r="J159" s="565" t="s">
        <v>349</v>
      </c>
      <c r="K159" s="562">
        <v>15.4</v>
      </c>
      <c r="L159" s="562">
        <v>126</v>
      </c>
      <c r="M159" s="644">
        <v>15</v>
      </c>
      <c r="N159" s="644">
        <v>130</v>
      </c>
      <c r="O159" s="644">
        <v>1.3</v>
      </c>
      <c r="P159" s="567" t="s">
        <v>326</v>
      </c>
      <c r="Q159" s="644">
        <v>0.2</v>
      </c>
      <c r="R159" s="644">
        <v>3.9</v>
      </c>
      <c r="S159" s="644">
        <v>0.27</v>
      </c>
      <c r="T159" s="541">
        <v>0.16676014062370084</v>
      </c>
      <c r="U159" s="557">
        <v>36.962299999999999</v>
      </c>
      <c r="V159" s="557">
        <v>21.984100000000002</v>
      </c>
      <c r="W159" s="557">
        <v>52.427396999999999</v>
      </c>
      <c r="X159" s="542">
        <v>1025.7157</v>
      </c>
      <c r="Y159" s="557">
        <v>6.7186000000000003</v>
      </c>
      <c r="Z159" s="542">
        <v>95.242000000000004</v>
      </c>
      <c r="AA159" s="557">
        <v>8.2799999999999994</v>
      </c>
      <c r="AB159" s="557">
        <v>1.1243000000000001</v>
      </c>
      <c r="AC159" s="557">
        <v>0.99660000000000004</v>
      </c>
      <c r="AD159" s="557">
        <v>37.188400000000001</v>
      </c>
      <c r="AE159" s="557">
        <v>22.2439</v>
      </c>
      <c r="AF159" s="557">
        <v>52.998196</v>
      </c>
      <c r="AG159" s="542">
        <v>1025.8574000000001</v>
      </c>
      <c r="AH159" s="557">
        <v>6.399</v>
      </c>
      <c r="AI159" s="542">
        <v>91.248000000000005</v>
      </c>
      <c r="AJ159" s="557">
        <v>8.2550000000000008</v>
      </c>
      <c r="AK159" s="557">
        <v>1.6272</v>
      </c>
      <c r="AL159" s="557">
        <v>2.6356999999999999</v>
      </c>
      <c r="AM159" s="542">
        <v>3.9</v>
      </c>
    </row>
    <row r="160" spans="1:39">
      <c r="A160" s="562" t="s">
        <v>15</v>
      </c>
      <c r="B160" s="563">
        <v>42765</v>
      </c>
      <c r="C160" s="580">
        <v>0.326517</v>
      </c>
      <c r="D160" s="565" t="s">
        <v>350</v>
      </c>
      <c r="E160" s="582">
        <v>1.0900000000000001</v>
      </c>
      <c r="F160" s="582">
        <v>0.19900000000000001</v>
      </c>
      <c r="G160" s="582">
        <v>0.53</v>
      </c>
      <c r="H160" s="565" t="s">
        <v>348</v>
      </c>
      <c r="I160" s="565" t="s">
        <v>349</v>
      </c>
      <c r="J160" s="565" t="s">
        <v>349</v>
      </c>
      <c r="K160" s="562">
        <v>15.2</v>
      </c>
      <c r="L160" s="562">
        <v>114</v>
      </c>
      <c r="M160" s="644">
        <v>15</v>
      </c>
      <c r="N160" s="644">
        <v>110</v>
      </c>
      <c r="O160" s="644">
        <v>0.9</v>
      </c>
      <c r="P160" s="567" t="s">
        <v>326</v>
      </c>
      <c r="Q160" s="644">
        <v>0.2</v>
      </c>
      <c r="R160" s="644">
        <v>3</v>
      </c>
      <c r="S160" s="644">
        <v>0.25</v>
      </c>
      <c r="T160" s="541">
        <v>0.11703094105097959</v>
      </c>
      <c r="U160" s="557">
        <v>37.042099999999998</v>
      </c>
      <c r="V160" s="557">
        <v>23.3843</v>
      </c>
      <c r="W160" s="557">
        <v>54.045369000000001</v>
      </c>
      <c r="X160" s="542">
        <v>1025.3721</v>
      </c>
      <c r="Y160" s="557">
        <v>6.4032</v>
      </c>
      <c r="Z160" s="542">
        <v>93.066000000000003</v>
      </c>
      <c r="AA160" s="557">
        <v>8.2859999999999996</v>
      </c>
      <c r="AB160" s="557">
        <v>0.8478</v>
      </c>
      <c r="AC160" s="557">
        <v>1.3552999999999999</v>
      </c>
      <c r="AD160" s="557">
        <v>37.040199999999999</v>
      </c>
      <c r="AE160" s="557">
        <v>23.361499999999999</v>
      </c>
      <c r="AF160" s="557">
        <v>54.022579</v>
      </c>
      <c r="AG160" s="542">
        <v>1025.4204999999999</v>
      </c>
      <c r="AH160" s="557">
        <v>6.3860000000000001</v>
      </c>
      <c r="AI160" s="542">
        <v>92.778000000000006</v>
      </c>
      <c r="AJ160" s="557">
        <v>8.2910000000000004</v>
      </c>
      <c r="AK160" s="557">
        <v>0.81340000000000001</v>
      </c>
      <c r="AL160" s="557">
        <v>1.7497</v>
      </c>
      <c r="AM160" s="542">
        <v>3.5</v>
      </c>
    </row>
    <row r="161" spans="1:39">
      <c r="A161" s="562" t="s">
        <v>15</v>
      </c>
      <c r="B161" s="563">
        <v>42772</v>
      </c>
      <c r="C161" s="580">
        <v>0.35847099999999998</v>
      </c>
      <c r="D161" s="565" t="s">
        <v>350</v>
      </c>
      <c r="E161" s="582">
        <v>0.39800000000000002</v>
      </c>
      <c r="F161" s="582">
        <v>1.34</v>
      </c>
      <c r="G161" s="582">
        <v>-0.13</v>
      </c>
      <c r="H161" s="565" t="s">
        <v>348</v>
      </c>
      <c r="I161" s="565" t="s">
        <v>349</v>
      </c>
      <c r="J161" s="565" t="s">
        <v>349</v>
      </c>
      <c r="K161" s="562">
        <v>14</v>
      </c>
      <c r="L161" s="562">
        <v>121</v>
      </c>
      <c r="M161" s="644">
        <v>14</v>
      </c>
      <c r="N161" s="644">
        <v>120</v>
      </c>
      <c r="O161" s="644">
        <v>0.7</v>
      </c>
      <c r="P161" s="567" t="s">
        <v>326</v>
      </c>
      <c r="Q161" s="644">
        <v>0.2</v>
      </c>
      <c r="R161" s="644">
        <v>2.6</v>
      </c>
      <c r="S161" s="644">
        <v>0.23</v>
      </c>
      <c r="T161" s="541">
        <v>0.12514277719031922</v>
      </c>
      <c r="U161" s="557">
        <v>37.1586</v>
      </c>
      <c r="V161" s="557">
        <v>23.1569</v>
      </c>
      <c r="W161" s="557">
        <v>53.948079999999997</v>
      </c>
      <c r="X161" s="542">
        <v>1025.5271</v>
      </c>
      <c r="Y161" s="557">
        <v>6.4333</v>
      </c>
      <c r="Z161" s="542">
        <v>93.197000000000003</v>
      </c>
      <c r="AA161" s="557">
        <v>8.0760000000000005</v>
      </c>
      <c r="AB161" s="557">
        <v>0.57789999999999997</v>
      </c>
      <c r="AC161" s="557">
        <v>0.72609999999999997</v>
      </c>
      <c r="AD161" s="557">
        <v>37.1554</v>
      </c>
      <c r="AE161" s="557">
        <v>23.163799999999998</v>
      </c>
      <c r="AF161" s="557">
        <v>53.955992999999999</v>
      </c>
      <c r="AG161" s="542">
        <v>1025.5661</v>
      </c>
      <c r="AH161" s="557">
        <v>6.4440999999999997</v>
      </c>
      <c r="AI161" s="542">
        <v>93.363</v>
      </c>
      <c r="AJ161" s="557">
        <v>8.1259999999999994</v>
      </c>
      <c r="AK161" s="557">
        <v>0.57240000000000002</v>
      </c>
      <c r="AL161" s="557">
        <v>0.99199999999999999</v>
      </c>
      <c r="AM161" s="542">
        <v>5.7</v>
      </c>
    </row>
    <row r="162" spans="1:39">
      <c r="A162" s="562" t="s">
        <v>15</v>
      </c>
      <c r="B162" s="563">
        <v>42779</v>
      </c>
      <c r="C162" s="580">
        <v>0.57900200000000002</v>
      </c>
      <c r="D162" s="644">
        <v>0.6</v>
      </c>
      <c r="E162" s="581">
        <v>1.01</v>
      </c>
      <c r="F162" s="581">
        <v>1.95</v>
      </c>
      <c r="G162" s="581">
        <v>0.70299999999999996</v>
      </c>
      <c r="H162" s="565" t="s">
        <v>348</v>
      </c>
      <c r="I162" s="565" t="s">
        <v>349</v>
      </c>
      <c r="J162" s="565" t="s">
        <v>349</v>
      </c>
      <c r="K162" s="562">
        <v>14.9</v>
      </c>
      <c r="L162" s="562">
        <v>113</v>
      </c>
      <c r="M162" s="644">
        <v>15</v>
      </c>
      <c r="N162" s="644">
        <v>110</v>
      </c>
      <c r="O162" s="644">
        <v>0.7</v>
      </c>
      <c r="P162" s="567" t="s">
        <v>326</v>
      </c>
      <c r="Q162" s="644">
        <v>0.2</v>
      </c>
      <c r="R162" s="644">
        <v>1.4</v>
      </c>
      <c r="S162" s="644">
        <v>0.17</v>
      </c>
      <c r="T162" s="541">
        <v>8.6891903697127473E-2</v>
      </c>
      <c r="U162" s="557">
        <v>36.707599999999999</v>
      </c>
      <c r="V162" s="557">
        <v>21.867699999999999</v>
      </c>
      <c r="W162" s="557">
        <v>51.982199000000001</v>
      </c>
      <c r="X162" s="542">
        <v>1025.5571</v>
      </c>
      <c r="Y162" s="557">
        <v>6.5476000000000001</v>
      </c>
      <c r="Z162" s="542">
        <v>92.49</v>
      </c>
      <c r="AA162" s="557">
        <v>8.1959999999999997</v>
      </c>
      <c r="AB162" s="557">
        <v>0.33660000000000001</v>
      </c>
      <c r="AC162" s="557">
        <v>0.61899999999999999</v>
      </c>
      <c r="AD162" s="557">
        <v>37.150599999999997</v>
      </c>
      <c r="AE162" s="557">
        <v>22.2392</v>
      </c>
      <c r="AF162" s="557">
        <v>52.945242</v>
      </c>
      <c r="AG162" s="542">
        <v>1025.83</v>
      </c>
      <c r="AH162" s="557">
        <v>5.8479000000000001</v>
      </c>
      <c r="AI162" s="542">
        <v>83.364999999999995</v>
      </c>
      <c r="AJ162" s="557">
        <v>8.2029999999999994</v>
      </c>
      <c r="AK162" s="557">
        <v>1.3332999999999999</v>
      </c>
      <c r="AL162" s="557">
        <v>1.7644</v>
      </c>
      <c r="AM162" s="542">
        <v>5.2</v>
      </c>
    </row>
    <row r="163" spans="1:39">
      <c r="A163" s="562" t="s">
        <v>15</v>
      </c>
      <c r="B163" s="563">
        <v>42786</v>
      </c>
      <c r="C163" s="580">
        <v>0.63846800000000004</v>
      </c>
      <c r="D163" s="644">
        <v>0.6</v>
      </c>
      <c r="E163" s="582">
        <v>1.57</v>
      </c>
      <c r="F163" s="582">
        <v>1.1000000000000001</v>
      </c>
      <c r="G163" s="582">
        <v>2.16</v>
      </c>
      <c r="H163" s="565" t="s">
        <v>348</v>
      </c>
      <c r="I163" s="565" t="s">
        <v>349</v>
      </c>
      <c r="J163" s="644">
        <v>2</v>
      </c>
      <c r="K163" s="562">
        <v>12.9</v>
      </c>
      <c r="L163" s="562">
        <v>130</v>
      </c>
      <c r="M163" s="644">
        <v>13</v>
      </c>
      <c r="N163" s="644">
        <v>130</v>
      </c>
      <c r="O163" s="644">
        <v>1.9</v>
      </c>
      <c r="P163" s="567" t="s">
        <v>326</v>
      </c>
      <c r="Q163" s="644">
        <v>0.4</v>
      </c>
      <c r="R163" s="644">
        <v>1</v>
      </c>
      <c r="S163" s="644">
        <v>0.19</v>
      </c>
      <c r="T163" s="541">
        <v>0.13364626267563853</v>
      </c>
      <c r="U163" s="557">
        <v>35.622199999999999</v>
      </c>
      <c r="V163" s="557">
        <v>23.912500000000001</v>
      </c>
      <c r="W163" s="557">
        <v>52.758398</v>
      </c>
      <c r="X163" s="542">
        <v>1024.1407999999999</v>
      </c>
      <c r="Y163" s="557">
        <v>6.8992000000000004</v>
      </c>
      <c r="Z163" s="542">
        <v>100.369</v>
      </c>
      <c r="AA163" s="557">
        <v>8.077</v>
      </c>
      <c r="AB163" s="557">
        <v>0.25650000000000001</v>
      </c>
      <c r="AC163" s="557">
        <v>1.9964999999999999</v>
      </c>
      <c r="AD163" s="557">
        <v>36.957900000000002</v>
      </c>
      <c r="AE163" s="557">
        <v>23.1844</v>
      </c>
      <c r="AF163" s="557">
        <v>53.723959999999998</v>
      </c>
      <c r="AG163" s="542">
        <v>1025.4112</v>
      </c>
      <c r="AH163" s="557">
        <v>5.5193000000000003</v>
      </c>
      <c r="AI163" s="542">
        <v>79.902000000000001</v>
      </c>
      <c r="AJ163" s="557">
        <v>7.8470000000000004</v>
      </c>
      <c r="AK163" s="557">
        <v>1.4036</v>
      </c>
      <c r="AL163" s="557">
        <v>3.6126999999999998</v>
      </c>
      <c r="AM163" s="542">
        <v>5.0999999999999996</v>
      </c>
    </row>
    <row r="164" spans="1:39">
      <c r="A164" s="562" t="s">
        <v>15</v>
      </c>
      <c r="B164" s="563">
        <v>42793</v>
      </c>
      <c r="C164" s="580">
        <v>0.48159582578862098</v>
      </c>
      <c r="D164" s="565" t="s">
        <v>350</v>
      </c>
      <c r="E164" s="550">
        <v>0.94399999999999995</v>
      </c>
      <c r="F164" s="550">
        <v>1.37</v>
      </c>
      <c r="G164" s="550">
        <v>1.05</v>
      </c>
      <c r="H164" s="565" t="s">
        <v>348</v>
      </c>
      <c r="I164" s="565" t="s">
        <v>349</v>
      </c>
      <c r="J164" s="565" t="s">
        <v>349</v>
      </c>
      <c r="K164" s="562">
        <v>17.600000000000001</v>
      </c>
      <c r="L164" s="562">
        <v>154</v>
      </c>
      <c r="M164" s="644">
        <v>18</v>
      </c>
      <c r="N164" s="644">
        <v>150</v>
      </c>
      <c r="O164" s="644">
        <v>1.5</v>
      </c>
      <c r="P164" s="567" t="s">
        <v>326</v>
      </c>
      <c r="Q164" s="644">
        <v>0.3</v>
      </c>
      <c r="R164" s="644">
        <v>1.4</v>
      </c>
      <c r="S164" s="644">
        <v>0.21</v>
      </c>
      <c r="T164" s="541">
        <v>0.14660122909124265</v>
      </c>
      <c r="U164" s="557">
        <v>35.980800000000002</v>
      </c>
      <c r="V164" s="557">
        <v>23.4955</v>
      </c>
      <c r="W164" s="557">
        <v>52.786850999999999</v>
      </c>
      <c r="X164" s="542">
        <v>1024.5363</v>
      </c>
      <c r="Y164" s="557">
        <v>6.8867000000000003</v>
      </c>
      <c r="Z164" s="542">
        <v>99.674000000000007</v>
      </c>
      <c r="AA164" s="557">
        <v>8.3309999999999995</v>
      </c>
      <c r="AB164" s="557">
        <v>0.24390000000000001</v>
      </c>
      <c r="AC164" s="557">
        <v>1.3831</v>
      </c>
      <c r="AD164" s="557">
        <v>36.5366</v>
      </c>
      <c r="AE164" s="557">
        <v>23.0686</v>
      </c>
      <c r="AF164" s="557">
        <v>53.055909</v>
      </c>
      <c r="AG164" s="542">
        <v>1025.1251</v>
      </c>
      <c r="AH164" s="557">
        <v>6.2324999999999999</v>
      </c>
      <c r="AI164" s="542">
        <v>89.826999999999998</v>
      </c>
      <c r="AJ164" s="557">
        <v>8.2940000000000005</v>
      </c>
      <c r="AK164" s="557">
        <v>0.66669999999999996</v>
      </c>
      <c r="AL164" s="557">
        <v>2.4700000000000002</v>
      </c>
      <c r="AM164" s="542">
        <v>5.9</v>
      </c>
    </row>
    <row r="165" spans="1:39">
      <c r="A165" s="562" t="s">
        <v>15</v>
      </c>
      <c r="B165" s="563">
        <v>42800</v>
      </c>
      <c r="C165" s="580">
        <v>0.75312970551796432</v>
      </c>
      <c r="D165" s="644">
        <v>0.8</v>
      </c>
      <c r="E165" s="550">
        <v>0.73399999999999999</v>
      </c>
      <c r="F165" s="550">
        <v>0.85699999999999998</v>
      </c>
      <c r="G165" s="550">
        <v>1.24</v>
      </c>
      <c r="H165" s="565" t="s">
        <v>348</v>
      </c>
      <c r="I165" s="565" t="s">
        <v>349</v>
      </c>
      <c r="J165" s="565" t="s">
        <v>349</v>
      </c>
      <c r="K165" s="562">
        <v>14.3</v>
      </c>
      <c r="L165" s="562">
        <v>137</v>
      </c>
      <c r="M165" s="644">
        <v>14</v>
      </c>
      <c r="N165" s="644">
        <v>140</v>
      </c>
      <c r="O165" s="644">
        <v>1.3</v>
      </c>
      <c r="P165" s="567" t="s">
        <v>326</v>
      </c>
      <c r="Q165" s="644">
        <v>0.3</v>
      </c>
      <c r="R165" s="644">
        <v>0.9</v>
      </c>
      <c r="S165" s="644">
        <v>0.21</v>
      </c>
      <c r="T165" s="541">
        <v>9.9997020035515638E-2</v>
      </c>
      <c r="U165" s="557">
        <v>36.435299999999998</v>
      </c>
      <c r="V165" s="557">
        <v>24.539100000000001</v>
      </c>
      <c r="W165" s="557">
        <v>54.501584000000001</v>
      </c>
      <c r="X165" s="542">
        <v>1024.5705</v>
      </c>
      <c r="Y165" s="557">
        <v>6.2713000000000001</v>
      </c>
      <c r="Z165" s="542">
        <v>92.652000000000001</v>
      </c>
      <c r="AA165" s="557">
        <v>8.2005555555555496</v>
      </c>
      <c r="AB165" s="557">
        <v>0.34699999999999998</v>
      </c>
      <c r="AC165" s="557">
        <v>0.47849999999999998</v>
      </c>
      <c r="AD165" s="557">
        <v>36.765099999999997</v>
      </c>
      <c r="AE165" s="557">
        <v>24.222300000000001</v>
      </c>
      <c r="AF165" s="557">
        <v>54.599068000000003</v>
      </c>
      <c r="AG165" s="542">
        <v>1024.9573</v>
      </c>
      <c r="AH165" s="557">
        <v>5.8815999999999997</v>
      </c>
      <c r="AI165" s="542">
        <v>86.588999999999999</v>
      </c>
      <c r="AJ165" s="557">
        <v>8.1738555555555497</v>
      </c>
      <c r="AK165" s="557">
        <v>0.76160000000000005</v>
      </c>
      <c r="AL165" s="557">
        <v>2.6966000000000001</v>
      </c>
      <c r="AM165" s="542">
        <v>8.6</v>
      </c>
    </row>
    <row r="166" spans="1:39">
      <c r="A166" s="562" t="s">
        <v>15</v>
      </c>
      <c r="B166" s="563">
        <v>42807</v>
      </c>
      <c r="C166" s="580">
        <v>8.3654069379586389</v>
      </c>
      <c r="D166" s="644">
        <v>8.4</v>
      </c>
      <c r="E166" s="550">
        <v>8.02</v>
      </c>
      <c r="F166" s="550">
        <v>1.6</v>
      </c>
      <c r="G166" s="550">
        <v>2.08</v>
      </c>
      <c r="H166" s="644">
        <v>8</v>
      </c>
      <c r="I166" s="565" t="s">
        <v>349</v>
      </c>
      <c r="J166" s="644">
        <v>2</v>
      </c>
      <c r="K166" s="562">
        <v>13.4</v>
      </c>
      <c r="L166" s="562">
        <v>127</v>
      </c>
      <c r="M166" s="644">
        <v>13</v>
      </c>
      <c r="N166" s="644">
        <v>130</v>
      </c>
      <c r="O166" s="644">
        <v>1.3</v>
      </c>
      <c r="P166" s="567" t="s">
        <v>326</v>
      </c>
      <c r="Q166" s="644">
        <v>0.3</v>
      </c>
      <c r="R166" s="644">
        <v>1.7</v>
      </c>
      <c r="S166" s="644">
        <v>0.15</v>
      </c>
      <c r="T166" s="541">
        <v>0.11417046447558853</v>
      </c>
      <c r="U166" s="557">
        <v>36.7072</v>
      </c>
      <c r="V166" s="557">
        <v>23.482199999999999</v>
      </c>
      <c r="W166" s="557">
        <v>53.717443000000003</v>
      </c>
      <c r="X166" s="542">
        <v>1025.0908999999999</v>
      </c>
      <c r="Y166" s="557">
        <v>6.1254999999999997</v>
      </c>
      <c r="Z166" s="542">
        <v>89.007999999999996</v>
      </c>
      <c r="AA166" s="557">
        <v>8.2989999999999995</v>
      </c>
      <c r="AB166" s="557">
        <v>0.72719999999999996</v>
      </c>
      <c r="AC166" s="557">
        <v>0.77839999999999998</v>
      </c>
      <c r="AD166" s="557">
        <v>36.722799999999999</v>
      </c>
      <c r="AE166" s="557">
        <v>23.4971</v>
      </c>
      <c r="AF166" s="557">
        <v>53.758321000000002</v>
      </c>
      <c r="AG166" s="542">
        <v>1025.1415</v>
      </c>
      <c r="AH166" s="557">
        <v>6.1562000000000001</v>
      </c>
      <c r="AI166" s="542">
        <v>89.484999999999999</v>
      </c>
      <c r="AJ166" s="557">
        <v>8.2989999999999995</v>
      </c>
      <c r="AK166" s="557">
        <v>0.73960000000000004</v>
      </c>
      <c r="AL166" s="557">
        <v>1.0163</v>
      </c>
      <c r="AM166" s="542">
        <v>5.5</v>
      </c>
    </row>
    <row r="167" spans="1:39">
      <c r="A167" s="562" t="s">
        <v>15</v>
      </c>
      <c r="B167" s="563">
        <v>42814</v>
      </c>
      <c r="C167" s="580">
        <v>1.1351415841534822</v>
      </c>
      <c r="D167" s="644">
        <v>1.1000000000000001</v>
      </c>
      <c r="E167" s="550">
        <v>0.59099999999999997</v>
      </c>
      <c r="F167" s="550">
        <v>1.45</v>
      </c>
      <c r="G167" s="550">
        <v>0.312</v>
      </c>
      <c r="H167" s="565" t="s">
        <v>348</v>
      </c>
      <c r="I167" s="565" t="s">
        <v>349</v>
      </c>
      <c r="J167" s="565" t="s">
        <v>349</v>
      </c>
      <c r="K167" s="562">
        <v>14.8</v>
      </c>
      <c r="L167" s="562">
        <v>127</v>
      </c>
      <c r="M167" s="644">
        <v>15</v>
      </c>
      <c r="N167" s="644">
        <v>130</v>
      </c>
      <c r="O167" s="644">
        <v>1.7</v>
      </c>
      <c r="P167" s="567" t="s">
        <v>326</v>
      </c>
      <c r="Q167" s="644">
        <v>0.4</v>
      </c>
      <c r="R167" s="644">
        <v>2.1</v>
      </c>
      <c r="S167" s="644">
        <v>0.21</v>
      </c>
      <c r="T167" s="541">
        <v>0.14071939671687864</v>
      </c>
      <c r="U167" s="557">
        <v>36.685499999999998</v>
      </c>
      <c r="V167" s="557">
        <v>21.5654</v>
      </c>
      <c r="W167" s="557">
        <v>51.631202000000002</v>
      </c>
      <c r="X167" s="542">
        <v>1025.6244999999999</v>
      </c>
      <c r="Y167" s="557">
        <v>6.7432999999999996</v>
      </c>
      <c r="Z167" s="542">
        <v>94.730999999999995</v>
      </c>
      <c r="AA167" s="557">
        <v>8.1890000000000001</v>
      </c>
      <c r="AB167" s="557">
        <v>0.67869999999999997</v>
      </c>
      <c r="AC167" s="557">
        <v>1.3028</v>
      </c>
      <c r="AD167" s="557">
        <v>36.684199999999997</v>
      </c>
      <c r="AE167" s="557">
        <v>21.560500000000001</v>
      </c>
      <c r="AF167" s="557">
        <v>51.628729</v>
      </c>
      <c r="AG167" s="542">
        <v>1025.6675</v>
      </c>
      <c r="AH167" s="557">
        <v>6.8087</v>
      </c>
      <c r="AI167" s="542">
        <v>95.641000000000005</v>
      </c>
      <c r="AJ167" s="557">
        <v>8.19</v>
      </c>
      <c r="AK167" s="557">
        <v>0.68489999999999995</v>
      </c>
      <c r="AL167" s="557">
        <v>2.0947</v>
      </c>
      <c r="AM167" s="542">
        <v>4.5</v>
      </c>
    </row>
    <row r="168" spans="1:39">
      <c r="A168" s="562" t="s">
        <v>15</v>
      </c>
      <c r="B168" s="563">
        <v>42821</v>
      </c>
      <c r="C168" s="580">
        <v>0.75486158442361306</v>
      </c>
      <c r="D168" s="644">
        <v>0.8</v>
      </c>
      <c r="E168" s="550">
        <v>-0.30099999999999999</v>
      </c>
      <c r="F168" s="550">
        <v>0.501</v>
      </c>
      <c r="G168" s="550">
        <v>1.0900000000000001</v>
      </c>
      <c r="H168" s="565" t="s">
        <v>348</v>
      </c>
      <c r="I168" s="565" t="s">
        <v>349</v>
      </c>
      <c r="J168" s="565" t="s">
        <v>349</v>
      </c>
      <c r="K168" s="562">
        <v>14.1</v>
      </c>
      <c r="L168" s="562">
        <v>126</v>
      </c>
      <c r="M168" s="644">
        <v>14</v>
      </c>
      <c r="N168" s="644">
        <v>130</v>
      </c>
      <c r="O168" s="644">
        <v>1.3</v>
      </c>
      <c r="P168" s="567" t="s">
        <v>326</v>
      </c>
      <c r="Q168" s="644">
        <v>0.3</v>
      </c>
      <c r="R168" s="644">
        <v>3.6</v>
      </c>
      <c r="S168" s="644">
        <v>0.2</v>
      </c>
      <c r="T168" s="541">
        <v>0.15700022676328373</v>
      </c>
      <c r="U168" s="557">
        <v>36.851900000000001</v>
      </c>
      <c r="V168" s="557">
        <v>21.210899999999999</v>
      </c>
      <c r="W168" s="557">
        <v>51.459490000000002</v>
      </c>
      <c r="X168" s="542">
        <v>1025.8501000000001</v>
      </c>
      <c r="Y168" s="557">
        <v>6.7622999999999998</v>
      </c>
      <c r="Z168" s="542">
        <v>94.492000000000004</v>
      </c>
      <c r="AA168" s="557">
        <v>8.2349999999999994</v>
      </c>
      <c r="AB168" s="557">
        <v>0.86350000000000005</v>
      </c>
      <c r="AC168" s="557">
        <v>1.0834999999999999</v>
      </c>
      <c r="AD168" s="557">
        <v>36.858400000000003</v>
      </c>
      <c r="AE168" s="557">
        <v>21.220600000000001</v>
      </c>
      <c r="AF168" s="557">
        <v>51.482430999999998</v>
      </c>
      <c r="AG168" s="542">
        <v>1025.8954000000001</v>
      </c>
      <c r="AH168" s="557">
        <v>6.7919999999999998</v>
      </c>
      <c r="AI168" s="542">
        <v>94.926000000000002</v>
      </c>
      <c r="AJ168" s="557">
        <v>8.2319999999999993</v>
      </c>
      <c r="AK168" s="557">
        <v>0.95379999999999998</v>
      </c>
      <c r="AL168" s="557">
        <v>2.2982999999999998</v>
      </c>
      <c r="AM168" s="542">
        <v>4</v>
      </c>
    </row>
    <row r="169" spans="1:39">
      <c r="A169" s="546"/>
      <c r="B169" s="551"/>
      <c r="C169" s="552"/>
      <c r="D169" s="553"/>
      <c r="E169" s="554"/>
      <c r="F169" s="554"/>
      <c r="G169" s="554"/>
      <c r="H169" s="553"/>
      <c r="I169" s="553"/>
      <c r="J169" s="553"/>
      <c r="K169" s="555"/>
      <c r="L169" s="555"/>
      <c r="M169" s="553"/>
      <c r="N169" s="553"/>
      <c r="O169" s="556"/>
      <c r="P169" s="556"/>
      <c r="Q169" s="556"/>
      <c r="R169" s="556"/>
      <c r="S169" s="556"/>
      <c r="U169" s="557"/>
      <c r="V169" s="557"/>
      <c r="W169" s="557"/>
      <c r="X169" s="542"/>
      <c r="Y169" s="557"/>
      <c r="Z169" s="542"/>
      <c r="AA169" s="557"/>
      <c r="AB169" s="557"/>
      <c r="AC169" s="557"/>
      <c r="AD169" s="557"/>
      <c r="AE169" s="557"/>
      <c r="AF169" s="557"/>
      <c r="AG169" s="542"/>
      <c r="AH169" s="557"/>
      <c r="AI169" s="542"/>
      <c r="AJ169" s="557"/>
      <c r="AK169" s="557"/>
      <c r="AL169" s="557"/>
    </row>
    <row r="170" spans="1:39">
      <c r="A170" s="562" t="s">
        <v>16</v>
      </c>
      <c r="B170" s="563">
        <v>42705</v>
      </c>
      <c r="C170" s="580">
        <v>0.46788299999999999</v>
      </c>
      <c r="D170" s="565" t="s">
        <v>350</v>
      </c>
      <c r="E170" s="581">
        <v>-0.73199999999999998</v>
      </c>
      <c r="F170" s="582">
        <v>3.06</v>
      </c>
      <c r="G170" s="582">
        <v>0.45600000000000002</v>
      </c>
      <c r="H170" s="565" t="s">
        <v>348</v>
      </c>
      <c r="I170" s="644">
        <v>3</v>
      </c>
      <c r="J170" s="565" t="s">
        <v>349</v>
      </c>
      <c r="K170" s="562">
        <v>13.7</v>
      </c>
      <c r="L170" s="562">
        <v>123</v>
      </c>
      <c r="M170" s="644">
        <v>14</v>
      </c>
      <c r="N170" s="644">
        <v>120</v>
      </c>
      <c r="O170" s="644">
        <v>0.3</v>
      </c>
      <c r="P170" s="567" t="s">
        <v>326</v>
      </c>
      <c r="Q170" s="567" t="s">
        <v>326</v>
      </c>
      <c r="R170" s="556"/>
      <c r="S170" s="556"/>
      <c r="T170" s="541">
        <v>7.3103668216309634E-2</v>
      </c>
      <c r="U170" s="557">
        <v>35.964100000000002</v>
      </c>
      <c r="V170" s="557">
        <v>21.214400000000001</v>
      </c>
      <c r="W170" s="557">
        <v>50.359665999999997</v>
      </c>
      <c r="X170" s="542">
        <v>1025.1703</v>
      </c>
      <c r="Y170" s="557">
        <v>7.1314000000000002</v>
      </c>
      <c r="Z170" s="542">
        <v>99.137</v>
      </c>
      <c r="AA170" s="557">
        <v>8.234</v>
      </c>
      <c r="AB170" s="557">
        <v>0.62909999999999999</v>
      </c>
      <c r="AC170" s="557">
        <v>0.32450000000000001</v>
      </c>
      <c r="AD170" s="557">
        <v>35.950699999999998</v>
      </c>
      <c r="AE170" s="557">
        <v>20.9955</v>
      </c>
      <c r="AF170" s="557">
        <v>50.122419000000001</v>
      </c>
      <c r="AG170" s="542">
        <v>1025.3039000000001</v>
      </c>
      <c r="AH170" s="557">
        <v>7.1456</v>
      </c>
      <c r="AI170" s="542">
        <v>98.938000000000002</v>
      </c>
      <c r="AJ170" s="557">
        <v>8.2550000000000008</v>
      </c>
      <c r="AK170" s="557">
        <v>0.875</v>
      </c>
      <c r="AL170" s="557">
        <v>0.71540000000000004</v>
      </c>
      <c r="AM170" s="542">
        <v>5.6</v>
      </c>
    </row>
    <row r="171" spans="1:39">
      <c r="A171" s="562" t="s">
        <v>16</v>
      </c>
      <c r="B171" s="563">
        <v>42713</v>
      </c>
      <c r="C171" s="580">
        <v>0.919373</v>
      </c>
      <c r="D171" s="644">
        <v>0.9</v>
      </c>
      <c r="E171" s="583">
        <v>0.67200000000000004</v>
      </c>
      <c r="F171" s="582">
        <v>2.0499999999999998</v>
      </c>
      <c r="G171" s="582">
        <v>0.29299999999999998</v>
      </c>
      <c r="H171" s="565" t="s">
        <v>348</v>
      </c>
      <c r="I171" s="644">
        <v>2</v>
      </c>
      <c r="J171" s="565" t="s">
        <v>349</v>
      </c>
      <c r="K171" s="562">
        <v>12.8</v>
      </c>
      <c r="L171" s="562">
        <v>97</v>
      </c>
      <c r="M171" s="644">
        <v>13</v>
      </c>
      <c r="N171" s="644">
        <v>100</v>
      </c>
      <c r="O171" s="644">
        <v>0.3</v>
      </c>
      <c r="P171" s="567" t="s">
        <v>326</v>
      </c>
      <c r="Q171" s="567" t="s">
        <v>326</v>
      </c>
      <c r="R171" s="556"/>
      <c r="S171" s="556"/>
      <c r="T171" s="541">
        <v>6.4432961954673851E-2</v>
      </c>
      <c r="U171" s="557">
        <v>36.163499999999999</v>
      </c>
      <c r="V171" s="557">
        <v>21.650300000000001</v>
      </c>
      <c r="W171" s="557">
        <v>51.067489000000002</v>
      </c>
      <c r="X171" s="542">
        <v>1025.2037</v>
      </c>
      <c r="Y171" s="557">
        <v>7.0103</v>
      </c>
      <c r="Z171" s="542">
        <v>98.331000000000003</v>
      </c>
      <c r="AA171" s="557">
        <v>8.0850000000000009</v>
      </c>
      <c r="AB171" s="557">
        <v>0.26569999999999999</v>
      </c>
      <c r="AC171" s="557">
        <v>0.2452</v>
      </c>
      <c r="AD171" s="557">
        <v>36.166899999999998</v>
      </c>
      <c r="AE171" s="557">
        <v>20.848099999999999</v>
      </c>
      <c r="AF171" s="557">
        <v>50.235315</v>
      </c>
      <c r="AG171" s="542">
        <v>1025.509</v>
      </c>
      <c r="AH171" s="557">
        <v>7.0833000000000004</v>
      </c>
      <c r="AI171" s="542">
        <v>97.938999999999993</v>
      </c>
      <c r="AJ171" s="557">
        <v>8.0950000000000006</v>
      </c>
      <c r="AK171" s="557">
        <v>0.96619999999999995</v>
      </c>
      <c r="AL171" s="557">
        <v>0.84840000000000004</v>
      </c>
      <c r="AM171" s="542">
        <v>10.9</v>
      </c>
    </row>
    <row r="172" spans="1:39">
      <c r="A172" s="562" t="s">
        <v>16</v>
      </c>
      <c r="B172" s="563">
        <v>42720</v>
      </c>
      <c r="C172" s="580">
        <v>0.52646499999999996</v>
      </c>
      <c r="D172" s="644">
        <v>0.5</v>
      </c>
      <c r="E172" s="582">
        <v>1.29</v>
      </c>
      <c r="F172" s="582">
        <v>2.94</v>
      </c>
      <c r="G172" s="582">
        <v>0.45600000000000002</v>
      </c>
      <c r="H172" s="565" t="s">
        <v>348</v>
      </c>
      <c r="I172" s="644">
        <v>3</v>
      </c>
      <c r="J172" s="565" t="s">
        <v>349</v>
      </c>
      <c r="K172" s="562">
        <v>11.8</v>
      </c>
      <c r="L172" s="562">
        <v>98.4</v>
      </c>
      <c r="M172" s="644">
        <v>12</v>
      </c>
      <c r="N172" s="644">
        <v>100</v>
      </c>
      <c r="O172" s="644">
        <v>0.2</v>
      </c>
      <c r="P172" s="567" t="s">
        <v>326</v>
      </c>
      <c r="Q172" s="567" t="s">
        <v>326</v>
      </c>
      <c r="R172" s="556"/>
      <c r="S172" s="556"/>
      <c r="T172" s="541">
        <v>6.3155171879120814E-2</v>
      </c>
      <c r="U172" s="557">
        <v>36.303400000000003</v>
      </c>
      <c r="V172" s="557">
        <v>22.383299999999998</v>
      </c>
      <c r="W172" s="557">
        <v>52.020581</v>
      </c>
      <c r="X172" s="542">
        <v>1025.1007999999999</v>
      </c>
      <c r="Y172" s="557">
        <v>6.9241000000000001</v>
      </c>
      <c r="Z172" s="542">
        <v>98.47</v>
      </c>
      <c r="AA172" s="557">
        <v>8.1679999999999993</v>
      </c>
      <c r="AB172" s="557">
        <v>0.47939999999999999</v>
      </c>
      <c r="AC172" s="557">
        <v>0.18779999999999999</v>
      </c>
      <c r="AD172" s="557">
        <v>36.281799999999997</v>
      </c>
      <c r="AE172" s="557">
        <v>21.768000000000001</v>
      </c>
      <c r="AF172" s="557">
        <v>51.348858999999997</v>
      </c>
      <c r="AG172" s="542">
        <v>1025.3416</v>
      </c>
      <c r="AH172" s="557">
        <v>6.9531000000000001</v>
      </c>
      <c r="AI172" s="542">
        <v>97.8</v>
      </c>
      <c r="AJ172" s="557">
        <v>8.1709999999999994</v>
      </c>
      <c r="AK172" s="557">
        <v>0.84519999999999995</v>
      </c>
      <c r="AL172" s="557">
        <v>0.63700000000000001</v>
      </c>
      <c r="AM172" s="542">
        <v>7.7</v>
      </c>
    </row>
    <row r="173" spans="1:39">
      <c r="A173" s="562" t="s">
        <v>16</v>
      </c>
      <c r="B173" s="563">
        <v>42727</v>
      </c>
      <c r="C173" s="580">
        <v>0.50120799999999999</v>
      </c>
      <c r="D173" s="644">
        <v>0.5</v>
      </c>
      <c r="E173" s="583">
        <v>1.58</v>
      </c>
      <c r="F173" s="583">
        <v>1.64</v>
      </c>
      <c r="G173" s="583">
        <v>0.318</v>
      </c>
      <c r="H173" s="565" t="s">
        <v>348</v>
      </c>
      <c r="I173" s="565" t="s">
        <v>349</v>
      </c>
      <c r="J173" s="565" t="s">
        <v>349</v>
      </c>
      <c r="K173" s="562">
        <v>13.5</v>
      </c>
      <c r="L173" s="562">
        <v>109</v>
      </c>
      <c r="M173" s="644">
        <v>14</v>
      </c>
      <c r="N173" s="644">
        <v>110</v>
      </c>
      <c r="O173" s="644">
        <v>0.4</v>
      </c>
      <c r="P173" s="567" t="s">
        <v>326</v>
      </c>
      <c r="Q173" s="644">
        <v>0.1</v>
      </c>
      <c r="R173" s="556"/>
      <c r="S173" s="552"/>
      <c r="T173" s="541">
        <v>8.3530015196170454E-2</v>
      </c>
      <c r="U173" s="557">
        <v>36.435600000000001</v>
      </c>
      <c r="V173" s="557">
        <v>22.369499999999999</v>
      </c>
      <c r="W173" s="557">
        <v>52.174373000000003</v>
      </c>
      <c r="X173" s="542">
        <v>1025.2075</v>
      </c>
      <c r="Y173" s="557">
        <v>6.9524999999999997</v>
      </c>
      <c r="Z173" s="542">
        <v>98.926000000000002</v>
      </c>
      <c r="AA173" s="557">
        <v>8.0543333333333305</v>
      </c>
      <c r="AB173" s="557">
        <v>0.54569999999999996</v>
      </c>
      <c r="AC173" s="557">
        <v>0.3518</v>
      </c>
      <c r="AD173" s="557">
        <v>36.4163</v>
      </c>
      <c r="AE173" s="557">
        <v>22.033100000000001</v>
      </c>
      <c r="AF173" s="557">
        <v>51.79974</v>
      </c>
      <c r="AG173" s="542">
        <v>1025.3690999999999</v>
      </c>
      <c r="AH173" s="557">
        <v>7.0330000000000004</v>
      </c>
      <c r="AI173" s="542">
        <v>99.468000000000004</v>
      </c>
      <c r="AJ173" s="557">
        <v>8.0543333333333305</v>
      </c>
      <c r="AK173" s="557">
        <v>1.0546</v>
      </c>
      <c r="AL173" s="557">
        <v>1.0277000000000001</v>
      </c>
      <c r="AM173" s="542">
        <v>5</v>
      </c>
    </row>
    <row r="174" spans="1:39">
      <c r="A174" s="562" t="s">
        <v>16</v>
      </c>
      <c r="B174" s="563">
        <v>42744</v>
      </c>
      <c r="C174" s="580">
        <v>0.66369599999999995</v>
      </c>
      <c r="D174" s="644">
        <v>0.7</v>
      </c>
      <c r="E174" s="582">
        <v>0.64300000000000002</v>
      </c>
      <c r="F174" s="584">
        <v>1.67</v>
      </c>
      <c r="G174" s="582">
        <v>0.45700000000000002</v>
      </c>
      <c r="H174" s="565" t="s">
        <v>348</v>
      </c>
      <c r="I174" s="565" t="s">
        <v>349</v>
      </c>
      <c r="J174" s="565" t="s">
        <v>349</v>
      </c>
      <c r="K174" s="562">
        <v>14.5</v>
      </c>
      <c r="L174" s="562">
        <v>130</v>
      </c>
      <c r="M174" s="644">
        <v>14</v>
      </c>
      <c r="N174" s="644">
        <v>130</v>
      </c>
      <c r="O174" s="644">
        <v>0.7</v>
      </c>
      <c r="P174" s="567" t="s">
        <v>326</v>
      </c>
      <c r="Q174" s="644">
        <v>0.2</v>
      </c>
      <c r="R174" s="556"/>
      <c r="S174" s="552"/>
      <c r="T174" s="541">
        <v>9.4251280112736258E-2</v>
      </c>
      <c r="U174" s="557">
        <v>36.769599999999997</v>
      </c>
      <c r="V174" s="557">
        <v>22.924800000000001</v>
      </c>
      <c r="W174" s="557">
        <v>53.196544000000003</v>
      </c>
      <c r="X174" s="542">
        <v>1025.3008</v>
      </c>
      <c r="Y174" s="557">
        <v>6.7965</v>
      </c>
      <c r="Z174" s="542">
        <v>97.841999999999999</v>
      </c>
      <c r="AA174" s="557">
        <v>8.109</v>
      </c>
      <c r="AB174" s="557">
        <v>0.61250000000000004</v>
      </c>
      <c r="AC174" s="557">
        <v>0.57669999999999999</v>
      </c>
      <c r="AD174" s="557">
        <v>36.768000000000001</v>
      </c>
      <c r="AE174" s="557">
        <v>22.337399999999999</v>
      </c>
      <c r="AF174" s="557">
        <v>52.570517000000002</v>
      </c>
      <c r="AG174" s="542">
        <v>1025.5491999999999</v>
      </c>
      <c r="AH174" s="557">
        <v>6.6643999999999997</v>
      </c>
      <c r="AI174" s="542">
        <v>94.956999999999994</v>
      </c>
      <c r="AJ174" s="557">
        <v>8.1069999999999993</v>
      </c>
      <c r="AK174" s="557">
        <v>1.7274</v>
      </c>
      <c r="AL174" s="557">
        <v>1.7171000000000001</v>
      </c>
      <c r="AM174" s="542">
        <v>4.3</v>
      </c>
    </row>
    <row r="175" spans="1:39">
      <c r="A175" s="562" t="s">
        <v>16</v>
      </c>
      <c r="B175" s="563">
        <v>42751</v>
      </c>
      <c r="C175" s="580">
        <v>0.43338700000000002</v>
      </c>
      <c r="D175" s="565" t="s">
        <v>350</v>
      </c>
      <c r="E175" s="583">
        <v>0.42399999999999999</v>
      </c>
      <c r="F175" s="581">
        <v>1.1000000000000001</v>
      </c>
      <c r="G175" s="583">
        <v>0.46100000000000002</v>
      </c>
      <c r="H175" s="565" t="s">
        <v>348</v>
      </c>
      <c r="I175" s="565" t="s">
        <v>349</v>
      </c>
      <c r="J175" s="565" t="s">
        <v>349</v>
      </c>
      <c r="K175" s="562">
        <v>14.7</v>
      </c>
      <c r="L175" s="562">
        <v>124</v>
      </c>
      <c r="M175" s="644">
        <v>15</v>
      </c>
      <c r="N175" s="644">
        <v>120</v>
      </c>
      <c r="O175" s="644">
        <v>0.9</v>
      </c>
      <c r="P175" s="567" t="s">
        <v>326</v>
      </c>
      <c r="Q175" s="644">
        <v>0.2</v>
      </c>
      <c r="R175" s="556"/>
      <c r="S175" s="552"/>
      <c r="T175" s="541">
        <v>9.7049041366458713E-2</v>
      </c>
      <c r="U175" s="557">
        <v>36.8444</v>
      </c>
      <c r="V175" s="557">
        <v>22.820399999999999</v>
      </c>
      <c r="W175" s="557">
        <v>53.179806999999997</v>
      </c>
      <c r="X175" s="542">
        <v>1025.3877</v>
      </c>
      <c r="Y175" s="557">
        <v>6.7824999999999998</v>
      </c>
      <c r="Z175" s="542">
        <v>97.504000000000005</v>
      </c>
      <c r="AA175" s="557">
        <v>8.3219999999999992</v>
      </c>
      <c r="AB175" s="557">
        <v>0.82820000000000005</v>
      </c>
      <c r="AC175" s="557">
        <v>0.63980000000000004</v>
      </c>
      <c r="AD175" s="557">
        <v>36.843000000000004</v>
      </c>
      <c r="AE175" s="557">
        <v>22.741499999999998</v>
      </c>
      <c r="AF175" s="557">
        <v>53.101278000000001</v>
      </c>
      <c r="AG175" s="542">
        <v>1025.4903999999999</v>
      </c>
      <c r="AH175" s="557">
        <v>6.6932999999999998</v>
      </c>
      <c r="AI175" s="542">
        <v>96.088999999999999</v>
      </c>
      <c r="AJ175" s="557">
        <v>8.3219999999999992</v>
      </c>
      <c r="AK175" s="557">
        <v>1.5625</v>
      </c>
      <c r="AL175" s="557">
        <v>1.6420999999999999</v>
      </c>
      <c r="AM175" s="542">
        <v>4.8</v>
      </c>
    </row>
    <row r="176" spans="1:39">
      <c r="A176" s="562" t="s">
        <v>16</v>
      </c>
      <c r="B176" s="563">
        <v>42758</v>
      </c>
      <c r="C176" s="580">
        <v>0.25083899999999998</v>
      </c>
      <c r="D176" s="565" t="s">
        <v>350</v>
      </c>
      <c r="E176" s="582">
        <v>0.97299999999999998</v>
      </c>
      <c r="F176" s="583">
        <v>1.42</v>
      </c>
      <c r="G176" s="582">
        <v>1.05</v>
      </c>
      <c r="H176" s="565" t="s">
        <v>348</v>
      </c>
      <c r="I176" s="565" t="s">
        <v>349</v>
      </c>
      <c r="J176" s="565" t="s">
        <v>349</v>
      </c>
      <c r="K176" s="562">
        <v>15.9</v>
      </c>
      <c r="L176" s="562">
        <v>122</v>
      </c>
      <c r="M176" s="644">
        <v>16</v>
      </c>
      <c r="N176" s="644">
        <v>120</v>
      </c>
      <c r="O176" s="644">
        <v>0.9</v>
      </c>
      <c r="P176" s="567" t="s">
        <v>326</v>
      </c>
      <c r="Q176" s="644">
        <v>0.2</v>
      </c>
      <c r="R176" s="556"/>
      <c r="S176" s="556"/>
      <c r="T176" s="541">
        <v>0.10649473844603985</v>
      </c>
      <c r="U176" s="557">
        <v>36.950600000000001</v>
      </c>
      <c r="V176" s="557">
        <v>22.484999999999999</v>
      </c>
      <c r="W176" s="557">
        <v>52.953175000000002</v>
      </c>
      <c r="X176" s="542">
        <v>1025.5654999999999</v>
      </c>
      <c r="Y176" s="557">
        <v>6.7055999999999996</v>
      </c>
      <c r="Z176" s="542">
        <v>95.894000000000005</v>
      </c>
      <c r="AA176" s="557">
        <v>8.3409999999999993</v>
      </c>
      <c r="AB176" s="557">
        <v>0.78859999999999997</v>
      </c>
      <c r="AC176" s="557">
        <v>0.60680000000000001</v>
      </c>
      <c r="AD176" s="557">
        <v>36.942300000000003</v>
      </c>
      <c r="AE176" s="557">
        <v>22.223600000000001</v>
      </c>
      <c r="AF176" s="557">
        <v>52.669114</v>
      </c>
      <c r="AG176" s="542">
        <v>1025.7157</v>
      </c>
      <c r="AH176" s="557">
        <v>6.5608000000000004</v>
      </c>
      <c r="AI176" s="542">
        <v>93.388000000000005</v>
      </c>
      <c r="AJ176" s="557">
        <v>8.33</v>
      </c>
      <c r="AK176" s="557">
        <v>2.0074999999999998</v>
      </c>
      <c r="AL176" s="557">
        <v>2.4617</v>
      </c>
      <c r="AM176" s="542">
        <v>3.4</v>
      </c>
    </row>
    <row r="177" spans="1:39">
      <c r="A177" s="562" t="s">
        <v>16</v>
      </c>
      <c r="B177" s="563">
        <v>42765</v>
      </c>
      <c r="C177" s="580">
        <v>0.29269800000000001</v>
      </c>
      <c r="D177" s="565" t="s">
        <v>350</v>
      </c>
      <c r="E177" s="582">
        <v>1.28</v>
      </c>
      <c r="F177" s="582">
        <v>1.02</v>
      </c>
      <c r="G177" s="582">
        <v>5.8700000000000002E-2</v>
      </c>
      <c r="H177" s="565" t="s">
        <v>348</v>
      </c>
      <c r="I177" s="565" t="s">
        <v>349</v>
      </c>
      <c r="J177" s="565" t="s">
        <v>349</v>
      </c>
      <c r="K177" s="562">
        <v>14.2</v>
      </c>
      <c r="L177" s="562">
        <v>112</v>
      </c>
      <c r="M177" s="644">
        <v>14</v>
      </c>
      <c r="N177" s="644">
        <v>110</v>
      </c>
      <c r="O177" s="644">
        <v>1</v>
      </c>
      <c r="P177" s="567" t="s">
        <v>326</v>
      </c>
      <c r="Q177" s="644">
        <v>0.2</v>
      </c>
      <c r="R177" s="556"/>
      <c r="S177" s="556"/>
      <c r="T177" s="541">
        <v>0.11522890708203938</v>
      </c>
      <c r="U177" s="557">
        <v>36.946399999999997</v>
      </c>
      <c r="V177" s="557">
        <v>22.807500000000001</v>
      </c>
      <c r="W177" s="557">
        <v>53.296315999999997</v>
      </c>
      <c r="X177" s="542">
        <v>1025.4674</v>
      </c>
      <c r="Y177" s="557">
        <v>6.7111000000000001</v>
      </c>
      <c r="Z177" s="542">
        <v>96.513000000000005</v>
      </c>
      <c r="AA177" s="557">
        <v>8.2970000000000006</v>
      </c>
      <c r="AB177" s="557">
        <v>0.97889999999999999</v>
      </c>
      <c r="AC177" s="557">
        <v>1.0004</v>
      </c>
      <c r="AD177" s="557">
        <v>36.9467</v>
      </c>
      <c r="AE177" s="557">
        <v>22.812999999999999</v>
      </c>
      <c r="AF177" s="557">
        <v>53.31138</v>
      </c>
      <c r="AG177" s="542">
        <v>1025.5499</v>
      </c>
      <c r="AH177" s="557">
        <v>6.6657000000000002</v>
      </c>
      <c r="AI177" s="542">
        <v>95.87</v>
      </c>
      <c r="AJ177" s="557">
        <v>8.2530000000000001</v>
      </c>
      <c r="AK177" s="557">
        <v>1.2041999999999999</v>
      </c>
      <c r="AL177" s="557">
        <v>1.8516999999999999</v>
      </c>
      <c r="AM177" s="542">
        <v>3.9</v>
      </c>
    </row>
    <row r="178" spans="1:39">
      <c r="A178" s="562" t="s">
        <v>16</v>
      </c>
      <c r="B178" s="563">
        <v>42772</v>
      </c>
      <c r="C178" s="580">
        <v>0.31963799999999998</v>
      </c>
      <c r="D178" s="565" t="s">
        <v>350</v>
      </c>
      <c r="E178" s="582">
        <v>0.61499999999999999</v>
      </c>
      <c r="F178" s="582">
        <v>1.1299999999999999</v>
      </c>
      <c r="G178" s="582">
        <v>0.16300000000000001</v>
      </c>
      <c r="H178" s="565" t="s">
        <v>348</v>
      </c>
      <c r="I178" s="565" t="s">
        <v>349</v>
      </c>
      <c r="J178" s="565" t="s">
        <v>349</v>
      </c>
      <c r="K178" s="562">
        <v>12.9</v>
      </c>
      <c r="L178" s="562">
        <v>110</v>
      </c>
      <c r="M178" s="644">
        <v>13</v>
      </c>
      <c r="N178" s="644">
        <v>110</v>
      </c>
      <c r="O178" s="644">
        <v>0.5</v>
      </c>
      <c r="P178" s="567" t="s">
        <v>326</v>
      </c>
      <c r="Q178" s="644">
        <v>0.1</v>
      </c>
      <c r="R178" s="556"/>
      <c r="S178" s="556"/>
      <c r="T178" s="541">
        <v>8.2172496570083048E-2</v>
      </c>
      <c r="U178" s="557">
        <v>36.972999999999999</v>
      </c>
      <c r="V178" s="557">
        <v>23.5047</v>
      </c>
      <c r="W178" s="557">
        <v>54.087043999999999</v>
      </c>
      <c r="X178" s="542">
        <v>1025.2873</v>
      </c>
      <c r="Y178" s="557">
        <v>6.5544000000000002</v>
      </c>
      <c r="Z178" s="542">
        <v>95.424000000000007</v>
      </c>
      <c r="AA178" s="557">
        <v>8.32</v>
      </c>
      <c r="AB178" s="557">
        <v>0.63419999999999999</v>
      </c>
      <c r="AC178" s="557">
        <v>0.39650000000000002</v>
      </c>
      <c r="AD178" s="557">
        <v>36.949300000000001</v>
      </c>
      <c r="AE178" s="557">
        <v>23.0166</v>
      </c>
      <c r="AF178" s="557">
        <v>53.535224999999997</v>
      </c>
      <c r="AG178" s="542">
        <v>1025.4927</v>
      </c>
      <c r="AH178" s="557">
        <v>6.4703999999999997</v>
      </c>
      <c r="AI178" s="542">
        <v>93.394000000000005</v>
      </c>
      <c r="AJ178" s="557">
        <v>8.3249999999999993</v>
      </c>
      <c r="AK178" s="557">
        <v>1.3233999999999999</v>
      </c>
      <c r="AL178" s="557">
        <v>1.2215</v>
      </c>
      <c r="AM178" s="542">
        <v>6.2</v>
      </c>
    </row>
    <row r="179" spans="1:39">
      <c r="A179" s="562" t="s">
        <v>16</v>
      </c>
      <c r="B179" s="563">
        <v>42779</v>
      </c>
      <c r="C179" s="580">
        <v>0.35009000000000001</v>
      </c>
      <c r="D179" s="565" t="s">
        <v>350</v>
      </c>
      <c r="E179" s="581">
        <v>0.73799999999999999</v>
      </c>
      <c r="F179" s="581">
        <v>2.52</v>
      </c>
      <c r="G179" s="581">
        <v>0.92500000000000004</v>
      </c>
      <c r="H179" s="565" t="s">
        <v>348</v>
      </c>
      <c r="I179" s="644">
        <v>3</v>
      </c>
      <c r="J179" s="565" t="s">
        <v>349</v>
      </c>
      <c r="K179" s="562">
        <v>14.4</v>
      </c>
      <c r="L179" s="562">
        <v>110</v>
      </c>
      <c r="M179" s="644">
        <v>14</v>
      </c>
      <c r="N179" s="644">
        <v>110</v>
      </c>
      <c r="O179" s="644">
        <v>0.9</v>
      </c>
      <c r="P179" s="567" t="s">
        <v>326</v>
      </c>
      <c r="Q179" s="644">
        <v>0.2</v>
      </c>
      <c r="R179" s="556"/>
      <c r="S179" s="556"/>
      <c r="T179" s="541">
        <v>9.3601130970044577E-2</v>
      </c>
      <c r="U179" s="557">
        <v>36.172699999999999</v>
      </c>
      <c r="V179" s="557">
        <v>22.089400000000001</v>
      </c>
      <c r="W179" s="557">
        <v>51.543010000000002</v>
      </c>
      <c r="X179" s="542">
        <v>1025.0867000000001</v>
      </c>
      <c r="Y179" s="557">
        <v>6.7789000000000001</v>
      </c>
      <c r="Z179" s="542">
        <v>95.834000000000003</v>
      </c>
      <c r="AA179" s="557">
        <v>8.3230000000000004</v>
      </c>
      <c r="AB179" s="557">
        <v>0.55330000000000001</v>
      </c>
      <c r="AC179" s="557">
        <v>0.48099999999999998</v>
      </c>
      <c r="AD179" s="557">
        <v>36.756799999999998</v>
      </c>
      <c r="AE179" s="557">
        <v>21.948599999999999</v>
      </c>
      <c r="AF179" s="557">
        <v>52.138845000000003</v>
      </c>
      <c r="AG179" s="542">
        <v>1025.6493</v>
      </c>
      <c r="AH179" s="557">
        <v>6.3464</v>
      </c>
      <c r="AI179" s="542">
        <v>89.802000000000007</v>
      </c>
      <c r="AJ179" s="557">
        <v>8.3160000000000007</v>
      </c>
      <c r="AK179" s="557">
        <v>1.0441</v>
      </c>
      <c r="AL179" s="557">
        <v>1.242</v>
      </c>
      <c r="AM179" s="542">
        <v>9.1</v>
      </c>
    </row>
    <row r="180" spans="1:39">
      <c r="A180" s="562" t="s">
        <v>16</v>
      </c>
      <c r="B180" s="563">
        <v>42786</v>
      </c>
      <c r="C180" s="580">
        <v>1.0382769999999999</v>
      </c>
      <c r="D180" s="644">
        <v>1</v>
      </c>
      <c r="E180" s="582">
        <v>1.67</v>
      </c>
      <c r="F180" s="582">
        <v>2.04</v>
      </c>
      <c r="G180" s="582">
        <v>1.04</v>
      </c>
      <c r="H180" s="565" t="s">
        <v>348</v>
      </c>
      <c r="I180" s="644">
        <v>2</v>
      </c>
      <c r="J180" s="565" t="s">
        <v>349</v>
      </c>
      <c r="K180" s="562">
        <v>13.4</v>
      </c>
      <c r="L180" s="562">
        <v>116</v>
      </c>
      <c r="M180" s="644">
        <v>13</v>
      </c>
      <c r="N180" s="644">
        <v>120</v>
      </c>
      <c r="O180" s="644">
        <v>0.6</v>
      </c>
      <c r="P180" s="567" t="s">
        <v>326</v>
      </c>
      <c r="Q180" s="644">
        <v>0.2</v>
      </c>
      <c r="R180" s="556"/>
      <c r="S180" s="556"/>
      <c r="T180" s="541">
        <v>6.2885237791782331E-2</v>
      </c>
      <c r="U180" s="557">
        <v>36.5535</v>
      </c>
      <c r="V180" s="557">
        <v>22.9956</v>
      </c>
      <c r="W180" s="557">
        <v>52.994940999999997</v>
      </c>
      <c r="X180" s="542">
        <v>1025.1168</v>
      </c>
      <c r="Y180" s="557">
        <v>6.6307999999999998</v>
      </c>
      <c r="Z180" s="542">
        <v>95.453999999999994</v>
      </c>
      <c r="AA180" s="557">
        <v>8.298</v>
      </c>
      <c r="AB180" s="557">
        <v>0.15029999999999999</v>
      </c>
      <c r="AC180" s="557">
        <v>0.32900000000000001</v>
      </c>
      <c r="AD180" s="557">
        <v>36.6845</v>
      </c>
      <c r="AE180" s="557">
        <v>22.368099999999998</v>
      </c>
      <c r="AF180" s="557">
        <v>52.497644000000001</v>
      </c>
      <c r="AG180" s="542">
        <v>1025.4793999999999</v>
      </c>
      <c r="AH180" s="557">
        <v>5.5738000000000003</v>
      </c>
      <c r="AI180" s="542">
        <v>79.421999999999997</v>
      </c>
      <c r="AJ180" s="557">
        <v>8.1660000000000004</v>
      </c>
      <c r="AK180" s="557">
        <v>1.2184999999999999</v>
      </c>
      <c r="AL180" s="557">
        <v>2.8536999999999999</v>
      </c>
      <c r="AM180" s="542">
        <v>11.1</v>
      </c>
    </row>
    <row r="181" spans="1:39">
      <c r="A181" s="562" t="s">
        <v>16</v>
      </c>
      <c r="B181" s="563">
        <v>42793</v>
      </c>
      <c r="C181" s="580">
        <v>0.39669160392642711</v>
      </c>
      <c r="D181" s="565" t="s">
        <v>350</v>
      </c>
      <c r="E181" s="550">
        <v>-0.56999999999999995</v>
      </c>
      <c r="F181" s="550">
        <v>2.04</v>
      </c>
      <c r="G181" s="550">
        <v>0.68500000000000005</v>
      </c>
      <c r="H181" s="565" t="s">
        <v>348</v>
      </c>
      <c r="I181" s="644">
        <v>2</v>
      </c>
      <c r="J181" s="565" t="s">
        <v>349</v>
      </c>
      <c r="K181" s="562">
        <v>15.7</v>
      </c>
      <c r="L181" s="562">
        <v>137</v>
      </c>
      <c r="M181" s="644">
        <v>16</v>
      </c>
      <c r="N181" s="644">
        <v>140</v>
      </c>
      <c r="O181" s="644">
        <v>0.5</v>
      </c>
      <c r="P181" s="567" t="s">
        <v>326</v>
      </c>
      <c r="Q181" s="644">
        <v>0.1</v>
      </c>
      <c r="R181" s="556"/>
      <c r="S181" s="556"/>
      <c r="T181" s="541">
        <v>8.377367702202182E-2</v>
      </c>
      <c r="U181" s="557">
        <v>36.492899999999999</v>
      </c>
      <c r="V181" s="557">
        <v>23.542400000000001</v>
      </c>
      <c r="W181" s="557">
        <v>53.503771</v>
      </c>
      <c r="X181" s="542">
        <v>1024.9103</v>
      </c>
      <c r="Y181" s="557">
        <v>6.8792999999999997</v>
      </c>
      <c r="Z181" s="542">
        <v>99.941999999999993</v>
      </c>
      <c r="AA181" s="557">
        <v>8.3539999999999992</v>
      </c>
      <c r="AB181" s="557">
        <v>0.32819999999999999</v>
      </c>
      <c r="AC181" s="557">
        <v>0.434</v>
      </c>
      <c r="AD181" s="557">
        <v>36.546999999999997</v>
      </c>
      <c r="AE181" s="557">
        <v>22.5243</v>
      </c>
      <c r="AF181" s="557">
        <v>52.489995999999998</v>
      </c>
      <c r="AG181" s="542">
        <v>1025.3299</v>
      </c>
      <c r="AH181" s="557">
        <v>6.0336999999999996</v>
      </c>
      <c r="AI181" s="542">
        <v>86.143000000000001</v>
      </c>
      <c r="AJ181" s="557">
        <v>8.3190000000000008</v>
      </c>
      <c r="AK181" s="557">
        <v>1.8346</v>
      </c>
      <c r="AL181" s="557">
        <v>5.8152999999999997</v>
      </c>
      <c r="AM181" s="542">
        <v>9</v>
      </c>
    </row>
    <row r="182" spans="1:39">
      <c r="A182" s="562" t="s">
        <v>16</v>
      </c>
      <c r="B182" s="563">
        <v>42800</v>
      </c>
      <c r="C182" s="580">
        <v>0.46885685695225388</v>
      </c>
      <c r="D182" s="565" t="s">
        <v>350</v>
      </c>
      <c r="E182" s="550">
        <v>2.0099999999999998</v>
      </c>
      <c r="F182" s="550">
        <v>1.1499999999999999</v>
      </c>
      <c r="G182" s="550">
        <v>1.7</v>
      </c>
      <c r="H182" s="565" t="s">
        <v>348</v>
      </c>
      <c r="I182" s="565" t="s">
        <v>349</v>
      </c>
      <c r="J182" s="565" t="s">
        <v>349</v>
      </c>
      <c r="K182" s="562">
        <v>12.7</v>
      </c>
      <c r="L182" s="562">
        <v>111</v>
      </c>
      <c r="M182" s="644">
        <v>13</v>
      </c>
      <c r="N182" s="644">
        <v>110</v>
      </c>
      <c r="O182" s="644">
        <v>0.7</v>
      </c>
      <c r="P182" s="567" t="s">
        <v>326</v>
      </c>
      <c r="Q182" s="644">
        <v>0.2</v>
      </c>
      <c r="R182" s="556"/>
      <c r="S182" s="556"/>
      <c r="T182" s="541">
        <v>6.9433233738943737E-2</v>
      </c>
      <c r="U182" s="557">
        <v>36.419899999999998</v>
      </c>
      <c r="V182" s="557">
        <v>24.781199999999998</v>
      </c>
      <c r="W182" s="557">
        <v>54.742232999999999</v>
      </c>
      <c r="X182" s="542">
        <v>1024.4838999999999</v>
      </c>
      <c r="Y182" s="557">
        <v>6.6215000000000002</v>
      </c>
      <c r="Z182" s="542">
        <v>98.221999999999994</v>
      </c>
      <c r="AA182" s="557">
        <v>8.1929999999999996</v>
      </c>
      <c r="AB182" s="557">
        <v>0.1847</v>
      </c>
      <c r="AC182" s="557">
        <v>0.2359</v>
      </c>
      <c r="AD182" s="557">
        <v>36.521099999999997</v>
      </c>
      <c r="AE182" s="557">
        <v>23.155200000000001</v>
      </c>
      <c r="AF182" s="557">
        <v>53.133049</v>
      </c>
      <c r="AG182" s="542">
        <v>1025.1282000000001</v>
      </c>
      <c r="AH182" s="557">
        <v>5.0045000000000002</v>
      </c>
      <c r="AI182" s="542">
        <v>72.23</v>
      </c>
      <c r="AJ182" s="557">
        <v>8.0670000000000002</v>
      </c>
      <c r="AK182" s="557">
        <v>1.2702</v>
      </c>
      <c r="AL182" s="557">
        <v>4.4939999999999998</v>
      </c>
      <c r="AM182" s="542">
        <v>10.5</v>
      </c>
    </row>
    <row r="183" spans="1:39">
      <c r="A183" s="562" t="s">
        <v>16</v>
      </c>
      <c r="B183" s="563">
        <v>42807</v>
      </c>
      <c r="C183" s="580">
        <v>3.9229095587534544</v>
      </c>
      <c r="D183" s="644">
        <v>3.9</v>
      </c>
      <c r="E183" s="550">
        <v>4.37</v>
      </c>
      <c r="F183" s="550">
        <v>2.17</v>
      </c>
      <c r="G183" s="550">
        <v>1.52</v>
      </c>
      <c r="H183" s="644">
        <v>4</v>
      </c>
      <c r="I183" s="644">
        <v>2</v>
      </c>
      <c r="J183" s="565" t="s">
        <v>349</v>
      </c>
      <c r="K183" s="562">
        <v>15.4</v>
      </c>
      <c r="L183" s="562">
        <v>136</v>
      </c>
      <c r="M183" s="644">
        <v>15</v>
      </c>
      <c r="N183" s="644">
        <v>140</v>
      </c>
      <c r="O183" s="644">
        <v>1</v>
      </c>
      <c r="P183" s="567" t="s">
        <v>326</v>
      </c>
      <c r="Q183" s="644">
        <v>0.2</v>
      </c>
      <c r="R183" s="556"/>
      <c r="S183" s="556"/>
      <c r="T183" s="541">
        <v>0.10178840432298374</v>
      </c>
      <c r="U183" s="557">
        <v>36.520499999999998</v>
      </c>
      <c r="V183" s="557">
        <v>23.357199999999999</v>
      </c>
      <c r="W183" s="557">
        <v>53.340524000000002</v>
      </c>
      <c r="X183" s="542">
        <v>1024.9848</v>
      </c>
      <c r="Y183" s="557">
        <v>6.2766999999999999</v>
      </c>
      <c r="Z183" s="542">
        <v>90.909000000000006</v>
      </c>
      <c r="AA183" s="557">
        <v>8.3469999999999995</v>
      </c>
      <c r="AB183" s="557">
        <v>0.39250000000000002</v>
      </c>
      <c r="AC183" s="557">
        <v>0.56689999999999996</v>
      </c>
      <c r="AD183" s="557">
        <v>36.522599999999997</v>
      </c>
      <c r="AE183" s="557">
        <v>23.321200000000001</v>
      </c>
      <c r="AF183" s="557">
        <v>53.313097999999997</v>
      </c>
      <c r="AG183" s="542">
        <v>1025.0802000000001</v>
      </c>
      <c r="AH183" s="557">
        <v>6.1920999999999999</v>
      </c>
      <c r="AI183" s="542">
        <v>89.63</v>
      </c>
      <c r="AJ183" s="557">
        <v>8.34</v>
      </c>
      <c r="AK183" s="557">
        <v>1.0647</v>
      </c>
      <c r="AL183" s="557">
        <v>2.2166999999999999</v>
      </c>
      <c r="AM183" s="542">
        <v>4.8</v>
      </c>
    </row>
    <row r="184" spans="1:39">
      <c r="A184" s="562" t="s">
        <v>16</v>
      </c>
      <c r="B184" s="563">
        <v>42814</v>
      </c>
      <c r="C184" s="580">
        <v>1.1702980138307326</v>
      </c>
      <c r="D184" s="644">
        <v>1.2</v>
      </c>
      <c r="E184" s="550">
        <v>2.71</v>
      </c>
      <c r="F184" s="550">
        <v>1.18</v>
      </c>
      <c r="G184" s="550">
        <v>-0.16300000000000001</v>
      </c>
      <c r="H184" s="565" t="s">
        <v>348</v>
      </c>
      <c r="I184" s="565" t="s">
        <v>349</v>
      </c>
      <c r="J184" s="565" t="s">
        <v>349</v>
      </c>
      <c r="K184" s="562">
        <v>16.3</v>
      </c>
      <c r="L184" s="562">
        <v>131</v>
      </c>
      <c r="M184" s="644">
        <v>16</v>
      </c>
      <c r="N184" s="644">
        <v>130</v>
      </c>
      <c r="O184" s="644">
        <v>2.6</v>
      </c>
      <c r="P184" s="567" t="s">
        <v>326</v>
      </c>
      <c r="Q184" s="644">
        <v>0.6</v>
      </c>
      <c r="R184" s="567"/>
      <c r="S184" s="567"/>
      <c r="T184" s="541">
        <v>0.12807741347811885</v>
      </c>
      <c r="U184" s="557">
        <v>36.475099999999998</v>
      </c>
      <c r="V184" s="557">
        <v>21.943100000000001</v>
      </c>
      <c r="W184" s="557">
        <v>51.769801000000001</v>
      </c>
      <c r="X184" s="542">
        <v>1025.3579</v>
      </c>
      <c r="Y184" s="557">
        <v>6.8522999999999996</v>
      </c>
      <c r="Z184" s="542">
        <v>96.790999999999997</v>
      </c>
      <c r="AA184" s="557">
        <v>8.2710000000000008</v>
      </c>
      <c r="AB184" s="557">
        <v>0.81610000000000005</v>
      </c>
      <c r="AC184" s="557">
        <v>1.0286999999999999</v>
      </c>
      <c r="AD184" s="557">
        <v>36.528500000000001</v>
      </c>
      <c r="AE184" s="557">
        <v>21.202000000000002</v>
      </c>
      <c r="AF184" s="557">
        <v>51.057096000000001</v>
      </c>
      <c r="AG184" s="542">
        <v>1025.6878999999999</v>
      </c>
      <c r="AH184" s="557">
        <v>5.8204000000000002</v>
      </c>
      <c r="AI184" s="542">
        <v>81.162999999999997</v>
      </c>
      <c r="AJ184" s="557">
        <v>8.2029999999999994</v>
      </c>
      <c r="AK184" s="557">
        <v>2.3220999999999998</v>
      </c>
      <c r="AL184" s="557">
        <v>8.4283000000000001</v>
      </c>
      <c r="AM184" s="542">
        <v>5</v>
      </c>
    </row>
    <row r="185" spans="1:39">
      <c r="A185" s="562" t="s">
        <v>16</v>
      </c>
      <c r="B185" s="563">
        <v>42821</v>
      </c>
      <c r="C185" s="580">
        <v>0.76232480040021877</v>
      </c>
      <c r="D185" s="644">
        <v>0.8</v>
      </c>
      <c r="E185" s="550">
        <v>0.45700000000000002</v>
      </c>
      <c r="F185" s="550">
        <v>0.33300000000000002</v>
      </c>
      <c r="G185" s="550">
        <v>0.91800000000000004</v>
      </c>
      <c r="H185" s="565" t="s">
        <v>348</v>
      </c>
      <c r="I185" s="565" t="s">
        <v>349</v>
      </c>
      <c r="J185" s="565" t="s">
        <v>349</v>
      </c>
      <c r="K185" s="562">
        <v>16.7</v>
      </c>
      <c r="L185" s="562">
        <v>140</v>
      </c>
      <c r="M185" s="644">
        <v>17</v>
      </c>
      <c r="N185" s="644">
        <v>140</v>
      </c>
      <c r="O185" s="644">
        <v>1.1000000000000001</v>
      </c>
      <c r="P185" s="567" t="s">
        <v>326</v>
      </c>
      <c r="Q185" s="644">
        <v>0.2</v>
      </c>
      <c r="R185" s="556"/>
      <c r="S185" s="556"/>
      <c r="T185" s="541">
        <v>0.13550290735512768</v>
      </c>
      <c r="U185" s="557">
        <v>36.490099999999998</v>
      </c>
      <c r="V185" s="557">
        <v>21.534199999999998</v>
      </c>
      <c r="W185" s="557">
        <v>51.353690999999998</v>
      </c>
      <c r="X185" s="542">
        <v>1025.4842000000001</v>
      </c>
      <c r="Y185" s="557">
        <v>6.8315000000000001</v>
      </c>
      <c r="Z185" s="542">
        <v>95.808000000000007</v>
      </c>
      <c r="AA185" s="557">
        <v>8.2629999999999999</v>
      </c>
      <c r="AB185" s="557">
        <v>1.1411</v>
      </c>
      <c r="AC185" s="557">
        <v>0.83130000000000004</v>
      </c>
      <c r="AD185" s="557">
        <v>36.582999999999998</v>
      </c>
      <c r="AE185" s="557">
        <v>21.029900000000001</v>
      </c>
      <c r="AF185" s="557">
        <v>50.941848</v>
      </c>
      <c r="AG185" s="542">
        <v>1025.7760000000001</v>
      </c>
      <c r="AH185" s="557">
        <v>6.6932</v>
      </c>
      <c r="AI185" s="542">
        <v>93.075999999999993</v>
      </c>
      <c r="AJ185" s="557">
        <v>8.2509999999999994</v>
      </c>
      <c r="AK185" s="557">
        <v>1.6424000000000001</v>
      </c>
      <c r="AL185" s="557">
        <v>4.0457000000000001</v>
      </c>
      <c r="AM185" s="542">
        <v>4.3</v>
      </c>
    </row>
    <row r="186" spans="1:39">
      <c r="A186" s="546"/>
      <c r="B186" s="551"/>
      <c r="C186" s="552"/>
      <c r="D186" s="553"/>
      <c r="E186" s="554"/>
      <c r="F186" s="554"/>
      <c r="G186" s="554"/>
      <c r="H186" s="553"/>
      <c r="I186" s="553"/>
      <c r="J186" s="553"/>
      <c r="K186" s="555"/>
      <c r="L186" s="555"/>
      <c r="M186" s="553"/>
      <c r="N186" s="553"/>
      <c r="O186" s="556"/>
      <c r="P186" s="556"/>
      <c r="Q186" s="556"/>
      <c r="R186" s="556"/>
      <c r="S186" s="556"/>
      <c r="U186" s="557"/>
      <c r="V186" s="557"/>
      <c r="W186" s="557"/>
      <c r="X186" s="542"/>
      <c r="Y186" s="557"/>
      <c r="Z186" s="542"/>
      <c r="AA186" s="557"/>
      <c r="AB186" s="557"/>
      <c r="AC186" s="557"/>
      <c r="AD186" s="557"/>
      <c r="AE186" s="557"/>
      <c r="AF186" s="557"/>
      <c r="AG186" s="542"/>
      <c r="AH186" s="557"/>
      <c r="AI186" s="542"/>
      <c r="AJ186" s="557"/>
      <c r="AK186" s="557"/>
      <c r="AL186" s="557"/>
    </row>
    <row r="187" spans="1:39">
      <c r="A187" s="562" t="s">
        <v>17</v>
      </c>
      <c r="B187" s="563">
        <v>42705</v>
      </c>
      <c r="C187" s="580">
        <v>3.0550660000000001</v>
      </c>
      <c r="D187" s="644">
        <v>3.1</v>
      </c>
      <c r="E187" s="581">
        <v>2.2000000000000002</v>
      </c>
      <c r="F187" s="582">
        <v>3.61</v>
      </c>
      <c r="G187" s="582">
        <v>1.47</v>
      </c>
      <c r="H187" s="565" t="s">
        <v>348</v>
      </c>
      <c r="I187" s="644">
        <v>4</v>
      </c>
      <c r="J187" s="565" t="s">
        <v>349</v>
      </c>
      <c r="K187" s="562">
        <v>15.5</v>
      </c>
      <c r="L187" s="562">
        <v>132</v>
      </c>
      <c r="M187" s="565">
        <v>16</v>
      </c>
      <c r="N187" s="644">
        <v>130</v>
      </c>
      <c r="O187" s="644">
        <v>0.5</v>
      </c>
      <c r="P187" s="567" t="s">
        <v>326</v>
      </c>
      <c r="Q187" s="567" t="s">
        <v>326</v>
      </c>
      <c r="R187" s="556"/>
      <c r="S187" s="556"/>
      <c r="T187" s="541">
        <v>8.736006513372277E-2</v>
      </c>
      <c r="U187" s="557">
        <v>35.9786</v>
      </c>
      <c r="V187" s="557">
        <v>21.157399999999999</v>
      </c>
      <c r="W187" s="557">
        <v>50.318137999999998</v>
      </c>
      <c r="X187" s="542">
        <v>1025.1992</v>
      </c>
      <c r="Y187" s="557">
        <v>6.8895</v>
      </c>
      <c r="Z187" s="542">
        <v>95.685000000000002</v>
      </c>
      <c r="AA187" s="557">
        <v>8.2270000000000003</v>
      </c>
      <c r="AB187" s="557">
        <v>0.27729999999999999</v>
      </c>
      <c r="AC187" s="557">
        <v>0.4758</v>
      </c>
      <c r="AD187" s="557">
        <v>36.815100000000001</v>
      </c>
      <c r="AE187" s="557">
        <v>21.6968</v>
      </c>
      <c r="AF187" s="557">
        <v>51.939138</v>
      </c>
      <c r="AG187" s="542">
        <v>1025.7358999999999</v>
      </c>
      <c r="AH187" s="557">
        <v>6.4728000000000003</v>
      </c>
      <c r="AI187" s="542">
        <v>91.213999999999999</v>
      </c>
      <c r="AJ187" s="557">
        <v>8.173</v>
      </c>
      <c r="AK187" s="557">
        <v>1.3859999999999999</v>
      </c>
      <c r="AL187" s="557">
        <v>0.87229999999999996</v>
      </c>
      <c r="AM187" s="542">
        <v>6.8</v>
      </c>
    </row>
    <row r="188" spans="1:39">
      <c r="A188" s="562" t="s">
        <v>17</v>
      </c>
      <c r="B188" s="563">
        <v>42713</v>
      </c>
      <c r="C188" s="580">
        <v>2.765072</v>
      </c>
      <c r="D188" s="644">
        <v>2.8</v>
      </c>
      <c r="E188" s="583">
        <v>2.85</v>
      </c>
      <c r="F188" s="582">
        <v>2.64</v>
      </c>
      <c r="G188" s="582">
        <v>1.29</v>
      </c>
      <c r="H188" s="565" t="s">
        <v>348</v>
      </c>
      <c r="I188" s="644">
        <v>3</v>
      </c>
      <c r="J188" s="565" t="s">
        <v>349</v>
      </c>
      <c r="K188" s="562">
        <v>16.3</v>
      </c>
      <c r="L188" s="562">
        <v>121</v>
      </c>
      <c r="M188" s="644">
        <v>16</v>
      </c>
      <c r="N188" s="644">
        <v>120</v>
      </c>
      <c r="O188" s="644">
        <v>0.4</v>
      </c>
      <c r="P188" s="567" t="s">
        <v>326</v>
      </c>
      <c r="Q188" s="644">
        <v>0.1</v>
      </c>
      <c r="R188" s="556"/>
      <c r="S188" s="556"/>
      <c r="T188" s="541">
        <v>7.7473934487138046E-2</v>
      </c>
      <c r="U188" s="557">
        <v>36.217700000000001</v>
      </c>
      <c r="V188" s="557">
        <v>20.979399999999998</v>
      </c>
      <c r="W188" s="557">
        <v>50.427771999999997</v>
      </c>
      <c r="X188" s="542">
        <v>1025.4292</v>
      </c>
      <c r="Y188" s="557">
        <v>6.9518000000000004</v>
      </c>
      <c r="Z188" s="542">
        <v>96.376999999999995</v>
      </c>
      <c r="AA188" s="557">
        <v>8.173</v>
      </c>
      <c r="AB188" s="557">
        <v>0.30270000000000002</v>
      </c>
      <c r="AC188" s="557">
        <v>0.35780000000000001</v>
      </c>
      <c r="AD188" s="557">
        <v>36.848300000000002</v>
      </c>
      <c r="AE188" s="557">
        <v>21.382300000000001</v>
      </c>
      <c r="AF188" s="557">
        <v>51.643680000000003</v>
      </c>
      <c r="AG188" s="542">
        <v>1025.8490999999999</v>
      </c>
      <c r="AH188" s="557">
        <v>6.5914000000000001</v>
      </c>
      <c r="AI188" s="542">
        <v>92.384</v>
      </c>
      <c r="AJ188" s="557">
        <v>8.0690000000000008</v>
      </c>
      <c r="AK188" s="557">
        <v>0.65259999999999996</v>
      </c>
      <c r="AL188" s="557">
        <v>0.89219999999999999</v>
      </c>
      <c r="AM188" s="542">
        <v>8.9</v>
      </c>
    </row>
    <row r="189" spans="1:39">
      <c r="A189" s="562" t="s">
        <v>17</v>
      </c>
      <c r="B189" s="563">
        <v>42720</v>
      </c>
      <c r="C189" s="580">
        <v>0.90349000000000002</v>
      </c>
      <c r="D189" s="644">
        <v>0.9</v>
      </c>
      <c r="E189" s="582">
        <v>1.56</v>
      </c>
      <c r="F189" s="582">
        <v>1.86</v>
      </c>
      <c r="G189" s="582">
        <v>0.26400000000000001</v>
      </c>
      <c r="H189" s="565" t="s">
        <v>348</v>
      </c>
      <c r="I189" s="565" t="s">
        <v>349</v>
      </c>
      <c r="J189" s="565" t="s">
        <v>349</v>
      </c>
      <c r="K189" s="562">
        <v>13.8</v>
      </c>
      <c r="L189" s="562">
        <v>113</v>
      </c>
      <c r="M189" s="644">
        <v>14</v>
      </c>
      <c r="N189" s="644">
        <v>110</v>
      </c>
      <c r="O189" s="644">
        <v>0.3</v>
      </c>
      <c r="P189" s="567" t="s">
        <v>326</v>
      </c>
      <c r="Q189" s="567" t="s">
        <v>326</v>
      </c>
      <c r="R189" s="556"/>
      <c r="S189" s="556"/>
      <c r="T189" s="541">
        <v>8.5203918426072847E-2</v>
      </c>
      <c r="U189" s="557">
        <v>36.516300000000001</v>
      </c>
      <c r="V189" s="557">
        <v>22.278199999999998</v>
      </c>
      <c r="W189" s="557">
        <v>52.179156999999996</v>
      </c>
      <c r="X189" s="542">
        <v>1025.2932000000001</v>
      </c>
      <c r="Y189" s="557">
        <v>7.0077999999999996</v>
      </c>
      <c r="Z189" s="542">
        <v>99.599000000000004</v>
      </c>
      <c r="AA189" s="557">
        <v>8.157</v>
      </c>
      <c r="AB189" s="557">
        <v>0.42349999999999999</v>
      </c>
      <c r="AC189" s="557">
        <v>0.5575</v>
      </c>
      <c r="AD189" s="557">
        <v>37.157800000000002</v>
      </c>
      <c r="AE189" s="557">
        <v>22.518999999999998</v>
      </c>
      <c r="AF189" s="557">
        <v>53.258679999999998</v>
      </c>
      <c r="AG189" s="542">
        <v>1025.7620999999999</v>
      </c>
      <c r="AH189" s="557">
        <v>6.0846</v>
      </c>
      <c r="AI189" s="542">
        <v>87.17</v>
      </c>
      <c r="AJ189" s="557">
        <v>8.1039999999999992</v>
      </c>
      <c r="AK189" s="557">
        <v>1.7729999999999999</v>
      </c>
      <c r="AL189" s="557">
        <v>1.2229000000000001</v>
      </c>
      <c r="AM189" s="542">
        <v>7.7</v>
      </c>
    </row>
    <row r="190" spans="1:39">
      <c r="A190" s="562" t="s">
        <v>17</v>
      </c>
      <c r="B190" s="563">
        <v>42727</v>
      </c>
      <c r="C190" s="580">
        <v>1.6814990000000001</v>
      </c>
      <c r="D190" s="644">
        <v>1.7</v>
      </c>
      <c r="E190" s="583">
        <v>2.34</v>
      </c>
      <c r="F190" s="583">
        <v>3.09</v>
      </c>
      <c r="G190" s="583">
        <v>0.97799999999999998</v>
      </c>
      <c r="H190" s="565" t="s">
        <v>348</v>
      </c>
      <c r="I190" s="644">
        <v>3</v>
      </c>
      <c r="J190" s="565" t="s">
        <v>349</v>
      </c>
      <c r="K190" s="562">
        <v>16.2</v>
      </c>
      <c r="L190" s="562">
        <v>116</v>
      </c>
      <c r="M190" s="644">
        <v>16</v>
      </c>
      <c r="N190" s="644">
        <v>120</v>
      </c>
      <c r="O190" s="644">
        <v>0.8</v>
      </c>
      <c r="P190" s="567" t="s">
        <v>326</v>
      </c>
      <c r="Q190" s="644">
        <v>0.2</v>
      </c>
      <c r="R190" s="556"/>
      <c r="S190" s="552"/>
      <c r="T190" s="541">
        <v>0.10485677115163168</v>
      </c>
      <c r="U190" s="557">
        <v>36.4925</v>
      </c>
      <c r="V190" s="557">
        <v>22.183</v>
      </c>
      <c r="W190" s="557">
        <v>52.047412000000001</v>
      </c>
      <c r="X190" s="542">
        <v>1025.3022000000001</v>
      </c>
      <c r="Y190" s="557">
        <v>6.8747999999999996</v>
      </c>
      <c r="Z190" s="542">
        <v>97.531999999999996</v>
      </c>
      <c r="AA190" s="557">
        <v>8.1239999999999988</v>
      </c>
      <c r="AB190" s="557">
        <v>0.75070000000000003</v>
      </c>
      <c r="AC190" s="557">
        <v>0.54510000000000003</v>
      </c>
      <c r="AD190" s="557">
        <v>37.2074</v>
      </c>
      <c r="AE190" s="557">
        <v>22.866199999999999</v>
      </c>
      <c r="AF190" s="557">
        <v>53.699502000000003</v>
      </c>
      <c r="AG190" s="542">
        <v>1025.7007000000001</v>
      </c>
      <c r="AH190" s="557">
        <v>6.4916999999999998</v>
      </c>
      <c r="AI190" s="542">
        <v>93.594999999999999</v>
      </c>
      <c r="AJ190" s="557">
        <v>8.0850000000000009</v>
      </c>
      <c r="AK190" s="557">
        <v>0.87739999999999996</v>
      </c>
      <c r="AL190" s="557">
        <v>1.0616000000000001</v>
      </c>
      <c r="AM190" s="542">
        <v>6</v>
      </c>
    </row>
    <row r="191" spans="1:39">
      <c r="A191" s="562" t="s">
        <v>17</v>
      </c>
      <c r="B191" s="563">
        <v>42744</v>
      </c>
      <c r="C191" s="580">
        <v>0.36170799999999997</v>
      </c>
      <c r="D191" s="565" t="s">
        <v>350</v>
      </c>
      <c r="E191" s="582">
        <v>-1.21E-2</v>
      </c>
      <c r="F191" s="584">
        <v>1.55</v>
      </c>
      <c r="G191" s="582">
        <v>0.83599999999999997</v>
      </c>
      <c r="H191" s="565" t="s">
        <v>348</v>
      </c>
      <c r="I191" s="565" t="s">
        <v>349</v>
      </c>
      <c r="J191" s="565" t="s">
        <v>349</v>
      </c>
      <c r="K191" s="562">
        <v>14.8</v>
      </c>
      <c r="L191" s="562">
        <v>137</v>
      </c>
      <c r="M191" s="644">
        <v>15</v>
      </c>
      <c r="N191" s="644">
        <v>140</v>
      </c>
      <c r="O191" s="644">
        <v>1.3</v>
      </c>
      <c r="P191" s="567" t="s">
        <v>326</v>
      </c>
      <c r="Q191" s="644">
        <v>0.3</v>
      </c>
      <c r="R191" s="556"/>
      <c r="S191" s="552"/>
      <c r="T191" s="541">
        <v>0.1298917222153253</v>
      </c>
      <c r="U191" s="557">
        <v>36.764099999999999</v>
      </c>
      <c r="V191" s="557">
        <v>22.1754</v>
      </c>
      <c r="W191" s="557">
        <v>52.383243</v>
      </c>
      <c r="X191" s="542">
        <v>1025.5130999999999</v>
      </c>
      <c r="Y191" s="557">
        <v>6.6443000000000003</v>
      </c>
      <c r="Z191" s="542">
        <v>94.399000000000001</v>
      </c>
      <c r="AA191" s="557">
        <v>8.2110000000000003</v>
      </c>
      <c r="AB191" s="557">
        <v>0.64939999999999998</v>
      </c>
      <c r="AC191" s="557">
        <v>0.66859999999999997</v>
      </c>
      <c r="AD191" s="557">
        <v>37.527200000000001</v>
      </c>
      <c r="AE191" s="557">
        <v>22.734400000000001</v>
      </c>
      <c r="AF191" s="557">
        <v>53.964015000000003</v>
      </c>
      <c r="AG191" s="542">
        <v>1025.9812999999999</v>
      </c>
      <c r="AH191" s="557">
        <v>6.2115999999999998</v>
      </c>
      <c r="AI191" s="542">
        <v>89.516999999999996</v>
      </c>
      <c r="AJ191" s="557">
        <v>8.1649999999999991</v>
      </c>
      <c r="AK191" s="557">
        <v>1.3794</v>
      </c>
      <c r="AL191" s="557">
        <v>2.1839</v>
      </c>
      <c r="AM191" s="542">
        <v>4.8</v>
      </c>
    </row>
    <row r="192" spans="1:39">
      <c r="A192" s="562" t="s">
        <v>17</v>
      </c>
      <c r="B192" s="563">
        <v>42751</v>
      </c>
      <c r="C192" s="580">
        <v>1.157403</v>
      </c>
      <c r="D192" s="644">
        <v>1.2</v>
      </c>
      <c r="E192" s="583">
        <v>0.92900000000000005</v>
      </c>
      <c r="F192" s="581">
        <v>2.1</v>
      </c>
      <c r="G192" s="583">
        <v>0.746</v>
      </c>
      <c r="H192" s="565" t="s">
        <v>348</v>
      </c>
      <c r="I192" s="644">
        <v>2</v>
      </c>
      <c r="J192" s="565" t="s">
        <v>349</v>
      </c>
      <c r="K192" s="562">
        <v>16.5</v>
      </c>
      <c r="L192" s="562">
        <v>146</v>
      </c>
      <c r="M192" s="644">
        <v>16</v>
      </c>
      <c r="N192" s="644">
        <v>150</v>
      </c>
      <c r="O192" s="644">
        <v>1.5</v>
      </c>
      <c r="P192" s="567" t="s">
        <v>326</v>
      </c>
      <c r="Q192" s="644">
        <v>0.3</v>
      </c>
      <c r="R192" s="556"/>
      <c r="S192" s="552"/>
      <c r="T192" s="541">
        <v>0.11662121293003855</v>
      </c>
      <c r="U192" s="557">
        <v>36.915700000000001</v>
      </c>
      <c r="V192" s="557">
        <v>22.684000000000001</v>
      </c>
      <c r="W192" s="557">
        <v>53.123795999999999</v>
      </c>
      <c r="X192" s="542">
        <v>1025.482</v>
      </c>
      <c r="Y192" s="557">
        <v>6.5244999999999997</v>
      </c>
      <c r="Z192" s="542">
        <v>93.611999999999995</v>
      </c>
      <c r="AA192" s="557">
        <v>8.2970000000000006</v>
      </c>
      <c r="AB192" s="557">
        <v>0.80720000000000003</v>
      </c>
      <c r="AC192" s="557">
        <v>0.77149999999999996</v>
      </c>
      <c r="AD192" s="557">
        <v>37.746600000000001</v>
      </c>
      <c r="AE192" s="557">
        <v>23.434000000000001</v>
      </c>
      <c r="AF192" s="557">
        <v>55.015776000000002</v>
      </c>
      <c r="AG192" s="542">
        <v>1025.9427000000001</v>
      </c>
      <c r="AH192" s="557">
        <v>6.1642000000000001</v>
      </c>
      <c r="AI192" s="542">
        <v>90.034000000000006</v>
      </c>
      <c r="AJ192" s="557">
        <v>8.2490000000000006</v>
      </c>
      <c r="AK192" s="557">
        <v>1.6757</v>
      </c>
      <c r="AL192" s="557">
        <v>2.9908000000000001</v>
      </c>
      <c r="AM192" s="542">
        <v>5.3</v>
      </c>
    </row>
    <row r="193" spans="1:39">
      <c r="A193" s="562" t="s">
        <v>17</v>
      </c>
      <c r="B193" s="563">
        <v>42758</v>
      </c>
      <c r="C193" s="580">
        <v>0.83028900000000005</v>
      </c>
      <c r="D193" s="644">
        <v>0.8</v>
      </c>
      <c r="E193" s="582">
        <v>1.44</v>
      </c>
      <c r="F193" s="583">
        <v>1.46</v>
      </c>
      <c r="G193" s="582">
        <v>1.37</v>
      </c>
      <c r="H193" s="565" t="s">
        <v>348</v>
      </c>
      <c r="I193" s="565" t="s">
        <v>349</v>
      </c>
      <c r="J193" s="565" t="s">
        <v>349</v>
      </c>
      <c r="K193" s="562">
        <v>16.100000000000001</v>
      </c>
      <c r="L193" s="562">
        <v>129</v>
      </c>
      <c r="M193" s="644">
        <v>16</v>
      </c>
      <c r="N193" s="644">
        <v>130</v>
      </c>
      <c r="O193" s="644">
        <v>1.5</v>
      </c>
      <c r="P193" s="567" t="s">
        <v>326</v>
      </c>
      <c r="Q193" s="644">
        <v>0.3</v>
      </c>
      <c r="R193" s="556"/>
      <c r="S193" s="556"/>
      <c r="T193" s="541">
        <v>0.13108660709883191</v>
      </c>
      <c r="U193" s="557">
        <v>36.997199999999999</v>
      </c>
      <c r="V193" s="557">
        <v>22.155100000000001</v>
      </c>
      <c r="W193" s="557">
        <v>52.656086999999999</v>
      </c>
      <c r="X193" s="542">
        <v>1025.6949</v>
      </c>
      <c r="Y193" s="557">
        <v>6.5960000000000001</v>
      </c>
      <c r="Z193" s="542">
        <v>93.807000000000002</v>
      </c>
      <c r="AA193" s="557">
        <v>8.2680000000000007</v>
      </c>
      <c r="AB193" s="557">
        <v>0.84250000000000003</v>
      </c>
      <c r="AC193" s="557">
        <v>0.79520000000000002</v>
      </c>
      <c r="AD193" s="557">
        <v>37.885800000000003</v>
      </c>
      <c r="AE193" s="557">
        <v>23.001999999999999</v>
      </c>
      <c r="AF193" s="557">
        <v>54.716977</v>
      </c>
      <c r="AG193" s="542">
        <v>1026.1768999999999</v>
      </c>
      <c r="AH193" s="557">
        <v>5.9977999999999998</v>
      </c>
      <c r="AI193" s="542">
        <v>87.02</v>
      </c>
      <c r="AJ193" s="557">
        <v>8.2249999999999996</v>
      </c>
      <c r="AK193" s="557">
        <v>1.6483000000000001</v>
      </c>
      <c r="AL193" s="557">
        <v>2.4649000000000001</v>
      </c>
      <c r="AM193" s="542">
        <v>3.9</v>
      </c>
    </row>
    <row r="194" spans="1:39">
      <c r="A194" s="562" t="s">
        <v>17</v>
      </c>
      <c r="B194" s="563">
        <v>42765</v>
      </c>
      <c r="C194" s="580">
        <v>0.87350700000000003</v>
      </c>
      <c r="D194" s="644">
        <v>0.9</v>
      </c>
      <c r="E194" s="582">
        <v>1.72</v>
      </c>
      <c r="F194" s="582">
        <v>1.59</v>
      </c>
      <c r="G194" s="582">
        <v>0.67</v>
      </c>
      <c r="H194" s="565" t="s">
        <v>348</v>
      </c>
      <c r="I194" s="565" t="s">
        <v>349</v>
      </c>
      <c r="J194" s="565" t="s">
        <v>349</v>
      </c>
      <c r="K194" s="562">
        <v>15.2</v>
      </c>
      <c r="L194" s="562">
        <v>136</v>
      </c>
      <c r="M194" s="644">
        <v>15</v>
      </c>
      <c r="N194" s="644">
        <v>140</v>
      </c>
      <c r="O194" s="644">
        <v>2</v>
      </c>
      <c r="P194" s="567" t="s">
        <v>326</v>
      </c>
      <c r="Q194" s="644">
        <v>0.4</v>
      </c>
      <c r="R194" s="556"/>
      <c r="S194" s="556"/>
      <c r="T194" s="541">
        <v>0.12251362524998391</v>
      </c>
      <c r="U194" s="557">
        <v>37.188400000000001</v>
      </c>
      <c r="V194" s="557">
        <v>23.1678</v>
      </c>
      <c r="W194" s="557">
        <v>53.998511999999998</v>
      </c>
      <c r="X194" s="542">
        <v>1025.5477000000001</v>
      </c>
      <c r="Y194" s="557">
        <v>6.6306000000000003</v>
      </c>
      <c r="Z194" s="542">
        <v>96.090999999999994</v>
      </c>
      <c r="AA194" s="557">
        <v>8.2393333333333292</v>
      </c>
      <c r="AB194" s="557">
        <v>0.67310000000000003</v>
      </c>
      <c r="AC194" s="557">
        <v>1.5361</v>
      </c>
      <c r="AD194" s="557">
        <v>37.822400000000002</v>
      </c>
      <c r="AE194" s="557">
        <v>23.6447</v>
      </c>
      <c r="AF194" s="557">
        <v>55.347417999999998</v>
      </c>
      <c r="AG194" s="542">
        <v>1025.9389000000001</v>
      </c>
      <c r="AH194" s="557">
        <v>5.2910000000000004</v>
      </c>
      <c r="AI194" s="542">
        <v>77.596000000000004</v>
      </c>
      <c r="AJ194" s="557">
        <v>8.2393333333333292</v>
      </c>
      <c r="AK194" s="557">
        <v>1.6702999999999999</v>
      </c>
      <c r="AL194" s="557">
        <v>3.9</v>
      </c>
      <c r="AM194" s="542">
        <v>3.8</v>
      </c>
    </row>
    <row r="195" spans="1:39">
      <c r="A195" s="562" t="s">
        <v>17</v>
      </c>
      <c r="B195" s="563">
        <v>42772</v>
      </c>
      <c r="C195" s="580">
        <v>0.44949600000000001</v>
      </c>
      <c r="D195" s="565" t="s">
        <v>350</v>
      </c>
      <c r="E195" s="582">
        <v>0.71399999999999997</v>
      </c>
      <c r="F195" s="582">
        <v>1.19</v>
      </c>
      <c r="G195" s="582">
        <v>0.67900000000000005</v>
      </c>
      <c r="H195" s="565" t="s">
        <v>348</v>
      </c>
      <c r="I195" s="565" t="s">
        <v>349</v>
      </c>
      <c r="J195" s="565" t="s">
        <v>349</v>
      </c>
      <c r="K195" s="562">
        <v>14.6</v>
      </c>
      <c r="L195" s="562">
        <v>122</v>
      </c>
      <c r="M195" s="644">
        <v>15</v>
      </c>
      <c r="N195" s="644">
        <v>120</v>
      </c>
      <c r="O195" s="644">
        <v>0.8</v>
      </c>
      <c r="P195" s="567" t="s">
        <v>326</v>
      </c>
      <c r="Q195" s="644">
        <v>0.2</v>
      </c>
      <c r="R195" s="556"/>
      <c r="S195" s="556"/>
      <c r="T195" s="541">
        <v>0.12212413432289787</v>
      </c>
      <c r="U195" s="557">
        <v>36.924999999999997</v>
      </c>
      <c r="V195" s="557">
        <v>22.724699999999999</v>
      </c>
      <c r="W195" s="557">
        <v>53.179523000000003</v>
      </c>
      <c r="X195" s="542">
        <v>1025.4767999999999</v>
      </c>
      <c r="Y195" s="557">
        <v>6.4637000000000002</v>
      </c>
      <c r="Z195" s="542">
        <v>92.808999999999997</v>
      </c>
      <c r="AA195" s="557">
        <v>8.3040000000000003</v>
      </c>
      <c r="AB195" s="557">
        <v>0.85140000000000005</v>
      </c>
      <c r="AC195" s="557">
        <v>0.65039999999999998</v>
      </c>
      <c r="AD195" s="557">
        <v>37.733899999999998</v>
      </c>
      <c r="AE195" s="557">
        <v>23.701499999999999</v>
      </c>
      <c r="AF195" s="557">
        <v>55.295364999999997</v>
      </c>
      <c r="AG195" s="542">
        <v>1025.8536999999999</v>
      </c>
      <c r="AH195" s="557">
        <v>5.8955000000000002</v>
      </c>
      <c r="AI195" s="542">
        <v>86.501999999999995</v>
      </c>
      <c r="AJ195" s="557">
        <v>8.2490000000000006</v>
      </c>
      <c r="AK195" s="557">
        <v>0.93879999999999997</v>
      </c>
      <c r="AL195" s="557">
        <v>1.6082000000000001</v>
      </c>
      <c r="AM195" s="542">
        <v>5.2</v>
      </c>
    </row>
    <row r="196" spans="1:39">
      <c r="A196" s="562" t="s">
        <v>17</v>
      </c>
      <c r="B196" s="563">
        <v>42779</v>
      </c>
      <c r="C196" s="580">
        <v>6.4277559999999996</v>
      </c>
      <c r="D196" s="644">
        <v>6.4</v>
      </c>
      <c r="E196" s="581">
        <v>6.53</v>
      </c>
      <c r="F196" s="581">
        <v>4.1500000000000004</v>
      </c>
      <c r="G196" s="581">
        <v>3.48</v>
      </c>
      <c r="H196" s="644">
        <v>7</v>
      </c>
      <c r="I196" s="644">
        <v>4</v>
      </c>
      <c r="J196" s="644">
        <v>3</v>
      </c>
      <c r="K196" s="562">
        <v>18.399999999999999</v>
      </c>
      <c r="L196" s="562">
        <v>122</v>
      </c>
      <c r="M196" s="644">
        <v>18</v>
      </c>
      <c r="N196" s="644">
        <v>120</v>
      </c>
      <c r="O196" s="644">
        <v>1.4</v>
      </c>
      <c r="P196" s="567" t="s">
        <v>326</v>
      </c>
      <c r="Q196" s="644">
        <v>0.3</v>
      </c>
      <c r="R196" s="556"/>
      <c r="S196" s="556"/>
      <c r="T196" s="541">
        <v>0.10815304691456717</v>
      </c>
      <c r="U196" s="557">
        <v>36.742199999999997</v>
      </c>
      <c r="V196" s="557">
        <v>21.8888</v>
      </c>
      <c r="W196" s="557">
        <v>52.048208000000002</v>
      </c>
      <c r="X196" s="542">
        <v>1025.577</v>
      </c>
      <c r="Y196" s="557">
        <v>6.3137999999999996</v>
      </c>
      <c r="Z196" s="542">
        <v>89.238</v>
      </c>
      <c r="AA196" s="557">
        <v>8.2910000000000004</v>
      </c>
      <c r="AB196" s="557">
        <v>0.42570000000000002</v>
      </c>
      <c r="AC196" s="557">
        <v>1.0117</v>
      </c>
      <c r="AD196" s="557">
        <v>37.655999999999999</v>
      </c>
      <c r="AE196" s="557">
        <v>22.456399999999999</v>
      </c>
      <c r="AF196" s="557">
        <v>53.822989999999997</v>
      </c>
      <c r="AG196" s="542">
        <v>1026.1611</v>
      </c>
      <c r="AH196" s="557">
        <v>5.9889000000000001</v>
      </c>
      <c r="AI196" s="542">
        <v>85.953999999999994</v>
      </c>
      <c r="AJ196" s="557">
        <v>8.0960000000000001</v>
      </c>
      <c r="AK196" s="557">
        <v>1.2237</v>
      </c>
      <c r="AL196" s="557">
        <v>1.6107</v>
      </c>
      <c r="AM196" s="542">
        <v>5</v>
      </c>
    </row>
    <row r="197" spans="1:39">
      <c r="A197" s="562" t="s">
        <v>17</v>
      </c>
      <c r="B197" s="563">
        <v>42786</v>
      </c>
      <c r="C197" s="580">
        <v>1.4364269999999999</v>
      </c>
      <c r="D197" s="644">
        <v>1.4</v>
      </c>
      <c r="E197" s="582">
        <v>2.2200000000000002</v>
      </c>
      <c r="F197" s="582">
        <v>1.37</v>
      </c>
      <c r="G197" s="582">
        <v>1.19</v>
      </c>
      <c r="H197" s="565" t="s">
        <v>348</v>
      </c>
      <c r="I197" s="565" t="s">
        <v>349</v>
      </c>
      <c r="J197" s="565" t="s">
        <v>349</v>
      </c>
      <c r="K197" s="562">
        <v>13.6</v>
      </c>
      <c r="L197" s="562">
        <v>125</v>
      </c>
      <c r="M197" s="644">
        <v>14</v>
      </c>
      <c r="N197" s="644">
        <v>120</v>
      </c>
      <c r="O197" s="644">
        <v>1.1000000000000001</v>
      </c>
      <c r="P197" s="567" t="s">
        <v>326</v>
      </c>
      <c r="Q197" s="644">
        <v>0.3</v>
      </c>
      <c r="R197" s="556"/>
      <c r="S197" s="556"/>
      <c r="T197" s="541">
        <v>8.8397846515413325E-2</v>
      </c>
      <c r="U197" s="557">
        <v>36.6389</v>
      </c>
      <c r="V197" s="557">
        <v>23.456700000000001</v>
      </c>
      <c r="W197" s="557">
        <v>53.601298999999997</v>
      </c>
      <c r="X197" s="542">
        <v>1025.0465999999999</v>
      </c>
      <c r="Y197" s="557">
        <v>6.6184000000000003</v>
      </c>
      <c r="Z197" s="542">
        <v>96.09</v>
      </c>
      <c r="AA197" s="557">
        <v>8.2880000000000003</v>
      </c>
      <c r="AB197" s="557">
        <v>0.27560000000000001</v>
      </c>
      <c r="AC197" s="557">
        <v>0.51449999999999996</v>
      </c>
      <c r="AD197" s="557">
        <v>37.411200000000001</v>
      </c>
      <c r="AE197" s="557">
        <v>23.7349</v>
      </c>
      <c r="AF197" s="557">
        <v>54.913074999999999</v>
      </c>
      <c r="AG197" s="542">
        <v>1025.6006</v>
      </c>
      <c r="AH197" s="557">
        <v>6.4095000000000004</v>
      </c>
      <c r="AI197" s="542">
        <v>93.923000000000002</v>
      </c>
      <c r="AJ197" s="557">
        <v>8.25</v>
      </c>
      <c r="AK197" s="557">
        <v>1.3385</v>
      </c>
      <c r="AL197" s="557">
        <v>2.0390000000000001</v>
      </c>
      <c r="AM197" s="542">
        <v>7.2</v>
      </c>
    </row>
    <row r="198" spans="1:39">
      <c r="A198" s="562" t="s">
        <v>17</v>
      </c>
      <c r="B198" s="563">
        <v>42793</v>
      </c>
      <c r="C198" s="580">
        <v>1.030709520632803</v>
      </c>
      <c r="D198" s="644">
        <v>1</v>
      </c>
      <c r="E198" s="550">
        <v>0.151</v>
      </c>
      <c r="F198" s="550">
        <v>1.79</v>
      </c>
      <c r="G198" s="550">
        <v>0.71399999999999997</v>
      </c>
      <c r="H198" s="565" t="s">
        <v>348</v>
      </c>
      <c r="I198" s="565" t="s">
        <v>349</v>
      </c>
      <c r="J198" s="565" t="s">
        <v>349</v>
      </c>
      <c r="K198" s="562">
        <v>19.7</v>
      </c>
      <c r="L198" s="562">
        <v>167</v>
      </c>
      <c r="M198" s="644">
        <v>20</v>
      </c>
      <c r="N198" s="644">
        <v>170</v>
      </c>
      <c r="O198" s="644">
        <v>1.6</v>
      </c>
      <c r="P198" s="567" t="s">
        <v>326</v>
      </c>
      <c r="Q198" s="644">
        <v>0.3</v>
      </c>
      <c r="R198" s="556"/>
      <c r="S198" s="556"/>
      <c r="T198" s="541">
        <v>0.10338196612808719</v>
      </c>
      <c r="U198" s="557">
        <v>36.768099999999997</v>
      </c>
      <c r="V198" s="557">
        <v>23.583200000000001</v>
      </c>
      <c r="W198" s="557">
        <v>53.905907999999997</v>
      </c>
      <c r="X198" s="542">
        <v>1025.1080999999999</v>
      </c>
      <c r="Y198" s="557">
        <v>6.6001000000000003</v>
      </c>
      <c r="Z198" s="542">
        <v>96.105999999999995</v>
      </c>
      <c r="AA198" s="557">
        <v>8.2650000000000006</v>
      </c>
      <c r="AB198" s="557">
        <v>0.4284</v>
      </c>
      <c r="AC198" s="557">
        <v>0.879</v>
      </c>
      <c r="AD198" s="557">
        <v>37.3005</v>
      </c>
      <c r="AE198" s="557">
        <v>23.7087</v>
      </c>
      <c r="AF198" s="557">
        <v>54.740355999999998</v>
      </c>
      <c r="AG198" s="542">
        <v>1025.5245</v>
      </c>
      <c r="AH198" s="557">
        <v>6.1001000000000003</v>
      </c>
      <c r="AI198" s="542">
        <v>89.290999999999997</v>
      </c>
      <c r="AJ198" s="557">
        <v>8.2210000000000001</v>
      </c>
      <c r="AK198" s="557">
        <v>1.127</v>
      </c>
      <c r="AL198" s="557">
        <v>2.5133000000000001</v>
      </c>
      <c r="AM198" s="542">
        <v>6.9</v>
      </c>
    </row>
    <row r="199" spans="1:39">
      <c r="A199" s="562" t="s">
        <v>17</v>
      </c>
      <c r="B199" s="563">
        <v>42800</v>
      </c>
      <c r="C199" s="580">
        <v>2.2654974745068142</v>
      </c>
      <c r="D199" s="644">
        <v>2.2999999999999998</v>
      </c>
      <c r="E199" s="550">
        <v>2.5</v>
      </c>
      <c r="F199" s="550">
        <v>1.43</v>
      </c>
      <c r="G199" s="550">
        <v>2.12</v>
      </c>
      <c r="H199" s="565" t="s">
        <v>348</v>
      </c>
      <c r="I199" s="565" t="s">
        <v>349</v>
      </c>
      <c r="J199" s="644">
        <v>2</v>
      </c>
      <c r="K199" s="562">
        <v>14.2</v>
      </c>
      <c r="L199" s="562">
        <v>129</v>
      </c>
      <c r="M199" s="644">
        <v>14</v>
      </c>
      <c r="N199" s="644">
        <v>130</v>
      </c>
      <c r="O199" s="644">
        <v>0.9</v>
      </c>
      <c r="P199" s="567" t="s">
        <v>326</v>
      </c>
      <c r="Q199" s="644">
        <v>0.2</v>
      </c>
      <c r="R199" s="556"/>
      <c r="S199" s="556"/>
      <c r="T199" s="541">
        <v>8.2511420039099906E-2</v>
      </c>
      <c r="U199" s="557">
        <v>36.526000000000003</v>
      </c>
      <c r="V199" s="557">
        <v>24.028400000000001</v>
      </c>
      <c r="W199" s="557">
        <v>54.070532</v>
      </c>
      <c r="X199" s="542">
        <v>1024.7937999999999</v>
      </c>
      <c r="Y199" s="557">
        <v>6.3851000000000004</v>
      </c>
      <c r="Z199" s="542">
        <v>93.561000000000007</v>
      </c>
      <c r="AA199" s="557">
        <v>8.1950000000000003</v>
      </c>
      <c r="AB199" s="557">
        <v>0.161</v>
      </c>
      <c r="AC199" s="557">
        <v>0.30940000000000001</v>
      </c>
      <c r="AD199" s="557">
        <v>37.320300000000003</v>
      </c>
      <c r="AE199" s="557">
        <v>24.377099999999999</v>
      </c>
      <c r="AF199" s="557">
        <v>55.500708000000003</v>
      </c>
      <c r="AG199" s="542">
        <v>1025.3407</v>
      </c>
      <c r="AH199" s="557">
        <v>3.9561999999999999</v>
      </c>
      <c r="AI199" s="542">
        <v>58.584000000000003</v>
      </c>
      <c r="AJ199" s="557">
        <v>8.0830000000000002</v>
      </c>
      <c r="AK199" s="557">
        <v>1.6355999999999999</v>
      </c>
      <c r="AL199" s="557">
        <v>2.1248</v>
      </c>
      <c r="AM199" s="542">
        <v>9.4</v>
      </c>
    </row>
    <row r="200" spans="1:39">
      <c r="A200" s="562" t="s">
        <v>17</v>
      </c>
      <c r="B200" s="563">
        <v>42807</v>
      </c>
      <c r="C200" s="580">
        <v>2.9541394099885463</v>
      </c>
      <c r="D200" s="644">
        <v>3</v>
      </c>
      <c r="E200" s="550">
        <v>3.44</v>
      </c>
      <c r="F200" s="550">
        <v>2.4300000000000002</v>
      </c>
      <c r="G200" s="550">
        <v>1.84</v>
      </c>
      <c r="H200" s="644">
        <v>3</v>
      </c>
      <c r="I200" s="644">
        <v>2</v>
      </c>
      <c r="J200" s="565" t="s">
        <v>349</v>
      </c>
      <c r="K200" s="562">
        <v>14.1</v>
      </c>
      <c r="L200" s="562">
        <v>112</v>
      </c>
      <c r="M200" s="644">
        <v>14</v>
      </c>
      <c r="N200" s="644">
        <v>110</v>
      </c>
      <c r="O200" s="644">
        <v>0.9</v>
      </c>
      <c r="P200" s="567" t="s">
        <v>326</v>
      </c>
      <c r="Q200" s="644">
        <v>0.2</v>
      </c>
      <c r="R200" s="556"/>
      <c r="S200" s="556"/>
      <c r="T200" s="541">
        <v>0.10744693324072889</v>
      </c>
      <c r="U200" s="557">
        <v>36.629600000000003</v>
      </c>
      <c r="V200" s="557">
        <v>23.206600000000002</v>
      </c>
      <c r="W200" s="557">
        <v>53.319941999999998</v>
      </c>
      <c r="X200" s="542">
        <v>1025.1141</v>
      </c>
      <c r="Y200" s="557">
        <v>6.1336000000000004</v>
      </c>
      <c r="Z200" s="542">
        <v>88.661000000000001</v>
      </c>
      <c r="AA200" s="557">
        <v>8.2970000000000006</v>
      </c>
      <c r="AB200" s="557">
        <v>0.3947</v>
      </c>
      <c r="AC200" s="557">
        <v>0.71930000000000005</v>
      </c>
      <c r="AD200" s="557">
        <v>36.9178</v>
      </c>
      <c r="AE200" s="557">
        <v>23.337599999999998</v>
      </c>
      <c r="AF200" s="557">
        <v>53.839454000000003</v>
      </c>
      <c r="AG200" s="542">
        <v>1025.3462999999999</v>
      </c>
      <c r="AH200" s="557">
        <v>5.7941000000000003</v>
      </c>
      <c r="AI200" s="542">
        <v>84.084000000000003</v>
      </c>
      <c r="AJ200" s="557">
        <v>8.2669999999999995</v>
      </c>
      <c r="AK200" s="557">
        <v>2.0977999999999999</v>
      </c>
      <c r="AL200" s="557">
        <v>1.3666</v>
      </c>
      <c r="AM200" s="542">
        <v>5.8</v>
      </c>
    </row>
    <row r="201" spans="1:39">
      <c r="A201" s="562" t="s">
        <v>17</v>
      </c>
      <c r="B201" s="563">
        <v>42814</v>
      </c>
      <c r="C201" s="580">
        <v>1.4439383691425327</v>
      </c>
      <c r="D201" s="644">
        <v>1.4</v>
      </c>
      <c r="E201" s="550">
        <v>0.74299999999999999</v>
      </c>
      <c r="F201" s="550">
        <v>0.96799999999999997</v>
      </c>
      <c r="G201" s="550">
        <v>5.0099999999999999E-2</v>
      </c>
      <c r="H201" s="565" t="s">
        <v>348</v>
      </c>
      <c r="I201" s="565" t="s">
        <v>349</v>
      </c>
      <c r="J201" s="565" t="s">
        <v>349</v>
      </c>
      <c r="K201" s="562">
        <v>16.899999999999999</v>
      </c>
      <c r="L201" s="562">
        <v>123</v>
      </c>
      <c r="M201" s="644">
        <v>17</v>
      </c>
      <c r="N201" s="644">
        <v>120</v>
      </c>
      <c r="O201" s="644">
        <v>2.5</v>
      </c>
      <c r="P201" s="567" t="s">
        <v>326</v>
      </c>
      <c r="Q201" s="644">
        <v>0.6</v>
      </c>
      <c r="R201" s="567"/>
      <c r="S201" s="567"/>
      <c r="T201" s="541">
        <v>0.15036032244297831</v>
      </c>
      <c r="U201" s="557">
        <v>36.556600000000003</v>
      </c>
      <c r="V201" s="557">
        <v>21.533000000000001</v>
      </c>
      <c r="W201" s="557">
        <v>51.435657999999997</v>
      </c>
      <c r="X201" s="542">
        <v>1025.5362</v>
      </c>
      <c r="Y201" s="557">
        <v>6.5650000000000004</v>
      </c>
      <c r="Z201" s="542">
        <v>92.105000000000004</v>
      </c>
      <c r="AA201" s="557">
        <v>8.2349999999999994</v>
      </c>
      <c r="AB201" s="557">
        <v>0.93930000000000002</v>
      </c>
      <c r="AC201" s="557">
        <v>1.2911999999999999</v>
      </c>
      <c r="AD201" s="557">
        <v>37.509399999999999</v>
      </c>
      <c r="AE201" s="557">
        <v>22.212299999999999</v>
      </c>
      <c r="AF201" s="557">
        <v>53.370201999999999</v>
      </c>
      <c r="AG201" s="542">
        <v>1026.1197999999999</v>
      </c>
      <c r="AH201" s="557">
        <v>6.1547999999999998</v>
      </c>
      <c r="AI201" s="542">
        <v>87.881</v>
      </c>
      <c r="AJ201" s="557">
        <v>8.1809999999999992</v>
      </c>
      <c r="AK201" s="557">
        <v>1.702</v>
      </c>
      <c r="AL201" s="557">
        <v>6.5884999999999998</v>
      </c>
      <c r="AM201" s="542">
        <v>4.5</v>
      </c>
    </row>
    <row r="202" spans="1:39">
      <c r="A202" s="562" t="s">
        <v>17</v>
      </c>
      <c r="B202" s="563">
        <v>42821</v>
      </c>
      <c r="C202" s="580">
        <v>2.0152709642888929</v>
      </c>
      <c r="D202" s="644">
        <v>2</v>
      </c>
      <c r="E202" s="550">
        <v>3.45</v>
      </c>
      <c r="F202" s="550">
        <v>0.86099999999999999</v>
      </c>
      <c r="G202" s="550">
        <v>1.75</v>
      </c>
      <c r="H202" s="644">
        <v>3</v>
      </c>
      <c r="I202" s="565" t="s">
        <v>349</v>
      </c>
      <c r="J202" s="565" t="s">
        <v>349</v>
      </c>
      <c r="K202" s="562">
        <v>17.2</v>
      </c>
      <c r="L202" s="562">
        <v>148</v>
      </c>
      <c r="M202" s="644">
        <v>17</v>
      </c>
      <c r="N202" s="644">
        <v>150</v>
      </c>
      <c r="O202" s="644">
        <v>2</v>
      </c>
      <c r="P202" s="567" t="s">
        <v>326</v>
      </c>
      <c r="Q202" s="644">
        <v>0.4</v>
      </c>
      <c r="R202" s="556"/>
      <c r="S202" s="556"/>
      <c r="T202" s="541">
        <v>0.16490554434199328</v>
      </c>
      <c r="U202" s="557">
        <v>36.5471</v>
      </c>
      <c r="V202" s="557">
        <v>20.782699999999998</v>
      </c>
      <c r="W202" s="557">
        <v>50.626868999999999</v>
      </c>
      <c r="X202" s="542">
        <v>1025.7353000000001</v>
      </c>
      <c r="Y202" s="557">
        <v>6.7549000000000001</v>
      </c>
      <c r="Z202" s="542">
        <v>93.497</v>
      </c>
      <c r="AA202" s="557">
        <v>8.2270000000000003</v>
      </c>
      <c r="AB202" s="557">
        <v>0.85880000000000001</v>
      </c>
      <c r="AC202" s="557">
        <v>1.1547000000000001</v>
      </c>
      <c r="AD202" s="557">
        <v>37.386200000000002</v>
      </c>
      <c r="AE202" s="557">
        <v>21.331499999999998</v>
      </c>
      <c r="AF202" s="557">
        <v>52.257503999999997</v>
      </c>
      <c r="AG202" s="542">
        <v>1026.2750000000001</v>
      </c>
      <c r="AH202" s="557">
        <v>5.6731999999999996</v>
      </c>
      <c r="AI202" s="542">
        <v>79.692999999999998</v>
      </c>
      <c r="AJ202" s="557">
        <v>8.173</v>
      </c>
      <c r="AK202" s="557">
        <v>1.5293000000000001</v>
      </c>
      <c r="AL202" s="557">
        <v>3.7944</v>
      </c>
      <c r="AM202" s="542">
        <v>3.9</v>
      </c>
    </row>
    <row r="203" spans="1:39">
      <c r="A203" s="546"/>
      <c r="B203" s="551"/>
      <c r="C203" s="552"/>
      <c r="D203" s="553"/>
      <c r="E203" s="554"/>
      <c r="F203" s="554"/>
      <c r="G203" s="554"/>
      <c r="H203" s="553"/>
      <c r="I203" s="553"/>
      <c r="J203" s="553"/>
      <c r="K203" s="555"/>
      <c r="L203" s="555"/>
      <c r="M203" s="553"/>
      <c r="N203" s="553"/>
      <c r="O203" s="556"/>
      <c r="P203" s="556"/>
      <c r="Q203" s="556"/>
      <c r="R203" s="556"/>
      <c r="S203" s="556"/>
      <c r="U203" s="557"/>
      <c r="V203" s="557"/>
      <c r="W203" s="557"/>
      <c r="X203" s="542"/>
      <c r="Y203" s="557"/>
      <c r="Z203" s="542"/>
      <c r="AA203" s="557"/>
      <c r="AB203" s="557"/>
      <c r="AC203" s="557"/>
      <c r="AD203" s="557"/>
      <c r="AE203" s="557"/>
      <c r="AF203" s="557"/>
      <c r="AG203" s="542"/>
      <c r="AH203" s="557"/>
      <c r="AI203" s="542"/>
      <c r="AJ203" s="557"/>
      <c r="AK203" s="557"/>
      <c r="AL203" s="557"/>
    </row>
    <row r="204" spans="1:39">
      <c r="A204" s="562" t="s">
        <v>359</v>
      </c>
      <c r="B204" s="563">
        <v>42705</v>
      </c>
      <c r="C204" s="580">
        <v>0.52452500000000002</v>
      </c>
      <c r="D204" s="644">
        <v>0.5</v>
      </c>
      <c r="E204" s="581">
        <v>-0.439</v>
      </c>
      <c r="F204" s="582">
        <v>3.19</v>
      </c>
      <c r="G204" s="582">
        <v>0.91600000000000004</v>
      </c>
      <c r="H204" s="565" t="s">
        <v>348</v>
      </c>
      <c r="I204" s="644">
        <v>3</v>
      </c>
      <c r="J204" s="565" t="s">
        <v>349</v>
      </c>
      <c r="K204" s="562">
        <v>16.7</v>
      </c>
      <c r="L204" s="562">
        <v>107</v>
      </c>
      <c r="M204" s="644">
        <v>17</v>
      </c>
      <c r="N204" s="644">
        <v>110</v>
      </c>
      <c r="O204" s="644">
        <v>0.5</v>
      </c>
      <c r="P204" s="567" t="s">
        <v>326</v>
      </c>
      <c r="Q204" s="567" t="s">
        <v>326</v>
      </c>
      <c r="R204" s="556"/>
      <c r="S204" s="556"/>
      <c r="T204" s="541">
        <v>7.0322368130592242E-2</v>
      </c>
      <c r="U204" s="557">
        <v>35.9634</v>
      </c>
      <c r="V204" s="557">
        <v>20.988</v>
      </c>
      <c r="W204" s="557">
        <v>50.121743000000002</v>
      </c>
      <c r="X204" s="542">
        <v>1025.2325000000001</v>
      </c>
      <c r="Y204" s="557">
        <v>7.0763999999999996</v>
      </c>
      <c r="Z204" s="542">
        <v>97.972999999999999</v>
      </c>
      <c r="AA204" s="557">
        <v>8.2200000000000006</v>
      </c>
      <c r="AB204" s="557">
        <v>0.84099999999999997</v>
      </c>
      <c r="AC204" s="557">
        <v>0.59440000000000004</v>
      </c>
      <c r="AD204" s="557">
        <v>35.966700000000003</v>
      </c>
      <c r="AE204" s="557">
        <v>20.9038</v>
      </c>
      <c r="AF204" s="557">
        <v>50.044494999999998</v>
      </c>
      <c r="AG204" s="542">
        <v>1025.3248000000001</v>
      </c>
      <c r="AH204" s="557">
        <v>7.0000999999999998</v>
      </c>
      <c r="AI204" s="542">
        <v>96.771000000000001</v>
      </c>
      <c r="AJ204" s="557">
        <v>8.2200000000000006</v>
      </c>
      <c r="AK204" s="557">
        <v>0.58479999999999999</v>
      </c>
      <c r="AL204" s="557">
        <v>0.92490000000000006</v>
      </c>
      <c r="AM204" s="542">
        <v>8.5</v>
      </c>
    </row>
    <row r="205" spans="1:39">
      <c r="A205" s="562" t="s">
        <v>359</v>
      </c>
      <c r="B205" s="563">
        <v>42713</v>
      </c>
      <c r="C205" s="580">
        <v>2.74465</v>
      </c>
      <c r="D205" s="644">
        <v>2.7</v>
      </c>
      <c r="E205" s="583">
        <v>2.85</v>
      </c>
      <c r="F205" s="582">
        <v>2.94</v>
      </c>
      <c r="G205" s="582">
        <v>0.40300000000000002</v>
      </c>
      <c r="H205" s="565" t="s">
        <v>348</v>
      </c>
      <c r="I205" s="644">
        <v>3</v>
      </c>
      <c r="J205" s="565" t="s">
        <v>349</v>
      </c>
      <c r="K205" s="562">
        <v>14.5</v>
      </c>
      <c r="L205" s="562">
        <v>119</v>
      </c>
      <c r="M205" s="644">
        <v>14</v>
      </c>
      <c r="N205" s="644">
        <v>120</v>
      </c>
      <c r="O205" s="644">
        <v>0.6</v>
      </c>
      <c r="P205" s="567" t="s">
        <v>326</v>
      </c>
      <c r="Q205" s="644">
        <v>0.1</v>
      </c>
      <c r="R205" s="556"/>
      <c r="S205" s="556"/>
      <c r="T205" s="541">
        <v>6.9145244817369445E-2</v>
      </c>
      <c r="U205" s="557">
        <v>36.241900000000001</v>
      </c>
      <c r="V205" s="557">
        <v>21.024000000000001</v>
      </c>
      <c r="W205" s="557">
        <v>50.504689999999997</v>
      </c>
      <c r="X205" s="542">
        <v>1025.4356</v>
      </c>
      <c r="Y205" s="557">
        <v>7.1463999999999999</v>
      </c>
      <c r="Z205" s="542">
        <v>99.168999999999997</v>
      </c>
      <c r="AA205" s="557">
        <v>8.1940000000000008</v>
      </c>
      <c r="AB205" s="557">
        <v>0.43459999999999999</v>
      </c>
      <c r="AC205" s="557">
        <v>0.54510000000000003</v>
      </c>
      <c r="AD205" s="557">
        <v>36.243899999999996</v>
      </c>
      <c r="AE205" s="557">
        <v>20.941299999999998</v>
      </c>
      <c r="AF205" s="557">
        <v>50.426971000000002</v>
      </c>
      <c r="AG205" s="542">
        <v>1025.5261</v>
      </c>
      <c r="AH205" s="557">
        <v>6.9996999999999998</v>
      </c>
      <c r="AI205" s="542">
        <v>96.989000000000004</v>
      </c>
      <c r="AJ205" s="557">
        <v>8.1890000000000001</v>
      </c>
      <c r="AK205" s="557">
        <v>0.71220000000000006</v>
      </c>
      <c r="AL205" s="557">
        <v>0.98640000000000005</v>
      </c>
      <c r="AM205" s="542">
        <v>10</v>
      </c>
    </row>
    <row r="206" spans="1:39">
      <c r="A206" s="562" t="s">
        <v>359</v>
      </c>
      <c r="B206" s="563">
        <v>42720</v>
      </c>
      <c r="C206" s="580">
        <v>1.623267</v>
      </c>
      <c r="D206" s="644">
        <v>1.6</v>
      </c>
      <c r="E206" s="582">
        <v>2.4500000000000002</v>
      </c>
      <c r="F206" s="582">
        <v>2.08</v>
      </c>
      <c r="G206" s="582">
        <v>1.25</v>
      </c>
      <c r="H206" s="565" t="s">
        <v>348</v>
      </c>
      <c r="I206" s="644">
        <v>2</v>
      </c>
      <c r="J206" s="565" t="s">
        <v>349</v>
      </c>
      <c r="K206" s="562">
        <v>14.5</v>
      </c>
      <c r="L206" s="562">
        <v>119</v>
      </c>
      <c r="M206" s="644">
        <v>14</v>
      </c>
      <c r="N206" s="644">
        <v>120</v>
      </c>
      <c r="O206" s="644">
        <v>1</v>
      </c>
      <c r="P206" s="567" t="s">
        <v>326</v>
      </c>
      <c r="Q206" s="644">
        <v>0.2</v>
      </c>
      <c r="R206" s="556"/>
      <c r="S206" s="556"/>
      <c r="T206" s="541">
        <v>0.10899670598216812</v>
      </c>
      <c r="U206" s="557">
        <v>36.309899999999999</v>
      </c>
      <c r="V206" s="557">
        <v>21.933900000000001</v>
      </c>
      <c r="W206" s="557">
        <v>51.551561</v>
      </c>
      <c r="X206" s="542">
        <v>1025.2338999999999</v>
      </c>
      <c r="Y206" s="557">
        <v>6.9652000000000003</v>
      </c>
      <c r="Z206" s="542">
        <v>98.275999999999996</v>
      </c>
      <c r="AA206" s="557">
        <v>8.0489999999999995</v>
      </c>
      <c r="AB206" s="557">
        <v>1.0248999999999999</v>
      </c>
      <c r="AC206" s="557">
        <v>0.74470000000000003</v>
      </c>
      <c r="AD206" s="557">
        <v>36.307499999999997</v>
      </c>
      <c r="AE206" s="557">
        <v>21.897099999999998</v>
      </c>
      <c r="AF206" s="557">
        <v>51.516356999999999</v>
      </c>
      <c r="AG206" s="542">
        <v>1025.3088</v>
      </c>
      <c r="AH206" s="557">
        <v>6.8323</v>
      </c>
      <c r="AI206" s="542">
        <v>96.335999999999999</v>
      </c>
      <c r="AJ206" s="557">
        <v>8.1199999999999992</v>
      </c>
      <c r="AK206" s="557">
        <v>0.96750000000000003</v>
      </c>
      <c r="AL206" s="557">
        <v>1.08</v>
      </c>
      <c r="AM206" s="542">
        <v>7</v>
      </c>
    </row>
    <row r="207" spans="1:39">
      <c r="A207" s="562" t="s">
        <v>359</v>
      </c>
      <c r="B207" s="563">
        <v>42727</v>
      </c>
      <c r="C207" s="580">
        <v>0.98097500000000004</v>
      </c>
      <c r="D207" s="644">
        <v>1</v>
      </c>
      <c r="E207" s="583">
        <v>2.31</v>
      </c>
      <c r="F207" s="583">
        <v>6.87</v>
      </c>
      <c r="G207" s="583">
        <v>0.45300000000000001</v>
      </c>
      <c r="H207" s="565" t="s">
        <v>348</v>
      </c>
      <c r="I207" s="644">
        <v>7</v>
      </c>
      <c r="J207" s="565" t="s">
        <v>349</v>
      </c>
      <c r="K207" s="562">
        <v>22</v>
      </c>
      <c r="L207" s="562">
        <v>128</v>
      </c>
      <c r="M207" s="644">
        <v>22</v>
      </c>
      <c r="N207" s="644">
        <v>130</v>
      </c>
      <c r="O207" s="644">
        <v>1.3</v>
      </c>
      <c r="P207" s="567" t="s">
        <v>326</v>
      </c>
      <c r="Q207" s="644">
        <v>0.3</v>
      </c>
      <c r="R207" s="556"/>
      <c r="S207" s="552"/>
      <c r="T207" s="541">
        <v>0.10494797005252625</v>
      </c>
      <c r="U207" s="557">
        <v>36.488900000000001</v>
      </c>
      <c r="V207" s="557">
        <v>22.297699999999999</v>
      </c>
      <c r="W207" s="557">
        <v>52.165218000000003</v>
      </c>
      <c r="X207" s="542">
        <v>1025.2666999999999</v>
      </c>
      <c r="Y207" s="557">
        <v>7.0518000000000001</v>
      </c>
      <c r="Z207" s="542">
        <v>100.244</v>
      </c>
      <c r="AA207" s="557">
        <v>8.032</v>
      </c>
      <c r="AB207" s="557">
        <v>0.72670000000000001</v>
      </c>
      <c r="AC207" s="557">
        <v>0.73929999999999996</v>
      </c>
      <c r="AD207" s="557">
        <v>36.490400000000001</v>
      </c>
      <c r="AE207" s="557">
        <v>22.1296</v>
      </c>
      <c r="AF207" s="557">
        <v>51.994655000000002</v>
      </c>
      <c r="AG207" s="542">
        <v>1025.3827000000001</v>
      </c>
      <c r="AH207" s="557">
        <v>6.8231000000000002</v>
      </c>
      <c r="AI207" s="542">
        <v>96.706000000000003</v>
      </c>
      <c r="AJ207" s="557">
        <v>8.032</v>
      </c>
      <c r="AK207" s="557">
        <v>1.2286999999999999</v>
      </c>
      <c r="AL207" s="557">
        <v>1.9722</v>
      </c>
      <c r="AM207" s="542">
        <v>6</v>
      </c>
    </row>
    <row r="208" spans="1:39">
      <c r="A208" s="562" t="s">
        <v>359</v>
      </c>
      <c r="B208" s="563">
        <v>42744</v>
      </c>
      <c r="C208" s="580">
        <v>0.49301600000000001</v>
      </c>
      <c r="D208" s="565" t="s">
        <v>350</v>
      </c>
      <c r="E208" s="582">
        <v>0.91800000000000004</v>
      </c>
      <c r="F208" s="584">
        <v>1.66</v>
      </c>
      <c r="G208" s="582">
        <v>1.0900000000000001</v>
      </c>
      <c r="H208" s="565" t="s">
        <v>348</v>
      </c>
      <c r="I208" s="565" t="s">
        <v>349</v>
      </c>
      <c r="J208" s="565" t="s">
        <v>349</v>
      </c>
      <c r="K208" s="562">
        <v>16.399999999999999</v>
      </c>
      <c r="L208" s="562">
        <v>136</v>
      </c>
      <c r="M208" s="644">
        <v>16</v>
      </c>
      <c r="N208" s="644">
        <v>140</v>
      </c>
      <c r="O208" s="644">
        <v>1.3</v>
      </c>
      <c r="P208" s="567" t="s">
        <v>326</v>
      </c>
      <c r="Q208" s="644">
        <v>0.3</v>
      </c>
      <c r="R208" s="556"/>
      <c r="S208" s="552"/>
      <c r="T208" s="541">
        <v>0.13501551955250751</v>
      </c>
      <c r="U208" s="557">
        <v>36.789200000000001</v>
      </c>
      <c r="V208" s="557">
        <v>22.351099999999999</v>
      </c>
      <c r="W208" s="557">
        <v>52.603845</v>
      </c>
      <c r="X208" s="542">
        <v>1025.4813999999999</v>
      </c>
      <c r="Y208" s="557">
        <v>6.6675000000000004</v>
      </c>
      <c r="Z208" s="542">
        <v>95.036000000000001</v>
      </c>
      <c r="AA208" s="557">
        <v>8.1890000000000001</v>
      </c>
      <c r="AB208" s="557">
        <v>0.99560000000000004</v>
      </c>
      <c r="AC208" s="557">
        <v>0.69120000000000004</v>
      </c>
      <c r="AD208" s="557">
        <v>36.785400000000003</v>
      </c>
      <c r="AE208" s="557">
        <v>22.0806</v>
      </c>
      <c r="AF208" s="557">
        <v>52.315199</v>
      </c>
      <c r="AG208" s="542">
        <v>1025.6206</v>
      </c>
      <c r="AH208" s="557">
        <v>6.4648000000000003</v>
      </c>
      <c r="AI208" s="542">
        <v>91.706000000000003</v>
      </c>
      <c r="AJ208" s="557">
        <v>8.1890000000000001</v>
      </c>
      <c r="AK208" s="557">
        <v>1.2504999999999999</v>
      </c>
      <c r="AL208" s="557">
        <v>1.9742999999999999</v>
      </c>
      <c r="AM208" s="542">
        <v>4</v>
      </c>
    </row>
    <row r="209" spans="1:39">
      <c r="A209" s="562" t="s">
        <v>359</v>
      </c>
      <c r="B209" s="563">
        <v>42751</v>
      </c>
      <c r="C209" s="580">
        <v>0.54280700000000004</v>
      </c>
      <c r="D209" s="644">
        <v>0.5</v>
      </c>
      <c r="E209" s="583">
        <v>0.875</v>
      </c>
      <c r="F209" s="581">
        <v>1.66</v>
      </c>
      <c r="G209" s="583">
        <v>1.18</v>
      </c>
      <c r="H209" s="565" t="s">
        <v>348</v>
      </c>
      <c r="I209" s="565" t="s">
        <v>349</v>
      </c>
      <c r="J209" s="565" t="s">
        <v>349</v>
      </c>
      <c r="K209" s="562">
        <v>16.2</v>
      </c>
      <c r="L209" s="562">
        <v>130</v>
      </c>
      <c r="M209" s="644">
        <v>16</v>
      </c>
      <c r="N209" s="644">
        <v>130</v>
      </c>
      <c r="O209" s="644">
        <v>1.2</v>
      </c>
      <c r="P209" s="567" t="s">
        <v>326</v>
      </c>
      <c r="Q209" s="644">
        <v>0.3</v>
      </c>
      <c r="R209" s="556"/>
      <c r="S209" s="552"/>
      <c r="T209" s="541">
        <v>0.11712584313675584</v>
      </c>
      <c r="U209" s="557">
        <v>36.867699999999999</v>
      </c>
      <c r="V209" s="557">
        <v>22.822800000000001</v>
      </c>
      <c r="W209" s="557">
        <v>53.212040999999999</v>
      </c>
      <c r="X209" s="542">
        <v>1025.4038</v>
      </c>
      <c r="Y209" s="557">
        <v>6.7965999999999998</v>
      </c>
      <c r="Z209" s="542">
        <v>97.724999999999994</v>
      </c>
      <c r="AA209" s="557">
        <v>8.2449999999999992</v>
      </c>
      <c r="AB209" s="557">
        <v>0.89770000000000005</v>
      </c>
      <c r="AC209" s="557">
        <v>0.78569999999999995</v>
      </c>
      <c r="AD209" s="557">
        <v>36.872900000000001</v>
      </c>
      <c r="AE209" s="557">
        <v>22.691700000000001</v>
      </c>
      <c r="AF209" s="557">
        <v>53.083998999999999</v>
      </c>
      <c r="AG209" s="542">
        <v>1025.5115000000001</v>
      </c>
      <c r="AH209" s="557">
        <v>6.7305999999999999</v>
      </c>
      <c r="AI209" s="542">
        <v>96.557000000000002</v>
      </c>
      <c r="AJ209" s="557">
        <v>8.2460000000000004</v>
      </c>
      <c r="AK209" s="557">
        <v>1.1841999999999999</v>
      </c>
      <c r="AL209" s="557">
        <v>1.8678999999999999</v>
      </c>
      <c r="AM209" s="542">
        <v>5</v>
      </c>
    </row>
    <row r="210" spans="1:39">
      <c r="A210" s="562" t="s">
        <v>359</v>
      </c>
      <c r="B210" s="563">
        <v>42758</v>
      </c>
      <c r="C210" s="580">
        <v>0.86743899999999996</v>
      </c>
      <c r="D210" s="644">
        <v>0.9</v>
      </c>
      <c r="E210" s="582">
        <v>1.21</v>
      </c>
      <c r="F210" s="583">
        <v>2.09</v>
      </c>
      <c r="G210" s="582">
        <v>1.1000000000000001</v>
      </c>
      <c r="H210" s="565" t="s">
        <v>348</v>
      </c>
      <c r="I210" s="644">
        <v>2</v>
      </c>
      <c r="J210" s="565" t="s">
        <v>349</v>
      </c>
      <c r="K210" s="562">
        <v>16.899999999999999</v>
      </c>
      <c r="L210" s="562">
        <v>118</v>
      </c>
      <c r="M210" s="644">
        <v>17</v>
      </c>
      <c r="N210" s="644">
        <v>120</v>
      </c>
      <c r="O210" s="644">
        <v>1.3</v>
      </c>
      <c r="P210" s="567" t="s">
        <v>326</v>
      </c>
      <c r="Q210" s="644">
        <v>0.3</v>
      </c>
      <c r="R210" s="556"/>
      <c r="S210" s="556"/>
      <c r="T210" s="541">
        <v>0.14342645489378844</v>
      </c>
      <c r="U210" s="557">
        <v>36.944299999999998</v>
      </c>
      <c r="V210" s="557">
        <v>22.1462</v>
      </c>
      <c r="W210" s="557">
        <v>52.579503000000003</v>
      </c>
      <c r="X210" s="542">
        <v>1025.6572000000001</v>
      </c>
      <c r="Y210" s="557">
        <v>6.8116000000000003</v>
      </c>
      <c r="Z210" s="542">
        <v>96.826999999999998</v>
      </c>
      <c r="AA210" s="557">
        <v>8.3249999999999993</v>
      </c>
      <c r="AB210" s="557">
        <v>1.1241000000000001</v>
      </c>
      <c r="AC210" s="557">
        <v>1.0249999999999999</v>
      </c>
      <c r="AD210" s="557">
        <v>37.003</v>
      </c>
      <c r="AE210" s="557">
        <v>21.910900000000002</v>
      </c>
      <c r="AF210" s="557">
        <v>52.406728999999999</v>
      </c>
      <c r="AG210" s="542">
        <v>1025.8344</v>
      </c>
      <c r="AH210" s="557">
        <v>6.0884</v>
      </c>
      <c r="AI210" s="542">
        <v>86.218000000000004</v>
      </c>
      <c r="AJ210" s="557">
        <v>8.298</v>
      </c>
      <c r="AK210" s="557">
        <v>2.2932000000000001</v>
      </c>
      <c r="AL210" s="557">
        <v>3.8759000000000001</v>
      </c>
      <c r="AM210" s="542">
        <v>3.9</v>
      </c>
    </row>
    <row r="211" spans="1:39">
      <c r="A211" s="562" t="s">
        <v>359</v>
      </c>
      <c r="B211" s="563">
        <v>42765</v>
      </c>
      <c r="C211" s="580">
        <v>0.51388</v>
      </c>
      <c r="D211" s="644">
        <v>0.5</v>
      </c>
      <c r="E211" s="582">
        <v>1.71</v>
      </c>
      <c r="F211" s="582">
        <v>2.46</v>
      </c>
      <c r="G211" s="582">
        <v>0.435</v>
      </c>
      <c r="H211" s="565" t="s">
        <v>348</v>
      </c>
      <c r="I211" s="644">
        <v>2</v>
      </c>
      <c r="J211" s="565" t="s">
        <v>349</v>
      </c>
      <c r="K211" s="562">
        <v>20.100000000000001</v>
      </c>
      <c r="L211" s="562">
        <v>138</v>
      </c>
      <c r="M211" s="644">
        <v>20</v>
      </c>
      <c r="N211" s="644">
        <v>140</v>
      </c>
      <c r="O211" s="644">
        <v>2.4</v>
      </c>
      <c r="P211" s="567" t="s">
        <v>326</v>
      </c>
      <c r="Q211" s="644">
        <v>0.5</v>
      </c>
      <c r="R211" s="556"/>
      <c r="S211" s="556"/>
      <c r="T211" s="541">
        <v>0.13601608792284278</v>
      </c>
      <c r="U211" s="557">
        <v>36.975700000000003</v>
      </c>
      <c r="V211" s="557">
        <v>22.690999999999999</v>
      </c>
      <c r="W211" s="557">
        <v>53.207932</v>
      </c>
      <c r="X211" s="542">
        <v>1025.5254</v>
      </c>
      <c r="Y211" s="557">
        <v>6.5521000000000003</v>
      </c>
      <c r="Z211" s="542">
        <v>94.051000000000002</v>
      </c>
      <c r="AA211" s="557">
        <v>8.1720000000000006</v>
      </c>
      <c r="AB211" s="557">
        <v>0.86160000000000003</v>
      </c>
      <c r="AC211" s="557">
        <v>1.8925000000000001</v>
      </c>
      <c r="AD211" s="557">
        <v>36.974899999999998</v>
      </c>
      <c r="AE211" s="557">
        <v>22.546600000000002</v>
      </c>
      <c r="AF211" s="557">
        <v>53.057527</v>
      </c>
      <c r="AG211" s="542">
        <v>1025.6318000000001</v>
      </c>
      <c r="AH211" s="557">
        <v>5.3292999999999999</v>
      </c>
      <c r="AI211" s="542">
        <v>76.305000000000007</v>
      </c>
      <c r="AJ211" s="557">
        <v>8.09</v>
      </c>
      <c r="AK211" s="557">
        <v>2.9607000000000001</v>
      </c>
      <c r="AL211" s="557">
        <v>7.5613000000000001</v>
      </c>
      <c r="AM211" s="542">
        <v>3</v>
      </c>
    </row>
    <row r="212" spans="1:39">
      <c r="A212" s="562" t="s">
        <v>359</v>
      </c>
      <c r="B212" s="563">
        <v>42772</v>
      </c>
      <c r="C212" s="580">
        <v>1.3743430000000001</v>
      </c>
      <c r="D212" s="644">
        <v>1.4</v>
      </c>
      <c r="E212" s="582">
        <v>1.1200000000000001</v>
      </c>
      <c r="F212" s="582">
        <v>1.73</v>
      </c>
      <c r="G212" s="582">
        <v>0.33900000000000002</v>
      </c>
      <c r="H212" s="565" t="s">
        <v>348</v>
      </c>
      <c r="I212" s="565" t="s">
        <v>349</v>
      </c>
      <c r="J212" s="565" t="s">
        <v>349</v>
      </c>
      <c r="K212" s="562">
        <v>17.3</v>
      </c>
      <c r="L212" s="562">
        <v>140</v>
      </c>
      <c r="M212" s="644">
        <v>17</v>
      </c>
      <c r="N212" s="644">
        <v>140</v>
      </c>
      <c r="O212" s="644">
        <v>1.3</v>
      </c>
      <c r="P212" s="567" t="s">
        <v>326</v>
      </c>
      <c r="Q212" s="644">
        <v>0.3</v>
      </c>
      <c r="R212" s="556"/>
      <c r="S212" s="556"/>
      <c r="T212" s="541">
        <v>0.1348529703192318</v>
      </c>
      <c r="U212" s="557">
        <v>36.992899999999999</v>
      </c>
      <c r="V212" s="557">
        <v>22.992799999999999</v>
      </c>
      <c r="W212" s="557">
        <v>53.556758000000002</v>
      </c>
      <c r="X212" s="542">
        <v>1025.4502</v>
      </c>
      <c r="Y212" s="557">
        <v>6.4863999999999997</v>
      </c>
      <c r="Z212" s="542">
        <v>93.608999999999995</v>
      </c>
      <c r="AA212" s="557">
        <v>8.2940000000000005</v>
      </c>
      <c r="AB212" s="557">
        <v>0.99370000000000003</v>
      </c>
      <c r="AC212" s="557">
        <v>0.81950000000000001</v>
      </c>
      <c r="AD212" s="557">
        <v>36.986600000000003</v>
      </c>
      <c r="AE212" s="557">
        <v>22.861999999999998</v>
      </c>
      <c r="AF212" s="557">
        <v>53.413832999999997</v>
      </c>
      <c r="AG212" s="542">
        <v>1025.5497</v>
      </c>
      <c r="AH212" s="557">
        <v>6.2363</v>
      </c>
      <c r="AI212" s="542">
        <v>89.790999999999997</v>
      </c>
      <c r="AJ212" s="557">
        <v>8.2870000000000008</v>
      </c>
      <c r="AK212" s="557">
        <v>1.5479000000000001</v>
      </c>
      <c r="AL212" s="557">
        <v>2.3700999999999999</v>
      </c>
      <c r="AM212" s="542">
        <v>4</v>
      </c>
    </row>
    <row r="213" spans="1:39">
      <c r="A213" s="562" t="s">
        <v>359</v>
      </c>
      <c r="B213" s="563">
        <v>42779</v>
      </c>
      <c r="C213" s="580">
        <v>8.5836710000000007</v>
      </c>
      <c r="D213" s="644">
        <v>8.6</v>
      </c>
      <c r="E213" s="581">
        <v>9.27</v>
      </c>
      <c r="F213" s="581">
        <v>6.55</v>
      </c>
      <c r="G213" s="581">
        <v>1.76</v>
      </c>
      <c r="H213" s="644">
        <v>9</v>
      </c>
      <c r="I213" s="644">
        <v>7</v>
      </c>
      <c r="J213" s="565" t="s">
        <v>349</v>
      </c>
      <c r="K213" s="562">
        <v>20.100000000000001</v>
      </c>
      <c r="L213" s="562">
        <v>127</v>
      </c>
      <c r="M213" s="644">
        <v>20</v>
      </c>
      <c r="N213" s="644">
        <v>130</v>
      </c>
      <c r="O213" s="644">
        <v>1.1000000000000001</v>
      </c>
      <c r="P213" s="567" t="s">
        <v>326</v>
      </c>
      <c r="Q213" s="644">
        <v>0.3</v>
      </c>
      <c r="R213" s="556"/>
      <c r="S213" s="556"/>
      <c r="T213" s="541">
        <v>9.6905597167604843E-2</v>
      </c>
      <c r="U213" s="557">
        <v>36.628999999999998</v>
      </c>
      <c r="V213" s="557">
        <v>21.741900000000001</v>
      </c>
      <c r="W213" s="557">
        <v>51.748967</v>
      </c>
      <c r="X213" s="542">
        <v>1025.5322000000001</v>
      </c>
      <c r="Y213" s="557">
        <v>6.4069000000000003</v>
      </c>
      <c r="Z213" s="542">
        <v>90.259</v>
      </c>
      <c r="AA213" s="557">
        <v>8.2859999999999996</v>
      </c>
      <c r="AB213" s="557">
        <v>0.34189999999999998</v>
      </c>
      <c r="AC213" s="557">
        <v>0.59960000000000002</v>
      </c>
      <c r="AD213" s="557">
        <v>36.881500000000003</v>
      </c>
      <c r="AE213" s="557">
        <v>21.7714</v>
      </c>
      <c r="AF213" s="557">
        <v>52.104222999999998</v>
      </c>
      <c r="AG213" s="542">
        <v>1025.7818</v>
      </c>
      <c r="AH213" s="557">
        <v>5.1703999999999999</v>
      </c>
      <c r="AI213" s="542">
        <v>72.986000000000004</v>
      </c>
      <c r="AJ213" s="557">
        <v>8.2530000000000001</v>
      </c>
      <c r="AK213" s="557">
        <v>3.7572000000000001</v>
      </c>
      <c r="AL213" s="557">
        <v>2.3609</v>
      </c>
      <c r="AM213" s="542">
        <v>6</v>
      </c>
    </row>
    <row r="214" spans="1:39">
      <c r="A214" s="562" t="s">
        <v>359</v>
      </c>
      <c r="B214" s="563">
        <v>42786</v>
      </c>
      <c r="C214" s="580">
        <v>0.68970200000000004</v>
      </c>
      <c r="D214" s="644">
        <v>0.7</v>
      </c>
      <c r="E214" s="582">
        <v>1.1399999999999999</v>
      </c>
      <c r="F214" s="582">
        <v>1.91</v>
      </c>
      <c r="G214" s="582">
        <v>0.60499999999999998</v>
      </c>
      <c r="H214" s="565" t="s">
        <v>348</v>
      </c>
      <c r="I214" s="565" t="s">
        <v>349</v>
      </c>
      <c r="J214" s="565" t="s">
        <v>349</v>
      </c>
      <c r="K214" s="562">
        <v>15.4</v>
      </c>
      <c r="L214" s="562">
        <v>127</v>
      </c>
      <c r="M214" s="644">
        <v>15</v>
      </c>
      <c r="N214" s="644">
        <v>130</v>
      </c>
      <c r="O214" s="644">
        <v>1.4</v>
      </c>
      <c r="P214" s="567" t="s">
        <v>326</v>
      </c>
      <c r="Q214" s="644">
        <v>0.3</v>
      </c>
      <c r="R214" s="556"/>
      <c r="S214" s="556"/>
      <c r="T214" s="541">
        <v>8.7161320930470174E-2</v>
      </c>
      <c r="U214" s="557">
        <v>36.6188</v>
      </c>
      <c r="V214" s="557">
        <v>23.133099999999999</v>
      </c>
      <c r="W214" s="557">
        <v>53.226945999999998</v>
      </c>
      <c r="X214" s="542">
        <v>1025.1268</v>
      </c>
      <c r="Y214" s="557">
        <v>6.6212</v>
      </c>
      <c r="Z214" s="542">
        <v>95.581000000000003</v>
      </c>
      <c r="AA214" s="557">
        <v>8.298</v>
      </c>
      <c r="AB214" s="557">
        <v>0.45219999999999999</v>
      </c>
      <c r="AC214" s="557">
        <v>0.56189999999999996</v>
      </c>
      <c r="AD214" s="557">
        <v>36.6815</v>
      </c>
      <c r="AE214" s="557">
        <v>22.607500000000002</v>
      </c>
      <c r="AF214" s="557">
        <v>52.749265999999999</v>
      </c>
      <c r="AG214" s="542">
        <v>1025.3924</v>
      </c>
      <c r="AH214" s="557">
        <v>6.0058999999999996</v>
      </c>
      <c r="AI214" s="542">
        <v>85.938000000000002</v>
      </c>
      <c r="AJ214" s="557">
        <v>8.2739999999999991</v>
      </c>
      <c r="AK214" s="557">
        <v>3.9588999999999999</v>
      </c>
      <c r="AL214" s="557">
        <v>4.3654999999999999</v>
      </c>
      <c r="AM214" s="542">
        <v>7</v>
      </c>
    </row>
    <row r="215" spans="1:39">
      <c r="A215" s="562" t="s">
        <v>359</v>
      </c>
      <c r="B215" s="563">
        <v>42793</v>
      </c>
      <c r="C215" s="580">
        <v>1.4848403697703232</v>
      </c>
      <c r="D215" s="644">
        <v>1.5</v>
      </c>
      <c r="E215" s="550">
        <v>1.38</v>
      </c>
      <c r="F215" s="550">
        <v>2.31</v>
      </c>
      <c r="G215" s="550">
        <v>1.21</v>
      </c>
      <c r="H215" s="565" t="s">
        <v>348</v>
      </c>
      <c r="I215" s="644">
        <v>2</v>
      </c>
      <c r="J215" s="565" t="s">
        <v>349</v>
      </c>
      <c r="K215" s="562">
        <v>19.3</v>
      </c>
      <c r="L215" s="562">
        <v>143</v>
      </c>
      <c r="M215" s="644">
        <v>19</v>
      </c>
      <c r="N215" s="644">
        <v>140</v>
      </c>
      <c r="O215" s="644">
        <v>2.2000000000000002</v>
      </c>
      <c r="P215" s="567" t="s">
        <v>326</v>
      </c>
      <c r="Q215" s="644">
        <v>0.5</v>
      </c>
      <c r="R215" s="556"/>
      <c r="S215" s="556"/>
      <c r="T215" s="541">
        <v>0.10684058087714497</v>
      </c>
      <c r="U215" s="557">
        <v>36.546700000000001</v>
      </c>
      <c r="V215" s="557">
        <v>22.7745</v>
      </c>
      <c r="W215" s="557">
        <v>52.749160000000003</v>
      </c>
      <c r="X215" s="542">
        <v>1025.1756</v>
      </c>
      <c r="Y215" s="557">
        <v>6.5096999999999996</v>
      </c>
      <c r="Z215" s="542">
        <v>93.346999999999994</v>
      </c>
      <c r="AA215" s="557">
        <v>8.2799999999999994</v>
      </c>
      <c r="AB215" s="557">
        <v>0.32550000000000001</v>
      </c>
      <c r="AC215" s="557">
        <v>0.60980000000000001</v>
      </c>
      <c r="AD215" s="557">
        <v>36.572200000000002</v>
      </c>
      <c r="AE215" s="557">
        <v>22.402699999999999</v>
      </c>
      <c r="AF215" s="557">
        <v>52.389843999999997</v>
      </c>
      <c r="AG215" s="542">
        <v>1025.3635999999999</v>
      </c>
      <c r="AH215" s="557">
        <v>5.7380000000000004</v>
      </c>
      <c r="AI215" s="542">
        <v>81.757000000000005</v>
      </c>
      <c r="AJ215" s="557">
        <v>8.2439999999999998</v>
      </c>
      <c r="AK215" s="557">
        <v>1.8727</v>
      </c>
      <c r="AL215" s="557">
        <v>4.0831999999999997</v>
      </c>
      <c r="AM215" s="542">
        <v>6.5</v>
      </c>
    </row>
    <row r="216" spans="1:39">
      <c r="A216" s="562" t="s">
        <v>359</v>
      </c>
      <c r="B216" s="563">
        <v>42800</v>
      </c>
      <c r="C216" s="580">
        <v>8.3175069093681504</v>
      </c>
      <c r="D216" s="644">
        <v>8.3000000000000007</v>
      </c>
      <c r="E216" s="550">
        <v>8.6</v>
      </c>
      <c r="F216" s="550">
        <v>2.73</v>
      </c>
      <c r="G216" s="550">
        <v>3.18</v>
      </c>
      <c r="H216" s="644">
        <v>9</v>
      </c>
      <c r="I216" s="644">
        <v>3</v>
      </c>
      <c r="J216" s="644">
        <v>3</v>
      </c>
      <c r="K216" s="562">
        <v>15.4</v>
      </c>
      <c r="L216" s="562">
        <v>136</v>
      </c>
      <c r="M216" s="644">
        <v>15</v>
      </c>
      <c r="N216" s="644">
        <v>140</v>
      </c>
      <c r="O216" s="644">
        <v>1.3</v>
      </c>
      <c r="P216" s="567" t="s">
        <v>326</v>
      </c>
      <c r="Q216" s="644">
        <v>0.3</v>
      </c>
      <c r="R216" s="556"/>
      <c r="S216" s="556"/>
      <c r="T216" s="541">
        <v>8.0385625211067291E-2</v>
      </c>
      <c r="U216" s="557">
        <v>36.4694</v>
      </c>
      <c r="V216" s="557">
        <v>24.153700000000001</v>
      </c>
      <c r="W216" s="557">
        <v>54.131135</v>
      </c>
      <c r="X216" s="542">
        <v>1024.7130999999999</v>
      </c>
      <c r="Y216" s="557">
        <v>6.5423999999999998</v>
      </c>
      <c r="Z216" s="542">
        <v>96.040999999999997</v>
      </c>
      <c r="AA216" s="557">
        <v>8.2080000000000002</v>
      </c>
      <c r="AB216" s="557">
        <v>0.31059999999999999</v>
      </c>
      <c r="AC216" s="557">
        <v>0.32440000000000002</v>
      </c>
      <c r="AD216" s="557">
        <v>36.540500000000002</v>
      </c>
      <c r="AE216" s="557">
        <v>23.200500000000002</v>
      </c>
      <c r="AF216" s="557">
        <v>53.204917000000002</v>
      </c>
      <c r="AG216" s="542">
        <v>1025.1135999999999</v>
      </c>
      <c r="AH216" s="557">
        <v>4.5505000000000004</v>
      </c>
      <c r="AI216" s="542">
        <v>65.736000000000004</v>
      </c>
      <c r="AJ216" s="557">
        <v>8.0980000000000008</v>
      </c>
      <c r="AK216" s="557">
        <v>0.94699999999999995</v>
      </c>
      <c r="AL216" s="557">
        <v>3.504</v>
      </c>
      <c r="AM216" s="542">
        <v>10.6</v>
      </c>
    </row>
    <row r="217" spans="1:39">
      <c r="A217" s="562" t="s">
        <v>359</v>
      </c>
      <c r="B217" s="563">
        <v>42807</v>
      </c>
      <c r="C217" s="580">
        <v>5.9291337081864102</v>
      </c>
      <c r="D217" s="644">
        <v>5.9</v>
      </c>
      <c r="E217" s="550">
        <v>5.85</v>
      </c>
      <c r="F217" s="550">
        <v>1.94</v>
      </c>
      <c r="G217" s="550">
        <v>2.0699999999999998</v>
      </c>
      <c r="H217" s="644">
        <v>6</v>
      </c>
      <c r="I217" s="565" t="s">
        <v>349</v>
      </c>
      <c r="J217" s="644">
        <v>2</v>
      </c>
      <c r="K217" s="562">
        <v>18</v>
      </c>
      <c r="L217" s="562">
        <v>126</v>
      </c>
      <c r="M217" s="644">
        <v>18</v>
      </c>
      <c r="N217" s="644">
        <v>130</v>
      </c>
      <c r="O217" s="644">
        <v>1.6</v>
      </c>
      <c r="P217" s="567" t="s">
        <v>326</v>
      </c>
      <c r="Q217" s="644">
        <v>0.3</v>
      </c>
      <c r="R217" s="556"/>
      <c r="S217" s="556"/>
      <c r="T217" s="541">
        <v>0.1445012747390903</v>
      </c>
      <c r="U217" s="557">
        <v>36.489600000000003</v>
      </c>
      <c r="V217" s="557">
        <v>23.168500000000002</v>
      </c>
      <c r="W217" s="557">
        <v>53.098106000000001</v>
      </c>
      <c r="X217" s="542">
        <v>1025.0179000000001</v>
      </c>
      <c r="Y217" s="557">
        <v>6.0865999999999998</v>
      </c>
      <c r="Z217" s="542">
        <v>87.852000000000004</v>
      </c>
      <c r="AA217" s="557">
        <v>8.3010000000000002</v>
      </c>
      <c r="AB217" s="557">
        <v>0.84230000000000005</v>
      </c>
      <c r="AC217" s="557">
        <v>1.1145</v>
      </c>
      <c r="AD217" s="557">
        <v>36.488500000000002</v>
      </c>
      <c r="AE217" s="557">
        <v>23.168700000000001</v>
      </c>
      <c r="AF217" s="557">
        <v>53.103816999999999</v>
      </c>
      <c r="AG217" s="542">
        <v>1025.0844</v>
      </c>
      <c r="AH217" s="557">
        <v>6.0305999999999997</v>
      </c>
      <c r="AI217" s="542">
        <v>87.043999999999997</v>
      </c>
      <c r="AJ217" s="557">
        <v>8.2949999999999999</v>
      </c>
      <c r="AK217" s="557">
        <v>2.0903</v>
      </c>
      <c r="AL217" s="557">
        <v>1.9792000000000001</v>
      </c>
      <c r="AM217" s="542">
        <v>4.0999999999999996</v>
      </c>
    </row>
    <row r="218" spans="1:39">
      <c r="A218" s="562" t="s">
        <v>359</v>
      </c>
      <c r="B218" s="563">
        <v>42814</v>
      </c>
      <c r="C218" s="580">
        <v>3.8292805715070708</v>
      </c>
      <c r="D218" s="644">
        <v>3.8</v>
      </c>
      <c r="E218" s="550">
        <v>3.17</v>
      </c>
      <c r="F218" s="550">
        <v>2.15</v>
      </c>
      <c r="G218" s="550">
        <v>0.60499999999999998</v>
      </c>
      <c r="H218" s="644">
        <v>3</v>
      </c>
      <c r="I218" s="644">
        <v>2</v>
      </c>
      <c r="J218" s="565" t="s">
        <v>349</v>
      </c>
      <c r="K218" s="562">
        <v>22.9</v>
      </c>
      <c r="L218" s="562">
        <v>131</v>
      </c>
      <c r="M218" s="644">
        <v>23</v>
      </c>
      <c r="N218" s="644">
        <v>130</v>
      </c>
      <c r="O218" s="644">
        <v>3.8</v>
      </c>
      <c r="P218" s="567" t="s">
        <v>326</v>
      </c>
      <c r="Q218" s="644">
        <v>0.9</v>
      </c>
      <c r="R218" s="567"/>
      <c r="S218" s="567"/>
      <c r="T218" s="541">
        <v>0.17658584578997891</v>
      </c>
      <c r="U218" s="557">
        <v>36.5456</v>
      </c>
      <c r="V218" s="557">
        <v>21.4788</v>
      </c>
      <c r="W218" s="557">
        <v>51.364137999999997</v>
      </c>
      <c r="X218" s="542">
        <v>1025.5423000000001</v>
      </c>
      <c r="Y218" s="557">
        <v>6.6974</v>
      </c>
      <c r="Z218" s="542">
        <v>93.864999999999995</v>
      </c>
      <c r="AA218" s="557">
        <v>8.2279999999999998</v>
      </c>
      <c r="AB218" s="557">
        <v>1.1998</v>
      </c>
      <c r="AC218" s="557">
        <v>2.0112000000000001</v>
      </c>
      <c r="AD218" s="557">
        <v>36.540799999999997</v>
      </c>
      <c r="AE218" s="557">
        <v>21.453199999999999</v>
      </c>
      <c r="AF218" s="557">
        <v>51.337792999999998</v>
      </c>
      <c r="AG218" s="542">
        <v>1025.6124</v>
      </c>
      <c r="AH218" s="557">
        <v>6.5820999999999996</v>
      </c>
      <c r="AI218" s="542">
        <v>92.203999999999994</v>
      </c>
      <c r="AJ218" s="557">
        <v>8.2240000000000002</v>
      </c>
      <c r="AK218" s="557">
        <v>1.7734000000000001</v>
      </c>
      <c r="AL218" s="557">
        <v>6.1506999999999996</v>
      </c>
      <c r="AM218" s="542">
        <v>4.2</v>
      </c>
    </row>
    <row r="219" spans="1:39">
      <c r="A219" s="562" t="s">
        <v>359</v>
      </c>
      <c r="B219" s="563">
        <v>42821</v>
      </c>
      <c r="C219" s="580">
        <v>2.1771325727600241</v>
      </c>
      <c r="D219" s="644">
        <v>2.2000000000000002</v>
      </c>
      <c r="E219" s="550">
        <v>1.38</v>
      </c>
      <c r="F219" s="550">
        <v>1.3</v>
      </c>
      <c r="G219" s="550">
        <v>1.45</v>
      </c>
      <c r="H219" s="565" t="s">
        <v>348</v>
      </c>
      <c r="I219" s="565" t="s">
        <v>349</v>
      </c>
      <c r="J219" s="565" t="s">
        <v>349</v>
      </c>
      <c r="K219" s="562">
        <v>18.3</v>
      </c>
      <c r="L219" s="562">
        <v>135</v>
      </c>
      <c r="M219" s="644">
        <v>18</v>
      </c>
      <c r="N219" s="644">
        <v>140</v>
      </c>
      <c r="O219" s="644">
        <v>2.4</v>
      </c>
      <c r="P219" s="567" t="s">
        <v>326</v>
      </c>
      <c r="Q219" s="644">
        <v>0.5</v>
      </c>
      <c r="R219" s="556"/>
      <c r="S219" s="556"/>
      <c r="T219" s="541">
        <v>0.17683248031067753</v>
      </c>
      <c r="U219" s="557">
        <v>36.543799999999997</v>
      </c>
      <c r="V219" s="557">
        <v>20.960699999999999</v>
      </c>
      <c r="W219" s="557">
        <v>50.811497000000003</v>
      </c>
      <c r="X219" s="542">
        <v>1025.6844000000001</v>
      </c>
      <c r="Y219" s="557">
        <v>6.7667000000000002</v>
      </c>
      <c r="Z219" s="542">
        <v>93.959000000000003</v>
      </c>
      <c r="AA219" s="557">
        <v>8.2330000000000005</v>
      </c>
      <c r="AB219" s="557">
        <v>1.2072000000000001</v>
      </c>
      <c r="AC219" s="557">
        <v>1.1649</v>
      </c>
      <c r="AD219" s="557">
        <v>36.593800000000002</v>
      </c>
      <c r="AE219" s="557">
        <v>20.8124</v>
      </c>
      <c r="AF219" s="557">
        <v>50.722766</v>
      </c>
      <c r="AG219" s="542">
        <v>1025.8296</v>
      </c>
      <c r="AH219" s="557">
        <v>6.3670999999999998</v>
      </c>
      <c r="AI219" s="542">
        <v>88.200999999999993</v>
      </c>
      <c r="AJ219" s="557">
        <v>8.218</v>
      </c>
      <c r="AK219" s="557">
        <v>1.647</v>
      </c>
      <c r="AL219" s="557">
        <v>2.7795000000000001</v>
      </c>
      <c r="AM219" s="542">
        <v>3.5</v>
      </c>
    </row>
    <row r="220" spans="1:39">
      <c r="A220" s="546"/>
      <c r="B220" s="551"/>
      <c r="C220" s="552"/>
      <c r="D220" s="553"/>
      <c r="E220" s="554"/>
      <c r="F220" s="554"/>
      <c r="G220" s="554"/>
      <c r="H220" s="553"/>
      <c r="I220" s="553"/>
      <c r="J220" s="553"/>
      <c r="K220" s="571"/>
      <c r="L220" s="571"/>
      <c r="M220" s="553"/>
      <c r="N220" s="553"/>
      <c r="O220" s="556"/>
      <c r="P220" s="556"/>
      <c r="Q220" s="556"/>
      <c r="R220" s="556"/>
      <c r="S220" s="556"/>
      <c r="U220" s="557"/>
      <c r="V220" s="557"/>
      <c r="W220" s="557"/>
      <c r="X220" s="542"/>
      <c r="Y220" s="557"/>
      <c r="Z220" s="542"/>
      <c r="AA220" s="557"/>
      <c r="AB220" s="557"/>
      <c r="AC220" s="557"/>
      <c r="AD220" s="557"/>
      <c r="AE220" s="557"/>
      <c r="AF220" s="557"/>
      <c r="AG220" s="542"/>
      <c r="AH220" s="557"/>
      <c r="AI220" s="542"/>
      <c r="AJ220" s="557"/>
      <c r="AK220" s="557"/>
      <c r="AL220" s="557"/>
    </row>
    <row r="221" spans="1:39">
      <c r="A221" s="562" t="s">
        <v>360</v>
      </c>
      <c r="B221" s="563">
        <v>42705</v>
      </c>
      <c r="C221" s="580">
        <v>0.56177699999999997</v>
      </c>
      <c r="D221" s="644">
        <v>0.6</v>
      </c>
      <c r="E221" s="581">
        <v>-0.32600000000000001</v>
      </c>
      <c r="F221" s="582">
        <v>3.01</v>
      </c>
      <c r="G221" s="582">
        <v>0.57999999999999996</v>
      </c>
      <c r="H221" s="565" t="s">
        <v>348</v>
      </c>
      <c r="I221" s="644">
        <v>3</v>
      </c>
      <c r="J221" s="565" t="s">
        <v>349</v>
      </c>
      <c r="K221" s="562">
        <v>13.8</v>
      </c>
      <c r="L221" s="562">
        <v>83.9</v>
      </c>
      <c r="M221" s="644">
        <v>14</v>
      </c>
      <c r="N221" s="644">
        <v>80</v>
      </c>
      <c r="O221" s="644">
        <v>0.3</v>
      </c>
      <c r="P221" s="567" t="s">
        <v>326</v>
      </c>
      <c r="Q221" s="567" t="s">
        <v>326</v>
      </c>
      <c r="R221" s="556"/>
      <c r="S221" s="556"/>
      <c r="T221" s="541">
        <v>8.0894234913799656E-2</v>
      </c>
      <c r="U221" s="557">
        <v>35.947400000000002</v>
      </c>
      <c r="V221" s="557">
        <v>20.868500000000001</v>
      </c>
      <c r="W221" s="557">
        <v>49.976945999999998</v>
      </c>
      <c r="X221" s="542">
        <v>1025.2525000000001</v>
      </c>
      <c r="Y221" s="557">
        <v>7.0716999999999999</v>
      </c>
      <c r="Z221" s="542">
        <v>97.688999999999993</v>
      </c>
      <c r="AA221" s="557">
        <v>8.2309999999999999</v>
      </c>
      <c r="AB221" s="557">
        <v>0.50900000000000001</v>
      </c>
      <c r="AC221" s="557">
        <v>0.4597</v>
      </c>
      <c r="AD221" s="557">
        <v>35.950800000000001</v>
      </c>
      <c r="AE221" s="557">
        <v>20.869900000000001</v>
      </c>
      <c r="AF221" s="557">
        <v>49.986499999999999</v>
      </c>
      <c r="AG221" s="542">
        <v>1025.2929999999999</v>
      </c>
      <c r="AH221" s="557">
        <v>7.0804</v>
      </c>
      <c r="AI221" s="542">
        <v>97.813999999999993</v>
      </c>
      <c r="AJ221" s="557">
        <v>8.23</v>
      </c>
      <c r="AK221" s="557">
        <v>0.41920000000000002</v>
      </c>
      <c r="AL221" s="557">
        <v>0.46839999999999998</v>
      </c>
      <c r="AM221" s="542">
        <v>6.9</v>
      </c>
    </row>
    <row r="222" spans="1:39">
      <c r="A222" s="562" t="s">
        <v>360</v>
      </c>
      <c r="B222" s="563">
        <v>42713</v>
      </c>
      <c r="C222" s="580">
        <v>1.1616930000000001</v>
      </c>
      <c r="D222" s="644">
        <v>1.2</v>
      </c>
      <c r="E222" s="583">
        <v>1.62</v>
      </c>
      <c r="F222" s="582">
        <v>2.68</v>
      </c>
      <c r="G222" s="582">
        <v>0.34899999999999998</v>
      </c>
      <c r="H222" s="565" t="s">
        <v>348</v>
      </c>
      <c r="I222" s="644">
        <v>3</v>
      </c>
      <c r="J222" s="565" t="s">
        <v>349</v>
      </c>
      <c r="K222" s="562">
        <v>13.7</v>
      </c>
      <c r="L222" s="562">
        <v>94.5</v>
      </c>
      <c r="M222" s="644">
        <v>14</v>
      </c>
      <c r="N222" s="644">
        <v>90</v>
      </c>
      <c r="O222" s="644">
        <v>0.3</v>
      </c>
      <c r="P222" s="567" t="s">
        <v>326</v>
      </c>
      <c r="Q222" s="567" t="s">
        <v>326</v>
      </c>
      <c r="R222" s="556"/>
      <c r="S222" s="556"/>
      <c r="T222" s="558">
        <v>8.2357615918734806E-2</v>
      </c>
      <c r="U222" s="557">
        <v>36.161999999999999</v>
      </c>
      <c r="V222" s="557">
        <v>20.722200000000001</v>
      </c>
      <c r="W222" s="557">
        <v>50.088605999999999</v>
      </c>
      <c r="X222" s="542">
        <v>1025.4570000000001</v>
      </c>
      <c r="Y222" s="557">
        <v>6.7668999999999997</v>
      </c>
      <c r="Z222" s="542">
        <v>93.35</v>
      </c>
      <c r="AA222" s="557">
        <v>8.1310000000000002</v>
      </c>
      <c r="AB222" s="557">
        <v>0.27600000000000002</v>
      </c>
      <c r="AC222" s="557">
        <v>0.33460000000000001</v>
      </c>
      <c r="AD222" s="557">
        <v>36.158900000000003</v>
      </c>
      <c r="AE222" s="557">
        <v>20.702400000000001</v>
      </c>
      <c r="AF222" s="557">
        <v>50.067999</v>
      </c>
      <c r="AG222" s="542">
        <v>1025.4976999999999</v>
      </c>
      <c r="AH222" s="557">
        <v>6.7694000000000001</v>
      </c>
      <c r="AI222" s="542">
        <v>93.349000000000004</v>
      </c>
      <c r="AJ222" s="557">
        <v>8.14</v>
      </c>
      <c r="AK222" s="557">
        <v>0.31390000000000001</v>
      </c>
      <c r="AL222" s="557">
        <v>0.42659999999999998</v>
      </c>
      <c r="AM222" s="542">
        <v>9</v>
      </c>
    </row>
    <row r="223" spans="1:39">
      <c r="A223" s="562" t="s">
        <v>360</v>
      </c>
      <c r="B223" s="563">
        <v>42720</v>
      </c>
      <c r="C223" s="580">
        <v>0.46329700000000001</v>
      </c>
      <c r="D223" s="565" t="s">
        <v>350</v>
      </c>
      <c r="E223" s="582">
        <v>1.53</v>
      </c>
      <c r="F223" s="582">
        <v>1.31</v>
      </c>
      <c r="G223" s="582">
        <v>0.44900000000000001</v>
      </c>
      <c r="H223" s="565" t="s">
        <v>348</v>
      </c>
      <c r="I223" s="565" t="s">
        <v>349</v>
      </c>
      <c r="J223" s="565" t="s">
        <v>349</v>
      </c>
      <c r="K223" s="562">
        <v>11.5</v>
      </c>
      <c r="L223" s="562">
        <v>103</v>
      </c>
      <c r="M223" s="644">
        <v>12</v>
      </c>
      <c r="N223" s="644">
        <v>100</v>
      </c>
      <c r="O223" s="644">
        <v>0.3</v>
      </c>
      <c r="P223" s="567" t="s">
        <v>326</v>
      </c>
      <c r="Q223" s="567" t="s">
        <v>326</v>
      </c>
      <c r="R223" s="556"/>
      <c r="S223" s="556"/>
      <c r="T223" s="541">
        <v>0.10161498635596021</v>
      </c>
      <c r="U223" s="557">
        <v>36.304499999999997</v>
      </c>
      <c r="V223" s="557">
        <v>21.790299999999998</v>
      </c>
      <c r="W223" s="557">
        <v>51.392662000000001</v>
      </c>
      <c r="X223" s="542">
        <v>1025.2714000000001</v>
      </c>
      <c r="Y223" s="557">
        <v>6.9767000000000001</v>
      </c>
      <c r="Z223" s="542">
        <v>98.183999999999997</v>
      </c>
      <c r="AA223" s="557">
        <v>8.1340000000000003</v>
      </c>
      <c r="AB223" s="557">
        <v>0.57220000000000004</v>
      </c>
      <c r="AC223" s="557">
        <v>0.47539999999999999</v>
      </c>
      <c r="AD223" s="557">
        <v>36.303699999999999</v>
      </c>
      <c r="AE223" s="557">
        <v>21.790099999999999</v>
      </c>
      <c r="AF223" s="557">
        <v>51.395370999999997</v>
      </c>
      <c r="AG223" s="542">
        <v>1025.3091999999999</v>
      </c>
      <c r="AH223" s="557">
        <v>6.9568000000000003</v>
      </c>
      <c r="AI223" s="542">
        <v>97.903999999999996</v>
      </c>
      <c r="AJ223" s="557">
        <v>8.141</v>
      </c>
      <c r="AK223" s="557">
        <v>0.54190000000000005</v>
      </c>
      <c r="AL223" s="557">
        <v>0.52529999999999999</v>
      </c>
      <c r="AM223" s="542">
        <v>6.7</v>
      </c>
    </row>
    <row r="224" spans="1:39">
      <c r="A224" s="562" t="s">
        <v>360</v>
      </c>
      <c r="B224" s="563">
        <v>42727</v>
      </c>
      <c r="C224" s="580">
        <v>0.46365899999999999</v>
      </c>
      <c r="D224" s="565" t="s">
        <v>350</v>
      </c>
      <c r="E224" s="583">
        <v>1.41</v>
      </c>
      <c r="F224" s="583">
        <v>2.87</v>
      </c>
      <c r="G224" s="583">
        <v>0.13200000000000001</v>
      </c>
      <c r="H224" s="565" t="s">
        <v>348</v>
      </c>
      <c r="I224" s="644">
        <v>3</v>
      </c>
      <c r="J224" s="565" t="s">
        <v>349</v>
      </c>
      <c r="K224" s="562">
        <v>13.7</v>
      </c>
      <c r="L224" s="562">
        <v>110</v>
      </c>
      <c r="M224" s="644">
        <v>14</v>
      </c>
      <c r="N224" s="644">
        <v>110</v>
      </c>
      <c r="O224" s="644">
        <v>0.4</v>
      </c>
      <c r="P224" s="567" t="s">
        <v>326</v>
      </c>
      <c r="Q224" s="567" t="s">
        <v>326</v>
      </c>
      <c r="R224" s="556"/>
      <c r="S224" s="552"/>
      <c r="T224" s="541">
        <v>0.10706254526285941</v>
      </c>
      <c r="U224" s="557">
        <v>36.423200000000001</v>
      </c>
      <c r="V224" s="557">
        <v>22.035299999999999</v>
      </c>
      <c r="W224" s="557">
        <v>51.802244999999999</v>
      </c>
      <c r="X224" s="542">
        <v>1025.2905000000001</v>
      </c>
      <c r="Y224" s="557">
        <v>6.9070999999999998</v>
      </c>
      <c r="Z224" s="542">
        <v>97.694999999999993</v>
      </c>
      <c r="AA224" s="557">
        <v>8.0069999999999997</v>
      </c>
      <c r="AB224" s="557">
        <v>0.67579999999999996</v>
      </c>
      <c r="AC224" s="557">
        <v>0.92549999999999999</v>
      </c>
      <c r="AD224" s="557">
        <v>36.421599999999998</v>
      </c>
      <c r="AE224" s="557">
        <v>22.018999999999998</v>
      </c>
      <c r="AF224" s="557">
        <v>51.786988999999998</v>
      </c>
      <c r="AG224" s="542">
        <v>1025.3333</v>
      </c>
      <c r="AH224" s="557">
        <v>6.8436000000000003</v>
      </c>
      <c r="AI224" s="542">
        <v>96.768000000000001</v>
      </c>
      <c r="AJ224" s="557">
        <v>8.0079999999999991</v>
      </c>
      <c r="AK224" s="557">
        <v>0.56899999999999995</v>
      </c>
      <c r="AL224" s="557">
        <v>0.66910000000000003</v>
      </c>
      <c r="AM224" s="542">
        <v>6.5</v>
      </c>
    </row>
    <row r="225" spans="1:39">
      <c r="A225" s="562" t="s">
        <v>360</v>
      </c>
      <c r="B225" s="563">
        <v>42744</v>
      </c>
      <c r="C225" s="580">
        <v>0.51840200000000003</v>
      </c>
      <c r="D225" s="644">
        <v>0.5</v>
      </c>
      <c r="E225" s="582">
        <v>0.83699999999999997</v>
      </c>
      <c r="F225" s="584">
        <v>2.12</v>
      </c>
      <c r="G225" s="582">
        <v>0.59499999999999997</v>
      </c>
      <c r="H225" s="565" t="s">
        <v>348</v>
      </c>
      <c r="I225" s="644">
        <v>2</v>
      </c>
      <c r="J225" s="565" t="s">
        <v>349</v>
      </c>
      <c r="K225" s="562">
        <v>13.8</v>
      </c>
      <c r="L225" s="562">
        <v>108</v>
      </c>
      <c r="M225" s="644">
        <v>14</v>
      </c>
      <c r="N225" s="644">
        <v>110</v>
      </c>
      <c r="O225" s="644">
        <v>0.5</v>
      </c>
      <c r="P225" s="567" t="s">
        <v>326</v>
      </c>
      <c r="Q225" s="644">
        <v>0.1</v>
      </c>
      <c r="R225" s="556"/>
      <c r="S225" s="552"/>
      <c r="T225" s="541">
        <v>0.11566817897543624</v>
      </c>
      <c r="U225" s="557">
        <v>36.726999999999997</v>
      </c>
      <c r="V225" s="557">
        <v>22.161999999999999</v>
      </c>
      <c r="W225" s="557">
        <v>52.322125</v>
      </c>
      <c r="X225" s="542">
        <v>1025.49</v>
      </c>
      <c r="Y225" s="557">
        <v>6.6772</v>
      </c>
      <c r="Z225" s="542">
        <v>94.822000000000003</v>
      </c>
      <c r="AA225" s="557">
        <v>8.1389999999999993</v>
      </c>
      <c r="AB225" s="557">
        <v>0.80189999999999995</v>
      </c>
      <c r="AC225" s="557">
        <v>0.6673</v>
      </c>
      <c r="AD225" s="557">
        <v>36.726199999999999</v>
      </c>
      <c r="AE225" s="557">
        <v>22.165099999999999</v>
      </c>
      <c r="AF225" s="557">
        <v>52.327984000000001</v>
      </c>
      <c r="AG225" s="542">
        <v>1025.5225</v>
      </c>
      <c r="AH225" s="557">
        <v>6.7003000000000004</v>
      </c>
      <c r="AI225" s="542">
        <v>95.156000000000006</v>
      </c>
      <c r="AJ225" s="557">
        <v>8.1470000000000002</v>
      </c>
      <c r="AK225" s="557">
        <v>0.76480000000000004</v>
      </c>
      <c r="AL225" s="557">
        <v>0.88339999999999996</v>
      </c>
      <c r="AM225" s="542">
        <v>5</v>
      </c>
    </row>
    <row r="226" spans="1:39">
      <c r="A226" s="562" t="s">
        <v>360</v>
      </c>
      <c r="B226" s="563">
        <v>42751</v>
      </c>
      <c r="C226" s="580">
        <v>0.55769400000000002</v>
      </c>
      <c r="D226" s="644">
        <v>0.6</v>
      </c>
      <c r="E226" s="583">
        <v>0.65</v>
      </c>
      <c r="F226" s="581">
        <v>1.38</v>
      </c>
      <c r="G226" s="583">
        <v>0.29499999999999998</v>
      </c>
      <c r="H226" s="565" t="s">
        <v>348</v>
      </c>
      <c r="I226" s="565" t="s">
        <v>349</v>
      </c>
      <c r="J226" s="565" t="s">
        <v>349</v>
      </c>
      <c r="K226" s="562">
        <v>15.5</v>
      </c>
      <c r="L226" s="562">
        <v>130</v>
      </c>
      <c r="M226" s="644">
        <v>16</v>
      </c>
      <c r="N226" s="644">
        <v>130</v>
      </c>
      <c r="O226" s="644">
        <v>1</v>
      </c>
      <c r="P226" s="567" t="s">
        <v>326</v>
      </c>
      <c r="Q226" s="644">
        <v>0.2</v>
      </c>
      <c r="R226" s="556"/>
      <c r="S226" s="552"/>
      <c r="T226" s="541">
        <v>0.11716761940512929</v>
      </c>
      <c r="U226" s="557">
        <v>36.834099999999999</v>
      </c>
      <c r="V226" s="557">
        <v>22.614599999999999</v>
      </c>
      <c r="W226" s="557">
        <v>52.944828999999999</v>
      </c>
      <c r="X226" s="542">
        <v>1025.4404</v>
      </c>
      <c r="Y226" s="557">
        <v>6.6779000000000002</v>
      </c>
      <c r="Z226" s="542">
        <v>95.65</v>
      </c>
      <c r="AA226" s="557">
        <v>8.2260000000000009</v>
      </c>
      <c r="AB226" s="557">
        <v>0.78859999999999997</v>
      </c>
      <c r="AC226" s="557">
        <v>0.80549999999999999</v>
      </c>
      <c r="AD226" s="557">
        <v>36.834800000000001</v>
      </c>
      <c r="AE226" s="557">
        <v>22.615300000000001</v>
      </c>
      <c r="AF226" s="557">
        <v>52.950195999999998</v>
      </c>
      <c r="AG226" s="542">
        <v>1025.4770000000001</v>
      </c>
      <c r="AH226" s="557">
        <v>6.6837999999999997</v>
      </c>
      <c r="AI226" s="542">
        <v>95.736000000000004</v>
      </c>
      <c r="AJ226" s="557">
        <v>8.1910000000000007</v>
      </c>
      <c r="AK226" s="557">
        <v>0.73299999999999998</v>
      </c>
      <c r="AL226" s="557">
        <v>0.99490000000000001</v>
      </c>
      <c r="AM226" s="542">
        <v>5.0999999999999996</v>
      </c>
    </row>
    <row r="227" spans="1:39">
      <c r="A227" s="562" t="s">
        <v>360</v>
      </c>
      <c r="B227" s="563">
        <v>42758</v>
      </c>
      <c r="C227" s="580">
        <v>0.40518900000000002</v>
      </c>
      <c r="D227" s="565" t="s">
        <v>350</v>
      </c>
      <c r="E227" s="582">
        <v>0.53</v>
      </c>
      <c r="F227" s="583">
        <v>0.97599999999999998</v>
      </c>
      <c r="G227" s="582">
        <v>1.22</v>
      </c>
      <c r="H227" s="565" t="s">
        <v>348</v>
      </c>
      <c r="I227" s="565" t="s">
        <v>349</v>
      </c>
      <c r="J227" s="565" t="s">
        <v>349</v>
      </c>
      <c r="K227" s="562">
        <v>12.7</v>
      </c>
      <c r="L227" s="562">
        <v>114</v>
      </c>
      <c r="M227" s="644">
        <v>13</v>
      </c>
      <c r="N227" s="644">
        <v>110</v>
      </c>
      <c r="O227" s="644">
        <v>1</v>
      </c>
      <c r="P227" s="567" t="s">
        <v>326</v>
      </c>
      <c r="Q227" s="644">
        <v>0.2</v>
      </c>
      <c r="R227" s="556"/>
      <c r="S227" s="556"/>
      <c r="T227" s="541">
        <v>0.14012289442583548</v>
      </c>
      <c r="U227" s="557">
        <v>36.923999999999999</v>
      </c>
      <c r="V227" s="557">
        <v>21.938400000000001</v>
      </c>
      <c r="W227" s="557">
        <v>52.330294000000002</v>
      </c>
      <c r="X227" s="542">
        <v>1025.7012999999999</v>
      </c>
      <c r="Y227" s="557">
        <v>6.6243999999999996</v>
      </c>
      <c r="Z227" s="542">
        <v>93.81</v>
      </c>
      <c r="AA227" s="557">
        <v>8.2620000000000005</v>
      </c>
      <c r="AB227" s="557">
        <v>0.86580000000000001</v>
      </c>
      <c r="AC227" s="557">
        <v>0.87390000000000001</v>
      </c>
      <c r="AD227" s="557">
        <v>36.916899999999998</v>
      </c>
      <c r="AE227" s="557">
        <v>21.913499999999999</v>
      </c>
      <c r="AF227" s="557">
        <v>52.298259999999999</v>
      </c>
      <c r="AG227" s="542">
        <v>1025.7393999999999</v>
      </c>
      <c r="AH227" s="557">
        <v>6.6056999999999997</v>
      </c>
      <c r="AI227" s="542">
        <v>93.501000000000005</v>
      </c>
      <c r="AJ227" s="557">
        <v>8.2650000000000006</v>
      </c>
      <c r="AK227" s="557">
        <v>0.93259999999999998</v>
      </c>
      <c r="AL227" s="557">
        <v>1.3193999999999999</v>
      </c>
      <c r="AM227" s="542">
        <v>4.8</v>
      </c>
    </row>
    <row r="228" spans="1:39">
      <c r="A228" s="562" t="s">
        <v>360</v>
      </c>
      <c r="B228" s="563">
        <v>42765</v>
      </c>
      <c r="C228" s="580">
        <v>0.48988199999999998</v>
      </c>
      <c r="D228" s="565" t="s">
        <v>350</v>
      </c>
      <c r="E228" s="582">
        <v>0.63900000000000001</v>
      </c>
      <c r="F228" s="582">
        <v>1.23</v>
      </c>
      <c r="G228" s="582">
        <v>0.66300000000000003</v>
      </c>
      <c r="H228" s="565" t="s">
        <v>348</v>
      </c>
      <c r="I228" s="565" t="s">
        <v>349</v>
      </c>
      <c r="J228" s="565" t="s">
        <v>349</v>
      </c>
      <c r="K228" s="562">
        <v>14.4</v>
      </c>
      <c r="L228" s="562">
        <v>113</v>
      </c>
      <c r="M228" s="644">
        <v>14</v>
      </c>
      <c r="N228" s="644">
        <v>110</v>
      </c>
      <c r="O228" s="644">
        <v>0.7</v>
      </c>
      <c r="P228" s="567" t="s">
        <v>326</v>
      </c>
      <c r="Q228" s="644">
        <v>0.1</v>
      </c>
      <c r="R228" s="556"/>
      <c r="S228" s="556"/>
      <c r="T228" s="541">
        <v>0.13298688478192164</v>
      </c>
      <c r="U228" s="557">
        <v>37.122700000000002</v>
      </c>
      <c r="V228" s="557">
        <v>23.073699999999999</v>
      </c>
      <c r="W228" s="557">
        <v>53.811568000000001</v>
      </c>
      <c r="X228" s="542">
        <v>1025.5253</v>
      </c>
      <c r="Y228" s="557">
        <v>6.5518999999999998</v>
      </c>
      <c r="Z228" s="542">
        <v>94.759</v>
      </c>
      <c r="AA228" s="557">
        <v>8.3109999999999999</v>
      </c>
      <c r="AB228" s="557">
        <v>0.75119999999999998</v>
      </c>
      <c r="AC228" s="557">
        <v>1.0271999999999999</v>
      </c>
      <c r="AD228" s="557">
        <v>37.125500000000002</v>
      </c>
      <c r="AE228" s="557">
        <v>23.072299999999998</v>
      </c>
      <c r="AF228" s="557">
        <v>53.817351000000002</v>
      </c>
      <c r="AG228" s="542">
        <v>1025.5642</v>
      </c>
      <c r="AH228" s="557">
        <v>6.5632000000000001</v>
      </c>
      <c r="AI228" s="542">
        <v>94.921999999999997</v>
      </c>
      <c r="AJ228" s="557">
        <v>8.3179999999999996</v>
      </c>
      <c r="AK228" s="557">
        <v>0.70989999999999998</v>
      </c>
      <c r="AL228" s="557">
        <v>1.4517</v>
      </c>
      <c r="AM228" s="542">
        <v>3.7</v>
      </c>
    </row>
    <row r="229" spans="1:39">
      <c r="A229" s="562" t="s">
        <v>360</v>
      </c>
      <c r="B229" s="563">
        <v>42772</v>
      </c>
      <c r="C229" s="580">
        <v>0.41211599999999998</v>
      </c>
      <c r="D229" s="565" t="s">
        <v>350</v>
      </c>
      <c r="E229" s="582">
        <v>0.60199999999999998</v>
      </c>
      <c r="F229" s="582">
        <v>2.0699999999999998</v>
      </c>
      <c r="G229" s="582">
        <v>3.5299999999999998E-2</v>
      </c>
      <c r="H229" s="565" t="s">
        <v>348</v>
      </c>
      <c r="I229" s="644">
        <v>2</v>
      </c>
      <c r="J229" s="565" t="s">
        <v>349</v>
      </c>
      <c r="K229" s="562">
        <v>14.9</v>
      </c>
      <c r="L229" s="562">
        <v>124</v>
      </c>
      <c r="M229" s="644">
        <v>15</v>
      </c>
      <c r="N229" s="644">
        <v>120</v>
      </c>
      <c r="O229" s="644">
        <v>0.7</v>
      </c>
      <c r="P229" s="567" t="s">
        <v>326</v>
      </c>
      <c r="Q229" s="644">
        <v>0.1</v>
      </c>
      <c r="R229" s="556"/>
      <c r="S229" s="556"/>
      <c r="T229" s="541">
        <v>0.13070926672950273</v>
      </c>
      <c r="U229" s="557">
        <v>36.935600000000001</v>
      </c>
      <c r="V229" s="557">
        <v>22.6569</v>
      </c>
      <c r="W229" s="557">
        <v>53.119667999999997</v>
      </c>
      <c r="X229" s="542">
        <v>1025.5030999999999</v>
      </c>
      <c r="Y229" s="557">
        <v>6.5109000000000004</v>
      </c>
      <c r="Z229" s="542">
        <v>93.382999999999996</v>
      </c>
      <c r="AA229" s="557">
        <v>8.3019999999999996</v>
      </c>
      <c r="AB229" s="557">
        <v>0.87709999999999999</v>
      </c>
      <c r="AC229" s="557">
        <v>1.0813999999999999</v>
      </c>
      <c r="AD229" s="557">
        <v>36.938000000000002</v>
      </c>
      <c r="AE229" s="557">
        <v>22.656600000000001</v>
      </c>
      <c r="AF229" s="557">
        <v>53.126851000000002</v>
      </c>
      <c r="AG229" s="542">
        <v>1025.5468000000001</v>
      </c>
      <c r="AH229" s="557">
        <v>6.4705000000000004</v>
      </c>
      <c r="AI229" s="542">
        <v>92.804000000000002</v>
      </c>
      <c r="AJ229" s="557">
        <v>8.3059999999999992</v>
      </c>
      <c r="AK229" s="557">
        <v>0.83609999999999995</v>
      </c>
      <c r="AL229" s="557">
        <v>0.91710000000000003</v>
      </c>
      <c r="AM229" s="542">
        <v>4.5999999999999996</v>
      </c>
    </row>
    <row r="230" spans="1:39">
      <c r="A230" s="562" t="s">
        <v>360</v>
      </c>
      <c r="B230" s="563">
        <v>42779</v>
      </c>
      <c r="C230" s="580">
        <v>0.29582999999999998</v>
      </c>
      <c r="D230" s="565" t="s">
        <v>350</v>
      </c>
      <c r="E230" s="581">
        <v>1.45</v>
      </c>
      <c r="F230" s="581">
        <v>1.57</v>
      </c>
      <c r="G230" s="581">
        <v>0.443</v>
      </c>
      <c r="H230" s="565" t="s">
        <v>348</v>
      </c>
      <c r="I230" s="565" t="s">
        <v>349</v>
      </c>
      <c r="J230" s="565" t="s">
        <v>349</v>
      </c>
      <c r="K230" s="562">
        <v>13.7</v>
      </c>
      <c r="L230" s="562">
        <v>129</v>
      </c>
      <c r="M230" s="644">
        <v>14</v>
      </c>
      <c r="N230" s="644">
        <v>130</v>
      </c>
      <c r="O230" s="644">
        <v>0.6</v>
      </c>
      <c r="P230" s="567" t="s">
        <v>326</v>
      </c>
      <c r="Q230" s="644">
        <v>0.1</v>
      </c>
      <c r="R230" s="556"/>
      <c r="S230" s="556"/>
      <c r="T230" s="541">
        <v>8.2867074377144065E-2</v>
      </c>
      <c r="U230" s="557">
        <v>36.1524</v>
      </c>
      <c r="V230" s="557">
        <v>21.504100000000001</v>
      </c>
      <c r="W230" s="557">
        <v>50.899270000000001</v>
      </c>
      <c r="X230" s="542">
        <v>1025.2353000000001</v>
      </c>
      <c r="Y230" s="557">
        <v>6.7435999999999998</v>
      </c>
      <c r="Z230" s="542">
        <v>94.337999999999994</v>
      </c>
      <c r="AA230" s="557">
        <v>8.24</v>
      </c>
      <c r="AB230" s="557">
        <v>0.438</v>
      </c>
      <c r="AC230" s="557">
        <v>0.59940000000000004</v>
      </c>
      <c r="AD230" s="557">
        <v>36.764800000000001</v>
      </c>
      <c r="AE230" s="557">
        <v>21.9572</v>
      </c>
      <c r="AF230" s="557">
        <v>52.153770000000002</v>
      </c>
      <c r="AG230" s="542">
        <v>1025.6111000000001</v>
      </c>
      <c r="AH230" s="557">
        <v>6.4481999999999999</v>
      </c>
      <c r="AI230" s="542">
        <v>91.26</v>
      </c>
      <c r="AJ230" s="557">
        <v>8.23</v>
      </c>
      <c r="AK230" s="557">
        <v>1.0248999999999999</v>
      </c>
      <c r="AL230" s="557">
        <v>1.0732999999999999</v>
      </c>
      <c r="AM230" s="542">
        <v>6.2</v>
      </c>
    </row>
    <row r="231" spans="1:39">
      <c r="A231" s="562" t="s">
        <v>360</v>
      </c>
      <c r="B231" s="563">
        <v>42786</v>
      </c>
      <c r="C231" s="580">
        <v>0.53153799999999995</v>
      </c>
      <c r="D231" s="644">
        <v>0.5</v>
      </c>
      <c r="E231" s="582">
        <v>1.1399999999999999</v>
      </c>
      <c r="F231" s="582">
        <v>1.58</v>
      </c>
      <c r="G231" s="582">
        <v>1.03</v>
      </c>
      <c r="H231" s="565" t="s">
        <v>348</v>
      </c>
      <c r="I231" s="565" t="s">
        <v>349</v>
      </c>
      <c r="J231" s="565" t="s">
        <v>349</v>
      </c>
      <c r="K231" s="562">
        <v>11.4</v>
      </c>
      <c r="L231" s="562">
        <v>112</v>
      </c>
      <c r="M231" s="644">
        <v>11</v>
      </c>
      <c r="N231" s="644">
        <v>110</v>
      </c>
      <c r="O231" s="644">
        <v>1.2</v>
      </c>
      <c r="P231" s="567" t="s">
        <v>326</v>
      </c>
      <c r="Q231" s="644">
        <v>0.3</v>
      </c>
      <c r="R231" s="556"/>
      <c r="S231" s="556"/>
      <c r="T231" s="541">
        <v>9.9309242904202663E-2</v>
      </c>
      <c r="U231" s="557">
        <v>36.402099999999997</v>
      </c>
      <c r="V231" s="557">
        <v>22.814299999999999</v>
      </c>
      <c r="W231" s="557">
        <v>52.606461000000003</v>
      </c>
      <c r="X231" s="542">
        <v>1025.0565999999999</v>
      </c>
      <c r="Y231" s="557">
        <v>6.6788999999999996</v>
      </c>
      <c r="Z231" s="542">
        <v>95.759</v>
      </c>
      <c r="AA231" s="557">
        <v>8.2409999999999997</v>
      </c>
      <c r="AB231" s="557">
        <v>0.1739</v>
      </c>
      <c r="AC231" s="557">
        <v>0.66479999999999995</v>
      </c>
      <c r="AD231" s="557">
        <v>36.4407</v>
      </c>
      <c r="AE231" s="557">
        <v>22.7044</v>
      </c>
      <c r="AF231" s="557">
        <v>52.542147999999997</v>
      </c>
      <c r="AG231" s="542">
        <v>1025.1525999999999</v>
      </c>
      <c r="AH231" s="557">
        <v>6.4791999999999996</v>
      </c>
      <c r="AI231" s="542">
        <v>92.739000000000004</v>
      </c>
      <c r="AJ231" s="557">
        <v>8.01</v>
      </c>
      <c r="AK231" s="557">
        <v>0.44669999999999999</v>
      </c>
      <c r="AL231" s="557">
        <v>1.0455000000000001</v>
      </c>
      <c r="AM231" s="542">
        <v>7</v>
      </c>
    </row>
    <row r="232" spans="1:39">
      <c r="A232" s="562" t="s">
        <v>360</v>
      </c>
      <c r="B232" s="563">
        <v>42793</v>
      </c>
      <c r="C232" s="580">
        <v>0.77993376536738768</v>
      </c>
      <c r="D232" s="644">
        <v>0.8</v>
      </c>
      <c r="E232" s="550">
        <v>0.78800000000000003</v>
      </c>
      <c r="F232" s="550">
        <v>1.03</v>
      </c>
      <c r="G232" s="550">
        <v>1.1299999999999999</v>
      </c>
      <c r="H232" s="565" t="s">
        <v>348</v>
      </c>
      <c r="I232" s="565" t="s">
        <v>349</v>
      </c>
      <c r="J232" s="565" t="s">
        <v>349</v>
      </c>
      <c r="K232" s="562">
        <v>15.9</v>
      </c>
      <c r="L232" s="562">
        <v>153</v>
      </c>
      <c r="M232" s="644">
        <v>16</v>
      </c>
      <c r="N232" s="644">
        <v>150</v>
      </c>
      <c r="O232" s="644">
        <v>0.9</v>
      </c>
      <c r="P232" s="567" t="s">
        <v>326</v>
      </c>
      <c r="Q232" s="644">
        <v>0.2</v>
      </c>
      <c r="R232" s="556"/>
      <c r="S232" s="556"/>
      <c r="T232" s="541">
        <v>0.12295896863642385</v>
      </c>
      <c r="U232" s="557">
        <v>36.492100000000001</v>
      </c>
      <c r="V232" s="557">
        <v>22.884599999999999</v>
      </c>
      <c r="W232" s="557">
        <v>52.796992000000003</v>
      </c>
      <c r="X232" s="542">
        <v>1025.1022</v>
      </c>
      <c r="Y232" s="557">
        <v>6.609</v>
      </c>
      <c r="Z232" s="542">
        <v>94.921999999999997</v>
      </c>
      <c r="AA232" s="557">
        <v>8.3130000000000006</v>
      </c>
      <c r="AB232" s="557">
        <v>0.48330000000000001</v>
      </c>
      <c r="AC232" s="557">
        <v>0.70240000000000002</v>
      </c>
      <c r="AD232" s="557">
        <v>36.4925</v>
      </c>
      <c r="AE232" s="557">
        <v>22.790199999999999</v>
      </c>
      <c r="AF232" s="557">
        <v>52.699942</v>
      </c>
      <c r="AG232" s="542">
        <v>1025.1637000000001</v>
      </c>
      <c r="AH232" s="557">
        <v>6.5339</v>
      </c>
      <c r="AI232" s="542">
        <v>93.69</v>
      </c>
      <c r="AJ232" s="557">
        <v>8.3119999999999994</v>
      </c>
      <c r="AK232" s="557">
        <v>0.5242</v>
      </c>
      <c r="AL232" s="557">
        <v>1.0446</v>
      </c>
      <c r="AM232" s="542">
        <v>7.3</v>
      </c>
    </row>
    <row r="233" spans="1:39">
      <c r="A233" s="562" t="s">
        <v>360</v>
      </c>
      <c r="B233" s="563">
        <v>42800</v>
      </c>
      <c r="C233" s="580">
        <v>0.71269131802153818</v>
      </c>
      <c r="D233" s="644">
        <v>0.7</v>
      </c>
      <c r="E233" s="550">
        <v>1.44</v>
      </c>
      <c r="F233" s="550">
        <v>1.27</v>
      </c>
      <c r="G233" s="550">
        <v>1.33</v>
      </c>
      <c r="H233" s="565" t="s">
        <v>348</v>
      </c>
      <c r="I233" s="565" t="s">
        <v>349</v>
      </c>
      <c r="J233" s="565" t="s">
        <v>349</v>
      </c>
      <c r="K233" s="562">
        <v>14.1</v>
      </c>
      <c r="L233" s="562">
        <v>127</v>
      </c>
      <c r="M233" s="644">
        <v>14</v>
      </c>
      <c r="N233" s="644">
        <v>130</v>
      </c>
      <c r="O233" s="644">
        <v>0.6</v>
      </c>
      <c r="P233" s="567" t="s">
        <v>326</v>
      </c>
      <c r="Q233" s="567" t="s">
        <v>326</v>
      </c>
      <c r="R233" s="556"/>
      <c r="S233" s="556"/>
      <c r="T233" s="541">
        <v>8.0765684528233142E-2</v>
      </c>
      <c r="U233" s="557">
        <v>36.498399999999997</v>
      </c>
      <c r="V233" s="557">
        <v>24.1751</v>
      </c>
      <c r="W233" s="557">
        <v>54.192239999999998</v>
      </c>
      <c r="X233" s="542">
        <v>1024.7280000000001</v>
      </c>
      <c r="Y233" s="557">
        <v>6.3898000000000001</v>
      </c>
      <c r="Z233" s="542">
        <v>93.850999999999999</v>
      </c>
      <c r="AA233" s="557">
        <v>8.2029999999999994</v>
      </c>
      <c r="AB233" s="557">
        <v>0.24010000000000001</v>
      </c>
      <c r="AC233" s="557">
        <v>0.34250000000000003</v>
      </c>
      <c r="AD233" s="557">
        <v>36.474400000000003</v>
      </c>
      <c r="AE233" s="557">
        <v>23.999199999999998</v>
      </c>
      <c r="AF233" s="557">
        <v>53.974970999999996</v>
      </c>
      <c r="AG233" s="542">
        <v>1024.7996000000001</v>
      </c>
      <c r="AH233" s="557">
        <v>6.4419000000000004</v>
      </c>
      <c r="AI233" s="542">
        <v>94.316999999999993</v>
      </c>
      <c r="AJ233" s="557">
        <v>8.26</v>
      </c>
      <c r="AK233" s="557">
        <v>0.29110000000000003</v>
      </c>
      <c r="AL233" s="557">
        <v>0.78100000000000003</v>
      </c>
      <c r="AM233" s="542">
        <v>9.8000000000000007</v>
      </c>
    </row>
    <row r="234" spans="1:39">
      <c r="A234" s="562" t="s">
        <v>360</v>
      </c>
      <c r="B234" s="563">
        <v>42807</v>
      </c>
      <c r="C234" s="580">
        <v>6.2350343085866768</v>
      </c>
      <c r="D234" s="644">
        <v>6.2</v>
      </c>
      <c r="E234" s="550">
        <v>6.29</v>
      </c>
      <c r="F234" s="550">
        <v>2.81</v>
      </c>
      <c r="G234" s="550">
        <v>2.67</v>
      </c>
      <c r="H234" s="644">
        <v>6</v>
      </c>
      <c r="I234" s="644">
        <v>3</v>
      </c>
      <c r="J234" s="644">
        <v>3</v>
      </c>
      <c r="K234" s="562">
        <v>14.2</v>
      </c>
      <c r="L234" s="562">
        <v>98.9</v>
      </c>
      <c r="M234" s="644">
        <v>14</v>
      </c>
      <c r="N234" s="644">
        <v>100</v>
      </c>
      <c r="O234" s="644">
        <v>0.6</v>
      </c>
      <c r="P234" s="567" t="s">
        <v>326</v>
      </c>
      <c r="Q234" s="644">
        <v>0.1</v>
      </c>
      <c r="R234" s="556"/>
      <c r="S234" s="556"/>
      <c r="T234" s="541">
        <v>0.11030554485212386</v>
      </c>
      <c r="U234" s="557">
        <v>36.402099999999997</v>
      </c>
      <c r="V234" s="557">
        <v>23.203900000000001</v>
      </c>
      <c r="W234" s="557">
        <v>53.022815999999999</v>
      </c>
      <c r="X234" s="542">
        <v>1024.941</v>
      </c>
      <c r="Y234" s="557">
        <v>6.1931000000000003</v>
      </c>
      <c r="Z234" s="542">
        <v>89.4</v>
      </c>
      <c r="AA234" s="557">
        <v>8.3059999999999992</v>
      </c>
      <c r="AB234" s="557">
        <v>0.79559999999999997</v>
      </c>
      <c r="AC234" s="557">
        <v>0.64290000000000003</v>
      </c>
      <c r="AD234" s="557">
        <v>36.403300000000002</v>
      </c>
      <c r="AE234" s="557">
        <v>23.2134</v>
      </c>
      <c r="AF234" s="557">
        <v>53.038618</v>
      </c>
      <c r="AG234" s="542">
        <v>1024.9775999999999</v>
      </c>
      <c r="AH234" s="557">
        <v>6.2476000000000003</v>
      </c>
      <c r="AI234" s="542">
        <v>90.201999999999998</v>
      </c>
      <c r="AJ234" s="557">
        <v>8.3040000000000003</v>
      </c>
      <c r="AK234" s="557">
        <v>0.82430000000000003</v>
      </c>
      <c r="AL234" s="557">
        <v>0.73629999999999995</v>
      </c>
      <c r="AM234" s="542">
        <v>4.8</v>
      </c>
    </row>
    <row r="235" spans="1:39">
      <c r="A235" s="562" t="s">
        <v>360</v>
      </c>
      <c r="B235" s="563">
        <v>42814</v>
      </c>
      <c r="C235" s="580">
        <v>1.0477350984497051</v>
      </c>
      <c r="D235" s="644">
        <v>1</v>
      </c>
      <c r="E235" s="550">
        <v>1.73</v>
      </c>
      <c r="F235" s="550">
        <v>1.53</v>
      </c>
      <c r="G235" s="550">
        <v>0.56200000000000006</v>
      </c>
      <c r="H235" s="565" t="s">
        <v>348</v>
      </c>
      <c r="I235" s="565" t="s">
        <v>349</v>
      </c>
      <c r="J235" s="565" t="s">
        <v>349</v>
      </c>
      <c r="K235" s="562">
        <v>17.2</v>
      </c>
      <c r="L235" s="562">
        <v>137</v>
      </c>
      <c r="M235" s="644">
        <v>17</v>
      </c>
      <c r="N235" s="644">
        <v>140</v>
      </c>
      <c r="O235" s="644">
        <v>1.6</v>
      </c>
      <c r="P235" s="567" t="s">
        <v>326</v>
      </c>
      <c r="Q235" s="644">
        <v>0.3</v>
      </c>
      <c r="R235" s="567"/>
      <c r="S235" s="567"/>
      <c r="T235" s="541">
        <v>0.14225888532146477</v>
      </c>
      <c r="U235" s="557">
        <v>36.577500000000001</v>
      </c>
      <c r="V235" s="557">
        <v>21.4483</v>
      </c>
      <c r="W235" s="557">
        <v>51.371544999999998</v>
      </c>
      <c r="X235" s="542">
        <v>1025.5748000000001</v>
      </c>
      <c r="Y235" s="557">
        <v>6.7824</v>
      </c>
      <c r="Z235" s="542">
        <v>95.022000000000006</v>
      </c>
      <c r="AA235" s="557">
        <v>8.2449999999999992</v>
      </c>
      <c r="AB235" s="557">
        <v>0.65310000000000001</v>
      </c>
      <c r="AC235" s="557">
        <v>1.1916</v>
      </c>
      <c r="AD235" s="557">
        <v>36.5824</v>
      </c>
      <c r="AE235" s="557">
        <v>21.4147</v>
      </c>
      <c r="AF235" s="557">
        <v>51.345686000000001</v>
      </c>
      <c r="AG235" s="542">
        <v>1025.6256000000001</v>
      </c>
      <c r="AH235" s="557">
        <v>6.8280000000000003</v>
      </c>
      <c r="AI235" s="542">
        <v>95.606999999999999</v>
      </c>
      <c r="AJ235" s="557">
        <v>8.2460000000000004</v>
      </c>
      <c r="AK235" s="557">
        <v>0.58299999999999996</v>
      </c>
      <c r="AL235" s="557">
        <v>1.7744</v>
      </c>
      <c r="AM235" s="542">
        <v>4.5</v>
      </c>
    </row>
    <row r="236" spans="1:39">
      <c r="A236" s="562" t="s">
        <v>360</v>
      </c>
      <c r="B236" s="563">
        <v>42821</v>
      </c>
      <c r="C236" s="580">
        <v>0.72835482038189492</v>
      </c>
      <c r="D236" s="644">
        <v>0.7</v>
      </c>
      <c r="E236" s="550">
        <v>0.97099999999999997</v>
      </c>
      <c r="F236" s="550">
        <v>1.1499999999999999</v>
      </c>
      <c r="G236" s="550">
        <v>0.63500000000000001</v>
      </c>
      <c r="H236" s="565" t="s">
        <v>348</v>
      </c>
      <c r="I236" s="565" t="s">
        <v>349</v>
      </c>
      <c r="J236" s="565" t="s">
        <v>349</v>
      </c>
      <c r="K236" s="562">
        <v>14.6</v>
      </c>
      <c r="L236" s="562">
        <v>121</v>
      </c>
      <c r="M236" s="644">
        <v>15</v>
      </c>
      <c r="N236" s="644">
        <v>120</v>
      </c>
      <c r="O236" s="644">
        <v>1.2</v>
      </c>
      <c r="P236" s="567" t="s">
        <v>326</v>
      </c>
      <c r="Q236" s="644">
        <v>0.3</v>
      </c>
      <c r="R236" s="556"/>
      <c r="S236" s="556"/>
      <c r="T236" s="541">
        <v>0.14609922162897851</v>
      </c>
      <c r="U236" s="557">
        <v>36.440300000000001</v>
      </c>
      <c r="V236" s="557">
        <v>21.016100000000002</v>
      </c>
      <c r="W236" s="557">
        <v>50.742319000000002</v>
      </c>
      <c r="X236" s="542">
        <v>1025.5904</v>
      </c>
      <c r="Y236" s="557">
        <v>6.6820000000000004</v>
      </c>
      <c r="Z236" s="542">
        <v>92.819000000000003</v>
      </c>
      <c r="AA236" s="557">
        <v>8.2409999999999997</v>
      </c>
      <c r="AB236" s="557">
        <v>0.90590000000000004</v>
      </c>
      <c r="AC236" s="557">
        <v>1.1234</v>
      </c>
      <c r="AD236" s="557">
        <v>36.516100000000002</v>
      </c>
      <c r="AE236" s="557">
        <v>20.752500000000001</v>
      </c>
      <c r="AF236" s="557">
        <v>50.560572999999998</v>
      </c>
      <c r="AG236" s="542">
        <v>1025.7570000000001</v>
      </c>
      <c r="AH236" s="557">
        <v>6.5861999999999998</v>
      </c>
      <c r="AI236" s="542">
        <v>91.096000000000004</v>
      </c>
      <c r="AJ236" s="557">
        <v>8.2289999999999992</v>
      </c>
      <c r="AK236" s="557">
        <v>1.0427</v>
      </c>
      <c r="AL236" s="557">
        <v>2.4914999999999998</v>
      </c>
      <c r="AM236" s="542">
        <v>4.3</v>
      </c>
    </row>
    <row r="237" spans="1:39">
      <c r="A237" s="546"/>
      <c r="B237" s="551"/>
      <c r="C237" s="552"/>
      <c r="D237" s="553"/>
      <c r="E237" s="554"/>
      <c r="F237" s="554"/>
      <c r="G237" s="554"/>
      <c r="H237" s="553"/>
      <c r="I237" s="553"/>
      <c r="J237" s="553"/>
      <c r="K237" s="555"/>
      <c r="L237" s="555"/>
      <c r="M237" s="553"/>
      <c r="N237" s="553"/>
      <c r="O237" s="556"/>
      <c r="P237" s="556"/>
      <c r="Q237" s="556"/>
      <c r="R237" s="556"/>
      <c r="S237" s="556"/>
      <c r="U237" s="557"/>
      <c r="V237" s="557"/>
      <c r="W237" s="557"/>
      <c r="X237" s="542"/>
      <c r="Y237" s="557"/>
      <c r="Z237" s="542"/>
      <c r="AA237" s="557"/>
      <c r="AB237" s="557"/>
      <c r="AC237" s="557"/>
      <c r="AD237" s="557"/>
      <c r="AE237" s="557"/>
      <c r="AF237" s="557"/>
      <c r="AG237" s="542"/>
      <c r="AH237" s="557"/>
      <c r="AI237" s="542"/>
      <c r="AJ237" s="557"/>
      <c r="AK237" s="557"/>
      <c r="AL237" s="557"/>
    </row>
    <row r="238" spans="1:39">
      <c r="A238" s="562" t="s">
        <v>361</v>
      </c>
      <c r="B238" s="563">
        <v>42705</v>
      </c>
      <c r="C238" s="580">
        <v>0.33057999999999998</v>
      </c>
      <c r="D238" s="565" t="s">
        <v>350</v>
      </c>
      <c r="E238" s="581">
        <v>-8.77E-2</v>
      </c>
      <c r="F238" s="582">
        <v>3.08</v>
      </c>
      <c r="G238" s="582">
        <v>0.59799999999999998</v>
      </c>
      <c r="H238" s="565" t="s">
        <v>348</v>
      </c>
      <c r="I238" s="644">
        <v>3</v>
      </c>
      <c r="J238" s="565" t="s">
        <v>349</v>
      </c>
      <c r="K238" s="562">
        <v>13.6</v>
      </c>
      <c r="L238" s="562">
        <v>99.4</v>
      </c>
      <c r="M238" s="644">
        <v>14</v>
      </c>
      <c r="N238" s="644">
        <v>100</v>
      </c>
      <c r="O238" s="644">
        <v>0.3</v>
      </c>
      <c r="P238" s="567" t="s">
        <v>326</v>
      </c>
      <c r="Q238" s="567" t="s">
        <v>326</v>
      </c>
      <c r="R238" s="544"/>
      <c r="S238" s="543"/>
      <c r="T238" s="541">
        <v>6.9386048659191304E-2</v>
      </c>
      <c r="U238" s="557">
        <v>35.9739</v>
      </c>
      <c r="V238" s="557">
        <v>20.937000000000001</v>
      </c>
      <c r="W238" s="557">
        <v>50.081319000000001</v>
      </c>
      <c r="X238" s="542">
        <v>1025.2539999999999</v>
      </c>
      <c r="Y238" s="557">
        <v>7.0861000000000001</v>
      </c>
      <c r="Z238" s="542">
        <v>98.024000000000001</v>
      </c>
      <c r="AA238" s="557">
        <v>8.2159999999999993</v>
      </c>
      <c r="AB238" s="557">
        <v>0.33069999999999999</v>
      </c>
      <c r="AC238" s="557">
        <v>0.34549999999999997</v>
      </c>
      <c r="AD238" s="557">
        <v>36.037199999999999</v>
      </c>
      <c r="AE238" s="557">
        <v>20.6419</v>
      </c>
      <c r="AF238" s="557">
        <v>49.857484999999997</v>
      </c>
      <c r="AG238" s="542">
        <v>1025.4476999999999</v>
      </c>
      <c r="AH238" s="557">
        <v>6.9912999999999998</v>
      </c>
      <c r="AI238" s="542">
        <v>96.233999999999995</v>
      </c>
      <c r="AJ238" s="557">
        <v>8.24</v>
      </c>
      <c r="AK238" s="557">
        <v>0.82969999999999999</v>
      </c>
      <c r="AL238" s="557">
        <v>0.76790000000000003</v>
      </c>
      <c r="AM238" s="542">
        <v>6</v>
      </c>
    </row>
    <row r="239" spans="1:39">
      <c r="A239" s="562" t="s">
        <v>361</v>
      </c>
      <c r="B239" s="563">
        <v>42713</v>
      </c>
      <c r="C239" s="580">
        <v>0.67447100000000004</v>
      </c>
      <c r="D239" s="644">
        <v>0.7</v>
      </c>
      <c r="E239" s="583">
        <v>1.26</v>
      </c>
      <c r="F239" s="582">
        <v>3.36</v>
      </c>
      <c r="G239" s="582">
        <v>0.42299999999999999</v>
      </c>
      <c r="H239" s="565" t="s">
        <v>348</v>
      </c>
      <c r="I239" s="644">
        <v>3</v>
      </c>
      <c r="J239" s="565" t="s">
        <v>349</v>
      </c>
      <c r="K239" s="562">
        <v>13.7</v>
      </c>
      <c r="L239" s="562">
        <v>104</v>
      </c>
      <c r="M239" s="644">
        <v>14</v>
      </c>
      <c r="N239" s="644">
        <v>100</v>
      </c>
      <c r="O239" s="644">
        <v>0.5</v>
      </c>
      <c r="P239" s="567" t="s">
        <v>326</v>
      </c>
      <c r="Q239" s="644">
        <v>0.1</v>
      </c>
      <c r="R239" s="544"/>
      <c r="S239" s="543"/>
      <c r="T239" s="541">
        <v>6.9809604846024609E-2</v>
      </c>
      <c r="U239" s="557">
        <v>36.2532</v>
      </c>
      <c r="V239" s="557">
        <v>21.3931</v>
      </c>
      <c r="W239" s="557">
        <v>50.908064000000003</v>
      </c>
      <c r="X239" s="542">
        <v>1025.3425</v>
      </c>
      <c r="Y239" s="557">
        <v>7.0929000000000002</v>
      </c>
      <c r="Z239" s="542">
        <v>99.084999999999994</v>
      </c>
      <c r="AA239" s="557">
        <v>8.0440000000000005</v>
      </c>
      <c r="AB239" s="557">
        <v>0.53869999999999996</v>
      </c>
      <c r="AC239" s="557">
        <v>0.35439999999999999</v>
      </c>
      <c r="AD239" s="557">
        <v>36.278500000000001</v>
      </c>
      <c r="AE239" s="557">
        <v>20.738800000000001</v>
      </c>
      <c r="AF239" s="557">
        <v>50.256138999999997</v>
      </c>
      <c r="AG239" s="542">
        <v>1025.6045999999999</v>
      </c>
      <c r="AH239" s="557">
        <v>7.2378</v>
      </c>
      <c r="AI239" s="542">
        <v>99.942999999999998</v>
      </c>
      <c r="AJ239" s="557">
        <v>8.1130000000000013</v>
      </c>
      <c r="AK239" s="557">
        <v>1.2125999999999999</v>
      </c>
      <c r="AL239" s="557">
        <v>1.1739999999999999</v>
      </c>
      <c r="AM239" s="542">
        <v>8.1</v>
      </c>
    </row>
    <row r="240" spans="1:39">
      <c r="A240" s="562" t="s">
        <v>361</v>
      </c>
      <c r="B240" s="563">
        <v>42720</v>
      </c>
      <c r="C240" s="580">
        <v>0.83144600000000002</v>
      </c>
      <c r="D240" s="644">
        <v>0.8</v>
      </c>
      <c r="E240" s="582">
        <v>1.99</v>
      </c>
      <c r="F240" s="582">
        <v>1.82</v>
      </c>
      <c r="G240" s="582">
        <v>1.43</v>
      </c>
      <c r="H240" s="565" t="s">
        <v>348</v>
      </c>
      <c r="I240" s="565" t="s">
        <v>349</v>
      </c>
      <c r="J240" s="565" t="s">
        <v>349</v>
      </c>
      <c r="K240" s="562">
        <v>13.1</v>
      </c>
      <c r="L240" s="562">
        <v>107</v>
      </c>
      <c r="M240" s="644">
        <v>13</v>
      </c>
      <c r="N240" s="644">
        <v>110</v>
      </c>
      <c r="O240" s="644">
        <v>0.4</v>
      </c>
      <c r="P240" s="567" t="s">
        <v>326</v>
      </c>
      <c r="Q240" s="567" t="s">
        <v>326</v>
      </c>
      <c r="R240" s="544"/>
      <c r="S240" s="543"/>
      <c r="T240" s="541">
        <v>7.2710385486442264E-2</v>
      </c>
      <c r="U240" s="557">
        <v>36.347799999999999</v>
      </c>
      <c r="V240" s="557">
        <v>22.045400000000001</v>
      </c>
      <c r="W240" s="557">
        <v>51.717728000000001</v>
      </c>
      <c r="X240" s="542">
        <v>1025.2306000000001</v>
      </c>
      <c r="Y240" s="557">
        <v>7.0083000000000002</v>
      </c>
      <c r="Z240" s="542">
        <v>99.100999999999999</v>
      </c>
      <c r="AA240" s="557">
        <v>8.15</v>
      </c>
      <c r="AB240" s="557">
        <v>0.61990000000000001</v>
      </c>
      <c r="AC240" s="557">
        <v>0.35449999999999998</v>
      </c>
      <c r="AD240" s="557">
        <v>36.345300000000002</v>
      </c>
      <c r="AE240" s="557">
        <v>21.771999999999998</v>
      </c>
      <c r="AF240" s="557">
        <v>51.430872999999998</v>
      </c>
      <c r="AG240" s="542">
        <v>1025.3695</v>
      </c>
      <c r="AH240" s="557">
        <v>7.0381999999999998</v>
      </c>
      <c r="AI240" s="542">
        <v>99.040999999999997</v>
      </c>
      <c r="AJ240" s="557">
        <v>8.173</v>
      </c>
      <c r="AK240" s="557">
        <v>1.0212000000000001</v>
      </c>
      <c r="AL240" s="557">
        <v>0.83960000000000001</v>
      </c>
      <c r="AM240" s="542">
        <v>6.1</v>
      </c>
    </row>
    <row r="241" spans="1:39">
      <c r="A241" s="562" t="s">
        <v>361</v>
      </c>
      <c r="B241" s="563">
        <v>42727</v>
      </c>
      <c r="C241" s="580">
        <v>0.32924500000000001</v>
      </c>
      <c r="D241" s="565" t="s">
        <v>350</v>
      </c>
      <c r="E241" s="583">
        <v>1.06</v>
      </c>
      <c r="F241" s="583">
        <v>1.98</v>
      </c>
      <c r="G241" s="583">
        <v>0.74099999999999999</v>
      </c>
      <c r="H241" s="565" t="s">
        <v>348</v>
      </c>
      <c r="I241" s="565" t="s">
        <v>349</v>
      </c>
      <c r="J241" s="565" t="s">
        <v>349</v>
      </c>
      <c r="K241" s="562">
        <v>13.8</v>
      </c>
      <c r="L241" s="562">
        <v>122</v>
      </c>
      <c r="M241" s="644">
        <v>14</v>
      </c>
      <c r="N241" s="644">
        <v>120</v>
      </c>
      <c r="O241" s="644">
        <v>0.7</v>
      </c>
      <c r="P241" s="567" t="s">
        <v>326</v>
      </c>
      <c r="Q241" s="644">
        <v>0.2</v>
      </c>
      <c r="R241" s="544"/>
      <c r="S241" s="544"/>
      <c r="T241" s="541">
        <v>7.9645144103984572E-2</v>
      </c>
      <c r="U241" s="557">
        <v>36.467300000000002</v>
      </c>
      <c r="V241" s="557">
        <v>22.287800000000001</v>
      </c>
      <c r="W241" s="557">
        <v>52.127298000000003</v>
      </c>
      <c r="X241" s="542">
        <v>1025.2533000000001</v>
      </c>
      <c r="Y241" s="557">
        <v>6.9805000000000001</v>
      </c>
      <c r="Z241" s="542">
        <v>99.2</v>
      </c>
      <c r="AA241" s="557">
        <v>8.0429999999999993</v>
      </c>
      <c r="AB241" s="557">
        <v>0.54139999999999999</v>
      </c>
      <c r="AC241" s="557">
        <v>0.46100000000000002</v>
      </c>
      <c r="AD241" s="557">
        <v>36.491199999999999</v>
      </c>
      <c r="AE241" s="557">
        <v>21.963200000000001</v>
      </c>
      <c r="AF241" s="557">
        <v>51.817932999999996</v>
      </c>
      <c r="AG241" s="542">
        <v>1025.4267</v>
      </c>
      <c r="AH241" s="557">
        <v>6.7618</v>
      </c>
      <c r="AI241" s="542">
        <v>95.555999999999997</v>
      </c>
      <c r="AJ241" s="557">
        <v>8.0559999999999992</v>
      </c>
      <c r="AK241" s="557">
        <v>1.4216</v>
      </c>
      <c r="AL241" s="557">
        <v>1.718</v>
      </c>
      <c r="AM241" s="542">
        <v>5</v>
      </c>
    </row>
    <row r="242" spans="1:39">
      <c r="A242" s="562" t="s">
        <v>361</v>
      </c>
      <c r="B242" s="563">
        <v>42744</v>
      </c>
      <c r="C242" s="580">
        <v>0.62855000000000005</v>
      </c>
      <c r="D242" s="644">
        <v>0.6</v>
      </c>
      <c r="E242" s="582">
        <v>1.03</v>
      </c>
      <c r="F242" s="584">
        <v>1.62</v>
      </c>
      <c r="G242" s="582">
        <v>1.1499999999999999</v>
      </c>
      <c r="H242" s="565" t="s">
        <v>348</v>
      </c>
      <c r="I242" s="565" t="s">
        <v>349</v>
      </c>
      <c r="J242" s="565" t="s">
        <v>349</v>
      </c>
      <c r="K242" s="562">
        <v>16.8</v>
      </c>
      <c r="L242" s="562">
        <v>141</v>
      </c>
      <c r="M242" s="644">
        <v>17</v>
      </c>
      <c r="N242" s="644">
        <v>140</v>
      </c>
      <c r="O242" s="567">
        <v>0.81428333333333336</v>
      </c>
      <c r="P242" s="567" t="s">
        <v>326</v>
      </c>
      <c r="Q242" s="644">
        <v>0.2</v>
      </c>
      <c r="R242" s="556"/>
      <c r="S242" s="544"/>
      <c r="T242" s="541">
        <v>0.10051990958815044</v>
      </c>
      <c r="U242" s="557">
        <v>36.731699999999996</v>
      </c>
      <c r="V242" s="557">
        <v>22.416399999999999</v>
      </c>
      <c r="W242" s="557">
        <v>52.600765000000003</v>
      </c>
      <c r="X242" s="542">
        <v>1025.4167</v>
      </c>
      <c r="Y242" s="557">
        <v>6.8341000000000003</v>
      </c>
      <c r="Z242" s="542">
        <v>97.489000000000004</v>
      </c>
      <c r="AA242" s="557">
        <v>8.1539999999999999</v>
      </c>
      <c r="AB242" s="557">
        <v>0.71360000000000001</v>
      </c>
      <c r="AC242" s="557">
        <v>0.56940000000000002</v>
      </c>
      <c r="AD242" s="557">
        <v>36.734400000000001</v>
      </c>
      <c r="AE242" s="557">
        <v>21.809799999999999</v>
      </c>
      <c r="AF242" s="557">
        <v>51.960258000000003</v>
      </c>
      <c r="AG242" s="542">
        <v>1025.6551999999999</v>
      </c>
      <c r="AH242" s="557">
        <v>6.3491999999999997</v>
      </c>
      <c r="AI242" s="542">
        <v>89.608999999999995</v>
      </c>
      <c r="AJ242" s="557">
        <v>8.14</v>
      </c>
      <c r="AK242" s="557">
        <v>2.3209</v>
      </c>
      <c r="AL242" s="557">
        <v>3.3498000000000001</v>
      </c>
      <c r="AM242" s="542">
        <v>4.2</v>
      </c>
    </row>
    <row r="243" spans="1:39">
      <c r="A243" s="562" t="s">
        <v>361</v>
      </c>
      <c r="B243" s="563">
        <v>42751</v>
      </c>
      <c r="C243" s="580">
        <v>0.449355</v>
      </c>
      <c r="D243" s="565" t="s">
        <v>350</v>
      </c>
      <c r="E243" s="583">
        <v>0.70099999999999996</v>
      </c>
      <c r="F243" s="581">
        <v>1.23</v>
      </c>
      <c r="G243" s="583">
        <v>1.21</v>
      </c>
      <c r="H243" s="565" t="s">
        <v>348</v>
      </c>
      <c r="I243" s="565" t="s">
        <v>349</v>
      </c>
      <c r="J243" s="565" t="s">
        <v>349</v>
      </c>
      <c r="K243" s="562">
        <v>14.4</v>
      </c>
      <c r="L243" s="562">
        <v>122</v>
      </c>
      <c r="M243" s="644">
        <v>14</v>
      </c>
      <c r="N243" s="644">
        <v>120</v>
      </c>
      <c r="O243" s="567">
        <v>1.0349374999999998</v>
      </c>
      <c r="P243" s="567" t="s">
        <v>326</v>
      </c>
      <c r="Q243" s="644">
        <v>0.3</v>
      </c>
      <c r="R243" s="544"/>
      <c r="S243" s="544"/>
      <c r="T243" s="541">
        <v>0.10966111573843138</v>
      </c>
      <c r="U243" s="557">
        <v>36.797499999999999</v>
      </c>
      <c r="V243" s="557">
        <v>22.629100000000001</v>
      </c>
      <c r="W243" s="557">
        <v>52.913710000000002</v>
      </c>
      <c r="X243" s="542">
        <v>1025.4079999999999</v>
      </c>
      <c r="Y243" s="557">
        <v>6.8371000000000004</v>
      </c>
      <c r="Z243" s="542">
        <v>97.935000000000002</v>
      </c>
      <c r="AA243" s="557">
        <v>8.3360000000000003</v>
      </c>
      <c r="AB243" s="557">
        <v>0.74550000000000005</v>
      </c>
      <c r="AC243" s="557">
        <v>0.69810000000000005</v>
      </c>
      <c r="AD243" s="557">
        <v>36.796799999999998</v>
      </c>
      <c r="AE243" s="557">
        <v>22.616800000000001</v>
      </c>
      <c r="AF243" s="557">
        <v>52.905836000000001</v>
      </c>
      <c r="AG243" s="542">
        <v>1025.4716000000001</v>
      </c>
      <c r="AH243" s="557">
        <v>6.8396999999999997</v>
      </c>
      <c r="AI243" s="542">
        <v>97.95</v>
      </c>
      <c r="AJ243" s="557">
        <v>8.3360000000000003</v>
      </c>
      <c r="AK243" s="557">
        <v>0.85089999999999999</v>
      </c>
      <c r="AL243" s="557">
        <v>1.4001999999999999</v>
      </c>
      <c r="AM243" s="542">
        <v>3.1</v>
      </c>
    </row>
    <row r="244" spans="1:39">
      <c r="A244" s="562" t="s">
        <v>361</v>
      </c>
      <c r="B244" s="563">
        <v>42758</v>
      </c>
      <c r="C244" s="580">
        <v>0.380245</v>
      </c>
      <c r="D244" s="565" t="s">
        <v>350</v>
      </c>
      <c r="E244" s="583">
        <v>0.69599999999999995</v>
      </c>
      <c r="F244" s="583">
        <v>2.25</v>
      </c>
      <c r="G244" s="582">
        <v>0.83499999999999996</v>
      </c>
      <c r="H244" s="565" t="s">
        <v>348</v>
      </c>
      <c r="I244" s="644">
        <v>2</v>
      </c>
      <c r="J244" s="565" t="s">
        <v>349</v>
      </c>
      <c r="K244" s="562">
        <v>16</v>
      </c>
      <c r="L244" s="562">
        <v>122</v>
      </c>
      <c r="M244" s="644">
        <v>16</v>
      </c>
      <c r="N244" s="644">
        <v>120</v>
      </c>
      <c r="O244" s="567">
        <v>1.4618833333333334</v>
      </c>
      <c r="P244" s="567" t="s">
        <v>326</v>
      </c>
      <c r="Q244" s="644">
        <v>0.2</v>
      </c>
      <c r="R244" s="544"/>
      <c r="S244" s="543"/>
      <c r="T244" s="541">
        <v>0.14014388346409301</v>
      </c>
      <c r="U244" s="557">
        <v>36.8947</v>
      </c>
      <c r="V244" s="557">
        <v>22.212599999999998</v>
      </c>
      <c r="W244" s="557">
        <v>52.588388000000002</v>
      </c>
      <c r="X244" s="542">
        <v>1025.5997</v>
      </c>
      <c r="Y244" s="557">
        <v>6.7854999999999999</v>
      </c>
      <c r="Z244" s="542">
        <v>96.542000000000002</v>
      </c>
      <c r="AA244" s="557">
        <v>8.3520000000000003</v>
      </c>
      <c r="AB244" s="557">
        <v>1.4257</v>
      </c>
      <c r="AC244" s="557">
        <v>0.74</v>
      </c>
      <c r="AD244" s="557">
        <v>36.964700000000001</v>
      </c>
      <c r="AE244" s="557">
        <v>21.869299999999999</v>
      </c>
      <c r="AF244" s="557">
        <v>52.313589999999998</v>
      </c>
      <c r="AG244" s="542">
        <v>1025.8144</v>
      </c>
      <c r="AH244" s="557">
        <v>6.1708999999999996</v>
      </c>
      <c r="AI244" s="542">
        <v>87.302000000000007</v>
      </c>
      <c r="AJ244" s="557">
        <v>8.33</v>
      </c>
      <c r="AK244" s="557">
        <v>2.7189000000000001</v>
      </c>
      <c r="AL244" s="557">
        <v>2.5617999999999999</v>
      </c>
      <c r="AM244" s="542">
        <v>3.5</v>
      </c>
    </row>
    <row r="245" spans="1:39">
      <c r="A245" s="562" t="s">
        <v>361</v>
      </c>
      <c r="B245" s="563">
        <v>42765</v>
      </c>
      <c r="C245" s="580">
        <v>0.72750800000000004</v>
      </c>
      <c r="D245" s="644">
        <v>0.7</v>
      </c>
      <c r="E245" s="582">
        <v>1.21</v>
      </c>
      <c r="F245" s="582">
        <v>1.44</v>
      </c>
      <c r="G245" s="582">
        <v>0.189</v>
      </c>
      <c r="H245" s="565" t="s">
        <v>348</v>
      </c>
      <c r="I245" s="565" t="s">
        <v>349</v>
      </c>
      <c r="J245" s="565" t="s">
        <v>349</v>
      </c>
      <c r="K245" s="562">
        <v>13.1</v>
      </c>
      <c r="L245" s="562">
        <v>98.8</v>
      </c>
      <c r="M245" s="644">
        <v>13</v>
      </c>
      <c r="N245" s="644">
        <v>100</v>
      </c>
      <c r="O245" s="567">
        <v>1.3316000000000001</v>
      </c>
      <c r="P245" s="567" t="s">
        <v>326</v>
      </c>
      <c r="Q245" s="644">
        <v>0.2</v>
      </c>
      <c r="R245" s="544"/>
      <c r="S245" s="543"/>
      <c r="T245" s="541">
        <v>0.11257576484437619</v>
      </c>
      <c r="U245" s="557">
        <v>36.813800000000001</v>
      </c>
      <c r="V245" s="557">
        <v>22.654599999999999</v>
      </c>
      <c r="W245" s="557">
        <v>52.961844999999997</v>
      </c>
      <c r="X245" s="542">
        <v>1025.4126000000001</v>
      </c>
      <c r="Y245" s="557">
        <v>6.6020000000000003</v>
      </c>
      <c r="Z245" s="542">
        <v>94.617999999999995</v>
      </c>
      <c r="AA245" s="557">
        <v>8.1219999999999999</v>
      </c>
      <c r="AB245" s="557">
        <v>0.48730000000000001</v>
      </c>
      <c r="AC245" s="557">
        <v>1.0944</v>
      </c>
      <c r="AD245" s="557">
        <v>36.828600000000002</v>
      </c>
      <c r="AE245" s="557">
        <v>22.512499999999999</v>
      </c>
      <c r="AF245" s="557">
        <v>52.834135000000003</v>
      </c>
      <c r="AG245" s="542">
        <v>1025.5278000000001</v>
      </c>
      <c r="AH245" s="557">
        <v>6.3216000000000001</v>
      </c>
      <c r="AI245" s="542">
        <v>90.382000000000005</v>
      </c>
      <c r="AJ245" s="557">
        <v>8.0969999999999995</v>
      </c>
      <c r="AK245" s="557">
        <v>1.3070999999999999</v>
      </c>
      <c r="AL245" s="557">
        <v>2.6358000000000001</v>
      </c>
      <c r="AM245" s="542">
        <v>4.7</v>
      </c>
    </row>
    <row r="246" spans="1:39">
      <c r="A246" s="562" t="s">
        <v>361</v>
      </c>
      <c r="B246" s="563">
        <v>42772</v>
      </c>
      <c r="C246" s="580">
        <v>0.84818499999999997</v>
      </c>
      <c r="D246" s="644">
        <v>0.8</v>
      </c>
      <c r="E246" s="582">
        <v>1.1599999999999999</v>
      </c>
      <c r="F246" s="582">
        <v>1.73</v>
      </c>
      <c r="G246" s="582">
        <v>0.77300000000000002</v>
      </c>
      <c r="H246" s="565" t="s">
        <v>348</v>
      </c>
      <c r="I246" s="565" t="s">
        <v>349</v>
      </c>
      <c r="J246" s="565" t="s">
        <v>349</v>
      </c>
      <c r="K246" s="562">
        <v>14.2</v>
      </c>
      <c r="L246" s="562">
        <v>115</v>
      </c>
      <c r="M246" s="644">
        <v>14</v>
      </c>
      <c r="N246" s="644">
        <v>120</v>
      </c>
      <c r="O246" s="644">
        <v>1.3</v>
      </c>
      <c r="P246" s="567" t="s">
        <v>326</v>
      </c>
      <c r="Q246" s="644">
        <v>0.3</v>
      </c>
      <c r="R246" s="544"/>
      <c r="S246" s="543"/>
      <c r="T246" s="541">
        <v>0.10413093125874062</v>
      </c>
      <c r="U246" s="557">
        <v>36.926900000000003</v>
      </c>
      <c r="V246" s="557">
        <v>23.206399999999999</v>
      </c>
      <c r="W246" s="557">
        <v>53.703609999999998</v>
      </c>
      <c r="X246" s="542">
        <v>1025.3402000000001</v>
      </c>
      <c r="Y246" s="557">
        <v>6.5681000000000003</v>
      </c>
      <c r="Z246" s="542">
        <v>95.103999999999999</v>
      </c>
      <c r="AA246" s="557">
        <v>8.3260000000000005</v>
      </c>
      <c r="AB246" s="557">
        <v>0.77259999999999995</v>
      </c>
      <c r="AC246" s="557">
        <v>1.3368</v>
      </c>
      <c r="AD246" s="557">
        <v>36.9405</v>
      </c>
      <c r="AE246" s="557">
        <v>22.704999999999998</v>
      </c>
      <c r="AF246" s="557">
        <v>53.184711</v>
      </c>
      <c r="AG246" s="542">
        <v>1025.558</v>
      </c>
      <c r="AH246" s="557">
        <v>6.1395999999999997</v>
      </c>
      <c r="AI246" s="542">
        <v>88.134</v>
      </c>
      <c r="AJ246" s="557">
        <v>8.32</v>
      </c>
      <c r="AK246" s="557">
        <v>1.9316</v>
      </c>
      <c r="AL246" s="557">
        <v>2.1402999999999999</v>
      </c>
      <c r="AM246" s="542">
        <v>5.0999999999999996</v>
      </c>
    </row>
    <row r="247" spans="1:39">
      <c r="A247" s="562" t="s">
        <v>361</v>
      </c>
      <c r="B247" s="563">
        <v>42779</v>
      </c>
      <c r="C247" s="580">
        <v>1.0354080000000001</v>
      </c>
      <c r="D247" s="644">
        <v>1</v>
      </c>
      <c r="E247" s="581">
        <v>1.47</v>
      </c>
      <c r="F247" s="581">
        <v>1.73</v>
      </c>
      <c r="G247" s="581">
        <v>0.72199999999999998</v>
      </c>
      <c r="H247" s="565" t="s">
        <v>348</v>
      </c>
      <c r="I247" s="565" t="s">
        <v>349</v>
      </c>
      <c r="J247" s="565" t="s">
        <v>349</v>
      </c>
      <c r="K247" s="562">
        <v>15</v>
      </c>
      <c r="L247" s="562">
        <v>106</v>
      </c>
      <c r="M247" s="644">
        <v>15</v>
      </c>
      <c r="N247" s="644">
        <v>110</v>
      </c>
      <c r="O247" s="644">
        <v>1.2</v>
      </c>
      <c r="P247" s="644">
        <v>0.1</v>
      </c>
      <c r="Q247" s="644">
        <v>0.2</v>
      </c>
      <c r="R247" s="544"/>
      <c r="S247" s="543"/>
      <c r="T247" s="541">
        <v>0.10709564741866175</v>
      </c>
      <c r="U247" s="557">
        <v>36.050899999999999</v>
      </c>
      <c r="V247" s="557">
        <v>22.229099999999999</v>
      </c>
      <c r="W247" s="557">
        <v>51.536240999999997</v>
      </c>
      <c r="X247" s="542">
        <v>1024.9549</v>
      </c>
      <c r="Y247" s="557">
        <v>6.5848000000000004</v>
      </c>
      <c r="Z247" s="542">
        <v>93.253</v>
      </c>
      <c r="AA247" s="557">
        <v>8.3469999999999995</v>
      </c>
      <c r="AB247" s="557">
        <v>0.43009999999999998</v>
      </c>
      <c r="AC247" s="557">
        <v>0.7752</v>
      </c>
      <c r="AD247" s="557">
        <v>36.780500000000004</v>
      </c>
      <c r="AE247" s="557">
        <v>22.045200000000001</v>
      </c>
      <c r="AF247" s="557">
        <v>52.270820000000001</v>
      </c>
      <c r="AG247" s="542">
        <v>1025.625</v>
      </c>
      <c r="AH247" s="557">
        <v>6.1242999999999999</v>
      </c>
      <c r="AI247" s="542">
        <v>86.819000000000003</v>
      </c>
      <c r="AJ247" s="557">
        <v>8.3249999999999993</v>
      </c>
      <c r="AK247" s="557">
        <v>1.2683</v>
      </c>
      <c r="AL247" s="557">
        <v>1.9196</v>
      </c>
      <c r="AM247" s="542">
        <v>5</v>
      </c>
    </row>
    <row r="248" spans="1:39">
      <c r="A248" s="562" t="s">
        <v>361</v>
      </c>
      <c r="B248" s="563">
        <v>42786</v>
      </c>
      <c r="C248" s="580">
        <v>0.66064400000000001</v>
      </c>
      <c r="D248" s="644">
        <v>0.7</v>
      </c>
      <c r="E248" s="582">
        <v>1.79</v>
      </c>
      <c r="F248" s="582">
        <v>1.67</v>
      </c>
      <c r="G248" s="582">
        <v>2.5099999999999998</v>
      </c>
      <c r="H248" s="565" t="s">
        <v>348</v>
      </c>
      <c r="I248" s="565" t="s">
        <v>349</v>
      </c>
      <c r="J248" s="644">
        <v>3</v>
      </c>
      <c r="K248" s="562">
        <v>14.3</v>
      </c>
      <c r="L248" s="562">
        <v>130</v>
      </c>
      <c r="M248" s="644">
        <v>14</v>
      </c>
      <c r="N248" s="644">
        <v>130</v>
      </c>
      <c r="O248" s="644">
        <v>2</v>
      </c>
      <c r="P248" s="644">
        <v>0.1</v>
      </c>
      <c r="Q248" s="644">
        <v>0.4</v>
      </c>
      <c r="R248" s="544"/>
      <c r="S248" s="543"/>
      <c r="T248" s="541">
        <v>0.11439870216080507</v>
      </c>
      <c r="U248" s="557">
        <v>36.098300000000002</v>
      </c>
      <c r="V248" s="557">
        <v>23.4238</v>
      </c>
      <c r="W248" s="557">
        <v>52.863653999999997</v>
      </c>
      <c r="X248" s="542">
        <v>1024.6472000000001</v>
      </c>
      <c r="Y248" s="557">
        <v>6.9048999999999996</v>
      </c>
      <c r="Z248" s="542">
        <v>99.881</v>
      </c>
      <c r="AA248" s="557">
        <v>8.2970000000000006</v>
      </c>
      <c r="AB248" s="557">
        <v>0.25650000000000001</v>
      </c>
      <c r="AC248" s="557">
        <v>1.0613999999999999</v>
      </c>
      <c r="AD248" s="557">
        <v>36.680500000000002</v>
      </c>
      <c r="AE248" s="557">
        <v>22.370899999999999</v>
      </c>
      <c r="AF248" s="557">
        <v>52.493510999999998</v>
      </c>
      <c r="AG248" s="542">
        <v>1025.4557</v>
      </c>
      <c r="AH248" s="557">
        <v>5.6755000000000004</v>
      </c>
      <c r="AI248" s="542">
        <v>80.873000000000005</v>
      </c>
      <c r="AJ248" s="557">
        <v>8.2270000000000003</v>
      </c>
      <c r="AK248" s="557">
        <v>1.2515000000000001</v>
      </c>
      <c r="AL248" s="557">
        <v>2.2054</v>
      </c>
      <c r="AM248" s="542">
        <v>4.3</v>
      </c>
    </row>
    <row r="249" spans="1:39">
      <c r="A249" s="562" t="s">
        <v>361</v>
      </c>
      <c r="B249" s="563">
        <v>42793</v>
      </c>
      <c r="C249" s="580">
        <v>0.57349995234918516</v>
      </c>
      <c r="D249" s="644">
        <v>0.6</v>
      </c>
      <c r="E249" s="550">
        <v>2.21</v>
      </c>
      <c r="F249" s="550">
        <v>1.17</v>
      </c>
      <c r="G249" s="550">
        <v>1.34</v>
      </c>
      <c r="H249" s="565" t="s">
        <v>348</v>
      </c>
      <c r="I249" s="565" t="s">
        <v>349</v>
      </c>
      <c r="J249" s="565" t="s">
        <v>349</v>
      </c>
      <c r="K249" s="562">
        <v>16</v>
      </c>
      <c r="L249" s="562">
        <v>131</v>
      </c>
      <c r="M249" s="644">
        <v>16</v>
      </c>
      <c r="N249" s="644">
        <v>130</v>
      </c>
      <c r="O249" s="644">
        <v>1.2</v>
      </c>
      <c r="P249" s="567" t="s">
        <v>326</v>
      </c>
      <c r="Q249" s="644">
        <v>0.3</v>
      </c>
      <c r="R249" s="544"/>
      <c r="S249" s="543"/>
      <c r="T249" s="541">
        <v>9.4370308836923086E-2</v>
      </c>
      <c r="U249" s="557">
        <v>36.4315</v>
      </c>
      <c r="V249" s="557">
        <v>23.399699999999999</v>
      </c>
      <c r="W249" s="557">
        <v>53.270800000000001</v>
      </c>
      <c r="X249" s="542">
        <v>1024.9063000000001</v>
      </c>
      <c r="Y249" s="557">
        <v>6.7855999999999996</v>
      </c>
      <c r="Z249" s="542">
        <v>98.302999999999997</v>
      </c>
      <c r="AA249" s="557">
        <v>8.36</v>
      </c>
      <c r="AB249" s="557">
        <v>0.3715</v>
      </c>
      <c r="AC249" s="557">
        <v>0.80259999999999998</v>
      </c>
      <c r="AD249" s="557">
        <v>36.5747</v>
      </c>
      <c r="AE249" s="557">
        <v>22.474</v>
      </c>
      <c r="AF249" s="557">
        <v>52.469436999999999</v>
      </c>
      <c r="AG249" s="542">
        <v>1025.3461</v>
      </c>
      <c r="AH249" s="557">
        <v>6.1520999999999999</v>
      </c>
      <c r="AI249" s="542">
        <v>87.769000000000005</v>
      </c>
      <c r="AJ249" s="557">
        <v>8.3469999999999995</v>
      </c>
      <c r="AK249" s="557">
        <v>1.3991</v>
      </c>
      <c r="AL249" s="557">
        <v>4.0629</v>
      </c>
      <c r="AM249" s="542">
        <v>6.5</v>
      </c>
    </row>
    <row r="250" spans="1:39">
      <c r="A250" s="562" t="s">
        <v>361</v>
      </c>
      <c r="B250" s="563">
        <v>42800</v>
      </c>
      <c r="C250" s="580">
        <v>0.77207281044505871</v>
      </c>
      <c r="D250" s="644">
        <v>0.8</v>
      </c>
      <c r="E250" s="550">
        <v>1.06</v>
      </c>
      <c r="F250" s="550">
        <v>1.98</v>
      </c>
      <c r="G250" s="550">
        <v>1.03</v>
      </c>
      <c r="H250" s="565" t="s">
        <v>348</v>
      </c>
      <c r="I250" s="565" t="s">
        <v>349</v>
      </c>
      <c r="J250" s="565" t="s">
        <v>349</v>
      </c>
      <c r="K250" s="562">
        <v>13.9</v>
      </c>
      <c r="L250" s="562">
        <v>126</v>
      </c>
      <c r="M250" s="644">
        <v>14</v>
      </c>
      <c r="N250" s="644">
        <v>130</v>
      </c>
      <c r="O250" s="644">
        <v>1.3</v>
      </c>
      <c r="P250" s="567" t="s">
        <v>326</v>
      </c>
      <c r="Q250" s="644">
        <v>0.3</v>
      </c>
      <c r="R250" s="544"/>
      <c r="S250" s="543"/>
      <c r="T250" s="541">
        <v>7.6509146696283878E-2</v>
      </c>
      <c r="U250" s="557">
        <v>36.346299999999999</v>
      </c>
      <c r="V250" s="557">
        <v>24.373100000000001</v>
      </c>
      <c r="W250" s="557">
        <v>54.204703000000002</v>
      </c>
      <c r="X250" s="542">
        <v>1024.5527999999999</v>
      </c>
      <c r="Y250" s="557">
        <v>6.5284000000000004</v>
      </c>
      <c r="Z250" s="542">
        <v>96.128</v>
      </c>
      <c r="AA250" s="557">
        <v>8.1039999999999992</v>
      </c>
      <c r="AB250" s="557">
        <v>0.35</v>
      </c>
      <c r="AC250" s="557">
        <v>0.34810000000000002</v>
      </c>
      <c r="AD250" s="557">
        <v>36.545200000000001</v>
      </c>
      <c r="AE250" s="557">
        <v>23.194700000000001</v>
      </c>
      <c r="AF250" s="557">
        <v>53.204613999999999</v>
      </c>
      <c r="AG250" s="542">
        <v>1025.1166000000001</v>
      </c>
      <c r="AH250" s="557">
        <v>5.8643000000000001</v>
      </c>
      <c r="AI250" s="542">
        <v>84.71</v>
      </c>
      <c r="AJ250" s="557">
        <v>8.1829999999999998</v>
      </c>
      <c r="AK250" s="557">
        <v>1.4818</v>
      </c>
      <c r="AL250" s="557">
        <v>4.5366</v>
      </c>
      <c r="AM250" s="542">
        <v>7.9</v>
      </c>
    </row>
    <row r="251" spans="1:39">
      <c r="A251" s="562" t="s">
        <v>361</v>
      </c>
      <c r="B251" s="563">
        <v>42807</v>
      </c>
      <c r="C251" s="580">
        <v>5.5504888973601449</v>
      </c>
      <c r="D251" s="644">
        <v>5.6</v>
      </c>
      <c r="E251" s="550">
        <v>6.08</v>
      </c>
      <c r="F251" s="550">
        <v>1.86</v>
      </c>
      <c r="G251" s="550">
        <v>1.49</v>
      </c>
      <c r="H251" s="644">
        <v>6</v>
      </c>
      <c r="I251" s="565" t="s">
        <v>349</v>
      </c>
      <c r="J251" s="565" t="s">
        <v>349</v>
      </c>
      <c r="K251" s="562">
        <v>16.899999999999999</v>
      </c>
      <c r="L251" s="562">
        <v>119</v>
      </c>
      <c r="M251" s="644">
        <v>17</v>
      </c>
      <c r="N251" s="644">
        <v>120</v>
      </c>
      <c r="O251" s="644">
        <v>1.8</v>
      </c>
      <c r="P251" s="567" t="s">
        <v>326</v>
      </c>
      <c r="Q251" s="644">
        <v>0.4</v>
      </c>
      <c r="R251" s="544"/>
      <c r="S251" s="543"/>
      <c r="T251" s="541">
        <v>0.13524402362091567</v>
      </c>
      <c r="U251" s="557">
        <v>36.4373</v>
      </c>
      <c r="V251" s="557">
        <v>23.3203</v>
      </c>
      <c r="W251" s="557">
        <v>53.193170000000002</v>
      </c>
      <c r="X251" s="542">
        <v>1024.9337</v>
      </c>
      <c r="Y251" s="557">
        <v>6.2981999999999996</v>
      </c>
      <c r="Z251" s="542">
        <v>91.119</v>
      </c>
      <c r="AA251" s="557">
        <v>8.3510000000000009</v>
      </c>
      <c r="AB251" s="557">
        <v>0.80469999999999997</v>
      </c>
      <c r="AC251" s="557">
        <v>1.0224</v>
      </c>
      <c r="AD251" s="557">
        <v>36.493899999999996</v>
      </c>
      <c r="AE251" s="557">
        <v>23.263000000000002</v>
      </c>
      <c r="AF251" s="557">
        <v>53.211742999999998</v>
      </c>
      <c r="AG251" s="542">
        <v>1025.0586000000001</v>
      </c>
      <c r="AH251" s="557">
        <v>5.8577000000000004</v>
      </c>
      <c r="AI251" s="542">
        <v>84.69</v>
      </c>
      <c r="AJ251" s="557">
        <v>8.32</v>
      </c>
      <c r="AK251" s="557">
        <v>1.6922999999999999</v>
      </c>
      <c r="AL251" s="557">
        <v>1.5699000000000001</v>
      </c>
      <c r="AM251" s="542">
        <v>4</v>
      </c>
    </row>
    <row r="252" spans="1:39">
      <c r="A252" s="562" t="s">
        <v>361</v>
      </c>
      <c r="B252" s="563">
        <v>42814</v>
      </c>
      <c r="C252" s="580">
        <v>0.87631650972468489</v>
      </c>
      <c r="D252" s="644">
        <v>0.9</v>
      </c>
      <c r="E252" s="550">
        <v>0.20599999999999999</v>
      </c>
      <c r="F252" s="550">
        <v>1.01</v>
      </c>
      <c r="G252" s="550">
        <v>0.39200000000000002</v>
      </c>
      <c r="H252" s="565" t="s">
        <v>348</v>
      </c>
      <c r="I252" s="565" t="s">
        <v>349</v>
      </c>
      <c r="J252" s="565" t="s">
        <v>349</v>
      </c>
      <c r="K252" s="562">
        <v>15.7</v>
      </c>
      <c r="L252" s="562">
        <v>126</v>
      </c>
      <c r="M252" s="644">
        <v>16</v>
      </c>
      <c r="N252" s="644">
        <v>130</v>
      </c>
      <c r="O252" s="644">
        <v>1.6</v>
      </c>
      <c r="P252" s="567" t="s">
        <v>326</v>
      </c>
      <c r="Q252" s="644">
        <v>0.3</v>
      </c>
      <c r="R252" s="574"/>
      <c r="T252" s="541">
        <v>0.12087750626927893</v>
      </c>
      <c r="U252" s="557">
        <v>36.518900000000002</v>
      </c>
      <c r="V252" s="557">
        <v>21.7361</v>
      </c>
      <c r="W252" s="557">
        <v>51.604469000000002</v>
      </c>
      <c r="X252" s="542">
        <v>1025.45</v>
      </c>
      <c r="Y252" s="557">
        <v>6.9191000000000003</v>
      </c>
      <c r="Z252" s="542">
        <v>97.402000000000001</v>
      </c>
      <c r="AA252" s="557">
        <v>8.2439999999999998</v>
      </c>
      <c r="AB252" s="557">
        <v>0.49490000000000001</v>
      </c>
      <c r="AC252" s="557">
        <v>1.0079</v>
      </c>
      <c r="AD252" s="557">
        <v>36.523499999999999</v>
      </c>
      <c r="AE252" s="557">
        <v>20.922699999999999</v>
      </c>
      <c r="AF252" s="557">
        <v>50.75264</v>
      </c>
      <c r="AG252" s="542">
        <v>1025.7417</v>
      </c>
      <c r="AH252" s="557">
        <v>6.8380000000000001</v>
      </c>
      <c r="AI252" s="542">
        <v>94.873999999999995</v>
      </c>
      <c r="AJ252" s="557">
        <v>8.2219999999999995</v>
      </c>
      <c r="AK252" s="557">
        <v>1.173</v>
      </c>
      <c r="AL252" s="557">
        <v>2.7864</v>
      </c>
      <c r="AM252" s="542">
        <v>4.9000000000000004</v>
      </c>
    </row>
    <row r="253" spans="1:39">
      <c r="A253" s="562" t="s">
        <v>361</v>
      </c>
      <c r="B253" s="563">
        <v>42821</v>
      </c>
      <c r="C253" s="580">
        <v>0.83685435917839157</v>
      </c>
      <c r="D253" s="644">
        <v>0.8</v>
      </c>
      <c r="E253" s="550">
        <v>1.62</v>
      </c>
      <c r="F253" s="550">
        <v>0.67900000000000005</v>
      </c>
      <c r="G253" s="550">
        <v>0.44600000000000001</v>
      </c>
      <c r="H253" s="565" t="s">
        <v>348</v>
      </c>
      <c r="I253" s="565" t="s">
        <v>349</v>
      </c>
      <c r="J253" s="565" t="s">
        <v>349</v>
      </c>
      <c r="K253" s="562">
        <v>17.100000000000001</v>
      </c>
      <c r="L253" s="562">
        <v>130</v>
      </c>
      <c r="M253" s="644">
        <v>17</v>
      </c>
      <c r="N253" s="644">
        <v>130</v>
      </c>
      <c r="O253" s="644">
        <v>1.4</v>
      </c>
      <c r="P253" s="567" t="s">
        <v>326</v>
      </c>
      <c r="Q253" s="644">
        <v>0.3</v>
      </c>
      <c r="R253" s="544"/>
      <c r="S253" s="543"/>
      <c r="T253" s="541">
        <v>0.13268973914193039</v>
      </c>
      <c r="U253" s="557">
        <v>36.5533</v>
      </c>
      <c r="V253" s="557">
        <v>21.275200000000002</v>
      </c>
      <c r="W253" s="557">
        <v>51.157229999999998</v>
      </c>
      <c r="X253" s="542">
        <v>1025.6052</v>
      </c>
      <c r="Y253" s="557">
        <v>6.8209999999999997</v>
      </c>
      <c r="Z253" s="542">
        <v>95.254999999999995</v>
      </c>
      <c r="AA253" s="557">
        <v>8.2650000000000006</v>
      </c>
      <c r="AB253" s="557">
        <v>0.81559999999999999</v>
      </c>
      <c r="AC253" s="557">
        <v>0.76570000000000005</v>
      </c>
      <c r="AD253" s="557">
        <v>36.529499999999999</v>
      </c>
      <c r="AE253" s="557">
        <v>20.648700000000002</v>
      </c>
      <c r="AF253" s="557">
        <v>50.469844000000002</v>
      </c>
      <c r="AG253" s="542">
        <v>1025.8212000000001</v>
      </c>
      <c r="AH253" s="557">
        <v>6.2114000000000003</v>
      </c>
      <c r="AI253" s="542">
        <v>85.757999999999996</v>
      </c>
      <c r="AJ253" s="557">
        <v>8.2240000000000002</v>
      </c>
      <c r="AK253" s="557">
        <v>2.0512999999999999</v>
      </c>
      <c r="AL253" s="557">
        <v>6.1429</v>
      </c>
      <c r="AM253" s="542">
        <v>4.8</v>
      </c>
    </row>
    <row r="254" spans="1:39">
      <c r="A254" s="546"/>
      <c r="B254" s="551"/>
      <c r="C254" s="552"/>
      <c r="D254" s="553"/>
      <c r="E254" s="554"/>
      <c r="F254" s="554"/>
      <c r="G254" s="554"/>
      <c r="H254" s="553"/>
      <c r="I254" s="553"/>
      <c r="J254" s="553"/>
      <c r="K254" s="555"/>
      <c r="L254" s="555"/>
      <c r="M254" s="553"/>
      <c r="N254" s="553"/>
      <c r="O254" s="556"/>
      <c r="P254" s="556"/>
      <c r="Q254" s="556"/>
      <c r="R254" s="544"/>
      <c r="S254" s="543"/>
      <c r="T254" s="558"/>
      <c r="U254" s="556"/>
    </row>
    <row r="255" spans="1:39">
      <c r="A255" s="562" t="s">
        <v>362</v>
      </c>
      <c r="B255" s="563">
        <v>42705</v>
      </c>
      <c r="C255" s="580">
        <v>0.61724299999999999</v>
      </c>
      <c r="D255" s="644">
        <v>0.6</v>
      </c>
      <c r="E255" s="581">
        <v>0.193</v>
      </c>
      <c r="F255" s="582">
        <v>2.54</v>
      </c>
      <c r="G255" s="582">
        <v>1.55</v>
      </c>
      <c r="H255" s="565" t="s">
        <v>348</v>
      </c>
      <c r="I255" s="644">
        <v>3</v>
      </c>
      <c r="J255" s="565" t="s">
        <v>349</v>
      </c>
      <c r="K255" s="562">
        <v>14.7</v>
      </c>
      <c r="L255" s="562">
        <v>106</v>
      </c>
      <c r="M255" s="644">
        <v>15</v>
      </c>
      <c r="N255" s="644">
        <v>110</v>
      </c>
      <c r="O255" s="644">
        <v>0.3</v>
      </c>
      <c r="P255" s="567" t="s">
        <v>326</v>
      </c>
      <c r="Q255" s="567" t="s">
        <v>326</v>
      </c>
      <c r="R255" s="556"/>
      <c r="S255" s="556"/>
      <c r="T255" s="541">
        <v>5.4474230168973278E-2</v>
      </c>
      <c r="U255" s="557">
        <v>35.985300000000002</v>
      </c>
      <c r="V255" s="557">
        <v>21.3947</v>
      </c>
      <c r="W255" s="557">
        <v>50.575502</v>
      </c>
      <c r="X255" s="542">
        <v>1025.1406999999999</v>
      </c>
      <c r="Y255" s="557">
        <v>8.1316000000000006</v>
      </c>
      <c r="Z255" s="542">
        <v>113.42100000000001</v>
      </c>
      <c r="AA255" s="557">
        <v>8.218</v>
      </c>
      <c r="AB255" s="557">
        <v>0.43809999999999999</v>
      </c>
      <c r="AC255" s="557">
        <v>0.31530000000000002</v>
      </c>
      <c r="AD255" s="557">
        <v>35.973300000000002</v>
      </c>
      <c r="AE255" s="557">
        <v>21.042899999999999</v>
      </c>
      <c r="AF255" s="557">
        <v>50.195646000000004</v>
      </c>
      <c r="AG255" s="542">
        <v>1025.2661000000001</v>
      </c>
      <c r="AH255" s="557">
        <v>7.1496000000000004</v>
      </c>
      <c r="AI255" s="542">
        <v>99.09</v>
      </c>
      <c r="AJ255" s="557">
        <v>8.218</v>
      </c>
      <c r="AK255" s="557">
        <v>0.45879999999999999</v>
      </c>
      <c r="AL255" s="557">
        <v>0.58660000000000001</v>
      </c>
      <c r="AM255" s="542">
        <v>8.1999999999999993</v>
      </c>
    </row>
    <row r="256" spans="1:39">
      <c r="A256" s="562" t="s">
        <v>362</v>
      </c>
      <c r="B256" s="563">
        <v>42713</v>
      </c>
      <c r="C256" s="580">
        <v>0.51236800000000005</v>
      </c>
      <c r="D256" s="644">
        <v>0.5</v>
      </c>
      <c r="E256" s="583">
        <v>1.67</v>
      </c>
      <c r="F256" s="582">
        <v>2.6</v>
      </c>
      <c r="G256" s="582">
        <v>1.38</v>
      </c>
      <c r="H256" s="565" t="s">
        <v>348</v>
      </c>
      <c r="I256" s="644">
        <v>3</v>
      </c>
      <c r="J256" s="565" t="s">
        <v>349</v>
      </c>
      <c r="K256" s="562">
        <v>13.2</v>
      </c>
      <c r="L256" s="562">
        <v>88</v>
      </c>
      <c r="M256" s="644">
        <v>13</v>
      </c>
      <c r="N256" s="644">
        <v>90</v>
      </c>
      <c r="O256" s="644">
        <v>0.2</v>
      </c>
      <c r="P256" s="567" t="s">
        <v>326</v>
      </c>
      <c r="Q256" s="567" t="s">
        <v>326</v>
      </c>
      <c r="R256" s="556"/>
      <c r="S256" s="556"/>
      <c r="T256" s="541">
        <v>6.2807562273142617E-2</v>
      </c>
      <c r="U256" s="557">
        <v>36.222499999999997</v>
      </c>
      <c r="V256" s="557">
        <v>22.2424</v>
      </c>
      <c r="W256" s="557">
        <v>51.76849</v>
      </c>
      <c r="X256" s="542">
        <v>1025.0827999999999</v>
      </c>
      <c r="Y256" s="557">
        <v>7.4618000000000002</v>
      </c>
      <c r="Z256" s="542">
        <v>105.804</v>
      </c>
      <c r="AA256" s="557">
        <v>8.1120000000000001</v>
      </c>
      <c r="AB256" s="557">
        <v>0.4546</v>
      </c>
      <c r="AC256" s="557">
        <v>0.24379999999999999</v>
      </c>
      <c r="AD256" s="557">
        <v>36.208399999999997</v>
      </c>
      <c r="AE256" s="557">
        <v>21.01</v>
      </c>
      <c r="AF256" s="557">
        <v>50.452863999999998</v>
      </c>
      <c r="AG256" s="542">
        <v>1025.4568999999999</v>
      </c>
      <c r="AH256" s="557">
        <v>7.2018000000000004</v>
      </c>
      <c r="AI256" s="542">
        <v>99.893000000000001</v>
      </c>
      <c r="AJ256" s="557">
        <v>8.0909999999999993</v>
      </c>
      <c r="AK256" s="557">
        <v>0.59319999999999995</v>
      </c>
      <c r="AL256" s="557">
        <v>0.40639999999999998</v>
      </c>
      <c r="AM256" s="542">
        <v>8.6999999999999993</v>
      </c>
    </row>
    <row r="257" spans="1:39">
      <c r="A257" s="562" t="s">
        <v>362</v>
      </c>
      <c r="B257" s="563">
        <v>42720</v>
      </c>
      <c r="C257" s="580">
        <v>0.908327</v>
      </c>
      <c r="D257" s="644">
        <v>0.9</v>
      </c>
      <c r="E257" s="582">
        <v>1.76</v>
      </c>
      <c r="F257" s="582">
        <v>2.16</v>
      </c>
      <c r="G257" s="582">
        <v>0.67800000000000005</v>
      </c>
      <c r="H257" s="565" t="s">
        <v>348</v>
      </c>
      <c r="I257" s="644">
        <v>2</v>
      </c>
      <c r="J257" s="565" t="s">
        <v>349</v>
      </c>
      <c r="K257" s="562">
        <v>11.7</v>
      </c>
      <c r="L257" s="562">
        <v>101</v>
      </c>
      <c r="M257" s="644">
        <v>12</v>
      </c>
      <c r="N257" s="644">
        <v>100</v>
      </c>
      <c r="O257" s="644">
        <v>0.3</v>
      </c>
      <c r="P257" s="567" t="s">
        <v>326</v>
      </c>
      <c r="Q257" s="567" t="s">
        <v>326</v>
      </c>
      <c r="R257" s="556"/>
      <c r="S257" s="556"/>
      <c r="T257" s="541">
        <v>7.0553409787764476E-2</v>
      </c>
      <c r="U257" s="557">
        <v>36.320999999999998</v>
      </c>
      <c r="V257" s="557">
        <v>22.160799999999998</v>
      </c>
      <c r="W257" s="557">
        <v>51.806458999999997</v>
      </c>
      <c r="X257" s="542">
        <v>1025.1778999999999</v>
      </c>
      <c r="Y257" s="557">
        <v>7.7601000000000004</v>
      </c>
      <c r="Z257" s="542">
        <v>109.93899999999999</v>
      </c>
      <c r="AA257" s="557">
        <v>8.2200000000000006</v>
      </c>
      <c r="AB257" s="557">
        <v>0.28720000000000001</v>
      </c>
      <c r="AC257" s="557">
        <v>0.35920000000000002</v>
      </c>
      <c r="AD257" s="557">
        <v>36.300699999999999</v>
      </c>
      <c r="AE257" s="557">
        <v>21.771999999999998</v>
      </c>
      <c r="AF257" s="557">
        <v>51.373395000000002</v>
      </c>
      <c r="AG257" s="542">
        <v>1025.3208999999999</v>
      </c>
      <c r="AH257" s="557">
        <v>7.1128999999999998</v>
      </c>
      <c r="AI257" s="542">
        <v>100.066</v>
      </c>
      <c r="AJ257" s="557">
        <v>8.1950000000000003</v>
      </c>
      <c r="AK257" s="557">
        <v>0.53029999999999999</v>
      </c>
      <c r="AL257" s="557">
        <v>0.57430000000000003</v>
      </c>
      <c r="AM257" s="542">
        <v>8.3000000000000007</v>
      </c>
    </row>
    <row r="258" spans="1:39">
      <c r="A258" s="562" t="s">
        <v>362</v>
      </c>
      <c r="B258" s="563">
        <v>42727</v>
      </c>
      <c r="C258" s="580">
        <v>0.49434839459537988</v>
      </c>
      <c r="D258" s="565" t="s">
        <v>350</v>
      </c>
      <c r="E258" s="583">
        <v>1.31</v>
      </c>
      <c r="F258" s="583">
        <v>2.5299999999999998</v>
      </c>
      <c r="G258" s="583">
        <v>0.69299999999999995</v>
      </c>
      <c r="H258" s="565" t="s">
        <v>348</v>
      </c>
      <c r="I258" s="644">
        <v>3</v>
      </c>
      <c r="J258" s="565" t="s">
        <v>349</v>
      </c>
      <c r="K258" s="562">
        <v>12.6</v>
      </c>
      <c r="L258" s="562">
        <v>131</v>
      </c>
      <c r="M258" s="644">
        <v>13</v>
      </c>
      <c r="N258" s="644">
        <v>130</v>
      </c>
      <c r="O258" s="644">
        <v>0.4</v>
      </c>
      <c r="P258" s="567" t="s">
        <v>326</v>
      </c>
      <c r="Q258" s="644">
        <v>0.1</v>
      </c>
      <c r="R258" s="556"/>
      <c r="S258" s="552"/>
      <c r="T258" s="541">
        <v>7.2199670685697576E-2</v>
      </c>
      <c r="U258" s="557">
        <v>36.445700000000002</v>
      </c>
      <c r="V258" s="557">
        <v>22.4864</v>
      </c>
      <c r="W258" s="557">
        <v>52.311846000000003</v>
      </c>
      <c r="X258" s="542">
        <v>1025.1813999999999</v>
      </c>
      <c r="Y258" s="557">
        <v>7.4188000000000001</v>
      </c>
      <c r="Z258" s="542">
        <v>105.78400000000001</v>
      </c>
      <c r="AA258" s="557">
        <v>8.1989999999999998</v>
      </c>
      <c r="AB258" s="557">
        <v>0.50560000000000005</v>
      </c>
      <c r="AC258" s="557">
        <v>0.35649999999999998</v>
      </c>
      <c r="AD258" s="557">
        <v>36.445300000000003</v>
      </c>
      <c r="AE258" s="557">
        <v>22.1447</v>
      </c>
      <c r="AF258" s="557">
        <v>51.951777999999997</v>
      </c>
      <c r="AG258" s="542">
        <v>1025.3253</v>
      </c>
      <c r="AH258" s="557">
        <v>6.9360999999999997</v>
      </c>
      <c r="AI258" s="542">
        <v>98.308000000000007</v>
      </c>
      <c r="AJ258" s="557">
        <v>8.0289999999999999</v>
      </c>
      <c r="AK258" s="557">
        <v>0.64339999999999997</v>
      </c>
      <c r="AL258" s="557">
        <v>0.52200000000000002</v>
      </c>
      <c r="AM258" s="542">
        <v>5.2</v>
      </c>
    </row>
    <row r="259" spans="1:39">
      <c r="A259" s="562" t="s">
        <v>362</v>
      </c>
      <c r="B259" s="563">
        <v>42744</v>
      </c>
      <c r="C259" s="580">
        <v>0.62928899999999999</v>
      </c>
      <c r="D259" s="644">
        <v>0.6</v>
      </c>
      <c r="E259" s="582">
        <v>0.38400000000000001</v>
      </c>
      <c r="F259" s="584">
        <v>1.39</v>
      </c>
      <c r="G259" s="582">
        <v>0.89900000000000002</v>
      </c>
      <c r="H259" s="565" t="s">
        <v>348</v>
      </c>
      <c r="I259" s="565" t="s">
        <v>349</v>
      </c>
      <c r="J259" s="565" t="s">
        <v>349</v>
      </c>
      <c r="K259" s="562">
        <v>14.9</v>
      </c>
      <c r="L259" s="562">
        <v>120</v>
      </c>
      <c r="M259" s="644">
        <v>15</v>
      </c>
      <c r="N259" s="644">
        <v>120</v>
      </c>
      <c r="O259" s="644">
        <v>0.5</v>
      </c>
      <c r="P259" s="567" t="s">
        <v>326</v>
      </c>
      <c r="Q259" s="644">
        <v>0.1</v>
      </c>
      <c r="R259" s="556"/>
      <c r="S259" s="552"/>
      <c r="T259" s="541">
        <v>9.0443568654695786E-2</v>
      </c>
      <c r="U259" s="557">
        <v>36.765999999999998</v>
      </c>
      <c r="V259" s="557">
        <v>23.049600000000002</v>
      </c>
      <c r="W259" s="557">
        <v>53.326512000000001</v>
      </c>
      <c r="X259" s="542">
        <v>1025.2624000000001</v>
      </c>
      <c r="Y259" s="557">
        <v>7.9970999999999997</v>
      </c>
      <c r="Z259" s="542">
        <v>115.374</v>
      </c>
      <c r="AA259" s="557">
        <v>8.077</v>
      </c>
      <c r="AB259" s="557">
        <v>0.4088</v>
      </c>
      <c r="AC259" s="557">
        <v>0.40429999999999999</v>
      </c>
      <c r="AD259" s="557">
        <v>36.734499999999997</v>
      </c>
      <c r="AE259" s="557">
        <v>22.276800000000001</v>
      </c>
      <c r="AF259" s="557">
        <v>52.457706000000002</v>
      </c>
      <c r="AG259" s="542">
        <v>1025.4912999999999</v>
      </c>
      <c r="AH259" s="557">
        <v>6.8895</v>
      </c>
      <c r="AI259" s="542">
        <v>98.04</v>
      </c>
      <c r="AJ259" s="557">
        <v>8.0310000000000006</v>
      </c>
      <c r="AK259" s="557">
        <v>1.3257000000000001</v>
      </c>
      <c r="AL259" s="557">
        <v>1.2999000000000001</v>
      </c>
      <c r="AM259" s="542">
        <v>5</v>
      </c>
    </row>
    <row r="260" spans="1:39">
      <c r="A260" s="562" t="s">
        <v>362</v>
      </c>
      <c r="B260" s="563">
        <v>42751</v>
      </c>
      <c r="C260" s="580">
        <v>0.59705900000000001</v>
      </c>
      <c r="D260" s="644">
        <v>0.6</v>
      </c>
      <c r="E260" s="583">
        <v>0.38200000000000001</v>
      </c>
      <c r="F260" s="581">
        <v>1.47</v>
      </c>
      <c r="G260" s="583">
        <v>0.65300000000000002</v>
      </c>
      <c r="H260" s="565" t="s">
        <v>348</v>
      </c>
      <c r="I260" s="565" t="s">
        <v>349</v>
      </c>
      <c r="J260" s="565" t="s">
        <v>349</v>
      </c>
      <c r="K260" s="562">
        <v>13.8</v>
      </c>
      <c r="L260" s="562">
        <v>121</v>
      </c>
      <c r="M260" s="644">
        <v>14</v>
      </c>
      <c r="N260" s="644">
        <v>120</v>
      </c>
      <c r="O260" s="644">
        <v>0.8</v>
      </c>
      <c r="P260" s="567" t="s">
        <v>326</v>
      </c>
      <c r="Q260" s="644">
        <v>0.2</v>
      </c>
      <c r="R260" s="556"/>
      <c r="S260" s="552"/>
      <c r="T260" s="541">
        <v>9.2786476081178598E-2</v>
      </c>
      <c r="U260" s="557">
        <v>36.826300000000003</v>
      </c>
      <c r="V260" s="557">
        <v>22.969100000000001</v>
      </c>
      <c r="W260" s="557">
        <v>53.317273999999998</v>
      </c>
      <c r="X260" s="542">
        <v>1025.3316</v>
      </c>
      <c r="Y260" s="557">
        <v>7.165</v>
      </c>
      <c r="Z260" s="542">
        <v>103.261</v>
      </c>
      <c r="AA260" s="557">
        <v>8.2560000000000002</v>
      </c>
      <c r="AB260" s="557">
        <v>0.52810000000000001</v>
      </c>
      <c r="AC260" s="557">
        <v>0.44879999999999998</v>
      </c>
      <c r="AD260" s="557">
        <v>36.842300000000002</v>
      </c>
      <c r="AE260" s="557">
        <v>22.783300000000001</v>
      </c>
      <c r="AF260" s="557">
        <v>53.141703999999997</v>
      </c>
      <c r="AG260" s="542">
        <v>1025.4412</v>
      </c>
      <c r="AH260" s="557">
        <v>7.1637000000000004</v>
      </c>
      <c r="AI260" s="542">
        <v>102.916</v>
      </c>
      <c r="AJ260" s="557">
        <v>8.2520000000000007</v>
      </c>
      <c r="AK260" s="557">
        <v>0.98060000000000003</v>
      </c>
      <c r="AL260" s="557">
        <v>1.1648000000000001</v>
      </c>
      <c r="AM260" s="542">
        <v>3.6</v>
      </c>
    </row>
    <row r="261" spans="1:39">
      <c r="A261" s="562" t="s">
        <v>362</v>
      </c>
      <c r="B261" s="563">
        <v>42758</v>
      </c>
      <c r="C261" s="580">
        <v>0.33118500000000001</v>
      </c>
      <c r="D261" s="565" t="s">
        <v>350</v>
      </c>
      <c r="E261" s="582">
        <v>0.85699999999999998</v>
      </c>
      <c r="F261" s="583">
        <v>2.2400000000000002</v>
      </c>
      <c r="G261" s="582">
        <v>0.90600000000000003</v>
      </c>
      <c r="H261" s="565" t="s">
        <v>348</v>
      </c>
      <c r="I261" s="644">
        <v>2</v>
      </c>
      <c r="J261" s="565" t="s">
        <v>349</v>
      </c>
      <c r="K261" s="562">
        <v>12.5</v>
      </c>
      <c r="L261" s="562">
        <v>113</v>
      </c>
      <c r="M261" s="644">
        <v>12</v>
      </c>
      <c r="N261" s="644">
        <v>110</v>
      </c>
      <c r="O261" s="644">
        <v>0.7</v>
      </c>
      <c r="P261" s="567" t="s">
        <v>326</v>
      </c>
      <c r="Q261" s="644">
        <v>0.1</v>
      </c>
      <c r="R261" s="556"/>
      <c r="S261" s="556"/>
      <c r="T261" s="541">
        <v>9.3577213056278391E-2</v>
      </c>
      <c r="U261" s="557">
        <v>36.845199999999998</v>
      </c>
      <c r="V261" s="557">
        <v>22.490300000000001</v>
      </c>
      <c r="W261" s="557">
        <v>52.824851000000002</v>
      </c>
      <c r="X261" s="542">
        <v>1025.4839999999999</v>
      </c>
      <c r="Y261" s="557">
        <v>7.0964999999999998</v>
      </c>
      <c r="Z261" s="542">
        <v>101.431</v>
      </c>
      <c r="AA261" s="557">
        <v>8.3780000000000001</v>
      </c>
      <c r="AB261" s="557">
        <v>0.63170000000000004</v>
      </c>
      <c r="AC261" s="557">
        <v>0.51139999999999997</v>
      </c>
      <c r="AD261" s="557">
        <v>36.846299999999999</v>
      </c>
      <c r="AE261" s="557">
        <v>22.089600000000001</v>
      </c>
      <c r="AF261" s="557">
        <v>52.400865000000003</v>
      </c>
      <c r="AG261" s="542">
        <v>1025.6558</v>
      </c>
      <c r="AH261" s="557">
        <v>6.7038000000000002</v>
      </c>
      <c r="AI261" s="542">
        <v>95.144999999999996</v>
      </c>
      <c r="AJ261" s="557">
        <v>8.3529999999999998</v>
      </c>
      <c r="AK261" s="557">
        <v>0.68420000000000003</v>
      </c>
      <c r="AL261" s="557">
        <v>1.2805</v>
      </c>
      <c r="AM261" s="542">
        <v>3.9</v>
      </c>
    </row>
    <row r="262" spans="1:39">
      <c r="A262" s="562" t="s">
        <v>362</v>
      </c>
      <c r="B262" s="563">
        <v>42765</v>
      </c>
      <c r="C262" s="580">
        <v>0.43267800000000001</v>
      </c>
      <c r="D262" s="565" t="s">
        <v>350</v>
      </c>
      <c r="E262" s="582">
        <v>1.04</v>
      </c>
      <c r="F262" s="582">
        <v>0.94299999999999995</v>
      </c>
      <c r="G262" s="582">
        <v>0.499</v>
      </c>
      <c r="H262" s="565" t="s">
        <v>348</v>
      </c>
      <c r="I262" s="565" t="s">
        <v>349</v>
      </c>
      <c r="J262" s="565" t="s">
        <v>349</v>
      </c>
      <c r="K262" s="562">
        <v>13.4</v>
      </c>
      <c r="L262" s="562">
        <v>110</v>
      </c>
      <c r="M262" s="644">
        <v>13</v>
      </c>
      <c r="N262" s="644">
        <v>110</v>
      </c>
      <c r="O262" s="644">
        <v>1</v>
      </c>
      <c r="P262" s="567" t="s">
        <v>326</v>
      </c>
      <c r="Q262" s="644">
        <v>0.2</v>
      </c>
      <c r="R262" s="556"/>
      <c r="S262" s="556"/>
      <c r="T262" s="541">
        <v>0.10428053667114327</v>
      </c>
      <c r="U262" s="557">
        <v>36.927799999999998</v>
      </c>
      <c r="V262" s="557">
        <v>22.723500000000001</v>
      </c>
      <c r="W262" s="557">
        <v>53.181928999999997</v>
      </c>
      <c r="X262" s="542">
        <v>1025.4802999999999</v>
      </c>
      <c r="Y262" s="557">
        <v>6.6300999999999997</v>
      </c>
      <c r="Z262" s="542">
        <v>95.197999999999993</v>
      </c>
      <c r="AA262" s="557">
        <v>8.2970000000000006</v>
      </c>
      <c r="AB262" s="557">
        <v>0.5504</v>
      </c>
      <c r="AC262" s="557">
        <v>0.86219999999999997</v>
      </c>
      <c r="AD262" s="557">
        <v>36.9268</v>
      </c>
      <c r="AE262" s="557">
        <v>22.7148</v>
      </c>
      <c r="AF262" s="557">
        <v>53.175440999999999</v>
      </c>
      <c r="AG262" s="542">
        <v>1025.5220999999999</v>
      </c>
      <c r="AH262" s="557">
        <v>6.7331000000000003</v>
      </c>
      <c r="AI262" s="542">
        <v>96.662999999999997</v>
      </c>
      <c r="AJ262" s="557">
        <v>8.2949999999999999</v>
      </c>
      <c r="AK262" s="557">
        <v>0.5897</v>
      </c>
      <c r="AL262" s="557">
        <v>1.1838</v>
      </c>
      <c r="AM262" s="542">
        <v>4.0999999999999996</v>
      </c>
    </row>
    <row r="263" spans="1:39">
      <c r="A263" s="562" t="s">
        <v>362</v>
      </c>
      <c r="B263" s="563">
        <v>42772</v>
      </c>
      <c r="C263" s="580">
        <v>0.47462500000000002</v>
      </c>
      <c r="D263" s="565" t="s">
        <v>350</v>
      </c>
      <c r="E263" s="582">
        <v>0.151</v>
      </c>
      <c r="F263" s="582">
        <v>0.70799999999999996</v>
      </c>
      <c r="G263" s="582">
        <v>0.16600000000000001</v>
      </c>
      <c r="H263" s="565" t="s">
        <v>348</v>
      </c>
      <c r="I263" s="565" t="s">
        <v>349</v>
      </c>
      <c r="J263" s="565" t="s">
        <v>349</v>
      </c>
      <c r="K263" s="562">
        <v>13.8</v>
      </c>
      <c r="L263" s="562">
        <v>122</v>
      </c>
      <c r="M263" s="644">
        <v>14</v>
      </c>
      <c r="N263" s="644">
        <v>120</v>
      </c>
      <c r="O263" s="644">
        <v>0.4</v>
      </c>
      <c r="P263" s="567" t="s">
        <v>326</v>
      </c>
      <c r="Q263" s="644">
        <v>0.1</v>
      </c>
      <c r="R263" s="556"/>
      <c r="S263" s="556"/>
      <c r="T263" s="575">
        <v>8.2410989197526804E-2</v>
      </c>
      <c r="U263" s="557">
        <v>36.986400000000003</v>
      </c>
      <c r="V263" s="557">
        <v>23.818899999999999</v>
      </c>
      <c r="W263" s="557">
        <v>54.446373000000001</v>
      </c>
      <c r="X263" s="542">
        <v>1025.2049</v>
      </c>
      <c r="Y263" s="557">
        <v>6.5021000000000004</v>
      </c>
      <c r="Z263" s="542">
        <v>95.183999999999997</v>
      </c>
      <c r="AA263" s="557">
        <v>8.3339999999999996</v>
      </c>
      <c r="AB263" s="557">
        <v>0.42049999999999998</v>
      </c>
      <c r="AC263" s="557">
        <v>0.2969</v>
      </c>
      <c r="AD263" s="557">
        <v>36.997199999999999</v>
      </c>
      <c r="AE263" s="557">
        <v>23.255600000000001</v>
      </c>
      <c r="AF263" s="557">
        <v>53.851612000000003</v>
      </c>
      <c r="AG263" s="542">
        <v>1025.4159</v>
      </c>
      <c r="AH263" s="557">
        <v>7.3856000000000002</v>
      </c>
      <c r="AI263" s="542">
        <v>107.077</v>
      </c>
      <c r="AJ263" s="557">
        <v>8.3580000000000005</v>
      </c>
      <c r="AK263" s="557">
        <v>0.64339999999999997</v>
      </c>
      <c r="AL263" s="557">
        <v>0.66620000000000001</v>
      </c>
      <c r="AM263" s="542">
        <v>6.1</v>
      </c>
    </row>
    <row r="264" spans="1:39">
      <c r="A264" s="562" t="s">
        <v>362</v>
      </c>
      <c r="B264" s="563">
        <v>42779</v>
      </c>
      <c r="C264" s="580">
        <v>0.31172100000000003</v>
      </c>
      <c r="D264" s="565" t="s">
        <v>350</v>
      </c>
      <c r="E264" s="581">
        <v>1.01</v>
      </c>
      <c r="F264" s="581">
        <v>2.21</v>
      </c>
      <c r="G264" s="581">
        <v>0.76</v>
      </c>
      <c r="H264" s="565" t="s">
        <v>348</v>
      </c>
      <c r="I264" s="644">
        <v>2</v>
      </c>
      <c r="J264" s="565" t="s">
        <v>349</v>
      </c>
      <c r="K264" s="562">
        <v>14.8</v>
      </c>
      <c r="L264" s="562">
        <v>113</v>
      </c>
      <c r="M264" s="644">
        <v>15</v>
      </c>
      <c r="N264" s="644">
        <v>110</v>
      </c>
      <c r="O264" s="644">
        <v>0.9</v>
      </c>
      <c r="P264" s="567" t="s">
        <v>326</v>
      </c>
      <c r="Q264" s="644">
        <v>0.1</v>
      </c>
      <c r="R264" s="556"/>
      <c r="S264" s="556"/>
      <c r="T264" s="541">
        <v>0.10729694526455491</v>
      </c>
      <c r="U264" s="557">
        <v>36.277299999999997</v>
      </c>
      <c r="V264" s="557">
        <v>22.547000000000001</v>
      </c>
      <c r="W264" s="557">
        <v>52.161600999999997</v>
      </c>
      <c r="X264" s="542">
        <v>1025.0361</v>
      </c>
      <c r="Y264" s="557">
        <v>6.6139999999999999</v>
      </c>
      <c r="Z264" s="542">
        <v>94.317999999999998</v>
      </c>
      <c r="AA264" s="557">
        <v>8.3460000000000001</v>
      </c>
      <c r="AB264" s="557">
        <v>0.73960000000000004</v>
      </c>
      <c r="AC264" s="557">
        <v>0.68469999999999998</v>
      </c>
      <c r="AD264" s="557">
        <v>36.553699999999999</v>
      </c>
      <c r="AE264" s="557">
        <v>21.868300000000001</v>
      </c>
      <c r="AF264" s="557">
        <v>51.792431999999998</v>
      </c>
      <c r="AG264" s="542">
        <v>1025.4717000000001</v>
      </c>
      <c r="AH264" s="557">
        <v>6.4467999999999996</v>
      </c>
      <c r="AI264" s="542">
        <v>90.984999999999999</v>
      </c>
      <c r="AJ264" s="557">
        <v>8.3369999999999997</v>
      </c>
      <c r="AK264" s="557">
        <v>0.48799999999999999</v>
      </c>
      <c r="AL264" s="557">
        <v>1.0673999999999999</v>
      </c>
      <c r="AM264" s="542">
        <v>6.1</v>
      </c>
    </row>
    <row r="265" spans="1:39">
      <c r="A265" s="562" t="s">
        <v>362</v>
      </c>
      <c r="B265" s="563">
        <v>42786</v>
      </c>
      <c r="C265" s="580">
        <v>0.27859400000000001</v>
      </c>
      <c r="D265" s="565" t="s">
        <v>350</v>
      </c>
      <c r="E265" s="582">
        <v>0.88500000000000001</v>
      </c>
      <c r="F265" s="582">
        <v>0.77400000000000002</v>
      </c>
      <c r="G265" s="582">
        <v>0.8</v>
      </c>
      <c r="H265" s="565" t="s">
        <v>348</v>
      </c>
      <c r="I265" s="565" t="s">
        <v>349</v>
      </c>
      <c r="J265" s="565" t="s">
        <v>349</v>
      </c>
      <c r="K265" s="562">
        <v>11.6</v>
      </c>
      <c r="L265" s="562">
        <v>110</v>
      </c>
      <c r="M265" s="644">
        <v>12</v>
      </c>
      <c r="N265" s="644">
        <v>110</v>
      </c>
      <c r="O265" s="644">
        <v>0.6</v>
      </c>
      <c r="P265" s="567" t="s">
        <v>326</v>
      </c>
      <c r="Q265" s="644">
        <v>0.1</v>
      </c>
      <c r="R265" s="556"/>
      <c r="S265" s="556"/>
      <c r="T265" s="541">
        <v>8.0097030263459115E-2</v>
      </c>
      <c r="U265" s="557">
        <v>36.4557</v>
      </c>
      <c r="V265" s="557">
        <v>23.2227</v>
      </c>
      <c r="W265" s="557">
        <v>53.112363999999999</v>
      </c>
      <c r="X265" s="542">
        <v>1024.9766</v>
      </c>
      <c r="Y265" s="557">
        <v>7.3593999999999999</v>
      </c>
      <c r="Z265" s="542">
        <v>106.30200000000001</v>
      </c>
      <c r="AA265" s="557">
        <v>8.3840000000000003</v>
      </c>
      <c r="AB265" s="557">
        <v>0.32800000000000001</v>
      </c>
      <c r="AC265" s="557">
        <v>0.23119999999999999</v>
      </c>
      <c r="AD265" s="557">
        <v>36.478700000000003</v>
      </c>
      <c r="AE265" s="557">
        <v>22.748000000000001</v>
      </c>
      <c r="AF265" s="557">
        <v>52.638081999999997</v>
      </c>
      <c r="AG265" s="542">
        <v>1025.1744000000001</v>
      </c>
      <c r="AH265" s="557">
        <v>6.8045999999999998</v>
      </c>
      <c r="AI265" s="542">
        <v>97.492000000000004</v>
      </c>
      <c r="AJ265" s="557">
        <v>8.3520000000000003</v>
      </c>
      <c r="AK265" s="557">
        <v>0.31759999999999999</v>
      </c>
      <c r="AL265" s="557">
        <v>0.56689999999999996</v>
      </c>
      <c r="AM265" s="542">
        <v>9.5</v>
      </c>
    </row>
    <row r="266" spans="1:39">
      <c r="A266" s="562" t="s">
        <v>362</v>
      </c>
      <c r="B266" s="563">
        <v>42793</v>
      </c>
      <c r="C266" s="580">
        <v>0.39091251310397412</v>
      </c>
      <c r="D266" s="565" t="s">
        <v>350</v>
      </c>
      <c r="E266" s="550">
        <v>-1.19</v>
      </c>
      <c r="F266" s="550">
        <v>1.45</v>
      </c>
      <c r="G266" s="550">
        <v>0.79900000000000004</v>
      </c>
      <c r="H266" s="565" t="s">
        <v>348</v>
      </c>
      <c r="I266" s="565" t="s">
        <v>349</v>
      </c>
      <c r="J266" s="565" t="s">
        <v>349</v>
      </c>
      <c r="K266" s="562">
        <v>14.8</v>
      </c>
      <c r="L266" s="562">
        <v>127</v>
      </c>
      <c r="M266" s="644">
        <v>15</v>
      </c>
      <c r="N266" s="644">
        <v>130</v>
      </c>
      <c r="O266" s="644">
        <v>0.9</v>
      </c>
      <c r="P266" s="567" t="s">
        <v>326</v>
      </c>
      <c r="Q266" s="644">
        <v>0.2</v>
      </c>
      <c r="R266" s="556"/>
      <c r="S266" s="556"/>
      <c r="T266" s="541">
        <v>0.1029493452995992</v>
      </c>
      <c r="U266" s="557">
        <v>36.4876</v>
      </c>
      <c r="V266" s="557">
        <v>23.474299999999999</v>
      </c>
      <c r="W266" s="557">
        <v>53.423811000000001</v>
      </c>
      <c r="X266" s="542">
        <v>1024.9268</v>
      </c>
      <c r="Y266" s="557">
        <v>7.1032000000000002</v>
      </c>
      <c r="Z266" s="542">
        <v>103.07</v>
      </c>
      <c r="AA266" s="557">
        <v>8.3879999999999999</v>
      </c>
      <c r="AB266" s="557">
        <v>0.45269999999999999</v>
      </c>
      <c r="AC266" s="557">
        <v>0.61170000000000002</v>
      </c>
      <c r="AD266" s="557">
        <v>36.46</v>
      </c>
      <c r="AE266" s="557">
        <v>22.919899999999998</v>
      </c>
      <c r="AF266" s="557">
        <v>52.798009999999998</v>
      </c>
      <c r="AG266" s="542">
        <v>1025.1104</v>
      </c>
      <c r="AH266" s="557">
        <v>6.6745999999999999</v>
      </c>
      <c r="AI266" s="542">
        <v>95.906999999999996</v>
      </c>
      <c r="AJ266" s="557">
        <v>8.3629999999999995</v>
      </c>
      <c r="AK266" s="557">
        <v>0.91769999999999996</v>
      </c>
      <c r="AL266" s="557">
        <v>1.8001</v>
      </c>
      <c r="AM266" s="542">
        <v>6.9</v>
      </c>
    </row>
    <row r="267" spans="1:39">
      <c r="A267" s="562" t="s">
        <v>362</v>
      </c>
      <c r="B267" s="563">
        <v>42800</v>
      </c>
      <c r="C267" s="580">
        <v>0.68852044219956166</v>
      </c>
      <c r="D267" s="644">
        <v>0.7</v>
      </c>
      <c r="E267" s="550">
        <v>0.88200000000000001</v>
      </c>
      <c r="F267" s="550">
        <v>1.7</v>
      </c>
      <c r="G267" s="550">
        <v>0.94099999999999995</v>
      </c>
      <c r="H267" s="565" t="s">
        <v>348</v>
      </c>
      <c r="I267" s="565" t="s">
        <v>349</v>
      </c>
      <c r="J267" s="565" t="s">
        <v>349</v>
      </c>
      <c r="K267" s="562">
        <v>12</v>
      </c>
      <c r="L267" s="562">
        <v>124</v>
      </c>
      <c r="M267" s="644">
        <v>12</v>
      </c>
      <c r="N267" s="644">
        <v>120</v>
      </c>
      <c r="O267" s="644">
        <v>0.4</v>
      </c>
      <c r="P267" s="567" t="s">
        <v>326</v>
      </c>
      <c r="Q267" s="567" t="s">
        <v>326</v>
      </c>
      <c r="R267" s="556"/>
      <c r="S267" s="556"/>
      <c r="T267" s="541">
        <v>6.9972860527918276E-2</v>
      </c>
      <c r="U267" s="557">
        <v>36.435200000000002</v>
      </c>
      <c r="V267" s="557">
        <v>24.448</v>
      </c>
      <c r="W267" s="557">
        <v>54.403235000000002</v>
      </c>
      <c r="X267" s="542">
        <v>1024.5979</v>
      </c>
      <c r="Y267" s="557">
        <v>6.8337000000000003</v>
      </c>
      <c r="Z267" s="542">
        <v>100.803</v>
      </c>
      <c r="AA267" s="557">
        <v>8.1719999999999988</v>
      </c>
      <c r="AB267" s="557">
        <v>0.183</v>
      </c>
      <c r="AC267" s="557">
        <v>0.32629999999999998</v>
      </c>
      <c r="AD267" s="557">
        <v>36.432600000000001</v>
      </c>
      <c r="AE267" s="557">
        <v>23.997499999999999</v>
      </c>
      <c r="AF267" s="557">
        <v>53.918503999999999</v>
      </c>
      <c r="AG267" s="542">
        <v>1024.7707</v>
      </c>
      <c r="AH267" s="557">
        <v>6.3704000000000001</v>
      </c>
      <c r="AI267" s="542">
        <v>93.245000000000005</v>
      </c>
      <c r="AJ267" s="557">
        <v>8.1389999999999993</v>
      </c>
      <c r="AK267" s="557">
        <v>0.3896</v>
      </c>
      <c r="AL267" s="557">
        <v>0.72770000000000001</v>
      </c>
      <c r="AM267" s="542">
        <v>9.6</v>
      </c>
    </row>
    <row r="268" spans="1:39">
      <c r="A268" s="562" t="s">
        <v>362</v>
      </c>
      <c r="B268" s="563">
        <v>42807</v>
      </c>
      <c r="C268" s="580">
        <v>9.4618679119412938</v>
      </c>
      <c r="D268" s="644">
        <v>9.5</v>
      </c>
      <c r="E268" s="550">
        <v>9.24</v>
      </c>
      <c r="F268" s="550">
        <v>3.47</v>
      </c>
      <c r="G268" s="550">
        <v>2.15</v>
      </c>
      <c r="H268" s="644">
        <v>9</v>
      </c>
      <c r="I268" s="644">
        <v>3</v>
      </c>
      <c r="J268" s="644">
        <v>2</v>
      </c>
      <c r="K268" s="562">
        <v>16.8</v>
      </c>
      <c r="L268" s="562">
        <v>129</v>
      </c>
      <c r="M268" s="644">
        <v>17</v>
      </c>
      <c r="N268" s="644">
        <v>130</v>
      </c>
      <c r="O268" s="644">
        <v>1.1000000000000001</v>
      </c>
      <c r="P268" s="567" t="s">
        <v>326</v>
      </c>
      <c r="Q268" s="644">
        <v>0.3</v>
      </c>
      <c r="R268" s="556"/>
      <c r="S268" s="556"/>
      <c r="T268" s="541">
        <v>0.13866012343765427</v>
      </c>
      <c r="U268" s="557">
        <v>36.4985</v>
      </c>
      <c r="V268" s="557">
        <v>23.353000000000002</v>
      </c>
      <c r="W268" s="557">
        <v>53.307656000000001</v>
      </c>
      <c r="X268" s="542">
        <v>1024.9713999999999</v>
      </c>
      <c r="Y268" s="557">
        <v>6.0138999999999996</v>
      </c>
      <c r="Z268" s="542">
        <v>87.085999999999999</v>
      </c>
      <c r="AA268" s="557">
        <v>8.3309999999999995</v>
      </c>
      <c r="AB268" s="557">
        <v>1.2063999999999999</v>
      </c>
      <c r="AC268" s="557">
        <v>0.78290000000000004</v>
      </c>
      <c r="AD268" s="557">
        <v>36.495699999999999</v>
      </c>
      <c r="AE268" s="557">
        <v>23.304400000000001</v>
      </c>
      <c r="AF268" s="557">
        <v>53.255901999999999</v>
      </c>
      <c r="AG268" s="542">
        <v>1025.0225</v>
      </c>
      <c r="AH268" s="557">
        <v>5.9138000000000002</v>
      </c>
      <c r="AI268" s="542">
        <v>85.563000000000002</v>
      </c>
      <c r="AJ268" s="557">
        <v>8.3249999999999993</v>
      </c>
      <c r="AK268" s="557">
        <v>1.2706999999999999</v>
      </c>
      <c r="AL268" s="557">
        <v>1.3903000000000001</v>
      </c>
      <c r="AM268" s="542">
        <v>3.9</v>
      </c>
    </row>
    <row r="269" spans="1:39">
      <c r="A269" s="562" t="s">
        <v>362</v>
      </c>
      <c r="B269" s="563">
        <v>42814</v>
      </c>
      <c r="C269" s="580">
        <v>1.102921856281434</v>
      </c>
      <c r="D269" s="644">
        <v>1.1000000000000001</v>
      </c>
      <c r="E269" s="550">
        <v>0.65600000000000003</v>
      </c>
      <c r="F269" s="550">
        <v>1.53</v>
      </c>
      <c r="G269" s="550">
        <v>-7.3599999999999999E-2</v>
      </c>
      <c r="H269" s="565" t="s">
        <v>348</v>
      </c>
      <c r="I269" s="565" t="s">
        <v>349</v>
      </c>
      <c r="J269" s="565" t="s">
        <v>349</v>
      </c>
      <c r="K269" s="562">
        <v>13.9</v>
      </c>
      <c r="L269" s="562">
        <v>105</v>
      </c>
      <c r="M269" s="644">
        <v>14</v>
      </c>
      <c r="N269" s="644">
        <v>100</v>
      </c>
      <c r="O269" s="644">
        <v>1.3</v>
      </c>
      <c r="P269" s="567" t="s">
        <v>326</v>
      </c>
      <c r="Q269" s="644">
        <v>0.3</v>
      </c>
      <c r="R269" s="567"/>
      <c r="S269" s="567"/>
      <c r="T269" s="541">
        <v>0.10185829007951094</v>
      </c>
      <c r="U269" s="557">
        <v>36.415999999999997</v>
      </c>
      <c r="V269" s="557">
        <v>21.884399999999999</v>
      </c>
      <c r="W269" s="557">
        <v>51.632928999999997</v>
      </c>
      <c r="X269" s="542">
        <v>1025.3299</v>
      </c>
      <c r="Y269" s="557">
        <v>6.9147999999999996</v>
      </c>
      <c r="Z269" s="542">
        <v>97.539000000000001</v>
      </c>
      <c r="AA269" s="557">
        <v>8.2889999999999997</v>
      </c>
      <c r="AB269" s="557">
        <v>0.4093</v>
      </c>
      <c r="AC269" s="557">
        <v>0.92659999999999998</v>
      </c>
      <c r="AD269" s="557">
        <v>36.503100000000003</v>
      </c>
      <c r="AE269" s="557">
        <v>21.6724</v>
      </c>
      <c r="AF269" s="557">
        <v>51.519911999999998</v>
      </c>
      <c r="AG269" s="542">
        <v>1025.4849999999999</v>
      </c>
      <c r="AH269" s="557">
        <v>7.6387999999999998</v>
      </c>
      <c r="AI269" s="542">
        <v>107.401</v>
      </c>
      <c r="AJ269" s="557">
        <v>8.3010000000000002</v>
      </c>
      <c r="AK269" s="557">
        <v>0.63200000000000001</v>
      </c>
      <c r="AL269" s="557">
        <v>1.2310000000000001</v>
      </c>
      <c r="AM269" s="542">
        <v>6</v>
      </c>
    </row>
    <row r="270" spans="1:39">
      <c r="A270" s="562" t="s">
        <v>362</v>
      </c>
      <c r="B270" s="563">
        <v>42821</v>
      </c>
      <c r="C270" s="580">
        <v>0.75987947685562307</v>
      </c>
      <c r="D270" s="644">
        <v>0.8</v>
      </c>
      <c r="E270" s="550">
        <v>8.8400000000000006E-2</v>
      </c>
      <c r="F270" s="550">
        <v>1.01</v>
      </c>
      <c r="G270" s="550">
        <v>1.18</v>
      </c>
      <c r="H270" s="565" t="s">
        <v>348</v>
      </c>
      <c r="I270" s="565" t="s">
        <v>349</v>
      </c>
      <c r="J270" s="565" t="s">
        <v>349</v>
      </c>
      <c r="K270" s="562">
        <v>13.6</v>
      </c>
      <c r="L270" s="562">
        <v>124</v>
      </c>
      <c r="M270" s="644">
        <v>14</v>
      </c>
      <c r="N270" s="644">
        <v>120</v>
      </c>
      <c r="O270" s="644">
        <v>0.8</v>
      </c>
      <c r="P270" s="567" t="s">
        <v>326</v>
      </c>
      <c r="Q270" s="644">
        <v>0.1</v>
      </c>
      <c r="R270" s="556"/>
      <c r="S270" s="556"/>
      <c r="T270" s="541">
        <v>0.1295603543580581</v>
      </c>
      <c r="U270" s="557">
        <v>36.5625</v>
      </c>
      <c r="V270" s="557">
        <v>21.680099999999999</v>
      </c>
      <c r="W270" s="557">
        <v>51.599583000000003</v>
      </c>
      <c r="X270" s="542">
        <v>1025.4992</v>
      </c>
      <c r="Y270" s="557">
        <v>6.8470000000000004</v>
      </c>
      <c r="Z270" s="542">
        <v>96.316000000000003</v>
      </c>
      <c r="AA270" s="557">
        <v>8.2729999999999997</v>
      </c>
      <c r="AB270" s="557">
        <v>0.91820000000000002</v>
      </c>
      <c r="AC270" s="557">
        <v>0.69040000000000001</v>
      </c>
      <c r="AD270" s="557">
        <v>36.553199999999997</v>
      </c>
      <c r="AE270" s="557">
        <v>21.157800000000002</v>
      </c>
      <c r="AF270" s="557">
        <v>51.036084000000002</v>
      </c>
      <c r="AG270" s="542">
        <v>1025.6728000000001</v>
      </c>
      <c r="AH270" s="557">
        <v>7.0351999999999997</v>
      </c>
      <c r="AI270" s="542">
        <v>98.04</v>
      </c>
      <c r="AJ270" s="557">
        <v>8.2840000000000007</v>
      </c>
      <c r="AK270" s="557">
        <v>1.0424</v>
      </c>
      <c r="AL270" s="557">
        <v>1.5266</v>
      </c>
      <c r="AM270" s="542">
        <v>4.8</v>
      </c>
    </row>
    <row r="271" spans="1:39">
      <c r="A271" s="546"/>
      <c r="B271" s="551"/>
      <c r="C271" s="552"/>
      <c r="D271" s="553"/>
      <c r="E271" s="554"/>
      <c r="F271" s="554"/>
      <c r="G271" s="554"/>
      <c r="H271" s="553"/>
      <c r="I271" s="553"/>
      <c r="J271" s="553"/>
      <c r="K271" s="555"/>
      <c r="L271" s="555"/>
      <c r="M271" s="553"/>
      <c r="N271" s="553"/>
      <c r="O271" s="556"/>
      <c r="P271" s="556"/>
      <c r="Q271" s="556"/>
      <c r="R271" s="556"/>
      <c r="S271" s="556"/>
      <c r="U271" s="557"/>
      <c r="V271" s="557"/>
      <c r="W271" s="557"/>
      <c r="X271" s="542"/>
      <c r="Y271" s="557"/>
      <c r="Z271" s="542"/>
      <c r="AA271" s="557"/>
      <c r="AB271" s="557"/>
      <c r="AC271" s="557"/>
      <c r="AD271" s="557"/>
      <c r="AE271" s="557"/>
      <c r="AF271" s="557"/>
      <c r="AG271" s="542"/>
      <c r="AH271" s="557"/>
      <c r="AI271" s="542"/>
      <c r="AJ271" s="557"/>
      <c r="AK271" s="557"/>
      <c r="AL271" s="557"/>
    </row>
    <row r="272" spans="1:39">
      <c r="A272" s="562" t="s">
        <v>363</v>
      </c>
      <c r="B272" s="563">
        <v>42705</v>
      </c>
      <c r="C272" s="580">
        <v>0.33725899999999998</v>
      </c>
      <c r="D272" s="565" t="s">
        <v>350</v>
      </c>
      <c r="E272" s="581">
        <v>-0.318</v>
      </c>
      <c r="F272" s="582">
        <v>3.06</v>
      </c>
      <c r="G272" s="582">
        <v>0.82799999999999996</v>
      </c>
      <c r="H272" s="565" t="s">
        <v>348</v>
      </c>
      <c r="I272" s="644">
        <v>3</v>
      </c>
      <c r="J272" s="565" t="s">
        <v>349</v>
      </c>
      <c r="K272" s="562">
        <v>14</v>
      </c>
      <c r="L272" s="562">
        <v>84.7</v>
      </c>
      <c r="M272" s="644">
        <v>14</v>
      </c>
      <c r="N272" s="644">
        <v>80</v>
      </c>
      <c r="O272" s="644">
        <v>0.3</v>
      </c>
      <c r="P272" s="567" t="s">
        <v>326</v>
      </c>
      <c r="Q272" s="567" t="s">
        <v>326</v>
      </c>
      <c r="R272" s="556"/>
      <c r="S272" s="556"/>
      <c r="T272" s="541">
        <v>7.1814036445940255E-2</v>
      </c>
      <c r="U272" s="557">
        <v>35.982700000000001</v>
      </c>
      <c r="V272" s="557">
        <v>21.241199999999999</v>
      </c>
      <c r="W272" s="557">
        <v>50.410836000000003</v>
      </c>
      <c r="X272" s="542">
        <v>1025.1771000000001</v>
      </c>
      <c r="Y272" s="557">
        <v>7.1759000000000004</v>
      </c>
      <c r="Z272" s="542">
        <v>99.814999999999998</v>
      </c>
      <c r="AA272" s="557">
        <v>8.1660000000000004</v>
      </c>
      <c r="AB272" s="557">
        <v>0.2392</v>
      </c>
      <c r="AC272" s="557">
        <v>0.31979999999999997</v>
      </c>
      <c r="AD272" s="557">
        <v>35.979999999999997</v>
      </c>
      <c r="AE272" s="557">
        <v>21.179600000000001</v>
      </c>
      <c r="AF272" s="557">
        <v>50.347166000000001</v>
      </c>
      <c r="AG272" s="542">
        <v>1025.2336</v>
      </c>
      <c r="AH272" s="557">
        <v>7.1570999999999998</v>
      </c>
      <c r="AI272" s="542">
        <v>99.441999999999993</v>
      </c>
      <c r="AJ272" s="557">
        <v>8.2370000000000001</v>
      </c>
      <c r="AK272" s="557">
        <v>0.51570000000000005</v>
      </c>
      <c r="AL272" s="557">
        <v>0.53779999999999994</v>
      </c>
      <c r="AM272" s="542">
        <v>7.8</v>
      </c>
    </row>
    <row r="273" spans="1:39">
      <c r="A273" s="562" t="s">
        <v>363</v>
      </c>
      <c r="B273" s="563">
        <v>42713</v>
      </c>
      <c r="C273" s="580">
        <v>0.43963200000000002</v>
      </c>
      <c r="D273" s="565" t="s">
        <v>350</v>
      </c>
      <c r="E273" s="583">
        <v>0.53500000000000003</v>
      </c>
      <c r="F273" s="582">
        <v>2.8</v>
      </c>
      <c r="G273" s="582">
        <v>0.18</v>
      </c>
      <c r="H273" s="565" t="s">
        <v>348</v>
      </c>
      <c r="I273" s="644">
        <v>3</v>
      </c>
      <c r="J273" s="565" t="s">
        <v>349</v>
      </c>
      <c r="K273" s="562">
        <v>12.6</v>
      </c>
      <c r="L273" s="562">
        <v>91.9</v>
      </c>
      <c r="M273" s="644">
        <v>13</v>
      </c>
      <c r="N273" s="644">
        <v>90</v>
      </c>
      <c r="O273" s="644">
        <v>0.3</v>
      </c>
      <c r="P273" s="567" t="s">
        <v>326</v>
      </c>
      <c r="Q273" s="567" t="s">
        <v>326</v>
      </c>
      <c r="R273" s="556"/>
      <c r="S273" s="556"/>
      <c r="T273" s="541">
        <v>6.8350172382871638E-2</v>
      </c>
      <c r="U273" s="557">
        <v>36.234200000000001</v>
      </c>
      <c r="V273" s="557">
        <v>21.796600000000002</v>
      </c>
      <c r="W273" s="557">
        <v>51.310797000000001</v>
      </c>
      <c r="X273" s="542">
        <v>1025.2148</v>
      </c>
      <c r="Y273" s="557">
        <v>7.1845999999999997</v>
      </c>
      <c r="Z273" s="542">
        <v>101.08</v>
      </c>
      <c r="AA273" s="557">
        <v>8.0969999999999995</v>
      </c>
      <c r="AB273" s="557">
        <v>0.35859999999999997</v>
      </c>
      <c r="AC273" s="557">
        <v>0.2477</v>
      </c>
      <c r="AD273" s="557">
        <v>36.210299999999997</v>
      </c>
      <c r="AE273" s="557">
        <v>20.9192</v>
      </c>
      <c r="AF273" s="557">
        <v>50.360061000000002</v>
      </c>
      <c r="AG273" s="542">
        <v>1025.4863</v>
      </c>
      <c r="AH273" s="557">
        <v>6.9828999999999999</v>
      </c>
      <c r="AI273" s="542">
        <v>96.698999999999998</v>
      </c>
      <c r="AJ273" s="557">
        <v>8.0990000000000002</v>
      </c>
      <c r="AK273" s="557">
        <v>0.46429999999999999</v>
      </c>
      <c r="AL273" s="557">
        <v>0.64810000000000001</v>
      </c>
      <c r="AM273" s="542">
        <v>7.9</v>
      </c>
    </row>
    <row r="274" spans="1:39">
      <c r="A274" s="562" t="s">
        <v>363</v>
      </c>
      <c r="B274" s="563">
        <v>42720</v>
      </c>
      <c r="C274" s="580">
        <v>0.63867499999999999</v>
      </c>
      <c r="D274" s="644">
        <v>0.6</v>
      </c>
      <c r="E274" s="582">
        <v>0.90800000000000003</v>
      </c>
      <c r="F274" s="582">
        <v>2.6</v>
      </c>
      <c r="G274" s="582">
        <v>0.35199999999999998</v>
      </c>
      <c r="H274" s="565" t="s">
        <v>348</v>
      </c>
      <c r="I274" s="644">
        <v>3</v>
      </c>
      <c r="J274" s="565" t="s">
        <v>349</v>
      </c>
      <c r="K274" s="562">
        <v>12.2</v>
      </c>
      <c r="L274" s="562">
        <v>93.6</v>
      </c>
      <c r="M274" s="644">
        <v>12</v>
      </c>
      <c r="N274" s="644">
        <v>90</v>
      </c>
      <c r="O274" s="644">
        <v>0.2</v>
      </c>
      <c r="P274" s="567" t="s">
        <v>326</v>
      </c>
      <c r="Q274" s="567" t="s">
        <v>326</v>
      </c>
      <c r="R274" s="556"/>
      <c r="S274" s="556"/>
      <c r="T274" s="541">
        <v>6.7829798151067683E-2</v>
      </c>
      <c r="U274" s="557">
        <v>36.279000000000003</v>
      </c>
      <c r="V274" s="557">
        <v>22.052099999999999</v>
      </c>
      <c r="W274" s="557">
        <v>51.638019999999997</v>
      </c>
      <c r="X274" s="542">
        <v>1025.1780000000001</v>
      </c>
      <c r="Y274" s="557">
        <v>7.1026999999999996</v>
      </c>
      <c r="Z274" s="542">
        <v>100.407</v>
      </c>
      <c r="AA274" s="557">
        <v>8.2010000000000005</v>
      </c>
      <c r="AB274" s="557">
        <v>0.49859999999999999</v>
      </c>
      <c r="AC274" s="557">
        <v>0.31740000000000002</v>
      </c>
      <c r="AD274" s="557">
        <v>36.300699999999999</v>
      </c>
      <c r="AE274" s="557">
        <v>21.7502</v>
      </c>
      <c r="AF274" s="557">
        <v>51.350827000000002</v>
      </c>
      <c r="AG274" s="542">
        <v>1025.3321000000001</v>
      </c>
      <c r="AH274" s="557">
        <v>6.9981</v>
      </c>
      <c r="AI274" s="542">
        <v>98.412999999999997</v>
      </c>
      <c r="AJ274" s="557">
        <v>8.1920000000000002</v>
      </c>
      <c r="AK274" s="557">
        <v>0.65300000000000002</v>
      </c>
      <c r="AL274" s="557">
        <v>0.54790000000000005</v>
      </c>
      <c r="AM274" s="542">
        <v>8.3000000000000007</v>
      </c>
    </row>
    <row r="275" spans="1:39">
      <c r="A275" s="562" t="s">
        <v>363</v>
      </c>
      <c r="B275" s="563">
        <v>42727</v>
      </c>
      <c r="C275" s="580">
        <v>0.50679600000000002</v>
      </c>
      <c r="D275" s="644">
        <v>0.5</v>
      </c>
      <c r="E275" s="583">
        <v>0.68899999999999995</v>
      </c>
      <c r="F275" s="583">
        <v>2.33</v>
      </c>
      <c r="G275" s="583">
        <v>0.26100000000000001</v>
      </c>
      <c r="H275" s="565" t="s">
        <v>348</v>
      </c>
      <c r="I275" s="644">
        <v>2</v>
      </c>
      <c r="J275" s="565" t="s">
        <v>349</v>
      </c>
      <c r="K275" s="562">
        <v>12.2</v>
      </c>
      <c r="L275" s="562">
        <v>108</v>
      </c>
      <c r="M275" s="644">
        <v>12</v>
      </c>
      <c r="N275" s="644">
        <v>110</v>
      </c>
      <c r="O275" s="644">
        <v>0.2</v>
      </c>
      <c r="P275" s="567" t="s">
        <v>326</v>
      </c>
      <c r="Q275" s="567" t="s">
        <v>326</v>
      </c>
      <c r="R275" s="556"/>
      <c r="S275" s="552"/>
      <c r="T275" s="541">
        <v>6.9249805433224426E-2</v>
      </c>
      <c r="U275" s="557">
        <v>36.451099999999997</v>
      </c>
      <c r="V275" s="557">
        <v>22.673200000000001</v>
      </c>
      <c r="W275" s="557">
        <v>52.518194000000001</v>
      </c>
      <c r="X275" s="542">
        <v>1025.1323</v>
      </c>
      <c r="Y275" s="557">
        <v>6.9772999999999996</v>
      </c>
      <c r="Z275" s="542">
        <v>99.817999999999998</v>
      </c>
      <c r="AA275" s="557">
        <v>8.1080000000000005</v>
      </c>
      <c r="AB275" s="557">
        <v>0.29389999999999999</v>
      </c>
      <c r="AC275" s="557">
        <v>0.28899999999999998</v>
      </c>
      <c r="AD275" s="557">
        <v>36.450299999999999</v>
      </c>
      <c r="AE275" s="557">
        <v>22.563199999999998</v>
      </c>
      <c r="AF275" s="557">
        <v>52.405186</v>
      </c>
      <c r="AG275" s="542">
        <v>1025.2166999999999</v>
      </c>
      <c r="AH275" s="557">
        <v>7.5118999999999998</v>
      </c>
      <c r="AI275" s="542">
        <v>107.26</v>
      </c>
      <c r="AJ275" s="557">
        <v>8.1509999999999998</v>
      </c>
      <c r="AK275" s="557">
        <v>0.52149999999999996</v>
      </c>
      <c r="AL275" s="557">
        <v>0.43669999999999998</v>
      </c>
      <c r="AM275" s="542">
        <v>7.2</v>
      </c>
    </row>
    <row r="276" spans="1:39">
      <c r="A276" s="562" t="s">
        <v>363</v>
      </c>
      <c r="B276" s="563">
        <v>42744</v>
      </c>
      <c r="C276" s="580">
        <v>0.40833900000000001</v>
      </c>
      <c r="D276" s="565" t="s">
        <v>350</v>
      </c>
      <c r="E276" s="582">
        <v>0.26300000000000001</v>
      </c>
      <c r="F276" s="584">
        <v>1.41</v>
      </c>
      <c r="G276" s="582">
        <v>0.57599999999999996</v>
      </c>
      <c r="H276" s="565" t="s">
        <v>348</v>
      </c>
      <c r="I276" s="565" t="s">
        <v>349</v>
      </c>
      <c r="J276" s="565" t="s">
        <v>349</v>
      </c>
      <c r="K276" s="562">
        <v>13.2</v>
      </c>
      <c r="L276" s="562">
        <v>116</v>
      </c>
      <c r="M276" s="644">
        <v>13</v>
      </c>
      <c r="N276" s="644">
        <v>120</v>
      </c>
      <c r="O276" s="644">
        <v>0.4</v>
      </c>
      <c r="P276" s="567" t="s">
        <v>326</v>
      </c>
      <c r="Q276" s="567" t="s">
        <v>326</v>
      </c>
      <c r="R276" s="556"/>
      <c r="S276" s="552"/>
      <c r="T276" s="541">
        <v>8.8705260896103186E-2</v>
      </c>
      <c r="U276" s="557">
        <v>36.677900000000001</v>
      </c>
      <c r="V276" s="557">
        <v>22.664100000000001</v>
      </c>
      <c r="W276" s="557">
        <v>52.798527999999997</v>
      </c>
      <c r="X276" s="542">
        <v>1025.3071</v>
      </c>
      <c r="Y276" s="557">
        <v>6.8268000000000004</v>
      </c>
      <c r="Z276" s="542">
        <v>97.778999999999996</v>
      </c>
      <c r="AA276" s="557">
        <v>8.0500000000000007</v>
      </c>
      <c r="AB276" s="557">
        <v>0.374</v>
      </c>
      <c r="AC276" s="557">
        <v>0.40720000000000001</v>
      </c>
      <c r="AD276" s="557">
        <v>36.7209</v>
      </c>
      <c r="AE276" s="557">
        <v>22.354299999999999</v>
      </c>
      <c r="AF276" s="557">
        <v>52.524267999999999</v>
      </c>
      <c r="AG276" s="542">
        <v>1025.4639</v>
      </c>
      <c r="AH276" s="557">
        <v>6.7637</v>
      </c>
      <c r="AI276" s="542">
        <v>96.373000000000005</v>
      </c>
      <c r="AJ276" s="557">
        <v>8.0660000000000007</v>
      </c>
      <c r="AK276" s="557">
        <v>0.53180000000000005</v>
      </c>
      <c r="AL276" s="557">
        <v>0.6522</v>
      </c>
      <c r="AM276" s="542">
        <v>4.9000000000000004</v>
      </c>
    </row>
    <row r="277" spans="1:39">
      <c r="A277" s="562" t="s">
        <v>363</v>
      </c>
      <c r="B277" s="563">
        <v>42751</v>
      </c>
      <c r="C277" s="580">
        <v>0.44119000000000003</v>
      </c>
      <c r="D277" s="565" t="s">
        <v>350</v>
      </c>
      <c r="E277" s="583">
        <v>0.47799999999999998</v>
      </c>
      <c r="F277" s="581">
        <v>1.83</v>
      </c>
      <c r="G277" s="583">
        <v>-2.1700000000000001E-2</v>
      </c>
      <c r="H277" s="565" t="s">
        <v>348</v>
      </c>
      <c r="I277" s="565" t="s">
        <v>349</v>
      </c>
      <c r="J277" s="565" t="s">
        <v>349</v>
      </c>
      <c r="K277" s="562">
        <v>13.8</v>
      </c>
      <c r="L277" s="562">
        <v>129</v>
      </c>
      <c r="M277" s="644">
        <v>14</v>
      </c>
      <c r="N277" s="644">
        <v>130</v>
      </c>
      <c r="O277" s="644">
        <v>0.5</v>
      </c>
      <c r="P277" s="567" t="s">
        <v>326</v>
      </c>
      <c r="Q277" s="644">
        <v>0.1</v>
      </c>
      <c r="R277" s="556"/>
      <c r="S277" s="552"/>
      <c r="T277" s="541">
        <v>7.4926338365640471E-2</v>
      </c>
      <c r="U277" s="557">
        <v>36.7956</v>
      </c>
      <c r="V277" s="557">
        <v>22.941800000000001</v>
      </c>
      <c r="W277" s="557">
        <v>53.248173999999999</v>
      </c>
      <c r="X277" s="542">
        <v>1025.3154</v>
      </c>
      <c r="Y277" s="557">
        <v>6.7526999999999999</v>
      </c>
      <c r="Z277" s="542">
        <v>97.254000000000005</v>
      </c>
      <c r="AA277" s="557">
        <v>8.282</v>
      </c>
      <c r="AB277" s="557">
        <v>0.47910000000000003</v>
      </c>
      <c r="AC277" s="557">
        <v>0.27389999999999998</v>
      </c>
      <c r="AD277" s="557">
        <v>36.799900000000001</v>
      </c>
      <c r="AE277" s="557">
        <v>22.769200000000001</v>
      </c>
      <c r="AF277" s="557">
        <v>53.075364</v>
      </c>
      <c r="AG277" s="542">
        <v>1025.4435000000001</v>
      </c>
      <c r="AH277" s="557">
        <v>6.6768999999999998</v>
      </c>
      <c r="AI277" s="542">
        <v>95.875</v>
      </c>
      <c r="AJ277" s="557">
        <v>8.2810000000000006</v>
      </c>
      <c r="AK277" s="557">
        <v>0.79259999999999997</v>
      </c>
      <c r="AL277" s="557">
        <v>0.99160000000000004</v>
      </c>
      <c r="AM277" s="542">
        <v>4.8</v>
      </c>
    </row>
    <row r="278" spans="1:39">
      <c r="A278" s="562" t="s">
        <v>363</v>
      </c>
      <c r="B278" s="563">
        <v>42758</v>
      </c>
      <c r="C278" s="580">
        <v>0.20003399999999999</v>
      </c>
      <c r="D278" s="565" t="s">
        <v>350</v>
      </c>
      <c r="E278" s="582">
        <v>0.63500000000000001</v>
      </c>
      <c r="F278" s="583">
        <v>1.82</v>
      </c>
      <c r="G278" s="582">
        <v>0.90400000000000003</v>
      </c>
      <c r="H278" s="565" t="s">
        <v>348</v>
      </c>
      <c r="I278" s="565" t="s">
        <v>349</v>
      </c>
      <c r="J278" s="565" t="s">
        <v>349</v>
      </c>
      <c r="K278" s="562">
        <v>12.1</v>
      </c>
      <c r="L278" s="562">
        <v>99.9</v>
      </c>
      <c r="M278" s="644">
        <v>12</v>
      </c>
      <c r="N278" s="644">
        <v>100</v>
      </c>
      <c r="O278" s="644">
        <v>0.5</v>
      </c>
      <c r="P278" s="567" t="s">
        <v>326</v>
      </c>
      <c r="Q278" s="567" t="s">
        <v>326</v>
      </c>
      <c r="R278" s="556"/>
      <c r="S278" s="556"/>
      <c r="T278" s="541">
        <v>8.4784180144794191E-2</v>
      </c>
      <c r="U278" s="557">
        <v>36.776400000000002</v>
      </c>
      <c r="V278" s="557">
        <v>22.206900000000001</v>
      </c>
      <c r="W278" s="557">
        <v>52.432588000000003</v>
      </c>
      <c r="X278" s="542">
        <v>1025.5124000000001</v>
      </c>
      <c r="Y278" s="557">
        <v>6.7561999999999998</v>
      </c>
      <c r="Z278" s="542">
        <v>96.048000000000002</v>
      </c>
      <c r="AA278" s="557">
        <v>8.3420000000000005</v>
      </c>
      <c r="AB278" s="557">
        <v>0.62580000000000002</v>
      </c>
      <c r="AC278" s="557">
        <v>0.43519999999999998</v>
      </c>
      <c r="AD278" s="557">
        <v>36.793700000000001</v>
      </c>
      <c r="AE278" s="557">
        <v>22.038599999999999</v>
      </c>
      <c r="AF278" s="557">
        <v>52.281272999999999</v>
      </c>
      <c r="AG278" s="542">
        <v>1025.6459</v>
      </c>
      <c r="AH278" s="557">
        <v>6.4276999999999997</v>
      </c>
      <c r="AI278" s="542">
        <v>91.116</v>
      </c>
      <c r="AJ278" s="557">
        <v>8.3350000000000009</v>
      </c>
      <c r="AK278" s="557">
        <v>0.49909999999999999</v>
      </c>
      <c r="AL278" s="557">
        <v>0.82599999999999996</v>
      </c>
      <c r="AM278" s="542">
        <v>4.8</v>
      </c>
    </row>
    <row r="279" spans="1:39">
      <c r="A279" s="562" t="s">
        <v>363</v>
      </c>
      <c r="B279" s="563">
        <v>42765</v>
      </c>
      <c r="C279" s="580">
        <v>0.311589</v>
      </c>
      <c r="D279" s="565" t="s">
        <v>350</v>
      </c>
      <c r="E279" s="582">
        <v>1.1299999999999999</v>
      </c>
      <c r="F279" s="582">
        <v>1.68</v>
      </c>
      <c r="G279" s="582">
        <v>0.371</v>
      </c>
      <c r="H279" s="565" t="s">
        <v>348</v>
      </c>
      <c r="I279" s="565" t="s">
        <v>349</v>
      </c>
      <c r="J279" s="565" t="s">
        <v>349</v>
      </c>
      <c r="K279" s="562">
        <v>11.7</v>
      </c>
      <c r="L279" s="562">
        <v>97.1</v>
      </c>
      <c r="M279" s="644">
        <v>12</v>
      </c>
      <c r="N279" s="644">
        <v>100</v>
      </c>
      <c r="O279" s="644">
        <v>0.8</v>
      </c>
      <c r="P279" s="567" t="s">
        <v>326</v>
      </c>
      <c r="Q279" s="644">
        <v>0.1</v>
      </c>
      <c r="R279" s="556"/>
      <c r="S279" s="556"/>
      <c r="T279" s="541">
        <v>9.7193519231515479E-2</v>
      </c>
      <c r="U279" s="557">
        <v>36.598199999999999</v>
      </c>
      <c r="V279" s="557">
        <v>22.4269</v>
      </c>
      <c r="W279" s="557">
        <v>52.442408999999998</v>
      </c>
      <c r="X279" s="542">
        <v>1025.3143</v>
      </c>
      <c r="Y279" s="557">
        <v>6.7535999999999996</v>
      </c>
      <c r="Z279" s="542">
        <v>96.284000000000006</v>
      </c>
      <c r="AA279" s="557">
        <v>8.2949999999999999</v>
      </c>
      <c r="AB279" s="557">
        <v>0.52710000000000001</v>
      </c>
      <c r="AC279" s="557">
        <v>0.63529999999999998</v>
      </c>
      <c r="AD279" s="557">
        <v>36.912199999999999</v>
      </c>
      <c r="AE279" s="557">
        <v>22.746600000000001</v>
      </c>
      <c r="AF279" s="557">
        <v>53.190606000000002</v>
      </c>
      <c r="AG279" s="542">
        <v>1025.4964</v>
      </c>
      <c r="AH279" s="557">
        <v>6.2994000000000003</v>
      </c>
      <c r="AI279" s="542">
        <v>90.477999999999994</v>
      </c>
      <c r="AJ279" s="557">
        <v>8.2560000000000002</v>
      </c>
      <c r="AK279" s="557">
        <v>0.79869999999999997</v>
      </c>
      <c r="AL279" s="557">
        <v>1.7241</v>
      </c>
      <c r="AM279" s="542">
        <v>6.6</v>
      </c>
    </row>
    <row r="280" spans="1:39">
      <c r="A280" s="562" t="s">
        <v>363</v>
      </c>
      <c r="B280" s="563">
        <v>42772</v>
      </c>
      <c r="C280" s="580">
        <v>0.60382000000000002</v>
      </c>
      <c r="D280" s="644">
        <v>0.6</v>
      </c>
      <c r="E280" s="582">
        <v>0.82199999999999995</v>
      </c>
      <c r="F280" s="582">
        <v>1.84</v>
      </c>
      <c r="G280" s="582">
        <v>6.0400000000000002E-2</v>
      </c>
      <c r="H280" s="565" t="s">
        <v>348</v>
      </c>
      <c r="I280" s="565" t="s">
        <v>349</v>
      </c>
      <c r="J280" s="565" t="s">
        <v>349</v>
      </c>
      <c r="K280" s="562">
        <v>12.4</v>
      </c>
      <c r="L280" s="562">
        <v>106</v>
      </c>
      <c r="M280" s="644">
        <v>12</v>
      </c>
      <c r="N280" s="644">
        <v>110</v>
      </c>
      <c r="O280" s="644">
        <v>0.5</v>
      </c>
      <c r="P280" s="567" t="s">
        <v>326</v>
      </c>
      <c r="Q280" s="644">
        <v>0.1</v>
      </c>
      <c r="R280" s="556"/>
      <c r="S280" s="556"/>
      <c r="T280" s="541">
        <v>7.3441947921005057E-2</v>
      </c>
      <c r="U280" s="557">
        <v>36.742100000000001</v>
      </c>
      <c r="V280" s="557">
        <v>23.4117</v>
      </c>
      <c r="W280" s="557">
        <v>53.686672999999999</v>
      </c>
      <c r="X280" s="542">
        <v>1025.1379999999999</v>
      </c>
      <c r="Y280" s="557">
        <v>7.1166999999999998</v>
      </c>
      <c r="Z280" s="542">
        <v>103.30500000000001</v>
      </c>
      <c r="AA280" s="557">
        <v>8.3689999999999998</v>
      </c>
      <c r="AB280" s="557">
        <v>0.23400000000000001</v>
      </c>
      <c r="AC280" s="557">
        <v>0.30009999999999998</v>
      </c>
      <c r="AD280" s="557">
        <v>36.884599999999999</v>
      </c>
      <c r="AE280" s="557">
        <v>22.894400000000001</v>
      </c>
      <c r="AF280" s="557">
        <v>53.315226000000003</v>
      </c>
      <c r="AG280" s="542">
        <v>1025.4355</v>
      </c>
      <c r="AH280" s="557">
        <v>6.5945</v>
      </c>
      <c r="AI280" s="542">
        <v>94.947000000000003</v>
      </c>
      <c r="AJ280" s="557">
        <v>8.3469999999999995</v>
      </c>
      <c r="AK280" s="557">
        <v>0.39250000000000002</v>
      </c>
      <c r="AL280" s="557">
        <v>0.72909999999999997</v>
      </c>
      <c r="AM280" s="542">
        <v>8</v>
      </c>
    </row>
    <row r="281" spans="1:39">
      <c r="A281" s="562" t="s">
        <v>363</v>
      </c>
      <c r="B281" s="563">
        <v>42779</v>
      </c>
      <c r="C281" s="580">
        <v>0.86179600000000001</v>
      </c>
      <c r="D281" s="644">
        <v>0.9</v>
      </c>
      <c r="E281" s="581">
        <v>1.37</v>
      </c>
      <c r="F281" s="581">
        <v>2.5499999999999998</v>
      </c>
      <c r="G281" s="581">
        <v>1.02</v>
      </c>
      <c r="H281" s="565" t="s">
        <v>348</v>
      </c>
      <c r="I281" s="644">
        <v>3</v>
      </c>
      <c r="J281" s="565" t="s">
        <v>349</v>
      </c>
      <c r="K281" s="562">
        <v>14.7</v>
      </c>
      <c r="L281" s="562">
        <v>115</v>
      </c>
      <c r="M281" s="644">
        <v>15</v>
      </c>
      <c r="N281" s="644">
        <v>120</v>
      </c>
      <c r="O281" s="644">
        <v>0.9</v>
      </c>
      <c r="P281" s="567" t="s">
        <v>326</v>
      </c>
      <c r="Q281" s="644">
        <v>0.2</v>
      </c>
      <c r="R281" s="556"/>
      <c r="S281" s="556"/>
      <c r="T281" s="541">
        <v>9.5435083922220013E-2</v>
      </c>
      <c r="U281" s="557">
        <v>36.0246</v>
      </c>
      <c r="V281" s="557">
        <v>21.4252</v>
      </c>
      <c r="W281" s="557">
        <v>50.656340999999998</v>
      </c>
      <c r="X281" s="542">
        <v>1025.1597999999999</v>
      </c>
      <c r="Y281" s="557">
        <v>6.65</v>
      </c>
      <c r="Z281" s="542">
        <v>92.828000000000003</v>
      </c>
      <c r="AA281" s="557">
        <v>8.3309999999999995</v>
      </c>
      <c r="AB281" s="557">
        <v>0.113</v>
      </c>
      <c r="AC281" s="557">
        <v>0.47520000000000001</v>
      </c>
      <c r="AD281" s="557">
        <v>36.573999999999998</v>
      </c>
      <c r="AE281" s="557">
        <v>21.8642</v>
      </c>
      <c r="AF281" s="557">
        <v>51.814734000000001</v>
      </c>
      <c r="AG281" s="542">
        <v>1025.499</v>
      </c>
      <c r="AH281" s="557">
        <v>6.4737999999999998</v>
      </c>
      <c r="AI281" s="542">
        <v>91.37</v>
      </c>
      <c r="AJ281" s="557">
        <v>8.3309999999999995</v>
      </c>
      <c r="AK281" s="557">
        <v>0.3372</v>
      </c>
      <c r="AL281" s="557">
        <v>1.0254000000000001</v>
      </c>
      <c r="AM281" s="542">
        <v>6</v>
      </c>
    </row>
    <row r="282" spans="1:39">
      <c r="A282" s="562" t="s">
        <v>363</v>
      </c>
      <c r="B282" s="563">
        <v>42786</v>
      </c>
      <c r="C282" s="580">
        <v>1.393429</v>
      </c>
      <c r="D282" s="644">
        <v>1.4</v>
      </c>
      <c r="E282" s="582">
        <v>2.2599999999999998</v>
      </c>
      <c r="F282" s="582">
        <v>1.21</v>
      </c>
      <c r="G282" s="582">
        <v>0.80500000000000005</v>
      </c>
      <c r="H282" s="565" t="s">
        <v>348</v>
      </c>
      <c r="I282" s="565" t="s">
        <v>349</v>
      </c>
      <c r="J282" s="565" t="s">
        <v>349</v>
      </c>
      <c r="K282" s="562">
        <v>12.3</v>
      </c>
      <c r="L282" s="562">
        <v>123</v>
      </c>
      <c r="M282" s="644">
        <v>12</v>
      </c>
      <c r="N282" s="644">
        <v>120</v>
      </c>
      <c r="O282" s="644">
        <v>2.1</v>
      </c>
      <c r="P282" s="567" t="s">
        <v>326</v>
      </c>
      <c r="Q282" s="644">
        <v>0.4</v>
      </c>
      <c r="R282" s="556"/>
      <c r="S282" s="556"/>
      <c r="T282" s="541">
        <v>0.1218766480680015</v>
      </c>
      <c r="U282" s="557">
        <v>35.898400000000002</v>
      </c>
      <c r="V282" s="557">
        <v>22.866299999999999</v>
      </c>
      <c r="W282" s="557">
        <v>52.013950999999999</v>
      </c>
      <c r="X282" s="542">
        <v>1024.6556</v>
      </c>
      <c r="Y282" s="557">
        <v>7.0644999999999998</v>
      </c>
      <c r="Z282" s="542">
        <v>101.084</v>
      </c>
      <c r="AA282" s="557">
        <v>8.3469999999999995</v>
      </c>
      <c r="AB282" s="557">
        <v>0.1394</v>
      </c>
      <c r="AC282" s="557">
        <v>0.50419999999999998</v>
      </c>
      <c r="AD282" s="557">
        <v>36.267499999999998</v>
      </c>
      <c r="AE282" s="557">
        <v>22.788900000000002</v>
      </c>
      <c r="AF282" s="557">
        <v>52.412470999999996</v>
      </c>
      <c r="AG282" s="542">
        <v>1025.0186000000001</v>
      </c>
      <c r="AH282" s="557">
        <v>6.8293999999999997</v>
      </c>
      <c r="AI282" s="542">
        <v>97.796999999999997</v>
      </c>
      <c r="AJ282" s="557">
        <v>8.3420000000000005</v>
      </c>
      <c r="AK282" s="557">
        <v>0.27250000000000002</v>
      </c>
      <c r="AL282" s="557">
        <v>1.5749</v>
      </c>
      <c r="AM282" s="542">
        <v>8.1</v>
      </c>
    </row>
    <row r="283" spans="1:39">
      <c r="A283" s="562" t="s">
        <v>363</v>
      </c>
      <c r="B283" s="563">
        <v>42793</v>
      </c>
      <c r="C283" s="580">
        <v>0.46753692938149238</v>
      </c>
      <c r="D283" s="565" t="s">
        <v>350</v>
      </c>
      <c r="E283" s="550">
        <v>-0.32100000000000001</v>
      </c>
      <c r="F283" s="550">
        <v>1.99</v>
      </c>
      <c r="G283" s="550">
        <v>2.37</v>
      </c>
      <c r="H283" s="565" t="s">
        <v>348</v>
      </c>
      <c r="I283" s="565" t="s">
        <v>349</v>
      </c>
      <c r="J283" s="644">
        <v>2</v>
      </c>
      <c r="K283" s="562">
        <v>13</v>
      </c>
      <c r="L283" s="562">
        <v>115</v>
      </c>
      <c r="M283" s="644">
        <v>13</v>
      </c>
      <c r="N283" s="644">
        <v>120</v>
      </c>
      <c r="O283" s="644">
        <v>0.5</v>
      </c>
      <c r="P283" s="567" t="s">
        <v>326</v>
      </c>
      <c r="Q283" s="644">
        <v>0.1</v>
      </c>
      <c r="R283" s="556"/>
      <c r="S283" s="556"/>
      <c r="T283" s="541">
        <v>9.8336939796072609E-2</v>
      </c>
      <c r="U283" s="557">
        <v>36.317599999999999</v>
      </c>
      <c r="V283" s="557">
        <v>23.214500000000001</v>
      </c>
      <c r="W283" s="557">
        <v>52.924854000000003</v>
      </c>
      <c r="X283" s="542">
        <v>1024.8733</v>
      </c>
      <c r="Y283" s="557">
        <v>6.9748999999999999</v>
      </c>
      <c r="Z283" s="542">
        <v>100.654</v>
      </c>
      <c r="AA283" s="557">
        <v>8.35</v>
      </c>
      <c r="AB283" s="557">
        <v>0.43390000000000001</v>
      </c>
      <c r="AC283" s="557">
        <v>0.82130000000000003</v>
      </c>
      <c r="AD283" s="557">
        <v>36.435299999999998</v>
      </c>
      <c r="AE283" s="557">
        <v>22.839300000000001</v>
      </c>
      <c r="AF283" s="557">
        <v>52.681626999999999</v>
      </c>
      <c r="AG283" s="542">
        <v>1025.1306999999999</v>
      </c>
      <c r="AH283" s="557">
        <v>6.1332000000000004</v>
      </c>
      <c r="AI283" s="542">
        <v>87.99</v>
      </c>
      <c r="AJ283" s="557">
        <v>8.3170000000000002</v>
      </c>
      <c r="AK283" s="557">
        <v>1.1317999999999999</v>
      </c>
      <c r="AL283" s="557">
        <v>1.6525000000000001</v>
      </c>
      <c r="AM283" s="542">
        <v>6.8</v>
      </c>
    </row>
    <row r="284" spans="1:39">
      <c r="A284" s="562" t="s">
        <v>363</v>
      </c>
      <c r="B284" s="563">
        <v>42800</v>
      </c>
      <c r="C284" s="580">
        <v>0.50136805489373859</v>
      </c>
      <c r="D284" s="644">
        <v>0.5</v>
      </c>
      <c r="E284" s="550">
        <v>1.3</v>
      </c>
      <c r="F284" s="550">
        <v>2.23</v>
      </c>
      <c r="G284" s="550">
        <v>0.94</v>
      </c>
      <c r="H284" s="565" t="s">
        <v>348</v>
      </c>
      <c r="I284" s="644">
        <v>2</v>
      </c>
      <c r="J284" s="565" t="s">
        <v>349</v>
      </c>
      <c r="K284" s="562">
        <v>11.3</v>
      </c>
      <c r="L284" s="562">
        <v>125</v>
      </c>
      <c r="M284" s="644">
        <v>11</v>
      </c>
      <c r="N284" s="644">
        <v>120</v>
      </c>
      <c r="O284" s="644">
        <v>0.4</v>
      </c>
      <c r="P284" s="567" t="s">
        <v>326</v>
      </c>
      <c r="Q284" s="567" t="s">
        <v>326</v>
      </c>
      <c r="R284" s="556"/>
      <c r="S284" s="556"/>
      <c r="T284" s="541">
        <v>7.6373351782628274E-2</v>
      </c>
      <c r="U284" s="557">
        <v>36.432299999999998</v>
      </c>
      <c r="V284" s="557">
        <v>24.4011</v>
      </c>
      <c r="W284" s="557">
        <v>54.348627999999998</v>
      </c>
      <c r="X284" s="542">
        <v>1024.6088999999999</v>
      </c>
      <c r="Y284" s="557">
        <v>6.4965999999999999</v>
      </c>
      <c r="Z284" s="542">
        <v>95.751999999999995</v>
      </c>
      <c r="AA284" s="557">
        <v>8.2219999999999995</v>
      </c>
      <c r="AB284" s="557">
        <v>0.1852</v>
      </c>
      <c r="AC284" s="557">
        <v>0.27929999999999999</v>
      </c>
      <c r="AD284" s="557">
        <v>36.438699999999997</v>
      </c>
      <c r="AE284" s="557">
        <v>24.0458</v>
      </c>
      <c r="AF284" s="557">
        <v>53.978979000000002</v>
      </c>
      <c r="AG284" s="542">
        <v>1024.7660000000001</v>
      </c>
      <c r="AH284" s="557">
        <v>6.1489000000000003</v>
      </c>
      <c r="AI284" s="542">
        <v>90.081000000000003</v>
      </c>
      <c r="AJ284" s="557">
        <v>8.2110000000000003</v>
      </c>
      <c r="AK284" s="557">
        <v>0.22359999999999999</v>
      </c>
      <c r="AL284" s="557">
        <v>0.77390000000000003</v>
      </c>
      <c r="AM284" s="542">
        <v>9.4</v>
      </c>
    </row>
    <row r="285" spans="1:39">
      <c r="A285" s="562" t="s">
        <v>363</v>
      </c>
      <c r="B285" s="563">
        <v>42807</v>
      </c>
      <c r="C285" s="580">
        <v>4.9670828171161725</v>
      </c>
      <c r="D285" s="644">
        <v>5</v>
      </c>
      <c r="E285" s="550">
        <v>5.27</v>
      </c>
      <c r="F285" s="550">
        <v>2.15</v>
      </c>
      <c r="G285" s="550">
        <v>1.7</v>
      </c>
      <c r="H285" s="644">
        <v>5</v>
      </c>
      <c r="I285" s="644">
        <v>2</v>
      </c>
      <c r="J285" s="565" t="s">
        <v>349</v>
      </c>
      <c r="K285" s="562">
        <v>15.4</v>
      </c>
      <c r="L285" s="562">
        <v>122</v>
      </c>
      <c r="M285" s="644">
        <v>15</v>
      </c>
      <c r="N285" s="644">
        <v>120</v>
      </c>
      <c r="O285" s="644">
        <v>1</v>
      </c>
      <c r="P285" s="567" t="s">
        <v>326</v>
      </c>
      <c r="Q285" s="644">
        <v>0.2</v>
      </c>
      <c r="R285" s="556"/>
      <c r="S285" s="556"/>
      <c r="T285" s="541">
        <v>0.11289223086425486</v>
      </c>
      <c r="U285" s="557">
        <v>36.436100000000003</v>
      </c>
      <c r="V285" s="557">
        <v>23.4482</v>
      </c>
      <c r="W285" s="557">
        <v>53.328850000000003</v>
      </c>
      <c r="X285" s="542">
        <v>1024.8952999999999</v>
      </c>
      <c r="Y285" s="557">
        <v>6.1435000000000004</v>
      </c>
      <c r="Z285" s="542">
        <v>89.078000000000003</v>
      </c>
      <c r="AA285" s="557">
        <v>8.34</v>
      </c>
      <c r="AB285" s="557">
        <v>0.7157</v>
      </c>
      <c r="AC285" s="557">
        <v>0.69299999999999995</v>
      </c>
      <c r="AD285" s="557">
        <v>36.459400000000002</v>
      </c>
      <c r="AE285" s="557">
        <v>23.430800000000001</v>
      </c>
      <c r="AF285" s="557">
        <v>53.345688000000003</v>
      </c>
      <c r="AG285" s="542">
        <v>1024.9691</v>
      </c>
      <c r="AH285" s="557">
        <v>6.0532000000000004</v>
      </c>
      <c r="AI285" s="542">
        <v>87.754000000000005</v>
      </c>
      <c r="AJ285" s="557">
        <v>8.3279999999999994</v>
      </c>
      <c r="AK285" s="557">
        <v>1.3882000000000001</v>
      </c>
      <c r="AL285" s="557">
        <v>0.98609999999999998</v>
      </c>
      <c r="AM285" s="542">
        <v>4.3</v>
      </c>
    </row>
    <row r="286" spans="1:39">
      <c r="A286" s="562" t="s">
        <v>363</v>
      </c>
      <c r="B286" s="563">
        <v>42814</v>
      </c>
      <c r="C286" s="580">
        <v>1.3899083871546067</v>
      </c>
      <c r="D286" s="644">
        <v>1.4</v>
      </c>
      <c r="E286" s="550">
        <v>2</v>
      </c>
      <c r="F286" s="550">
        <v>1.62</v>
      </c>
      <c r="G286" s="550">
        <v>0.67700000000000005</v>
      </c>
      <c r="H286" s="565" t="s">
        <v>348</v>
      </c>
      <c r="I286" s="565" t="s">
        <v>349</v>
      </c>
      <c r="J286" s="565" t="s">
        <v>349</v>
      </c>
      <c r="K286" s="562">
        <v>15.5</v>
      </c>
      <c r="L286" s="562">
        <v>120</v>
      </c>
      <c r="M286" s="644">
        <v>16</v>
      </c>
      <c r="N286" s="644">
        <v>120</v>
      </c>
      <c r="O286" s="644">
        <v>1.2</v>
      </c>
      <c r="P286" s="567" t="s">
        <v>326</v>
      </c>
      <c r="Q286" s="644">
        <v>0.3</v>
      </c>
      <c r="R286" s="567"/>
      <c r="S286" s="567"/>
      <c r="T286" s="541">
        <v>0.10205375899269967</v>
      </c>
      <c r="U286" s="557">
        <v>36.3645</v>
      </c>
      <c r="V286" s="557">
        <v>21.690200000000001</v>
      </c>
      <c r="W286" s="557">
        <v>51.361955999999999</v>
      </c>
      <c r="X286" s="542">
        <v>1025.3458000000001</v>
      </c>
      <c r="Y286" s="557">
        <v>6.6513</v>
      </c>
      <c r="Z286" s="542">
        <v>93.471000000000004</v>
      </c>
      <c r="AA286" s="557">
        <v>8.2379999999999995</v>
      </c>
      <c r="AB286" s="557">
        <v>0.3513</v>
      </c>
      <c r="AC286" s="557">
        <v>0.752</v>
      </c>
      <c r="AD286" s="557">
        <v>36.3399</v>
      </c>
      <c r="AE286" s="557">
        <v>21.04</v>
      </c>
      <c r="AF286" s="557">
        <v>50.648814000000002</v>
      </c>
      <c r="AG286" s="542">
        <v>1025.5618999999999</v>
      </c>
      <c r="AH286" s="557">
        <v>7.5632999999999999</v>
      </c>
      <c r="AI286" s="542">
        <v>105.044</v>
      </c>
      <c r="AJ286" s="557">
        <v>8.2249999999999996</v>
      </c>
      <c r="AK286" s="557">
        <v>0.57830000000000004</v>
      </c>
      <c r="AL286" s="557">
        <v>0.90959999999999996</v>
      </c>
      <c r="AM286" s="542">
        <v>6.5</v>
      </c>
    </row>
    <row r="287" spans="1:39">
      <c r="A287" s="562" t="s">
        <v>363</v>
      </c>
      <c r="B287" s="563">
        <v>42821</v>
      </c>
      <c r="C287" s="580">
        <v>0.72442480018907884</v>
      </c>
      <c r="D287" s="644">
        <v>0.7</v>
      </c>
      <c r="E287" s="550">
        <v>0.99199999999999999</v>
      </c>
      <c r="F287" s="550">
        <v>2.04</v>
      </c>
      <c r="G287" s="550">
        <v>0.76300000000000001</v>
      </c>
      <c r="H287" s="565" t="s">
        <v>348</v>
      </c>
      <c r="I287" s="644">
        <v>2</v>
      </c>
      <c r="J287" s="565" t="s">
        <v>349</v>
      </c>
      <c r="K287" s="562">
        <v>17.600000000000001</v>
      </c>
      <c r="L287" s="562">
        <v>139</v>
      </c>
      <c r="M287" s="644">
        <v>18</v>
      </c>
      <c r="N287" s="644">
        <v>140</v>
      </c>
      <c r="O287" s="644">
        <v>1.4</v>
      </c>
      <c r="P287" s="567" t="s">
        <v>326</v>
      </c>
      <c r="Q287" s="644">
        <v>0.3</v>
      </c>
      <c r="R287" s="556"/>
      <c r="S287" s="556"/>
      <c r="T287" s="541">
        <v>0.18747775643127321</v>
      </c>
      <c r="U287" s="557">
        <v>36.409100000000002</v>
      </c>
      <c r="V287" s="557">
        <v>21.3185</v>
      </c>
      <c r="W287" s="557">
        <v>51.023764</v>
      </c>
      <c r="X287" s="542">
        <v>1025.4829</v>
      </c>
      <c r="Y287" s="557">
        <v>7.0225999999999997</v>
      </c>
      <c r="Z287" s="542">
        <v>98.063000000000002</v>
      </c>
      <c r="AA287" s="557">
        <v>8.2550000000000008</v>
      </c>
      <c r="AB287" s="557">
        <v>1.2133</v>
      </c>
      <c r="AC287" s="557">
        <v>0.83360000000000001</v>
      </c>
      <c r="AD287" s="557">
        <v>36.432200000000002</v>
      </c>
      <c r="AE287" s="557">
        <v>20.915299999999998</v>
      </c>
      <c r="AF287" s="557">
        <v>50.631917999999999</v>
      </c>
      <c r="AG287" s="542">
        <v>1025.6729</v>
      </c>
      <c r="AH287" s="557">
        <v>6.9905999999999997</v>
      </c>
      <c r="AI287" s="542">
        <v>96.926000000000002</v>
      </c>
      <c r="AJ287" s="557">
        <v>8.2490000000000006</v>
      </c>
      <c r="AK287" s="557">
        <v>2.7212000000000001</v>
      </c>
      <c r="AL287" s="557">
        <v>2.6791999999999998</v>
      </c>
      <c r="AM287" s="542">
        <v>3.5</v>
      </c>
    </row>
    <row r="288" spans="1:39">
      <c r="A288" s="546"/>
      <c r="B288" s="551"/>
      <c r="C288" s="552"/>
      <c r="D288" s="553"/>
      <c r="E288" s="554"/>
      <c r="F288" s="554"/>
      <c r="G288" s="554"/>
      <c r="H288" s="553"/>
      <c r="I288" s="553"/>
      <c r="J288" s="553"/>
      <c r="K288" s="555"/>
      <c r="L288" s="555"/>
      <c r="M288" s="553"/>
      <c r="N288" s="553"/>
      <c r="O288" s="556"/>
      <c r="P288" s="556"/>
      <c r="Q288" s="556"/>
      <c r="R288" s="556"/>
      <c r="S288" s="556"/>
      <c r="U288" s="557"/>
      <c r="V288" s="557"/>
      <c r="W288" s="557"/>
      <c r="X288" s="542"/>
      <c r="Y288" s="557"/>
      <c r="Z288" s="542"/>
      <c r="AA288" s="557"/>
      <c r="AB288" s="557"/>
      <c r="AC288" s="557"/>
      <c r="AD288" s="557"/>
      <c r="AE288" s="557"/>
      <c r="AF288" s="557"/>
      <c r="AG288" s="542"/>
      <c r="AH288" s="557"/>
      <c r="AI288" s="542"/>
      <c r="AJ288" s="557"/>
      <c r="AK288" s="557"/>
      <c r="AL288" s="557"/>
    </row>
    <row r="289" spans="1:39">
      <c r="A289" s="562" t="s">
        <v>364</v>
      </c>
      <c r="B289" s="563">
        <v>42705</v>
      </c>
      <c r="C289" s="580">
        <v>1.0806359999999999</v>
      </c>
      <c r="D289" s="644">
        <v>1.1000000000000001</v>
      </c>
      <c r="E289" s="581">
        <v>0.23499999999999999</v>
      </c>
      <c r="F289" s="582">
        <v>3.94</v>
      </c>
      <c r="G289" s="582">
        <v>3.37</v>
      </c>
      <c r="H289" s="565" t="s">
        <v>348</v>
      </c>
      <c r="I289" s="644">
        <v>4</v>
      </c>
      <c r="J289" s="644">
        <v>3</v>
      </c>
      <c r="K289" s="562">
        <v>13.7</v>
      </c>
      <c r="L289" s="562">
        <v>111</v>
      </c>
      <c r="M289" s="644">
        <v>14</v>
      </c>
      <c r="N289" s="644">
        <v>110</v>
      </c>
      <c r="O289" s="644">
        <v>0.3</v>
      </c>
      <c r="P289" s="567" t="s">
        <v>326</v>
      </c>
      <c r="Q289" s="567" t="s">
        <v>326</v>
      </c>
      <c r="R289" s="556"/>
      <c r="S289" s="556"/>
      <c r="T289" s="541">
        <v>8.213466900293874E-2</v>
      </c>
      <c r="U289" s="557">
        <v>36.073700000000002</v>
      </c>
      <c r="V289" s="557">
        <v>21.190100000000001</v>
      </c>
      <c r="W289" s="557">
        <v>50.470564000000003</v>
      </c>
      <c r="X289" s="542">
        <v>1025.2608</v>
      </c>
      <c r="Y289" s="557">
        <v>7.3052000000000001</v>
      </c>
      <c r="Z289" s="542">
        <v>101.575</v>
      </c>
      <c r="AA289" s="557">
        <v>8.2249999999999996</v>
      </c>
      <c r="AB289" s="557">
        <v>0.92820000000000003</v>
      </c>
      <c r="AC289" s="557">
        <v>0.315</v>
      </c>
      <c r="AD289" s="557">
        <v>36.071399999999997</v>
      </c>
      <c r="AE289" s="557">
        <v>21.182300000000001</v>
      </c>
      <c r="AF289" s="557">
        <v>50.460661000000002</v>
      </c>
      <c r="AG289" s="542">
        <v>1025.2734</v>
      </c>
      <c r="AH289" s="557">
        <v>7.4194000000000004</v>
      </c>
      <c r="AI289" s="542">
        <v>103.14700000000001</v>
      </c>
      <c r="AJ289" s="557">
        <v>8.2330000000000005</v>
      </c>
      <c r="AK289" s="557">
        <v>0.56820000000000004</v>
      </c>
      <c r="AL289" s="557">
        <v>0.34129999999999999</v>
      </c>
      <c r="AM289" s="542">
        <v>6.8</v>
      </c>
    </row>
    <row r="290" spans="1:39">
      <c r="A290" s="562" t="s">
        <v>364</v>
      </c>
      <c r="B290" s="563">
        <v>42713</v>
      </c>
      <c r="C290" s="580">
        <v>0.75980300000000001</v>
      </c>
      <c r="D290" s="644">
        <v>0.8</v>
      </c>
      <c r="E290" s="583">
        <v>0.88700000000000001</v>
      </c>
      <c r="F290" s="582">
        <v>2.73</v>
      </c>
      <c r="G290" s="582">
        <v>0.51100000000000001</v>
      </c>
      <c r="H290" s="565" t="s">
        <v>348</v>
      </c>
      <c r="I290" s="644">
        <v>3</v>
      </c>
      <c r="J290" s="565" t="s">
        <v>349</v>
      </c>
      <c r="K290" s="562">
        <v>15</v>
      </c>
      <c r="L290" s="562">
        <v>110</v>
      </c>
      <c r="M290" s="644">
        <v>15</v>
      </c>
      <c r="N290" s="644">
        <v>110</v>
      </c>
      <c r="O290" s="644">
        <v>0.6</v>
      </c>
      <c r="P290" s="567" t="s">
        <v>326</v>
      </c>
      <c r="Q290" s="644">
        <v>0.1</v>
      </c>
      <c r="R290" s="556"/>
      <c r="S290" s="556"/>
      <c r="T290" s="558">
        <v>7.161149170863193E-2</v>
      </c>
      <c r="U290" s="557">
        <v>36.267699999999998</v>
      </c>
      <c r="V290" s="557">
        <v>21.251899999999999</v>
      </c>
      <c r="W290" s="557">
        <v>50.777115000000002</v>
      </c>
      <c r="X290" s="542">
        <v>1025.3915999999999</v>
      </c>
      <c r="Y290" s="557">
        <v>7.4345999999999997</v>
      </c>
      <c r="Z290" s="542">
        <v>103.60599999999999</v>
      </c>
      <c r="AA290" s="557">
        <v>8.1980000000000004</v>
      </c>
      <c r="AB290" s="557">
        <v>0.28860000000000002</v>
      </c>
      <c r="AC290" s="557">
        <v>0.38009999999999999</v>
      </c>
      <c r="AD290" s="557">
        <v>36.264200000000002</v>
      </c>
      <c r="AE290" s="557">
        <v>20.919599999999999</v>
      </c>
      <c r="AF290" s="557">
        <v>50.423461000000003</v>
      </c>
      <c r="AG290" s="542">
        <v>1025.4920999999999</v>
      </c>
      <c r="AH290" s="557">
        <v>7.1948999999999996</v>
      </c>
      <c r="AI290" s="542">
        <v>99.668000000000006</v>
      </c>
      <c r="AJ290" s="557">
        <v>8.1920000000000002</v>
      </c>
      <c r="AK290" s="557">
        <v>0.29649999999999999</v>
      </c>
      <c r="AL290" s="557">
        <v>0.40920000000000001</v>
      </c>
      <c r="AM290" s="542">
        <v>10.8</v>
      </c>
    </row>
    <row r="291" spans="1:39">
      <c r="A291" s="562" t="s">
        <v>364</v>
      </c>
      <c r="B291" s="563">
        <v>42720</v>
      </c>
      <c r="C291" s="580">
        <v>1.1009439999999999</v>
      </c>
      <c r="D291" s="644">
        <v>1.1000000000000001</v>
      </c>
      <c r="E291" s="582">
        <v>1.54</v>
      </c>
      <c r="F291" s="582">
        <v>1.85</v>
      </c>
      <c r="G291" s="582">
        <v>0.746</v>
      </c>
      <c r="H291" s="565" t="s">
        <v>348</v>
      </c>
      <c r="I291" s="565" t="s">
        <v>349</v>
      </c>
      <c r="J291" s="565" t="s">
        <v>349</v>
      </c>
      <c r="K291" s="562">
        <v>13.5</v>
      </c>
      <c r="L291" s="562">
        <v>117</v>
      </c>
      <c r="M291" s="644">
        <v>14</v>
      </c>
      <c r="N291" s="644">
        <v>120</v>
      </c>
      <c r="O291" s="644">
        <v>0.7</v>
      </c>
      <c r="P291" s="567" t="s">
        <v>326</v>
      </c>
      <c r="Q291" s="567" t="s">
        <v>326</v>
      </c>
      <c r="R291" s="556"/>
      <c r="S291" s="556"/>
      <c r="T291" s="541">
        <v>7.1490105966033501E-2</v>
      </c>
      <c r="U291" s="557">
        <v>36.3444</v>
      </c>
      <c r="V291" s="557">
        <v>21.57</v>
      </c>
      <c r="W291" s="557">
        <v>51.209138000000003</v>
      </c>
      <c r="X291" s="542">
        <v>1025.3613</v>
      </c>
      <c r="Y291" s="557">
        <v>7.4824000000000002</v>
      </c>
      <c r="Z291" s="542">
        <v>104.913</v>
      </c>
      <c r="AA291" s="557">
        <v>8.020999999999999</v>
      </c>
      <c r="AB291" s="557">
        <v>0.39150000000000001</v>
      </c>
      <c r="AC291" s="557">
        <v>0.4516</v>
      </c>
      <c r="AD291" s="557">
        <v>36.342799999999997</v>
      </c>
      <c r="AE291" s="557">
        <v>21.572500000000002</v>
      </c>
      <c r="AF291" s="557">
        <v>51.210925000000003</v>
      </c>
      <c r="AG291" s="542">
        <v>1025.3706</v>
      </c>
      <c r="AH291" s="557">
        <v>7.5118999999999998</v>
      </c>
      <c r="AI291" s="542">
        <v>105.331</v>
      </c>
      <c r="AJ291" s="557">
        <v>8.1269999999999989</v>
      </c>
      <c r="AK291" s="557">
        <v>0.33739999999999998</v>
      </c>
      <c r="AL291" s="557">
        <v>0.50280000000000002</v>
      </c>
      <c r="AM291" s="542">
        <v>8.8000000000000007</v>
      </c>
    </row>
    <row r="292" spans="1:39">
      <c r="A292" s="562" t="s">
        <v>364</v>
      </c>
      <c r="B292" s="563">
        <v>42727</v>
      </c>
      <c r="C292" s="580">
        <v>0.79625100000000004</v>
      </c>
      <c r="D292" s="644">
        <v>0.8</v>
      </c>
      <c r="E292" s="583">
        <v>1.21</v>
      </c>
      <c r="F292" s="583">
        <v>2.02</v>
      </c>
      <c r="G292" s="583">
        <v>0.81100000000000005</v>
      </c>
      <c r="H292" s="565" t="s">
        <v>348</v>
      </c>
      <c r="I292" s="644">
        <v>2</v>
      </c>
      <c r="J292" s="565" t="s">
        <v>349</v>
      </c>
      <c r="K292" s="562">
        <v>15.4</v>
      </c>
      <c r="L292" s="562">
        <v>126</v>
      </c>
      <c r="M292" s="644">
        <v>15</v>
      </c>
      <c r="N292" s="644">
        <v>130</v>
      </c>
      <c r="O292" s="644">
        <v>1</v>
      </c>
      <c r="P292" s="567" t="s">
        <v>326</v>
      </c>
      <c r="Q292" s="644">
        <v>0.2</v>
      </c>
      <c r="R292" s="556"/>
      <c r="S292" s="552"/>
      <c r="T292" s="541">
        <v>8.6480668353235174E-2</v>
      </c>
      <c r="U292" s="557">
        <v>36.5899</v>
      </c>
      <c r="V292" s="557">
        <v>22.3096</v>
      </c>
      <c r="W292" s="557">
        <v>52.306280000000001</v>
      </c>
      <c r="X292" s="542">
        <v>1025.3409999999999</v>
      </c>
      <c r="Y292" s="557">
        <v>6.7253999999999996</v>
      </c>
      <c r="Z292" s="542">
        <v>95.680999999999997</v>
      </c>
      <c r="AA292" s="557">
        <v>8.0310000000000006</v>
      </c>
      <c r="AB292" s="557">
        <v>0.88039999999999996</v>
      </c>
      <c r="AC292" s="557">
        <v>0.68310000000000004</v>
      </c>
      <c r="AD292" s="557">
        <v>36.586199999999998</v>
      </c>
      <c r="AE292" s="557">
        <v>22.298999999999999</v>
      </c>
      <c r="AF292" s="557">
        <v>52.291451000000002</v>
      </c>
      <c r="AG292" s="542">
        <v>1025.3525999999999</v>
      </c>
      <c r="AH292" s="557">
        <v>6.7573999999999996</v>
      </c>
      <c r="AI292" s="542">
        <v>96.114999999999995</v>
      </c>
      <c r="AJ292" s="557">
        <v>8.0350000000000001</v>
      </c>
      <c r="AK292" s="557">
        <v>0.43709999999999999</v>
      </c>
      <c r="AL292" s="557">
        <v>0.6764</v>
      </c>
      <c r="AM292" s="542">
        <v>7.1</v>
      </c>
    </row>
    <row r="293" spans="1:39">
      <c r="A293" s="562" t="s">
        <v>364</v>
      </c>
      <c r="B293" s="563">
        <v>42744</v>
      </c>
      <c r="C293" s="580">
        <v>1.1094310000000001</v>
      </c>
      <c r="D293" s="644">
        <v>1.1000000000000001</v>
      </c>
      <c r="E293" s="582">
        <v>0.69499999999999995</v>
      </c>
      <c r="F293" s="584">
        <v>2.4300000000000002</v>
      </c>
      <c r="G293" s="582">
        <v>2.34</v>
      </c>
      <c r="H293" s="565" t="s">
        <v>348</v>
      </c>
      <c r="I293" s="644">
        <v>2</v>
      </c>
      <c r="J293" s="644">
        <v>2</v>
      </c>
      <c r="K293" s="562">
        <v>13.1</v>
      </c>
      <c r="L293" s="562">
        <v>108</v>
      </c>
      <c r="M293" s="644">
        <v>13</v>
      </c>
      <c r="N293" s="644">
        <v>110</v>
      </c>
      <c r="O293" s="644">
        <v>0.4</v>
      </c>
      <c r="P293" s="567" t="s">
        <v>326</v>
      </c>
      <c r="Q293" s="567" t="s">
        <v>326</v>
      </c>
      <c r="R293" s="556"/>
      <c r="S293" s="552"/>
      <c r="T293" s="541">
        <v>0.10496104483818365</v>
      </c>
      <c r="U293" s="557">
        <v>36.820099999999996</v>
      </c>
      <c r="V293" s="557">
        <v>22.5578</v>
      </c>
      <c r="W293" s="557">
        <v>52.865751000000003</v>
      </c>
      <c r="X293" s="542">
        <v>1025.4462000000001</v>
      </c>
      <c r="Y293" s="557">
        <v>6.9812000000000003</v>
      </c>
      <c r="Z293" s="542">
        <v>99.885999999999996</v>
      </c>
      <c r="AA293" s="557">
        <v>8.1509999999999998</v>
      </c>
      <c r="AB293" s="557">
        <v>0.39729999999999999</v>
      </c>
      <c r="AC293" s="557">
        <v>0.2787</v>
      </c>
      <c r="AD293" s="557">
        <v>36.835599999999999</v>
      </c>
      <c r="AE293" s="557">
        <v>22.523299999999999</v>
      </c>
      <c r="AF293" s="557">
        <v>52.849131</v>
      </c>
      <c r="AG293" s="542">
        <v>1025.4765</v>
      </c>
      <c r="AH293" s="557">
        <v>7.2782999999999998</v>
      </c>
      <c r="AI293" s="542">
        <v>104.084</v>
      </c>
      <c r="AJ293" s="557">
        <v>8.1720000000000006</v>
      </c>
      <c r="AK293" s="557">
        <v>0.42070000000000002</v>
      </c>
      <c r="AL293" s="557">
        <v>0.3276</v>
      </c>
      <c r="AM293" s="542">
        <v>8.6999999999999993</v>
      </c>
    </row>
    <row r="294" spans="1:39">
      <c r="A294" s="562" t="s">
        <v>364</v>
      </c>
      <c r="B294" s="563">
        <v>42751</v>
      </c>
      <c r="C294" s="580">
        <v>1.4324589999999999</v>
      </c>
      <c r="D294" s="644">
        <v>1.4</v>
      </c>
      <c r="E294" s="583">
        <v>1.48</v>
      </c>
      <c r="F294" s="581">
        <v>3.6</v>
      </c>
      <c r="G294" s="583">
        <v>5.2</v>
      </c>
      <c r="H294" s="565" t="s">
        <v>348</v>
      </c>
      <c r="I294" s="644">
        <v>4</v>
      </c>
      <c r="J294" s="644">
        <v>5</v>
      </c>
      <c r="K294" s="562">
        <v>13.3</v>
      </c>
      <c r="L294" s="562">
        <v>114</v>
      </c>
      <c r="M294" s="644">
        <v>13</v>
      </c>
      <c r="N294" s="644">
        <v>110</v>
      </c>
      <c r="O294" s="644">
        <v>0.4</v>
      </c>
      <c r="P294" s="567" t="s">
        <v>326</v>
      </c>
      <c r="Q294" s="644">
        <v>0.1</v>
      </c>
      <c r="R294" s="556"/>
      <c r="S294" s="552"/>
      <c r="T294" s="541">
        <v>0.10190749512995746</v>
      </c>
      <c r="U294" s="557">
        <v>36.892200000000003</v>
      </c>
      <c r="V294" s="557">
        <v>23.043099999999999</v>
      </c>
      <c r="W294" s="557">
        <v>53.481864000000002</v>
      </c>
      <c r="X294" s="542">
        <v>1025.3595</v>
      </c>
      <c r="Y294" s="557">
        <v>6.7557</v>
      </c>
      <c r="Z294" s="542">
        <v>97.524000000000001</v>
      </c>
      <c r="AA294" s="557">
        <v>8.3000000000000007</v>
      </c>
      <c r="AB294" s="557">
        <v>0.4148</v>
      </c>
      <c r="AC294" s="557">
        <v>0.34129999999999999</v>
      </c>
      <c r="AD294" s="557">
        <v>36.890999999999998</v>
      </c>
      <c r="AE294" s="557">
        <v>23.046299999999999</v>
      </c>
      <c r="AF294" s="557">
        <v>53.484889000000003</v>
      </c>
      <c r="AG294" s="542">
        <v>1025.3685</v>
      </c>
      <c r="AH294" s="557">
        <v>6.8270999999999997</v>
      </c>
      <c r="AI294" s="542">
        <v>98.56</v>
      </c>
      <c r="AJ294" s="557">
        <v>8.3170000000000002</v>
      </c>
      <c r="AK294" s="557">
        <v>0.33439999999999998</v>
      </c>
      <c r="AL294" s="557">
        <v>0.3392</v>
      </c>
      <c r="AM294" s="542">
        <v>5.9</v>
      </c>
    </row>
    <row r="295" spans="1:39">
      <c r="A295" s="562" t="s">
        <v>364</v>
      </c>
      <c r="B295" s="563">
        <v>42758</v>
      </c>
      <c r="C295" s="580">
        <v>0.94425599999999998</v>
      </c>
      <c r="D295" s="644">
        <v>0.9</v>
      </c>
      <c r="E295" s="582">
        <v>1.27</v>
      </c>
      <c r="F295" s="583">
        <v>2.82</v>
      </c>
      <c r="G295" s="582">
        <v>2.17</v>
      </c>
      <c r="H295" s="565" t="s">
        <v>348</v>
      </c>
      <c r="I295" s="644">
        <v>3</v>
      </c>
      <c r="J295" s="644">
        <v>2</v>
      </c>
      <c r="K295" s="562">
        <v>11.4</v>
      </c>
      <c r="L295" s="562">
        <v>97.1</v>
      </c>
      <c r="M295" s="644">
        <v>11</v>
      </c>
      <c r="N295" s="644">
        <v>100</v>
      </c>
      <c r="O295" s="644">
        <v>0.3</v>
      </c>
      <c r="P295" s="567" t="s">
        <v>326</v>
      </c>
      <c r="Q295" s="567" t="s">
        <v>326</v>
      </c>
      <c r="R295" s="556"/>
      <c r="S295" s="556"/>
      <c r="T295" s="541">
        <v>8.5795769839313002E-2</v>
      </c>
      <c r="U295" s="557">
        <v>36.924700000000001</v>
      </c>
      <c r="V295" s="557">
        <v>21.977699999999999</v>
      </c>
      <c r="W295" s="557">
        <v>52.373348</v>
      </c>
      <c r="X295" s="542">
        <v>1025.6907000000001</v>
      </c>
      <c r="Y295" s="557">
        <v>6.9520999999999997</v>
      </c>
      <c r="Z295" s="542">
        <v>98.52</v>
      </c>
      <c r="AA295" s="557">
        <v>8.2840000000000007</v>
      </c>
      <c r="AB295" s="557">
        <v>0.34699999999999998</v>
      </c>
      <c r="AC295" s="557">
        <v>0.31030000000000002</v>
      </c>
      <c r="AD295" s="557">
        <v>36.923400000000001</v>
      </c>
      <c r="AE295" s="557">
        <v>21.991299999999999</v>
      </c>
      <c r="AF295" s="557">
        <v>52.387690999999997</v>
      </c>
      <c r="AG295" s="542">
        <v>1025.6973</v>
      </c>
      <c r="AH295" s="557">
        <v>7.0614999999999997</v>
      </c>
      <c r="AI295" s="542">
        <v>100.093</v>
      </c>
      <c r="AJ295" s="557">
        <v>8.2959999999999994</v>
      </c>
      <c r="AK295" s="557">
        <v>0.23069999999999999</v>
      </c>
      <c r="AL295" s="557">
        <v>0.35289999999999999</v>
      </c>
      <c r="AM295" s="542">
        <v>6.9</v>
      </c>
    </row>
    <row r="296" spans="1:39">
      <c r="A296" s="562" t="s">
        <v>364</v>
      </c>
      <c r="B296" s="563">
        <v>42765</v>
      </c>
      <c r="C296" s="580">
        <v>0.64395500000000006</v>
      </c>
      <c r="D296" s="644">
        <v>0.6</v>
      </c>
      <c r="E296" s="582">
        <v>1.49</v>
      </c>
      <c r="F296" s="582">
        <v>2.19</v>
      </c>
      <c r="G296" s="582">
        <v>1.56</v>
      </c>
      <c r="H296" s="565" t="s">
        <v>348</v>
      </c>
      <c r="I296" s="644">
        <v>2</v>
      </c>
      <c r="J296" s="565" t="s">
        <v>349</v>
      </c>
      <c r="K296" s="562">
        <v>12.4</v>
      </c>
      <c r="L296" s="562">
        <v>86.7</v>
      </c>
      <c r="M296" s="644">
        <v>12</v>
      </c>
      <c r="N296" s="644">
        <v>90</v>
      </c>
      <c r="O296" s="644">
        <v>0.8</v>
      </c>
      <c r="P296" s="567" t="s">
        <v>326</v>
      </c>
      <c r="Q296" s="567" t="s">
        <v>326</v>
      </c>
      <c r="R296" s="556"/>
      <c r="S296" s="556"/>
      <c r="T296" s="541">
        <v>0.10568327463562582</v>
      </c>
      <c r="U296" s="557">
        <v>36.804299999999998</v>
      </c>
      <c r="V296" s="557">
        <v>22.714500000000001</v>
      </c>
      <c r="W296" s="557">
        <v>53.014496999999999</v>
      </c>
      <c r="X296" s="542">
        <v>1025.3892000000001</v>
      </c>
      <c r="Y296" s="557">
        <v>6.3277999999999999</v>
      </c>
      <c r="Z296" s="542">
        <v>90.778999999999996</v>
      </c>
      <c r="AA296" s="557">
        <v>8.2829999999999995</v>
      </c>
      <c r="AB296" s="557">
        <v>0.49230000000000002</v>
      </c>
      <c r="AC296" s="557">
        <v>0.6905</v>
      </c>
      <c r="AD296" s="557">
        <v>36.803899999999999</v>
      </c>
      <c r="AE296" s="557">
        <v>22.715199999999999</v>
      </c>
      <c r="AF296" s="557">
        <v>53.015709000000001</v>
      </c>
      <c r="AG296" s="542">
        <v>1025.3988999999999</v>
      </c>
      <c r="AH296" s="557">
        <v>6.3223000000000003</v>
      </c>
      <c r="AI296" s="542">
        <v>90.7</v>
      </c>
      <c r="AJ296" s="557">
        <v>8.2859999999999996</v>
      </c>
      <c r="AK296" s="557">
        <v>0.43209999999999998</v>
      </c>
      <c r="AL296" s="557">
        <v>0.8105</v>
      </c>
      <c r="AM296" s="542">
        <v>5.3</v>
      </c>
    </row>
    <row r="297" spans="1:39">
      <c r="A297" s="562" t="s">
        <v>364</v>
      </c>
      <c r="B297" s="563">
        <v>42772</v>
      </c>
      <c r="C297" s="580">
        <v>1.2303489999999999</v>
      </c>
      <c r="D297" s="644">
        <v>1.2</v>
      </c>
      <c r="E297" s="582">
        <v>1.86</v>
      </c>
      <c r="F297" s="582">
        <v>2.65</v>
      </c>
      <c r="G297" s="582">
        <v>3.24</v>
      </c>
      <c r="H297" s="565" t="s">
        <v>348</v>
      </c>
      <c r="I297" s="644">
        <v>3</v>
      </c>
      <c r="J297" s="644">
        <v>3</v>
      </c>
      <c r="K297" s="562">
        <v>11.8</v>
      </c>
      <c r="L297" s="562">
        <v>105</v>
      </c>
      <c r="M297" s="644">
        <v>12</v>
      </c>
      <c r="N297" s="644">
        <v>100</v>
      </c>
      <c r="O297" s="644">
        <v>0.4</v>
      </c>
      <c r="P297" s="567" t="s">
        <v>326</v>
      </c>
      <c r="Q297" s="567" t="s">
        <v>326</v>
      </c>
      <c r="R297" s="556"/>
      <c r="S297" s="556"/>
      <c r="T297" s="541">
        <v>0.1107508110112167</v>
      </c>
      <c r="U297" s="557">
        <v>36.881</v>
      </c>
      <c r="V297" s="557">
        <v>22.9635</v>
      </c>
      <c r="W297" s="557">
        <v>53.381677000000003</v>
      </c>
      <c r="X297" s="542">
        <v>1025.3765000000001</v>
      </c>
      <c r="Y297" s="557">
        <v>6.8250999999999999</v>
      </c>
      <c r="Z297" s="542">
        <v>98.384</v>
      </c>
      <c r="AA297" s="557">
        <v>8.32</v>
      </c>
      <c r="AB297" s="557">
        <v>0.1585</v>
      </c>
      <c r="AC297" s="557">
        <v>0.2908</v>
      </c>
      <c r="AD297" s="557">
        <v>37.032400000000003</v>
      </c>
      <c r="AE297" s="557">
        <v>22.398199999999999</v>
      </c>
      <c r="AF297" s="557">
        <v>52.964376999999999</v>
      </c>
      <c r="AG297" s="542">
        <v>1025.6632999999999</v>
      </c>
      <c r="AH297" s="557">
        <v>7.0396000000000001</v>
      </c>
      <c r="AI297" s="542">
        <v>100.56399999999999</v>
      </c>
      <c r="AJ297" s="557">
        <v>8.2940000000000005</v>
      </c>
      <c r="AK297" s="557">
        <v>0.28139999999999998</v>
      </c>
      <c r="AL297" s="557">
        <v>0.56840000000000002</v>
      </c>
      <c r="AM297" s="542">
        <v>4.0999999999999996</v>
      </c>
    </row>
    <row r="298" spans="1:39">
      <c r="A298" s="562" t="s">
        <v>364</v>
      </c>
      <c r="B298" s="563">
        <v>42779</v>
      </c>
      <c r="C298" s="580">
        <v>0.85002599999999995</v>
      </c>
      <c r="D298" s="644">
        <v>0.9</v>
      </c>
      <c r="E298" s="581">
        <v>1.63</v>
      </c>
      <c r="F298" s="581">
        <v>2.1</v>
      </c>
      <c r="G298" s="581">
        <v>0.75900000000000001</v>
      </c>
      <c r="H298" s="565" t="s">
        <v>348</v>
      </c>
      <c r="I298" s="644">
        <v>2</v>
      </c>
      <c r="J298" s="565" t="s">
        <v>349</v>
      </c>
      <c r="K298" s="562">
        <v>14.9</v>
      </c>
      <c r="L298" s="562">
        <v>108</v>
      </c>
      <c r="M298" s="644">
        <v>15</v>
      </c>
      <c r="N298" s="644">
        <v>110</v>
      </c>
      <c r="O298" s="644">
        <v>0.8</v>
      </c>
      <c r="P298" s="567" t="s">
        <v>326</v>
      </c>
      <c r="Q298" s="644">
        <v>0.1</v>
      </c>
      <c r="R298" s="556"/>
      <c r="S298" s="556"/>
      <c r="T298" s="541">
        <v>0.10411724963290686</v>
      </c>
      <c r="U298" s="557">
        <v>36.744500000000002</v>
      </c>
      <c r="V298" s="557">
        <v>22.287099999999999</v>
      </c>
      <c r="W298" s="557">
        <v>52.478436000000002</v>
      </c>
      <c r="X298" s="542">
        <v>1025.4663</v>
      </c>
      <c r="Y298" s="557">
        <v>6.8802000000000003</v>
      </c>
      <c r="Z298" s="542">
        <v>97.932000000000002</v>
      </c>
      <c r="AA298" s="557">
        <v>8.1980000000000004</v>
      </c>
      <c r="AB298" s="557">
        <v>0.46829999999999999</v>
      </c>
      <c r="AC298" s="557">
        <v>0.34160000000000001</v>
      </c>
      <c r="AD298" s="557">
        <v>36.750999999999998</v>
      </c>
      <c r="AE298" s="557">
        <v>22.217300000000002</v>
      </c>
      <c r="AF298" s="557">
        <v>52.412810999999998</v>
      </c>
      <c r="AG298" s="542">
        <v>1025.5011999999999</v>
      </c>
      <c r="AH298" s="557">
        <v>7.0682999999999998</v>
      </c>
      <c r="AI298" s="542">
        <v>100.49</v>
      </c>
      <c r="AJ298" s="557">
        <v>8.3219999999999992</v>
      </c>
      <c r="AK298" s="557">
        <v>0.43309999999999998</v>
      </c>
      <c r="AL298" s="557">
        <v>0.43380000000000002</v>
      </c>
      <c r="AM298" s="542">
        <v>6.6</v>
      </c>
    </row>
    <row r="299" spans="1:39">
      <c r="A299" s="562" t="s">
        <v>364</v>
      </c>
      <c r="B299" s="563">
        <v>42786</v>
      </c>
      <c r="C299" s="580">
        <v>0.509104</v>
      </c>
      <c r="D299" s="644">
        <v>0.5</v>
      </c>
      <c r="E299" s="582">
        <v>0.89600000000000002</v>
      </c>
      <c r="F299" s="582">
        <v>1.1299999999999999</v>
      </c>
      <c r="G299" s="582">
        <v>1.03</v>
      </c>
      <c r="H299" s="565" t="s">
        <v>348</v>
      </c>
      <c r="I299" s="565" t="s">
        <v>349</v>
      </c>
      <c r="J299" s="565" t="s">
        <v>349</v>
      </c>
      <c r="K299" s="562">
        <v>14.4</v>
      </c>
      <c r="L299" s="562">
        <v>133</v>
      </c>
      <c r="M299" s="644">
        <v>14</v>
      </c>
      <c r="N299" s="644">
        <v>130</v>
      </c>
      <c r="O299" s="644">
        <v>2.1</v>
      </c>
      <c r="P299" s="567" t="s">
        <v>326</v>
      </c>
      <c r="Q299" s="644">
        <v>0.3</v>
      </c>
      <c r="R299" s="556"/>
      <c r="S299" s="556"/>
      <c r="T299" s="541">
        <v>9.1556535657725119E-2</v>
      </c>
      <c r="U299" s="557">
        <v>36.090899999999998</v>
      </c>
      <c r="V299" s="557">
        <v>23.658200000000001</v>
      </c>
      <c r="W299" s="557">
        <v>53.103349999999999</v>
      </c>
      <c r="X299" s="542">
        <v>1024.5699</v>
      </c>
      <c r="Y299" s="557">
        <v>7.1215000000000002</v>
      </c>
      <c r="Z299" s="542">
        <v>103.428</v>
      </c>
      <c r="AA299" s="557">
        <v>8.3420000000000005</v>
      </c>
      <c r="AB299" s="557">
        <v>0.4405</v>
      </c>
      <c r="AC299" s="557">
        <v>1.1356999999999999</v>
      </c>
      <c r="AD299" s="557">
        <v>36.247999999999998</v>
      </c>
      <c r="AE299" s="557">
        <v>23.544499999999999</v>
      </c>
      <c r="AF299" s="557">
        <v>53.188336999999997</v>
      </c>
      <c r="AG299" s="542">
        <v>1024.7366</v>
      </c>
      <c r="AH299" s="557">
        <v>7.2714999999999996</v>
      </c>
      <c r="AI299" s="542">
        <v>105.494</v>
      </c>
      <c r="AJ299" s="557">
        <v>8.35</v>
      </c>
      <c r="AK299" s="557">
        <v>0.29389999999999999</v>
      </c>
      <c r="AL299" s="557">
        <v>1.3788</v>
      </c>
      <c r="AM299" s="542">
        <v>5.6</v>
      </c>
    </row>
    <row r="300" spans="1:39">
      <c r="A300" s="562" t="s">
        <v>364</v>
      </c>
      <c r="B300" s="563">
        <v>42793</v>
      </c>
      <c r="C300" s="580">
        <v>1.0880544172305346</v>
      </c>
      <c r="D300" s="644">
        <v>1.1000000000000001</v>
      </c>
      <c r="E300" s="550">
        <v>1.0900000000000001</v>
      </c>
      <c r="F300" s="550">
        <v>2.63</v>
      </c>
      <c r="G300" s="550">
        <v>2.4900000000000002</v>
      </c>
      <c r="H300" s="565" t="s">
        <v>348</v>
      </c>
      <c r="I300" s="644">
        <v>3</v>
      </c>
      <c r="J300" s="644">
        <v>2</v>
      </c>
      <c r="K300" s="562">
        <v>14.7</v>
      </c>
      <c r="L300" s="562">
        <v>115</v>
      </c>
      <c r="M300" s="644">
        <v>15</v>
      </c>
      <c r="N300" s="644">
        <v>120</v>
      </c>
      <c r="O300" s="644">
        <v>0.6</v>
      </c>
      <c r="P300" s="567" t="s">
        <v>326</v>
      </c>
      <c r="Q300" s="567" t="s">
        <v>326</v>
      </c>
      <c r="R300" s="556"/>
      <c r="S300" s="556"/>
      <c r="T300" s="541">
        <v>9.2349003418775125E-2</v>
      </c>
      <c r="U300" s="557">
        <v>36.405299999999997</v>
      </c>
      <c r="V300" s="557">
        <v>23.560300000000002</v>
      </c>
      <c r="W300" s="557">
        <v>53.409117999999999</v>
      </c>
      <c r="X300" s="542">
        <v>1024.8395</v>
      </c>
      <c r="Y300" s="557">
        <v>6.6332000000000004</v>
      </c>
      <c r="Z300" s="542">
        <v>96.347999999999999</v>
      </c>
      <c r="AA300" s="557">
        <v>8.2569999999999997</v>
      </c>
      <c r="AB300" s="557">
        <v>0.44330000000000003</v>
      </c>
      <c r="AC300" s="557">
        <v>0.40329999999999999</v>
      </c>
      <c r="AD300" s="557">
        <v>36.407400000000003</v>
      </c>
      <c r="AE300" s="557">
        <v>23.517700000000001</v>
      </c>
      <c r="AF300" s="557">
        <v>53.367220000000003</v>
      </c>
      <c r="AG300" s="542">
        <v>1024.8649</v>
      </c>
      <c r="AH300" s="557">
        <v>6.7455999999999996</v>
      </c>
      <c r="AI300" s="542">
        <v>97.909000000000006</v>
      </c>
      <c r="AJ300" s="557">
        <v>8.2710000000000008</v>
      </c>
      <c r="AK300" s="557">
        <v>0.46110000000000001</v>
      </c>
      <c r="AL300" s="557">
        <v>0.49959999999999999</v>
      </c>
      <c r="AM300" s="542">
        <v>7.2</v>
      </c>
    </row>
    <row r="301" spans="1:39">
      <c r="A301" s="562" t="s">
        <v>364</v>
      </c>
      <c r="B301" s="563">
        <v>42800</v>
      </c>
      <c r="C301" s="580">
        <v>1.1709039359573048</v>
      </c>
      <c r="D301" s="644">
        <v>1.2</v>
      </c>
      <c r="E301" s="550">
        <v>1.49</v>
      </c>
      <c r="F301" s="550">
        <v>2.83</v>
      </c>
      <c r="G301" s="550">
        <v>1.1499999999999999</v>
      </c>
      <c r="H301" s="565" t="s">
        <v>348</v>
      </c>
      <c r="I301" s="644">
        <v>3</v>
      </c>
      <c r="J301" s="565" t="s">
        <v>349</v>
      </c>
      <c r="K301" s="562">
        <v>12.3</v>
      </c>
      <c r="L301" s="562">
        <v>95.2</v>
      </c>
      <c r="M301" s="644">
        <v>12</v>
      </c>
      <c r="N301" s="644">
        <v>100</v>
      </c>
      <c r="O301" s="644">
        <v>0.5</v>
      </c>
      <c r="P301" s="567" t="s">
        <v>326</v>
      </c>
      <c r="Q301" s="567" t="s">
        <v>326</v>
      </c>
      <c r="R301" s="556"/>
      <c r="S301" s="556"/>
      <c r="T301" s="541">
        <v>7.0435479583145735E-2</v>
      </c>
      <c r="U301" s="557">
        <v>36.162599999999998</v>
      </c>
      <c r="V301" s="557">
        <v>23.503</v>
      </c>
      <c r="W301" s="557">
        <v>53.031694999999999</v>
      </c>
      <c r="X301" s="542">
        <v>1024.6731</v>
      </c>
      <c r="Y301" s="557">
        <v>6.5970000000000004</v>
      </c>
      <c r="Z301" s="542">
        <v>95.593000000000004</v>
      </c>
      <c r="AA301" s="557">
        <v>8.08</v>
      </c>
      <c r="AB301" s="557">
        <v>0.37569999999999998</v>
      </c>
      <c r="AC301" s="557">
        <v>0.34449999999999997</v>
      </c>
      <c r="AD301" s="557">
        <v>36.129600000000003</v>
      </c>
      <c r="AE301" s="557">
        <v>23.247499999999999</v>
      </c>
      <c r="AF301" s="557">
        <v>52.717799999999997</v>
      </c>
      <c r="AG301" s="542">
        <v>1024.7329999999999</v>
      </c>
      <c r="AH301" s="557">
        <v>6.7689000000000004</v>
      </c>
      <c r="AI301" s="542">
        <v>97.631</v>
      </c>
      <c r="AJ301" s="557">
        <v>8.0719999999999992</v>
      </c>
      <c r="AK301" s="557">
        <v>0.34899999999999998</v>
      </c>
      <c r="AL301" s="557">
        <v>0.33329999999999999</v>
      </c>
      <c r="AM301" s="542">
        <v>9.1</v>
      </c>
    </row>
    <row r="302" spans="1:39">
      <c r="A302" s="562" t="s">
        <v>364</v>
      </c>
      <c r="B302" s="563">
        <v>42807</v>
      </c>
      <c r="C302" s="580">
        <v>5.3915381683026782</v>
      </c>
      <c r="D302" s="644">
        <v>5.4</v>
      </c>
      <c r="E302" s="550">
        <v>5.55</v>
      </c>
      <c r="F302" s="550">
        <v>2.33</v>
      </c>
      <c r="G302" s="550">
        <v>1.8</v>
      </c>
      <c r="H302" s="644">
        <v>6</v>
      </c>
      <c r="I302" s="644">
        <v>2</v>
      </c>
      <c r="J302" s="565" t="s">
        <v>349</v>
      </c>
      <c r="K302" s="562">
        <v>16.7</v>
      </c>
      <c r="L302" s="562">
        <v>125</v>
      </c>
      <c r="M302" s="644">
        <v>17</v>
      </c>
      <c r="N302" s="644">
        <v>120</v>
      </c>
      <c r="O302" s="644">
        <v>1.7</v>
      </c>
      <c r="P302" s="567" t="s">
        <v>326</v>
      </c>
      <c r="Q302" s="644">
        <v>0.3</v>
      </c>
      <c r="R302" s="556"/>
      <c r="S302" s="556"/>
      <c r="T302" s="541">
        <v>0.11373014434354395</v>
      </c>
      <c r="U302" s="557">
        <v>36.494</v>
      </c>
      <c r="V302" s="557">
        <v>23.327000000000002</v>
      </c>
      <c r="W302" s="557">
        <v>53.273820000000001</v>
      </c>
      <c r="X302" s="542">
        <v>1024.9748</v>
      </c>
      <c r="Y302" s="557">
        <v>6.3799000000000001</v>
      </c>
      <c r="Z302" s="542">
        <v>92.341999999999999</v>
      </c>
      <c r="AA302" s="557">
        <v>8.32</v>
      </c>
      <c r="AB302" s="557">
        <v>0.38640000000000002</v>
      </c>
      <c r="AC302" s="557">
        <v>1.0905</v>
      </c>
      <c r="AD302" s="557">
        <v>36.496899999999997</v>
      </c>
      <c r="AE302" s="557">
        <v>23.333500000000001</v>
      </c>
      <c r="AF302" s="557">
        <v>53.285483999999997</v>
      </c>
      <c r="AG302" s="542">
        <v>1024.9838</v>
      </c>
      <c r="AH302" s="557">
        <v>6.4509999999999996</v>
      </c>
      <c r="AI302" s="542">
        <v>93.384</v>
      </c>
      <c r="AJ302" s="557">
        <v>8.3219999999999992</v>
      </c>
      <c r="AK302" s="557">
        <v>0.3201</v>
      </c>
      <c r="AL302" s="557">
        <v>0.96730000000000005</v>
      </c>
      <c r="AM302" s="542">
        <v>4.2</v>
      </c>
    </row>
    <row r="303" spans="1:39">
      <c r="A303" s="562" t="s">
        <v>364</v>
      </c>
      <c r="B303" s="563">
        <v>42814</v>
      </c>
      <c r="C303" s="580">
        <v>0.91525559641117127</v>
      </c>
      <c r="D303" s="644">
        <v>0.9</v>
      </c>
      <c r="E303" s="550">
        <v>0.2</v>
      </c>
      <c r="F303" s="550">
        <v>1.97</v>
      </c>
      <c r="G303" s="550">
        <v>1.1000000000000001</v>
      </c>
      <c r="H303" s="565" t="s">
        <v>348</v>
      </c>
      <c r="I303" s="565" t="s">
        <v>349</v>
      </c>
      <c r="J303" s="565" t="s">
        <v>349</v>
      </c>
      <c r="K303" s="562">
        <v>16.600000000000001</v>
      </c>
      <c r="L303" s="562">
        <v>123</v>
      </c>
      <c r="M303" s="644">
        <v>17</v>
      </c>
      <c r="N303" s="644">
        <v>120</v>
      </c>
      <c r="O303" s="644">
        <v>1.3</v>
      </c>
      <c r="P303" s="567" t="s">
        <v>326</v>
      </c>
      <c r="Q303" s="644">
        <v>0.2</v>
      </c>
      <c r="R303" s="567"/>
      <c r="S303" s="567"/>
      <c r="T303" s="541">
        <v>0.11435391785223238</v>
      </c>
      <c r="U303" s="557">
        <v>36.546199999999999</v>
      </c>
      <c r="V303" s="557">
        <v>20.965199999999999</v>
      </c>
      <c r="W303" s="557">
        <v>50.819308999999997</v>
      </c>
      <c r="X303" s="542">
        <v>1025.6862000000001</v>
      </c>
      <c r="Y303" s="557">
        <v>6.8951000000000002</v>
      </c>
      <c r="Z303" s="542">
        <v>95.751999999999995</v>
      </c>
      <c r="AA303" s="557">
        <v>8.2370000000000001</v>
      </c>
      <c r="AB303" s="557">
        <v>0.90659999999999996</v>
      </c>
      <c r="AC303" s="557">
        <v>0.86080000000000001</v>
      </c>
      <c r="AD303" s="557">
        <v>36.508000000000003</v>
      </c>
      <c r="AE303" s="557">
        <v>20.841699999999999</v>
      </c>
      <c r="AF303" s="557">
        <v>50.642322</v>
      </c>
      <c r="AG303" s="542">
        <v>1025.7005999999999</v>
      </c>
      <c r="AH303" s="557">
        <v>7.0766999999999998</v>
      </c>
      <c r="AI303" s="542">
        <v>98.033000000000001</v>
      </c>
      <c r="AJ303" s="557">
        <v>8.2370000000000001</v>
      </c>
      <c r="AK303" s="557">
        <v>0.9123</v>
      </c>
      <c r="AL303" s="557">
        <v>1.0424</v>
      </c>
      <c r="AM303" s="542">
        <v>4.7</v>
      </c>
    </row>
    <row r="304" spans="1:39">
      <c r="A304" s="562" t="s">
        <v>364</v>
      </c>
      <c r="B304" s="563">
        <v>42821</v>
      </c>
      <c r="C304" s="580">
        <v>0.70412187529227832</v>
      </c>
      <c r="D304" s="644">
        <v>0.7</v>
      </c>
      <c r="E304" s="550">
        <v>2.5600000000000001E-2</v>
      </c>
      <c r="F304" s="550">
        <v>0.94099999999999995</v>
      </c>
      <c r="G304" s="550">
        <v>0.67300000000000004</v>
      </c>
      <c r="H304" s="565" t="s">
        <v>348</v>
      </c>
      <c r="I304" s="565" t="s">
        <v>349</v>
      </c>
      <c r="J304" s="565" t="s">
        <v>349</v>
      </c>
      <c r="K304" s="562">
        <v>15</v>
      </c>
      <c r="L304" s="562">
        <v>130</v>
      </c>
      <c r="M304" s="644">
        <v>15</v>
      </c>
      <c r="N304" s="644">
        <v>130</v>
      </c>
      <c r="O304" s="644">
        <v>1.2</v>
      </c>
      <c r="P304" s="644">
        <v>0.1</v>
      </c>
      <c r="Q304" s="644">
        <v>0.2</v>
      </c>
      <c r="R304" s="556"/>
      <c r="S304" s="556"/>
      <c r="T304" s="541">
        <v>0.13546922757890251</v>
      </c>
      <c r="U304" s="557">
        <v>36.504100000000001</v>
      </c>
      <c r="V304" s="557">
        <v>20.6784</v>
      </c>
      <c r="W304" s="557">
        <v>50.463746999999998</v>
      </c>
      <c r="X304" s="542">
        <v>1025.7328</v>
      </c>
      <c r="Y304" s="557">
        <v>6.8346</v>
      </c>
      <c r="Z304" s="542">
        <v>94.397999999999996</v>
      </c>
      <c r="AA304" s="557">
        <v>8.1720000000000006</v>
      </c>
      <c r="AB304" s="557">
        <v>0.94620000000000004</v>
      </c>
      <c r="AC304" s="557">
        <v>1.1666000000000001</v>
      </c>
      <c r="AD304" s="557">
        <v>36.590200000000003</v>
      </c>
      <c r="AE304" s="557">
        <v>20.305900000000001</v>
      </c>
      <c r="AF304" s="557">
        <v>50.175797000000003</v>
      </c>
      <c r="AG304" s="542">
        <v>1025.9065000000001</v>
      </c>
      <c r="AH304" s="557">
        <v>6.7994000000000003</v>
      </c>
      <c r="AI304" s="542">
        <v>93.328000000000003</v>
      </c>
      <c r="AJ304" s="557">
        <v>8.1750000000000007</v>
      </c>
      <c r="AK304" s="557">
        <v>1.4331</v>
      </c>
      <c r="AL304" s="557">
        <v>1.958</v>
      </c>
      <c r="AM304" s="542">
        <v>4</v>
      </c>
    </row>
    <row r="305" spans="1:39">
      <c r="A305" s="546"/>
      <c r="B305" s="551"/>
      <c r="C305" s="552"/>
      <c r="D305" s="553"/>
      <c r="E305" s="554"/>
      <c r="F305" s="554"/>
      <c r="G305" s="554"/>
      <c r="H305" s="553"/>
      <c r="I305" s="553"/>
      <c r="J305" s="553"/>
      <c r="K305" s="555"/>
      <c r="L305" s="555"/>
      <c r="M305" s="553"/>
      <c r="N305" s="553"/>
      <c r="O305" s="556"/>
      <c r="P305" s="556"/>
      <c r="Q305" s="556"/>
      <c r="R305" s="556"/>
      <c r="S305" s="556"/>
      <c r="U305" s="557"/>
      <c r="V305" s="557"/>
      <c r="W305" s="557"/>
      <c r="X305" s="542"/>
      <c r="Y305" s="557"/>
      <c r="Z305" s="542"/>
      <c r="AA305" s="557"/>
      <c r="AB305" s="557"/>
      <c r="AC305" s="557"/>
      <c r="AD305" s="557"/>
      <c r="AE305" s="557"/>
      <c r="AF305" s="557"/>
      <c r="AG305" s="542"/>
      <c r="AH305" s="557"/>
      <c r="AI305" s="542"/>
      <c r="AJ305" s="557"/>
      <c r="AK305" s="557"/>
      <c r="AL305" s="557"/>
    </row>
    <row r="306" spans="1:39">
      <c r="A306" s="562" t="s">
        <v>292</v>
      </c>
      <c r="B306" s="563">
        <v>42705</v>
      </c>
      <c r="C306" s="580">
        <v>4.0079929999999999</v>
      </c>
      <c r="D306" s="644">
        <v>4</v>
      </c>
      <c r="E306" s="581">
        <v>3.37</v>
      </c>
      <c r="F306" s="582">
        <v>2.87</v>
      </c>
      <c r="G306" s="582">
        <v>1.55</v>
      </c>
      <c r="H306" s="644">
        <v>3</v>
      </c>
      <c r="I306" s="644">
        <v>3</v>
      </c>
      <c r="J306" s="565" t="s">
        <v>349</v>
      </c>
      <c r="K306" s="562">
        <v>16.5</v>
      </c>
      <c r="L306" s="562">
        <v>150</v>
      </c>
      <c r="M306" s="644">
        <v>16</v>
      </c>
      <c r="N306" s="644">
        <v>150</v>
      </c>
      <c r="O306" s="644">
        <v>0.9</v>
      </c>
      <c r="P306" s="644">
        <v>0.1</v>
      </c>
      <c r="Q306" s="567" t="s">
        <v>326</v>
      </c>
      <c r="R306" s="644">
        <v>2.2000000000000002</v>
      </c>
      <c r="S306" s="644">
        <v>0.22</v>
      </c>
      <c r="T306" s="541">
        <v>0.10736468207992732</v>
      </c>
      <c r="U306" s="557">
        <v>36.222000000000001</v>
      </c>
      <c r="V306" s="557">
        <v>22.021100000000001</v>
      </c>
      <c r="W306" s="557">
        <v>51.533011999999999</v>
      </c>
      <c r="X306" s="542">
        <v>1025.1416999999999</v>
      </c>
      <c r="Y306" s="557">
        <v>6.7992999999999997</v>
      </c>
      <c r="Z306" s="542">
        <v>96.034000000000006</v>
      </c>
      <c r="AA306" s="557">
        <v>8.2959999999999994</v>
      </c>
      <c r="AB306" s="557">
        <v>0.76790000000000003</v>
      </c>
      <c r="AC306" s="557">
        <v>0.64549999999999996</v>
      </c>
      <c r="AD306" s="557">
        <v>36.222499999999997</v>
      </c>
      <c r="AE306" s="557">
        <v>22.009499999999999</v>
      </c>
      <c r="AF306" s="557">
        <v>51.521827000000002</v>
      </c>
      <c r="AG306" s="542">
        <v>1025.1502</v>
      </c>
      <c r="AH306" s="557">
        <v>6.8194999999999997</v>
      </c>
      <c r="AI306" s="542">
        <v>96.3</v>
      </c>
      <c r="AJ306" s="557">
        <v>8.2959999999999994</v>
      </c>
      <c r="AK306" s="557">
        <v>0.95809999999999995</v>
      </c>
      <c r="AL306" s="557">
        <v>0.74470000000000003</v>
      </c>
      <c r="AM306" s="542">
        <v>4.5</v>
      </c>
    </row>
    <row r="307" spans="1:39">
      <c r="A307" s="562" t="s">
        <v>292</v>
      </c>
      <c r="B307" s="563">
        <v>42713</v>
      </c>
      <c r="C307" s="580">
        <v>2.3724925609998015</v>
      </c>
      <c r="D307" s="644">
        <v>2.4</v>
      </c>
      <c r="E307" s="583">
        <v>2.82</v>
      </c>
      <c r="F307" s="582">
        <v>1.42</v>
      </c>
      <c r="G307" s="582">
        <v>0.753</v>
      </c>
      <c r="H307" s="565" t="s">
        <v>348</v>
      </c>
      <c r="I307" s="565" t="s">
        <v>349</v>
      </c>
      <c r="J307" s="565" t="s">
        <v>349</v>
      </c>
      <c r="K307" s="562">
        <v>15.2</v>
      </c>
      <c r="L307" s="562">
        <v>168</v>
      </c>
      <c r="M307" s="644">
        <v>15</v>
      </c>
      <c r="N307" s="644">
        <v>170</v>
      </c>
      <c r="O307" s="644">
        <v>0.8</v>
      </c>
      <c r="P307" s="644">
        <v>0.2</v>
      </c>
      <c r="Q307" s="567" t="s">
        <v>326</v>
      </c>
      <c r="R307" s="644">
        <v>1.7</v>
      </c>
      <c r="S307" s="644">
        <v>0.21</v>
      </c>
      <c r="T307" s="558">
        <v>8.9900721384013407E-2</v>
      </c>
      <c r="U307" s="557">
        <v>36.360700000000001</v>
      </c>
      <c r="V307" s="557">
        <v>21.491800000000001</v>
      </c>
      <c r="W307" s="557">
        <v>51.146845999999996</v>
      </c>
      <c r="X307" s="542">
        <v>1025.3965000000001</v>
      </c>
      <c r="Y307" s="557">
        <v>6.7666000000000004</v>
      </c>
      <c r="Z307" s="542">
        <v>94.754000000000005</v>
      </c>
      <c r="AA307" s="557">
        <v>8.2200000000000006</v>
      </c>
      <c r="AB307" s="557">
        <v>0.83069999999999999</v>
      </c>
      <c r="AC307" s="557">
        <v>0.68120000000000003</v>
      </c>
      <c r="AD307" s="557">
        <v>36.363399999999999</v>
      </c>
      <c r="AE307" s="557">
        <v>21.488700000000001</v>
      </c>
      <c r="AF307" s="557">
        <v>51.147145999999999</v>
      </c>
      <c r="AG307" s="542">
        <v>1025.4028000000001</v>
      </c>
      <c r="AH307" s="557">
        <v>6.8875000000000002</v>
      </c>
      <c r="AI307" s="542">
        <v>96.444000000000003</v>
      </c>
      <c r="AJ307" s="557">
        <v>8.2260000000000009</v>
      </c>
      <c r="AK307" s="557">
        <v>1.0624</v>
      </c>
      <c r="AL307" s="557">
        <v>0.76649999999999996</v>
      </c>
      <c r="AM307" s="542">
        <v>7.1</v>
      </c>
    </row>
    <row r="308" spans="1:39">
      <c r="A308" s="562" t="s">
        <v>292</v>
      </c>
      <c r="B308" s="563">
        <v>42720</v>
      </c>
      <c r="C308" s="580">
        <v>4.1768000000000001</v>
      </c>
      <c r="D308" s="644">
        <v>4.2</v>
      </c>
      <c r="E308" s="582">
        <v>4.37</v>
      </c>
      <c r="F308" s="582">
        <v>1.63</v>
      </c>
      <c r="G308" s="582">
        <v>1</v>
      </c>
      <c r="H308" s="644">
        <v>4</v>
      </c>
      <c r="I308" s="565" t="s">
        <v>349</v>
      </c>
      <c r="J308" s="565" t="s">
        <v>349</v>
      </c>
      <c r="K308" s="562">
        <v>17.600000000000001</v>
      </c>
      <c r="L308" s="562">
        <v>166</v>
      </c>
      <c r="M308" s="644">
        <v>18</v>
      </c>
      <c r="N308" s="644">
        <v>170</v>
      </c>
      <c r="O308" s="644">
        <v>1.1000000000000001</v>
      </c>
      <c r="P308" s="567" t="s">
        <v>326</v>
      </c>
      <c r="Q308" s="644">
        <v>0.1</v>
      </c>
      <c r="R308" s="644">
        <v>4.7</v>
      </c>
      <c r="S308" s="644">
        <v>0.41</v>
      </c>
      <c r="T308" s="541">
        <v>0.11787852600263475</v>
      </c>
      <c r="U308" s="557">
        <v>36.4116</v>
      </c>
      <c r="V308" s="557">
        <v>22.041599999999999</v>
      </c>
      <c r="W308" s="557">
        <v>51.794445000000003</v>
      </c>
      <c r="X308" s="542">
        <v>1025.2816</v>
      </c>
      <c r="Y308" s="557">
        <v>6.7664</v>
      </c>
      <c r="Z308" s="542">
        <v>95.71</v>
      </c>
      <c r="AA308" s="557">
        <v>8.1509999999999998</v>
      </c>
      <c r="AB308" s="557">
        <v>1.0768</v>
      </c>
      <c r="AC308" s="557">
        <v>0.80730000000000002</v>
      </c>
      <c r="AD308" s="557">
        <v>36.413600000000002</v>
      </c>
      <c r="AE308" s="557">
        <v>22.0459</v>
      </c>
      <c r="AF308" s="557">
        <v>51.801951000000003</v>
      </c>
      <c r="AG308" s="542">
        <v>1025.2846999999999</v>
      </c>
      <c r="AH308" s="557">
        <v>6.8425000000000002</v>
      </c>
      <c r="AI308" s="542">
        <v>96.793999999999997</v>
      </c>
      <c r="AJ308" s="557">
        <v>8.1549999999999994</v>
      </c>
      <c r="AK308" s="557">
        <v>1.1167</v>
      </c>
      <c r="AL308" s="557">
        <v>0.84589999999999999</v>
      </c>
      <c r="AM308" s="542">
        <v>5.8</v>
      </c>
    </row>
    <row r="309" spans="1:39">
      <c r="A309" s="562" t="s">
        <v>292</v>
      </c>
      <c r="B309" s="563">
        <v>42727</v>
      </c>
      <c r="C309" s="580">
        <v>1.2914779999999999</v>
      </c>
      <c r="D309" s="644">
        <v>1.3</v>
      </c>
      <c r="E309" s="583">
        <v>2.08</v>
      </c>
      <c r="F309" s="583">
        <v>2.1</v>
      </c>
      <c r="G309" s="583">
        <v>0.45900000000000002</v>
      </c>
      <c r="H309" s="565" t="s">
        <v>348</v>
      </c>
      <c r="I309" s="644">
        <v>2</v>
      </c>
      <c r="J309" s="565" t="s">
        <v>349</v>
      </c>
      <c r="K309" s="562">
        <v>16.399999999999999</v>
      </c>
      <c r="L309" s="562">
        <v>171</v>
      </c>
      <c r="M309" s="644">
        <v>16</v>
      </c>
      <c r="N309" s="644">
        <v>170</v>
      </c>
      <c r="O309" s="644">
        <v>1</v>
      </c>
      <c r="P309" s="567" t="s">
        <v>326</v>
      </c>
      <c r="Q309" s="644">
        <v>0.2</v>
      </c>
      <c r="R309" s="644">
        <v>1.6</v>
      </c>
      <c r="S309" s="644">
        <v>0.22</v>
      </c>
      <c r="T309" s="541">
        <v>0.12004555727682663</v>
      </c>
      <c r="U309" s="557">
        <v>36.688099999999999</v>
      </c>
      <c r="V309" s="557">
        <v>23.121500000000001</v>
      </c>
      <c r="W309" s="557">
        <v>53.303784999999998</v>
      </c>
      <c r="X309" s="542">
        <v>1025.1829</v>
      </c>
      <c r="Y309" s="557">
        <v>6.3624999999999998</v>
      </c>
      <c r="Z309" s="542">
        <v>91.864000000000004</v>
      </c>
      <c r="AA309" s="557">
        <v>8.0299999999999994</v>
      </c>
      <c r="AB309" s="557">
        <v>0.47049999999999997</v>
      </c>
      <c r="AC309" s="557">
        <v>0.61860000000000004</v>
      </c>
      <c r="AD309" s="557">
        <v>36.701599999999999</v>
      </c>
      <c r="AE309" s="557">
        <v>23.140499999999999</v>
      </c>
      <c r="AF309" s="557">
        <v>53.341920999999999</v>
      </c>
      <c r="AG309" s="542">
        <v>1025.1901</v>
      </c>
      <c r="AH309" s="557">
        <v>6.5438000000000001</v>
      </c>
      <c r="AI309" s="542">
        <v>94.522000000000006</v>
      </c>
      <c r="AJ309" s="557">
        <v>8.0399999999999991</v>
      </c>
      <c r="AK309" s="557">
        <v>0.56330000000000002</v>
      </c>
      <c r="AL309" s="557">
        <v>0.90890000000000004</v>
      </c>
      <c r="AM309" s="542">
        <v>4.9000000000000004</v>
      </c>
    </row>
    <row r="310" spans="1:39">
      <c r="A310" s="562" t="s">
        <v>292</v>
      </c>
      <c r="B310" s="563">
        <v>42744</v>
      </c>
      <c r="C310" s="580">
        <v>1.184707</v>
      </c>
      <c r="D310" s="644">
        <v>1.2</v>
      </c>
      <c r="E310" s="582">
        <v>1.41</v>
      </c>
      <c r="F310" s="584">
        <v>1.47</v>
      </c>
      <c r="G310" s="582">
        <v>0.44400000000000001</v>
      </c>
      <c r="H310" s="565" t="s">
        <v>348</v>
      </c>
      <c r="I310" s="565" t="s">
        <v>349</v>
      </c>
      <c r="J310" s="565" t="s">
        <v>349</v>
      </c>
      <c r="K310" s="562">
        <v>17.7</v>
      </c>
      <c r="L310" s="562">
        <v>183</v>
      </c>
      <c r="M310" s="644">
        <v>18</v>
      </c>
      <c r="N310" s="644">
        <v>180</v>
      </c>
      <c r="O310" s="644">
        <v>1.2</v>
      </c>
      <c r="P310" s="567" t="s">
        <v>326</v>
      </c>
      <c r="Q310" s="644">
        <v>0.3</v>
      </c>
      <c r="R310" s="644">
        <v>2</v>
      </c>
      <c r="S310" s="644">
        <v>0.27</v>
      </c>
      <c r="T310" s="541">
        <v>9.7423805141067826E-2</v>
      </c>
      <c r="U310" s="557">
        <v>37.066400000000002</v>
      </c>
      <c r="V310" s="557">
        <v>22.821400000000001</v>
      </c>
      <c r="W310" s="557">
        <v>53.465108999999998</v>
      </c>
      <c r="X310" s="542">
        <v>1025.5564999999999</v>
      </c>
      <c r="Y310" s="557">
        <v>6.0805999999999996</v>
      </c>
      <c r="Z310" s="542">
        <v>87.528999999999996</v>
      </c>
      <c r="AA310" s="557">
        <v>8.14</v>
      </c>
      <c r="AB310" s="557">
        <v>0.50849999999999995</v>
      </c>
      <c r="AC310" s="557">
        <v>0.76580000000000004</v>
      </c>
      <c r="AD310" s="557">
        <v>37.0642</v>
      </c>
      <c r="AE310" s="557">
        <v>22.8307</v>
      </c>
      <c r="AF310" s="557">
        <v>53.472641000000003</v>
      </c>
      <c r="AG310" s="542">
        <v>1025.5549000000001</v>
      </c>
      <c r="AH310" s="557">
        <v>6.1360000000000001</v>
      </c>
      <c r="AI310" s="542">
        <v>88.34</v>
      </c>
      <c r="AJ310" s="557">
        <v>8.1479999999999997</v>
      </c>
      <c r="AK310" s="557">
        <v>0.49909999999999999</v>
      </c>
      <c r="AL310" s="557">
        <v>0.84699999999999998</v>
      </c>
      <c r="AM310" s="542">
        <v>8</v>
      </c>
    </row>
    <row r="311" spans="1:39">
      <c r="A311" s="562" t="s">
        <v>292</v>
      </c>
      <c r="B311" s="563">
        <v>42751</v>
      </c>
      <c r="C311" s="580">
        <v>0.89544599999999996</v>
      </c>
      <c r="D311" s="644">
        <v>0.9</v>
      </c>
      <c r="E311" s="583">
        <v>1.22</v>
      </c>
      <c r="F311" s="581">
        <v>2.2200000000000002</v>
      </c>
      <c r="G311" s="583">
        <v>0.79600000000000004</v>
      </c>
      <c r="H311" s="565" t="s">
        <v>348</v>
      </c>
      <c r="I311" s="644">
        <v>2</v>
      </c>
      <c r="J311" s="565" t="s">
        <v>349</v>
      </c>
      <c r="K311" s="562">
        <v>16.3</v>
      </c>
      <c r="L311" s="562">
        <v>156</v>
      </c>
      <c r="M311" s="644">
        <v>16</v>
      </c>
      <c r="N311" s="644">
        <v>160</v>
      </c>
      <c r="O311" s="644">
        <v>3.8</v>
      </c>
      <c r="P311" s="567" t="s">
        <v>326</v>
      </c>
      <c r="Q311" s="644">
        <v>1.2</v>
      </c>
      <c r="R311" s="644">
        <v>2.9</v>
      </c>
      <c r="S311" s="644">
        <v>0.34</v>
      </c>
      <c r="T311" s="541">
        <v>0.12031040416556937</v>
      </c>
      <c r="U311" s="557">
        <v>37.084699999999998</v>
      </c>
      <c r="V311" s="557">
        <v>23.315100000000001</v>
      </c>
      <c r="W311" s="557">
        <v>54.025260000000003</v>
      </c>
      <c r="X311" s="542">
        <v>1025.4259</v>
      </c>
      <c r="Y311" s="557">
        <v>6.5481999999999996</v>
      </c>
      <c r="Z311" s="542">
        <v>95.082999999999998</v>
      </c>
      <c r="AA311" s="557">
        <v>8.3439999999999994</v>
      </c>
      <c r="AB311" s="557">
        <v>0.46110000000000001</v>
      </c>
      <c r="AC311" s="557">
        <v>1.863</v>
      </c>
      <c r="AD311" s="557">
        <v>37.084600000000002</v>
      </c>
      <c r="AE311" s="557">
        <v>23.310600000000001</v>
      </c>
      <c r="AF311" s="557">
        <v>54.020729000000003</v>
      </c>
      <c r="AG311" s="542">
        <v>1025.4322999999999</v>
      </c>
      <c r="AH311" s="557">
        <v>6.6643999999999997</v>
      </c>
      <c r="AI311" s="542">
        <v>96.762</v>
      </c>
      <c r="AJ311" s="557">
        <v>8.3550000000000004</v>
      </c>
      <c r="AK311" s="557">
        <v>0.46110000000000001</v>
      </c>
      <c r="AL311" s="557">
        <v>2.1783000000000001</v>
      </c>
      <c r="AM311" s="542">
        <v>6</v>
      </c>
    </row>
    <row r="312" spans="1:39">
      <c r="A312" s="562" t="s">
        <v>292</v>
      </c>
      <c r="B312" s="563">
        <v>42758</v>
      </c>
      <c r="C312" s="580">
        <v>0.55777900000000002</v>
      </c>
      <c r="D312" s="644">
        <v>0.6</v>
      </c>
      <c r="E312" s="583">
        <v>1.33</v>
      </c>
      <c r="F312" s="583">
        <v>1.78</v>
      </c>
      <c r="G312" s="582">
        <v>1.18</v>
      </c>
      <c r="H312" s="565" t="s">
        <v>348</v>
      </c>
      <c r="I312" s="565" t="s">
        <v>349</v>
      </c>
      <c r="J312" s="565" t="s">
        <v>349</v>
      </c>
      <c r="K312" s="562">
        <v>20.2</v>
      </c>
      <c r="L312" s="562">
        <v>188</v>
      </c>
      <c r="M312" s="644">
        <v>20</v>
      </c>
      <c r="N312" s="644">
        <v>190</v>
      </c>
      <c r="O312" s="644">
        <v>0.8</v>
      </c>
      <c r="P312" s="567" t="s">
        <v>326</v>
      </c>
      <c r="Q312" s="644">
        <v>0.1</v>
      </c>
      <c r="R312" s="644">
        <v>3.3</v>
      </c>
      <c r="S312" s="644">
        <v>0.37</v>
      </c>
      <c r="T312" s="541">
        <v>9.0924063160348942E-2</v>
      </c>
      <c r="U312" s="557">
        <v>37.1614</v>
      </c>
      <c r="V312" s="557">
        <v>21.907299999999999</v>
      </c>
      <c r="W312" s="557">
        <v>52.595171000000001</v>
      </c>
      <c r="X312" s="542">
        <v>1025.8904</v>
      </c>
      <c r="Y312" s="557">
        <v>5.8562000000000003</v>
      </c>
      <c r="Z312" s="542">
        <v>83.001000000000005</v>
      </c>
      <c r="AA312" s="557">
        <v>8.2769999999999992</v>
      </c>
      <c r="AB312" s="557">
        <v>0.76170000000000004</v>
      </c>
      <c r="AC312" s="557">
        <v>0.80930000000000002</v>
      </c>
      <c r="AD312" s="557">
        <v>37.172600000000003</v>
      </c>
      <c r="AE312" s="557">
        <v>21.883500000000002</v>
      </c>
      <c r="AF312" s="557">
        <v>52.583965999999997</v>
      </c>
      <c r="AG312" s="542">
        <v>1025.9112</v>
      </c>
      <c r="AH312" s="557">
        <v>6.1383000000000001</v>
      </c>
      <c r="AI312" s="542">
        <v>86.968999999999994</v>
      </c>
      <c r="AJ312" s="557">
        <v>8.2970000000000006</v>
      </c>
      <c r="AK312" s="557">
        <v>0.98599999999999999</v>
      </c>
      <c r="AL312" s="557">
        <v>0.94779999999999998</v>
      </c>
      <c r="AM312" s="542">
        <v>7.3</v>
      </c>
    </row>
    <row r="313" spans="1:39">
      <c r="A313" s="562" t="s">
        <v>292</v>
      </c>
      <c r="B313" s="563">
        <v>42765</v>
      </c>
      <c r="C313" s="580">
        <v>1.000551</v>
      </c>
      <c r="D313" s="644">
        <v>1</v>
      </c>
      <c r="E313" s="582">
        <v>2.38</v>
      </c>
      <c r="F313" s="582">
        <v>1.32</v>
      </c>
      <c r="G313" s="582">
        <v>4.6600000000000003E-2</v>
      </c>
      <c r="H313" s="565" t="s">
        <v>348</v>
      </c>
      <c r="I313" s="565" t="s">
        <v>349</v>
      </c>
      <c r="J313" s="565" t="s">
        <v>349</v>
      </c>
      <c r="K313" s="562">
        <v>18</v>
      </c>
      <c r="L313" s="562">
        <v>153</v>
      </c>
      <c r="M313" s="644">
        <v>18</v>
      </c>
      <c r="N313" s="644">
        <v>150</v>
      </c>
      <c r="O313" s="644">
        <v>3.6</v>
      </c>
      <c r="P313" s="567" t="s">
        <v>326</v>
      </c>
      <c r="Q313" s="644">
        <v>0.6</v>
      </c>
      <c r="R313" s="644">
        <v>3</v>
      </c>
      <c r="S313" s="644">
        <v>0.37</v>
      </c>
      <c r="T313" s="541">
        <v>0.11932284026826459</v>
      </c>
      <c r="U313" s="557">
        <v>36.930999999999997</v>
      </c>
      <c r="V313" s="557">
        <v>22.5197</v>
      </c>
      <c r="W313" s="557">
        <v>52.965617999999999</v>
      </c>
      <c r="X313" s="542">
        <v>1025.5398</v>
      </c>
      <c r="Y313" s="557">
        <v>5.3670999999999998</v>
      </c>
      <c r="Z313" s="542">
        <v>76.790999999999997</v>
      </c>
      <c r="AA313" s="557">
        <v>8.1969999999999992</v>
      </c>
      <c r="AB313" s="557">
        <v>0.88460000000000005</v>
      </c>
      <c r="AC313" s="557">
        <v>2.3454000000000002</v>
      </c>
      <c r="AD313" s="557">
        <v>36.9375</v>
      </c>
      <c r="AE313" s="557">
        <v>22.514700000000001</v>
      </c>
      <c r="AF313" s="557">
        <v>52.968922999999997</v>
      </c>
      <c r="AG313" s="542">
        <v>1025.5498</v>
      </c>
      <c r="AH313" s="557">
        <v>5.3567999999999998</v>
      </c>
      <c r="AI313" s="542">
        <v>76.64</v>
      </c>
      <c r="AJ313" s="557">
        <v>8.1989999999999998</v>
      </c>
      <c r="AK313" s="557">
        <v>0.94469999999999998</v>
      </c>
      <c r="AL313" s="557">
        <v>2.7473999999999998</v>
      </c>
      <c r="AM313" s="542">
        <v>5.0999999999999996</v>
      </c>
    </row>
    <row r="314" spans="1:39">
      <c r="A314" s="562" t="s">
        <v>292</v>
      </c>
      <c r="B314" s="563">
        <v>42772</v>
      </c>
      <c r="C314" s="580">
        <v>0.514567</v>
      </c>
      <c r="D314" s="644">
        <v>0.5</v>
      </c>
      <c r="E314" s="582">
        <v>0.7</v>
      </c>
      <c r="F314" s="582">
        <v>1.1599999999999999</v>
      </c>
      <c r="G314" s="582">
        <v>2.8199999999999999E-2</v>
      </c>
      <c r="H314" s="565" t="s">
        <v>348</v>
      </c>
      <c r="I314" s="565" t="s">
        <v>349</v>
      </c>
      <c r="J314" s="565" t="s">
        <v>349</v>
      </c>
      <c r="K314" s="562">
        <v>21.5</v>
      </c>
      <c r="L314" s="562">
        <v>201</v>
      </c>
      <c r="M314" s="644">
        <v>22</v>
      </c>
      <c r="N314" s="644">
        <v>200</v>
      </c>
      <c r="O314" s="644">
        <v>2.8</v>
      </c>
      <c r="P314" s="567" t="s">
        <v>326</v>
      </c>
      <c r="Q314" s="644">
        <v>0.6</v>
      </c>
      <c r="R314" s="644">
        <v>5.5</v>
      </c>
      <c r="S314" s="644">
        <v>0.49</v>
      </c>
      <c r="T314" s="541">
        <v>7.1981782708379849E-2</v>
      </c>
      <c r="U314" s="557">
        <v>37.129600000000003</v>
      </c>
      <c r="V314" s="557">
        <v>22.2393</v>
      </c>
      <c r="W314" s="557">
        <v>52.914377000000002</v>
      </c>
      <c r="X314" s="542">
        <v>1025.7724000000001</v>
      </c>
      <c r="Y314" s="557">
        <v>6.3433999999999999</v>
      </c>
      <c r="Z314" s="542">
        <v>90.418000000000006</v>
      </c>
      <c r="AA314" s="557">
        <v>8.2379999999999995</v>
      </c>
      <c r="AB314" s="557">
        <v>0.9667</v>
      </c>
      <c r="AC314" s="557">
        <v>2.9036</v>
      </c>
      <c r="AD314" s="557">
        <v>37.133099999999999</v>
      </c>
      <c r="AE314" s="557">
        <v>22.230599999999999</v>
      </c>
      <c r="AF314" s="557">
        <v>52.909885000000003</v>
      </c>
      <c r="AG314" s="542">
        <v>1025.7819999999999</v>
      </c>
      <c r="AH314" s="557">
        <v>6.3737000000000004</v>
      </c>
      <c r="AI314" s="542">
        <v>90.837000000000003</v>
      </c>
      <c r="AJ314" s="557">
        <v>8.2449999999999992</v>
      </c>
      <c r="AK314" s="557">
        <v>1.0056</v>
      </c>
      <c r="AL314" s="557">
        <v>2.7098</v>
      </c>
      <c r="AM314" s="542">
        <v>9.1999999999999993</v>
      </c>
    </row>
    <row r="315" spans="1:39">
      <c r="A315" s="562" t="s">
        <v>292</v>
      </c>
      <c r="B315" s="563">
        <v>42779</v>
      </c>
      <c r="C315" s="580">
        <v>1.913027</v>
      </c>
      <c r="D315" s="644">
        <v>1.9</v>
      </c>
      <c r="E315" s="581">
        <v>2.76</v>
      </c>
      <c r="F315" s="581">
        <v>1.02</v>
      </c>
      <c r="G315" s="581">
        <v>0.73499999999999999</v>
      </c>
      <c r="H315" s="565" t="s">
        <v>348</v>
      </c>
      <c r="I315" s="565" t="s">
        <v>349</v>
      </c>
      <c r="J315" s="565" t="s">
        <v>349</v>
      </c>
      <c r="K315" s="562">
        <v>15.2</v>
      </c>
      <c r="L315" s="562">
        <v>130</v>
      </c>
      <c r="M315" s="644">
        <v>15</v>
      </c>
      <c r="N315" s="644">
        <v>130</v>
      </c>
      <c r="O315" s="644">
        <v>1.3</v>
      </c>
      <c r="P315" s="567" t="s">
        <v>326</v>
      </c>
      <c r="Q315" s="644">
        <v>0.2</v>
      </c>
      <c r="R315" s="644">
        <v>1.2</v>
      </c>
      <c r="S315" s="644">
        <v>0.16</v>
      </c>
      <c r="T315" s="541">
        <v>9.9567804177111252E-2</v>
      </c>
      <c r="U315" s="557">
        <v>36.323799999999999</v>
      </c>
      <c r="V315" s="557">
        <v>21.8413</v>
      </c>
      <c r="W315" s="557">
        <v>51.470866000000001</v>
      </c>
      <c r="X315" s="542">
        <v>1025.2708</v>
      </c>
      <c r="Y315" s="557">
        <v>5.3403</v>
      </c>
      <c r="Z315" s="542">
        <v>75.231999999999999</v>
      </c>
      <c r="AA315" s="557">
        <v>8.104000000000001</v>
      </c>
      <c r="AB315" s="557">
        <v>0.49180000000000001</v>
      </c>
      <c r="AC315" s="557">
        <v>0.7591</v>
      </c>
      <c r="AD315" s="557">
        <v>36.327599999999997</v>
      </c>
      <c r="AE315" s="557">
        <v>21.8429</v>
      </c>
      <c r="AF315" s="557">
        <v>51.477760000000004</v>
      </c>
      <c r="AG315" s="542">
        <v>1025.2766999999999</v>
      </c>
      <c r="AH315" s="557">
        <v>5.2996999999999996</v>
      </c>
      <c r="AI315" s="542">
        <v>74.664000000000001</v>
      </c>
      <c r="AJ315" s="557">
        <v>8.16</v>
      </c>
      <c r="AK315" s="557">
        <v>0.44</v>
      </c>
      <c r="AL315" s="557">
        <v>0.63759999999999994</v>
      </c>
      <c r="AM315" s="542">
        <v>6.1</v>
      </c>
    </row>
    <row r="316" spans="1:39">
      <c r="A316" s="562" t="s">
        <v>292</v>
      </c>
      <c r="B316" s="563">
        <v>42786</v>
      </c>
      <c r="C316" s="580">
        <v>0.75541700000000001</v>
      </c>
      <c r="D316" s="644">
        <v>0.8</v>
      </c>
      <c r="E316" s="582">
        <v>1.76</v>
      </c>
      <c r="F316" s="582">
        <v>0.82099999999999995</v>
      </c>
      <c r="G316" s="582">
        <v>0.73599999999999999</v>
      </c>
      <c r="H316" s="565" t="s">
        <v>348</v>
      </c>
      <c r="I316" s="565" t="s">
        <v>349</v>
      </c>
      <c r="J316" s="565" t="s">
        <v>349</v>
      </c>
      <c r="K316" s="562">
        <v>14.3</v>
      </c>
      <c r="L316" s="562">
        <v>136</v>
      </c>
      <c r="M316" s="644">
        <v>14</v>
      </c>
      <c r="N316" s="644">
        <v>140</v>
      </c>
      <c r="O316" s="644">
        <v>1.2</v>
      </c>
      <c r="P316" s="567" t="s">
        <v>326</v>
      </c>
      <c r="Q316" s="644">
        <v>0.2</v>
      </c>
      <c r="R316" s="644">
        <v>1.2</v>
      </c>
      <c r="S316" s="644">
        <v>0.19</v>
      </c>
      <c r="T316" s="541">
        <v>9.0854353775760469E-2</v>
      </c>
      <c r="U316" s="557">
        <v>36.660400000000003</v>
      </c>
      <c r="V316" s="557">
        <v>23.4801</v>
      </c>
      <c r="W316" s="557">
        <v>53.654378000000001</v>
      </c>
      <c r="X316" s="542">
        <v>1025.0556999999999</v>
      </c>
      <c r="Y316" s="557">
        <v>6.5106000000000002</v>
      </c>
      <c r="Z316" s="542">
        <v>94.575000000000003</v>
      </c>
      <c r="AA316" s="557">
        <v>8.23</v>
      </c>
      <c r="AB316" s="557">
        <v>0.48309999999999997</v>
      </c>
      <c r="AC316" s="557">
        <v>0.60950000000000004</v>
      </c>
      <c r="AD316" s="557">
        <v>36.6556</v>
      </c>
      <c r="AE316" s="557">
        <v>23.4817</v>
      </c>
      <c r="AF316" s="557">
        <v>53.650461</v>
      </c>
      <c r="AG316" s="542">
        <v>1025.0563999999999</v>
      </c>
      <c r="AH316" s="557">
        <v>6.4733999999999998</v>
      </c>
      <c r="AI316" s="542">
        <v>94.034000000000006</v>
      </c>
      <c r="AJ316" s="557">
        <v>8.2469999999999999</v>
      </c>
      <c r="AK316" s="557">
        <v>0.5706</v>
      </c>
      <c r="AL316" s="557">
        <v>0.62080000000000002</v>
      </c>
      <c r="AM316" s="542">
        <v>5.5</v>
      </c>
    </row>
    <row r="317" spans="1:39">
      <c r="A317" s="562" t="s">
        <v>292</v>
      </c>
      <c r="B317" s="563">
        <v>42793</v>
      </c>
      <c r="C317" s="580">
        <v>0.7964280949204231</v>
      </c>
      <c r="D317" s="644">
        <v>0.8</v>
      </c>
      <c r="E317" s="550">
        <v>0.59399999999999997</v>
      </c>
      <c r="F317" s="550">
        <v>0.84599999999999997</v>
      </c>
      <c r="G317" s="550">
        <v>0.93700000000000006</v>
      </c>
      <c r="H317" s="565" t="s">
        <v>348</v>
      </c>
      <c r="I317" s="565" t="s">
        <v>349</v>
      </c>
      <c r="J317" s="565" t="s">
        <v>349</v>
      </c>
      <c r="K317" s="562">
        <v>18.7</v>
      </c>
      <c r="L317" s="562">
        <v>171</v>
      </c>
      <c r="M317" s="644">
        <v>19</v>
      </c>
      <c r="N317" s="644">
        <v>170</v>
      </c>
      <c r="O317" s="644">
        <v>1.7</v>
      </c>
      <c r="P317" s="567" t="s">
        <v>326</v>
      </c>
      <c r="Q317" s="644">
        <v>0.3</v>
      </c>
      <c r="R317" s="644">
        <v>2.1</v>
      </c>
      <c r="S317" s="644">
        <v>0.24</v>
      </c>
      <c r="T317" s="541">
        <v>0.13870841821801561</v>
      </c>
      <c r="U317" s="557">
        <v>36.631100000000004</v>
      </c>
      <c r="V317" s="557">
        <v>23.572099999999999</v>
      </c>
      <c r="W317" s="557">
        <v>53.715617000000002</v>
      </c>
      <c r="X317" s="542">
        <v>1025.0069000000001</v>
      </c>
      <c r="Y317" s="557">
        <v>6.0692000000000004</v>
      </c>
      <c r="Z317" s="542">
        <v>88.287999999999997</v>
      </c>
      <c r="AA317" s="557">
        <v>8.2650000000000006</v>
      </c>
      <c r="AB317" s="557">
        <v>0.77280000000000004</v>
      </c>
      <c r="AC317" s="557">
        <v>1.2035</v>
      </c>
      <c r="AD317" s="557">
        <v>36.636099999999999</v>
      </c>
      <c r="AE317" s="557">
        <v>23.577999999999999</v>
      </c>
      <c r="AF317" s="557">
        <v>53.728901</v>
      </c>
      <c r="AG317" s="542">
        <v>1025.0128999999999</v>
      </c>
      <c r="AH317" s="557">
        <v>5.992</v>
      </c>
      <c r="AI317" s="542">
        <v>87.177999999999997</v>
      </c>
      <c r="AJ317" s="557">
        <v>8.2639999999999993</v>
      </c>
      <c r="AK317" s="557">
        <v>0.73609999999999998</v>
      </c>
      <c r="AL317" s="557">
        <v>1.2454000000000001</v>
      </c>
      <c r="AM317" s="542">
        <v>5.4</v>
      </c>
    </row>
    <row r="318" spans="1:39">
      <c r="A318" s="562" t="s">
        <v>292</v>
      </c>
      <c r="B318" s="563">
        <v>42800</v>
      </c>
      <c r="C318" s="580">
        <v>1.5665357857619364</v>
      </c>
      <c r="D318" s="644">
        <v>1.6</v>
      </c>
      <c r="E318" s="550">
        <v>2.16</v>
      </c>
      <c r="F318" s="550">
        <v>1.62</v>
      </c>
      <c r="G318" s="550">
        <v>1.55</v>
      </c>
      <c r="H318" s="565" t="s">
        <v>348</v>
      </c>
      <c r="I318" s="565" t="s">
        <v>349</v>
      </c>
      <c r="J318" s="565" t="s">
        <v>349</v>
      </c>
      <c r="K318" s="562">
        <v>15.2</v>
      </c>
      <c r="L318" s="562">
        <v>132</v>
      </c>
      <c r="M318" s="644">
        <v>15</v>
      </c>
      <c r="N318" s="644">
        <v>130</v>
      </c>
      <c r="O318" s="644">
        <v>1.1000000000000001</v>
      </c>
      <c r="P318" s="567" t="s">
        <v>326</v>
      </c>
      <c r="Q318" s="644">
        <v>0.2</v>
      </c>
      <c r="R318" s="644">
        <v>1.5</v>
      </c>
      <c r="S318" s="644">
        <v>0.19</v>
      </c>
      <c r="T318" s="541">
        <v>6.6294202878643987E-2</v>
      </c>
      <c r="U318" s="557">
        <v>36.200200000000002</v>
      </c>
      <c r="V318" s="557">
        <v>24.692399999999999</v>
      </c>
      <c r="W318" s="557">
        <v>54.353732999999998</v>
      </c>
      <c r="X318" s="542">
        <v>1024.3444999999999</v>
      </c>
      <c r="Y318" s="557">
        <v>5.5492999999999997</v>
      </c>
      <c r="Z318" s="542">
        <v>82.088999999999999</v>
      </c>
      <c r="AA318" s="557">
        <v>8.5069999999999997</v>
      </c>
      <c r="AB318" s="557">
        <v>0.52610000000000001</v>
      </c>
      <c r="AC318" s="557">
        <v>0.64229999999999998</v>
      </c>
      <c r="AD318" s="557">
        <v>36.247999999999998</v>
      </c>
      <c r="AE318" s="557">
        <v>24.076899999999998</v>
      </c>
      <c r="AF318" s="557">
        <v>53.757268000000003</v>
      </c>
      <c r="AG318" s="542">
        <v>1024.5708999999999</v>
      </c>
      <c r="AH318" s="557">
        <v>6.0403000000000002</v>
      </c>
      <c r="AI318" s="542">
        <v>88.44</v>
      </c>
      <c r="AJ318" s="557">
        <v>8.5449999999999999</v>
      </c>
      <c r="AK318" s="557">
        <v>0.66300000000000003</v>
      </c>
      <c r="AL318" s="557">
        <v>0.68310000000000004</v>
      </c>
      <c r="AM318" s="542">
        <v>9.1999999999999993</v>
      </c>
    </row>
    <row r="319" spans="1:39">
      <c r="A319" s="562" t="s">
        <v>292</v>
      </c>
      <c r="B319" s="563">
        <v>42807</v>
      </c>
      <c r="C319" s="580">
        <v>1.1071928904984274</v>
      </c>
      <c r="D319" s="644">
        <v>1.1000000000000001</v>
      </c>
      <c r="E319" s="550">
        <v>1.4</v>
      </c>
      <c r="F319" s="550">
        <v>0.56299999999999994</v>
      </c>
      <c r="G319" s="550">
        <v>1.03</v>
      </c>
      <c r="H319" s="565" t="s">
        <v>348</v>
      </c>
      <c r="I319" s="565" t="s">
        <v>349</v>
      </c>
      <c r="J319" s="565" t="s">
        <v>349</v>
      </c>
      <c r="K319" s="562">
        <v>19</v>
      </c>
      <c r="L319" s="562">
        <v>138</v>
      </c>
      <c r="M319" s="644">
        <v>19</v>
      </c>
      <c r="N319" s="644">
        <v>140</v>
      </c>
      <c r="O319" s="644">
        <v>3.2</v>
      </c>
      <c r="P319" s="567" t="s">
        <v>326</v>
      </c>
      <c r="Q319" s="644">
        <v>0.7</v>
      </c>
      <c r="R319" s="644">
        <v>2.4</v>
      </c>
      <c r="S319" s="644">
        <v>0.34</v>
      </c>
      <c r="T319" s="541">
        <v>0.14127325503359986</v>
      </c>
      <c r="U319" s="557">
        <v>36.500500000000002</v>
      </c>
      <c r="V319" s="557">
        <v>22.520900000000001</v>
      </c>
      <c r="W319" s="557">
        <v>52.418646000000003</v>
      </c>
      <c r="X319" s="542">
        <v>1025.2135000000001</v>
      </c>
      <c r="Y319" s="557">
        <v>5.9138999999999999</v>
      </c>
      <c r="Z319" s="542">
        <v>84.403999999999996</v>
      </c>
      <c r="AA319" s="557">
        <v>8.2059999999999995</v>
      </c>
      <c r="AB319" s="557">
        <v>0.62680000000000002</v>
      </c>
      <c r="AC319" s="557">
        <v>1.7728999999999999</v>
      </c>
      <c r="AD319" s="557">
        <v>36.500700000000002</v>
      </c>
      <c r="AE319" s="557">
        <v>22.5274</v>
      </c>
      <c r="AF319" s="557">
        <v>52.426265999999998</v>
      </c>
      <c r="AG319" s="542">
        <v>1025.2159999999999</v>
      </c>
      <c r="AH319" s="557">
        <v>5.9598000000000004</v>
      </c>
      <c r="AI319" s="542">
        <v>85.069000000000003</v>
      </c>
      <c r="AJ319" s="557">
        <v>8.2200000000000006</v>
      </c>
      <c r="AK319" s="557">
        <v>0.76190000000000002</v>
      </c>
      <c r="AL319" s="557">
        <v>1.9171</v>
      </c>
      <c r="AM319" s="542">
        <v>3.9</v>
      </c>
    </row>
    <row r="320" spans="1:39">
      <c r="A320" s="562" t="s">
        <v>292</v>
      </c>
      <c r="B320" s="563">
        <v>42814</v>
      </c>
      <c r="C320" s="580">
        <v>1.6044701883393093</v>
      </c>
      <c r="D320" s="644">
        <v>1.6</v>
      </c>
      <c r="E320" s="550">
        <v>1.1000000000000001</v>
      </c>
      <c r="F320" s="550">
        <v>1.4</v>
      </c>
      <c r="G320" s="550">
        <v>0.16600000000000001</v>
      </c>
      <c r="H320" s="565" t="s">
        <v>348</v>
      </c>
      <c r="I320" s="565" t="s">
        <v>349</v>
      </c>
      <c r="J320" s="565" t="s">
        <v>349</v>
      </c>
      <c r="K320" s="562">
        <v>18.2</v>
      </c>
      <c r="L320" s="562">
        <v>160</v>
      </c>
      <c r="M320" s="644">
        <v>18</v>
      </c>
      <c r="N320" s="644">
        <v>160</v>
      </c>
      <c r="O320" s="644">
        <v>2.2999999999999998</v>
      </c>
      <c r="P320" s="567" t="s">
        <v>326</v>
      </c>
      <c r="Q320" s="644">
        <v>0.5</v>
      </c>
      <c r="R320" s="644">
        <v>2.6</v>
      </c>
      <c r="S320" s="644">
        <v>0.26</v>
      </c>
      <c r="T320" s="541">
        <v>0.12963129519989919</v>
      </c>
      <c r="U320" s="557">
        <v>36.620600000000003</v>
      </c>
      <c r="V320" s="557">
        <v>20.314800000000002</v>
      </c>
      <c r="W320" s="557">
        <v>50.221381999999998</v>
      </c>
      <c r="X320" s="542">
        <v>1025.9185</v>
      </c>
      <c r="Y320" s="557">
        <v>7.2026000000000003</v>
      </c>
      <c r="Z320" s="542">
        <v>98.897999999999996</v>
      </c>
      <c r="AA320" s="557">
        <v>8.2430000000000003</v>
      </c>
      <c r="AB320" s="557">
        <v>0.8579</v>
      </c>
      <c r="AC320" s="557">
        <v>1.27</v>
      </c>
      <c r="AD320" s="557">
        <v>36.621600000000001</v>
      </c>
      <c r="AE320" s="557">
        <v>20.322800000000001</v>
      </c>
      <c r="AF320" s="557">
        <v>50.231282</v>
      </c>
      <c r="AG320" s="542">
        <v>1025.9194</v>
      </c>
      <c r="AH320" s="557">
        <v>7.2858000000000001</v>
      </c>
      <c r="AI320" s="542">
        <v>100.054</v>
      </c>
      <c r="AJ320" s="557">
        <v>8.2449999999999992</v>
      </c>
      <c r="AK320" s="557">
        <v>0.8609</v>
      </c>
      <c r="AL320" s="557">
        <v>1.3051999999999999</v>
      </c>
      <c r="AM320" s="542">
        <v>5</v>
      </c>
    </row>
    <row r="321" spans="1:39">
      <c r="A321" s="562" t="s">
        <v>292</v>
      </c>
      <c r="B321" s="563">
        <v>42821</v>
      </c>
      <c r="C321" s="580">
        <v>2.2173803249880653</v>
      </c>
      <c r="D321" s="644">
        <v>2.2000000000000002</v>
      </c>
      <c r="E321" s="550">
        <v>3.31</v>
      </c>
      <c r="F321" s="550">
        <v>0.51700000000000002</v>
      </c>
      <c r="G321" s="550">
        <v>1.26</v>
      </c>
      <c r="H321" s="644">
        <v>3</v>
      </c>
      <c r="I321" s="565" t="s">
        <v>349</v>
      </c>
      <c r="J321" s="565" t="s">
        <v>349</v>
      </c>
      <c r="K321" s="562">
        <v>14.7</v>
      </c>
      <c r="L321" s="562">
        <v>140</v>
      </c>
      <c r="M321" s="644">
        <v>15</v>
      </c>
      <c r="N321" s="644">
        <v>140</v>
      </c>
      <c r="O321" s="644">
        <v>1.6</v>
      </c>
      <c r="P321" s="567" t="s">
        <v>326</v>
      </c>
      <c r="Q321" s="644">
        <v>0.2</v>
      </c>
      <c r="R321" s="644">
        <v>3.3</v>
      </c>
      <c r="S321" s="644">
        <v>0.23</v>
      </c>
      <c r="T321" s="541">
        <v>0.14707835445806727</v>
      </c>
      <c r="U321" s="557">
        <v>36.639699999999998</v>
      </c>
      <c r="V321" s="557">
        <v>19.988</v>
      </c>
      <c r="W321" s="557">
        <v>49.898606000000001</v>
      </c>
      <c r="X321" s="542">
        <v>1026.0179000000001</v>
      </c>
      <c r="Y321" s="557">
        <v>6.8491999999999997</v>
      </c>
      <c r="Z321" s="542">
        <v>93.497</v>
      </c>
      <c r="AA321" s="557">
        <v>8.1869999999999994</v>
      </c>
      <c r="AB321" s="557">
        <v>1.0983000000000001</v>
      </c>
      <c r="AC321" s="557">
        <v>1.0716000000000001</v>
      </c>
      <c r="AD321" s="557">
        <v>36.644199999999998</v>
      </c>
      <c r="AE321" s="557">
        <v>19.9908</v>
      </c>
      <c r="AF321" s="557">
        <v>49.907532000000003</v>
      </c>
      <c r="AG321" s="542">
        <v>1026.0256999999999</v>
      </c>
      <c r="AH321" s="557">
        <v>6.7347999999999999</v>
      </c>
      <c r="AI321" s="542">
        <v>91.941999999999993</v>
      </c>
      <c r="AJ321" s="557">
        <v>8.1880000000000006</v>
      </c>
      <c r="AK321" s="557">
        <v>1.0496000000000001</v>
      </c>
      <c r="AL321" s="557">
        <v>1.1620999999999999</v>
      </c>
      <c r="AM321" s="542">
        <v>3.5</v>
      </c>
    </row>
    <row r="322" spans="1:39">
      <c r="A322" s="546"/>
      <c r="B322" s="551"/>
      <c r="C322" s="552"/>
      <c r="D322" s="553"/>
      <c r="E322" s="554"/>
      <c r="F322" s="554"/>
      <c r="G322" s="554"/>
      <c r="H322" s="553"/>
      <c r="I322" s="553"/>
      <c r="J322" s="553"/>
      <c r="K322" s="555"/>
      <c r="L322" s="555"/>
      <c r="M322" s="553"/>
      <c r="N322" s="553"/>
      <c r="O322" s="556"/>
      <c r="P322" s="556"/>
      <c r="Q322" s="556"/>
      <c r="R322" s="556"/>
      <c r="S322" s="556"/>
      <c r="U322" s="557"/>
      <c r="V322" s="557"/>
      <c r="W322" s="557"/>
      <c r="X322" s="542"/>
      <c r="Y322" s="557"/>
      <c r="Z322" s="542"/>
      <c r="AA322" s="557"/>
      <c r="AB322" s="557"/>
      <c r="AC322" s="557"/>
      <c r="AD322" s="557"/>
      <c r="AE322" s="557"/>
      <c r="AF322" s="557"/>
      <c r="AG322" s="542"/>
      <c r="AH322" s="557"/>
      <c r="AI322" s="542"/>
      <c r="AJ322" s="557"/>
      <c r="AK322" s="557"/>
      <c r="AL322" s="557"/>
    </row>
    <row r="323" spans="1:39">
      <c r="A323" s="562" t="s">
        <v>95</v>
      </c>
      <c r="B323" s="563">
        <v>42705</v>
      </c>
      <c r="C323" s="580">
        <v>0.47926200000000002</v>
      </c>
      <c r="D323" s="565" t="s">
        <v>350</v>
      </c>
      <c r="E323" s="581">
        <v>-3.8E-3</v>
      </c>
      <c r="F323" s="582">
        <v>0.621</v>
      </c>
      <c r="G323" s="582">
        <v>1.49</v>
      </c>
      <c r="H323" s="565" t="s">
        <v>348</v>
      </c>
      <c r="I323" s="565" t="s">
        <v>349</v>
      </c>
      <c r="J323" s="565" t="s">
        <v>349</v>
      </c>
      <c r="K323" s="562">
        <v>21</v>
      </c>
      <c r="L323" s="562">
        <v>172</v>
      </c>
      <c r="M323" s="644">
        <v>21</v>
      </c>
      <c r="N323" s="644">
        <v>170</v>
      </c>
      <c r="O323" s="644">
        <v>3.3</v>
      </c>
      <c r="P323" s="567" t="s">
        <v>326</v>
      </c>
      <c r="Q323" s="644">
        <v>0.8</v>
      </c>
      <c r="R323" s="556"/>
      <c r="S323" s="556"/>
      <c r="T323" s="541">
        <v>0.16821004723239324</v>
      </c>
      <c r="U323" s="557">
        <v>35.873600000000003</v>
      </c>
      <c r="V323" s="557">
        <v>22.492799999999999</v>
      </c>
      <c r="W323" s="557">
        <v>51.588321000000001</v>
      </c>
      <c r="X323" s="542">
        <v>1024.7444</v>
      </c>
      <c r="Y323" s="557">
        <v>7.5248999999999997</v>
      </c>
      <c r="Z323" s="542">
        <v>106.953</v>
      </c>
      <c r="AA323" s="557">
        <v>8.2420000000000009</v>
      </c>
      <c r="AB323" s="557">
        <v>0.82450000000000001</v>
      </c>
      <c r="AC323" s="557">
        <v>1.7375</v>
      </c>
      <c r="AD323" s="557">
        <v>35.8947</v>
      </c>
      <c r="AE323" s="557">
        <v>21.919599999999999</v>
      </c>
      <c r="AF323" s="557">
        <v>51.016176000000002</v>
      </c>
      <c r="AG323" s="542">
        <v>1024.9601</v>
      </c>
      <c r="AH323" s="557">
        <v>6.7988999999999997</v>
      </c>
      <c r="AI323" s="542">
        <v>95.673000000000002</v>
      </c>
      <c r="AJ323" s="557">
        <v>8.2210000000000001</v>
      </c>
      <c r="AK323" s="557">
        <v>1.3541000000000001</v>
      </c>
      <c r="AL323" s="557">
        <v>6.8567</v>
      </c>
      <c r="AM323" s="542">
        <v>3.1</v>
      </c>
    </row>
    <row r="324" spans="1:39">
      <c r="A324" s="562" t="s">
        <v>95</v>
      </c>
      <c r="B324" s="563">
        <v>42713</v>
      </c>
      <c r="C324" s="580">
        <v>0.48679800000000001</v>
      </c>
      <c r="D324" s="565" t="s">
        <v>350</v>
      </c>
      <c r="E324" s="583">
        <v>0.39300000000000002</v>
      </c>
      <c r="F324" s="582">
        <v>0.97499999999999998</v>
      </c>
      <c r="G324" s="582">
        <v>1.06</v>
      </c>
      <c r="H324" s="565" t="s">
        <v>348</v>
      </c>
      <c r="I324" s="565" t="s">
        <v>349</v>
      </c>
      <c r="J324" s="565" t="s">
        <v>349</v>
      </c>
      <c r="K324" s="562">
        <v>18.2</v>
      </c>
      <c r="L324" s="562">
        <v>165</v>
      </c>
      <c r="M324" s="644">
        <v>18</v>
      </c>
      <c r="N324" s="644">
        <v>160</v>
      </c>
      <c r="O324" s="644">
        <v>1.4</v>
      </c>
      <c r="P324" s="644">
        <v>0.2</v>
      </c>
      <c r="Q324" s="644">
        <v>0.4</v>
      </c>
      <c r="R324" s="556"/>
      <c r="S324" s="556"/>
      <c r="T324" s="541">
        <v>0.14135258823257665</v>
      </c>
      <c r="U324" s="557">
        <v>36.084200000000003</v>
      </c>
      <c r="V324" s="557">
        <v>22.2258</v>
      </c>
      <c r="W324" s="557">
        <v>51.575093000000003</v>
      </c>
      <c r="X324" s="542">
        <v>1024.9816000000001</v>
      </c>
      <c r="Y324" s="557">
        <v>7.2276999999999996</v>
      </c>
      <c r="Z324" s="542">
        <v>102.372</v>
      </c>
      <c r="AA324" s="557">
        <v>8.2560000000000002</v>
      </c>
      <c r="AB324" s="557">
        <v>0.64759999999999995</v>
      </c>
      <c r="AC324" s="557">
        <v>1.0793999999999999</v>
      </c>
      <c r="AD324" s="557">
        <v>36.153599999999997</v>
      </c>
      <c r="AE324" s="557">
        <v>21.4299</v>
      </c>
      <c r="AF324" s="557">
        <v>50.826419000000001</v>
      </c>
      <c r="AG324" s="542">
        <v>1025.2938999999999</v>
      </c>
      <c r="AH324" s="557">
        <v>7.2893999999999997</v>
      </c>
      <c r="AI324" s="542">
        <v>101.839</v>
      </c>
      <c r="AJ324" s="557">
        <v>8.2690000000000001</v>
      </c>
      <c r="AK324" s="557">
        <v>0.91110000000000002</v>
      </c>
      <c r="AL324" s="557">
        <v>2.9192</v>
      </c>
      <c r="AM324" s="542">
        <v>3.8</v>
      </c>
    </row>
    <row r="325" spans="1:39">
      <c r="A325" s="562" t="s">
        <v>95</v>
      </c>
      <c r="B325" s="563">
        <v>42720</v>
      </c>
      <c r="C325" s="580">
        <v>1.372789</v>
      </c>
      <c r="D325" s="644">
        <v>1.4</v>
      </c>
      <c r="E325" s="582">
        <v>1.76</v>
      </c>
      <c r="F325" s="582">
        <v>1.6</v>
      </c>
      <c r="G325" s="582">
        <v>4.07</v>
      </c>
      <c r="H325" s="565" t="s">
        <v>348</v>
      </c>
      <c r="I325" s="565" t="s">
        <v>349</v>
      </c>
      <c r="J325" s="644">
        <v>4</v>
      </c>
      <c r="K325" s="562">
        <v>16</v>
      </c>
      <c r="L325" s="562">
        <v>150</v>
      </c>
      <c r="M325" s="644">
        <v>16</v>
      </c>
      <c r="N325" s="644">
        <v>150</v>
      </c>
      <c r="O325" s="644">
        <v>0.8</v>
      </c>
      <c r="P325" s="567" t="s">
        <v>326</v>
      </c>
      <c r="Q325" s="644">
        <v>0.1</v>
      </c>
      <c r="R325" s="556"/>
      <c r="S325" s="556"/>
      <c r="T325" s="541">
        <v>0.12161422553890404</v>
      </c>
      <c r="U325" s="557">
        <v>36.127400000000002</v>
      </c>
      <c r="V325" s="557">
        <v>23.746600000000001</v>
      </c>
      <c r="W325" s="557">
        <v>53.245328000000001</v>
      </c>
      <c r="X325" s="542">
        <v>1024.5719999999999</v>
      </c>
      <c r="Y325" s="557">
        <v>6.8459000000000003</v>
      </c>
      <c r="Z325" s="542">
        <v>99.597999999999999</v>
      </c>
      <c r="AA325" s="557">
        <v>8.2239733333333103</v>
      </c>
      <c r="AB325" s="557">
        <v>0.49909999999999999</v>
      </c>
      <c r="AC325" s="557">
        <v>1.0303</v>
      </c>
      <c r="AD325" s="557">
        <v>36.261099999999999</v>
      </c>
      <c r="AE325" s="557">
        <v>22.793099999999999</v>
      </c>
      <c r="AF325" s="557">
        <v>52.406320000000001</v>
      </c>
      <c r="AG325" s="542">
        <v>1024.9884999999999</v>
      </c>
      <c r="AH325" s="557">
        <v>6.4679000000000002</v>
      </c>
      <c r="AI325" s="542">
        <v>92.623000000000005</v>
      </c>
      <c r="AJ325" s="557">
        <v>8.2275847619047298</v>
      </c>
      <c r="AK325" s="557">
        <v>1.0422</v>
      </c>
      <c r="AL325" s="557">
        <v>2.6678999999999999</v>
      </c>
      <c r="AM325" s="542">
        <v>5.2</v>
      </c>
    </row>
    <row r="326" spans="1:39">
      <c r="A326" s="562" t="s">
        <v>95</v>
      </c>
      <c r="B326" s="563">
        <v>42727</v>
      </c>
      <c r="C326" s="580">
        <v>2.0809359999999999</v>
      </c>
      <c r="D326" s="644">
        <v>2.1</v>
      </c>
      <c r="E326" s="583">
        <v>3.22</v>
      </c>
      <c r="F326" s="583">
        <v>2.06</v>
      </c>
      <c r="G326" s="583">
        <v>3.49</v>
      </c>
      <c r="H326" s="644">
        <v>3</v>
      </c>
      <c r="I326" s="644">
        <v>2</v>
      </c>
      <c r="J326" s="644">
        <v>3</v>
      </c>
      <c r="K326" s="562">
        <v>15.8</v>
      </c>
      <c r="L326" s="562">
        <v>151</v>
      </c>
      <c r="M326" s="644">
        <v>16</v>
      </c>
      <c r="N326" s="644">
        <v>150</v>
      </c>
      <c r="O326" s="644">
        <v>2.2000000000000002</v>
      </c>
      <c r="P326" s="567" t="s">
        <v>326</v>
      </c>
      <c r="Q326" s="644">
        <v>0.5</v>
      </c>
      <c r="R326" s="556"/>
      <c r="S326" s="552"/>
      <c r="T326" s="541">
        <v>0.12348079303082507</v>
      </c>
      <c r="U326" s="557">
        <v>36.358199999999997</v>
      </c>
      <c r="V326" s="557">
        <v>23.711600000000001</v>
      </c>
      <c r="W326" s="557">
        <v>53.509692999999999</v>
      </c>
      <c r="X326" s="542">
        <v>1024.7583999999999</v>
      </c>
      <c r="Y326" s="557">
        <v>7.0495000000000001</v>
      </c>
      <c r="Z326" s="542">
        <v>102.63500000000001</v>
      </c>
      <c r="AA326" s="557">
        <v>8.0709999999999997</v>
      </c>
      <c r="AB326" s="557">
        <v>0.3861</v>
      </c>
      <c r="AC326" s="557">
        <v>0.9022</v>
      </c>
      <c r="AD326" s="557">
        <v>36.3797</v>
      </c>
      <c r="AE326" s="557">
        <v>22.880099999999999</v>
      </c>
      <c r="AF326" s="557">
        <v>52.651592999999998</v>
      </c>
      <c r="AG326" s="542">
        <v>1025.0554</v>
      </c>
      <c r="AH326" s="557">
        <v>6.6257999999999999</v>
      </c>
      <c r="AI326" s="542">
        <v>95.094999999999999</v>
      </c>
      <c r="AJ326" s="557">
        <v>8.0709999999999997</v>
      </c>
      <c r="AK326" s="557">
        <v>1.5018</v>
      </c>
      <c r="AL326" s="557">
        <v>3.9622999999999999</v>
      </c>
      <c r="AM326" s="542">
        <v>4.5</v>
      </c>
    </row>
    <row r="327" spans="1:39">
      <c r="A327" s="562" t="s">
        <v>95</v>
      </c>
      <c r="B327" s="563">
        <v>42744</v>
      </c>
      <c r="C327" s="580">
        <v>0.68419700000000006</v>
      </c>
      <c r="D327" s="644">
        <v>0.7</v>
      </c>
      <c r="E327" s="582">
        <v>0.78</v>
      </c>
      <c r="F327" s="584">
        <v>1.3</v>
      </c>
      <c r="G327" s="582">
        <v>1.77</v>
      </c>
      <c r="H327" s="565" t="s">
        <v>348</v>
      </c>
      <c r="I327" s="565" t="s">
        <v>349</v>
      </c>
      <c r="J327" s="565" t="s">
        <v>349</v>
      </c>
      <c r="K327" s="562">
        <v>18.5</v>
      </c>
      <c r="L327" s="562">
        <v>157</v>
      </c>
      <c r="M327" s="644">
        <v>18</v>
      </c>
      <c r="N327" s="644">
        <v>160</v>
      </c>
      <c r="O327" s="644">
        <v>2.2999999999999998</v>
      </c>
      <c r="P327" s="644">
        <v>0.2</v>
      </c>
      <c r="Q327" s="644">
        <v>0.4</v>
      </c>
      <c r="R327" s="556"/>
      <c r="S327" s="552"/>
      <c r="T327" s="541">
        <v>0.14483075568052983</v>
      </c>
      <c r="U327" s="557">
        <v>36.676200000000001</v>
      </c>
      <c r="V327" s="557">
        <v>23.708600000000001</v>
      </c>
      <c r="W327" s="557">
        <v>53.921526999999998</v>
      </c>
      <c r="X327" s="542">
        <v>1024.9988000000001</v>
      </c>
      <c r="Y327" s="557">
        <v>6.9261999999999997</v>
      </c>
      <c r="Z327" s="542">
        <v>101.01900000000001</v>
      </c>
      <c r="AA327" s="557">
        <v>8.048</v>
      </c>
      <c r="AB327" s="557">
        <v>0.52710000000000001</v>
      </c>
      <c r="AC327" s="557">
        <v>1.2155</v>
      </c>
      <c r="AD327" s="557">
        <v>36.769300000000001</v>
      </c>
      <c r="AE327" s="557">
        <v>22.936</v>
      </c>
      <c r="AF327" s="557">
        <v>53.212066</v>
      </c>
      <c r="AG327" s="542">
        <v>1025.3344</v>
      </c>
      <c r="AH327" s="557">
        <v>6.7994000000000003</v>
      </c>
      <c r="AI327" s="542">
        <v>97.902000000000001</v>
      </c>
      <c r="AJ327" s="557">
        <v>8.0380000000000003</v>
      </c>
      <c r="AK327" s="557">
        <v>0.69340000000000002</v>
      </c>
      <c r="AL327" s="557">
        <v>2.3416999999999999</v>
      </c>
      <c r="AM327" s="542">
        <v>3.6</v>
      </c>
    </row>
    <row r="328" spans="1:39">
      <c r="A328" s="562" t="s">
        <v>95</v>
      </c>
      <c r="B328" s="563">
        <v>42751</v>
      </c>
      <c r="C328" s="580">
        <v>0.73790199999999995</v>
      </c>
      <c r="D328" s="644">
        <v>0.7</v>
      </c>
      <c r="E328" s="583">
        <v>0.95099999999999996</v>
      </c>
      <c r="F328" s="581">
        <v>0.91800000000000004</v>
      </c>
      <c r="G328" s="583">
        <v>1.75</v>
      </c>
      <c r="H328" s="565" t="s">
        <v>348</v>
      </c>
      <c r="I328" s="565" t="s">
        <v>349</v>
      </c>
      <c r="J328" s="565" t="s">
        <v>349</v>
      </c>
      <c r="K328" s="562">
        <v>17.3</v>
      </c>
      <c r="L328" s="562">
        <v>167</v>
      </c>
      <c r="M328" s="644">
        <v>17</v>
      </c>
      <c r="N328" s="644">
        <v>170</v>
      </c>
      <c r="O328" s="644">
        <v>3.7</v>
      </c>
      <c r="P328" s="567" t="s">
        <v>326</v>
      </c>
      <c r="Q328" s="644">
        <v>0.9</v>
      </c>
      <c r="R328" s="556"/>
      <c r="S328" s="552"/>
      <c r="T328" s="541">
        <v>0.15504895026020932</v>
      </c>
      <c r="U328" s="557">
        <v>36.834000000000003</v>
      </c>
      <c r="V328" s="557">
        <v>23.796600000000002</v>
      </c>
      <c r="W328" s="557">
        <v>54.222833000000001</v>
      </c>
      <c r="X328" s="542">
        <v>1025.0941</v>
      </c>
      <c r="Y328" s="557">
        <v>7.1443000000000003</v>
      </c>
      <c r="Z328" s="542">
        <v>104.45399999999999</v>
      </c>
      <c r="AA328" s="557">
        <v>8.3439999999999994</v>
      </c>
      <c r="AB328" s="557">
        <v>0.7651</v>
      </c>
      <c r="AC328" s="557">
        <v>1.4312</v>
      </c>
      <c r="AD328" s="557">
        <v>36.810299999999998</v>
      </c>
      <c r="AE328" s="557">
        <v>23.3033</v>
      </c>
      <c r="AF328" s="557">
        <v>53.661389</v>
      </c>
      <c r="AG328" s="542">
        <v>1025.2571</v>
      </c>
      <c r="AH328" s="557">
        <v>6.7587999999999999</v>
      </c>
      <c r="AI328" s="542">
        <v>97.963999999999999</v>
      </c>
      <c r="AJ328" s="557">
        <v>8.3260000000000005</v>
      </c>
      <c r="AK328" s="557">
        <v>1.0470999999999999</v>
      </c>
      <c r="AL328" s="557">
        <v>6.2016999999999998</v>
      </c>
      <c r="AM328" s="542">
        <v>2.4</v>
      </c>
    </row>
    <row r="329" spans="1:39">
      <c r="A329" s="562" t="s">
        <v>95</v>
      </c>
      <c r="B329" s="563">
        <v>42758</v>
      </c>
      <c r="C329" s="580">
        <v>2.9326650000000001</v>
      </c>
      <c r="D329" s="644">
        <v>2.9</v>
      </c>
      <c r="E329" s="583">
        <v>3.22</v>
      </c>
      <c r="F329" s="583">
        <v>2.04</v>
      </c>
      <c r="G329" s="582">
        <v>12.8</v>
      </c>
      <c r="H329" s="644">
        <v>3</v>
      </c>
      <c r="I329" s="644">
        <v>2</v>
      </c>
      <c r="J329" s="644">
        <v>13</v>
      </c>
      <c r="K329" s="562">
        <v>18.399999999999999</v>
      </c>
      <c r="L329" s="562">
        <v>171</v>
      </c>
      <c r="M329" s="644">
        <v>18</v>
      </c>
      <c r="N329" s="644">
        <v>170</v>
      </c>
      <c r="O329" s="644">
        <v>2</v>
      </c>
      <c r="P329" s="567" t="s">
        <v>326</v>
      </c>
      <c r="Q329" s="644">
        <v>0.4</v>
      </c>
      <c r="R329" s="556"/>
      <c r="S329" s="556"/>
      <c r="T329" s="541">
        <v>0.11526678561050847</v>
      </c>
      <c r="U329" s="557">
        <v>36.948599999999999</v>
      </c>
      <c r="V329" s="557">
        <v>22.852900000000002</v>
      </c>
      <c r="W329" s="557">
        <v>53.348436999999997</v>
      </c>
      <c r="X329" s="542">
        <v>1025.4583</v>
      </c>
      <c r="Y329" s="557">
        <v>6.4908000000000001</v>
      </c>
      <c r="Z329" s="542">
        <v>93.42</v>
      </c>
      <c r="AA329" s="557">
        <v>8.2789999999999999</v>
      </c>
      <c r="AB329" s="557">
        <v>0.57220000000000004</v>
      </c>
      <c r="AC329" s="557">
        <v>0.7288</v>
      </c>
      <c r="AD329" s="557">
        <v>36.923000000000002</v>
      </c>
      <c r="AE329" s="557">
        <v>22.142600000000002</v>
      </c>
      <c r="AF329" s="557">
        <v>52.552709</v>
      </c>
      <c r="AG329" s="542">
        <v>1025.6799000000001</v>
      </c>
      <c r="AH329" s="557">
        <v>6.2873999999999999</v>
      </c>
      <c r="AI329" s="542">
        <v>89.358000000000004</v>
      </c>
      <c r="AJ329" s="557">
        <v>8.2750000000000004</v>
      </c>
      <c r="AK329" s="557">
        <v>0.66139999999999999</v>
      </c>
      <c r="AL329" s="557">
        <v>2.3130999999999999</v>
      </c>
      <c r="AM329" s="542">
        <v>6</v>
      </c>
    </row>
    <row r="330" spans="1:39">
      <c r="A330" s="562" t="s">
        <v>95</v>
      </c>
      <c r="B330" s="563">
        <v>42765</v>
      </c>
      <c r="C330" s="580">
        <v>6.3393735041531745</v>
      </c>
      <c r="D330" s="644">
        <v>6.3</v>
      </c>
      <c r="E330" s="582">
        <v>7.67</v>
      </c>
      <c r="F330" s="582">
        <v>2.5499999999999998</v>
      </c>
      <c r="G330" s="582">
        <v>20.3</v>
      </c>
      <c r="H330" s="644">
        <v>8</v>
      </c>
      <c r="I330" s="644">
        <v>3</v>
      </c>
      <c r="J330" s="644">
        <v>20</v>
      </c>
      <c r="K330" s="562">
        <v>17.7</v>
      </c>
      <c r="L330" s="562">
        <v>221</v>
      </c>
      <c r="M330" s="644">
        <v>18</v>
      </c>
      <c r="N330" s="644">
        <v>220</v>
      </c>
      <c r="O330" s="644">
        <v>2.5</v>
      </c>
      <c r="P330" s="567" t="s">
        <v>326</v>
      </c>
      <c r="Q330" s="644">
        <v>0.6</v>
      </c>
      <c r="R330" s="556"/>
      <c r="S330" s="556"/>
      <c r="T330" s="541">
        <v>0.12469714440957552</v>
      </c>
      <c r="U330" s="557">
        <v>36.805900000000001</v>
      </c>
      <c r="V330" s="557">
        <v>23.459900000000001</v>
      </c>
      <c r="W330" s="557">
        <v>53.821545999999998</v>
      </c>
      <c r="X330" s="542">
        <v>1025.1729</v>
      </c>
      <c r="Y330" s="557">
        <v>6.0270000000000001</v>
      </c>
      <c r="Z330" s="542">
        <v>87.591999999999999</v>
      </c>
      <c r="AA330" s="557">
        <v>8.2379999999999995</v>
      </c>
      <c r="AB330" s="557">
        <v>0.46129999999999999</v>
      </c>
      <c r="AC330" s="557">
        <v>1.7057</v>
      </c>
      <c r="AD330" s="557">
        <v>36.845999999999997</v>
      </c>
      <c r="AE330" s="557">
        <v>23.454599999999999</v>
      </c>
      <c r="AF330" s="557">
        <v>53.871594000000002</v>
      </c>
      <c r="AG330" s="542">
        <v>1025.2411</v>
      </c>
      <c r="AH330" s="557">
        <v>5.7497999999999996</v>
      </c>
      <c r="AI330" s="542">
        <v>83.575999999999993</v>
      </c>
      <c r="AJ330" s="557">
        <v>8.2149999999999999</v>
      </c>
      <c r="AK330" s="557">
        <v>0.4375</v>
      </c>
      <c r="AL330" s="557">
        <v>1.6825000000000001</v>
      </c>
      <c r="AM330" s="542">
        <v>5.5</v>
      </c>
    </row>
    <row r="331" spans="1:39">
      <c r="A331" s="562" t="s">
        <v>95</v>
      </c>
      <c r="B331" s="563">
        <v>42772</v>
      </c>
      <c r="C331" s="580">
        <v>0.80181199999999997</v>
      </c>
      <c r="D331" s="644">
        <v>0.8</v>
      </c>
      <c r="E331" s="582">
        <v>1.57</v>
      </c>
      <c r="F331" s="582">
        <v>0.95799999999999996</v>
      </c>
      <c r="G331" s="582">
        <v>1.2</v>
      </c>
      <c r="H331" s="565" t="s">
        <v>348</v>
      </c>
      <c r="I331" s="565" t="s">
        <v>349</v>
      </c>
      <c r="J331" s="565" t="s">
        <v>349</v>
      </c>
      <c r="K331" s="562">
        <v>16.399999999999999</v>
      </c>
      <c r="L331" s="562">
        <v>158</v>
      </c>
      <c r="M331" s="644">
        <v>16</v>
      </c>
      <c r="N331" s="644">
        <v>160</v>
      </c>
      <c r="O331" s="644">
        <v>2.2999999999999998</v>
      </c>
      <c r="P331" s="567" t="s">
        <v>326</v>
      </c>
      <c r="Q331" s="644">
        <v>0.6</v>
      </c>
      <c r="R331" s="556"/>
      <c r="S331" s="556"/>
      <c r="T331" s="541">
        <v>0.13497734361703689</v>
      </c>
      <c r="U331" s="557">
        <v>36.9651</v>
      </c>
      <c r="V331" s="557">
        <v>24.139199999999999</v>
      </c>
      <c r="W331" s="557">
        <v>54.767302000000001</v>
      </c>
      <c r="X331" s="542">
        <v>1025.0909999999999</v>
      </c>
      <c r="Y331" s="557">
        <v>6.4816000000000003</v>
      </c>
      <c r="Z331" s="542">
        <v>95.396000000000001</v>
      </c>
      <c r="AA331" s="557">
        <v>8.3119999999999994</v>
      </c>
      <c r="AB331" s="557">
        <v>0.50780000000000003</v>
      </c>
      <c r="AC331" s="557">
        <v>0.64080000000000004</v>
      </c>
      <c r="AD331" s="557">
        <v>36.978700000000003</v>
      </c>
      <c r="AE331" s="557">
        <v>23.3582</v>
      </c>
      <c r="AF331" s="557">
        <v>53.938943000000002</v>
      </c>
      <c r="AG331" s="542">
        <v>1025.3695</v>
      </c>
      <c r="AH331" s="557">
        <v>6.3975</v>
      </c>
      <c r="AI331" s="542">
        <v>92.906000000000006</v>
      </c>
      <c r="AJ331" s="557">
        <v>8.3249999999999993</v>
      </c>
      <c r="AK331" s="557">
        <v>0.87590000000000001</v>
      </c>
      <c r="AL331" s="557">
        <v>2.3954</v>
      </c>
      <c r="AM331" s="542">
        <v>3.7</v>
      </c>
    </row>
    <row r="332" spans="1:39">
      <c r="A332" s="562" t="s">
        <v>95</v>
      </c>
      <c r="B332" s="563">
        <v>42779</v>
      </c>
      <c r="C332" s="580">
        <v>13.27467</v>
      </c>
      <c r="D332" s="644">
        <v>13</v>
      </c>
      <c r="E332" s="581">
        <v>14</v>
      </c>
      <c r="F332" s="581">
        <v>2.0499999999999998</v>
      </c>
      <c r="G332" s="581">
        <v>22.5</v>
      </c>
      <c r="H332" s="644">
        <v>14</v>
      </c>
      <c r="I332" s="644">
        <v>2</v>
      </c>
      <c r="J332" s="644">
        <v>22</v>
      </c>
      <c r="K332" s="562">
        <v>20</v>
      </c>
      <c r="L332" s="562">
        <v>186</v>
      </c>
      <c r="M332" s="644">
        <v>20</v>
      </c>
      <c r="N332" s="644">
        <v>190</v>
      </c>
      <c r="O332" s="644">
        <v>4.7</v>
      </c>
      <c r="P332" s="644">
        <v>0.3</v>
      </c>
      <c r="Q332" s="644">
        <v>1</v>
      </c>
      <c r="R332" s="556"/>
      <c r="S332" s="556"/>
      <c r="T332" s="541">
        <v>0.14673955976041872</v>
      </c>
      <c r="U332" s="557">
        <v>36.597200000000001</v>
      </c>
      <c r="V332" s="557">
        <v>22.395800000000001</v>
      </c>
      <c r="W332" s="557">
        <v>52.408065999999998</v>
      </c>
      <c r="X332" s="542">
        <v>1025.3239000000001</v>
      </c>
      <c r="Y332" s="557">
        <v>5.8936000000000002</v>
      </c>
      <c r="Z332" s="542">
        <v>83.977000000000004</v>
      </c>
      <c r="AA332" s="557">
        <v>8.2929999999999993</v>
      </c>
      <c r="AB332" s="557">
        <v>0.68</v>
      </c>
      <c r="AC332" s="557">
        <v>2.6168999999999998</v>
      </c>
      <c r="AD332" s="557">
        <v>36.748899999999999</v>
      </c>
      <c r="AE332" s="557">
        <v>22.089200000000002</v>
      </c>
      <c r="AF332" s="557">
        <v>52.275407000000001</v>
      </c>
      <c r="AG332" s="542">
        <v>1025.5626999999999</v>
      </c>
      <c r="AH332" s="557">
        <v>5.4287999999999998</v>
      </c>
      <c r="AI332" s="542">
        <v>77.006</v>
      </c>
      <c r="AJ332" s="557">
        <v>8.2650000000000006</v>
      </c>
      <c r="AK332" s="557">
        <v>0.69340000000000002</v>
      </c>
      <c r="AL332" s="557">
        <v>4.1707999999999998</v>
      </c>
      <c r="AM332" s="542">
        <v>3.4</v>
      </c>
    </row>
    <row r="333" spans="1:39">
      <c r="A333" s="562" t="s">
        <v>95</v>
      </c>
      <c r="B333" s="563">
        <v>42786</v>
      </c>
      <c r="C333" s="580">
        <v>2.0807579999999999</v>
      </c>
      <c r="D333" s="644">
        <v>2.1</v>
      </c>
      <c r="E333" s="582">
        <v>3.38</v>
      </c>
      <c r="F333" s="582">
        <v>0.54700000000000004</v>
      </c>
      <c r="G333" s="582">
        <v>28.4</v>
      </c>
      <c r="H333" s="644">
        <v>3</v>
      </c>
      <c r="I333" s="565" t="s">
        <v>349</v>
      </c>
      <c r="J333" s="644">
        <v>28</v>
      </c>
      <c r="K333" s="562">
        <v>17.7</v>
      </c>
      <c r="L333" s="562">
        <v>249</v>
      </c>
      <c r="M333" s="644">
        <v>18</v>
      </c>
      <c r="N333" s="644">
        <v>250</v>
      </c>
      <c r="O333" s="644">
        <v>6.8</v>
      </c>
      <c r="P333" s="644">
        <v>0.1</v>
      </c>
      <c r="Q333" s="644">
        <v>1.5</v>
      </c>
      <c r="R333" s="556"/>
      <c r="S333" s="556"/>
      <c r="T333" s="541">
        <v>0.23298302616689867</v>
      </c>
      <c r="U333" s="557">
        <v>34.523400000000002</v>
      </c>
      <c r="V333" s="557">
        <v>24.3919</v>
      </c>
      <c r="W333" s="557">
        <v>51.801552999999998</v>
      </c>
      <c r="X333" s="542">
        <v>1023.1662</v>
      </c>
      <c r="Y333" s="557">
        <v>7.3258999999999999</v>
      </c>
      <c r="Z333" s="542">
        <v>106.78400000000001</v>
      </c>
      <c r="AA333" s="557">
        <v>8.3870000000000005</v>
      </c>
      <c r="AB333" s="557">
        <v>0.3871</v>
      </c>
      <c r="AC333" s="557">
        <v>4.3562000000000003</v>
      </c>
      <c r="AD333" s="557">
        <v>36.3429</v>
      </c>
      <c r="AE333" s="557">
        <v>22.674700000000001</v>
      </c>
      <c r="AF333" s="557">
        <v>52.385291000000002</v>
      </c>
      <c r="AG333" s="542">
        <v>1025.0872999999999</v>
      </c>
      <c r="AH333" s="557">
        <v>5.5568999999999997</v>
      </c>
      <c r="AI333" s="542">
        <v>79.450999999999993</v>
      </c>
      <c r="AJ333" s="557">
        <v>8.3019999999999996</v>
      </c>
      <c r="AK333" s="557">
        <v>1.2912999999999999</v>
      </c>
      <c r="AL333" s="557">
        <v>4.4762000000000004</v>
      </c>
      <c r="AM333" s="542">
        <v>2.7</v>
      </c>
    </row>
    <row r="334" spans="1:39">
      <c r="A334" s="562" t="s">
        <v>95</v>
      </c>
      <c r="B334" s="563">
        <v>42793</v>
      </c>
      <c r="C334" s="580">
        <v>4.7004455351186509</v>
      </c>
      <c r="D334" s="644">
        <v>4.7</v>
      </c>
      <c r="E334" s="550">
        <v>4.07</v>
      </c>
      <c r="F334" s="550">
        <v>2.46</v>
      </c>
      <c r="G334" s="550">
        <v>5.99</v>
      </c>
      <c r="H334" s="644">
        <v>4</v>
      </c>
      <c r="I334" s="644">
        <v>2</v>
      </c>
      <c r="J334" s="644">
        <v>6</v>
      </c>
      <c r="K334" s="562">
        <v>21.5</v>
      </c>
      <c r="L334" s="562">
        <v>228</v>
      </c>
      <c r="M334" s="644">
        <v>22</v>
      </c>
      <c r="N334" s="644">
        <v>230</v>
      </c>
      <c r="O334" s="644">
        <v>5.3</v>
      </c>
      <c r="P334" s="567" t="s">
        <v>326</v>
      </c>
      <c r="Q334" s="644">
        <v>1.1000000000000001</v>
      </c>
      <c r="R334" s="556"/>
      <c r="S334" s="556"/>
      <c r="T334" s="541">
        <v>0.22303662282910144</v>
      </c>
      <c r="U334" s="557">
        <v>35.479500000000002</v>
      </c>
      <c r="V334" s="557">
        <v>25.032699999999998</v>
      </c>
      <c r="W334" s="557">
        <v>53.751359000000001</v>
      </c>
      <c r="X334" s="542">
        <v>1023.6969</v>
      </c>
      <c r="Y334" s="557">
        <v>8.0669000000000004</v>
      </c>
      <c r="Z334" s="542">
        <v>119.53100000000001</v>
      </c>
      <c r="AA334" s="557">
        <v>8.4060000000000006</v>
      </c>
      <c r="AB334" s="557">
        <v>0.83660000000000001</v>
      </c>
      <c r="AC334" s="557">
        <v>3.2734000000000001</v>
      </c>
      <c r="AD334" s="557">
        <v>36.441600000000001</v>
      </c>
      <c r="AE334" s="557">
        <v>23.131599999999999</v>
      </c>
      <c r="AF334" s="557">
        <v>53.000211999999998</v>
      </c>
      <c r="AG334" s="542">
        <v>1025.0283999999999</v>
      </c>
      <c r="AH334" s="557">
        <v>3.8073999999999999</v>
      </c>
      <c r="AI334" s="542">
        <v>54.904000000000003</v>
      </c>
      <c r="AJ334" s="557">
        <v>8.2080000000000002</v>
      </c>
      <c r="AK334" s="557">
        <v>1.3187</v>
      </c>
      <c r="AL334" s="557">
        <v>5.2698</v>
      </c>
      <c r="AM334" s="542">
        <v>2.2000000000000002</v>
      </c>
    </row>
    <row r="335" spans="1:39">
      <c r="A335" s="562" t="s">
        <v>95</v>
      </c>
      <c r="B335" s="563">
        <v>42800</v>
      </c>
      <c r="C335" s="580">
        <v>5.755639950443153</v>
      </c>
      <c r="D335" s="644">
        <v>5.8</v>
      </c>
      <c r="E335" s="550">
        <v>6.21</v>
      </c>
      <c r="F335" s="550">
        <v>1.25</v>
      </c>
      <c r="G335" s="550">
        <v>7.53</v>
      </c>
      <c r="H335" s="644">
        <v>6</v>
      </c>
      <c r="I335" s="565" t="s">
        <v>349</v>
      </c>
      <c r="J335" s="644">
        <v>8</v>
      </c>
      <c r="K335" s="562">
        <v>18.2</v>
      </c>
      <c r="L335" s="562">
        <v>197</v>
      </c>
      <c r="M335" s="644">
        <v>18</v>
      </c>
      <c r="N335" s="644">
        <v>200</v>
      </c>
      <c r="O335" s="644">
        <v>4.5999999999999996</v>
      </c>
      <c r="P335" s="567" t="s">
        <v>326</v>
      </c>
      <c r="Q335" s="644">
        <v>0.8</v>
      </c>
      <c r="R335" s="556"/>
      <c r="S335" s="556"/>
      <c r="T335" s="541">
        <v>0.15668453261176513</v>
      </c>
      <c r="U335" s="557">
        <v>36.0899</v>
      </c>
      <c r="V335" s="557">
        <v>26.263200000000001</v>
      </c>
      <c r="W335" s="557">
        <v>55.895781999999997</v>
      </c>
      <c r="X335" s="542">
        <v>1023.7766</v>
      </c>
      <c r="Y335" s="557">
        <v>6.5057999999999998</v>
      </c>
      <c r="Z335" s="542">
        <v>98.757999999999996</v>
      </c>
      <c r="AA335" s="557">
        <v>8.2059999999999995</v>
      </c>
      <c r="AB335" s="557">
        <v>0.56720000000000004</v>
      </c>
      <c r="AC335" s="557">
        <v>1.5720000000000001</v>
      </c>
      <c r="AD335" s="557">
        <v>36.307699999999997</v>
      </c>
      <c r="AE335" s="557">
        <v>24.069099999999999</v>
      </c>
      <c r="AF335" s="557">
        <v>53.830848000000003</v>
      </c>
      <c r="AG335" s="542">
        <v>1024.6511</v>
      </c>
      <c r="AH335" s="557">
        <v>4.0335000000000001</v>
      </c>
      <c r="AI335" s="542">
        <v>59.069000000000003</v>
      </c>
      <c r="AJ335" s="557">
        <v>8.0909999999999993</v>
      </c>
      <c r="AK335" s="557">
        <v>1.6351</v>
      </c>
      <c r="AL335" s="557">
        <v>4.6417000000000002</v>
      </c>
      <c r="AM335" s="542">
        <v>3.8</v>
      </c>
    </row>
    <row r="336" spans="1:39">
      <c r="A336" s="562" t="s">
        <v>95</v>
      </c>
      <c r="B336" s="563">
        <v>42807</v>
      </c>
      <c r="C336" s="580">
        <v>14.790337844277138</v>
      </c>
      <c r="D336" s="644">
        <v>15</v>
      </c>
      <c r="E336" s="550">
        <v>16.100000000000001</v>
      </c>
      <c r="F336" s="550">
        <v>2.83</v>
      </c>
      <c r="G336" s="550">
        <v>40.5</v>
      </c>
      <c r="H336" s="644">
        <v>16</v>
      </c>
      <c r="I336" s="644">
        <v>3</v>
      </c>
      <c r="J336" s="644">
        <v>40</v>
      </c>
      <c r="K336" s="562">
        <v>19.7</v>
      </c>
      <c r="L336" s="562">
        <v>197</v>
      </c>
      <c r="M336" s="644">
        <v>20</v>
      </c>
      <c r="N336" s="644">
        <v>200</v>
      </c>
      <c r="O336" s="644">
        <v>3.4</v>
      </c>
      <c r="P336" s="567" t="s">
        <v>326</v>
      </c>
      <c r="Q336" s="644">
        <v>0.7</v>
      </c>
      <c r="R336" s="556"/>
      <c r="S336" s="556"/>
      <c r="T336" s="541">
        <v>0.18312038590403887</v>
      </c>
      <c r="U336" s="557">
        <v>36.433700000000002</v>
      </c>
      <c r="V336" s="557">
        <v>23.484100000000002</v>
      </c>
      <c r="W336" s="557">
        <v>53.364204000000001</v>
      </c>
      <c r="X336" s="542">
        <v>1024.884</v>
      </c>
      <c r="Y336" s="557">
        <v>6.0587</v>
      </c>
      <c r="Z336" s="542">
        <v>87.902000000000001</v>
      </c>
      <c r="AA336" s="557">
        <v>8.3070000000000004</v>
      </c>
      <c r="AB336" s="557">
        <v>0.88629999999999998</v>
      </c>
      <c r="AC336" s="557">
        <v>1.6051</v>
      </c>
      <c r="AD336" s="557">
        <v>36.418399999999998</v>
      </c>
      <c r="AE336" s="557">
        <v>23.413599999999999</v>
      </c>
      <c r="AF336" s="557">
        <v>53.272570999999999</v>
      </c>
      <c r="AG336" s="542">
        <v>1024.9294</v>
      </c>
      <c r="AH336" s="557">
        <v>5.8419999999999996</v>
      </c>
      <c r="AI336" s="542">
        <v>84.646000000000001</v>
      </c>
      <c r="AJ336" s="557">
        <v>8.2989999999999995</v>
      </c>
      <c r="AK336" s="557">
        <v>0.98109999999999997</v>
      </c>
      <c r="AL336" s="557">
        <v>1.9932000000000001</v>
      </c>
      <c r="AM336" s="542">
        <v>3</v>
      </c>
    </row>
    <row r="337" spans="1:39">
      <c r="A337" s="562" t="s">
        <v>95</v>
      </c>
      <c r="B337" s="563">
        <v>42814</v>
      </c>
      <c r="C337" s="580">
        <v>1.3207065355561756</v>
      </c>
      <c r="D337" s="644">
        <v>1.3</v>
      </c>
      <c r="E337" s="550">
        <v>0.96599999999999997</v>
      </c>
      <c r="F337" s="550">
        <v>1.55</v>
      </c>
      <c r="G337" s="550">
        <v>3.69</v>
      </c>
      <c r="H337" s="565" t="s">
        <v>348</v>
      </c>
      <c r="I337" s="565" t="s">
        <v>349</v>
      </c>
      <c r="J337" s="644">
        <v>4</v>
      </c>
      <c r="K337" s="562">
        <v>16.399999999999999</v>
      </c>
      <c r="L337" s="562">
        <v>160</v>
      </c>
      <c r="M337" s="644">
        <v>16</v>
      </c>
      <c r="N337" s="644">
        <v>160</v>
      </c>
      <c r="O337" s="644">
        <v>5.8</v>
      </c>
      <c r="P337" s="567" t="s">
        <v>326</v>
      </c>
      <c r="Q337" s="644">
        <v>1.2</v>
      </c>
      <c r="R337" s="567"/>
      <c r="S337" s="567"/>
      <c r="T337" s="541">
        <v>0.16573096796439088</v>
      </c>
      <c r="U337" s="557">
        <v>36.394399999999997</v>
      </c>
      <c r="V337" s="557">
        <v>21.8475</v>
      </c>
      <c r="W337" s="557">
        <v>51.566555000000001</v>
      </c>
      <c r="X337" s="542">
        <v>1025.3245999999999</v>
      </c>
      <c r="Y337" s="557">
        <v>7.5928000000000004</v>
      </c>
      <c r="Z337" s="542">
        <v>107.02</v>
      </c>
      <c r="AA337" s="557">
        <v>8.2780000000000005</v>
      </c>
      <c r="AB337" s="557">
        <v>0.4657</v>
      </c>
      <c r="AC337" s="557">
        <v>1.8853</v>
      </c>
      <c r="AD337" s="557">
        <v>36.393799999999999</v>
      </c>
      <c r="AE337" s="557">
        <v>21.072900000000001</v>
      </c>
      <c r="AF337" s="557">
        <v>50.748536999999999</v>
      </c>
      <c r="AG337" s="542">
        <v>1025.5769</v>
      </c>
      <c r="AH337" s="557">
        <v>7.0084</v>
      </c>
      <c r="AI337" s="542">
        <v>97.424999999999997</v>
      </c>
      <c r="AJ337" s="557">
        <v>8.2569999999999997</v>
      </c>
      <c r="AK337" s="557">
        <v>0.86299999999999999</v>
      </c>
      <c r="AL337" s="557">
        <v>7.4188999999999998</v>
      </c>
      <c r="AM337" s="542">
        <v>4.75</v>
      </c>
    </row>
    <row r="338" spans="1:39">
      <c r="A338" s="562" t="s">
        <v>95</v>
      </c>
      <c r="B338" s="563">
        <v>42821</v>
      </c>
      <c r="C338" s="580">
        <v>1.6162637695398909</v>
      </c>
      <c r="D338" s="644">
        <v>1.6</v>
      </c>
      <c r="E338" s="550">
        <v>1.28</v>
      </c>
      <c r="F338" s="550">
        <v>0.82799999999999996</v>
      </c>
      <c r="G338" s="550">
        <v>8.7100000000000009</v>
      </c>
      <c r="H338" s="565" t="s">
        <v>348</v>
      </c>
      <c r="I338" s="565" t="s">
        <v>349</v>
      </c>
      <c r="J338" s="644">
        <v>9</v>
      </c>
      <c r="K338" s="562">
        <v>15.5</v>
      </c>
      <c r="L338" s="562">
        <v>165</v>
      </c>
      <c r="M338" s="644">
        <v>16</v>
      </c>
      <c r="N338" s="644">
        <v>160</v>
      </c>
      <c r="O338" s="644">
        <v>3.1</v>
      </c>
      <c r="P338" s="567" t="s">
        <v>326</v>
      </c>
      <c r="Q338" s="644">
        <v>0.7</v>
      </c>
      <c r="R338" s="556"/>
      <c r="S338" s="556"/>
      <c r="T338" s="541">
        <v>0.16038069907899272</v>
      </c>
      <c r="U338" s="557">
        <v>36.344200000000001</v>
      </c>
      <c r="V338" s="557">
        <v>21.440300000000001</v>
      </c>
      <c r="W338" s="557">
        <v>51.071731999999997</v>
      </c>
      <c r="X338" s="542">
        <v>1025.3992000000001</v>
      </c>
      <c r="Y338" s="557">
        <v>7.0453000000000001</v>
      </c>
      <c r="Z338" s="542">
        <v>98.557000000000002</v>
      </c>
      <c r="AA338" s="557">
        <v>8.2690000000000001</v>
      </c>
      <c r="AB338" s="557">
        <v>0.36699999999999999</v>
      </c>
      <c r="AC338" s="557">
        <v>1.2931999999999999</v>
      </c>
      <c r="AD338" s="557">
        <v>36.337200000000003</v>
      </c>
      <c r="AE338" s="557">
        <v>20.614599999999999</v>
      </c>
      <c r="AF338" s="557">
        <v>50.194758999999998</v>
      </c>
      <c r="AG338" s="542">
        <v>1025.6561999999999</v>
      </c>
      <c r="AH338" s="557">
        <v>6.7564000000000002</v>
      </c>
      <c r="AI338" s="542">
        <v>93.12</v>
      </c>
      <c r="AJ338" s="557">
        <v>8.2579999999999991</v>
      </c>
      <c r="AK338" s="557">
        <v>0.61670000000000003</v>
      </c>
      <c r="AL338" s="557">
        <v>4.3819999999999997</v>
      </c>
      <c r="AM338" s="542">
        <v>3.5</v>
      </c>
    </row>
    <row r="339" spans="1:39">
      <c r="A339" s="546"/>
      <c r="B339" s="551"/>
      <c r="C339" s="552"/>
      <c r="D339" s="553"/>
      <c r="E339" s="559"/>
      <c r="F339" s="559"/>
      <c r="G339" s="559"/>
      <c r="H339" s="553"/>
      <c r="I339" s="553"/>
      <c r="J339" s="553"/>
      <c r="K339" s="555"/>
      <c r="L339" s="555"/>
      <c r="M339" s="553"/>
      <c r="N339" s="553"/>
      <c r="O339" s="556"/>
      <c r="P339" s="556"/>
      <c r="Q339" s="556"/>
      <c r="R339" s="544"/>
      <c r="S339" s="543"/>
      <c r="T339" s="558"/>
      <c r="U339" s="556"/>
    </row>
    <row r="340" spans="1:39">
      <c r="A340" s="562" t="s">
        <v>369</v>
      </c>
      <c r="B340" s="563">
        <v>42705</v>
      </c>
      <c r="C340" s="580">
        <v>0.545597</v>
      </c>
      <c r="D340" s="644">
        <v>0.5</v>
      </c>
      <c r="E340" s="581">
        <v>-2.18E-2</v>
      </c>
      <c r="F340" s="582">
        <v>1.62</v>
      </c>
      <c r="G340" s="582">
        <v>0.75700000000000001</v>
      </c>
      <c r="H340" s="565" t="s">
        <v>348</v>
      </c>
      <c r="I340" s="565" t="s">
        <v>349</v>
      </c>
      <c r="J340" s="565" t="s">
        <v>349</v>
      </c>
      <c r="K340" s="562">
        <v>14.8</v>
      </c>
      <c r="L340" s="562">
        <v>114</v>
      </c>
      <c r="M340" s="644">
        <v>15</v>
      </c>
      <c r="N340" s="644">
        <v>110</v>
      </c>
      <c r="O340" s="644">
        <v>0.5</v>
      </c>
      <c r="P340" s="567" t="s">
        <v>326</v>
      </c>
      <c r="Q340" s="567" t="s">
        <v>326</v>
      </c>
      <c r="R340" s="644">
        <v>3.2</v>
      </c>
      <c r="S340" s="644">
        <v>0.14000000000000001</v>
      </c>
      <c r="T340" s="541">
        <v>7.2054814996168282E-2</v>
      </c>
      <c r="U340" s="557">
        <v>35.970799999999997</v>
      </c>
      <c r="V340" s="557">
        <v>21.677299999999999</v>
      </c>
      <c r="W340" s="557">
        <v>50.853828</v>
      </c>
      <c r="X340" s="542">
        <v>1025.049</v>
      </c>
      <c r="Y340" s="557">
        <v>6.9436999999999998</v>
      </c>
      <c r="Z340" s="542">
        <v>97.332999999999998</v>
      </c>
      <c r="AA340" s="557">
        <v>8.2200000000000006</v>
      </c>
      <c r="AB340" s="557">
        <v>0.58650000000000002</v>
      </c>
      <c r="AC340" s="557">
        <v>0.38219999999999998</v>
      </c>
      <c r="AD340" s="557">
        <v>36.103000000000002</v>
      </c>
      <c r="AE340" s="557">
        <v>21.422799999999999</v>
      </c>
      <c r="AF340" s="557">
        <v>50.759194999999998</v>
      </c>
      <c r="AG340" s="542">
        <v>1025.2914000000001</v>
      </c>
      <c r="AH340" s="557">
        <v>6.9256000000000002</v>
      </c>
      <c r="AI340" s="542">
        <v>96.715000000000003</v>
      </c>
      <c r="AJ340" s="557">
        <v>8.2530000000000001</v>
      </c>
      <c r="AK340" s="557">
        <v>2.101</v>
      </c>
      <c r="AL340" s="557">
        <v>1.3046</v>
      </c>
      <c r="AM340" s="542">
        <v>6.1</v>
      </c>
    </row>
    <row r="341" spans="1:39">
      <c r="A341" s="562" t="s">
        <v>369</v>
      </c>
      <c r="B341" s="563">
        <v>42713</v>
      </c>
      <c r="C341" s="580">
        <v>0.723576</v>
      </c>
      <c r="D341" s="644">
        <v>0.7</v>
      </c>
      <c r="E341" s="583">
        <v>0.73199999999999998</v>
      </c>
      <c r="F341" s="582">
        <v>1.46</v>
      </c>
      <c r="G341" s="582">
        <v>0.372</v>
      </c>
      <c r="H341" s="565" t="s">
        <v>348</v>
      </c>
      <c r="I341" s="565" t="s">
        <v>349</v>
      </c>
      <c r="J341" s="565" t="s">
        <v>349</v>
      </c>
      <c r="K341" s="562">
        <v>12.3</v>
      </c>
      <c r="L341" s="562">
        <v>105</v>
      </c>
      <c r="M341" s="644">
        <v>12</v>
      </c>
      <c r="N341" s="644">
        <v>100</v>
      </c>
      <c r="O341" s="644">
        <v>0.5</v>
      </c>
      <c r="P341" s="567" t="s">
        <v>326</v>
      </c>
      <c r="Q341" s="644">
        <v>0.1</v>
      </c>
      <c r="R341" s="644">
        <v>1.4</v>
      </c>
      <c r="S341" s="644">
        <v>0.13</v>
      </c>
      <c r="T341" s="541">
        <v>5.3930007198388107E-2</v>
      </c>
      <c r="U341" s="557">
        <v>36.302799999999998</v>
      </c>
      <c r="V341" s="557">
        <v>21.877500000000001</v>
      </c>
      <c r="W341" s="557">
        <v>51.482787999999999</v>
      </c>
      <c r="X341" s="542">
        <v>1025.2439999999999</v>
      </c>
      <c r="Y341" s="557">
        <v>7.032</v>
      </c>
      <c r="Z341" s="542">
        <v>99.114999999999995</v>
      </c>
      <c r="AA341" s="557">
        <v>8.1479999999999997</v>
      </c>
      <c r="AB341" s="557">
        <v>0.29139999999999999</v>
      </c>
      <c r="AC341" s="557">
        <v>0.49170000000000003</v>
      </c>
      <c r="AD341" s="557">
        <v>36.3917</v>
      </c>
      <c r="AE341" s="557">
        <v>20.9268</v>
      </c>
      <c r="AF341" s="557">
        <v>50.594776000000003</v>
      </c>
      <c r="AG341" s="542">
        <v>1025.6469</v>
      </c>
      <c r="AH341" s="557">
        <v>6.5151000000000003</v>
      </c>
      <c r="AI341" s="542">
        <v>90.33</v>
      </c>
      <c r="AJ341" s="557">
        <v>8.1549999999999994</v>
      </c>
      <c r="AK341" s="557">
        <v>2.5426000000000002</v>
      </c>
      <c r="AL341" s="557">
        <v>1.6333</v>
      </c>
      <c r="AM341" s="542">
        <v>8.6999999999999993</v>
      </c>
    </row>
    <row r="342" spans="1:39">
      <c r="A342" s="562" t="s">
        <v>369</v>
      </c>
      <c r="B342" s="563">
        <v>42720</v>
      </c>
      <c r="C342" s="580">
        <v>0.42269899999999999</v>
      </c>
      <c r="D342" s="565" t="s">
        <v>350</v>
      </c>
      <c r="E342" s="582">
        <v>1.5</v>
      </c>
      <c r="F342" s="582">
        <v>1.42</v>
      </c>
      <c r="G342" s="582">
        <v>0.13200000000000001</v>
      </c>
      <c r="H342" s="565" t="s">
        <v>348</v>
      </c>
      <c r="I342" s="565" t="s">
        <v>349</v>
      </c>
      <c r="J342" s="565" t="s">
        <v>349</v>
      </c>
      <c r="K342" s="562">
        <v>12</v>
      </c>
      <c r="L342" s="562">
        <v>108</v>
      </c>
      <c r="M342" s="644">
        <v>12</v>
      </c>
      <c r="N342" s="644">
        <v>110</v>
      </c>
      <c r="O342" s="644">
        <v>0.6</v>
      </c>
      <c r="P342" s="567" t="s">
        <v>326</v>
      </c>
      <c r="Q342" s="567" t="s">
        <v>326</v>
      </c>
      <c r="R342" s="644">
        <v>2.4</v>
      </c>
      <c r="S342" s="644">
        <v>0.14000000000000001</v>
      </c>
      <c r="T342" s="541">
        <v>6.579603590464829E-2</v>
      </c>
      <c r="U342" s="557">
        <v>36.425800000000002</v>
      </c>
      <c r="V342" s="557">
        <v>22.6126</v>
      </c>
      <c r="W342" s="557">
        <v>52.420943000000001</v>
      </c>
      <c r="X342" s="542">
        <v>1025.1287</v>
      </c>
      <c r="Y342" s="557">
        <v>6.8738000000000001</v>
      </c>
      <c r="Z342" s="542">
        <v>98.22</v>
      </c>
      <c r="AA342" s="557">
        <v>8.0980000000000008</v>
      </c>
      <c r="AB342" s="557">
        <v>0.22900000000000001</v>
      </c>
      <c r="AC342" s="557">
        <v>0.29920000000000002</v>
      </c>
      <c r="AD342" s="557">
        <v>36.4009</v>
      </c>
      <c r="AE342" s="557">
        <v>22.1248</v>
      </c>
      <c r="AF342" s="557">
        <v>51.876776999999997</v>
      </c>
      <c r="AG342" s="542">
        <v>1025.3200999999999</v>
      </c>
      <c r="AH342" s="557">
        <v>6.6393000000000004</v>
      </c>
      <c r="AI342" s="542">
        <v>94.045000000000002</v>
      </c>
      <c r="AJ342" s="557">
        <v>8.0980000000000008</v>
      </c>
      <c r="AK342" s="557">
        <v>1.2331000000000001</v>
      </c>
      <c r="AL342" s="557">
        <v>1.3127</v>
      </c>
      <c r="AM342" s="542">
        <v>7.5</v>
      </c>
    </row>
    <row r="343" spans="1:39">
      <c r="A343" s="562" t="s">
        <v>369</v>
      </c>
      <c r="B343" s="563">
        <v>42727</v>
      </c>
      <c r="C343" s="580">
        <v>0.80828299999999997</v>
      </c>
      <c r="D343" s="644">
        <v>0.8</v>
      </c>
      <c r="E343" s="583">
        <v>0.95399999999999996</v>
      </c>
      <c r="F343" s="583">
        <v>1.42</v>
      </c>
      <c r="G343" s="583">
        <v>0.42099999999999999</v>
      </c>
      <c r="H343" s="565" t="s">
        <v>348</v>
      </c>
      <c r="I343" s="565" t="s">
        <v>349</v>
      </c>
      <c r="J343" s="565" t="s">
        <v>349</v>
      </c>
      <c r="K343" s="562">
        <v>12.7</v>
      </c>
      <c r="L343" s="562">
        <v>112</v>
      </c>
      <c r="M343" s="644">
        <v>13</v>
      </c>
      <c r="N343" s="644">
        <v>110</v>
      </c>
      <c r="O343" s="644">
        <v>0.5</v>
      </c>
      <c r="P343" s="567" t="s">
        <v>326</v>
      </c>
      <c r="Q343" s="644">
        <v>0.1</v>
      </c>
      <c r="R343" s="644">
        <v>1.3</v>
      </c>
      <c r="S343" s="644">
        <v>0.14000000000000001</v>
      </c>
      <c r="T343" s="541">
        <v>6.1911766301575494E-2</v>
      </c>
      <c r="U343" s="557">
        <v>36.5715</v>
      </c>
      <c r="V343" s="557">
        <v>22.745200000000001</v>
      </c>
      <c r="W343" s="557">
        <v>52.749464000000003</v>
      </c>
      <c r="X343" s="542">
        <v>1025.2025000000001</v>
      </c>
      <c r="Y343" s="557">
        <v>6.7778</v>
      </c>
      <c r="Z343" s="542">
        <v>97.155000000000001</v>
      </c>
      <c r="AA343" s="557">
        <v>8.0289999999999999</v>
      </c>
      <c r="AB343" s="557">
        <v>0.30590000000000001</v>
      </c>
      <c r="AC343" s="557">
        <v>0.30709999999999998</v>
      </c>
      <c r="AD343" s="557">
        <v>36.555700000000002</v>
      </c>
      <c r="AE343" s="557">
        <v>22.459099999999999</v>
      </c>
      <c r="AF343" s="557">
        <v>52.430163</v>
      </c>
      <c r="AG343" s="542">
        <v>1025.3436999999999</v>
      </c>
      <c r="AH343" s="557">
        <v>6.7180999999999997</v>
      </c>
      <c r="AI343" s="542">
        <v>95.808000000000007</v>
      </c>
      <c r="AJ343" s="557">
        <v>8.0229999999999997</v>
      </c>
      <c r="AK343" s="557">
        <v>1.2647999999999999</v>
      </c>
      <c r="AL343" s="557">
        <v>1.1362000000000001</v>
      </c>
      <c r="AM343" s="542">
        <v>7.2</v>
      </c>
    </row>
    <row r="344" spans="1:39">
      <c r="A344" s="562" t="s">
        <v>369</v>
      </c>
      <c r="B344" s="563">
        <v>42744</v>
      </c>
      <c r="C344" s="580">
        <v>0.56792900000000002</v>
      </c>
      <c r="D344" s="644">
        <v>0.6</v>
      </c>
      <c r="E344" s="582">
        <v>0.35799999999999998</v>
      </c>
      <c r="F344" s="584">
        <v>1.96</v>
      </c>
      <c r="G344" s="582">
        <v>0.70899999999999996</v>
      </c>
      <c r="H344" s="565" t="s">
        <v>348</v>
      </c>
      <c r="I344" s="565" t="s">
        <v>349</v>
      </c>
      <c r="J344" s="565" t="s">
        <v>349</v>
      </c>
      <c r="K344" s="562">
        <v>14.1</v>
      </c>
      <c r="L344" s="562">
        <v>131</v>
      </c>
      <c r="M344" s="644">
        <v>14</v>
      </c>
      <c r="N344" s="644">
        <v>130</v>
      </c>
      <c r="O344" s="644">
        <v>0.6</v>
      </c>
      <c r="P344" s="567" t="s">
        <v>326</v>
      </c>
      <c r="Q344" s="644">
        <v>0.1</v>
      </c>
      <c r="R344" s="644">
        <v>2.9</v>
      </c>
      <c r="S344" s="644">
        <v>0.2</v>
      </c>
      <c r="T344" s="541">
        <v>8.3028478522831795E-2</v>
      </c>
      <c r="U344" s="557">
        <v>36.833199999999998</v>
      </c>
      <c r="V344" s="557">
        <v>22.977900000000002</v>
      </c>
      <c r="W344" s="557">
        <v>53.335549999999998</v>
      </c>
      <c r="X344" s="542">
        <v>1025.3335</v>
      </c>
      <c r="Y344" s="557">
        <v>6.7511000000000001</v>
      </c>
      <c r="Z344" s="542">
        <v>97.313999999999993</v>
      </c>
      <c r="AA344" s="557">
        <v>8.1639999999999997</v>
      </c>
      <c r="AB344" s="557">
        <v>0.46210000000000001</v>
      </c>
      <c r="AC344" s="557">
        <v>0.37940000000000002</v>
      </c>
      <c r="AD344" s="557">
        <v>36.804699999999997</v>
      </c>
      <c r="AE344" s="557">
        <v>22.490300000000001</v>
      </c>
      <c r="AF344" s="557">
        <v>52.780589999999997</v>
      </c>
      <c r="AG344" s="542">
        <v>1025.5229999999999</v>
      </c>
      <c r="AH344" s="557">
        <v>6.6196999999999999</v>
      </c>
      <c r="AI344" s="542">
        <v>94.593999999999994</v>
      </c>
      <c r="AJ344" s="557">
        <v>8.0719999999999992</v>
      </c>
      <c r="AK344" s="557">
        <v>1.2433000000000001</v>
      </c>
      <c r="AL344" s="557">
        <v>1.2515000000000001</v>
      </c>
      <c r="AM344" s="542">
        <v>5.8</v>
      </c>
    </row>
    <row r="345" spans="1:39">
      <c r="A345" s="562" t="s">
        <v>369</v>
      </c>
      <c r="B345" s="563">
        <v>42751</v>
      </c>
      <c r="C345" s="580">
        <v>1.3457920000000001</v>
      </c>
      <c r="D345" s="644">
        <v>1.3</v>
      </c>
      <c r="E345" s="583">
        <v>0.98599999999999999</v>
      </c>
      <c r="F345" s="581">
        <v>1.95</v>
      </c>
      <c r="G345" s="583">
        <v>1.02</v>
      </c>
      <c r="H345" s="565" t="s">
        <v>348</v>
      </c>
      <c r="I345" s="565" t="s">
        <v>349</v>
      </c>
      <c r="J345" s="565" t="s">
        <v>349</v>
      </c>
      <c r="K345" s="562">
        <v>14.9</v>
      </c>
      <c r="L345" s="562">
        <v>127</v>
      </c>
      <c r="M345" s="644">
        <v>15</v>
      </c>
      <c r="N345" s="644">
        <v>130</v>
      </c>
      <c r="O345" s="644">
        <v>0.7</v>
      </c>
      <c r="P345" s="567" t="s">
        <v>326</v>
      </c>
      <c r="Q345" s="644">
        <v>0.1</v>
      </c>
      <c r="R345" s="644">
        <v>2.5</v>
      </c>
      <c r="S345" s="644">
        <v>0.2</v>
      </c>
      <c r="T345" s="541">
        <v>6.6422349016827822E-2</v>
      </c>
      <c r="U345" s="557">
        <v>36.904000000000003</v>
      </c>
      <c r="V345" s="557">
        <v>23.104299999999999</v>
      </c>
      <c r="W345" s="557">
        <v>53.563066999999997</v>
      </c>
      <c r="X345" s="542">
        <v>1025.3490999999999</v>
      </c>
      <c r="Y345" s="557">
        <v>6.6040999999999999</v>
      </c>
      <c r="Z345" s="542">
        <v>95.442999999999998</v>
      </c>
      <c r="AA345" s="557">
        <v>8.3320000000000007</v>
      </c>
      <c r="AB345" s="557">
        <v>0.54400000000000004</v>
      </c>
      <c r="AC345" s="557">
        <v>0.26369999999999999</v>
      </c>
      <c r="AD345" s="557">
        <v>36.896500000000003</v>
      </c>
      <c r="AE345" s="557">
        <v>22.896699999999999</v>
      </c>
      <c r="AF345" s="557">
        <v>53.336247999999998</v>
      </c>
      <c r="AG345" s="542">
        <v>1025.4746</v>
      </c>
      <c r="AH345" s="557">
        <v>6.3960999999999997</v>
      </c>
      <c r="AI345" s="542">
        <v>92.100999999999999</v>
      </c>
      <c r="AJ345" s="557">
        <v>8.3219999999999992</v>
      </c>
      <c r="AK345" s="557">
        <v>2.8868999999999998</v>
      </c>
      <c r="AL345" s="557">
        <v>1.4412</v>
      </c>
      <c r="AM345" s="542">
        <v>7.2</v>
      </c>
    </row>
    <row r="346" spans="1:39">
      <c r="A346" s="562" t="s">
        <v>369</v>
      </c>
      <c r="B346" s="563">
        <v>42758</v>
      </c>
      <c r="C346" s="580">
        <v>0.54427400000000004</v>
      </c>
      <c r="D346" s="644">
        <v>0.5</v>
      </c>
      <c r="E346" s="582">
        <v>0.86799999999999999</v>
      </c>
      <c r="F346" s="583">
        <v>0.95899999999999996</v>
      </c>
      <c r="G346" s="582">
        <v>0.90800000000000003</v>
      </c>
      <c r="H346" s="565" t="s">
        <v>348</v>
      </c>
      <c r="I346" s="565" t="s">
        <v>349</v>
      </c>
      <c r="J346" s="565" t="s">
        <v>349</v>
      </c>
      <c r="K346" s="562">
        <v>11.2</v>
      </c>
      <c r="L346" s="562">
        <v>114</v>
      </c>
      <c r="M346" s="644">
        <v>11</v>
      </c>
      <c r="N346" s="644">
        <v>110</v>
      </c>
      <c r="O346" s="644">
        <v>0.5</v>
      </c>
      <c r="P346" s="567" t="s">
        <v>326</v>
      </c>
      <c r="Q346" s="567" t="s">
        <v>326</v>
      </c>
      <c r="R346" s="644">
        <v>2</v>
      </c>
      <c r="S346" s="644">
        <v>0.14000000000000001</v>
      </c>
      <c r="T346" s="541">
        <v>8.122292574411942E-2</v>
      </c>
      <c r="U346" s="557">
        <v>36.991199999999999</v>
      </c>
      <c r="V346" s="557">
        <v>22.5046</v>
      </c>
      <c r="W346" s="557">
        <v>53.025936000000002</v>
      </c>
      <c r="X346" s="542">
        <v>1025.5898</v>
      </c>
      <c r="Y346" s="557">
        <v>6.7630999999999997</v>
      </c>
      <c r="Z346" s="542">
        <v>96.772000000000006</v>
      </c>
      <c r="AA346" s="557">
        <v>8.3290000000000006</v>
      </c>
      <c r="AB346" s="557">
        <v>0.35539999999999999</v>
      </c>
      <c r="AC346" s="557">
        <v>0.48099999999999998</v>
      </c>
      <c r="AD346" s="557">
        <v>36.9681</v>
      </c>
      <c r="AE346" s="557">
        <v>22.183800000000002</v>
      </c>
      <c r="AF346" s="557">
        <v>52.657586000000002</v>
      </c>
      <c r="AG346" s="542">
        <v>1025.7354</v>
      </c>
      <c r="AH346" s="557">
        <v>6.5503999999999998</v>
      </c>
      <c r="AI346" s="542">
        <v>93.188000000000002</v>
      </c>
      <c r="AJ346" s="557">
        <v>8.3279999999999994</v>
      </c>
      <c r="AK346" s="557">
        <v>1.9350000000000001</v>
      </c>
      <c r="AL346" s="557">
        <v>1.6884999999999999</v>
      </c>
      <c r="AM346" s="542">
        <v>6.2</v>
      </c>
    </row>
    <row r="347" spans="1:39">
      <c r="A347" s="562" t="s">
        <v>369</v>
      </c>
      <c r="B347" s="563">
        <v>42765</v>
      </c>
      <c r="C347" s="580">
        <v>0.59518199999999999</v>
      </c>
      <c r="D347" s="644">
        <v>0.6</v>
      </c>
      <c r="E347" s="582">
        <v>1.6</v>
      </c>
      <c r="F347" s="582">
        <v>1.1299999999999999</v>
      </c>
      <c r="G347" s="582">
        <v>5.2900000000000003E-2</v>
      </c>
      <c r="H347" s="565" t="s">
        <v>348</v>
      </c>
      <c r="I347" s="565" t="s">
        <v>349</v>
      </c>
      <c r="J347" s="565" t="s">
        <v>349</v>
      </c>
      <c r="K347" s="562">
        <v>12.4</v>
      </c>
      <c r="L347" s="562">
        <v>132</v>
      </c>
      <c r="M347" s="644">
        <v>12</v>
      </c>
      <c r="N347" s="644">
        <v>130</v>
      </c>
      <c r="O347" s="644">
        <v>1</v>
      </c>
      <c r="P347" s="567" t="s">
        <v>326</v>
      </c>
      <c r="Q347" s="644">
        <v>0.2</v>
      </c>
      <c r="R347" s="644">
        <v>1.8</v>
      </c>
      <c r="S347" s="644">
        <v>0.17</v>
      </c>
      <c r="T347" s="541">
        <v>0.10519966437996839</v>
      </c>
      <c r="U347" s="557">
        <v>36.986800000000002</v>
      </c>
      <c r="V347" s="557">
        <v>23.172899999999998</v>
      </c>
      <c r="W347" s="557">
        <v>53.744363</v>
      </c>
      <c r="X347" s="542">
        <v>1025.3936000000001</v>
      </c>
      <c r="Y347" s="557">
        <v>6.4549000000000003</v>
      </c>
      <c r="Z347" s="542">
        <v>93.442999999999998</v>
      </c>
      <c r="AA347" s="557">
        <v>8.3379999999999992</v>
      </c>
      <c r="AB347" s="557">
        <v>0.43240000000000001</v>
      </c>
      <c r="AC347" s="557">
        <v>1.0471999999999999</v>
      </c>
      <c r="AD347" s="557">
        <v>37.003599999999999</v>
      </c>
      <c r="AE347" s="557">
        <v>22.994599999999998</v>
      </c>
      <c r="AF347" s="557">
        <v>53.579751999999999</v>
      </c>
      <c r="AG347" s="542">
        <v>1025.5278000000001</v>
      </c>
      <c r="AH347" s="557">
        <v>5.4931999999999999</v>
      </c>
      <c r="AI347" s="542">
        <v>79.283000000000001</v>
      </c>
      <c r="AJ347" s="557">
        <v>8.2539999999999996</v>
      </c>
      <c r="AK347" s="557">
        <v>2.1634000000000002</v>
      </c>
      <c r="AL347" s="557">
        <v>2.0335999999999999</v>
      </c>
      <c r="AM347" s="542">
        <v>5.2</v>
      </c>
    </row>
    <row r="348" spans="1:39">
      <c r="A348" s="562" t="s">
        <v>369</v>
      </c>
      <c r="B348" s="563">
        <v>42772</v>
      </c>
      <c r="C348" s="580">
        <v>0.491313</v>
      </c>
      <c r="D348" s="565" t="s">
        <v>350</v>
      </c>
      <c r="E348" s="582">
        <v>0.69199999999999995</v>
      </c>
      <c r="F348" s="582">
        <v>0.48499999999999999</v>
      </c>
      <c r="G348" s="582">
        <v>0.13800000000000001</v>
      </c>
      <c r="H348" s="565" t="s">
        <v>348</v>
      </c>
      <c r="I348" s="565" t="s">
        <v>349</v>
      </c>
      <c r="J348" s="565" t="s">
        <v>349</v>
      </c>
      <c r="K348" s="562">
        <v>14</v>
      </c>
      <c r="L348" s="562">
        <v>129</v>
      </c>
      <c r="M348" s="644">
        <v>14</v>
      </c>
      <c r="N348" s="644">
        <v>130</v>
      </c>
      <c r="O348" s="644">
        <v>0.5</v>
      </c>
      <c r="P348" s="567" t="s">
        <v>326</v>
      </c>
      <c r="Q348" s="644">
        <v>0.1</v>
      </c>
      <c r="R348" s="644">
        <v>1.5</v>
      </c>
      <c r="S348" s="644">
        <v>0.17</v>
      </c>
      <c r="T348" s="541">
        <v>6.2395830197997472E-2</v>
      </c>
      <c r="U348" s="557">
        <v>36.9604</v>
      </c>
      <c r="V348" s="557">
        <v>23.424099999999999</v>
      </c>
      <c r="W348" s="557">
        <v>53.983271000000002</v>
      </c>
      <c r="X348" s="542">
        <v>1025.3027999999999</v>
      </c>
      <c r="Y348" s="557">
        <v>6.5011000000000001</v>
      </c>
      <c r="Z348" s="542">
        <v>94.509</v>
      </c>
      <c r="AA348" s="557">
        <v>8.3230000000000004</v>
      </c>
      <c r="AB348" s="557">
        <v>0.3836</v>
      </c>
      <c r="AC348" s="557">
        <v>0.45090000000000002</v>
      </c>
      <c r="AD348" s="557">
        <v>36.9497</v>
      </c>
      <c r="AE348" s="557">
        <v>23.162099999999999</v>
      </c>
      <c r="AF348" s="557">
        <v>53.692231999999997</v>
      </c>
      <c r="AG348" s="542">
        <v>1025.4392</v>
      </c>
      <c r="AH348" s="557">
        <v>6.4568000000000003</v>
      </c>
      <c r="AI348" s="542">
        <v>93.433000000000007</v>
      </c>
      <c r="AJ348" s="557">
        <v>8.3390000000000004</v>
      </c>
      <c r="AK348" s="557">
        <v>0.89170000000000005</v>
      </c>
      <c r="AL348" s="557">
        <v>0.84699999999999998</v>
      </c>
      <c r="AM348" s="542">
        <v>9</v>
      </c>
    </row>
    <row r="349" spans="1:39">
      <c r="A349" s="562" t="s">
        <v>369</v>
      </c>
      <c r="B349" s="563">
        <v>42779</v>
      </c>
      <c r="C349" s="580">
        <v>0.54595499999999997</v>
      </c>
      <c r="D349" s="644">
        <v>0.5</v>
      </c>
      <c r="E349" s="581">
        <v>1.06</v>
      </c>
      <c r="F349" s="581">
        <v>1.35</v>
      </c>
      <c r="G349" s="581">
        <v>1.25</v>
      </c>
      <c r="H349" s="565" t="s">
        <v>348</v>
      </c>
      <c r="I349" s="565" t="s">
        <v>349</v>
      </c>
      <c r="J349" s="565" t="s">
        <v>349</v>
      </c>
      <c r="K349" s="562">
        <v>13.2</v>
      </c>
      <c r="L349" s="562">
        <v>99.7</v>
      </c>
      <c r="M349" s="644">
        <v>13</v>
      </c>
      <c r="N349" s="644">
        <v>100</v>
      </c>
      <c r="O349" s="644">
        <v>0.9</v>
      </c>
      <c r="P349" s="567" t="s">
        <v>326</v>
      </c>
      <c r="Q349" s="644">
        <v>0.2</v>
      </c>
      <c r="R349" s="644">
        <v>1.3</v>
      </c>
      <c r="S349" s="644">
        <v>0.12</v>
      </c>
      <c r="T349" s="541">
        <v>7.2963890376346582E-2</v>
      </c>
      <c r="U349" s="557">
        <v>36.389699999999998</v>
      </c>
      <c r="V349" s="557">
        <v>21.8108</v>
      </c>
      <c r="W349" s="557">
        <v>51.521560000000001</v>
      </c>
      <c r="X349" s="542">
        <v>1025.3303000000001</v>
      </c>
      <c r="Y349" s="557">
        <v>6.7629999999999999</v>
      </c>
      <c r="Z349" s="542">
        <v>95.259</v>
      </c>
      <c r="AA349" s="557">
        <v>8.3810000000000002</v>
      </c>
      <c r="AB349" s="557">
        <v>0.1847</v>
      </c>
      <c r="AC349" s="557">
        <v>0.37969999999999998</v>
      </c>
      <c r="AD349" s="557">
        <v>36.849299999999999</v>
      </c>
      <c r="AE349" s="557">
        <v>21.894500000000001</v>
      </c>
      <c r="AF349" s="557">
        <v>52.196145000000001</v>
      </c>
      <c r="AG349" s="542">
        <v>1025.7249999999999</v>
      </c>
      <c r="AH349" s="557">
        <v>5.7213000000000003</v>
      </c>
      <c r="AI349" s="542">
        <v>80.921999999999997</v>
      </c>
      <c r="AJ349" s="557">
        <v>8.3140000000000001</v>
      </c>
      <c r="AK349" s="557">
        <v>1.7378</v>
      </c>
      <c r="AL349" s="557">
        <v>2.2349000000000001</v>
      </c>
      <c r="AM349" s="542">
        <v>10.7</v>
      </c>
    </row>
    <row r="350" spans="1:39">
      <c r="A350" s="562" t="s">
        <v>369</v>
      </c>
      <c r="B350" s="563">
        <v>42786</v>
      </c>
      <c r="C350" s="580">
        <v>0.395843</v>
      </c>
      <c r="D350" s="565" t="s">
        <v>350</v>
      </c>
      <c r="E350" s="582">
        <v>1.25</v>
      </c>
      <c r="F350" s="582">
        <v>0.85199999999999998</v>
      </c>
      <c r="G350" s="582">
        <v>0.154</v>
      </c>
      <c r="H350" s="565" t="s">
        <v>348</v>
      </c>
      <c r="I350" s="565" t="s">
        <v>349</v>
      </c>
      <c r="J350" s="565" t="s">
        <v>349</v>
      </c>
      <c r="K350" s="562">
        <v>10.5</v>
      </c>
      <c r="L350" s="562">
        <v>105</v>
      </c>
      <c r="M350" s="644">
        <v>10</v>
      </c>
      <c r="N350" s="644">
        <v>100</v>
      </c>
      <c r="O350" s="644">
        <v>0.5</v>
      </c>
      <c r="P350" s="567" t="s">
        <v>326</v>
      </c>
      <c r="Q350" s="644">
        <v>0.1</v>
      </c>
      <c r="R350" s="644">
        <v>0.9</v>
      </c>
      <c r="S350" s="644">
        <v>0.13</v>
      </c>
      <c r="T350" s="541">
        <v>6.241457204014543E-2</v>
      </c>
      <c r="U350" s="557">
        <v>36.572899999999997</v>
      </c>
      <c r="V350" s="557">
        <v>23.252300000000002</v>
      </c>
      <c r="W350" s="557">
        <v>53.295639000000001</v>
      </c>
      <c r="X350" s="542">
        <v>1025.056</v>
      </c>
      <c r="Y350" s="557">
        <v>6.7089999999999996</v>
      </c>
      <c r="Z350" s="542">
        <v>97.024000000000001</v>
      </c>
      <c r="AA350" s="557">
        <v>8.3130000000000006</v>
      </c>
      <c r="AB350" s="557">
        <v>0.109</v>
      </c>
      <c r="AC350" s="557">
        <v>0.28789999999999999</v>
      </c>
      <c r="AD350" s="557">
        <v>36.720999999999997</v>
      </c>
      <c r="AE350" s="557">
        <v>22.5474</v>
      </c>
      <c r="AF350" s="557">
        <v>52.735430999999998</v>
      </c>
      <c r="AG350" s="542">
        <v>1025.4440999999999</v>
      </c>
      <c r="AH350" s="557">
        <v>5.1417000000000002</v>
      </c>
      <c r="AI350" s="542">
        <v>73.512</v>
      </c>
      <c r="AJ350" s="557">
        <v>8.2129999999999992</v>
      </c>
      <c r="AK350" s="557">
        <v>2.0672999999999999</v>
      </c>
      <c r="AL350" s="557">
        <v>2.4883999999999999</v>
      </c>
      <c r="AM350" s="542">
        <v>10.4</v>
      </c>
    </row>
    <row r="351" spans="1:39">
      <c r="A351" s="562" t="s">
        <v>369</v>
      </c>
      <c r="B351" s="563">
        <v>42793</v>
      </c>
      <c r="C351" s="580">
        <v>0.45702182407319164</v>
      </c>
      <c r="D351" s="565" t="s">
        <v>350</v>
      </c>
      <c r="E351" s="550">
        <v>7.2499999999999995E-2</v>
      </c>
      <c r="F351" s="550">
        <v>1.94</v>
      </c>
      <c r="G351" s="550">
        <v>1.94</v>
      </c>
      <c r="H351" s="565" t="s">
        <v>348</v>
      </c>
      <c r="I351" s="565" t="s">
        <v>349</v>
      </c>
      <c r="J351" s="565" t="s">
        <v>349</v>
      </c>
      <c r="K351" s="562">
        <v>14.6</v>
      </c>
      <c r="L351" s="562">
        <v>140</v>
      </c>
      <c r="M351" s="644">
        <v>15</v>
      </c>
      <c r="N351" s="644">
        <v>140</v>
      </c>
      <c r="O351" s="644">
        <v>0.4</v>
      </c>
      <c r="P351" s="567" t="s">
        <v>326</v>
      </c>
      <c r="Q351" s="567" t="s">
        <v>326</v>
      </c>
      <c r="R351" s="644">
        <v>1</v>
      </c>
      <c r="S351" s="644">
        <v>0.13</v>
      </c>
      <c r="T351" s="541">
        <v>6.4199512222267371E-2</v>
      </c>
      <c r="U351" s="557">
        <v>36.509399999999999</v>
      </c>
      <c r="V351" s="557">
        <v>23.611999999999998</v>
      </c>
      <c r="W351" s="557">
        <v>53.600065999999998</v>
      </c>
      <c r="X351" s="542">
        <v>1024.9029</v>
      </c>
      <c r="Y351" s="557">
        <v>6.6646000000000001</v>
      </c>
      <c r="Z351" s="542">
        <v>96.947999999999993</v>
      </c>
      <c r="AA351" s="557">
        <v>8.3580000000000005</v>
      </c>
      <c r="AB351" s="557">
        <v>0.19109999999999999</v>
      </c>
      <c r="AC351" s="557">
        <v>0.22070000000000001</v>
      </c>
      <c r="AD351" s="557">
        <v>36.613399999999999</v>
      </c>
      <c r="AE351" s="557">
        <v>22.788399999999999</v>
      </c>
      <c r="AF351" s="557">
        <v>52.856876</v>
      </c>
      <c r="AG351" s="542">
        <v>1025.2927999999999</v>
      </c>
      <c r="AH351" s="557">
        <v>6.0403000000000002</v>
      </c>
      <c r="AI351" s="542">
        <v>86.671000000000006</v>
      </c>
      <c r="AJ351" s="557">
        <v>8.3350000000000009</v>
      </c>
      <c r="AK351" s="557">
        <v>1.9722999999999999</v>
      </c>
      <c r="AL351" s="557">
        <v>2.3841999999999999</v>
      </c>
      <c r="AM351" s="542">
        <v>8.9</v>
      </c>
    </row>
    <row r="352" spans="1:39">
      <c r="A352" s="562" t="s">
        <v>369</v>
      </c>
      <c r="B352" s="563">
        <v>42800</v>
      </c>
      <c r="C352" s="580">
        <v>2.292738492328219</v>
      </c>
      <c r="D352" s="644">
        <v>2.2999999999999998</v>
      </c>
      <c r="E352" s="550">
        <v>2.41</v>
      </c>
      <c r="F352" s="550">
        <v>0.89100000000000001</v>
      </c>
      <c r="G352" s="550">
        <v>2.0299999999999998</v>
      </c>
      <c r="H352" s="565" t="s">
        <v>348</v>
      </c>
      <c r="I352" s="565" t="s">
        <v>349</v>
      </c>
      <c r="J352" s="644">
        <v>2</v>
      </c>
      <c r="K352" s="562">
        <v>15.1</v>
      </c>
      <c r="L352" s="562">
        <v>166</v>
      </c>
      <c r="M352" s="644">
        <v>15</v>
      </c>
      <c r="N352" s="644">
        <v>170</v>
      </c>
      <c r="O352" s="644">
        <v>0.7</v>
      </c>
      <c r="P352" s="567" t="s">
        <v>326</v>
      </c>
      <c r="Q352" s="644">
        <v>0.2</v>
      </c>
      <c r="R352" s="644">
        <v>1.6</v>
      </c>
      <c r="S352" s="644">
        <v>0.13</v>
      </c>
      <c r="T352" s="541">
        <v>6.0607873636630054E-2</v>
      </c>
      <c r="U352" s="557">
        <v>36.389699999999998</v>
      </c>
      <c r="V352" s="557">
        <v>25.060400000000001</v>
      </c>
      <c r="W352" s="557">
        <v>55.003534000000002</v>
      </c>
      <c r="X352" s="542">
        <v>1024.3771999999999</v>
      </c>
      <c r="Y352" s="557">
        <v>6.5735000000000001</v>
      </c>
      <c r="Z352" s="542">
        <v>97.954999999999998</v>
      </c>
      <c r="AA352" s="557">
        <v>8.1750000000000007</v>
      </c>
      <c r="AB352" s="557">
        <v>0.21870000000000001</v>
      </c>
      <c r="AC352" s="557">
        <v>0.2326</v>
      </c>
      <c r="AD352" s="557">
        <v>36.5336</v>
      </c>
      <c r="AE352" s="557">
        <v>23.445900000000002</v>
      </c>
      <c r="AF352" s="557">
        <v>53.460265</v>
      </c>
      <c r="AG352" s="542">
        <v>1025.0409999999999</v>
      </c>
      <c r="AH352" s="557">
        <v>4.9008000000000003</v>
      </c>
      <c r="AI352" s="542">
        <v>71.096000000000004</v>
      </c>
      <c r="AJ352" s="557">
        <v>8.1650000000000009</v>
      </c>
      <c r="AK352" s="557">
        <v>2.0983000000000001</v>
      </c>
      <c r="AL352" s="557">
        <v>3.4438</v>
      </c>
      <c r="AM352" s="542">
        <v>11.5</v>
      </c>
    </row>
    <row r="353" spans="1:39">
      <c r="A353" s="562" t="s">
        <v>369</v>
      </c>
      <c r="B353" s="563">
        <v>42807</v>
      </c>
      <c r="C353" s="580">
        <v>2.3237496426188886</v>
      </c>
      <c r="D353" s="644">
        <v>2.2999999999999998</v>
      </c>
      <c r="E353" s="550">
        <v>2.5</v>
      </c>
      <c r="F353" s="550">
        <v>0.47699999999999998</v>
      </c>
      <c r="G353" s="550">
        <v>2.75</v>
      </c>
      <c r="H353" s="565" t="s">
        <v>348</v>
      </c>
      <c r="I353" s="565" t="s">
        <v>349</v>
      </c>
      <c r="J353" s="644">
        <v>3</v>
      </c>
      <c r="K353" s="562">
        <v>14.1</v>
      </c>
      <c r="L353" s="562">
        <v>120</v>
      </c>
      <c r="M353" s="644">
        <v>14</v>
      </c>
      <c r="N353" s="644">
        <v>120</v>
      </c>
      <c r="O353" s="644">
        <v>3.1</v>
      </c>
      <c r="P353" s="567" t="s">
        <v>326</v>
      </c>
      <c r="Q353" s="644">
        <v>0.7</v>
      </c>
      <c r="R353" s="644">
        <v>2.7</v>
      </c>
      <c r="S353" s="644">
        <v>0.18</v>
      </c>
      <c r="T353" s="541">
        <v>0.13135077660459962</v>
      </c>
      <c r="U353" s="557">
        <v>36.4101</v>
      </c>
      <c r="V353" s="557">
        <v>23.404800000000002</v>
      </c>
      <c r="W353" s="557">
        <v>53.248699000000002</v>
      </c>
      <c r="X353" s="542">
        <v>1024.8904</v>
      </c>
      <c r="Y353" s="557">
        <v>6.0575999999999999</v>
      </c>
      <c r="Z353" s="542">
        <v>87.751999999999995</v>
      </c>
      <c r="AA353" s="557">
        <v>8.3339999999999996</v>
      </c>
      <c r="AB353" s="557">
        <v>0.73240000000000005</v>
      </c>
      <c r="AC353" s="557">
        <v>1.3834</v>
      </c>
      <c r="AD353" s="557">
        <v>36.405900000000003</v>
      </c>
      <c r="AE353" s="557">
        <v>23.359000000000002</v>
      </c>
      <c r="AF353" s="557">
        <v>53.201287999999998</v>
      </c>
      <c r="AG353" s="542">
        <v>1024.9702</v>
      </c>
      <c r="AH353" s="557">
        <v>6.0606</v>
      </c>
      <c r="AI353" s="542">
        <v>87.724999999999994</v>
      </c>
      <c r="AJ353" s="557">
        <v>8.3339999999999996</v>
      </c>
      <c r="AK353" s="557">
        <v>1.2126999999999999</v>
      </c>
      <c r="AL353" s="557">
        <v>2.0842999999999998</v>
      </c>
      <c r="AM353" s="542">
        <v>4.4000000000000004</v>
      </c>
    </row>
    <row r="354" spans="1:39">
      <c r="A354" s="562" t="s">
        <v>369</v>
      </c>
      <c r="B354" s="563">
        <v>42814</v>
      </c>
      <c r="C354" s="580">
        <v>0.81323752296210483</v>
      </c>
      <c r="D354" s="644">
        <v>0.8</v>
      </c>
      <c r="E354" s="550">
        <v>-0.54400000000000004</v>
      </c>
      <c r="F354" s="550">
        <v>1.17</v>
      </c>
      <c r="G354" s="550">
        <v>0.92200000000000004</v>
      </c>
      <c r="H354" s="565" t="s">
        <v>348</v>
      </c>
      <c r="I354" s="565" t="s">
        <v>349</v>
      </c>
      <c r="J354" s="565" t="s">
        <v>349</v>
      </c>
      <c r="K354" s="562">
        <v>16.399999999999999</v>
      </c>
      <c r="L354" s="562">
        <v>118</v>
      </c>
      <c r="M354" s="644">
        <v>16</v>
      </c>
      <c r="N354" s="644">
        <v>120</v>
      </c>
      <c r="O354" s="644">
        <v>2.5</v>
      </c>
      <c r="P354" s="644">
        <v>0.4</v>
      </c>
      <c r="Q354" s="644">
        <v>0.4</v>
      </c>
      <c r="R354" s="644">
        <v>3.5</v>
      </c>
      <c r="S354" s="644">
        <v>0.22</v>
      </c>
      <c r="T354" s="541">
        <v>0.13406277297436567</v>
      </c>
      <c r="U354" s="557">
        <v>36.442300000000003</v>
      </c>
      <c r="V354" s="557">
        <v>21.243400000000001</v>
      </c>
      <c r="W354" s="557">
        <v>50.985398000000004</v>
      </c>
      <c r="X354" s="542">
        <v>1025.529</v>
      </c>
      <c r="Y354" s="557">
        <v>7.0656999999999996</v>
      </c>
      <c r="Z354" s="542">
        <v>98.551000000000002</v>
      </c>
      <c r="AA354" s="557">
        <v>8.2520000000000007</v>
      </c>
      <c r="AB354" s="557">
        <v>0.71360000000000001</v>
      </c>
      <c r="AC354" s="557">
        <v>1.2936000000000001</v>
      </c>
      <c r="AD354" s="557">
        <v>36.428100000000001</v>
      </c>
      <c r="AE354" s="557">
        <v>21.005600000000001</v>
      </c>
      <c r="AF354" s="557">
        <v>50.723326999999998</v>
      </c>
      <c r="AG354" s="542">
        <v>1025.6545000000001</v>
      </c>
      <c r="AH354" s="557">
        <v>6.7118000000000002</v>
      </c>
      <c r="AI354" s="542">
        <v>93.209000000000003</v>
      </c>
      <c r="AJ354" s="557">
        <v>8.2409999999999997</v>
      </c>
      <c r="AK354" s="557">
        <v>2.4735</v>
      </c>
      <c r="AL354" s="557">
        <v>7.3334999999999999</v>
      </c>
      <c r="AM354" s="542">
        <v>5</v>
      </c>
    </row>
    <row r="355" spans="1:39">
      <c r="A355" s="562" t="s">
        <v>369</v>
      </c>
      <c r="B355" s="563">
        <v>42821</v>
      </c>
      <c r="C355" s="580">
        <v>0.76972464517842498</v>
      </c>
      <c r="D355" s="644">
        <v>0.8</v>
      </c>
      <c r="E355" s="550">
        <v>0.247</v>
      </c>
      <c r="F355" s="550">
        <v>0.40400000000000003</v>
      </c>
      <c r="G355" s="550">
        <v>0.752</v>
      </c>
      <c r="H355" s="565" t="s">
        <v>348</v>
      </c>
      <c r="I355" s="565" t="s">
        <v>349</v>
      </c>
      <c r="J355" s="565" t="s">
        <v>349</v>
      </c>
      <c r="K355" s="562">
        <v>16.899999999999999</v>
      </c>
      <c r="L355" s="562">
        <v>144</v>
      </c>
      <c r="M355" s="644">
        <v>17</v>
      </c>
      <c r="N355" s="644">
        <v>140</v>
      </c>
      <c r="O355" s="644">
        <v>1.9</v>
      </c>
      <c r="P355" s="644">
        <v>0.7</v>
      </c>
      <c r="Q355" s="644">
        <v>0.3</v>
      </c>
      <c r="R355" s="644">
        <v>4.5999999999999996</v>
      </c>
      <c r="S355" s="644">
        <v>0.28000000000000003</v>
      </c>
      <c r="T355" s="541">
        <v>0.16697619039580927</v>
      </c>
      <c r="U355" s="557">
        <v>36.427900000000001</v>
      </c>
      <c r="V355" s="557">
        <v>21.243400000000001</v>
      </c>
      <c r="W355" s="557">
        <v>50.967542000000002</v>
      </c>
      <c r="X355" s="542">
        <v>1025.5182</v>
      </c>
      <c r="Y355" s="557">
        <v>7.2431000000000001</v>
      </c>
      <c r="Z355" s="542">
        <v>101.017</v>
      </c>
      <c r="AA355" s="557">
        <v>8.2929999999999993</v>
      </c>
      <c r="AB355" s="557">
        <v>0.97609999999999997</v>
      </c>
      <c r="AC355" s="557">
        <v>1.3671</v>
      </c>
      <c r="AD355" s="557">
        <v>36.415700000000001</v>
      </c>
      <c r="AE355" s="557">
        <v>20.587</v>
      </c>
      <c r="AF355" s="557">
        <v>50.265780999999997</v>
      </c>
      <c r="AG355" s="542">
        <v>1025.7588000000001</v>
      </c>
      <c r="AH355" s="557">
        <v>6.7327000000000004</v>
      </c>
      <c r="AI355" s="542">
        <v>92.789000000000001</v>
      </c>
      <c r="AJ355" s="557">
        <v>8.2520000000000007</v>
      </c>
      <c r="AK355" s="557">
        <v>3.0455000000000001</v>
      </c>
      <c r="AL355" s="557">
        <v>4.5640000000000001</v>
      </c>
      <c r="AM355" s="542">
        <v>3.4</v>
      </c>
    </row>
    <row r="356" spans="1:39">
      <c r="A356" s="562" t="s">
        <v>370</v>
      </c>
      <c r="B356" s="563">
        <v>42705</v>
      </c>
      <c r="C356" s="580">
        <v>2.6254110000000002</v>
      </c>
      <c r="D356" s="644">
        <v>2.6</v>
      </c>
      <c r="E356" s="581">
        <v>2.2400000000000002</v>
      </c>
      <c r="F356" s="582">
        <v>2.6</v>
      </c>
      <c r="G356" s="582">
        <v>0.84599999999999997</v>
      </c>
      <c r="H356" s="565" t="s">
        <v>348</v>
      </c>
      <c r="I356" s="644">
        <v>3</v>
      </c>
      <c r="J356" s="565" t="s">
        <v>349</v>
      </c>
      <c r="K356" s="562">
        <v>17.899999999999999</v>
      </c>
      <c r="L356" s="562">
        <v>128</v>
      </c>
      <c r="M356" s="644">
        <v>18</v>
      </c>
      <c r="N356" s="644">
        <v>130</v>
      </c>
      <c r="O356" s="556"/>
      <c r="P356" s="556"/>
      <c r="Q356" s="556"/>
      <c r="R356" s="556"/>
      <c r="S356" s="556"/>
    </row>
    <row r="357" spans="1:39">
      <c r="A357" s="562" t="s">
        <v>370</v>
      </c>
      <c r="B357" s="563">
        <v>42713</v>
      </c>
      <c r="C357" s="580">
        <v>3.6555399999999998</v>
      </c>
      <c r="D357" s="644">
        <v>3.7</v>
      </c>
      <c r="E357" s="583">
        <v>3.18</v>
      </c>
      <c r="F357" s="582">
        <v>3.37</v>
      </c>
      <c r="G357" s="582">
        <v>2.56</v>
      </c>
      <c r="H357" s="644">
        <v>3</v>
      </c>
      <c r="I357" s="644">
        <v>3</v>
      </c>
      <c r="J357" s="644">
        <v>3</v>
      </c>
      <c r="K357" s="562">
        <v>19.600000000000001</v>
      </c>
      <c r="L357" s="562">
        <v>160</v>
      </c>
      <c r="M357" s="644">
        <v>20</v>
      </c>
      <c r="N357" s="644">
        <v>160</v>
      </c>
      <c r="O357" s="556"/>
      <c r="P357" s="556"/>
      <c r="Q357" s="556"/>
      <c r="R357" s="556"/>
      <c r="S357" s="556"/>
      <c r="T357" s="558"/>
      <c r="U357" s="553"/>
    </row>
    <row r="358" spans="1:39">
      <c r="A358" s="562" t="s">
        <v>370</v>
      </c>
      <c r="B358" s="563">
        <v>42720</v>
      </c>
      <c r="C358" s="580">
        <v>1.1489780000000001</v>
      </c>
      <c r="D358" s="644">
        <v>1.1000000000000001</v>
      </c>
      <c r="E358" s="582">
        <v>1.85</v>
      </c>
      <c r="F358" s="582">
        <v>1.43</v>
      </c>
      <c r="G358" s="582">
        <v>0.72399999999999998</v>
      </c>
      <c r="H358" s="565" t="s">
        <v>348</v>
      </c>
      <c r="I358" s="565" t="s">
        <v>349</v>
      </c>
      <c r="J358" s="565" t="s">
        <v>349</v>
      </c>
      <c r="K358" s="562">
        <v>13</v>
      </c>
      <c r="L358" s="562">
        <v>110</v>
      </c>
      <c r="M358" s="644">
        <v>13</v>
      </c>
      <c r="N358" s="644">
        <v>110</v>
      </c>
      <c r="O358" s="556"/>
      <c r="P358" s="556"/>
      <c r="Q358" s="556"/>
      <c r="R358" s="556"/>
      <c r="S358" s="556"/>
      <c r="T358" s="558"/>
      <c r="U358" s="553"/>
    </row>
    <row r="359" spans="1:39">
      <c r="A359" s="562" t="s">
        <v>370</v>
      </c>
      <c r="B359" s="563">
        <v>42727</v>
      </c>
      <c r="C359" s="580">
        <v>0.92518800000000001</v>
      </c>
      <c r="D359" s="644">
        <v>0.9</v>
      </c>
      <c r="E359" s="583">
        <v>1.74</v>
      </c>
      <c r="F359" s="583">
        <v>2.06</v>
      </c>
      <c r="G359" s="583">
        <v>0.97799999999999998</v>
      </c>
      <c r="H359" s="565" t="s">
        <v>348</v>
      </c>
      <c r="I359" s="644">
        <v>2</v>
      </c>
      <c r="J359" s="565" t="s">
        <v>349</v>
      </c>
      <c r="K359" s="562">
        <v>12.7</v>
      </c>
      <c r="L359" s="562">
        <v>119</v>
      </c>
      <c r="M359" s="644">
        <v>13</v>
      </c>
      <c r="N359" s="644">
        <v>120</v>
      </c>
      <c r="O359" s="556"/>
      <c r="P359" s="556"/>
      <c r="Q359" s="556"/>
      <c r="R359" s="556"/>
      <c r="S359" s="552"/>
      <c r="T359" s="558"/>
      <c r="U359" s="552"/>
      <c r="V359" s="553"/>
    </row>
    <row r="360" spans="1:39">
      <c r="A360" s="562" t="s">
        <v>370</v>
      </c>
      <c r="B360" s="563">
        <v>42744</v>
      </c>
      <c r="C360" s="580">
        <v>1.719695</v>
      </c>
      <c r="D360" s="644">
        <v>1.7</v>
      </c>
      <c r="E360" s="582">
        <v>1.85</v>
      </c>
      <c r="F360" s="584">
        <v>2.39</v>
      </c>
      <c r="G360" s="582">
        <v>1.59</v>
      </c>
      <c r="H360" s="565" t="s">
        <v>348</v>
      </c>
      <c r="I360" s="644">
        <v>2</v>
      </c>
      <c r="J360" s="565" t="s">
        <v>349</v>
      </c>
      <c r="K360" s="562">
        <v>15.1</v>
      </c>
      <c r="L360" s="562">
        <v>131</v>
      </c>
      <c r="M360" s="644">
        <v>15</v>
      </c>
      <c r="N360" s="644">
        <v>130</v>
      </c>
      <c r="O360" s="556"/>
      <c r="P360" s="556"/>
      <c r="Q360" s="556"/>
      <c r="R360" s="556"/>
      <c r="S360" s="552"/>
      <c r="T360" s="558"/>
    </row>
    <row r="361" spans="1:39">
      <c r="A361" s="562" t="s">
        <v>370</v>
      </c>
      <c r="B361" s="563">
        <v>42751</v>
      </c>
      <c r="C361" s="580">
        <v>3.2314750000000001</v>
      </c>
      <c r="D361" s="644">
        <v>3.2</v>
      </c>
      <c r="E361" s="583">
        <v>3.36</v>
      </c>
      <c r="F361" s="581">
        <v>2.35</v>
      </c>
      <c r="G361" s="583">
        <v>1.93</v>
      </c>
      <c r="H361" s="644">
        <v>3</v>
      </c>
      <c r="I361" s="644">
        <v>2</v>
      </c>
      <c r="J361" s="565" t="s">
        <v>349</v>
      </c>
      <c r="K361" s="562">
        <v>18.399999999999999</v>
      </c>
      <c r="L361" s="562">
        <v>159</v>
      </c>
      <c r="M361" s="644">
        <v>18</v>
      </c>
      <c r="N361" s="644">
        <v>160</v>
      </c>
      <c r="O361" s="556"/>
      <c r="P361" s="556"/>
      <c r="Q361" s="556"/>
      <c r="R361" s="556"/>
      <c r="S361" s="552"/>
      <c r="T361" s="558"/>
      <c r="U361" s="552"/>
      <c r="V361" s="553"/>
    </row>
    <row r="362" spans="1:39">
      <c r="A362" s="562" t="s">
        <v>370</v>
      </c>
      <c r="B362" s="563">
        <v>42758</v>
      </c>
      <c r="C362" s="580">
        <v>1.594527</v>
      </c>
      <c r="D362" s="644">
        <v>1.6</v>
      </c>
      <c r="E362" s="582">
        <v>1.87</v>
      </c>
      <c r="F362" s="583">
        <v>2.57</v>
      </c>
      <c r="G362" s="582">
        <v>1.94</v>
      </c>
      <c r="H362" s="565" t="s">
        <v>348</v>
      </c>
      <c r="I362" s="644">
        <v>3</v>
      </c>
      <c r="J362" s="565" t="s">
        <v>349</v>
      </c>
      <c r="K362" s="562">
        <v>13.8</v>
      </c>
      <c r="L362" s="562">
        <v>127</v>
      </c>
      <c r="M362" s="644">
        <v>14</v>
      </c>
      <c r="N362" s="644">
        <v>130</v>
      </c>
      <c r="O362" s="556"/>
      <c r="P362" s="556"/>
      <c r="Q362" s="556"/>
      <c r="R362" s="556"/>
      <c r="S362" s="556"/>
      <c r="T362" s="558"/>
      <c r="U362" s="553"/>
    </row>
    <row r="363" spans="1:39">
      <c r="A363" s="562" t="s">
        <v>370</v>
      </c>
      <c r="B363" s="563">
        <v>42765</v>
      </c>
      <c r="C363" s="580">
        <v>14.90672</v>
      </c>
      <c r="D363" s="644">
        <v>15</v>
      </c>
      <c r="E363" s="582">
        <v>15.6</v>
      </c>
      <c r="F363" s="582">
        <v>3.52</v>
      </c>
      <c r="G363" s="582">
        <v>6.01</v>
      </c>
      <c r="H363" s="644">
        <v>16</v>
      </c>
      <c r="I363" s="644">
        <v>4</v>
      </c>
      <c r="J363" s="644">
        <v>6</v>
      </c>
      <c r="K363" s="562">
        <v>20.100000000000001</v>
      </c>
      <c r="L363" s="562">
        <v>166</v>
      </c>
      <c r="M363" s="644">
        <v>20</v>
      </c>
      <c r="N363" s="644">
        <v>170</v>
      </c>
      <c r="O363" s="556"/>
      <c r="P363" s="556"/>
      <c r="Q363" s="556"/>
      <c r="R363" s="556"/>
      <c r="S363" s="556"/>
      <c r="T363" s="558"/>
      <c r="U363" s="553"/>
    </row>
    <row r="364" spans="1:39">
      <c r="A364" s="562" t="s">
        <v>370</v>
      </c>
      <c r="B364" s="563">
        <v>42772</v>
      </c>
      <c r="C364" s="580">
        <v>0.70711000000000002</v>
      </c>
      <c r="D364" s="644">
        <v>0.7</v>
      </c>
      <c r="E364" s="582">
        <v>0.86399999999999999</v>
      </c>
      <c r="F364" s="582">
        <v>2.0099999999999998</v>
      </c>
      <c r="G364" s="582">
        <v>0.39800000000000002</v>
      </c>
      <c r="H364" s="565" t="s">
        <v>348</v>
      </c>
      <c r="I364" s="644">
        <v>2</v>
      </c>
      <c r="J364" s="565" t="s">
        <v>349</v>
      </c>
      <c r="K364" s="562">
        <v>13.9</v>
      </c>
      <c r="L364" s="562">
        <v>122</v>
      </c>
      <c r="M364" s="644">
        <v>14</v>
      </c>
      <c r="N364" s="644">
        <v>120</v>
      </c>
      <c r="O364" s="556"/>
      <c r="P364" s="556"/>
      <c r="Q364" s="556"/>
      <c r="R364" s="556"/>
      <c r="S364" s="556"/>
      <c r="T364" s="558"/>
      <c r="U364" s="553"/>
    </row>
    <row r="365" spans="1:39">
      <c r="A365" s="562" t="s">
        <v>370</v>
      </c>
      <c r="B365" s="563">
        <v>42779</v>
      </c>
      <c r="C365" s="580">
        <v>5.2711670000000002</v>
      </c>
      <c r="D365" s="644">
        <v>5.3</v>
      </c>
      <c r="E365" s="581">
        <v>6.25</v>
      </c>
      <c r="F365" s="581">
        <v>2.41</v>
      </c>
      <c r="G365" s="581">
        <v>6.11</v>
      </c>
      <c r="H365" s="644">
        <v>6</v>
      </c>
      <c r="I365" s="644">
        <v>2</v>
      </c>
      <c r="J365" s="644">
        <v>6</v>
      </c>
      <c r="K365" s="562">
        <v>18.600000000000001</v>
      </c>
      <c r="L365" s="562">
        <v>144</v>
      </c>
      <c r="M365" s="644">
        <v>19</v>
      </c>
      <c r="N365" s="644">
        <v>140</v>
      </c>
      <c r="O365" s="556"/>
      <c r="P365" s="556"/>
      <c r="Q365" s="556"/>
      <c r="R365" s="556"/>
      <c r="S365" s="556"/>
      <c r="T365" s="558"/>
      <c r="U365" s="553"/>
    </row>
    <row r="366" spans="1:39">
      <c r="A366" s="562" t="s">
        <v>370</v>
      </c>
      <c r="B366" s="563">
        <v>42786</v>
      </c>
      <c r="C366" s="580">
        <v>4.414866</v>
      </c>
      <c r="D366" s="644">
        <v>4.4000000000000004</v>
      </c>
      <c r="E366" s="582">
        <v>4.41</v>
      </c>
      <c r="F366" s="582">
        <v>1.97</v>
      </c>
      <c r="G366" s="582">
        <v>2.93</v>
      </c>
      <c r="H366" s="644">
        <v>4</v>
      </c>
      <c r="I366" s="565" t="s">
        <v>349</v>
      </c>
      <c r="J366" s="644">
        <v>3</v>
      </c>
      <c r="K366" s="562">
        <v>18.600000000000001</v>
      </c>
      <c r="L366" s="562">
        <v>155</v>
      </c>
      <c r="M366" s="644">
        <v>19</v>
      </c>
      <c r="N366" s="644">
        <v>160</v>
      </c>
      <c r="O366" s="556"/>
      <c r="P366" s="556"/>
      <c r="Q366" s="556"/>
      <c r="R366" s="556"/>
      <c r="S366" s="556"/>
      <c r="T366" s="558"/>
      <c r="U366" s="553"/>
    </row>
    <row r="367" spans="1:39">
      <c r="A367" s="562" t="s">
        <v>370</v>
      </c>
      <c r="B367" s="563">
        <v>42793</v>
      </c>
      <c r="C367" s="580">
        <v>0.8386019250929192</v>
      </c>
      <c r="D367" s="644">
        <v>0.8</v>
      </c>
      <c r="E367" s="550">
        <v>1.17</v>
      </c>
      <c r="F367" s="550">
        <v>1.03</v>
      </c>
      <c r="G367" s="550">
        <v>1.19</v>
      </c>
      <c r="H367" s="565" t="s">
        <v>348</v>
      </c>
      <c r="I367" s="565" t="s">
        <v>349</v>
      </c>
      <c r="J367" s="565" t="s">
        <v>349</v>
      </c>
      <c r="K367" s="562">
        <v>17.600000000000001</v>
      </c>
      <c r="L367" s="562">
        <v>149</v>
      </c>
      <c r="M367" s="644">
        <v>18</v>
      </c>
      <c r="N367" s="644">
        <v>150</v>
      </c>
      <c r="O367" s="556"/>
      <c r="P367" s="556"/>
      <c r="Q367" s="556"/>
      <c r="R367" s="556"/>
      <c r="S367" s="556"/>
      <c r="T367" s="558"/>
      <c r="U367" s="553"/>
    </row>
    <row r="368" spans="1:39">
      <c r="A368" s="562" t="s">
        <v>370</v>
      </c>
      <c r="B368" s="563">
        <v>42800</v>
      </c>
      <c r="C368" s="580">
        <v>11.888349375774325</v>
      </c>
      <c r="D368" s="644">
        <v>12</v>
      </c>
      <c r="E368" s="550">
        <v>13</v>
      </c>
      <c r="F368" s="550">
        <v>3.29</v>
      </c>
      <c r="G368" s="550">
        <v>10.199999999999999</v>
      </c>
      <c r="H368" s="644">
        <v>13</v>
      </c>
      <c r="I368" s="644">
        <v>3</v>
      </c>
      <c r="J368" s="644">
        <v>10</v>
      </c>
      <c r="K368" s="562">
        <v>21.8</v>
      </c>
      <c r="L368" s="562">
        <v>191</v>
      </c>
      <c r="M368" s="644">
        <v>22</v>
      </c>
      <c r="N368" s="644">
        <v>190</v>
      </c>
      <c r="O368" s="556"/>
      <c r="P368" s="556"/>
      <c r="Q368" s="556"/>
      <c r="R368" s="556"/>
      <c r="S368" s="556"/>
      <c r="T368" s="558"/>
      <c r="U368" s="553"/>
    </row>
    <row r="369" spans="1:22">
      <c r="A369" s="562" t="s">
        <v>370</v>
      </c>
      <c r="B369" s="563">
        <v>42807</v>
      </c>
      <c r="C369" s="580">
        <v>3.6328376060230627</v>
      </c>
      <c r="D369" s="644">
        <v>3.6</v>
      </c>
      <c r="E369" s="550">
        <v>3.48</v>
      </c>
      <c r="F369" s="550">
        <v>0.59899999999999998</v>
      </c>
      <c r="G369" s="550">
        <v>2.74</v>
      </c>
      <c r="H369" s="644">
        <v>3</v>
      </c>
      <c r="I369" s="565" t="s">
        <v>349</v>
      </c>
      <c r="J369" s="644">
        <v>3</v>
      </c>
      <c r="K369" s="562">
        <v>16.399999999999999</v>
      </c>
      <c r="L369" s="562">
        <v>132</v>
      </c>
      <c r="M369" s="644">
        <v>16</v>
      </c>
      <c r="N369" s="644">
        <v>130</v>
      </c>
      <c r="O369" s="556"/>
      <c r="P369" s="556"/>
      <c r="Q369" s="556"/>
      <c r="R369" s="556"/>
      <c r="S369" s="556"/>
      <c r="T369" s="558"/>
      <c r="U369" s="553"/>
    </row>
    <row r="370" spans="1:22">
      <c r="A370" s="562" t="s">
        <v>370</v>
      </c>
      <c r="B370" s="563">
        <v>42814</v>
      </c>
      <c r="C370" s="580">
        <v>0.94521910844178447</v>
      </c>
      <c r="D370" s="644">
        <v>0.9</v>
      </c>
      <c r="E370" s="550">
        <v>0.77</v>
      </c>
      <c r="F370" s="550">
        <v>1.91</v>
      </c>
      <c r="G370" s="550">
        <v>0.56200000000000006</v>
      </c>
      <c r="H370" s="565" t="s">
        <v>348</v>
      </c>
      <c r="I370" s="565" t="s">
        <v>349</v>
      </c>
      <c r="J370" s="565" t="s">
        <v>349</v>
      </c>
      <c r="K370" s="562">
        <v>15.8</v>
      </c>
      <c r="L370" s="562">
        <v>129</v>
      </c>
      <c r="M370" s="644">
        <v>16</v>
      </c>
      <c r="N370" s="644">
        <v>130</v>
      </c>
      <c r="O370" s="567"/>
      <c r="P370" s="567"/>
      <c r="Q370" s="567"/>
      <c r="R370" s="567"/>
      <c r="S370" s="567"/>
      <c r="T370" s="569"/>
      <c r="U370" s="565"/>
    </row>
    <row r="371" spans="1:22">
      <c r="A371" s="562" t="s">
        <v>370</v>
      </c>
      <c r="B371" s="563">
        <v>42821</v>
      </c>
      <c r="C371" s="580">
        <v>1.8779777659020813</v>
      </c>
      <c r="D371" s="644">
        <v>1.9</v>
      </c>
      <c r="E371" s="550">
        <v>0.91</v>
      </c>
      <c r="F371" s="550">
        <v>1.48</v>
      </c>
      <c r="G371" s="550">
        <v>1.52</v>
      </c>
      <c r="H371" s="565" t="s">
        <v>348</v>
      </c>
      <c r="I371" s="565" t="s">
        <v>349</v>
      </c>
      <c r="J371" s="565" t="s">
        <v>349</v>
      </c>
      <c r="K371" s="562">
        <v>19.8</v>
      </c>
      <c r="L371" s="562">
        <v>155</v>
      </c>
      <c r="M371" s="644">
        <v>20</v>
      </c>
      <c r="N371" s="644">
        <v>160</v>
      </c>
      <c r="O371" s="556"/>
      <c r="P371" s="556"/>
      <c r="Q371" s="556"/>
      <c r="R371" s="556"/>
      <c r="S371" s="556"/>
      <c r="T371" s="558"/>
      <c r="U371" s="553"/>
    </row>
    <row r="372" spans="1:22">
      <c r="A372" s="562" t="s">
        <v>372</v>
      </c>
      <c r="B372" s="563">
        <v>42705</v>
      </c>
      <c r="C372" s="580">
        <v>0.47413899999999998</v>
      </c>
      <c r="D372" s="565" t="s">
        <v>350</v>
      </c>
      <c r="E372" s="581">
        <v>-0.441</v>
      </c>
      <c r="F372" s="582">
        <v>2.2999999999999998</v>
      </c>
      <c r="G372" s="582">
        <v>0.44800000000000001</v>
      </c>
      <c r="H372" s="565" t="s">
        <v>348</v>
      </c>
      <c r="I372" s="644">
        <v>2</v>
      </c>
      <c r="J372" s="565" t="s">
        <v>349</v>
      </c>
      <c r="K372" s="562">
        <v>13.1</v>
      </c>
      <c r="L372" s="562">
        <v>103</v>
      </c>
      <c r="M372" s="644">
        <v>13</v>
      </c>
      <c r="N372" s="644">
        <v>100</v>
      </c>
      <c r="O372" s="556"/>
      <c r="P372" s="556"/>
      <c r="Q372" s="556"/>
      <c r="R372" s="556"/>
      <c r="S372" s="556"/>
    </row>
    <row r="373" spans="1:22">
      <c r="A373" s="562" t="s">
        <v>372</v>
      </c>
      <c r="B373" s="563">
        <v>42713</v>
      </c>
      <c r="C373" s="580">
        <v>0.55545500000000003</v>
      </c>
      <c r="D373" s="644">
        <v>0.6</v>
      </c>
      <c r="E373" s="583">
        <v>1.06</v>
      </c>
      <c r="F373" s="582">
        <v>1.32</v>
      </c>
      <c r="G373" s="582">
        <v>0.19</v>
      </c>
      <c r="H373" s="565" t="s">
        <v>348</v>
      </c>
      <c r="I373" s="565" t="s">
        <v>349</v>
      </c>
      <c r="J373" s="565" t="s">
        <v>349</v>
      </c>
      <c r="K373" s="562">
        <v>11.4</v>
      </c>
      <c r="L373" s="562">
        <v>102</v>
      </c>
      <c r="M373" s="644">
        <v>11</v>
      </c>
      <c r="N373" s="644">
        <v>100</v>
      </c>
      <c r="O373" s="556"/>
      <c r="P373" s="556"/>
      <c r="Q373" s="556"/>
      <c r="R373" s="556"/>
      <c r="S373" s="556"/>
      <c r="T373" s="558"/>
      <c r="U373" s="553"/>
    </row>
    <row r="374" spans="1:22">
      <c r="A374" s="562" t="s">
        <v>372</v>
      </c>
      <c r="B374" s="563">
        <v>42720</v>
      </c>
      <c r="C374" s="580">
        <v>0.42183799999999999</v>
      </c>
      <c r="D374" s="565" t="s">
        <v>350</v>
      </c>
      <c r="E374" s="582">
        <v>1.34</v>
      </c>
      <c r="F374" s="582">
        <v>0.71399999999999997</v>
      </c>
      <c r="G374" s="582">
        <v>0.627</v>
      </c>
      <c r="H374" s="565" t="s">
        <v>348</v>
      </c>
      <c r="I374" s="565" t="s">
        <v>349</v>
      </c>
      <c r="J374" s="565" t="s">
        <v>349</v>
      </c>
      <c r="K374" s="562">
        <v>11.5</v>
      </c>
      <c r="L374" s="562">
        <v>102</v>
      </c>
      <c r="M374" s="644">
        <v>12</v>
      </c>
      <c r="N374" s="644">
        <v>100</v>
      </c>
      <c r="O374" s="556"/>
      <c r="P374" s="556"/>
      <c r="Q374" s="556"/>
      <c r="R374" s="556"/>
      <c r="S374" s="556"/>
      <c r="T374" s="558"/>
      <c r="U374" s="553"/>
    </row>
    <row r="375" spans="1:22">
      <c r="A375" s="562" t="s">
        <v>372</v>
      </c>
      <c r="B375" s="563">
        <v>42727</v>
      </c>
      <c r="C375" s="580">
        <v>0.64194799999999996</v>
      </c>
      <c r="D375" s="644">
        <v>0.6</v>
      </c>
      <c r="E375" s="583">
        <v>1.77</v>
      </c>
      <c r="F375" s="583">
        <v>1.8</v>
      </c>
      <c r="G375" s="583">
        <v>0.108</v>
      </c>
      <c r="H375" s="565" t="s">
        <v>348</v>
      </c>
      <c r="I375" s="565" t="s">
        <v>349</v>
      </c>
      <c r="J375" s="565" t="s">
        <v>349</v>
      </c>
      <c r="K375" s="562">
        <v>11.2</v>
      </c>
      <c r="L375" s="562">
        <v>108</v>
      </c>
      <c r="M375" s="644">
        <v>11</v>
      </c>
      <c r="N375" s="644">
        <v>110</v>
      </c>
      <c r="O375" s="556"/>
      <c r="P375" s="556"/>
      <c r="Q375" s="556"/>
      <c r="R375" s="556"/>
      <c r="S375" s="552"/>
      <c r="T375" s="558"/>
      <c r="U375" s="552"/>
      <c r="V375" s="553"/>
    </row>
    <row r="376" spans="1:22">
      <c r="A376" s="562" t="s">
        <v>372</v>
      </c>
      <c r="B376" s="563">
        <v>42744</v>
      </c>
      <c r="C376" s="580">
        <v>0.58211100000000005</v>
      </c>
      <c r="D376" s="644">
        <v>0.6</v>
      </c>
      <c r="E376" s="582">
        <v>0.47599999999999998</v>
      </c>
      <c r="F376" s="584">
        <v>1.54</v>
      </c>
      <c r="G376" s="582">
        <v>1.29</v>
      </c>
      <c r="H376" s="565" t="s">
        <v>348</v>
      </c>
      <c r="I376" s="565" t="s">
        <v>349</v>
      </c>
      <c r="J376" s="565" t="s">
        <v>349</v>
      </c>
      <c r="K376" s="562">
        <v>11.9</v>
      </c>
      <c r="L376" s="562">
        <v>107</v>
      </c>
      <c r="M376" s="644">
        <v>12</v>
      </c>
      <c r="N376" s="644">
        <v>110</v>
      </c>
      <c r="O376" s="556"/>
      <c r="P376" s="556"/>
      <c r="Q376" s="556"/>
      <c r="R376" s="556"/>
      <c r="S376" s="552"/>
      <c r="T376" s="558"/>
    </row>
    <row r="377" spans="1:22">
      <c r="A377" s="562" t="s">
        <v>372</v>
      </c>
      <c r="B377" s="563">
        <v>42751</v>
      </c>
      <c r="C377" s="580">
        <v>0.68705700000000003</v>
      </c>
      <c r="D377" s="644">
        <v>0.7</v>
      </c>
      <c r="E377" s="583">
        <v>0.82199999999999995</v>
      </c>
      <c r="F377" s="581">
        <v>1.8</v>
      </c>
      <c r="G377" s="583">
        <v>1.1399999999999999</v>
      </c>
      <c r="H377" s="565" t="s">
        <v>348</v>
      </c>
      <c r="I377" s="565" t="s">
        <v>349</v>
      </c>
      <c r="J377" s="565" t="s">
        <v>349</v>
      </c>
      <c r="K377" s="562">
        <v>11.3</v>
      </c>
      <c r="L377" s="562">
        <v>117</v>
      </c>
      <c r="M377" s="644">
        <v>11</v>
      </c>
      <c r="N377" s="644">
        <v>120</v>
      </c>
      <c r="O377" s="556"/>
      <c r="P377" s="556"/>
      <c r="Q377" s="556"/>
      <c r="R377" s="556"/>
      <c r="S377" s="552"/>
      <c r="T377" s="558"/>
      <c r="U377" s="552"/>
      <c r="V377" s="553"/>
    </row>
    <row r="378" spans="1:22">
      <c r="A378" s="562" t="s">
        <v>372</v>
      </c>
      <c r="B378" s="563">
        <v>42758</v>
      </c>
      <c r="C378" s="580">
        <v>0.48362300000000003</v>
      </c>
      <c r="D378" s="565" t="s">
        <v>350</v>
      </c>
      <c r="E378" s="582">
        <v>0.68899999999999995</v>
      </c>
      <c r="F378" s="583">
        <v>1.68</v>
      </c>
      <c r="G378" s="582">
        <v>1.04</v>
      </c>
      <c r="H378" s="565" t="s">
        <v>348</v>
      </c>
      <c r="I378" s="565" t="s">
        <v>349</v>
      </c>
      <c r="J378" s="565" t="s">
        <v>349</v>
      </c>
      <c r="K378" s="562">
        <v>11.4</v>
      </c>
      <c r="L378" s="562">
        <v>110</v>
      </c>
      <c r="M378" s="644">
        <v>11</v>
      </c>
      <c r="N378" s="644">
        <v>110</v>
      </c>
      <c r="O378" s="556"/>
      <c r="P378" s="556"/>
      <c r="Q378" s="556"/>
      <c r="R378" s="556"/>
      <c r="S378" s="556"/>
      <c r="T378" s="558"/>
      <c r="U378" s="553"/>
    </row>
    <row r="379" spans="1:22">
      <c r="A379" s="562" t="s">
        <v>372</v>
      </c>
      <c r="B379" s="563">
        <v>42765</v>
      </c>
      <c r="C379" s="580">
        <v>0.26136700000000002</v>
      </c>
      <c r="D379" s="565" t="s">
        <v>350</v>
      </c>
      <c r="E379" s="582">
        <v>0.56000000000000005</v>
      </c>
      <c r="F379" s="582">
        <v>0.88800000000000001</v>
      </c>
      <c r="G379" s="582">
        <v>6.8699999999999997E-2</v>
      </c>
      <c r="H379" s="565" t="s">
        <v>348</v>
      </c>
      <c r="I379" s="565" t="s">
        <v>349</v>
      </c>
      <c r="J379" s="565" t="s">
        <v>349</v>
      </c>
      <c r="K379" s="562">
        <v>12.3</v>
      </c>
      <c r="L379" s="562">
        <v>116</v>
      </c>
      <c r="M379" s="644">
        <v>12</v>
      </c>
      <c r="N379" s="644">
        <v>120</v>
      </c>
      <c r="O379" s="556"/>
      <c r="P379" s="556"/>
      <c r="Q379" s="556"/>
      <c r="R379" s="556"/>
      <c r="S379" s="556"/>
      <c r="T379" s="558"/>
      <c r="U379" s="553"/>
    </row>
    <row r="380" spans="1:22">
      <c r="A380" s="562" t="s">
        <v>372</v>
      </c>
      <c r="B380" s="563">
        <v>42772</v>
      </c>
      <c r="C380" s="580">
        <v>0.25812499999999999</v>
      </c>
      <c r="D380" s="565" t="s">
        <v>350</v>
      </c>
      <c r="E380" s="582">
        <v>0.70199999999999996</v>
      </c>
      <c r="F380" s="582">
        <v>0.72299999999999998</v>
      </c>
      <c r="G380" s="582">
        <v>-0.245</v>
      </c>
      <c r="H380" s="565" t="s">
        <v>348</v>
      </c>
      <c r="I380" s="565" t="s">
        <v>349</v>
      </c>
      <c r="J380" s="565" t="s">
        <v>349</v>
      </c>
      <c r="K380" s="562">
        <v>14.8</v>
      </c>
      <c r="L380" s="562">
        <v>129</v>
      </c>
      <c r="M380" s="644">
        <v>15</v>
      </c>
      <c r="N380" s="644">
        <v>130</v>
      </c>
      <c r="O380" s="556"/>
      <c r="P380" s="556"/>
      <c r="Q380" s="556"/>
      <c r="R380" s="556"/>
      <c r="S380" s="556"/>
      <c r="T380" s="558"/>
      <c r="U380" s="553"/>
    </row>
    <row r="381" spans="1:22">
      <c r="A381" s="562" t="s">
        <v>372</v>
      </c>
      <c r="B381" s="563">
        <v>42779</v>
      </c>
      <c r="C381" s="580">
        <v>0.95332099999999997</v>
      </c>
      <c r="D381" s="644">
        <v>1</v>
      </c>
      <c r="E381" s="581">
        <v>1.5</v>
      </c>
      <c r="F381" s="581">
        <v>1.49</v>
      </c>
      <c r="G381" s="581">
        <v>2.61</v>
      </c>
      <c r="H381" s="565" t="s">
        <v>348</v>
      </c>
      <c r="I381" s="565" t="s">
        <v>349</v>
      </c>
      <c r="J381" s="644">
        <v>3</v>
      </c>
      <c r="K381" s="562">
        <v>12.5</v>
      </c>
      <c r="L381" s="562">
        <v>91</v>
      </c>
      <c r="M381" s="644">
        <v>12</v>
      </c>
      <c r="N381" s="644">
        <v>90</v>
      </c>
      <c r="O381" s="556"/>
      <c r="P381" s="556"/>
      <c r="Q381" s="556"/>
      <c r="R381" s="556"/>
      <c r="S381" s="556"/>
      <c r="T381" s="558"/>
      <c r="U381" s="553"/>
    </row>
    <row r="382" spans="1:22">
      <c r="A382" s="562" t="s">
        <v>372</v>
      </c>
      <c r="B382" s="563">
        <v>42786</v>
      </c>
      <c r="C382" s="580">
        <v>2.3480349999999999</v>
      </c>
      <c r="D382" s="644">
        <v>2.2999999999999998</v>
      </c>
      <c r="E382" s="582">
        <v>0.72099999999999997</v>
      </c>
      <c r="F382" s="582">
        <v>0.76</v>
      </c>
      <c r="G382" s="582">
        <v>0.76800000000000002</v>
      </c>
      <c r="H382" s="565" t="s">
        <v>348</v>
      </c>
      <c r="I382" s="565" t="s">
        <v>349</v>
      </c>
      <c r="J382" s="565" t="s">
        <v>349</v>
      </c>
      <c r="K382" s="562">
        <v>11.4</v>
      </c>
      <c r="L382" s="562">
        <v>106</v>
      </c>
      <c r="M382" s="644">
        <v>11</v>
      </c>
      <c r="N382" s="644">
        <v>110</v>
      </c>
      <c r="O382" s="556"/>
      <c r="P382" s="556"/>
      <c r="Q382" s="556"/>
      <c r="R382" s="556"/>
      <c r="S382" s="556"/>
      <c r="T382" s="558"/>
      <c r="U382" s="553"/>
    </row>
    <row r="383" spans="1:22">
      <c r="A383" s="562" t="s">
        <v>372</v>
      </c>
      <c r="B383" s="563">
        <v>42793</v>
      </c>
      <c r="C383" s="580">
        <v>0.43872152863813974</v>
      </c>
      <c r="D383" s="565" t="s">
        <v>350</v>
      </c>
      <c r="E383" s="550">
        <v>-0.23200000000000001</v>
      </c>
      <c r="F383" s="550">
        <v>2.14</v>
      </c>
      <c r="G383" s="550">
        <v>2.04</v>
      </c>
      <c r="H383" s="565" t="s">
        <v>348</v>
      </c>
      <c r="I383" s="644">
        <v>2</v>
      </c>
      <c r="J383" s="644">
        <v>2</v>
      </c>
      <c r="K383" s="562">
        <v>14.2</v>
      </c>
      <c r="L383" s="562">
        <v>125</v>
      </c>
      <c r="M383" s="644">
        <v>14</v>
      </c>
      <c r="N383" s="644">
        <v>120</v>
      </c>
      <c r="O383" s="556"/>
      <c r="P383" s="556"/>
      <c r="Q383" s="556"/>
      <c r="R383" s="556"/>
      <c r="S383" s="556"/>
      <c r="T383" s="558"/>
      <c r="U383" s="553"/>
    </row>
    <row r="384" spans="1:22">
      <c r="A384" s="562" t="s">
        <v>372</v>
      </c>
      <c r="B384" s="563">
        <v>42800</v>
      </c>
      <c r="C384" s="580">
        <v>1.1787553607166683</v>
      </c>
      <c r="D384" s="644">
        <v>1.2</v>
      </c>
      <c r="E384" s="550">
        <v>1.54</v>
      </c>
      <c r="F384" s="550">
        <v>0.99099999999999999</v>
      </c>
      <c r="G384" s="550">
        <v>0.69699999999999995</v>
      </c>
      <c r="H384" s="565" t="s">
        <v>348</v>
      </c>
      <c r="I384" s="565" t="s">
        <v>349</v>
      </c>
      <c r="J384" s="565" t="s">
        <v>349</v>
      </c>
      <c r="K384" s="562">
        <v>11.6</v>
      </c>
      <c r="L384" s="562">
        <v>120</v>
      </c>
      <c r="M384" s="644">
        <v>12</v>
      </c>
      <c r="N384" s="644">
        <v>120</v>
      </c>
      <c r="O384" s="556"/>
      <c r="P384" s="556"/>
      <c r="Q384" s="556"/>
      <c r="R384" s="556"/>
      <c r="S384" s="556"/>
      <c r="T384" s="558"/>
      <c r="U384" s="553"/>
    </row>
    <row r="385" spans="1:39">
      <c r="A385" s="562" t="s">
        <v>372</v>
      </c>
      <c r="B385" s="563">
        <v>42807</v>
      </c>
      <c r="C385" s="580">
        <v>2.6696716858858287</v>
      </c>
      <c r="D385" s="644">
        <v>2.7</v>
      </c>
      <c r="E385" s="550">
        <v>2.38</v>
      </c>
      <c r="F385" s="550">
        <v>0.61299999999999999</v>
      </c>
      <c r="G385" s="550">
        <v>2.88</v>
      </c>
      <c r="H385" s="565" t="s">
        <v>348</v>
      </c>
      <c r="I385" s="565" t="s">
        <v>349</v>
      </c>
      <c r="J385" s="644">
        <v>3</v>
      </c>
      <c r="K385" s="562">
        <v>14.5</v>
      </c>
      <c r="L385" s="562">
        <v>129</v>
      </c>
      <c r="M385" s="644">
        <v>14</v>
      </c>
      <c r="N385" s="644">
        <v>130</v>
      </c>
      <c r="O385" s="556"/>
      <c r="P385" s="556"/>
      <c r="Q385" s="556"/>
      <c r="R385" s="556"/>
      <c r="S385" s="556"/>
      <c r="T385" s="558"/>
      <c r="U385" s="553"/>
    </row>
    <row r="386" spans="1:39">
      <c r="A386" s="562" t="s">
        <v>372</v>
      </c>
      <c r="B386" s="563">
        <v>42814</v>
      </c>
      <c r="C386" s="580">
        <v>0.81459346542944977</v>
      </c>
      <c r="D386" s="644">
        <v>0.8</v>
      </c>
      <c r="E386" s="550">
        <v>4.9399999999999999E-2</v>
      </c>
      <c r="F386" s="550">
        <v>1.21</v>
      </c>
      <c r="G386" s="550">
        <v>3.8399999999999997E-2</v>
      </c>
      <c r="H386" s="565" t="s">
        <v>348</v>
      </c>
      <c r="I386" s="565" t="s">
        <v>349</v>
      </c>
      <c r="J386" s="565" t="s">
        <v>349</v>
      </c>
      <c r="K386" s="562">
        <v>14.8</v>
      </c>
      <c r="L386" s="562">
        <v>124</v>
      </c>
      <c r="M386" s="644">
        <v>15</v>
      </c>
      <c r="N386" s="644">
        <v>120</v>
      </c>
      <c r="O386" s="567"/>
      <c r="P386" s="567"/>
      <c r="Q386" s="567"/>
      <c r="R386" s="567"/>
      <c r="S386" s="567"/>
      <c r="T386" s="569"/>
      <c r="U386" s="565"/>
    </row>
    <row r="387" spans="1:39">
      <c r="A387" s="562" t="s">
        <v>372</v>
      </c>
      <c r="B387" s="563">
        <v>42821</v>
      </c>
      <c r="C387" s="580">
        <v>1.0540234325258224</v>
      </c>
      <c r="D387" s="644">
        <v>1.1000000000000001</v>
      </c>
      <c r="E387" s="550">
        <v>1.19</v>
      </c>
      <c r="F387" s="550">
        <v>0.27500000000000002</v>
      </c>
      <c r="G387" s="550">
        <v>1.37</v>
      </c>
      <c r="H387" s="565" t="s">
        <v>348</v>
      </c>
      <c r="I387" s="565" t="s">
        <v>349</v>
      </c>
      <c r="J387" s="565" t="s">
        <v>349</v>
      </c>
      <c r="K387" s="562">
        <v>15.5</v>
      </c>
      <c r="L387" s="562">
        <v>140</v>
      </c>
      <c r="M387" s="644">
        <v>16</v>
      </c>
      <c r="N387" s="644">
        <v>140</v>
      </c>
      <c r="O387" s="556"/>
      <c r="P387" s="556"/>
      <c r="Q387" s="556"/>
      <c r="R387" s="556"/>
      <c r="S387" s="556"/>
      <c r="T387" s="558"/>
      <c r="U387" s="553"/>
    </row>
    <row r="388" spans="1:39">
      <c r="A388" s="562" t="s">
        <v>84</v>
      </c>
      <c r="B388" s="563">
        <v>42705</v>
      </c>
      <c r="C388" s="580">
        <v>0.45593</v>
      </c>
      <c r="D388" s="565" t="s">
        <v>350</v>
      </c>
      <c r="E388" s="581">
        <v>-0.45400000000000001</v>
      </c>
      <c r="F388" s="582">
        <v>2.2999999999999998</v>
      </c>
      <c r="G388" s="582">
        <v>1.03</v>
      </c>
      <c r="H388" s="565" t="s">
        <v>348</v>
      </c>
      <c r="I388" s="644">
        <v>2</v>
      </c>
      <c r="J388" s="565" t="s">
        <v>349</v>
      </c>
      <c r="K388" s="562">
        <v>13.8</v>
      </c>
      <c r="L388" s="562">
        <v>118</v>
      </c>
      <c r="M388" s="644">
        <v>14</v>
      </c>
      <c r="N388" s="644">
        <v>120</v>
      </c>
      <c r="O388" s="644">
        <v>0.3</v>
      </c>
      <c r="P388" s="567" t="s">
        <v>326</v>
      </c>
      <c r="Q388" s="567" t="s">
        <v>326</v>
      </c>
      <c r="R388" s="556"/>
      <c r="S388" s="556"/>
      <c r="T388" s="541">
        <v>7.3371526104848997E-2</v>
      </c>
      <c r="U388" s="557">
        <v>36.081099999999999</v>
      </c>
      <c r="V388" s="557">
        <v>20.708400000000001</v>
      </c>
      <c r="W388" s="557">
        <v>49.974411000000003</v>
      </c>
      <c r="X388" s="542">
        <v>1025.3978</v>
      </c>
      <c r="Y388" s="557">
        <v>7.4066999999999998</v>
      </c>
      <c r="Z388" s="542">
        <v>102.101</v>
      </c>
      <c r="AA388" s="557">
        <v>8.234</v>
      </c>
      <c r="AB388" s="557">
        <v>0.4012</v>
      </c>
      <c r="AC388" s="557">
        <v>0.33900000000000002</v>
      </c>
      <c r="AD388" s="557">
        <v>36.080399999999997</v>
      </c>
      <c r="AE388" s="557">
        <v>20.722000000000001</v>
      </c>
      <c r="AF388" s="557">
        <v>49.988833999999997</v>
      </c>
      <c r="AG388" s="542">
        <v>1025.4029</v>
      </c>
      <c r="AH388" s="557">
        <v>7.3975999999999997</v>
      </c>
      <c r="AI388" s="542">
        <v>102.001</v>
      </c>
      <c r="AJ388" s="557">
        <v>8.234</v>
      </c>
      <c r="AK388" s="557">
        <v>0.49130000000000001</v>
      </c>
      <c r="AL388" s="557">
        <v>0.37469999999999998</v>
      </c>
      <c r="AM388" s="542">
        <v>7.1</v>
      </c>
    </row>
    <row r="389" spans="1:39">
      <c r="A389" s="562" t="s">
        <v>84</v>
      </c>
      <c r="B389" s="563">
        <v>42713</v>
      </c>
      <c r="C389" s="580">
        <v>0.73530600000000002</v>
      </c>
      <c r="D389" s="644">
        <v>0.7</v>
      </c>
      <c r="E389" s="583">
        <v>1.57</v>
      </c>
      <c r="F389" s="582">
        <v>2.63</v>
      </c>
      <c r="G389" s="582">
        <v>1.46</v>
      </c>
      <c r="H389" s="565" t="s">
        <v>348</v>
      </c>
      <c r="I389" s="644">
        <v>3</v>
      </c>
      <c r="J389" s="565" t="s">
        <v>349</v>
      </c>
      <c r="K389" s="562">
        <v>14.4</v>
      </c>
      <c r="L389" s="562">
        <v>115</v>
      </c>
      <c r="M389" s="644">
        <v>14</v>
      </c>
      <c r="N389" s="644">
        <v>120</v>
      </c>
      <c r="O389" s="644">
        <v>0.4</v>
      </c>
      <c r="P389" s="567" t="s">
        <v>326</v>
      </c>
      <c r="Q389" s="567" t="s">
        <v>326</v>
      </c>
      <c r="R389" s="556"/>
      <c r="S389" s="556"/>
      <c r="T389" s="558">
        <v>6.4280038788191482E-2</v>
      </c>
      <c r="U389" s="557">
        <v>36.468800000000002</v>
      </c>
      <c r="V389" s="557">
        <v>21.103000000000002</v>
      </c>
      <c r="W389" s="557">
        <v>50.869328000000003</v>
      </c>
      <c r="X389" s="542">
        <v>1025.5859</v>
      </c>
      <c r="Y389" s="557">
        <v>7.1281999999999996</v>
      </c>
      <c r="Z389" s="542">
        <v>99.188000000000002</v>
      </c>
      <c r="AA389" s="557">
        <v>8.1379999999999999</v>
      </c>
      <c r="AB389" s="557">
        <v>0.45490000000000003</v>
      </c>
      <c r="AC389" s="557">
        <v>0.34520000000000001</v>
      </c>
      <c r="AD389" s="557">
        <v>36.450099999999999</v>
      </c>
      <c r="AE389" s="557">
        <v>20.831399999999999</v>
      </c>
      <c r="AF389" s="557">
        <v>50.559643000000001</v>
      </c>
      <c r="AG389" s="542">
        <v>1025.6543999999999</v>
      </c>
      <c r="AH389" s="557">
        <v>7.3179999999999996</v>
      </c>
      <c r="AI389" s="542">
        <v>101.32299999999999</v>
      </c>
      <c r="AJ389" s="557">
        <v>8.1709999999999994</v>
      </c>
      <c r="AK389" s="557">
        <v>0.41089999999999999</v>
      </c>
      <c r="AL389" s="557">
        <v>0.35539999999999999</v>
      </c>
      <c r="AM389" s="542">
        <v>8.4</v>
      </c>
    </row>
    <row r="390" spans="1:39">
      <c r="A390" s="562" t="s">
        <v>84</v>
      </c>
      <c r="B390" s="563">
        <v>42720</v>
      </c>
      <c r="C390" s="580">
        <v>0.71449300000000004</v>
      </c>
      <c r="D390" s="644">
        <v>0.7</v>
      </c>
      <c r="E390" s="582">
        <v>1.34</v>
      </c>
      <c r="F390" s="582">
        <v>1.23</v>
      </c>
      <c r="G390" s="582">
        <v>0.82699999999999996</v>
      </c>
      <c r="H390" s="565" t="s">
        <v>348</v>
      </c>
      <c r="I390" s="565" t="s">
        <v>349</v>
      </c>
      <c r="J390" s="565" t="s">
        <v>349</v>
      </c>
      <c r="K390" s="562">
        <v>11.4</v>
      </c>
      <c r="L390" s="562">
        <v>106</v>
      </c>
      <c r="M390" s="644">
        <v>11</v>
      </c>
      <c r="N390" s="644">
        <v>110</v>
      </c>
      <c r="O390" s="644">
        <v>0.3</v>
      </c>
      <c r="P390" s="567" t="s">
        <v>326</v>
      </c>
      <c r="Q390" s="567" t="s">
        <v>326</v>
      </c>
      <c r="R390" s="556"/>
      <c r="S390" s="556"/>
      <c r="T390" s="541">
        <v>8.0768538618248897E-2</v>
      </c>
      <c r="U390" s="557">
        <v>36.532600000000002</v>
      </c>
      <c r="V390" s="557">
        <v>21.789000000000001</v>
      </c>
      <c r="W390" s="557">
        <v>51.677835999999999</v>
      </c>
      <c r="X390" s="542">
        <v>1025.4436000000001</v>
      </c>
      <c r="Y390" s="557">
        <v>7.7154999999999996</v>
      </c>
      <c r="Z390" s="542">
        <v>108.723</v>
      </c>
      <c r="AA390" s="557">
        <v>8.032</v>
      </c>
      <c r="AB390" s="557">
        <v>0.42959999999999998</v>
      </c>
      <c r="AC390" s="557">
        <v>0.33119999999999999</v>
      </c>
      <c r="AD390" s="557">
        <v>36.521500000000003</v>
      </c>
      <c r="AE390" s="557">
        <v>21.783899999999999</v>
      </c>
      <c r="AF390" s="557">
        <v>51.659367000000003</v>
      </c>
      <c r="AG390" s="542">
        <v>1025.4444000000001</v>
      </c>
      <c r="AH390" s="557">
        <v>7.6642000000000001</v>
      </c>
      <c r="AI390" s="542">
        <v>107.98399999999999</v>
      </c>
      <c r="AJ390" s="557">
        <v>8.0449999999999999</v>
      </c>
      <c r="AK390" s="557">
        <v>0.36959999999999998</v>
      </c>
      <c r="AL390" s="557">
        <v>0.31259999999999999</v>
      </c>
      <c r="AM390" s="542">
        <v>6.9</v>
      </c>
    </row>
    <row r="391" spans="1:39">
      <c r="A391" s="562" t="s">
        <v>84</v>
      </c>
      <c r="B391" s="563">
        <v>42727</v>
      </c>
      <c r="C391" s="580">
        <v>0.92748399999999998</v>
      </c>
      <c r="D391" s="644">
        <v>0.9</v>
      </c>
      <c r="E391" s="583">
        <v>2.1</v>
      </c>
      <c r="F391" s="583">
        <v>3.64</v>
      </c>
      <c r="G391" s="583">
        <v>0.58399999999999996</v>
      </c>
      <c r="H391" s="565" t="s">
        <v>348</v>
      </c>
      <c r="I391" s="644">
        <v>4</v>
      </c>
      <c r="J391" s="565" t="s">
        <v>349</v>
      </c>
      <c r="K391" s="562">
        <v>12.8</v>
      </c>
      <c r="L391" s="562">
        <v>135</v>
      </c>
      <c r="M391" s="644">
        <v>13</v>
      </c>
      <c r="N391" s="644">
        <v>140</v>
      </c>
      <c r="O391" s="644">
        <v>0.3</v>
      </c>
      <c r="P391" s="567" t="s">
        <v>326</v>
      </c>
      <c r="Q391" s="567" t="s">
        <v>326</v>
      </c>
      <c r="R391" s="556"/>
      <c r="S391" s="552"/>
      <c r="T391" s="541">
        <v>6.8539765010155934E-2</v>
      </c>
      <c r="U391" s="557">
        <v>36.768300000000004</v>
      </c>
      <c r="V391" s="557">
        <v>23.107800000000001</v>
      </c>
      <c r="W391" s="557">
        <v>53.392412999999998</v>
      </c>
      <c r="X391" s="542">
        <v>1025.2479000000001</v>
      </c>
      <c r="Y391" s="557">
        <v>6.8432000000000004</v>
      </c>
      <c r="Z391" s="542">
        <v>98.828000000000003</v>
      </c>
      <c r="AA391" s="557">
        <v>8.0749999999999993</v>
      </c>
      <c r="AB391" s="557">
        <v>0.2223</v>
      </c>
      <c r="AC391" s="557">
        <v>0.33050000000000002</v>
      </c>
      <c r="AD391" s="557">
        <v>36.768300000000004</v>
      </c>
      <c r="AE391" s="557">
        <v>23.119700000000002</v>
      </c>
      <c r="AF391" s="557">
        <v>53.405965999999999</v>
      </c>
      <c r="AG391" s="542">
        <v>1025.2507000000001</v>
      </c>
      <c r="AH391" s="557">
        <v>6.9179000000000004</v>
      </c>
      <c r="AI391" s="542">
        <v>99.927000000000007</v>
      </c>
      <c r="AJ391" s="557">
        <v>8.08</v>
      </c>
      <c r="AK391" s="557">
        <v>0.20130000000000001</v>
      </c>
      <c r="AL391" s="557">
        <v>0.34410000000000002</v>
      </c>
      <c r="AM391" s="542">
        <v>7.7</v>
      </c>
    </row>
    <row r="392" spans="1:39">
      <c r="A392" s="562" t="s">
        <v>84</v>
      </c>
      <c r="B392" s="563">
        <v>42744</v>
      </c>
      <c r="C392" s="580">
        <v>0.49609799999999998</v>
      </c>
      <c r="D392" s="565" t="s">
        <v>350</v>
      </c>
      <c r="E392" s="582">
        <v>0.442</v>
      </c>
      <c r="F392" s="584">
        <v>1.54</v>
      </c>
      <c r="G392" s="582">
        <v>1.1000000000000001</v>
      </c>
      <c r="H392" s="565" t="s">
        <v>348</v>
      </c>
      <c r="I392" s="565" t="s">
        <v>349</v>
      </c>
      <c r="J392" s="565" t="s">
        <v>349</v>
      </c>
      <c r="K392" s="562">
        <v>13</v>
      </c>
      <c r="L392" s="562">
        <v>117</v>
      </c>
      <c r="M392" s="644">
        <v>13</v>
      </c>
      <c r="N392" s="644">
        <v>120</v>
      </c>
      <c r="O392" s="644">
        <v>0.2</v>
      </c>
      <c r="P392" s="567" t="s">
        <v>326</v>
      </c>
      <c r="Q392" s="567" t="s">
        <v>326</v>
      </c>
      <c r="R392" s="556"/>
      <c r="S392" s="552"/>
      <c r="T392" s="541">
        <v>6.9718122466878599E-2</v>
      </c>
      <c r="U392" s="557">
        <v>36.924399999999999</v>
      </c>
      <c r="V392" s="557">
        <v>22.761299999999999</v>
      </c>
      <c r="W392" s="557">
        <v>53.218366000000003</v>
      </c>
      <c r="X392" s="542">
        <v>1025.4663</v>
      </c>
      <c r="Y392" s="557">
        <v>6.5814000000000004</v>
      </c>
      <c r="Z392" s="542">
        <v>94.56</v>
      </c>
      <c r="AA392" s="557">
        <v>8.0839999999999996</v>
      </c>
      <c r="AB392" s="557">
        <v>0.33910000000000001</v>
      </c>
      <c r="AC392" s="557">
        <v>0.30080000000000001</v>
      </c>
      <c r="AD392" s="557">
        <v>36.925899999999999</v>
      </c>
      <c r="AE392" s="557">
        <v>22.0534</v>
      </c>
      <c r="AF392" s="557">
        <v>52.457118000000001</v>
      </c>
      <c r="AG392" s="542">
        <v>1025.6760999999999</v>
      </c>
      <c r="AH392" s="557">
        <v>7.4528999999999996</v>
      </c>
      <c r="AI392" s="542">
        <v>105.759</v>
      </c>
      <c r="AJ392" s="557">
        <v>8.1180000000000003</v>
      </c>
      <c r="AK392" s="557">
        <v>0.28420000000000001</v>
      </c>
      <c r="AL392" s="557">
        <v>0.33579999999999999</v>
      </c>
      <c r="AM392" s="542">
        <v>7.3</v>
      </c>
    </row>
    <row r="393" spans="1:39">
      <c r="A393" s="562" t="s">
        <v>84</v>
      </c>
      <c r="B393" s="563">
        <v>42751</v>
      </c>
      <c r="C393" s="580">
        <v>1.102374</v>
      </c>
      <c r="D393" s="644">
        <v>1.1000000000000001</v>
      </c>
      <c r="E393" s="583">
        <v>0.92500000000000004</v>
      </c>
      <c r="F393" s="581">
        <v>2.4500000000000002</v>
      </c>
      <c r="G393" s="583">
        <v>0.76900000000000002</v>
      </c>
      <c r="H393" s="565" t="s">
        <v>348</v>
      </c>
      <c r="I393" s="644">
        <v>2</v>
      </c>
      <c r="J393" s="565" t="s">
        <v>349</v>
      </c>
      <c r="K393" s="562">
        <v>12.9</v>
      </c>
      <c r="L393" s="562">
        <v>112</v>
      </c>
      <c r="M393" s="644">
        <v>13</v>
      </c>
      <c r="N393" s="644">
        <v>110</v>
      </c>
      <c r="O393" s="644">
        <v>0.4</v>
      </c>
      <c r="P393" s="567" t="s">
        <v>326</v>
      </c>
      <c r="Q393" s="567" t="s">
        <v>326</v>
      </c>
      <c r="R393" s="556"/>
      <c r="S393" s="552"/>
      <c r="T393" s="541">
        <v>7.5479464961009796E-2</v>
      </c>
      <c r="U393" s="557">
        <v>36.989100000000001</v>
      </c>
      <c r="V393" s="557">
        <v>22.110800000000001</v>
      </c>
      <c r="W393" s="557">
        <v>52.598052000000003</v>
      </c>
      <c r="X393" s="542">
        <v>1025.7011</v>
      </c>
      <c r="Y393" s="557">
        <v>7.3097000000000003</v>
      </c>
      <c r="Z393" s="542">
        <v>103.87</v>
      </c>
      <c r="AA393" s="557">
        <v>8.2050000000000001</v>
      </c>
      <c r="AB393" s="557">
        <v>0.2142</v>
      </c>
      <c r="AC393" s="557">
        <v>0.33329999999999999</v>
      </c>
      <c r="AD393" s="557">
        <v>36.991100000000003</v>
      </c>
      <c r="AE393" s="557">
        <v>22.122299999999999</v>
      </c>
      <c r="AF393" s="557">
        <v>52.613688000000003</v>
      </c>
      <c r="AG393" s="542">
        <v>1025.7065</v>
      </c>
      <c r="AH393" s="557">
        <v>7.4177</v>
      </c>
      <c r="AI393" s="542">
        <v>105.428</v>
      </c>
      <c r="AJ393" s="557">
        <v>8.0990000000000002</v>
      </c>
      <c r="AK393" s="557">
        <v>0.2414</v>
      </c>
      <c r="AL393" s="557">
        <v>0.33889999999999998</v>
      </c>
      <c r="AM393" s="542">
        <v>7</v>
      </c>
    </row>
    <row r="394" spans="1:39">
      <c r="A394" s="562" t="s">
        <v>84</v>
      </c>
      <c r="B394" s="563">
        <v>42758</v>
      </c>
      <c r="C394" s="580">
        <v>0.71222200000000002</v>
      </c>
      <c r="D394" s="644">
        <v>0.7</v>
      </c>
      <c r="E394" s="582">
        <v>1.41</v>
      </c>
      <c r="F394" s="583">
        <v>2.14</v>
      </c>
      <c r="G394" s="582">
        <v>1.36</v>
      </c>
      <c r="H394" s="565" t="s">
        <v>348</v>
      </c>
      <c r="I394" s="644">
        <v>2</v>
      </c>
      <c r="J394" s="565" t="s">
        <v>349</v>
      </c>
      <c r="K394" s="562">
        <v>12.3</v>
      </c>
      <c r="L394" s="562">
        <v>133</v>
      </c>
      <c r="M394" s="644">
        <v>12</v>
      </c>
      <c r="N394" s="644">
        <v>130</v>
      </c>
      <c r="O394" s="644">
        <v>0.3</v>
      </c>
      <c r="P394" s="567" t="s">
        <v>326</v>
      </c>
      <c r="Q394" s="567" t="s">
        <v>326</v>
      </c>
      <c r="R394" s="556"/>
      <c r="S394" s="556"/>
      <c r="T394" s="541">
        <v>8.139424264684407E-2</v>
      </c>
      <c r="U394" s="557">
        <v>37.2072</v>
      </c>
      <c r="V394" s="557">
        <v>21.499600000000001</v>
      </c>
      <c r="W394" s="557">
        <v>52.211337999999998</v>
      </c>
      <c r="X394" s="542">
        <v>1026.0386000000001</v>
      </c>
      <c r="Y394" s="557">
        <v>6.9908999999999999</v>
      </c>
      <c r="Z394" s="542">
        <v>98.394999999999996</v>
      </c>
      <c r="AA394" s="557">
        <v>8.3010000000000002</v>
      </c>
      <c r="AB394" s="557">
        <v>0.1996</v>
      </c>
      <c r="AC394" s="557">
        <v>0.35820000000000002</v>
      </c>
      <c r="AD394" s="557">
        <v>37.207799999999999</v>
      </c>
      <c r="AE394" s="557">
        <v>21.566600000000001</v>
      </c>
      <c r="AF394" s="557">
        <v>52.285454999999999</v>
      </c>
      <c r="AG394" s="542">
        <v>1026.0291</v>
      </c>
      <c r="AH394" s="557">
        <v>7.2698999999999998</v>
      </c>
      <c r="AI394" s="542">
        <v>102.444</v>
      </c>
      <c r="AJ394" s="557">
        <v>8.3330000000000002</v>
      </c>
      <c r="AK394" s="557">
        <v>0.2681</v>
      </c>
      <c r="AL394" s="557">
        <v>0.33650000000000002</v>
      </c>
      <c r="AM394" s="542">
        <v>5.9</v>
      </c>
    </row>
    <row r="395" spans="1:39">
      <c r="A395" s="562" t="s">
        <v>84</v>
      </c>
      <c r="B395" s="563">
        <v>42765</v>
      </c>
      <c r="C395" s="580">
        <v>1.02092</v>
      </c>
      <c r="D395" s="644">
        <v>1</v>
      </c>
      <c r="E395" s="582">
        <v>1.92</v>
      </c>
      <c r="F395" s="582">
        <v>2.04</v>
      </c>
      <c r="G395" s="582">
        <v>0.628</v>
      </c>
      <c r="H395" s="565" t="s">
        <v>348</v>
      </c>
      <c r="I395" s="644">
        <v>2</v>
      </c>
      <c r="J395" s="565" t="s">
        <v>349</v>
      </c>
      <c r="K395" s="562">
        <v>11.8</v>
      </c>
      <c r="L395" s="562">
        <v>117</v>
      </c>
      <c r="M395" s="644">
        <v>12</v>
      </c>
      <c r="N395" s="644">
        <v>120</v>
      </c>
      <c r="O395" s="644">
        <v>0.4</v>
      </c>
      <c r="P395" s="567" t="s">
        <v>326</v>
      </c>
      <c r="Q395" s="567" t="s">
        <v>326</v>
      </c>
      <c r="R395" s="556"/>
      <c r="S395" s="556"/>
      <c r="T395" s="541">
        <v>0.1090130426888766</v>
      </c>
      <c r="U395" s="557">
        <v>37.047899999999998</v>
      </c>
      <c r="V395" s="557">
        <v>22.125699999999998</v>
      </c>
      <c r="W395" s="557">
        <v>52.688189999999999</v>
      </c>
      <c r="X395" s="542">
        <v>1025.7409</v>
      </c>
      <c r="Y395" s="557">
        <v>5.9744999999999999</v>
      </c>
      <c r="Z395" s="542">
        <v>84.947999999999993</v>
      </c>
      <c r="AA395" s="557">
        <v>8.2170000000000005</v>
      </c>
      <c r="AB395" s="557">
        <v>0.4234</v>
      </c>
      <c r="AC395" s="557">
        <v>0.49469999999999997</v>
      </c>
      <c r="AD395" s="557">
        <v>37.046500000000002</v>
      </c>
      <c r="AE395" s="557">
        <v>22.1265</v>
      </c>
      <c r="AF395" s="557">
        <v>52.688124000000002</v>
      </c>
      <c r="AG395" s="542">
        <v>1025.7475999999999</v>
      </c>
      <c r="AH395" s="557">
        <v>6.0122999999999998</v>
      </c>
      <c r="AI395" s="542">
        <v>85.486999999999995</v>
      </c>
      <c r="AJ395" s="557">
        <v>8.2240000000000002</v>
      </c>
      <c r="AK395" s="557">
        <v>0.40939999999999999</v>
      </c>
      <c r="AL395" s="557">
        <v>0.45929999999999999</v>
      </c>
      <c r="AM395" s="542">
        <v>4.3</v>
      </c>
    </row>
    <row r="396" spans="1:39">
      <c r="A396" s="562" t="s">
        <v>84</v>
      </c>
      <c r="B396" s="563">
        <v>42772</v>
      </c>
      <c r="C396" s="580">
        <v>0.56342700000000001</v>
      </c>
      <c r="D396" s="644">
        <v>0.6</v>
      </c>
      <c r="E396" s="582">
        <v>1.29</v>
      </c>
      <c r="F396" s="582">
        <v>1.92</v>
      </c>
      <c r="G396" s="582">
        <v>0.55900000000000005</v>
      </c>
      <c r="H396" s="565" t="s">
        <v>348</v>
      </c>
      <c r="I396" s="565" t="s">
        <v>349</v>
      </c>
      <c r="J396" s="565" t="s">
        <v>349</v>
      </c>
      <c r="K396" s="562">
        <v>11.1</v>
      </c>
      <c r="L396" s="562">
        <v>106</v>
      </c>
      <c r="M396" s="644">
        <v>11</v>
      </c>
      <c r="N396" s="644">
        <v>110</v>
      </c>
      <c r="O396" s="644">
        <v>0.3</v>
      </c>
      <c r="P396" s="567" t="s">
        <v>326</v>
      </c>
      <c r="Q396" s="567" t="s">
        <v>326</v>
      </c>
      <c r="R396" s="556"/>
      <c r="S396" s="556"/>
      <c r="T396" s="541">
        <v>6.6244065382424056E-2</v>
      </c>
      <c r="U396" s="557">
        <v>36.981699999999996</v>
      </c>
      <c r="V396" s="557">
        <v>23.320699999999999</v>
      </c>
      <c r="W396" s="557">
        <v>53.898246999999998</v>
      </c>
      <c r="X396" s="542">
        <v>1025.3476000000001</v>
      </c>
      <c r="Y396" s="557">
        <v>6.8204000000000002</v>
      </c>
      <c r="Z396" s="542">
        <v>98.986000000000004</v>
      </c>
      <c r="AA396" s="557">
        <v>8.1769999999999996</v>
      </c>
      <c r="AB396" s="557">
        <v>0.37319999999999998</v>
      </c>
      <c r="AC396" s="557">
        <v>0.2823</v>
      </c>
      <c r="AD396" s="557">
        <v>37.003399999999999</v>
      </c>
      <c r="AE396" s="557">
        <v>22.679200000000002</v>
      </c>
      <c r="AF396" s="557">
        <v>53.231240999999997</v>
      </c>
      <c r="AG396" s="542">
        <v>1025.5569</v>
      </c>
      <c r="AH396" s="557">
        <v>7.1738999999999997</v>
      </c>
      <c r="AI396" s="542">
        <v>102.971</v>
      </c>
      <c r="AJ396" s="557">
        <v>8.2210000000000001</v>
      </c>
      <c r="AK396" s="557">
        <v>0.22919999999999999</v>
      </c>
      <c r="AL396" s="557">
        <v>0.2646</v>
      </c>
      <c r="AM396" s="542">
        <v>8.5</v>
      </c>
    </row>
    <row r="397" spans="1:39">
      <c r="A397" s="562" t="s">
        <v>84</v>
      </c>
      <c r="B397" s="563">
        <v>42779</v>
      </c>
      <c r="C397" s="580">
        <v>4.3803409999999996</v>
      </c>
      <c r="D397" s="644">
        <v>4.4000000000000004</v>
      </c>
      <c r="E397" s="581">
        <v>5.6</v>
      </c>
      <c r="F397" s="581">
        <v>2.19</v>
      </c>
      <c r="G397" s="581">
        <v>1.74</v>
      </c>
      <c r="H397" s="644">
        <v>6</v>
      </c>
      <c r="I397" s="644">
        <v>2</v>
      </c>
      <c r="J397" s="565" t="s">
        <v>349</v>
      </c>
      <c r="K397" s="562">
        <v>14.5</v>
      </c>
      <c r="L397" s="562">
        <v>120</v>
      </c>
      <c r="M397" s="644">
        <v>14</v>
      </c>
      <c r="N397" s="644">
        <v>120</v>
      </c>
      <c r="O397" s="644">
        <v>0.6</v>
      </c>
      <c r="P397" s="567" t="s">
        <v>326</v>
      </c>
      <c r="Q397" s="567" t="s">
        <v>326</v>
      </c>
      <c r="R397" s="556"/>
      <c r="S397" s="556"/>
      <c r="T397" s="541">
        <v>7.8425297314338338E-2</v>
      </c>
      <c r="U397" s="557">
        <v>36.353200000000001</v>
      </c>
      <c r="V397" s="557">
        <v>22.0928</v>
      </c>
      <c r="W397" s="557">
        <v>51.775123999999998</v>
      </c>
      <c r="X397" s="542">
        <v>1025.223</v>
      </c>
      <c r="Y397" s="557">
        <v>5.7526000000000002</v>
      </c>
      <c r="Z397" s="542">
        <v>81.415999999999997</v>
      </c>
      <c r="AA397" s="557">
        <v>8.2430000000000003</v>
      </c>
      <c r="AB397" s="557">
        <v>0.31290000000000001</v>
      </c>
      <c r="AC397" s="557">
        <v>0.42780000000000001</v>
      </c>
      <c r="AD397" s="557">
        <v>36.385899999999999</v>
      </c>
      <c r="AE397" s="557">
        <v>21.999199999999998</v>
      </c>
      <c r="AF397" s="557">
        <v>51.717745999999998</v>
      </c>
      <c r="AG397" s="542">
        <v>1025.2817</v>
      </c>
      <c r="AH397" s="557">
        <v>6.3211000000000004</v>
      </c>
      <c r="AI397" s="542">
        <v>89.331000000000003</v>
      </c>
      <c r="AJ397" s="557">
        <v>8.2829999999999995</v>
      </c>
      <c r="AK397" s="557">
        <v>0.114</v>
      </c>
      <c r="AL397" s="557">
        <v>0.45079999999999998</v>
      </c>
      <c r="AM397" s="542">
        <v>7.3</v>
      </c>
    </row>
    <row r="398" spans="1:39">
      <c r="A398" s="562" t="s">
        <v>84</v>
      </c>
      <c r="B398" s="563">
        <v>42786</v>
      </c>
      <c r="C398" s="580">
        <v>0.48368800000000001</v>
      </c>
      <c r="D398" s="565" t="s">
        <v>350</v>
      </c>
      <c r="E398" s="582">
        <v>0.91100000000000003</v>
      </c>
      <c r="F398" s="582">
        <v>2.42</v>
      </c>
      <c r="G398" s="582">
        <v>0.79300000000000004</v>
      </c>
      <c r="H398" s="565" t="s">
        <v>348</v>
      </c>
      <c r="I398" s="644">
        <v>2</v>
      </c>
      <c r="J398" s="565" t="s">
        <v>349</v>
      </c>
      <c r="K398" s="562">
        <v>15.2</v>
      </c>
      <c r="L398" s="562">
        <v>136</v>
      </c>
      <c r="M398" s="644">
        <v>15</v>
      </c>
      <c r="N398" s="644">
        <v>140</v>
      </c>
      <c r="O398" s="644">
        <v>0.6</v>
      </c>
      <c r="P398" s="567" t="s">
        <v>326</v>
      </c>
      <c r="Q398" s="567" t="s">
        <v>326</v>
      </c>
      <c r="R398" s="556"/>
      <c r="S398" s="556"/>
      <c r="T398" s="541">
        <v>7.4359202001294686E-2</v>
      </c>
      <c r="U398" s="557">
        <v>36.737900000000003</v>
      </c>
      <c r="V398" s="557">
        <v>24.0367</v>
      </c>
      <c r="W398" s="557">
        <v>54.357565999999998</v>
      </c>
      <c r="X398" s="542">
        <v>1024.9494999999999</v>
      </c>
      <c r="Y398" s="557">
        <v>7.0652999999999997</v>
      </c>
      <c r="Z398" s="542">
        <v>103.66800000000001</v>
      </c>
      <c r="AA398" s="557">
        <v>8.2469999999999999</v>
      </c>
      <c r="AB398" s="557">
        <v>0.28189999999999998</v>
      </c>
      <c r="AC398" s="557">
        <v>0.45679999999999998</v>
      </c>
      <c r="AD398" s="557">
        <v>36.740400000000001</v>
      </c>
      <c r="AE398" s="557">
        <v>24.037099999999999</v>
      </c>
      <c r="AF398" s="557">
        <v>54.361973999999996</v>
      </c>
      <c r="AG398" s="542">
        <v>1024.9594</v>
      </c>
      <c r="AH398" s="557">
        <v>7.0750999999999999</v>
      </c>
      <c r="AI398" s="542">
        <v>103.815</v>
      </c>
      <c r="AJ398" s="557">
        <v>8.1950000000000003</v>
      </c>
      <c r="AK398" s="557">
        <v>0.26290000000000002</v>
      </c>
      <c r="AL398" s="557">
        <v>0.4824</v>
      </c>
      <c r="AM398" s="542">
        <v>7.7</v>
      </c>
    </row>
    <row r="399" spans="1:39">
      <c r="A399" s="562" t="s">
        <v>84</v>
      </c>
      <c r="B399" s="563">
        <v>42793</v>
      </c>
      <c r="C399" s="580">
        <v>0.58747736586295618</v>
      </c>
      <c r="D399" s="644">
        <v>0.6</v>
      </c>
      <c r="E399" s="550">
        <v>0.49099999999999999</v>
      </c>
      <c r="F399" s="550">
        <v>2.3199999999999998</v>
      </c>
      <c r="G399" s="550">
        <v>1.1000000000000001</v>
      </c>
      <c r="H399" s="565" t="s">
        <v>348</v>
      </c>
      <c r="I399" s="644">
        <v>2</v>
      </c>
      <c r="J399" s="565" t="s">
        <v>349</v>
      </c>
      <c r="K399" s="562">
        <v>14</v>
      </c>
      <c r="L399" s="562">
        <v>119</v>
      </c>
      <c r="M399" s="644">
        <v>14</v>
      </c>
      <c r="N399" s="644">
        <v>120</v>
      </c>
      <c r="O399" s="644">
        <v>0.3</v>
      </c>
      <c r="P399" s="567" t="s">
        <v>326</v>
      </c>
      <c r="Q399" s="567" t="s">
        <v>326</v>
      </c>
      <c r="R399" s="556"/>
      <c r="S399" s="556"/>
      <c r="T399" s="541">
        <v>6.8514660154145868E-2</v>
      </c>
      <c r="U399" s="557">
        <v>36.557000000000002</v>
      </c>
      <c r="V399" s="557">
        <v>23.104700000000001</v>
      </c>
      <c r="W399" s="557">
        <v>53.116588</v>
      </c>
      <c r="X399" s="542">
        <v>1025.0871999999999</v>
      </c>
      <c r="Y399" s="557">
        <v>6.5374999999999996</v>
      </c>
      <c r="Z399" s="542">
        <v>94.293000000000006</v>
      </c>
      <c r="AA399" s="557">
        <v>8.2989999999999995</v>
      </c>
      <c r="AB399" s="557">
        <v>0.28820000000000001</v>
      </c>
      <c r="AC399" s="557">
        <v>0.30549999999999999</v>
      </c>
      <c r="AD399" s="557">
        <v>36.530200000000001</v>
      </c>
      <c r="AE399" s="557">
        <v>22.745000000000001</v>
      </c>
      <c r="AF399" s="557">
        <v>52.697225000000003</v>
      </c>
      <c r="AG399" s="542">
        <v>1025.1795</v>
      </c>
      <c r="AH399" s="557">
        <v>7.7228000000000003</v>
      </c>
      <c r="AI399" s="542">
        <v>110.67400000000001</v>
      </c>
      <c r="AJ399" s="557">
        <v>8.3529999999999998</v>
      </c>
      <c r="AK399" s="557">
        <v>0.27879999999999999</v>
      </c>
      <c r="AL399" s="557">
        <v>0.34910000000000002</v>
      </c>
      <c r="AM399" s="542">
        <v>7.9</v>
      </c>
    </row>
    <row r="400" spans="1:39">
      <c r="A400" s="562" t="s">
        <v>84</v>
      </c>
      <c r="B400" s="563">
        <v>42800</v>
      </c>
      <c r="C400" s="580">
        <v>1.5636357571714476</v>
      </c>
      <c r="D400" s="644">
        <v>1.6</v>
      </c>
      <c r="E400" s="550">
        <v>1.46</v>
      </c>
      <c r="F400" s="550">
        <v>1.69</v>
      </c>
      <c r="G400" s="550">
        <v>1.23</v>
      </c>
      <c r="H400" s="565" t="s">
        <v>348</v>
      </c>
      <c r="I400" s="565" t="s">
        <v>349</v>
      </c>
      <c r="J400" s="565" t="s">
        <v>349</v>
      </c>
      <c r="K400" s="562">
        <v>13.9</v>
      </c>
      <c r="L400" s="562">
        <v>136</v>
      </c>
      <c r="M400" s="644">
        <v>14</v>
      </c>
      <c r="N400" s="644">
        <v>140</v>
      </c>
      <c r="O400" s="644">
        <v>1</v>
      </c>
      <c r="P400" s="567" t="s">
        <v>326</v>
      </c>
      <c r="Q400" s="644">
        <v>0.1</v>
      </c>
      <c r="R400" s="556"/>
      <c r="S400" s="556"/>
      <c r="T400" s="541">
        <v>6.2151883762740334E-2</v>
      </c>
      <c r="U400" s="557">
        <v>36.465499999999999</v>
      </c>
      <c r="V400" s="557">
        <v>25.4392</v>
      </c>
      <c r="W400" s="557">
        <v>55.515759000000003</v>
      </c>
      <c r="X400" s="542">
        <v>1024.3177000000001</v>
      </c>
      <c r="Y400" s="557">
        <v>6.6083999999999996</v>
      </c>
      <c r="Z400" s="542">
        <v>99.150999999999996</v>
      </c>
      <c r="AA400" s="557">
        <v>8.0679999999999996</v>
      </c>
      <c r="AB400" s="557">
        <v>0.19139999999999999</v>
      </c>
      <c r="AC400" s="557">
        <v>0.39739999999999998</v>
      </c>
      <c r="AD400" s="557">
        <v>36.365499999999997</v>
      </c>
      <c r="AE400" s="557">
        <v>25.0212</v>
      </c>
      <c r="AF400" s="557">
        <v>54.929554000000003</v>
      </c>
      <c r="AG400" s="542">
        <v>1024.3783000000001</v>
      </c>
      <c r="AH400" s="557">
        <v>7.4913999999999996</v>
      </c>
      <c r="AI400" s="542">
        <v>111.544</v>
      </c>
      <c r="AJ400" s="557">
        <v>8.2430000000000003</v>
      </c>
      <c r="AK400" s="557">
        <v>0.29360000000000003</v>
      </c>
      <c r="AL400" s="557">
        <v>0.35720000000000002</v>
      </c>
      <c r="AM400" s="542">
        <v>10.5</v>
      </c>
    </row>
    <row r="401" spans="1:39">
      <c r="A401" s="562" t="s">
        <v>84</v>
      </c>
      <c r="B401" s="563">
        <v>42807</v>
      </c>
      <c r="C401" s="580">
        <v>0.74628085390260179</v>
      </c>
      <c r="D401" s="644">
        <v>0.7</v>
      </c>
      <c r="E401" s="550">
        <v>1.54</v>
      </c>
      <c r="F401" s="550">
        <v>2.2000000000000002</v>
      </c>
      <c r="G401" s="550">
        <v>0.88900000000000001</v>
      </c>
      <c r="H401" s="565" t="s">
        <v>348</v>
      </c>
      <c r="I401" s="644">
        <v>2</v>
      </c>
      <c r="J401" s="565" t="s">
        <v>349</v>
      </c>
      <c r="K401" s="562">
        <v>14.7</v>
      </c>
      <c r="L401" s="562">
        <v>118</v>
      </c>
      <c r="M401" s="644">
        <v>15</v>
      </c>
      <c r="N401" s="644">
        <v>120</v>
      </c>
      <c r="O401" s="644">
        <v>0.9</v>
      </c>
      <c r="P401" s="567" t="s">
        <v>326</v>
      </c>
      <c r="Q401" s="644">
        <v>0.2</v>
      </c>
      <c r="R401" s="556"/>
      <c r="S401" s="556"/>
      <c r="T401" s="541">
        <v>0.10862404077209076</v>
      </c>
      <c r="U401" s="557">
        <v>36.505299999999998</v>
      </c>
      <c r="V401" s="557">
        <v>22.369299999999999</v>
      </c>
      <c r="W401" s="557">
        <v>52.262787000000003</v>
      </c>
      <c r="X401" s="542">
        <v>1025.2610999999999</v>
      </c>
      <c r="Y401" s="557">
        <v>6.5204000000000004</v>
      </c>
      <c r="Z401" s="542">
        <v>92.814999999999998</v>
      </c>
      <c r="AA401" s="557">
        <v>8.2799999999999994</v>
      </c>
      <c r="AB401" s="557">
        <v>0.36359999999999998</v>
      </c>
      <c r="AC401" s="557">
        <v>0.52110000000000001</v>
      </c>
      <c r="AD401" s="557">
        <v>36.505699999999997</v>
      </c>
      <c r="AE401" s="557">
        <v>22.378</v>
      </c>
      <c r="AF401" s="557">
        <v>52.273611000000002</v>
      </c>
      <c r="AG401" s="542">
        <v>1025.2684999999999</v>
      </c>
      <c r="AH401" s="557">
        <v>6.5590000000000002</v>
      </c>
      <c r="AI401" s="542">
        <v>93.379000000000005</v>
      </c>
      <c r="AJ401" s="557">
        <v>8.2859999999999996</v>
      </c>
      <c r="AK401" s="557">
        <v>0.3513</v>
      </c>
      <c r="AL401" s="557">
        <v>0.5554</v>
      </c>
      <c r="AM401" s="542">
        <v>6</v>
      </c>
    </row>
    <row r="402" spans="1:39">
      <c r="A402" s="562" t="s">
        <v>84</v>
      </c>
      <c r="B402" s="563">
        <v>42814</v>
      </c>
      <c r="C402" s="580">
        <v>0.80412313520497514</v>
      </c>
      <c r="D402" s="644">
        <v>0.8</v>
      </c>
      <c r="E402" s="550">
        <v>0.48</v>
      </c>
      <c r="F402" s="550">
        <v>1.32</v>
      </c>
      <c r="G402" s="550">
        <v>1.63</v>
      </c>
      <c r="H402" s="565" t="s">
        <v>348</v>
      </c>
      <c r="I402" s="565" t="s">
        <v>349</v>
      </c>
      <c r="J402" s="565" t="s">
        <v>349</v>
      </c>
      <c r="K402" s="562">
        <v>16.8</v>
      </c>
      <c r="L402" s="562">
        <v>127</v>
      </c>
      <c r="M402" s="644">
        <v>17</v>
      </c>
      <c r="N402" s="644">
        <v>130</v>
      </c>
      <c r="O402" s="644">
        <v>1.8</v>
      </c>
      <c r="P402" s="644">
        <v>0.3</v>
      </c>
      <c r="Q402" s="644">
        <v>0.3</v>
      </c>
      <c r="R402" s="567"/>
      <c r="S402" s="567"/>
      <c r="T402" s="541">
        <v>0.14561781986874894</v>
      </c>
      <c r="U402" s="557">
        <v>36.508000000000003</v>
      </c>
      <c r="V402" s="557">
        <v>20.517399999999999</v>
      </c>
      <c r="W402" s="557">
        <v>50.298214000000002</v>
      </c>
      <c r="X402" s="542">
        <v>1025.7793999999999</v>
      </c>
      <c r="Y402" s="557">
        <v>7.3936999999999999</v>
      </c>
      <c r="Z402" s="542">
        <v>101.827</v>
      </c>
      <c r="AA402" s="557">
        <v>8.2469999999999999</v>
      </c>
      <c r="AB402" s="557">
        <v>0.64580000000000004</v>
      </c>
      <c r="AC402" s="557">
        <v>0.97589999999999999</v>
      </c>
      <c r="AD402" s="557">
        <v>36.561100000000003</v>
      </c>
      <c r="AE402" s="557">
        <v>19.721399999999999</v>
      </c>
      <c r="AF402" s="557">
        <v>49.523496999999999</v>
      </c>
      <c r="AG402" s="542">
        <v>1026.0385000000001</v>
      </c>
      <c r="AH402" s="557">
        <v>7.9382999999999999</v>
      </c>
      <c r="AI402" s="542">
        <v>107.788</v>
      </c>
      <c r="AJ402" s="557">
        <v>8.2590000000000003</v>
      </c>
      <c r="AK402" s="557">
        <v>0.70030000000000003</v>
      </c>
      <c r="AL402" s="557">
        <v>1.1811</v>
      </c>
      <c r="AM402" s="542">
        <v>4.0999999999999996</v>
      </c>
    </row>
    <row r="403" spans="1:39">
      <c r="A403" s="562" t="s">
        <v>84</v>
      </c>
      <c r="B403" s="563">
        <v>42821</v>
      </c>
      <c r="C403" s="580">
        <v>0.74477148138953619</v>
      </c>
      <c r="D403" s="644">
        <v>0.7</v>
      </c>
      <c r="E403" s="550">
        <v>-0.24099999999999999</v>
      </c>
      <c r="F403" s="550">
        <v>1.35</v>
      </c>
      <c r="G403" s="550">
        <v>0.91100000000000003</v>
      </c>
      <c r="H403" s="565" t="s">
        <v>348</v>
      </c>
      <c r="I403" s="565" t="s">
        <v>349</v>
      </c>
      <c r="J403" s="565" t="s">
        <v>349</v>
      </c>
      <c r="K403" s="562">
        <v>18.600000000000001</v>
      </c>
      <c r="L403" s="562">
        <v>167</v>
      </c>
      <c r="M403" s="644">
        <v>19</v>
      </c>
      <c r="N403" s="644">
        <v>170</v>
      </c>
      <c r="O403" s="644">
        <v>1.8</v>
      </c>
      <c r="P403" s="644">
        <v>0.2</v>
      </c>
      <c r="Q403" s="644">
        <v>0.3</v>
      </c>
      <c r="R403" s="556"/>
      <c r="S403" s="556"/>
      <c r="T403" s="541">
        <v>0.15045536137113577</v>
      </c>
      <c r="U403" s="557">
        <v>36.481299999999997</v>
      </c>
      <c r="V403" s="557">
        <v>19.843</v>
      </c>
      <c r="W403" s="557">
        <v>49.554082999999999</v>
      </c>
      <c r="X403" s="542">
        <v>1025.9355</v>
      </c>
      <c r="Y403" s="557">
        <v>7.0029000000000003</v>
      </c>
      <c r="Z403" s="542">
        <v>95.253</v>
      </c>
      <c r="AA403" s="557">
        <v>8.2249999999999996</v>
      </c>
      <c r="AB403" s="557">
        <v>1.4959</v>
      </c>
      <c r="AC403" s="557">
        <v>1.4038999999999999</v>
      </c>
      <c r="AD403" s="557">
        <v>36.515799999999999</v>
      </c>
      <c r="AE403" s="557">
        <v>19.599499999999999</v>
      </c>
      <c r="AF403" s="557">
        <v>49.340496000000002</v>
      </c>
      <c r="AG403" s="542">
        <v>1026.0352</v>
      </c>
      <c r="AH403" s="557">
        <v>7.4835000000000003</v>
      </c>
      <c r="AI403" s="542">
        <v>101.358</v>
      </c>
      <c r="AJ403" s="557">
        <v>8.2680000000000007</v>
      </c>
      <c r="AK403" s="557">
        <v>1.5355000000000001</v>
      </c>
      <c r="AL403" s="557">
        <v>1.8234999999999999</v>
      </c>
      <c r="AM403" s="542">
        <v>3.9</v>
      </c>
    </row>
    <row r="426" spans="1:21">
      <c r="A426" s="546"/>
      <c r="B426" s="551"/>
      <c r="C426" s="552"/>
      <c r="D426" s="553"/>
      <c r="E426" s="554"/>
      <c r="F426" s="554"/>
      <c r="G426" s="554"/>
      <c r="H426" s="553"/>
      <c r="I426" s="553"/>
      <c r="J426" s="553"/>
      <c r="K426" s="555"/>
      <c r="L426" s="555"/>
      <c r="M426" s="553"/>
      <c r="N426" s="553"/>
      <c r="O426" s="556"/>
      <c r="P426" s="556"/>
      <c r="Q426" s="556"/>
      <c r="R426" s="556"/>
      <c r="S426" s="556"/>
      <c r="T426" s="558"/>
      <c r="U426" s="553"/>
    </row>
    <row r="439" spans="20:115">
      <c r="T439" s="540"/>
      <c r="AM439" s="540"/>
      <c r="CB439" s="553"/>
      <c r="CT439" s="553"/>
      <c r="DK439" s="553"/>
    </row>
    <row r="508" spans="1:21">
      <c r="A508" s="546"/>
      <c r="B508" s="551"/>
      <c r="C508" s="552"/>
      <c r="D508" s="553"/>
      <c r="E508" s="554"/>
      <c r="F508" s="554"/>
      <c r="G508" s="554"/>
      <c r="H508" s="553"/>
      <c r="I508" s="553"/>
      <c r="J508" s="553"/>
      <c r="K508" s="555"/>
      <c r="L508" s="555"/>
      <c r="M508" s="553"/>
      <c r="N508" s="553"/>
      <c r="O508" s="556"/>
      <c r="P508" s="556"/>
      <c r="Q508" s="556"/>
      <c r="R508" s="556"/>
      <c r="S508" s="556"/>
      <c r="T508" s="558"/>
      <c r="U508" s="553"/>
    </row>
    <row r="526" spans="1:21">
      <c r="A526" s="546"/>
      <c r="B526" s="551"/>
      <c r="C526" s="552"/>
      <c r="D526" s="553"/>
      <c r="E526" s="554"/>
      <c r="F526" s="554"/>
      <c r="G526" s="554"/>
      <c r="H526" s="553"/>
      <c r="I526" s="553"/>
      <c r="J526" s="553"/>
      <c r="K526" s="555"/>
      <c r="L526" s="555"/>
      <c r="M526" s="553"/>
      <c r="N526" s="553"/>
      <c r="O526" s="556"/>
      <c r="P526" s="556"/>
      <c r="Q526" s="556"/>
      <c r="R526" s="544"/>
      <c r="S526" s="543"/>
      <c r="T526" s="558"/>
      <c r="U526" s="556"/>
    </row>
    <row r="543" spans="1:21">
      <c r="A543" s="546"/>
      <c r="B543" s="551"/>
      <c r="C543" s="552"/>
      <c r="D543" s="553"/>
      <c r="E543" s="554"/>
      <c r="F543" s="554"/>
      <c r="G543" s="554"/>
      <c r="H543" s="553"/>
      <c r="I543" s="553"/>
      <c r="J543" s="553"/>
      <c r="K543" s="555"/>
      <c r="L543" s="555"/>
      <c r="M543" s="553"/>
      <c r="N543" s="553"/>
      <c r="O543" s="556"/>
      <c r="P543" s="556"/>
      <c r="Q543" s="556"/>
      <c r="R543" s="556"/>
      <c r="S543" s="556"/>
      <c r="T543" s="558"/>
      <c r="U543" s="553"/>
    </row>
    <row r="576" spans="1:21">
      <c r="A576" s="546"/>
      <c r="B576" s="551"/>
      <c r="C576" s="552"/>
      <c r="D576" s="553"/>
      <c r="E576" s="554"/>
      <c r="F576" s="554"/>
      <c r="G576" s="554"/>
      <c r="H576" s="553"/>
      <c r="I576" s="553"/>
      <c r="J576" s="553"/>
      <c r="K576" s="555"/>
      <c r="L576" s="555"/>
      <c r="M576" s="553"/>
      <c r="N576" s="553"/>
      <c r="O576" s="556"/>
      <c r="P576" s="556"/>
      <c r="Q576" s="556"/>
      <c r="R576" s="556"/>
      <c r="S576" s="556"/>
      <c r="T576" s="558"/>
      <c r="U576" s="553"/>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M405"/>
  <sheetViews>
    <sheetView topLeftCell="A100" workbookViewId="0">
      <selection activeCell="D3" sqref="D3:AM405"/>
    </sheetView>
  </sheetViews>
  <sheetFormatPr defaultRowHeight="12"/>
  <sheetData>
    <row r="1" spans="1:39" ht="24">
      <c r="A1" s="26" t="s">
        <v>413</v>
      </c>
      <c r="B1" s="26" t="s">
        <v>414</v>
      </c>
      <c r="C1" s="29" t="s">
        <v>415</v>
      </c>
      <c r="D1" s="26" t="s">
        <v>415</v>
      </c>
      <c r="E1" s="29" t="s">
        <v>4</v>
      </c>
      <c r="F1" s="29" t="s">
        <v>58</v>
      </c>
      <c r="G1" s="29" t="s">
        <v>59</v>
      </c>
      <c r="H1" s="26" t="s">
        <v>4</v>
      </c>
      <c r="I1" s="26" t="s">
        <v>58</v>
      </c>
      <c r="J1" s="26" t="s">
        <v>59</v>
      </c>
      <c r="K1" s="29" t="s">
        <v>416</v>
      </c>
      <c r="L1" s="29" t="s">
        <v>34</v>
      </c>
      <c r="M1" s="26" t="s">
        <v>60</v>
      </c>
      <c r="N1" s="26" t="s">
        <v>341</v>
      </c>
      <c r="O1" s="26" t="s">
        <v>62</v>
      </c>
      <c r="P1" s="26" t="s">
        <v>316</v>
      </c>
      <c r="Q1" s="26" t="s">
        <v>317</v>
      </c>
      <c r="R1" s="26" t="s">
        <v>225</v>
      </c>
      <c r="S1" s="38" t="s">
        <v>373</v>
      </c>
      <c r="T1" s="590" t="s">
        <v>63</v>
      </c>
      <c r="U1" s="26" t="s">
        <v>491</v>
      </c>
      <c r="V1" s="26" t="s">
        <v>65</v>
      </c>
      <c r="W1" s="538" t="s">
        <v>343</v>
      </c>
      <c r="X1" s="538" t="s">
        <v>319</v>
      </c>
      <c r="Y1" s="26" t="s">
        <v>223</v>
      </c>
      <c r="Z1" s="26" t="s">
        <v>492</v>
      </c>
      <c r="AA1" s="26" t="s">
        <v>173</v>
      </c>
      <c r="AB1" s="26" t="s">
        <v>297</v>
      </c>
      <c r="AC1" s="26" t="s">
        <v>320</v>
      </c>
      <c r="AD1" s="26" t="s">
        <v>493</v>
      </c>
      <c r="AE1" s="26" t="s">
        <v>68</v>
      </c>
      <c r="AF1" s="538" t="s">
        <v>344</v>
      </c>
      <c r="AG1" s="538" t="s">
        <v>322</v>
      </c>
      <c r="AH1" s="26" t="s">
        <v>490</v>
      </c>
      <c r="AI1" s="26" t="s">
        <v>494</v>
      </c>
      <c r="AJ1" s="26" t="s">
        <v>174</v>
      </c>
      <c r="AK1" s="26" t="s">
        <v>298</v>
      </c>
      <c r="AL1" s="26" t="s">
        <v>323</v>
      </c>
      <c r="AM1" s="38" t="s">
        <v>72</v>
      </c>
    </row>
    <row r="2" spans="1:39">
      <c r="A2" s="26" t="s">
        <v>340</v>
      </c>
      <c r="B2" s="26" t="s">
        <v>27</v>
      </c>
      <c r="C2" s="29" t="s">
        <v>345</v>
      </c>
      <c r="D2" s="26" t="s">
        <v>345</v>
      </c>
      <c r="E2" s="29" t="s">
        <v>345</v>
      </c>
      <c r="F2" s="29" t="s">
        <v>346</v>
      </c>
      <c r="G2" s="29" t="s">
        <v>345</v>
      </c>
      <c r="H2" s="26" t="s">
        <v>345</v>
      </c>
      <c r="I2" s="26" t="s">
        <v>346</v>
      </c>
      <c r="J2" s="26" t="s">
        <v>345</v>
      </c>
      <c r="K2" s="29"/>
      <c r="L2" s="29"/>
      <c r="M2" s="26" t="s">
        <v>346</v>
      </c>
      <c r="N2" s="26" t="s">
        <v>345</v>
      </c>
      <c r="O2" s="26" t="s">
        <v>7</v>
      </c>
      <c r="P2" s="26" t="s">
        <v>7</v>
      </c>
      <c r="Q2" s="26" t="s">
        <v>7</v>
      </c>
      <c r="R2" s="26" t="s">
        <v>230</v>
      </c>
      <c r="S2" s="26" t="s">
        <v>230</v>
      </c>
      <c r="T2" s="591"/>
      <c r="U2" s="9" t="s">
        <v>377</v>
      </c>
      <c r="V2" s="9" t="s">
        <v>377</v>
      </c>
      <c r="W2" s="9" t="s">
        <v>377</v>
      </c>
      <c r="X2" s="9" t="s">
        <v>377</v>
      </c>
      <c r="Y2" s="9" t="s">
        <v>377</v>
      </c>
      <c r="Z2" s="9" t="s">
        <v>377</v>
      </c>
      <c r="AA2" s="9" t="s">
        <v>377</v>
      </c>
      <c r="AB2" s="9" t="s">
        <v>377</v>
      </c>
      <c r="AC2" s="9" t="s">
        <v>377</v>
      </c>
      <c r="AD2" s="9" t="s">
        <v>24</v>
      </c>
      <c r="AE2" s="9" t="s">
        <v>24</v>
      </c>
      <c r="AF2" s="9" t="s">
        <v>24</v>
      </c>
      <c r="AG2" s="9" t="s">
        <v>24</v>
      </c>
      <c r="AH2" s="9" t="s">
        <v>24</v>
      </c>
      <c r="AI2" s="9" t="s">
        <v>24</v>
      </c>
      <c r="AJ2" s="9" t="s">
        <v>24</v>
      </c>
      <c r="AK2" s="9" t="s">
        <v>24</v>
      </c>
      <c r="AL2" s="9" t="s">
        <v>24</v>
      </c>
      <c r="AM2" s="10"/>
    </row>
    <row r="3" spans="1:39" ht="15">
      <c r="A3" s="29" t="s">
        <v>18</v>
      </c>
      <c r="B3" s="33">
        <v>43070</v>
      </c>
      <c r="C3" s="511">
        <v>4.9366594113750359</v>
      </c>
      <c r="D3" s="643">
        <v>4.9000000000000004</v>
      </c>
      <c r="E3" s="587">
        <v>5.22</v>
      </c>
      <c r="F3" s="588">
        <v>4.4400000000000004</v>
      </c>
      <c r="G3" s="587">
        <v>1.4</v>
      </c>
      <c r="H3" s="643">
        <v>5</v>
      </c>
      <c r="I3" s="643">
        <v>4</v>
      </c>
      <c r="J3" s="29" t="s">
        <v>349</v>
      </c>
      <c r="K3" s="588">
        <v>16.3</v>
      </c>
      <c r="L3" s="588">
        <v>115</v>
      </c>
      <c r="M3" s="643">
        <v>16</v>
      </c>
      <c r="N3" s="643">
        <v>120</v>
      </c>
      <c r="O3" s="643">
        <v>1.1000000000000001</v>
      </c>
      <c r="P3" s="29" t="s">
        <v>326</v>
      </c>
      <c r="Q3" s="643">
        <v>0.3</v>
      </c>
      <c r="R3" s="32"/>
      <c r="S3" s="32"/>
      <c r="T3" s="586">
        <v>0.11216776088212251</v>
      </c>
      <c r="U3" s="11">
        <v>35.757399999999997</v>
      </c>
      <c r="V3" s="11">
        <v>21.186399999999999</v>
      </c>
      <c r="W3" s="11">
        <v>50.072930999999997</v>
      </c>
      <c r="X3" s="10">
        <v>1025.0210999999999</v>
      </c>
      <c r="Y3" s="11">
        <v>7.0260999999999996</v>
      </c>
      <c r="Z3" s="10">
        <v>97.507000000000005</v>
      </c>
      <c r="AA3" s="11">
        <v>8.1959999999999997</v>
      </c>
      <c r="AB3" s="11">
        <v>0.58989999999999998</v>
      </c>
      <c r="AC3" s="11">
        <v>0.66659999999999997</v>
      </c>
      <c r="AD3" s="11">
        <v>35.754199999999997</v>
      </c>
      <c r="AE3" s="11">
        <v>20.894100000000002</v>
      </c>
      <c r="AF3" s="11">
        <v>49.771152000000001</v>
      </c>
      <c r="AG3" s="10">
        <v>1025.1632999999999</v>
      </c>
      <c r="AH3" s="11">
        <v>6.9005000000000001</v>
      </c>
      <c r="AI3" s="10">
        <v>95.259</v>
      </c>
      <c r="AJ3" s="11">
        <v>8.19</v>
      </c>
      <c r="AK3" s="11">
        <v>0.59560000000000002</v>
      </c>
      <c r="AL3" s="11">
        <v>1.1039000000000001</v>
      </c>
      <c r="AM3" s="588">
        <v>6.2</v>
      </c>
    </row>
    <row r="4" spans="1:39" ht="15">
      <c r="A4" s="29" t="s">
        <v>18</v>
      </c>
      <c r="B4" s="33">
        <v>43077</v>
      </c>
      <c r="C4" s="532">
        <v>11.823062837134474</v>
      </c>
      <c r="D4" s="643">
        <v>12</v>
      </c>
      <c r="E4" s="587">
        <v>10.9</v>
      </c>
      <c r="F4" s="588">
        <v>3.31</v>
      </c>
      <c r="G4" s="587">
        <v>3.29</v>
      </c>
      <c r="H4" s="643">
        <v>11</v>
      </c>
      <c r="I4" s="643">
        <v>3</v>
      </c>
      <c r="J4" s="643">
        <v>3</v>
      </c>
      <c r="K4" s="593">
        <v>17.3</v>
      </c>
      <c r="L4" s="593">
        <v>135</v>
      </c>
      <c r="M4" s="643">
        <v>17</v>
      </c>
      <c r="N4" s="643">
        <v>140</v>
      </c>
      <c r="O4" s="643">
        <v>0.8</v>
      </c>
      <c r="P4" s="29" t="s">
        <v>326</v>
      </c>
      <c r="Q4" s="643">
        <v>0.1</v>
      </c>
      <c r="R4" s="32"/>
      <c r="S4" s="32"/>
      <c r="T4" s="586">
        <v>0.11287036066886523</v>
      </c>
      <c r="U4" s="11">
        <v>35.852699999999999</v>
      </c>
      <c r="V4" s="11">
        <v>21.403600000000001</v>
      </c>
      <c r="W4" s="11">
        <v>50.418667999999997</v>
      </c>
      <c r="X4" s="10">
        <v>1025.0337</v>
      </c>
      <c r="Y4" s="11">
        <v>6.7910000000000004</v>
      </c>
      <c r="Z4" s="10">
        <v>94.664000000000001</v>
      </c>
      <c r="AA4" s="11">
        <v>8.1880000000000006</v>
      </c>
      <c r="AB4" s="11">
        <v>0.3574</v>
      </c>
      <c r="AC4" s="11">
        <v>0.57369999999999999</v>
      </c>
      <c r="AD4" s="11">
        <v>35.850200000000001</v>
      </c>
      <c r="AE4" s="11">
        <v>21.290800000000001</v>
      </c>
      <c r="AF4" s="11">
        <v>50.303949000000003</v>
      </c>
      <c r="AG4" s="10">
        <v>1025.126</v>
      </c>
      <c r="AH4" s="11">
        <v>6.9036</v>
      </c>
      <c r="AI4" s="10">
        <v>96.037999999999997</v>
      </c>
      <c r="AJ4" s="11">
        <v>8.1910000000000007</v>
      </c>
      <c r="AK4" s="11">
        <v>0.40300000000000002</v>
      </c>
      <c r="AL4" s="11">
        <v>1.0793999999999999</v>
      </c>
      <c r="AM4" s="588">
        <v>5.3</v>
      </c>
    </row>
    <row r="5" spans="1:39" ht="15">
      <c r="A5" s="29" t="s">
        <v>18</v>
      </c>
      <c r="B5" s="33">
        <v>43084</v>
      </c>
      <c r="C5" s="532">
        <v>3.2067127591897204</v>
      </c>
      <c r="D5" s="643">
        <v>3.2</v>
      </c>
      <c r="E5" s="594">
        <v>3.21</v>
      </c>
      <c r="F5" s="593">
        <v>5.25</v>
      </c>
      <c r="G5" s="594">
        <v>1.34</v>
      </c>
      <c r="H5" s="643">
        <v>3</v>
      </c>
      <c r="I5" s="643">
        <v>5</v>
      </c>
      <c r="J5" s="29" t="s">
        <v>349</v>
      </c>
      <c r="K5" s="588">
        <v>17.399999999999999</v>
      </c>
      <c r="L5" s="31">
        <v>117</v>
      </c>
      <c r="M5" s="643">
        <v>17</v>
      </c>
      <c r="N5" s="643">
        <v>120</v>
      </c>
      <c r="O5" s="643">
        <v>0.8</v>
      </c>
      <c r="P5" s="29" t="s">
        <v>326</v>
      </c>
      <c r="Q5" s="643">
        <v>0.1</v>
      </c>
      <c r="R5" s="32"/>
      <c r="S5" s="32"/>
      <c r="T5" s="586">
        <v>9.6130339037031026E-2</v>
      </c>
      <c r="U5" s="11">
        <v>35.888100000000001</v>
      </c>
      <c r="V5" s="11">
        <v>22.6004</v>
      </c>
      <c r="W5" s="11">
        <v>51.720384000000003</v>
      </c>
      <c r="X5" s="10">
        <v>1024.7256</v>
      </c>
      <c r="Y5" s="11">
        <v>7.1111000000000004</v>
      </c>
      <c r="Z5" s="10">
        <v>101.27200000000001</v>
      </c>
      <c r="AA5" s="11">
        <v>8.19</v>
      </c>
      <c r="AB5" s="11">
        <v>0.58399999999999996</v>
      </c>
      <c r="AC5" s="11">
        <v>0.64259999999999995</v>
      </c>
      <c r="AD5" s="11">
        <v>35.924599999999998</v>
      </c>
      <c r="AE5" s="11">
        <v>21.873999999999999</v>
      </c>
      <c r="AF5" s="11">
        <v>51.008012000000001</v>
      </c>
      <c r="AG5" s="10">
        <v>1025.0148999999999</v>
      </c>
      <c r="AH5" s="11">
        <v>7.0134999999999996</v>
      </c>
      <c r="AI5" s="10">
        <v>98.63</v>
      </c>
      <c r="AJ5" s="11">
        <v>8.1890000000000001</v>
      </c>
      <c r="AK5" s="11">
        <v>0.85199999999999998</v>
      </c>
      <c r="AL5" s="11">
        <v>1.1472</v>
      </c>
      <c r="AM5" s="588">
        <v>7.3</v>
      </c>
    </row>
    <row r="6" spans="1:39" ht="15">
      <c r="A6" s="29" t="s">
        <v>18</v>
      </c>
      <c r="B6" s="33">
        <v>43091</v>
      </c>
      <c r="C6" s="532">
        <v>0.89106844334389357</v>
      </c>
      <c r="D6" s="643">
        <v>0.9</v>
      </c>
      <c r="E6" s="594">
        <v>1.52</v>
      </c>
      <c r="F6" s="593">
        <v>3.89</v>
      </c>
      <c r="G6" s="594">
        <v>0.68300000000000005</v>
      </c>
      <c r="H6" s="29" t="s">
        <v>348</v>
      </c>
      <c r="I6" s="643">
        <v>4</v>
      </c>
      <c r="J6" s="29" t="s">
        <v>349</v>
      </c>
      <c r="K6" s="29">
        <v>16.899999999999999</v>
      </c>
      <c r="L6" s="31">
        <v>118</v>
      </c>
      <c r="M6" s="643">
        <v>17</v>
      </c>
      <c r="N6" s="643">
        <v>120</v>
      </c>
      <c r="O6" s="643">
        <v>0.9</v>
      </c>
      <c r="P6" s="29" t="s">
        <v>326</v>
      </c>
      <c r="Q6" s="643">
        <v>0.1</v>
      </c>
      <c r="R6" s="32"/>
      <c r="S6" s="32"/>
      <c r="T6" s="586">
        <v>8.9691705760608406E-2</v>
      </c>
      <c r="U6" s="11">
        <v>36.091900000000003</v>
      </c>
      <c r="V6" s="11">
        <v>21.682500000000001</v>
      </c>
      <c r="W6" s="11">
        <v>51.011301000000003</v>
      </c>
      <c r="X6" s="10">
        <v>1025.1384</v>
      </c>
      <c r="Y6" s="11">
        <v>7.2633999999999999</v>
      </c>
      <c r="Z6" s="10">
        <v>101.89700000000001</v>
      </c>
      <c r="AA6" s="11">
        <v>8.1869999999999994</v>
      </c>
      <c r="AB6" s="11">
        <v>0.31090000000000001</v>
      </c>
      <c r="AC6" s="11">
        <v>0.48849999999999999</v>
      </c>
      <c r="AD6" s="11">
        <v>36.087400000000002</v>
      </c>
      <c r="AE6" s="11">
        <v>21.384899999999998</v>
      </c>
      <c r="AF6" s="11">
        <v>50.698588000000001</v>
      </c>
      <c r="AG6" s="10">
        <v>1025.2781</v>
      </c>
      <c r="AH6" s="11">
        <v>6.7647000000000004</v>
      </c>
      <c r="AI6" s="10">
        <v>94.394999999999996</v>
      </c>
      <c r="AJ6" s="11">
        <v>8.1760000000000002</v>
      </c>
      <c r="AK6" s="11">
        <v>0.91830000000000001</v>
      </c>
      <c r="AL6" s="11">
        <v>1.5158</v>
      </c>
      <c r="AM6" s="588">
        <v>7.2</v>
      </c>
    </row>
    <row r="7" spans="1:39" ht="15">
      <c r="A7" s="29" t="s">
        <v>18</v>
      </c>
      <c r="B7" s="33">
        <v>43105</v>
      </c>
      <c r="C7" s="532">
        <v>5.8466732808409843</v>
      </c>
      <c r="D7" s="643">
        <v>5.8</v>
      </c>
      <c r="E7" s="594">
        <v>5.29</v>
      </c>
      <c r="F7" s="593">
        <v>3.76</v>
      </c>
      <c r="G7" s="594">
        <v>1.53</v>
      </c>
      <c r="H7" s="643">
        <v>5</v>
      </c>
      <c r="I7" s="643">
        <v>4</v>
      </c>
      <c r="J7" s="29" t="s">
        <v>349</v>
      </c>
      <c r="K7" s="31">
        <v>14.3</v>
      </c>
      <c r="L7" s="31">
        <v>114</v>
      </c>
      <c r="M7" s="643">
        <v>14</v>
      </c>
      <c r="N7" s="643">
        <v>110</v>
      </c>
      <c r="O7" s="643">
        <v>0.4</v>
      </c>
      <c r="P7" s="29" t="s">
        <v>326</v>
      </c>
      <c r="Q7" s="29" t="s">
        <v>326</v>
      </c>
      <c r="R7" s="32"/>
      <c r="S7" s="32"/>
      <c r="T7" s="586">
        <v>7.7594894597666608E-2</v>
      </c>
      <c r="U7" s="11">
        <v>36.449300000000001</v>
      </c>
      <c r="V7" s="11">
        <v>23.027899999999999</v>
      </c>
      <c r="W7" s="11">
        <v>52.895274000000001</v>
      </c>
      <c r="X7" s="10">
        <v>1025.0279</v>
      </c>
      <c r="Y7" s="11">
        <v>6.7591999999999999</v>
      </c>
      <c r="Z7" s="10">
        <v>97.298000000000002</v>
      </c>
      <c r="AA7" s="11">
        <v>8.1859999999999999</v>
      </c>
      <c r="AB7" s="11">
        <v>0.3876</v>
      </c>
      <c r="AC7" s="11">
        <v>0.38950000000000001</v>
      </c>
      <c r="AD7" s="11">
        <v>36.446899999999999</v>
      </c>
      <c r="AE7" s="11">
        <v>22.8384</v>
      </c>
      <c r="AF7" s="11">
        <v>52.695622</v>
      </c>
      <c r="AG7" s="10">
        <v>1025.1406999999999</v>
      </c>
      <c r="AH7" s="11">
        <v>5.8589000000000002</v>
      </c>
      <c r="AI7" s="10">
        <v>84.06</v>
      </c>
      <c r="AJ7" s="11">
        <v>8.1579999999999995</v>
      </c>
      <c r="AK7" s="11">
        <v>1.0620000000000001</v>
      </c>
      <c r="AL7" s="11">
        <v>0.83179999999999998</v>
      </c>
      <c r="AM7" s="588">
        <v>9.5</v>
      </c>
    </row>
    <row r="8" spans="1:39" ht="15">
      <c r="A8" s="29" t="s">
        <v>18</v>
      </c>
      <c r="B8" s="33">
        <v>43115</v>
      </c>
      <c r="C8" s="532">
        <v>8.2165377261210999</v>
      </c>
      <c r="D8" s="643">
        <v>8.1999999999999993</v>
      </c>
      <c r="E8" s="594">
        <v>8.43</v>
      </c>
      <c r="F8" s="593">
        <v>3.56</v>
      </c>
      <c r="G8" s="594">
        <v>3.19</v>
      </c>
      <c r="H8" s="643">
        <v>8</v>
      </c>
      <c r="I8" s="643">
        <v>4</v>
      </c>
      <c r="J8" s="643">
        <v>3</v>
      </c>
      <c r="K8" s="29">
        <v>15</v>
      </c>
      <c r="L8" s="31">
        <v>129</v>
      </c>
      <c r="M8" s="643">
        <v>15</v>
      </c>
      <c r="N8" s="643">
        <v>130</v>
      </c>
      <c r="O8" s="643">
        <v>1.2</v>
      </c>
      <c r="P8" s="29" t="s">
        <v>326</v>
      </c>
      <c r="Q8" s="643">
        <v>0.2</v>
      </c>
      <c r="R8" s="32"/>
      <c r="S8" s="32"/>
      <c r="T8" s="591">
        <v>9.816517552486731E-2</v>
      </c>
      <c r="U8" s="11">
        <v>36.695900000000002</v>
      </c>
      <c r="V8" s="11">
        <v>23</v>
      </c>
      <c r="W8" s="11">
        <v>53.182782000000003</v>
      </c>
      <c r="X8" s="10">
        <v>1025.2234000000001</v>
      </c>
      <c r="Y8" s="11">
        <v>6.8502999999999998</v>
      </c>
      <c r="Z8" s="10">
        <v>98.703999999999994</v>
      </c>
      <c r="AA8" s="11">
        <v>8.202</v>
      </c>
      <c r="AB8" s="11">
        <v>0.50060000000000004</v>
      </c>
      <c r="AC8" s="11">
        <v>0.99619999999999997</v>
      </c>
      <c r="AD8" s="11">
        <v>36.708500000000001</v>
      </c>
      <c r="AE8" s="11">
        <v>22.811699999999998</v>
      </c>
      <c r="AF8" s="11">
        <v>53.003076</v>
      </c>
      <c r="AG8" s="10">
        <v>1025.3523</v>
      </c>
      <c r="AH8" s="11">
        <v>6.1506999999999996</v>
      </c>
      <c r="AI8" s="10">
        <v>88.338999999999999</v>
      </c>
      <c r="AJ8" s="11">
        <v>8.1709999999999994</v>
      </c>
      <c r="AK8" s="11">
        <v>1.2935000000000001</v>
      </c>
      <c r="AL8" s="11">
        <v>1.7663</v>
      </c>
      <c r="AM8" s="588">
        <v>6</v>
      </c>
    </row>
    <row r="9" spans="1:39" ht="15">
      <c r="A9" s="29" t="s">
        <v>18</v>
      </c>
      <c r="B9" s="33">
        <v>43122</v>
      </c>
      <c r="C9" s="532">
        <v>7.2099896248403379</v>
      </c>
      <c r="D9" s="643">
        <v>7.2</v>
      </c>
      <c r="E9" s="594">
        <v>6.47</v>
      </c>
      <c r="F9" s="593">
        <v>4.46</v>
      </c>
      <c r="G9" s="594">
        <v>1.61</v>
      </c>
      <c r="H9" s="643">
        <v>6</v>
      </c>
      <c r="I9" s="643">
        <v>4</v>
      </c>
      <c r="J9" s="29" t="s">
        <v>349</v>
      </c>
      <c r="K9" s="588">
        <v>16.8</v>
      </c>
      <c r="L9" s="588">
        <v>130</v>
      </c>
      <c r="M9" s="643">
        <v>17</v>
      </c>
      <c r="N9" s="643">
        <v>130</v>
      </c>
      <c r="O9" s="643">
        <v>0.7</v>
      </c>
      <c r="P9" s="29" t="s">
        <v>326</v>
      </c>
      <c r="Q9" s="643">
        <v>0.1</v>
      </c>
      <c r="R9" s="32"/>
      <c r="S9" s="32"/>
      <c r="T9" s="586">
        <v>8.2162351125285624E-2</v>
      </c>
      <c r="U9" s="11">
        <v>36.403500000000001</v>
      </c>
      <c r="V9" s="11">
        <v>23.367899999999999</v>
      </c>
      <c r="W9" s="11">
        <v>53.200299999999999</v>
      </c>
      <c r="X9" s="10">
        <v>1024.8933</v>
      </c>
      <c r="Y9" s="11">
        <v>6.5308999999999999</v>
      </c>
      <c r="Z9" s="10">
        <v>94.545000000000002</v>
      </c>
      <c r="AA9" s="11">
        <v>8.1850000000000005</v>
      </c>
      <c r="AB9" s="11">
        <v>0.28420000000000001</v>
      </c>
      <c r="AC9" s="11">
        <v>0.44209999999999999</v>
      </c>
      <c r="AD9" s="11">
        <v>36.410499999999999</v>
      </c>
      <c r="AE9" s="11">
        <v>23.185099999999998</v>
      </c>
      <c r="AF9" s="11">
        <v>53.020266999999997</v>
      </c>
      <c r="AG9" s="10">
        <v>1025.0166999999999</v>
      </c>
      <c r="AH9" s="11">
        <v>6.1646999999999998</v>
      </c>
      <c r="AI9" s="10">
        <v>88.963999999999999</v>
      </c>
      <c r="AJ9" s="11">
        <v>8.1649999999999991</v>
      </c>
      <c r="AK9" s="11">
        <v>0.70840000000000003</v>
      </c>
      <c r="AL9" s="11">
        <v>1.2068000000000001</v>
      </c>
      <c r="AM9" s="588">
        <v>12.7</v>
      </c>
    </row>
    <row r="10" spans="1:39" ht="15">
      <c r="A10" s="29" t="s">
        <v>18</v>
      </c>
      <c r="B10" s="33">
        <v>43129</v>
      </c>
      <c r="C10" s="532">
        <v>10.087556588421698</v>
      </c>
      <c r="D10" s="643">
        <v>10</v>
      </c>
      <c r="E10" s="594">
        <v>9.6</v>
      </c>
      <c r="F10" s="593">
        <v>4.0999999999999996</v>
      </c>
      <c r="G10" s="594">
        <v>1.69</v>
      </c>
      <c r="H10" s="643">
        <v>10</v>
      </c>
      <c r="I10" s="643">
        <v>4</v>
      </c>
      <c r="J10" s="29" t="s">
        <v>349</v>
      </c>
      <c r="K10" s="29">
        <v>18.100000000000001</v>
      </c>
      <c r="L10" s="29">
        <v>134</v>
      </c>
      <c r="M10" s="643">
        <v>18</v>
      </c>
      <c r="N10" s="643">
        <v>130</v>
      </c>
      <c r="O10" s="643">
        <v>1.6</v>
      </c>
      <c r="P10" s="29" t="s">
        <v>326</v>
      </c>
      <c r="Q10" s="643">
        <v>0.3</v>
      </c>
      <c r="R10" s="32"/>
      <c r="S10" s="32"/>
      <c r="T10" s="586">
        <v>0.14101023422512807</v>
      </c>
      <c r="U10" s="11">
        <v>36.455599999999997</v>
      </c>
      <c r="V10" s="11">
        <v>23.386600000000001</v>
      </c>
      <c r="W10" s="11">
        <v>53.287869000000001</v>
      </c>
      <c r="X10" s="10">
        <v>1024.9264000000001</v>
      </c>
      <c r="Y10" s="11">
        <v>6.5286</v>
      </c>
      <c r="Z10" s="10">
        <v>94.570999999999998</v>
      </c>
      <c r="AA10" s="11">
        <v>8.2230000000000008</v>
      </c>
      <c r="AB10" s="595">
        <v>0.72</v>
      </c>
      <c r="AC10" s="11">
        <v>1.2084999999999999</v>
      </c>
      <c r="AD10" s="11">
        <v>36.4574</v>
      </c>
      <c r="AE10" s="11">
        <v>23.227499999999999</v>
      </c>
      <c r="AF10" s="11">
        <v>53.126255</v>
      </c>
      <c r="AG10" s="10">
        <v>1025.0398</v>
      </c>
      <c r="AH10" s="11">
        <v>6.2182000000000004</v>
      </c>
      <c r="AI10" s="10">
        <v>89.826999999999998</v>
      </c>
      <c r="AJ10" s="11">
        <v>8.2070000000000007</v>
      </c>
      <c r="AK10" s="11">
        <v>1.3019000000000001</v>
      </c>
      <c r="AL10" s="11">
        <v>2.069</v>
      </c>
      <c r="AM10" s="588">
        <v>5.2</v>
      </c>
    </row>
    <row r="11" spans="1:39" ht="15">
      <c r="A11" s="29" t="s">
        <v>18</v>
      </c>
      <c r="B11" s="33">
        <v>43136</v>
      </c>
      <c r="C11" s="532">
        <v>9.2665793230699212</v>
      </c>
      <c r="D11" s="643">
        <v>9.3000000000000007</v>
      </c>
      <c r="E11" s="594">
        <v>7.85</v>
      </c>
      <c r="F11" s="593">
        <v>4.5</v>
      </c>
      <c r="G11" s="594">
        <v>1.98</v>
      </c>
      <c r="H11" s="643">
        <v>8</v>
      </c>
      <c r="I11" s="643">
        <v>4</v>
      </c>
      <c r="J11" s="29" t="s">
        <v>349</v>
      </c>
      <c r="K11" s="588">
        <v>19.2</v>
      </c>
      <c r="L11" s="588">
        <v>139</v>
      </c>
      <c r="M11" s="643">
        <v>19</v>
      </c>
      <c r="N11" s="643">
        <v>140</v>
      </c>
      <c r="O11" s="643">
        <v>1.4</v>
      </c>
      <c r="P11" s="29" t="s">
        <v>326</v>
      </c>
      <c r="Q11" s="643">
        <v>0.3</v>
      </c>
      <c r="R11" s="32"/>
      <c r="S11" s="32"/>
      <c r="T11" s="586">
        <v>0.11749231111201246</v>
      </c>
      <c r="U11" s="11">
        <v>36.496099999999998</v>
      </c>
      <c r="V11" s="11">
        <v>23.271000000000001</v>
      </c>
      <c r="W11" s="11">
        <v>53.216475000000003</v>
      </c>
      <c r="X11" s="10">
        <v>1024.9933000000001</v>
      </c>
      <c r="Y11" s="11">
        <v>6.5049000000000001</v>
      </c>
      <c r="Z11" s="10">
        <v>94.061000000000007</v>
      </c>
      <c r="AA11" s="11">
        <v>8.2240000000000002</v>
      </c>
      <c r="AB11" s="11">
        <v>0.51890000000000003</v>
      </c>
      <c r="AC11" s="11">
        <v>0.6573</v>
      </c>
      <c r="AD11" s="11">
        <v>36.501300000000001</v>
      </c>
      <c r="AE11" s="11">
        <v>23.0672</v>
      </c>
      <c r="AF11" s="11">
        <v>53.011361999999998</v>
      </c>
      <c r="AG11" s="10">
        <v>1025.1224999999999</v>
      </c>
      <c r="AH11" s="11">
        <v>6.6795</v>
      </c>
      <c r="AI11" s="10">
        <v>96.247</v>
      </c>
      <c r="AJ11" s="11">
        <v>8.2349999999999994</v>
      </c>
      <c r="AK11" s="11">
        <v>0.7752</v>
      </c>
      <c r="AL11" s="11">
        <v>1.605</v>
      </c>
      <c r="AM11" s="588">
        <v>6.6</v>
      </c>
    </row>
    <row r="12" spans="1:39" ht="15">
      <c r="A12" s="29" t="s">
        <v>18</v>
      </c>
      <c r="B12" s="33">
        <v>43143</v>
      </c>
      <c r="C12" s="532">
        <v>6.6856836358686866</v>
      </c>
      <c r="D12" s="643">
        <v>6.7</v>
      </c>
      <c r="E12" s="594">
        <v>6.61</v>
      </c>
      <c r="F12" s="593">
        <v>3.84</v>
      </c>
      <c r="G12" s="594">
        <v>1.95</v>
      </c>
      <c r="H12" s="643">
        <v>7</v>
      </c>
      <c r="I12" s="643">
        <v>4</v>
      </c>
      <c r="J12" s="29" t="s">
        <v>349</v>
      </c>
      <c r="K12" s="588">
        <v>15.6</v>
      </c>
      <c r="L12" s="588">
        <v>129</v>
      </c>
      <c r="M12" s="643">
        <v>16</v>
      </c>
      <c r="N12" s="643">
        <v>130</v>
      </c>
      <c r="O12" s="643">
        <v>0.8</v>
      </c>
      <c r="P12" s="29" t="s">
        <v>326</v>
      </c>
      <c r="Q12" s="643">
        <v>0.1</v>
      </c>
      <c r="R12" s="32"/>
      <c r="S12" s="32"/>
      <c r="T12" s="586">
        <v>8.6098359713646044E-2</v>
      </c>
      <c r="U12" s="11">
        <v>36.557400000000001</v>
      </c>
      <c r="V12" s="11">
        <v>23.1922</v>
      </c>
      <c r="W12" s="11">
        <v>53.211077000000003</v>
      </c>
      <c r="X12" s="10">
        <v>1025.0623000000001</v>
      </c>
      <c r="Y12" s="11">
        <v>6.5667</v>
      </c>
      <c r="Z12" s="10">
        <v>94.858999999999995</v>
      </c>
      <c r="AA12" s="11">
        <v>8.2970000000000006</v>
      </c>
      <c r="AB12" s="11">
        <v>0.48130000000000001</v>
      </c>
      <c r="AC12" s="11">
        <v>0.60729999999999995</v>
      </c>
      <c r="AD12" s="11">
        <v>36.593699999999998</v>
      </c>
      <c r="AE12" s="11">
        <v>22.775500000000001</v>
      </c>
      <c r="AF12" s="11">
        <v>52.817239000000001</v>
      </c>
      <c r="AG12" s="10">
        <v>1025.278</v>
      </c>
      <c r="AH12" s="11">
        <v>6.5351999999999997</v>
      </c>
      <c r="AI12" s="10">
        <v>93.739000000000004</v>
      </c>
      <c r="AJ12" s="11">
        <v>8.2949999999999999</v>
      </c>
      <c r="AK12" s="11">
        <v>0.48659999999999998</v>
      </c>
      <c r="AL12" s="11">
        <v>0.98509999999999998</v>
      </c>
      <c r="AM12" s="588">
        <v>9.4</v>
      </c>
    </row>
    <row r="13" spans="1:39" ht="15">
      <c r="A13" s="29" t="s">
        <v>18</v>
      </c>
      <c r="B13" s="33">
        <v>43150</v>
      </c>
      <c r="C13" s="532">
        <v>5.0223502724753759</v>
      </c>
      <c r="D13" s="643">
        <v>5</v>
      </c>
      <c r="E13" s="594">
        <v>5.14</v>
      </c>
      <c r="F13" s="593">
        <v>3.18</v>
      </c>
      <c r="G13" s="594">
        <v>2.19</v>
      </c>
      <c r="H13" s="643">
        <v>5</v>
      </c>
      <c r="I13" s="643">
        <v>3</v>
      </c>
      <c r="J13" s="643">
        <v>2</v>
      </c>
      <c r="K13" s="588">
        <v>15.9</v>
      </c>
      <c r="L13" s="588">
        <v>117</v>
      </c>
      <c r="M13" s="643">
        <v>16</v>
      </c>
      <c r="N13" s="643">
        <v>120</v>
      </c>
      <c r="O13" s="643">
        <v>0.9</v>
      </c>
      <c r="P13" s="29" t="s">
        <v>326</v>
      </c>
      <c r="Q13" s="643">
        <v>0.1</v>
      </c>
      <c r="R13" s="32"/>
      <c r="S13" s="32"/>
      <c r="T13" s="586">
        <v>9.1295345539434566E-2</v>
      </c>
      <c r="U13" s="11">
        <v>36.625599999999999</v>
      </c>
      <c r="V13" s="11">
        <v>23.471299999999999</v>
      </c>
      <c r="W13" s="11">
        <v>53.599789000000001</v>
      </c>
      <c r="X13" s="10">
        <v>1025.0332000000001</v>
      </c>
      <c r="Y13" s="11">
        <v>6.5117000000000003</v>
      </c>
      <c r="Z13" s="10">
        <v>94.558000000000007</v>
      </c>
      <c r="AA13" s="11">
        <v>8.3420000000000005</v>
      </c>
      <c r="AB13" s="11">
        <v>0.33090000000000003</v>
      </c>
      <c r="AC13" s="11">
        <v>0.62070000000000003</v>
      </c>
      <c r="AD13" s="11">
        <v>36.631</v>
      </c>
      <c r="AE13" s="11">
        <v>23.283799999999999</v>
      </c>
      <c r="AF13" s="11">
        <v>53.411653000000001</v>
      </c>
      <c r="AG13" s="10">
        <v>1025.1575</v>
      </c>
      <c r="AH13" s="11">
        <v>6.5716999999999999</v>
      </c>
      <c r="AI13" s="10">
        <v>95.123000000000005</v>
      </c>
      <c r="AJ13" s="11">
        <v>8.3480000000000008</v>
      </c>
      <c r="AK13" s="11">
        <v>0.68079999999999996</v>
      </c>
      <c r="AL13" s="11">
        <v>1.2575000000000001</v>
      </c>
      <c r="AM13" s="588">
        <v>7.2</v>
      </c>
    </row>
    <row r="14" spans="1:39" ht="15">
      <c r="A14" s="29" t="s">
        <v>18</v>
      </c>
      <c r="B14" s="33">
        <v>43157</v>
      </c>
      <c r="C14" s="532">
        <v>13.779281909516659</v>
      </c>
      <c r="D14" s="643">
        <v>14</v>
      </c>
      <c r="E14" s="594">
        <v>14.6</v>
      </c>
      <c r="F14" s="593">
        <v>3.1</v>
      </c>
      <c r="G14" s="594">
        <v>4.07</v>
      </c>
      <c r="H14" s="643">
        <v>15</v>
      </c>
      <c r="I14" s="643">
        <v>3</v>
      </c>
      <c r="J14" s="643">
        <v>4</v>
      </c>
      <c r="K14" s="588">
        <v>17.7</v>
      </c>
      <c r="L14" s="588">
        <v>133</v>
      </c>
      <c r="M14" s="643">
        <v>18</v>
      </c>
      <c r="N14" s="643">
        <v>130</v>
      </c>
      <c r="O14" s="643">
        <v>0.8</v>
      </c>
      <c r="P14" s="29" t="s">
        <v>326</v>
      </c>
      <c r="Q14" s="643">
        <v>0.1</v>
      </c>
      <c r="R14" s="32"/>
      <c r="S14" s="32"/>
      <c r="T14" s="586">
        <v>0.10464527742692394</v>
      </c>
      <c r="U14" s="11">
        <v>36.6571</v>
      </c>
      <c r="V14" s="11">
        <v>22.930299999999999</v>
      </c>
      <c r="W14" s="11">
        <v>53.058287999999997</v>
      </c>
      <c r="X14" s="10">
        <v>1025.2168999999999</v>
      </c>
      <c r="Y14" s="11">
        <v>6.4970999999999997</v>
      </c>
      <c r="Z14" s="10">
        <v>93.48</v>
      </c>
      <c r="AA14" s="11">
        <v>8.202</v>
      </c>
      <c r="AB14" s="11">
        <v>0.50429999999999997</v>
      </c>
      <c r="AC14" s="11">
        <v>0.85699999999999998</v>
      </c>
      <c r="AD14" s="11">
        <v>36.6616</v>
      </c>
      <c r="AE14" s="11">
        <v>22.911999999999999</v>
      </c>
      <c r="AF14" s="11">
        <v>53.050859000000003</v>
      </c>
      <c r="AG14" s="10">
        <v>1025.2881</v>
      </c>
      <c r="AH14" s="11">
        <v>6.4897999999999998</v>
      </c>
      <c r="AI14" s="10">
        <v>93.346999999999994</v>
      </c>
      <c r="AJ14" s="11">
        <v>8.2059999999999995</v>
      </c>
      <c r="AK14" s="11">
        <v>0.64610000000000001</v>
      </c>
      <c r="AL14" s="11">
        <v>1.2041999999999999</v>
      </c>
      <c r="AM14" s="588">
        <v>6.2</v>
      </c>
    </row>
    <row r="15" spans="1:39" ht="15">
      <c r="A15" s="29" t="s">
        <v>18</v>
      </c>
      <c r="B15" s="33">
        <v>43164</v>
      </c>
      <c r="C15" s="532">
        <v>5.0488953966380317</v>
      </c>
      <c r="D15" s="643">
        <v>5</v>
      </c>
      <c r="E15" s="594">
        <v>4.2300000000000004</v>
      </c>
      <c r="F15" s="593">
        <v>3.89</v>
      </c>
      <c r="G15" s="594">
        <v>0.71699999999999997</v>
      </c>
      <c r="H15" s="643">
        <v>4</v>
      </c>
      <c r="I15" s="643">
        <v>4</v>
      </c>
      <c r="J15" s="29" t="s">
        <v>349</v>
      </c>
      <c r="K15" s="588">
        <v>17.7</v>
      </c>
      <c r="L15" s="588">
        <v>118</v>
      </c>
      <c r="M15" s="643">
        <v>18</v>
      </c>
      <c r="N15" s="643">
        <v>120</v>
      </c>
      <c r="O15" s="643">
        <v>1</v>
      </c>
      <c r="P15" s="29" t="s">
        <v>326</v>
      </c>
      <c r="Q15" s="643">
        <v>0.2</v>
      </c>
      <c r="R15" s="32"/>
      <c r="S15" s="32"/>
      <c r="T15" s="586">
        <v>0.12028504936022788</v>
      </c>
      <c r="U15" s="11">
        <v>36.822000000000003</v>
      </c>
      <c r="V15" s="11">
        <v>22.198699999999999</v>
      </c>
      <c r="W15" s="11">
        <v>52.481738999999997</v>
      </c>
      <c r="X15" s="10">
        <v>1025.5512000000001</v>
      </c>
      <c r="Y15" s="11">
        <v>6.8830999999999998</v>
      </c>
      <c r="Z15" s="10">
        <v>97.864999999999995</v>
      </c>
      <c r="AA15" s="11">
        <v>8.2959999999999994</v>
      </c>
      <c r="AB15" s="11">
        <v>0.45290000000000002</v>
      </c>
      <c r="AC15" s="11">
        <v>0.74260000000000004</v>
      </c>
      <c r="AD15" s="11">
        <v>36.820900000000002</v>
      </c>
      <c r="AE15" s="11">
        <v>22.0319</v>
      </c>
      <c r="AF15" s="11">
        <v>52.307597000000001</v>
      </c>
      <c r="AG15" s="10">
        <v>1025.6609000000001</v>
      </c>
      <c r="AH15" s="11">
        <v>6.5467000000000004</v>
      </c>
      <c r="AI15" s="10">
        <v>92.807000000000002</v>
      </c>
      <c r="AJ15" s="11">
        <v>8.2750000000000004</v>
      </c>
      <c r="AK15" s="11">
        <v>1.722</v>
      </c>
      <c r="AL15" s="11">
        <v>1.9831000000000001</v>
      </c>
      <c r="AM15" s="588">
        <v>6.4</v>
      </c>
    </row>
    <row r="16" spans="1:39" ht="15">
      <c r="A16" s="29" t="s">
        <v>18</v>
      </c>
      <c r="B16" s="33">
        <v>43171</v>
      </c>
      <c r="C16" s="532">
        <v>4.6196830846669394</v>
      </c>
      <c r="D16" s="643">
        <v>4.5999999999999996</v>
      </c>
      <c r="E16" s="594">
        <v>3.61</v>
      </c>
      <c r="F16" s="593">
        <v>3.61</v>
      </c>
      <c r="G16" s="594">
        <v>1.4</v>
      </c>
      <c r="H16" s="643">
        <v>4</v>
      </c>
      <c r="I16" s="643">
        <v>4</v>
      </c>
      <c r="J16" s="29" t="s">
        <v>349</v>
      </c>
      <c r="K16" s="588">
        <v>14.9</v>
      </c>
      <c r="L16" s="588">
        <v>136</v>
      </c>
      <c r="M16" s="643">
        <v>15</v>
      </c>
      <c r="N16" s="643">
        <v>140</v>
      </c>
      <c r="O16" s="643">
        <v>1</v>
      </c>
      <c r="P16" s="29" t="s">
        <v>326</v>
      </c>
      <c r="Q16" s="643">
        <v>0.2</v>
      </c>
      <c r="R16" s="32"/>
      <c r="S16" s="32"/>
      <c r="T16" s="586">
        <v>9.3542847132274176E-2</v>
      </c>
      <c r="U16" s="11">
        <v>36.8307</v>
      </c>
      <c r="V16" s="11">
        <v>22.5533</v>
      </c>
      <c r="W16" s="11">
        <v>52.874294999999996</v>
      </c>
      <c r="X16" s="10">
        <v>1025.4549</v>
      </c>
      <c r="Y16" s="11">
        <v>6.8254000000000001</v>
      </c>
      <c r="Z16" s="10">
        <v>97.656000000000006</v>
      </c>
      <c r="AA16" s="11">
        <v>8.2959999999999994</v>
      </c>
      <c r="AB16" s="11">
        <v>0.22919999999999999</v>
      </c>
      <c r="AC16" s="11">
        <v>0.59450000000000003</v>
      </c>
      <c r="AD16" s="11">
        <v>36.851599999999998</v>
      </c>
      <c r="AE16" s="11">
        <v>22.236799999999999</v>
      </c>
      <c r="AF16" s="11">
        <v>52.567081999999999</v>
      </c>
      <c r="AG16" s="10">
        <v>1025.6297</v>
      </c>
      <c r="AH16" s="11">
        <v>5.7027000000000001</v>
      </c>
      <c r="AI16" s="10">
        <v>81.150000000000006</v>
      </c>
      <c r="AJ16" s="11">
        <v>8.2430000000000003</v>
      </c>
      <c r="AK16" s="11">
        <v>0.9123</v>
      </c>
      <c r="AL16" s="11">
        <v>2.0476999999999999</v>
      </c>
      <c r="AM16" s="588">
        <v>7.5</v>
      </c>
    </row>
    <row r="17" spans="1:39" ht="15">
      <c r="A17" s="29" t="s">
        <v>18</v>
      </c>
      <c r="B17" s="33">
        <v>43178</v>
      </c>
      <c r="C17" s="532">
        <v>4.205414493392146</v>
      </c>
      <c r="D17" s="643">
        <v>4.2</v>
      </c>
      <c r="E17" s="594">
        <v>3.48</v>
      </c>
      <c r="F17" s="593">
        <v>2.85</v>
      </c>
      <c r="G17" s="594">
        <v>2.0299999999999998</v>
      </c>
      <c r="H17" s="643">
        <v>3</v>
      </c>
      <c r="I17" s="643">
        <v>3</v>
      </c>
      <c r="J17" s="643">
        <v>2</v>
      </c>
      <c r="K17" s="588">
        <v>14.2</v>
      </c>
      <c r="L17" s="588">
        <v>129</v>
      </c>
      <c r="M17" s="643">
        <v>14</v>
      </c>
      <c r="N17" s="643">
        <v>130</v>
      </c>
      <c r="O17" s="643">
        <v>1.1000000000000001</v>
      </c>
      <c r="P17" s="29" t="s">
        <v>326</v>
      </c>
      <c r="Q17" s="643">
        <v>0.2</v>
      </c>
      <c r="R17" s="32"/>
      <c r="S17" s="32"/>
      <c r="T17" s="586">
        <v>9.388302853540606E-2</v>
      </c>
      <c r="U17" s="11">
        <v>36.759700000000002</v>
      </c>
      <c r="V17" s="11">
        <v>22.2819</v>
      </c>
      <c r="W17" s="11">
        <v>52.491957999999997</v>
      </c>
      <c r="X17" s="10">
        <v>1025.4782</v>
      </c>
      <c r="Y17" s="11">
        <v>6.8598999999999997</v>
      </c>
      <c r="Z17" s="10">
        <v>97.641999999999996</v>
      </c>
      <c r="AA17" s="11">
        <v>8.2050000000000001</v>
      </c>
      <c r="AB17" s="11">
        <v>0.23230000000000001</v>
      </c>
      <c r="AC17" s="11">
        <v>0.87170000000000003</v>
      </c>
      <c r="AD17" s="11">
        <v>36.867100000000001</v>
      </c>
      <c r="AE17" s="11">
        <v>21.8003</v>
      </c>
      <c r="AF17" s="11">
        <v>52.117029000000002</v>
      </c>
      <c r="AG17" s="10">
        <v>1025.7619</v>
      </c>
      <c r="AH17" s="11">
        <v>6.6916000000000002</v>
      </c>
      <c r="AI17" s="10">
        <v>94.498999999999995</v>
      </c>
      <c r="AJ17" s="11">
        <v>8.2029999999999994</v>
      </c>
      <c r="AK17" s="11">
        <v>0.34310000000000002</v>
      </c>
      <c r="AL17" s="11">
        <v>1.4975000000000001</v>
      </c>
      <c r="AM17" s="588">
        <v>8.6</v>
      </c>
    </row>
    <row r="18" spans="1:39" ht="15">
      <c r="A18" s="29" t="s">
        <v>18</v>
      </c>
      <c r="B18" s="33">
        <v>43185</v>
      </c>
      <c r="C18" s="532">
        <v>22.232701840063893</v>
      </c>
      <c r="D18" s="643">
        <v>22</v>
      </c>
      <c r="E18" s="594">
        <v>21.5</v>
      </c>
      <c r="F18" s="593">
        <v>4.67</v>
      </c>
      <c r="G18" s="594">
        <v>3.72</v>
      </c>
      <c r="H18" s="643">
        <v>22</v>
      </c>
      <c r="I18" s="643">
        <v>5</v>
      </c>
      <c r="J18" s="643">
        <v>4</v>
      </c>
      <c r="K18" s="588">
        <v>17.7</v>
      </c>
      <c r="L18" s="588">
        <v>164</v>
      </c>
      <c r="M18" s="643">
        <v>18</v>
      </c>
      <c r="N18" s="643">
        <v>160</v>
      </c>
      <c r="O18" s="643">
        <v>1.3</v>
      </c>
      <c r="P18" s="29" t="s">
        <v>326</v>
      </c>
      <c r="Q18" s="643">
        <v>0.3</v>
      </c>
      <c r="R18" s="32"/>
      <c r="S18" s="32"/>
      <c r="T18" s="586">
        <v>0.10861081142486929</v>
      </c>
      <c r="U18" s="11">
        <v>36.859000000000002</v>
      </c>
      <c r="V18" s="11">
        <v>21.888400000000001</v>
      </c>
      <c r="W18" s="11">
        <v>52.194651</v>
      </c>
      <c r="X18" s="10">
        <v>1025.6652999999999</v>
      </c>
      <c r="Y18" s="11">
        <v>6.4516999999999998</v>
      </c>
      <c r="Z18" s="10">
        <v>91.248999999999995</v>
      </c>
      <c r="AA18" s="11">
        <v>8.1920000000000002</v>
      </c>
      <c r="AB18" s="11">
        <v>0.60060000000000002</v>
      </c>
      <c r="AC18" s="11">
        <v>1.2309000000000001</v>
      </c>
      <c r="AD18" s="11">
        <v>36.861400000000003</v>
      </c>
      <c r="AE18" s="11">
        <v>21.873899999999999</v>
      </c>
      <c r="AF18" s="11">
        <v>52.188614999999999</v>
      </c>
      <c r="AG18" s="10">
        <v>1025.7344000000001</v>
      </c>
      <c r="AH18" s="11">
        <v>6.3688000000000002</v>
      </c>
      <c r="AI18" s="10">
        <v>90.054000000000002</v>
      </c>
      <c r="AJ18" s="11">
        <v>8.1959999999999997</v>
      </c>
      <c r="AK18" s="11">
        <v>0.63480000000000003</v>
      </c>
      <c r="AL18" s="11">
        <v>1.3384</v>
      </c>
      <c r="AM18" s="588">
        <v>5.8</v>
      </c>
    </row>
    <row r="19" spans="1:39">
      <c r="A19" s="539"/>
      <c r="B19" s="539"/>
      <c r="C19" s="539"/>
      <c r="D19" s="539"/>
      <c r="E19" s="592"/>
      <c r="F19" s="592"/>
      <c r="G19" s="592"/>
      <c r="H19" s="539"/>
      <c r="I19" s="539"/>
      <c r="J19" s="539"/>
      <c r="K19" s="539"/>
      <c r="L19" s="539"/>
      <c r="M19" s="539"/>
      <c r="N19" s="539"/>
      <c r="O19" s="539"/>
      <c r="P19" s="539"/>
      <c r="Q19" s="539"/>
      <c r="R19" s="539"/>
      <c r="S19" s="539"/>
      <c r="T19" s="591"/>
      <c r="U19" s="195"/>
      <c r="V19" s="195"/>
      <c r="W19" s="195"/>
      <c r="X19" s="195"/>
      <c r="Y19" s="195"/>
      <c r="Z19" s="195"/>
      <c r="AA19" s="195"/>
      <c r="AB19" s="195"/>
      <c r="AC19" s="195"/>
      <c r="AD19" s="195"/>
      <c r="AE19" s="195"/>
      <c r="AF19" s="195"/>
      <c r="AG19" s="195"/>
      <c r="AH19" s="195"/>
      <c r="AI19" s="195"/>
      <c r="AJ19" s="195"/>
      <c r="AK19" s="195"/>
      <c r="AL19" s="195"/>
      <c r="AM19" s="10"/>
    </row>
    <row r="20" spans="1:39" ht="15">
      <c r="A20" s="29" t="s">
        <v>20</v>
      </c>
      <c r="B20" s="33">
        <v>43070</v>
      </c>
      <c r="C20" s="511">
        <v>0.7610163717232894</v>
      </c>
      <c r="D20" s="643">
        <v>0.8</v>
      </c>
      <c r="E20" s="587">
        <v>1.27</v>
      </c>
      <c r="F20" s="588">
        <v>3.57</v>
      </c>
      <c r="G20" s="587">
        <v>1.18</v>
      </c>
      <c r="H20" s="29" t="s">
        <v>348</v>
      </c>
      <c r="I20" s="643">
        <v>4</v>
      </c>
      <c r="J20" s="29" t="s">
        <v>349</v>
      </c>
      <c r="K20" s="588">
        <v>13.8</v>
      </c>
      <c r="L20" s="588">
        <v>102</v>
      </c>
      <c r="M20" s="643">
        <v>14</v>
      </c>
      <c r="N20" s="643">
        <v>100</v>
      </c>
      <c r="O20" s="643">
        <v>0.5</v>
      </c>
      <c r="P20" s="29" t="s">
        <v>326</v>
      </c>
      <c r="Q20" s="643">
        <v>0.1</v>
      </c>
      <c r="R20" s="643">
        <v>1.5</v>
      </c>
      <c r="S20" s="643">
        <v>0.13</v>
      </c>
      <c r="T20" s="586">
        <v>7.3177037928453162E-2</v>
      </c>
      <c r="U20" s="11">
        <v>35.840400000000002</v>
      </c>
      <c r="V20" s="11">
        <v>21.116199999999999</v>
      </c>
      <c r="W20" s="11">
        <v>50.103043</v>
      </c>
      <c r="X20" s="10">
        <v>1025.1036999999999</v>
      </c>
      <c r="Y20" s="11">
        <v>7.5113000000000003</v>
      </c>
      <c r="Z20" s="10">
        <v>104.15900000000001</v>
      </c>
      <c r="AA20" s="11">
        <v>8.2469999999999999</v>
      </c>
      <c r="AB20" s="11">
        <v>0.52359999999999995</v>
      </c>
      <c r="AC20" s="11">
        <v>0.47710000000000002</v>
      </c>
      <c r="AD20" s="11">
        <v>35.868499999999997</v>
      </c>
      <c r="AE20" s="11">
        <v>20.308900000000001</v>
      </c>
      <c r="AF20" s="11">
        <v>49.304217999999999</v>
      </c>
      <c r="AG20" s="10">
        <v>1025.4185</v>
      </c>
      <c r="AH20" s="11">
        <v>6.9321999999999999</v>
      </c>
      <c r="AI20" s="10">
        <v>94.751999999999995</v>
      </c>
      <c r="AJ20" s="11">
        <v>8.1910000000000007</v>
      </c>
      <c r="AK20" s="11">
        <v>0.79310000000000003</v>
      </c>
      <c r="AL20" s="11">
        <v>0.6552</v>
      </c>
      <c r="AM20" s="588">
        <v>7.5</v>
      </c>
    </row>
    <row r="21" spans="1:39" ht="15">
      <c r="A21" s="29" t="s">
        <v>20</v>
      </c>
      <c r="B21" s="33">
        <v>43077</v>
      </c>
      <c r="C21" s="532">
        <v>0.85330036907353091</v>
      </c>
      <c r="D21" s="643">
        <v>0.9</v>
      </c>
      <c r="E21" s="587">
        <v>0.60499999999999998</v>
      </c>
      <c r="F21" s="588">
        <v>3.2</v>
      </c>
      <c r="G21" s="587">
        <v>1.63</v>
      </c>
      <c r="H21" s="29" t="s">
        <v>348</v>
      </c>
      <c r="I21" s="643">
        <v>3</v>
      </c>
      <c r="J21" s="29" t="s">
        <v>349</v>
      </c>
      <c r="K21" s="593">
        <v>14.6</v>
      </c>
      <c r="L21" s="593">
        <v>103</v>
      </c>
      <c r="M21" s="643">
        <v>15</v>
      </c>
      <c r="N21" s="643">
        <v>100</v>
      </c>
      <c r="O21" s="643">
        <v>0.7</v>
      </c>
      <c r="P21" s="29" t="s">
        <v>326</v>
      </c>
      <c r="Q21" s="643">
        <v>0.1</v>
      </c>
      <c r="R21" s="643">
        <v>2</v>
      </c>
      <c r="S21" s="643">
        <v>0.37</v>
      </c>
      <c r="T21" s="586">
        <v>0.12131580045553977</v>
      </c>
      <c r="U21" s="11">
        <v>35.894300000000001</v>
      </c>
      <c r="V21" s="11">
        <v>21.437100000000001</v>
      </c>
      <c r="W21" s="11">
        <v>50.505797000000001</v>
      </c>
      <c r="X21" s="10">
        <v>1025.056</v>
      </c>
      <c r="Y21" s="11">
        <v>7.2690000000000001</v>
      </c>
      <c r="Z21" s="10">
        <v>101.41200000000001</v>
      </c>
      <c r="AA21" s="11">
        <v>8.2309999999999999</v>
      </c>
      <c r="AB21" s="11">
        <v>0.60750000000000004</v>
      </c>
      <c r="AC21" s="11">
        <v>0.35299999999999998</v>
      </c>
      <c r="AD21" s="11">
        <v>35.944600000000001</v>
      </c>
      <c r="AE21" s="11">
        <v>20.986000000000001</v>
      </c>
      <c r="AF21" s="11">
        <v>50.103951000000002</v>
      </c>
      <c r="AG21" s="10">
        <v>1025.2924</v>
      </c>
      <c r="AH21" s="11">
        <v>6.9352</v>
      </c>
      <c r="AI21" s="10">
        <v>96.004000000000005</v>
      </c>
      <c r="AJ21" s="11">
        <v>8.2189999999999994</v>
      </c>
      <c r="AK21" s="11">
        <v>1.054</v>
      </c>
      <c r="AL21" s="11">
        <v>1.0222</v>
      </c>
      <c r="AM21" s="588">
        <v>5.2</v>
      </c>
    </row>
    <row r="22" spans="1:39" ht="15">
      <c r="A22" s="29" t="s">
        <v>20</v>
      </c>
      <c r="B22" s="33">
        <v>43084</v>
      </c>
      <c r="C22" s="532">
        <v>0.46239197140735527</v>
      </c>
      <c r="D22" s="29" t="s">
        <v>350</v>
      </c>
      <c r="E22" s="594">
        <v>1</v>
      </c>
      <c r="F22" s="593">
        <v>3.78</v>
      </c>
      <c r="G22" s="594">
        <v>0.65800000000000003</v>
      </c>
      <c r="H22" s="29" t="s">
        <v>348</v>
      </c>
      <c r="I22" s="643">
        <v>4</v>
      </c>
      <c r="J22" s="29" t="s">
        <v>349</v>
      </c>
      <c r="K22" s="588">
        <v>16.3</v>
      </c>
      <c r="L22" s="31">
        <v>108</v>
      </c>
      <c r="M22" s="643">
        <v>16</v>
      </c>
      <c r="N22" s="643">
        <v>110</v>
      </c>
      <c r="O22" s="643">
        <v>1</v>
      </c>
      <c r="P22" s="29" t="s">
        <v>326</v>
      </c>
      <c r="Q22" s="643">
        <v>0.2</v>
      </c>
      <c r="R22" s="643">
        <v>1.7</v>
      </c>
      <c r="S22" s="643">
        <v>0.15</v>
      </c>
      <c r="T22" s="586">
        <v>9.6267998572763691E-2</v>
      </c>
      <c r="U22" s="11">
        <v>35.927799999999998</v>
      </c>
      <c r="V22" s="11">
        <v>22.036100000000001</v>
      </c>
      <c r="W22" s="11">
        <v>51.176685999999997</v>
      </c>
      <c r="X22" s="10">
        <v>1024.9154000000001</v>
      </c>
      <c r="Y22" s="11">
        <v>7.0178000000000003</v>
      </c>
      <c r="Z22" s="10">
        <v>98.975999999999999</v>
      </c>
      <c r="AA22" s="11">
        <v>8.1859999999999999</v>
      </c>
      <c r="AB22" s="11">
        <v>0.50849999999999995</v>
      </c>
      <c r="AC22" s="11">
        <v>0.54690000000000005</v>
      </c>
      <c r="AD22" s="11">
        <v>36.118299999999998</v>
      </c>
      <c r="AE22" s="11">
        <v>21.877800000000001</v>
      </c>
      <c r="AF22" s="11">
        <v>51.258195999999998</v>
      </c>
      <c r="AG22" s="10">
        <v>1025.1778999999999</v>
      </c>
      <c r="AH22" s="11">
        <v>6.3861999999999997</v>
      </c>
      <c r="AI22" s="10">
        <v>89.915999999999997</v>
      </c>
      <c r="AJ22" s="11">
        <v>8.2230000000000008</v>
      </c>
      <c r="AK22" s="11">
        <v>1.4221999999999999</v>
      </c>
      <c r="AL22" s="11">
        <v>0.82310000000000005</v>
      </c>
      <c r="AM22" s="588">
        <v>5.8</v>
      </c>
    </row>
    <row r="23" spans="1:39" ht="15">
      <c r="A23" s="29" t="s">
        <v>20</v>
      </c>
      <c r="B23" s="33">
        <v>43091</v>
      </c>
      <c r="C23" s="532">
        <v>0.47356296998994601</v>
      </c>
      <c r="D23" s="29" t="s">
        <v>350</v>
      </c>
      <c r="E23" s="594">
        <v>1.1599999999999999</v>
      </c>
      <c r="F23" s="593">
        <v>2.7</v>
      </c>
      <c r="G23" s="594">
        <v>0.41499999999999998</v>
      </c>
      <c r="H23" s="29" t="s">
        <v>348</v>
      </c>
      <c r="I23" s="643">
        <v>3</v>
      </c>
      <c r="J23" s="29" t="s">
        <v>349</v>
      </c>
      <c r="K23" s="29">
        <v>15.7</v>
      </c>
      <c r="L23" s="31">
        <v>123</v>
      </c>
      <c r="M23" s="643">
        <v>16</v>
      </c>
      <c r="N23" s="643">
        <v>120</v>
      </c>
      <c r="O23" s="643">
        <v>0.6</v>
      </c>
      <c r="P23" s="29" t="s">
        <v>326</v>
      </c>
      <c r="Q23" s="29" t="s">
        <v>326</v>
      </c>
      <c r="R23" s="643">
        <v>1.9</v>
      </c>
      <c r="S23" s="643">
        <v>0.18</v>
      </c>
      <c r="T23" s="586">
        <v>8.1170241716579092E-2</v>
      </c>
      <c r="U23" s="11">
        <v>36.212400000000002</v>
      </c>
      <c r="V23" s="11">
        <v>21.8447</v>
      </c>
      <c r="W23" s="11">
        <v>51.334246999999998</v>
      </c>
      <c r="X23" s="10">
        <v>1025.1849</v>
      </c>
      <c r="Y23" s="11">
        <v>7.5910000000000002</v>
      </c>
      <c r="Z23" s="10">
        <v>106.875</v>
      </c>
      <c r="AA23" s="11">
        <v>8.2270000000000003</v>
      </c>
      <c r="AB23" s="11">
        <v>0.21740000000000001</v>
      </c>
      <c r="AC23" s="11">
        <v>7.3000000000000001E-3</v>
      </c>
      <c r="AD23" s="11">
        <v>36.159399999999998</v>
      </c>
      <c r="AE23" s="11">
        <v>21.1568</v>
      </c>
      <c r="AF23" s="11">
        <v>50.549736000000003</v>
      </c>
      <c r="AG23" s="10">
        <v>1025.4091000000001</v>
      </c>
      <c r="AH23" s="11">
        <v>7.0556999999999999</v>
      </c>
      <c r="AI23" s="10">
        <v>98.096000000000004</v>
      </c>
      <c r="AJ23" s="11">
        <v>8.19</v>
      </c>
      <c r="AK23" s="11">
        <v>0.24479999999999999</v>
      </c>
      <c r="AL23" s="11">
        <v>1.3868</v>
      </c>
      <c r="AM23" s="588">
        <v>6.1</v>
      </c>
    </row>
    <row r="24" spans="1:39" ht="15">
      <c r="A24" s="29" t="s">
        <v>20</v>
      </c>
      <c r="B24" s="33">
        <v>43105</v>
      </c>
      <c r="C24" s="532">
        <v>1.2795722536102354</v>
      </c>
      <c r="D24" s="643">
        <v>1.3</v>
      </c>
      <c r="E24" s="594">
        <v>0.50800000000000001</v>
      </c>
      <c r="F24" s="593">
        <v>2.69</v>
      </c>
      <c r="G24" s="594">
        <v>1.31</v>
      </c>
      <c r="H24" s="29" t="s">
        <v>348</v>
      </c>
      <c r="I24" s="643">
        <v>3</v>
      </c>
      <c r="J24" s="29" t="s">
        <v>349</v>
      </c>
      <c r="K24" s="31">
        <v>14.9</v>
      </c>
      <c r="L24" s="31">
        <v>110</v>
      </c>
      <c r="M24" s="643">
        <v>15</v>
      </c>
      <c r="N24" s="643">
        <v>110</v>
      </c>
      <c r="O24" s="643">
        <v>0.7</v>
      </c>
      <c r="P24" s="29" t="s">
        <v>326</v>
      </c>
      <c r="Q24" s="643">
        <v>0.1</v>
      </c>
      <c r="R24" s="643">
        <v>0.8</v>
      </c>
      <c r="S24" s="643">
        <v>0.11</v>
      </c>
      <c r="T24" s="586">
        <v>7.178784296652152E-2</v>
      </c>
      <c r="U24" s="11">
        <v>36.442799999999998</v>
      </c>
      <c r="V24" s="11">
        <v>22.733499999999999</v>
      </c>
      <c r="W24" s="11">
        <v>52.572076000000003</v>
      </c>
      <c r="X24" s="10">
        <v>1025.1081999999999</v>
      </c>
      <c r="Y24" s="11">
        <v>6.8587999999999996</v>
      </c>
      <c r="Z24" s="10">
        <v>98.222999999999999</v>
      </c>
      <c r="AA24" s="11">
        <v>8.1940000000000008</v>
      </c>
      <c r="AB24" s="595">
        <v>0.33</v>
      </c>
      <c r="AC24" s="11">
        <v>0.58109999999999995</v>
      </c>
      <c r="AD24" s="11">
        <v>36.441899999999997</v>
      </c>
      <c r="AE24" s="11">
        <v>22.440799999999999</v>
      </c>
      <c r="AF24" s="11">
        <v>52.265765999999999</v>
      </c>
      <c r="AG24" s="10">
        <v>1025.2642000000001</v>
      </c>
      <c r="AH24" s="11">
        <v>6.2983000000000002</v>
      </c>
      <c r="AI24" s="10">
        <v>89.733999999999995</v>
      </c>
      <c r="AJ24" s="11">
        <v>8.1790000000000003</v>
      </c>
      <c r="AK24" s="11">
        <v>1.0276000000000001</v>
      </c>
      <c r="AL24" s="11">
        <v>1.9100999999999999</v>
      </c>
      <c r="AM24" s="588">
        <v>8.5</v>
      </c>
    </row>
    <row r="25" spans="1:39" ht="15">
      <c r="A25" s="29" t="s">
        <v>20</v>
      </c>
      <c r="B25" s="33">
        <v>43115</v>
      </c>
      <c r="C25" s="532">
        <v>0.87588126400455601</v>
      </c>
      <c r="D25" s="643">
        <v>0.9</v>
      </c>
      <c r="E25" s="594">
        <v>-0.34799999999999998</v>
      </c>
      <c r="F25" s="593">
        <v>3.1</v>
      </c>
      <c r="G25" s="594">
        <v>1.1000000000000001</v>
      </c>
      <c r="H25" s="29" t="s">
        <v>348</v>
      </c>
      <c r="I25" s="643">
        <v>3</v>
      </c>
      <c r="J25" s="29" t="s">
        <v>349</v>
      </c>
      <c r="K25" s="29">
        <v>13.9</v>
      </c>
      <c r="L25" s="31">
        <v>112</v>
      </c>
      <c r="M25" s="643">
        <v>14</v>
      </c>
      <c r="N25" s="643">
        <v>110</v>
      </c>
      <c r="O25" s="643">
        <v>0.7</v>
      </c>
      <c r="P25" s="29" t="s">
        <v>326</v>
      </c>
      <c r="Q25" s="643">
        <v>0.1</v>
      </c>
      <c r="R25" s="643">
        <v>1.2</v>
      </c>
      <c r="S25" s="643">
        <v>0.14000000000000001</v>
      </c>
      <c r="T25" s="586">
        <v>7.9540124910575855E-2</v>
      </c>
      <c r="U25" s="11">
        <v>36.725000000000001</v>
      </c>
      <c r="V25" s="11">
        <v>23.166699999999999</v>
      </c>
      <c r="W25" s="11">
        <v>53.399928000000003</v>
      </c>
      <c r="X25" s="10">
        <v>1025.1967</v>
      </c>
      <c r="Y25" s="11">
        <v>6.8563000000000001</v>
      </c>
      <c r="Z25" s="10">
        <v>99.093000000000004</v>
      </c>
      <c r="AA25" s="11">
        <v>8.2159999999999993</v>
      </c>
      <c r="AB25" s="11">
        <v>0.24260000000000001</v>
      </c>
      <c r="AC25" s="11">
        <v>0.69879999999999998</v>
      </c>
      <c r="AD25" s="11">
        <v>36.728999999999999</v>
      </c>
      <c r="AE25" s="11">
        <v>23.115400000000001</v>
      </c>
      <c r="AF25" s="11">
        <v>53.357430000000001</v>
      </c>
      <c r="AG25" s="10">
        <v>1025.2877000000001</v>
      </c>
      <c r="AH25" s="11">
        <v>6.7092999999999998</v>
      </c>
      <c r="AI25" s="10">
        <v>96.885000000000005</v>
      </c>
      <c r="AJ25" s="11">
        <v>8.2040000000000006</v>
      </c>
      <c r="AK25" s="11">
        <v>0.3871</v>
      </c>
      <c r="AL25" s="11">
        <v>1.1278999999999999</v>
      </c>
      <c r="AM25" s="588">
        <v>7.8</v>
      </c>
    </row>
    <row r="26" spans="1:39" ht="15">
      <c r="A26" s="29" t="s">
        <v>20</v>
      </c>
      <c r="B26" s="33">
        <v>43122</v>
      </c>
      <c r="C26" s="532">
        <v>2.6080934781201441</v>
      </c>
      <c r="D26" s="643">
        <v>2.6</v>
      </c>
      <c r="E26" s="594">
        <v>2.91</v>
      </c>
      <c r="F26" s="593">
        <v>4.7300000000000004</v>
      </c>
      <c r="G26" s="594">
        <v>1.04</v>
      </c>
      <c r="H26" s="29" t="s">
        <v>348</v>
      </c>
      <c r="I26" s="643">
        <v>5</v>
      </c>
      <c r="J26" s="29" t="s">
        <v>349</v>
      </c>
      <c r="K26" s="588">
        <v>17.399999999999999</v>
      </c>
      <c r="L26" s="588">
        <v>129</v>
      </c>
      <c r="M26" s="643">
        <v>17</v>
      </c>
      <c r="N26" s="643">
        <v>130</v>
      </c>
      <c r="O26" s="643">
        <v>1.2</v>
      </c>
      <c r="P26" s="29" t="s">
        <v>326</v>
      </c>
      <c r="Q26" s="643">
        <v>0.3</v>
      </c>
      <c r="R26" s="643">
        <v>1.8</v>
      </c>
      <c r="S26" s="643">
        <v>0.19</v>
      </c>
      <c r="T26" s="586">
        <v>7.0524522356243416E-2</v>
      </c>
      <c r="U26" s="11">
        <v>36.447800000000001</v>
      </c>
      <c r="V26" s="11">
        <v>23.321200000000001</v>
      </c>
      <c r="W26" s="11">
        <v>53.207824000000002</v>
      </c>
      <c r="X26" s="10">
        <v>1024.9418000000001</v>
      </c>
      <c r="Y26" s="11">
        <v>6.7069999999999999</v>
      </c>
      <c r="Z26" s="10">
        <v>97.04</v>
      </c>
      <c r="AA26" s="11">
        <v>8.2010000000000005</v>
      </c>
      <c r="AB26" s="11">
        <v>8.8499999999999995E-2</v>
      </c>
      <c r="AC26" s="11">
        <v>0.49440000000000001</v>
      </c>
      <c r="AD26" s="11">
        <v>36.444099999999999</v>
      </c>
      <c r="AE26" s="11">
        <v>22.9483</v>
      </c>
      <c r="AF26" s="11">
        <v>52.810999000000002</v>
      </c>
      <c r="AG26" s="10">
        <v>1025.1206</v>
      </c>
      <c r="AH26" s="11">
        <v>5.7648000000000001</v>
      </c>
      <c r="AI26" s="10">
        <v>82.867000000000004</v>
      </c>
      <c r="AJ26" s="11">
        <v>8.1509999999999998</v>
      </c>
      <c r="AK26" s="11">
        <v>0.8911</v>
      </c>
      <c r="AL26" s="11">
        <v>2.0722999999999998</v>
      </c>
      <c r="AM26" s="588">
        <v>10.5</v>
      </c>
    </row>
    <row r="27" spans="1:39" ht="15">
      <c r="A27" s="29" t="s">
        <v>20</v>
      </c>
      <c r="B27" s="33">
        <v>43129</v>
      </c>
      <c r="C27" s="532">
        <v>0.55572331484856519</v>
      </c>
      <c r="D27" s="643">
        <v>0.6</v>
      </c>
      <c r="E27" s="594">
        <v>0.84899999999999998</v>
      </c>
      <c r="F27" s="593">
        <v>2.52</v>
      </c>
      <c r="G27" s="594">
        <v>0.42</v>
      </c>
      <c r="H27" s="29" t="s">
        <v>348</v>
      </c>
      <c r="I27" s="643">
        <v>3</v>
      </c>
      <c r="J27" s="29" t="s">
        <v>349</v>
      </c>
      <c r="K27" s="29">
        <v>13.6</v>
      </c>
      <c r="L27" s="29">
        <v>110</v>
      </c>
      <c r="M27" s="643">
        <v>14</v>
      </c>
      <c r="N27" s="643">
        <v>110</v>
      </c>
      <c r="O27" s="643">
        <v>0.8</v>
      </c>
      <c r="P27" s="29" t="s">
        <v>326</v>
      </c>
      <c r="Q27" s="643">
        <v>0.1</v>
      </c>
      <c r="R27" s="643">
        <v>2</v>
      </c>
      <c r="S27" s="643">
        <v>0.2</v>
      </c>
      <c r="T27" s="586">
        <v>9.2361587990778427E-2</v>
      </c>
      <c r="U27" s="11">
        <v>36.4574</v>
      </c>
      <c r="V27" s="11">
        <v>23.211099999999998</v>
      </c>
      <c r="W27" s="11">
        <v>53.102001000000001</v>
      </c>
      <c r="X27" s="10">
        <v>1024.9793999999999</v>
      </c>
      <c r="Y27" s="11">
        <v>6.9481999999999999</v>
      </c>
      <c r="Z27" s="10">
        <v>100.34399999999999</v>
      </c>
      <c r="AA27" s="11">
        <v>8.2590000000000003</v>
      </c>
      <c r="AB27" s="11">
        <v>0.31109999999999999</v>
      </c>
      <c r="AC27" s="11">
        <v>0.62080000000000002</v>
      </c>
      <c r="AD27" s="11">
        <v>36.432600000000001</v>
      </c>
      <c r="AE27" s="11">
        <v>22.393899999999999</v>
      </c>
      <c r="AF27" s="11">
        <v>52.203890999999999</v>
      </c>
      <c r="AG27" s="10">
        <v>1025.2701</v>
      </c>
      <c r="AH27" s="11">
        <v>6.4999000000000002</v>
      </c>
      <c r="AI27" s="10">
        <v>92.524000000000001</v>
      </c>
      <c r="AJ27" s="11">
        <v>8.218</v>
      </c>
      <c r="AK27" s="11">
        <v>0.73240000000000005</v>
      </c>
      <c r="AL27" s="11">
        <v>0.79279999999999995</v>
      </c>
      <c r="AM27" s="588">
        <v>6.8</v>
      </c>
    </row>
    <row r="28" spans="1:39" ht="15">
      <c r="A28" s="29" t="s">
        <v>20</v>
      </c>
      <c r="B28" s="33">
        <v>43136</v>
      </c>
      <c r="C28" s="532">
        <v>0.85906216387337275</v>
      </c>
      <c r="D28" s="643">
        <v>0.9</v>
      </c>
      <c r="E28" s="594">
        <v>-0.13900000000000001</v>
      </c>
      <c r="F28" s="593">
        <v>3.42</v>
      </c>
      <c r="G28" s="594">
        <v>0.91</v>
      </c>
      <c r="H28" s="29" t="s">
        <v>348</v>
      </c>
      <c r="I28" s="643">
        <v>3</v>
      </c>
      <c r="J28" s="29" t="s">
        <v>349</v>
      </c>
      <c r="K28" s="588">
        <v>18.100000000000001</v>
      </c>
      <c r="L28" s="588">
        <v>138</v>
      </c>
      <c r="M28" s="643">
        <v>18</v>
      </c>
      <c r="N28" s="643">
        <v>140</v>
      </c>
      <c r="O28" s="643">
        <v>1.2</v>
      </c>
      <c r="P28" s="29" t="s">
        <v>326</v>
      </c>
      <c r="Q28" s="643">
        <v>0.2</v>
      </c>
      <c r="R28" s="643">
        <v>2.2000000000000002</v>
      </c>
      <c r="S28" s="643">
        <v>0.21</v>
      </c>
      <c r="T28" s="586">
        <v>7.7553151916228719E-2</v>
      </c>
      <c r="U28" s="11">
        <v>36.410499999999999</v>
      </c>
      <c r="V28" s="11">
        <v>23.389800000000001</v>
      </c>
      <c r="W28" s="11">
        <v>53.232837000000004</v>
      </c>
      <c r="X28" s="10">
        <v>1024.8920000000001</v>
      </c>
      <c r="Y28" s="11">
        <v>6.7775999999999996</v>
      </c>
      <c r="Z28" s="10">
        <v>98.158000000000001</v>
      </c>
      <c r="AA28" s="11">
        <v>8.2390000000000008</v>
      </c>
      <c r="AB28" s="11">
        <v>0.30819999999999997</v>
      </c>
      <c r="AC28" s="11">
        <v>0.34200000000000003</v>
      </c>
      <c r="AD28" s="11">
        <v>36.494900000000001</v>
      </c>
      <c r="AE28" s="11">
        <v>22.9664</v>
      </c>
      <c r="AF28" s="11">
        <v>52.895670000000003</v>
      </c>
      <c r="AG28" s="10">
        <v>1025.1534999999999</v>
      </c>
      <c r="AH28" s="11">
        <v>6.6136999999999997</v>
      </c>
      <c r="AI28" s="10">
        <v>95.128</v>
      </c>
      <c r="AJ28" s="11">
        <v>8.2309999999999999</v>
      </c>
      <c r="AK28" s="11">
        <v>0.77869999999999995</v>
      </c>
      <c r="AL28" s="11">
        <v>1.6662999999999999</v>
      </c>
      <c r="AM28" s="588">
        <v>8.1999999999999993</v>
      </c>
    </row>
    <row r="29" spans="1:39" ht="15">
      <c r="A29" s="29" t="s">
        <v>20</v>
      </c>
      <c r="B29" s="33">
        <v>43143</v>
      </c>
      <c r="C29" s="532">
        <v>1.3372396660848591</v>
      </c>
      <c r="D29" s="643">
        <v>1.3</v>
      </c>
      <c r="E29" s="594">
        <v>1.06</v>
      </c>
      <c r="F29" s="593">
        <v>3.97</v>
      </c>
      <c r="G29" s="594">
        <v>1.71</v>
      </c>
      <c r="H29" s="29" t="s">
        <v>348</v>
      </c>
      <c r="I29" s="643">
        <v>4</v>
      </c>
      <c r="J29" s="29" t="s">
        <v>349</v>
      </c>
      <c r="K29" s="588">
        <v>12.3</v>
      </c>
      <c r="L29" s="588">
        <v>118</v>
      </c>
      <c r="M29" s="643">
        <v>12</v>
      </c>
      <c r="N29" s="643">
        <v>120</v>
      </c>
      <c r="O29" s="643">
        <v>0.6</v>
      </c>
      <c r="P29" s="29" t="s">
        <v>326</v>
      </c>
      <c r="Q29" s="29" t="s">
        <v>326</v>
      </c>
      <c r="R29" s="643">
        <v>1.2</v>
      </c>
      <c r="S29" s="643">
        <v>0.12</v>
      </c>
      <c r="T29" s="586">
        <v>7.2370696423271805E-2</v>
      </c>
      <c r="U29" s="11">
        <v>36.603400000000001</v>
      </c>
      <c r="V29" s="11">
        <v>23.122</v>
      </c>
      <c r="W29" s="11">
        <v>53.195008000000001</v>
      </c>
      <c r="X29" s="10">
        <v>1025.1178</v>
      </c>
      <c r="Y29" s="11">
        <v>6.9362000000000004</v>
      </c>
      <c r="Z29" s="10">
        <v>100.099</v>
      </c>
      <c r="AA29" s="11">
        <v>8.32</v>
      </c>
      <c r="AB29" s="11">
        <v>0.18770000000000001</v>
      </c>
      <c r="AC29" s="11">
        <v>0.51439999999999997</v>
      </c>
      <c r="AD29" s="11">
        <v>36.597099999999998</v>
      </c>
      <c r="AE29" s="11">
        <v>22.569900000000001</v>
      </c>
      <c r="AF29" s="11">
        <v>52.601723</v>
      </c>
      <c r="AG29" s="10">
        <v>1025.345</v>
      </c>
      <c r="AH29" s="11">
        <v>6.1887999999999996</v>
      </c>
      <c r="AI29" s="10">
        <v>88.453000000000003</v>
      </c>
      <c r="AJ29" s="11">
        <v>8.3010000000000002</v>
      </c>
      <c r="AK29" s="11">
        <v>0.48159999999999997</v>
      </c>
      <c r="AL29" s="11">
        <v>0.63670000000000004</v>
      </c>
      <c r="AM29" s="588">
        <v>10.199999999999999</v>
      </c>
    </row>
    <row r="30" spans="1:39" ht="15">
      <c r="A30" s="29" t="s">
        <v>20</v>
      </c>
      <c r="B30" s="33">
        <v>43150</v>
      </c>
      <c r="C30" s="532">
        <v>2.5455918271816427</v>
      </c>
      <c r="D30" s="643">
        <v>2.5</v>
      </c>
      <c r="E30" s="594">
        <v>2.5299999999999998</v>
      </c>
      <c r="F30" s="593">
        <v>3.39</v>
      </c>
      <c r="G30" s="594">
        <v>3.41</v>
      </c>
      <c r="H30" s="29" t="s">
        <v>348</v>
      </c>
      <c r="I30" s="643">
        <v>3</v>
      </c>
      <c r="J30" s="643">
        <v>3</v>
      </c>
      <c r="K30" s="588">
        <v>15.3</v>
      </c>
      <c r="L30" s="588">
        <v>119</v>
      </c>
      <c r="M30" s="643">
        <v>15</v>
      </c>
      <c r="N30" s="643">
        <v>120</v>
      </c>
      <c r="O30" s="643">
        <v>0.9</v>
      </c>
      <c r="P30" s="29" t="s">
        <v>326</v>
      </c>
      <c r="Q30" s="643">
        <v>0.2</v>
      </c>
      <c r="R30" s="643">
        <v>3.5</v>
      </c>
      <c r="S30" s="643">
        <v>0.25</v>
      </c>
      <c r="T30" s="586">
        <v>0.10306430816829627</v>
      </c>
      <c r="U30" s="11">
        <v>36.622599999999998</v>
      </c>
      <c r="V30" s="11">
        <v>23.786999999999999</v>
      </c>
      <c r="W30" s="11">
        <v>53.936405999999998</v>
      </c>
      <c r="X30" s="10">
        <v>1024.9366</v>
      </c>
      <c r="Y30" s="11">
        <v>6.3425000000000002</v>
      </c>
      <c r="Z30" s="10">
        <v>92.602000000000004</v>
      </c>
      <c r="AA30" s="11">
        <v>8.3360000000000003</v>
      </c>
      <c r="AB30" s="11">
        <v>0.26619999999999999</v>
      </c>
      <c r="AC30" s="11">
        <v>0.48149999999999998</v>
      </c>
      <c r="AD30" s="11">
        <v>36.647300000000001</v>
      </c>
      <c r="AE30" s="11">
        <v>23.124700000000001</v>
      </c>
      <c r="AF30" s="11">
        <v>53.261986</v>
      </c>
      <c r="AG30" s="10">
        <v>1025.2221999999999</v>
      </c>
      <c r="AH30" s="11">
        <v>6.2092999999999998</v>
      </c>
      <c r="AI30" s="10">
        <v>89.637</v>
      </c>
      <c r="AJ30" s="11">
        <v>8.343</v>
      </c>
      <c r="AK30" s="11">
        <v>1.1543000000000001</v>
      </c>
      <c r="AL30" s="11">
        <v>1.7116</v>
      </c>
      <c r="AM30" s="588">
        <v>6.8</v>
      </c>
    </row>
    <row r="31" spans="1:39" ht="15">
      <c r="A31" s="29" t="s">
        <v>20</v>
      </c>
      <c r="B31" s="33">
        <v>43157</v>
      </c>
      <c r="C31" s="532">
        <v>4.0066389903724691</v>
      </c>
      <c r="D31" s="643">
        <v>4</v>
      </c>
      <c r="E31" s="594">
        <v>4.4400000000000004</v>
      </c>
      <c r="F31" s="593">
        <v>3.26</v>
      </c>
      <c r="G31" s="594">
        <v>2.02</v>
      </c>
      <c r="H31" s="643">
        <v>4</v>
      </c>
      <c r="I31" s="643">
        <v>3</v>
      </c>
      <c r="J31" s="643">
        <v>2</v>
      </c>
      <c r="K31" s="588">
        <v>18</v>
      </c>
      <c r="L31" s="588">
        <v>130</v>
      </c>
      <c r="M31" s="643">
        <v>18</v>
      </c>
      <c r="N31" s="643">
        <v>130</v>
      </c>
      <c r="O31" s="643">
        <v>1.1000000000000001</v>
      </c>
      <c r="P31" s="29" t="s">
        <v>326</v>
      </c>
      <c r="Q31" s="643">
        <v>0.2</v>
      </c>
      <c r="R31" s="643">
        <v>1.7</v>
      </c>
      <c r="S31" s="643">
        <v>0.19</v>
      </c>
      <c r="T31" s="586">
        <v>9.8608076612164933E-2</v>
      </c>
      <c r="U31" s="11">
        <v>36.664099999999998</v>
      </c>
      <c r="V31" s="11">
        <v>22.984999999999999</v>
      </c>
      <c r="W31" s="11">
        <v>53.125922000000003</v>
      </c>
      <c r="X31" s="10">
        <v>1025.2041999999999</v>
      </c>
      <c r="Y31" s="11">
        <v>6.4248000000000003</v>
      </c>
      <c r="Z31" s="10">
        <v>92.531999999999996</v>
      </c>
      <c r="AA31" s="11">
        <v>8.1940000000000008</v>
      </c>
      <c r="AB31" s="11">
        <v>0.34549999999999997</v>
      </c>
      <c r="AC31" s="11">
        <v>0.77769999999999995</v>
      </c>
      <c r="AD31" s="11">
        <v>36.691000000000003</v>
      </c>
      <c r="AE31" s="11">
        <v>22.9438</v>
      </c>
      <c r="AF31" s="11">
        <v>53.123536000000001</v>
      </c>
      <c r="AG31" s="10">
        <v>1025.3088</v>
      </c>
      <c r="AH31" s="11">
        <v>6.4352</v>
      </c>
      <c r="AI31" s="10">
        <v>92.629000000000005</v>
      </c>
      <c r="AJ31" s="11">
        <v>8.2040000000000006</v>
      </c>
      <c r="AK31" s="11">
        <v>0.54239999999999999</v>
      </c>
      <c r="AL31" s="11">
        <v>1.4601</v>
      </c>
      <c r="AM31" s="588">
        <v>6.7</v>
      </c>
    </row>
    <row r="32" spans="1:39" ht="15">
      <c r="A32" s="29" t="s">
        <v>20</v>
      </c>
      <c r="B32" s="33">
        <v>43164</v>
      </c>
      <c r="C32" s="532">
        <v>0.39855224403339823</v>
      </c>
      <c r="D32" s="29" t="s">
        <v>350</v>
      </c>
      <c r="E32" s="594">
        <v>0.30599999999999999</v>
      </c>
      <c r="F32" s="593">
        <v>2.33</v>
      </c>
      <c r="G32" s="594">
        <v>0.59599999999999997</v>
      </c>
      <c r="H32" s="29" t="s">
        <v>348</v>
      </c>
      <c r="I32" s="643">
        <v>2</v>
      </c>
      <c r="J32" s="29" t="s">
        <v>349</v>
      </c>
      <c r="K32" s="588">
        <v>15.8</v>
      </c>
      <c r="L32" s="588">
        <v>128</v>
      </c>
      <c r="M32" s="643">
        <v>16</v>
      </c>
      <c r="N32" s="643">
        <v>130</v>
      </c>
      <c r="O32" s="643">
        <v>0.6</v>
      </c>
      <c r="P32" s="29" t="s">
        <v>326</v>
      </c>
      <c r="Q32" s="29" t="s">
        <v>326</v>
      </c>
      <c r="R32" s="643">
        <v>1.8</v>
      </c>
      <c r="S32" s="29" t="s">
        <v>441</v>
      </c>
      <c r="T32" s="586">
        <v>9.5373359262021812E-2</v>
      </c>
      <c r="U32" s="11">
        <v>36.833799999999997</v>
      </c>
      <c r="V32" s="11">
        <v>22.267199999999999</v>
      </c>
      <c r="W32" s="11">
        <v>52.570137000000003</v>
      </c>
      <c r="X32" s="10">
        <v>1025.5388</v>
      </c>
      <c r="Y32" s="11">
        <v>6.8635999999999999</v>
      </c>
      <c r="Z32" s="10">
        <v>97.710999999999999</v>
      </c>
      <c r="AA32" s="11">
        <v>8.2989999999999995</v>
      </c>
      <c r="AB32" s="11">
        <v>0.51890000000000003</v>
      </c>
      <c r="AC32" s="11">
        <v>0.6381</v>
      </c>
      <c r="AD32" s="11">
        <v>36.848199999999999</v>
      </c>
      <c r="AE32" s="11">
        <v>22.043800000000001</v>
      </c>
      <c r="AF32" s="11">
        <v>52.355732000000003</v>
      </c>
      <c r="AG32" s="10">
        <v>1025.6869999999999</v>
      </c>
      <c r="AH32" s="11">
        <v>6.7727000000000004</v>
      </c>
      <c r="AI32" s="10">
        <v>96.046000000000006</v>
      </c>
      <c r="AJ32" s="11">
        <v>8.2889999999999997</v>
      </c>
      <c r="AK32" s="11">
        <v>0.8972</v>
      </c>
      <c r="AL32" s="11">
        <v>1.1507000000000001</v>
      </c>
      <c r="AM32" s="588">
        <v>7.8</v>
      </c>
    </row>
    <row r="33" spans="1:39" ht="15">
      <c r="A33" s="29" t="s">
        <v>20</v>
      </c>
      <c r="B33" s="33">
        <v>43171</v>
      </c>
      <c r="C33" s="532">
        <v>0.38782188956214286</v>
      </c>
      <c r="D33" s="29" t="s">
        <v>350</v>
      </c>
      <c r="E33" s="594">
        <v>-0.20300000000000001</v>
      </c>
      <c r="F33" s="593">
        <v>3.35</v>
      </c>
      <c r="G33" s="594">
        <v>0.45500000000000002</v>
      </c>
      <c r="H33" s="29" t="s">
        <v>348</v>
      </c>
      <c r="I33" s="643">
        <v>3</v>
      </c>
      <c r="J33" s="29" t="s">
        <v>349</v>
      </c>
      <c r="K33" s="588">
        <v>13.4</v>
      </c>
      <c r="L33" s="588">
        <v>115</v>
      </c>
      <c r="M33" s="643">
        <v>13</v>
      </c>
      <c r="N33" s="643">
        <v>120</v>
      </c>
      <c r="O33" s="643">
        <v>0.9</v>
      </c>
      <c r="P33" s="29" t="s">
        <v>326</v>
      </c>
      <c r="Q33" s="643">
        <v>0.2</v>
      </c>
      <c r="R33" s="643">
        <v>1.9</v>
      </c>
      <c r="S33" s="643">
        <v>0.2</v>
      </c>
      <c r="T33" s="586">
        <v>9.3274632990255277E-2</v>
      </c>
      <c r="U33" s="11">
        <v>36.8553</v>
      </c>
      <c r="V33" s="11">
        <v>22.611699999999999</v>
      </c>
      <c r="W33" s="11">
        <v>52.968603000000002</v>
      </c>
      <c r="X33" s="10">
        <v>1025.4568999999999</v>
      </c>
      <c r="Y33" s="11">
        <v>6.9988999999999999</v>
      </c>
      <c r="Z33" s="10">
        <v>100.255</v>
      </c>
      <c r="AA33" s="11">
        <v>8.2959999999999994</v>
      </c>
      <c r="AB33" s="11">
        <v>0.30449999999999999</v>
      </c>
      <c r="AC33" s="11">
        <v>0.63580000000000003</v>
      </c>
      <c r="AD33" s="11">
        <v>36.855699999999999</v>
      </c>
      <c r="AE33" s="11">
        <v>22.1492</v>
      </c>
      <c r="AF33" s="11">
        <v>52.478544999999997</v>
      </c>
      <c r="AG33" s="10">
        <v>1025.6632</v>
      </c>
      <c r="AH33" s="11">
        <v>6.4549000000000003</v>
      </c>
      <c r="AI33" s="10">
        <v>91.713999999999999</v>
      </c>
      <c r="AJ33" s="11">
        <v>8.2710000000000008</v>
      </c>
      <c r="AK33" s="11">
        <v>0.57320000000000004</v>
      </c>
      <c r="AL33" s="11">
        <v>1.2887999999999999</v>
      </c>
      <c r="AM33" s="588">
        <v>7.2</v>
      </c>
    </row>
    <row r="34" spans="1:39" ht="15">
      <c r="A34" s="29" t="s">
        <v>20</v>
      </c>
      <c r="B34" s="33">
        <v>43178</v>
      </c>
      <c r="C34" s="532">
        <v>1.062350097764116</v>
      </c>
      <c r="D34" s="643">
        <v>1.1000000000000001</v>
      </c>
      <c r="E34" s="594">
        <v>0.747</v>
      </c>
      <c r="F34" s="593">
        <v>3.62</v>
      </c>
      <c r="G34" s="594">
        <v>1.37</v>
      </c>
      <c r="H34" s="29" t="s">
        <v>348</v>
      </c>
      <c r="I34" s="643">
        <v>4</v>
      </c>
      <c r="J34" s="29" t="s">
        <v>349</v>
      </c>
      <c r="K34" s="588">
        <v>16.7</v>
      </c>
      <c r="L34" s="588">
        <v>113</v>
      </c>
      <c r="M34" s="643">
        <v>17</v>
      </c>
      <c r="N34" s="643">
        <v>110</v>
      </c>
      <c r="O34" s="643">
        <v>1.2</v>
      </c>
      <c r="P34" s="29" t="s">
        <v>326</v>
      </c>
      <c r="Q34" s="643">
        <v>0.2</v>
      </c>
      <c r="R34" s="643">
        <v>1.5</v>
      </c>
      <c r="S34" s="643">
        <v>0.16</v>
      </c>
      <c r="T34" s="586">
        <v>0.10450990521290955</v>
      </c>
      <c r="U34" s="11">
        <v>36.860199999999999</v>
      </c>
      <c r="V34" s="11">
        <v>22.1157</v>
      </c>
      <c r="W34" s="11">
        <v>52.440519999999999</v>
      </c>
      <c r="X34" s="10">
        <v>1025.6026999999999</v>
      </c>
      <c r="Y34" s="11">
        <v>6.8379000000000003</v>
      </c>
      <c r="Z34" s="10">
        <v>97.1</v>
      </c>
      <c r="AA34" s="11">
        <v>8.2089999999999996</v>
      </c>
      <c r="AB34" s="11">
        <v>0.47470000000000001</v>
      </c>
      <c r="AC34" s="11">
        <v>1.0726</v>
      </c>
      <c r="AD34" s="11">
        <v>36.790100000000002</v>
      </c>
      <c r="AE34" s="11">
        <v>21.334700000000002</v>
      </c>
      <c r="AF34" s="11">
        <v>51.522835999999998</v>
      </c>
      <c r="AG34" s="10">
        <v>1025.8418999999999</v>
      </c>
      <c r="AH34" s="11">
        <v>6.4108000000000001</v>
      </c>
      <c r="AI34" s="10">
        <v>89.745999999999995</v>
      </c>
      <c r="AJ34" s="11">
        <v>8.1910000000000007</v>
      </c>
      <c r="AK34" s="11">
        <v>0.7903</v>
      </c>
      <c r="AL34" s="11">
        <v>0.91190000000000004</v>
      </c>
      <c r="AM34" s="588">
        <v>6.5</v>
      </c>
    </row>
    <row r="35" spans="1:39" ht="15">
      <c r="A35" s="29" t="s">
        <v>20</v>
      </c>
      <c r="B35" s="33">
        <v>43185</v>
      </c>
      <c r="C35" s="532">
        <v>8.2747071679313748</v>
      </c>
      <c r="D35" s="643">
        <v>8.3000000000000007</v>
      </c>
      <c r="E35" s="594">
        <v>7.83</v>
      </c>
      <c r="F35" s="593">
        <v>2.7</v>
      </c>
      <c r="G35" s="594">
        <v>2.59</v>
      </c>
      <c r="H35" s="643">
        <v>8</v>
      </c>
      <c r="I35" s="643">
        <v>3</v>
      </c>
      <c r="J35" s="643">
        <v>3</v>
      </c>
      <c r="K35" s="588">
        <v>16.399999999999999</v>
      </c>
      <c r="L35" s="588">
        <v>133</v>
      </c>
      <c r="M35" s="643">
        <v>16</v>
      </c>
      <c r="N35" s="643">
        <v>130</v>
      </c>
      <c r="O35" s="643">
        <v>1.5</v>
      </c>
      <c r="P35" s="29" t="s">
        <v>326</v>
      </c>
      <c r="Q35" s="643">
        <v>0.4</v>
      </c>
      <c r="R35" s="643">
        <v>1.9</v>
      </c>
      <c r="S35" s="643">
        <v>0.18</v>
      </c>
      <c r="T35" s="586">
        <v>9.0764829466844582E-2</v>
      </c>
      <c r="U35" s="11">
        <v>36.8307</v>
      </c>
      <c r="V35" s="11">
        <v>21.737400000000001</v>
      </c>
      <c r="W35" s="11">
        <v>51.997025999999998</v>
      </c>
      <c r="X35" s="10">
        <v>1025.6859999999999</v>
      </c>
      <c r="Y35" s="11">
        <v>6.6420000000000003</v>
      </c>
      <c r="Z35" s="10">
        <v>93.673000000000002</v>
      </c>
      <c r="AA35" s="11">
        <v>8.19</v>
      </c>
      <c r="AB35" s="11">
        <v>0.44080000000000003</v>
      </c>
      <c r="AC35" s="11">
        <v>1.3664000000000001</v>
      </c>
      <c r="AD35" s="11">
        <v>36.854199999999999</v>
      </c>
      <c r="AE35" s="11">
        <v>21.7624</v>
      </c>
      <c r="AF35" s="11">
        <v>52.061345000000003</v>
      </c>
      <c r="AG35" s="10">
        <v>1025.7735</v>
      </c>
      <c r="AH35" s="11">
        <v>6.5716000000000001</v>
      </c>
      <c r="AI35" s="10">
        <v>92.734999999999999</v>
      </c>
      <c r="AJ35" s="11">
        <v>8.1980000000000004</v>
      </c>
      <c r="AK35" s="11">
        <v>0.84</v>
      </c>
      <c r="AL35" s="11">
        <v>2.3458999999999999</v>
      </c>
      <c r="AM35" s="588">
        <v>6.2</v>
      </c>
    </row>
    <row r="36" spans="1:39">
      <c r="A36" s="539"/>
      <c r="B36" s="539"/>
      <c r="C36" s="539"/>
      <c r="D36" s="539"/>
      <c r="E36" s="592"/>
      <c r="F36" s="592"/>
      <c r="G36" s="592"/>
      <c r="H36" s="539"/>
      <c r="I36" s="539"/>
      <c r="J36" s="539"/>
      <c r="K36" s="539"/>
      <c r="L36" s="539"/>
      <c r="M36" s="539"/>
      <c r="N36" s="539"/>
      <c r="O36" s="539"/>
      <c r="P36" s="539"/>
      <c r="Q36" s="539"/>
      <c r="R36" s="539"/>
      <c r="S36" s="539"/>
      <c r="T36" s="591"/>
      <c r="U36" s="195"/>
      <c r="V36" s="195"/>
      <c r="W36" s="195"/>
      <c r="X36" s="195"/>
      <c r="Y36" s="195"/>
      <c r="Z36" s="195"/>
      <c r="AA36" s="195"/>
      <c r="AB36" s="195"/>
      <c r="AC36" s="195"/>
      <c r="AD36" s="195"/>
      <c r="AE36" s="195"/>
      <c r="AF36" s="195"/>
      <c r="AG36" s="195"/>
      <c r="AH36" s="195"/>
      <c r="AI36" s="195"/>
      <c r="AJ36" s="195"/>
      <c r="AK36" s="195"/>
      <c r="AL36" s="195"/>
      <c r="AM36" s="10"/>
    </row>
    <row r="37" spans="1:39" ht="15">
      <c r="A37" s="29" t="s">
        <v>184</v>
      </c>
      <c r="B37" s="33">
        <v>43070</v>
      </c>
      <c r="C37" s="511">
        <v>0.83094539604428863</v>
      </c>
      <c r="D37" s="643">
        <v>0.8</v>
      </c>
      <c r="E37" s="587">
        <v>0.74</v>
      </c>
      <c r="F37" s="588">
        <v>3.13</v>
      </c>
      <c r="G37" s="587">
        <v>1.31</v>
      </c>
      <c r="H37" s="29" t="s">
        <v>348</v>
      </c>
      <c r="I37" s="643">
        <v>3</v>
      </c>
      <c r="J37" s="29" t="s">
        <v>349</v>
      </c>
      <c r="K37" s="588">
        <v>13.7</v>
      </c>
      <c r="L37" s="588">
        <v>113</v>
      </c>
      <c r="M37" s="643">
        <v>14</v>
      </c>
      <c r="N37" s="643">
        <v>110</v>
      </c>
      <c r="O37" s="643">
        <v>0.7</v>
      </c>
      <c r="P37" s="29" t="s">
        <v>326</v>
      </c>
      <c r="Q37" s="643">
        <v>0.1</v>
      </c>
      <c r="R37" s="32"/>
      <c r="S37" s="32"/>
      <c r="T37" s="586">
        <v>9.9305640291646596E-2</v>
      </c>
      <c r="U37" s="11">
        <v>35.7714</v>
      </c>
      <c r="V37" s="11">
        <v>20.959700000000002</v>
      </c>
      <c r="W37" s="11">
        <v>49.854219000000001</v>
      </c>
      <c r="X37" s="10">
        <v>1025.0936999999999</v>
      </c>
      <c r="Y37" s="11">
        <v>7.1395</v>
      </c>
      <c r="Z37" s="10">
        <v>98.685000000000002</v>
      </c>
      <c r="AA37" s="11">
        <v>8.1929999999999996</v>
      </c>
      <c r="AB37" s="11">
        <v>0.42699999999999999</v>
      </c>
      <c r="AC37" s="11">
        <v>0.58520000000000005</v>
      </c>
      <c r="AD37" s="11">
        <v>36.384799999999998</v>
      </c>
      <c r="AE37" s="11">
        <v>21.132400000000001</v>
      </c>
      <c r="AF37" s="11">
        <v>50.800533999999999</v>
      </c>
      <c r="AG37" s="10">
        <v>1025.5547999999999</v>
      </c>
      <c r="AH37" s="11">
        <v>6.9917999999999996</v>
      </c>
      <c r="AI37" s="10">
        <v>97.293999999999997</v>
      </c>
      <c r="AJ37" s="11">
        <v>8.17</v>
      </c>
      <c r="AK37" s="11">
        <v>0.7903</v>
      </c>
      <c r="AL37" s="11">
        <v>1.0628</v>
      </c>
      <c r="AM37" s="588">
        <v>5.9</v>
      </c>
    </row>
    <row r="38" spans="1:39" ht="15">
      <c r="A38" s="29" t="s">
        <v>184</v>
      </c>
      <c r="B38" s="33">
        <v>43077</v>
      </c>
      <c r="C38" s="532">
        <v>0.64445112141572825</v>
      </c>
      <c r="D38" s="643">
        <v>0.6</v>
      </c>
      <c r="E38" s="594">
        <v>1.9</v>
      </c>
      <c r="F38" s="588">
        <v>2.38</v>
      </c>
      <c r="G38" s="587">
        <v>0.997</v>
      </c>
      <c r="H38" s="29" t="s">
        <v>348</v>
      </c>
      <c r="I38" s="643">
        <v>2</v>
      </c>
      <c r="J38" s="29" t="s">
        <v>349</v>
      </c>
      <c r="K38" s="593">
        <v>14.7</v>
      </c>
      <c r="L38" s="593">
        <v>94.6</v>
      </c>
      <c r="M38" s="643">
        <v>15</v>
      </c>
      <c r="N38" s="643">
        <v>90</v>
      </c>
      <c r="O38" s="643">
        <v>0.9</v>
      </c>
      <c r="P38" s="29" t="s">
        <v>326</v>
      </c>
      <c r="Q38" s="643">
        <v>0.2</v>
      </c>
      <c r="R38" s="32"/>
      <c r="S38" s="32"/>
      <c r="T38" s="586">
        <v>0.10991248691963833</v>
      </c>
      <c r="U38" s="11">
        <v>35.896000000000001</v>
      </c>
      <c r="V38" s="11">
        <v>21.3264</v>
      </c>
      <c r="W38" s="11">
        <v>50.392246999999998</v>
      </c>
      <c r="X38" s="10">
        <v>1025.0898</v>
      </c>
      <c r="Y38" s="11">
        <v>7.1905999999999999</v>
      </c>
      <c r="Z38" s="10">
        <v>100.121</v>
      </c>
      <c r="AA38" s="11">
        <v>8.2110000000000003</v>
      </c>
      <c r="AB38" s="11">
        <v>0.44669999999999999</v>
      </c>
      <c r="AC38" s="11">
        <v>0.68340000000000001</v>
      </c>
      <c r="AD38" s="11">
        <v>36.757899999999999</v>
      </c>
      <c r="AE38" s="11">
        <v>21.8568</v>
      </c>
      <c r="AF38" s="11">
        <v>52.037612000000003</v>
      </c>
      <c r="AG38" s="10">
        <v>1025.636</v>
      </c>
      <c r="AH38" s="11">
        <v>6.9488000000000003</v>
      </c>
      <c r="AI38" s="10">
        <v>98.165999999999997</v>
      </c>
      <c r="AJ38" s="11">
        <v>8.16</v>
      </c>
      <c r="AK38" s="11">
        <v>0.51570000000000005</v>
      </c>
      <c r="AL38" s="11">
        <v>1.0266</v>
      </c>
      <c r="AM38" s="588">
        <v>5.2</v>
      </c>
    </row>
    <row r="39" spans="1:39" ht="15">
      <c r="A39" s="29" t="s">
        <v>184</v>
      </c>
      <c r="B39" s="33">
        <v>43084</v>
      </c>
      <c r="C39" s="532">
        <v>0.48754349944628922</v>
      </c>
      <c r="D39" s="29" t="s">
        <v>350</v>
      </c>
      <c r="E39" s="594">
        <v>2.2400000000000002</v>
      </c>
      <c r="F39" s="593">
        <v>2.5499999999999998</v>
      </c>
      <c r="G39" s="594">
        <v>0.93</v>
      </c>
      <c r="H39" s="29" t="s">
        <v>348</v>
      </c>
      <c r="I39" s="643">
        <v>3</v>
      </c>
      <c r="J39" s="29" t="s">
        <v>349</v>
      </c>
      <c r="K39" s="588">
        <v>15.6</v>
      </c>
      <c r="L39" s="31">
        <v>105</v>
      </c>
      <c r="M39" s="643">
        <v>16</v>
      </c>
      <c r="N39" s="643">
        <v>100</v>
      </c>
      <c r="O39" s="643">
        <v>1</v>
      </c>
      <c r="P39" s="29" t="s">
        <v>326</v>
      </c>
      <c r="Q39" s="643">
        <v>0.2</v>
      </c>
      <c r="R39" s="32"/>
      <c r="S39" s="32"/>
      <c r="T39" s="586">
        <v>0.10497922436716253</v>
      </c>
      <c r="U39" s="11">
        <v>35.981400000000001</v>
      </c>
      <c r="V39" s="11">
        <v>22.180299999999999</v>
      </c>
      <c r="W39" s="11">
        <v>51.396447000000002</v>
      </c>
      <c r="X39" s="10">
        <v>1024.9154000000001</v>
      </c>
      <c r="Y39" s="11">
        <v>7.0598000000000001</v>
      </c>
      <c r="Z39" s="10">
        <v>99.853999999999999</v>
      </c>
      <c r="AA39" s="11">
        <v>8.2029999999999994</v>
      </c>
      <c r="AB39" s="11">
        <v>0.62070000000000003</v>
      </c>
      <c r="AC39" s="11">
        <v>0.71750000000000003</v>
      </c>
      <c r="AD39" s="11">
        <v>36.815199999999997</v>
      </c>
      <c r="AE39" s="11">
        <v>22.648800000000001</v>
      </c>
      <c r="AF39" s="11">
        <v>52.961517000000001</v>
      </c>
      <c r="AG39" s="10">
        <v>1025.4548</v>
      </c>
      <c r="AH39" s="11">
        <v>6.8657000000000004</v>
      </c>
      <c r="AI39" s="10">
        <v>98.388000000000005</v>
      </c>
      <c r="AJ39" s="11">
        <v>8.1639999999999997</v>
      </c>
      <c r="AK39" s="11">
        <v>1.0582</v>
      </c>
      <c r="AL39" s="11">
        <v>1.0068999999999999</v>
      </c>
      <c r="AM39" s="588">
        <v>5.4</v>
      </c>
    </row>
    <row r="40" spans="1:39" ht="15">
      <c r="A40" s="29" t="s">
        <v>184</v>
      </c>
      <c r="B40" s="33">
        <v>43091</v>
      </c>
      <c r="C40" s="532">
        <v>0.4907981744760842</v>
      </c>
      <c r="D40" s="29" t="s">
        <v>350</v>
      </c>
      <c r="E40" s="594">
        <v>1.19</v>
      </c>
      <c r="F40" s="593">
        <v>2.02</v>
      </c>
      <c r="G40" s="594">
        <v>0.748</v>
      </c>
      <c r="H40" s="29" t="s">
        <v>348</v>
      </c>
      <c r="I40" s="643">
        <v>2</v>
      </c>
      <c r="J40" s="29" t="s">
        <v>349</v>
      </c>
      <c r="K40" s="29">
        <v>17.399999999999999</v>
      </c>
      <c r="L40" s="29">
        <v>98.9</v>
      </c>
      <c r="M40" s="643">
        <v>17</v>
      </c>
      <c r="N40" s="643">
        <v>100</v>
      </c>
      <c r="O40" s="643">
        <v>0.7</v>
      </c>
      <c r="P40" s="29" t="s">
        <v>326</v>
      </c>
      <c r="Q40" s="29" t="s">
        <v>326</v>
      </c>
      <c r="R40" s="32"/>
      <c r="S40" s="32"/>
      <c r="T40" s="591">
        <v>8.4489385658399238E-2</v>
      </c>
      <c r="U40" s="11">
        <v>36.1935</v>
      </c>
      <c r="V40" s="11">
        <v>22.0761</v>
      </c>
      <c r="W40" s="11">
        <v>51.55547</v>
      </c>
      <c r="X40" s="10">
        <v>1025.1080999999999</v>
      </c>
      <c r="Y40" s="11">
        <v>7.2065000000000001</v>
      </c>
      <c r="Z40" s="10">
        <v>101.867</v>
      </c>
      <c r="AA40" s="11">
        <v>8.1780000000000008</v>
      </c>
      <c r="AB40" s="11">
        <v>0.4118</v>
      </c>
      <c r="AC40" s="11">
        <v>0.46870000000000001</v>
      </c>
      <c r="AD40" s="11">
        <v>36.827599999999997</v>
      </c>
      <c r="AE40" s="11">
        <v>21.858499999999999</v>
      </c>
      <c r="AF40" s="11">
        <v>52.127119</v>
      </c>
      <c r="AG40" s="10">
        <v>1025.6889000000001</v>
      </c>
      <c r="AH40" s="11">
        <v>7.1013999999999999</v>
      </c>
      <c r="AI40" s="10">
        <v>100.366</v>
      </c>
      <c r="AJ40" s="11">
        <v>8.1419999999999995</v>
      </c>
      <c r="AK40" s="11">
        <v>1.1812</v>
      </c>
      <c r="AL40" s="11">
        <v>0.97140000000000004</v>
      </c>
      <c r="AM40" s="588">
        <v>8.4</v>
      </c>
    </row>
    <row r="41" spans="1:39" ht="15">
      <c r="A41" s="29" t="s">
        <v>184</v>
      </c>
      <c r="B41" s="33">
        <v>43105</v>
      </c>
      <c r="C41" s="532">
        <v>4.6104597809883598</v>
      </c>
      <c r="D41" s="643">
        <v>4.5999999999999996</v>
      </c>
      <c r="E41" s="594">
        <v>5.33</v>
      </c>
      <c r="F41" s="593">
        <v>3.31</v>
      </c>
      <c r="G41" s="594">
        <v>2.87</v>
      </c>
      <c r="H41" s="643">
        <v>5</v>
      </c>
      <c r="I41" s="643">
        <v>3</v>
      </c>
      <c r="J41" s="643">
        <v>3</v>
      </c>
      <c r="K41" s="31">
        <v>14.8</v>
      </c>
      <c r="L41" s="31">
        <v>110</v>
      </c>
      <c r="M41" s="643">
        <v>15</v>
      </c>
      <c r="N41" s="643">
        <v>110</v>
      </c>
      <c r="O41" s="643">
        <v>0.4</v>
      </c>
      <c r="P41" s="29" t="s">
        <v>326</v>
      </c>
      <c r="Q41" s="29" t="s">
        <v>326</v>
      </c>
      <c r="R41" s="32"/>
      <c r="S41" s="32"/>
      <c r="T41" s="586">
        <v>8.4939410781423794E-2</v>
      </c>
      <c r="U41" s="11">
        <v>36.640900000000002</v>
      </c>
      <c r="V41" s="11">
        <v>23.578499999999998</v>
      </c>
      <c r="W41" s="11">
        <v>53.735236</v>
      </c>
      <c r="X41" s="10">
        <v>1025.0121999999999</v>
      </c>
      <c r="Y41" s="11">
        <v>6.8567999999999998</v>
      </c>
      <c r="Z41" s="10">
        <v>99.762</v>
      </c>
      <c r="AA41" s="11">
        <v>8.18</v>
      </c>
      <c r="AB41" s="11">
        <v>0.15129999999999999</v>
      </c>
      <c r="AC41" s="11">
        <v>0.44690000000000002</v>
      </c>
      <c r="AD41" s="11">
        <v>37.500799999999998</v>
      </c>
      <c r="AE41" s="11">
        <v>23.654800000000002</v>
      </c>
      <c r="AF41" s="11">
        <v>54.940196999999998</v>
      </c>
      <c r="AG41" s="10">
        <v>1025.6809000000001</v>
      </c>
      <c r="AH41" s="11">
        <v>6.6825999999999999</v>
      </c>
      <c r="AI41" s="10">
        <v>97.840999999999994</v>
      </c>
      <c r="AJ41" s="11">
        <v>8.1340000000000003</v>
      </c>
      <c r="AK41" s="11">
        <v>0.98299999999999998</v>
      </c>
      <c r="AL41" s="11">
        <v>0.75090000000000001</v>
      </c>
      <c r="AM41" s="588">
        <v>9.1999999999999993</v>
      </c>
    </row>
    <row r="42" spans="1:39" ht="15">
      <c r="A42" s="29" t="s">
        <v>184</v>
      </c>
      <c r="B42" s="33">
        <v>43115</v>
      </c>
      <c r="C42" s="532">
        <v>0.96810465212616914</v>
      </c>
      <c r="D42" s="643">
        <v>1</v>
      </c>
      <c r="E42" s="594">
        <v>-0.77700000000000002</v>
      </c>
      <c r="F42" s="593">
        <v>2.58</v>
      </c>
      <c r="G42" s="594">
        <v>3.58</v>
      </c>
      <c r="H42" s="29" t="s">
        <v>348</v>
      </c>
      <c r="I42" s="643">
        <v>3</v>
      </c>
      <c r="J42" s="643">
        <v>4</v>
      </c>
      <c r="K42" s="29">
        <v>13</v>
      </c>
      <c r="L42" s="31">
        <v>113</v>
      </c>
      <c r="M42" s="643">
        <v>13</v>
      </c>
      <c r="N42" s="643">
        <v>110</v>
      </c>
      <c r="O42" s="643">
        <v>0.7</v>
      </c>
      <c r="P42" s="29" t="s">
        <v>326</v>
      </c>
      <c r="Q42" s="643">
        <v>0.1</v>
      </c>
      <c r="R42" s="32"/>
      <c r="S42" s="32"/>
      <c r="T42" s="586">
        <v>7.7426100379473686E-2</v>
      </c>
      <c r="U42" s="11">
        <v>36.744900000000001</v>
      </c>
      <c r="V42" s="11">
        <v>23.6934</v>
      </c>
      <c r="W42" s="11">
        <v>53.994790000000002</v>
      </c>
      <c r="X42" s="10">
        <v>1025.0572</v>
      </c>
      <c r="Y42" s="11">
        <v>6.8562000000000003</v>
      </c>
      <c r="Z42" s="10">
        <v>100.012</v>
      </c>
      <c r="AA42" s="11">
        <v>8.1839999999999993</v>
      </c>
      <c r="AB42" s="11">
        <v>0.37430000000000002</v>
      </c>
      <c r="AC42" s="11">
        <v>0.55400000000000005</v>
      </c>
      <c r="AD42" s="11">
        <v>37.1188</v>
      </c>
      <c r="AE42" s="11">
        <v>23.2745</v>
      </c>
      <c r="AF42" s="11">
        <v>54.029249</v>
      </c>
      <c r="AG42" s="10">
        <v>1025.5035</v>
      </c>
      <c r="AH42" s="11">
        <v>6.6326000000000001</v>
      </c>
      <c r="AI42" s="10">
        <v>96.26</v>
      </c>
      <c r="AJ42" s="11">
        <v>8.1590000000000007</v>
      </c>
      <c r="AK42" s="11">
        <v>0.59560000000000002</v>
      </c>
      <c r="AL42" s="11">
        <v>0.86319999999999997</v>
      </c>
      <c r="AM42" s="588">
        <v>8</v>
      </c>
    </row>
    <row r="43" spans="1:39" ht="15">
      <c r="A43" s="29" t="s">
        <v>184</v>
      </c>
      <c r="B43" s="33">
        <v>43122</v>
      </c>
      <c r="C43" s="532">
        <v>5.3635600545662045</v>
      </c>
      <c r="D43" s="643">
        <v>5.4</v>
      </c>
      <c r="E43" s="594">
        <v>5.49</v>
      </c>
      <c r="F43" s="593">
        <v>3.41</v>
      </c>
      <c r="G43" s="594">
        <v>1.38</v>
      </c>
      <c r="H43" s="643">
        <v>5</v>
      </c>
      <c r="I43" s="643">
        <v>3</v>
      </c>
      <c r="J43" s="29" t="s">
        <v>349</v>
      </c>
      <c r="K43" s="588">
        <v>13.6</v>
      </c>
      <c r="L43" s="588">
        <v>122</v>
      </c>
      <c r="M43" s="643">
        <v>14</v>
      </c>
      <c r="N43" s="643">
        <v>120</v>
      </c>
      <c r="O43" s="643">
        <v>0.4</v>
      </c>
      <c r="P43" s="29" t="s">
        <v>326</v>
      </c>
      <c r="Q43" s="29" t="s">
        <v>326</v>
      </c>
      <c r="R43" s="32"/>
      <c r="S43" s="32"/>
      <c r="T43" s="586">
        <v>7.5518226092081836E-2</v>
      </c>
      <c r="U43" s="11">
        <v>36.403500000000001</v>
      </c>
      <c r="V43" s="11">
        <v>23.388500000000001</v>
      </c>
      <c r="W43" s="11">
        <v>53.222391999999999</v>
      </c>
      <c r="X43" s="10">
        <v>1024.8883000000001</v>
      </c>
      <c r="Y43" s="11">
        <v>6.8068</v>
      </c>
      <c r="Z43" s="10">
        <v>98.573999999999998</v>
      </c>
      <c r="AA43" s="11">
        <v>8.2040000000000006</v>
      </c>
      <c r="AB43" s="11">
        <v>0.186</v>
      </c>
      <c r="AC43" s="11">
        <v>0.43109999999999998</v>
      </c>
      <c r="AD43" s="11">
        <v>37.1785</v>
      </c>
      <c r="AE43" s="11">
        <v>23.635100000000001</v>
      </c>
      <c r="AF43" s="11">
        <v>54.499893</v>
      </c>
      <c r="AG43" s="10">
        <v>1025.4426000000001</v>
      </c>
      <c r="AH43" s="11">
        <v>6.6947999999999999</v>
      </c>
      <c r="AI43" s="10">
        <v>97.802999999999997</v>
      </c>
      <c r="AJ43" s="11">
        <v>8.1850000000000005</v>
      </c>
      <c r="AK43" s="11">
        <v>0.35420000000000001</v>
      </c>
      <c r="AL43" s="11">
        <v>0.6613</v>
      </c>
      <c r="AM43" s="588">
        <v>9.6999999999999993</v>
      </c>
    </row>
    <row r="44" spans="1:39" ht="15">
      <c r="A44" s="29" t="s">
        <v>184</v>
      </c>
      <c r="B44" s="33">
        <v>43129</v>
      </c>
      <c r="C44" s="532">
        <v>0.67481847044673082</v>
      </c>
      <c r="D44" s="643">
        <v>0.7</v>
      </c>
      <c r="E44" s="594">
        <v>0.504</v>
      </c>
      <c r="F44" s="593">
        <v>2.02</v>
      </c>
      <c r="G44" s="594">
        <v>0.84399999999999997</v>
      </c>
      <c r="H44" s="29" t="s">
        <v>348</v>
      </c>
      <c r="I44" s="643">
        <v>2</v>
      </c>
      <c r="J44" s="29" t="s">
        <v>349</v>
      </c>
      <c r="K44" s="29">
        <v>14.1</v>
      </c>
      <c r="L44" s="29">
        <v>108</v>
      </c>
      <c r="M44" s="643">
        <v>14</v>
      </c>
      <c r="N44" s="643">
        <v>110</v>
      </c>
      <c r="O44" s="643">
        <v>0.8</v>
      </c>
      <c r="P44" s="29" t="s">
        <v>326</v>
      </c>
      <c r="Q44" s="643">
        <v>0.2</v>
      </c>
      <c r="R44" s="32"/>
      <c r="S44" s="32"/>
      <c r="T44" s="586">
        <v>9.8642637571574293E-2</v>
      </c>
      <c r="U44" s="11">
        <v>36.409999999999997</v>
      </c>
      <c r="V44" s="11">
        <v>23.1219</v>
      </c>
      <c r="W44" s="11">
        <v>52.945340999999999</v>
      </c>
      <c r="X44" s="10">
        <v>1024.9708000000001</v>
      </c>
      <c r="Y44" s="11">
        <v>6.7419000000000002</v>
      </c>
      <c r="Z44" s="10">
        <v>97.186999999999998</v>
      </c>
      <c r="AA44" s="11">
        <v>8.2289999999999992</v>
      </c>
      <c r="AB44" s="11">
        <v>0.43909999999999999</v>
      </c>
      <c r="AC44" s="11">
        <v>0.59499999999999997</v>
      </c>
      <c r="AD44" s="11">
        <v>37.532800000000002</v>
      </c>
      <c r="AE44" s="11">
        <v>23.306899999999999</v>
      </c>
      <c r="AF44" s="11">
        <v>54.598540999999997</v>
      </c>
      <c r="AG44" s="10">
        <v>1025.8069</v>
      </c>
      <c r="AH44" s="11">
        <v>6.6627000000000001</v>
      </c>
      <c r="AI44" s="10">
        <v>96.983000000000004</v>
      </c>
      <c r="AJ44" s="11">
        <v>8.2059999999999995</v>
      </c>
      <c r="AK44" s="11">
        <v>0.66690000000000005</v>
      </c>
      <c r="AL44" s="11">
        <v>0.89670000000000005</v>
      </c>
      <c r="AM44" s="588">
        <v>7</v>
      </c>
    </row>
    <row r="45" spans="1:39" ht="15">
      <c r="A45" s="29" t="s">
        <v>184</v>
      </c>
      <c r="B45" s="33">
        <v>43136</v>
      </c>
      <c r="C45" s="532">
        <v>1.9669787733272359</v>
      </c>
      <c r="D45" s="643">
        <v>2</v>
      </c>
      <c r="E45" s="594">
        <v>1.38</v>
      </c>
      <c r="F45" s="593">
        <v>1.5</v>
      </c>
      <c r="G45" s="594">
        <v>1.72</v>
      </c>
      <c r="H45" s="29" t="s">
        <v>348</v>
      </c>
      <c r="I45" s="29" t="s">
        <v>349</v>
      </c>
      <c r="J45" s="29" t="s">
        <v>349</v>
      </c>
      <c r="K45" s="588">
        <v>15.9</v>
      </c>
      <c r="L45" s="588">
        <v>136</v>
      </c>
      <c r="M45" s="643">
        <v>16</v>
      </c>
      <c r="N45" s="643">
        <v>140</v>
      </c>
      <c r="O45" s="643">
        <v>1.2</v>
      </c>
      <c r="P45" s="29" t="s">
        <v>326</v>
      </c>
      <c r="Q45" s="643">
        <v>0.3</v>
      </c>
      <c r="R45" s="32"/>
      <c r="S45" s="32"/>
      <c r="T45" s="586">
        <v>9.5801426719110544E-2</v>
      </c>
      <c r="U45" s="11">
        <v>36.625999999999998</v>
      </c>
      <c r="V45" s="11">
        <v>23.767399999999999</v>
      </c>
      <c r="W45" s="11">
        <v>53.919705</v>
      </c>
      <c r="X45" s="10">
        <v>1024.9449999999999</v>
      </c>
      <c r="Y45" s="11">
        <v>6.8780999999999999</v>
      </c>
      <c r="Z45" s="10">
        <v>100.39</v>
      </c>
      <c r="AA45" s="11">
        <v>8.2319999999999993</v>
      </c>
      <c r="AB45" s="11">
        <v>0.25850000000000001</v>
      </c>
      <c r="AC45" s="11">
        <v>0.72170000000000001</v>
      </c>
      <c r="AD45" s="11">
        <v>37.539200000000001</v>
      </c>
      <c r="AE45" s="11">
        <v>24.229800000000001</v>
      </c>
      <c r="AF45" s="11">
        <v>55.624673000000001</v>
      </c>
      <c r="AG45" s="10">
        <v>1025.5379</v>
      </c>
      <c r="AH45" s="11">
        <v>6.4383999999999997</v>
      </c>
      <c r="AI45" s="10">
        <v>95.22</v>
      </c>
      <c r="AJ45" s="11">
        <v>8.2080000000000002</v>
      </c>
      <c r="AK45" s="11">
        <v>1.1020000000000001</v>
      </c>
      <c r="AL45" s="11">
        <v>1.1580999999999999</v>
      </c>
      <c r="AM45" s="588">
        <v>7.2</v>
      </c>
    </row>
    <row r="46" spans="1:39" ht="15">
      <c r="A46" s="29" t="s">
        <v>184</v>
      </c>
      <c r="B46" s="33">
        <v>43143</v>
      </c>
      <c r="C46" s="532">
        <v>0.81702052168186501</v>
      </c>
      <c r="D46" s="643">
        <v>0.8</v>
      </c>
      <c r="E46" s="594">
        <v>0.61</v>
      </c>
      <c r="F46" s="593">
        <v>2.9</v>
      </c>
      <c r="G46" s="594">
        <v>1.1499999999999999</v>
      </c>
      <c r="H46" s="29" t="s">
        <v>348</v>
      </c>
      <c r="I46" s="643">
        <v>3</v>
      </c>
      <c r="J46" s="29" t="s">
        <v>349</v>
      </c>
      <c r="K46" s="588">
        <v>13.2</v>
      </c>
      <c r="L46" s="588">
        <v>132</v>
      </c>
      <c r="M46" s="643">
        <v>13</v>
      </c>
      <c r="N46" s="643">
        <v>130</v>
      </c>
      <c r="O46" s="643">
        <v>0.6</v>
      </c>
      <c r="P46" s="29" t="s">
        <v>326</v>
      </c>
      <c r="Q46" s="29" t="s">
        <v>326</v>
      </c>
      <c r="R46" s="32"/>
      <c r="S46" s="32"/>
      <c r="T46" s="586">
        <v>8.6988758617928041E-2</v>
      </c>
      <c r="U46" s="11">
        <v>36.594000000000001</v>
      </c>
      <c r="V46" s="11">
        <v>23.104700000000001</v>
      </c>
      <c r="W46" s="11">
        <v>53.164130999999998</v>
      </c>
      <c r="X46" s="10">
        <v>1025.1149</v>
      </c>
      <c r="Y46" s="11">
        <v>6.8888999999999996</v>
      </c>
      <c r="Z46" s="10">
        <v>99.382000000000005</v>
      </c>
      <c r="AA46" s="11">
        <v>8.3059999999999992</v>
      </c>
      <c r="AB46" s="11">
        <v>0.84519999999999995</v>
      </c>
      <c r="AC46" s="11">
        <v>0.70269999999999999</v>
      </c>
      <c r="AD46" s="11">
        <v>37.308599999999998</v>
      </c>
      <c r="AE46" s="11">
        <v>23.218299999999999</v>
      </c>
      <c r="AF46" s="11">
        <v>54.212603000000001</v>
      </c>
      <c r="AG46" s="10">
        <v>1025.6637000000001</v>
      </c>
      <c r="AH46" s="11">
        <v>6.6538000000000004</v>
      </c>
      <c r="AI46" s="10">
        <v>96.578000000000003</v>
      </c>
      <c r="AJ46" s="11">
        <v>8.2759999999999998</v>
      </c>
      <c r="AK46" s="11">
        <v>1.1651</v>
      </c>
      <c r="AL46" s="11">
        <v>1.1772</v>
      </c>
      <c r="AM46" s="588">
        <v>8.9</v>
      </c>
    </row>
    <row r="47" spans="1:39" ht="15">
      <c r="A47" s="29" t="s">
        <v>184</v>
      </c>
      <c r="B47" s="33">
        <v>43150</v>
      </c>
      <c r="C47" s="532">
        <v>5.6659948972409593</v>
      </c>
      <c r="D47" s="643">
        <v>5.7</v>
      </c>
      <c r="E47" s="594">
        <v>6.76</v>
      </c>
      <c r="F47" s="593">
        <v>2.9</v>
      </c>
      <c r="G47" s="594">
        <v>4.96</v>
      </c>
      <c r="H47" s="643">
        <v>7</v>
      </c>
      <c r="I47" s="643">
        <v>3</v>
      </c>
      <c r="J47" s="643">
        <v>5</v>
      </c>
      <c r="K47" s="588">
        <v>13.1</v>
      </c>
      <c r="L47" s="588">
        <v>116</v>
      </c>
      <c r="M47" s="643">
        <v>13</v>
      </c>
      <c r="N47" s="643">
        <v>120</v>
      </c>
      <c r="O47" s="643">
        <v>0.7</v>
      </c>
      <c r="P47" s="29" t="s">
        <v>326</v>
      </c>
      <c r="Q47" s="643">
        <v>0.1</v>
      </c>
      <c r="R47" s="32"/>
      <c r="S47" s="32"/>
      <c r="T47" s="586">
        <v>9.0626048891459102E-2</v>
      </c>
      <c r="U47" s="11">
        <v>36.747999999999998</v>
      </c>
      <c r="V47" s="11">
        <v>24.078499999999998</v>
      </c>
      <c r="W47" s="11">
        <v>54.416198999999999</v>
      </c>
      <c r="X47" s="10">
        <v>1024.9454000000001</v>
      </c>
      <c r="Y47" s="11">
        <v>6.59</v>
      </c>
      <c r="Z47" s="10">
        <v>96.77</v>
      </c>
      <c r="AA47" s="11">
        <v>8.3420000000000005</v>
      </c>
      <c r="AB47" s="11">
        <v>0.53349999999999997</v>
      </c>
      <c r="AC47" s="11">
        <v>0.75370000000000004</v>
      </c>
      <c r="AD47" s="11">
        <v>37.506</v>
      </c>
      <c r="AE47" s="11">
        <v>24.579699999999999</v>
      </c>
      <c r="AF47" s="11">
        <v>55.968080999999998</v>
      </c>
      <c r="AG47" s="10">
        <v>1025.4074000000001</v>
      </c>
      <c r="AH47" s="11">
        <v>6.4753999999999996</v>
      </c>
      <c r="AI47" s="10">
        <v>96.322999999999993</v>
      </c>
      <c r="AJ47" s="11">
        <v>8.2850000000000001</v>
      </c>
      <c r="AK47" s="11">
        <v>1.5726</v>
      </c>
      <c r="AL47" s="11">
        <v>1.1951000000000001</v>
      </c>
      <c r="AM47" s="588">
        <v>6.5</v>
      </c>
    </row>
    <row r="48" spans="1:39" ht="15">
      <c r="A48" s="29" t="s">
        <v>184</v>
      </c>
      <c r="B48" s="33">
        <v>43157</v>
      </c>
      <c r="C48" s="532">
        <v>9.4096098739993685</v>
      </c>
      <c r="D48" s="643">
        <v>9.4</v>
      </c>
      <c r="E48" s="594">
        <v>9.74</v>
      </c>
      <c r="F48" s="593">
        <v>2.65</v>
      </c>
      <c r="G48" s="594">
        <v>5.19</v>
      </c>
      <c r="H48" s="643">
        <v>10</v>
      </c>
      <c r="I48" s="643">
        <v>3</v>
      </c>
      <c r="J48" s="643">
        <v>5</v>
      </c>
      <c r="K48" s="588">
        <v>16.600000000000001</v>
      </c>
      <c r="L48" s="588">
        <v>129</v>
      </c>
      <c r="M48" s="643">
        <v>17</v>
      </c>
      <c r="N48" s="643">
        <v>130</v>
      </c>
      <c r="O48" s="643">
        <v>0.6</v>
      </c>
      <c r="P48" s="29" t="s">
        <v>326</v>
      </c>
      <c r="Q48" s="29" t="s">
        <v>326</v>
      </c>
      <c r="R48" s="32"/>
      <c r="S48" s="32"/>
      <c r="T48" s="586">
        <v>7.9058174680525159E-2</v>
      </c>
      <c r="U48" s="11">
        <v>36.805199999999999</v>
      </c>
      <c r="V48" s="11">
        <v>23.317499999999999</v>
      </c>
      <c r="W48" s="11">
        <v>53.666473000000003</v>
      </c>
      <c r="X48" s="10">
        <v>1025.2126000000001</v>
      </c>
      <c r="Y48" s="11">
        <v>6.7076000000000002</v>
      </c>
      <c r="Z48" s="10">
        <v>97.244</v>
      </c>
      <c r="AA48" s="11">
        <v>8.2080000000000002</v>
      </c>
      <c r="AB48" s="11">
        <v>0.438</v>
      </c>
      <c r="AC48" s="11">
        <v>0.8679</v>
      </c>
      <c r="AD48" s="11">
        <v>37.635899999999999</v>
      </c>
      <c r="AE48" s="11">
        <v>23.616399999999999</v>
      </c>
      <c r="AF48" s="11">
        <v>55.073227000000003</v>
      </c>
      <c r="AG48" s="10">
        <v>1025.7951</v>
      </c>
      <c r="AH48" s="11">
        <v>6.6470000000000002</v>
      </c>
      <c r="AI48" s="10">
        <v>97.33</v>
      </c>
      <c r="AJ48" s="11">
        <v>8.1750000000000007</v>
      </c>
      <c r="AK48" s="11">
        <v>1.5244</v>
      </c>
      <c r="AL48" s="11">
        <v>1.1472</v>
      </c>
      <c r="AM48" s="588">
        <v>6.8</v>
      </c>
    </row>
    <row r="49" spans="1:39" ht="15">
      <c r="A49" s="29" t="s">
        <v>184</v>
      </c>
      <c r="B49" s="33">
        <v>43164</v>
      </c>
      <c r="C49" s="532">
        <v>2.1385181226411514</v>
      </c>
      <c r="D49" s="643">
        <v>2.1</v>
      </c>
      <c r="E49" s="594">
        <v>0.96</v>
      </c>
      <c r="F49" s="593">
        <v>3.36</v>
      </c>
      <c r="G49" s="594">
        <v>1.18</v>
      </c>
      <c r="H49" s="29" t="s">
        <v>348</v>
      </c>
      <c r="I49" s="643">
        <v>3</v>
      </c>
      <c r="J49" s="29" t="s">
        <v>349</v>
      </c>
      <c r="K49" s="588">
        <v>14.4</v>
      </c>
      <c r="L49" s="588">
        <v>107</v>
      </c>
      <c r="M49" s="643">
        <v>14</v>
      </c>
      <c r="N49" s="643">
        <v>110</v>
      </c>
      <c r="O49" s="643">
        <v>0.7</v>
      </c>
      <c r="P49" s="29" t="s">
        <v>326</v>
      </c>
      <c r="Q49" s="643">
        <v>0.1</v>
      </c>
      <c r="R49" s="32"/>
      <c r="S49" s="32"/>
      <c r="T49" s="586">
        <v>9.4309080182182564E-2</v>
      </c>
      <c r="U49" s="11">
        <v>36.793900000000001</v>
      </c>
      <c r="V49" s="11">
        <v>22.155000000000001</v>
      </c>
      <c r="W49" s="11">
        <v>52.399372999999997</v>
      </c>
      <c r="X49" s="10">
        <v>1025.5431000000001</v>
      </c>
      <c r="Y49" s="11">
        <v>6.8166000000000002</v>
      </c>
      <c r="Z49" s="10">
        <v>96.828999999999994</v>
      </c>
      <c r="AA49" s="11">
        <v>8.2739999999999991</v>
      </c>
      <c r="AB49" s="11">
        <v>0.29039999999999999</v>
      </c>
      <c r="AC49" s="11">
        <v>0.68300000000000005</v>
      </c>
      <c r="AD49" s="11">
        <v>37.447299999999998</v>
      </c>
      <c r="AE49" s="11">
        <v>22.557099999999998</v>
      </c>
      <c r="AF49" s="11">
        <v>53.666952000000002</v>
      </c>
      <c r="AG49" s="10">
        <v>1025.9594999999999</v>
      </c>
      <c r="AH49" s="11">
        <v>6.7267000000000001</v>
      </c>
      <c r="AI49" s="10">
        <v>96.596000000000004</v>
      </c>
      <c r="AJ49" s="11">
        <v>8.2509999999999994</v>
      </c>
      <c r="AK49" s="11">
        <v>0.64470000000000005</v>
      </c>
      <c r="AL49" s="11">
        <v>1.3221000000000001</v>
      </c>
      <c r="AM49" s="588">
        <v>7.8</v>
      </c>
    </row>
    <row r="50" spans="1:39" ht="15">
      <c r="A50" s="29" t="s">
        <v>184</v>
      </c>
      <c r="B50" s="33">
        <v>43171</v>
      </c>
      <c r="C50" s="532">
        <v>0.98814160726540146</v>
      </c>
      <c r="D50" s="643">
        <v>1</v>
      </c>
      <c r="E50" s="594">
        <v>0.45300000000000001</v>
      </c>
      <c r="F50" s="593">
        <v>2.91</v>
      </c>
      <c r="G50" s="594">
        <v>0.96299999999999997</v>
      </c>
      <c r="H50" s="29" t="s">
        <v>348</v>
      </c>
      <c r="I50" s="643">
        <v>3</v>
      </c>
      <c r="J50" s="29" t="s">
        <v>349</v>
      </c>
      <c r="K50" s="588">
        <v>13.9</v>
      </c>
      <c r="L50" s="588">
        <v>120</v>
      </c>
      <c r="M50" s="643">
        <v>14</v>
      </c>
      <c r="N50" s="643">
        <v>120</v>
      </c>
      <c r="O50" s="643">
        <v>0.9</v>
      </c>
      <c r="P50" s="29" t="s">
        <v>326</v>
      </c>
      <c r="Q50" s="643">
        <v>0.2</v>
      </c>
      <c r="R50" s="32"/>
      <c r="S50" s="32"/>
      <c r="T50" s="586">
        <v>0.10232403284386693</v>
      </c>
      <c r="U50" s="11">
        <v>36.802399999999999</v>
      </c>
      <c r="V50" s="11">
        <v>22.422699999999999</v>
      </c>
      <c r="W50" s="11">
        <v>52.697569000000001</v>
      </c>
      <c r="X50" s="10">
        <v>1025.4701</v>
      </c>
      <c r="Y50" s="11">
        <v>6.8707000000000003</v>
      </c>
      <c r="Z50" s="10">
        <v>98.061999999999998</v>
      </c>
      <c r="AA50" s="11">
        <v>8.2989999999999995</v>
      </c>
      <c r="AB50" s="595">
        <v>0.39</v>
      </c>
      <c r="AC50" s="11">
        <v>0.90159999999999996</v>
      </c>
      <c r="AD50" s="11">
        <v>37.784999999999997</v>
      </c>
      <c r="AE50" s="11">
        <v>22.929300000000001</v>
      </c>
      <c r="AF50" s="11">
        <v>54.506548000000002</v>
      </c>
      <c r="AG50" s="10">
        <v>1026.1108999999999</v>
      </c>
      <c r="AH50" s="11">
        <v>6.8681000000000001</v>
      </c>
      <c r="AI50" s="10">
        <v>99.463999999999999</v>
      </c>
      <c r="AJ50" s="11">
        <v>8.266</v>
      </c>
      <c r="AK50" s="11">
        <v>0.62760000000000005</v>
      </c>
      <c r="AL50" s="11">
        <v>1.2851999999999999</v>
      </c>
      <c r="AM50" s="588">
        <v>7.2</v>
      </c>
    </row>
    <row r="51" spans="1:39" ht="15">
      <c r="A51" s="29" t="s">
        <v>184</v>
      </c>
      <c r="B51" s="33">
        <v>43178</v>
      </c>
      <c r="C51" s="532">
        <v>0.44564564251105193</v>
      </c>
      <c r="D51" s="29" t="s">
        <v>350</v>
      </c>
      <c r="E51" s="594">
        <v>0.92300000000000004</v>
      </c>
      <c r="F51" s="593">
        <v>2.5</v>
      </c>
      <c r="G51" s="594">
        <v>1.05</v>
      </c>
      <c r="H51" s="29" t="s">
        <v>348</v>
      </c>
      <c r="I51" s="643">
        <v>2</v>
      </c>
      <c r="J51" s="29" t="s">
        <v>349</v>
      </c>
      <c r="K51" s="588">
        <v>13.8</v>
      </c>
      <c r="L51" s="588">
        <v>110</v>
      </c>
      <c r="M51" s="643">
        <v>14</v>
      </c>
      <c r="N51" s="643">
        <v>110</v>
      </c>
      <c r="O51" s="643">
        <v>1</v>
      </c>
      <c r="P51" s="29" t="s">
        <v>326</v>
      </c>
      <c r="Q51" s="643">
        <v>0.2</v>
      </c>
      <c r="R51" s="32"/>
      <c r="S51" s="32"/>
      <c r="T51" s="591">
        <v>9.7146991636479468E-2</v>
      </c>
      <c r="U51" s="11">
        <v>36.824100000000001</v>
      </c>
      <c r="V51" s="11">
        <v>22.192799999999998</v>
      </c>
      <c r="W51" s="11">
        <v>52.477853000000003</v>
      </c>
      <c r="X51" s="10">
        <v>1025.5524</v>
      </c>
      <c r="Y51" s="11">
        <v>6.8949999999999996</v>
      </c>
      <c r="Z51" s="10">
        <v>98.024000000000001</v>
      </c>
      <c r="AA51" s="11">
        <v>8.2110000000000003</v>
      </c>
      <c r="AB51" s="11">
        <v>0.28860000000000002</v>
      </c>
      <c r="AC51" s="11">
        <v>0.84940000000000004</v>
      </c>
      <c r="AD51" s="11">
        <v>37.668199999999999</v>
      </c>
      <c r="AE51" s="11">
        <v>22.521000000000001</v>
      </c>
      <c r="AF51" s="11">
        <v>53.908105999999997</v>
      </c>
      <c r="AG51" s="10">
        <v>1026.1406999999999</v>
      </c>
      <c r="AH51" s="11">
        <v>6.8905000000000003</v>
      </c>
      <c r="AI51" s="10">
        <v>99.012</v>
      </c>
      <c r="AJ51" s="11">
        <v>8.1739999999999995</v>
      </c>
      <c r="AK51" s="11">
        <v>0.69530000000000003</v>
      </c>
      <c r="AL51" s="11">
        <v>1.2895000000000001</v>
      </c>
      <c r="AM51" s="588">
        <v>7.8</v>
      </c>
    </row>
    <row r="52" spans="1:39" ht="15">
      <c r="A52" s="29" t="s">
        <v>184</v>
      </c>
      <c r="B52" s="33">
        <v>43185</v>
      </c>
      <c r="C52" s="532">
        <v>3.7123145835671316</v>
      </c>
      <c r="D52" s="643">
        <v>3.7</v>
      </c>
      <c r="E52" s="594">
        <v>3.01</v>
      </c>
      <c r="F52" s="593">
        <v>1.91</v>
      </c>
      <c r="G52" s="594">
        <v>3.44</v>
      </c>
      <c r="H52" s="643">
        <v>3</v>
      </c>
      <c r="I52" s="29" t="s">
        <v>349</v>
      </c>
      <c r="J52" s="643">
        <v>3</v>
      </c>
      <c r="K52" s="588">
        <v>13.3</v>
      </c>
      <c r="L52" s="588">
        <v>125</v>
      </c>
      <c r="M52" s="643">
        <v>13</v>
      </c>
      <c r="N52" s="643">
        <v>120</v>
      </c>
      <c r="O52" s="643">
        <v>1.2</v>
      </c>
      <c r="P52" s="29" t="s">
        <v>326</v>
      </c>
      <c r="Q52" s="643">
        <v>0.3</v>
      </c>
      <c r="R52" s="32"/>
      <c r="S52" s="32"/>
      <c r="T52" s="586">
        <v>7.8677740753007236E-2</v>
      </c>
      <c r="U52" s="11">
        <v>37.045000000000002</v>
      </c>
      <c r="V52" s="11">
        <v>22.029599999999999</v>
      </c>
      <c r="W52" s="11">
        <v>52.580567000000002</v>
      </c>
      <c r="X52" s="10">
        <v>1025.7647999999999</v>
      </c>
      <c r="Y52" s="11">
        <v>6.8586999999999998</v>
      </c>
      <c r="Z52" s="10">
        <v>97.353999999999999</v>
      </c>
      <c r="AA52" s="11">
        <v>8.2149999999999999</v>
      </c>
      <c r="AB52" s="11">
        <v>0.27650000000000002</v>
      </c>
      <c r="AC52" s="11">
        <v>1.2841</v>
      </c>
      <c r="AD52" s="11">
        <v>38.059100000000001</v>
      </c>
      <c r="AE52" s="11">
        <v>22.222999999999999</v>
      </c>
      <c r="AF52" s="11">
        <v>54.073923000000001</v>
      </c>
      <c r="AG52" s="10">
        <v>1026.5248999999999</v>
      </c>
      <c r="AH52" s="11">
        <v>6.6768999999999998</v>
      </c>
      <c r="AI52" s="10">
        <v>95.661000000000001</v>
      </c>
      <c r="AJ52" s="11">
        <v>8.1660000000000004</v>
      </c>
      <c r="AK52" s="11">
        <v>0.83909999999999996</v>
      </c>
      <c r="AL52" s="11">
        <v>1.0927</v>
      </c>
      <c r="AM52" s="588">
        <v>6.4</v>
      </c>
    </row>
    <row r="53" spans="1:39">
      <c r="A53" s="539"/>
      <c r="B53" s="539"/>
      <c r="C53" s="539"/>
      <c r="D53" s="539"/>
      <c r="E53" s="592"/>
      <c r="F53" s="592"/>
      <c r="G53" s="592"/>
      <c r="H53" s="539"/>
      <c r="I53" s="539"/>
      <c r="J53" s="539"/>
      <c r="K53" s="539"/>
      <c r="L53" s="539"/>
      <c r="M53" s="539"/>
      <c r="N53" s="539"/>
      <c r="O53" s="539"/>
      <c r="P53" s="539"/>
      <c r="Q53" s="539"/>
      <c r="R53" s="539"/>
      <c r="S53" s="539"/>
      <c r="T53" s="591"/>
      <c r="U53" s="195"/>
      <c r="V53" s="195"/>
      <c r="W53" s="195"/>
      <c r="X53" s="195"/>
      <c r="Y53" s="195"/>
      <c r="Z53" s="195"/>
      <c r="AA53" s="195"/>
      <c r="AB53" s="195"/>
      <c r="AC53" s="195"/>
      <c r="AD53" s="195"/>
      <c r="AE53" s="195"/>
      <c r="AF53" s="195"/>
      <c r="AG53" s="195"/>
      <c r="AH53" s="195"/>
      <c r="AI53" s="195"/>
      <c r="AJ53" s="195"/>
      <c r="AK53" s="195"/>
      <c r="AL53" s="195"/>
      <c r="AM53" s="10"/>
    </row>
    <row r="54" spans="1:39" ht="15">
      <c r="A54" s="29" t="s">
        <v>235</v>
      </c>
      <c r="B54" s="33">
        <v>43070</v>
      </c>
      <c r="C54" s="511">
        <v>0.60641809406643321</v>
      </c>
      <c r="D54" s="643">
        <v>0.6</v>
      </c>
      <c r="E54" s="587">
        <v>0.83399999999999996</v>
      </c>
      <c r="F54" s="588">
        <v>3.53</v>
      </c>
      <c r="G54" s="587">
        <v>0.80800000000000005</v>
      </c>
      <c r="H54" s="29" t="s">
        <v>348</v>
      </c>
      <c r="I54" s="643">
        <v>4</v>
      </c>
      <c r="J54" s="29" t="s">
        <v>349</v>
      </c>
      <c r="K54" s="588">
        <v>15.8</v>
      </c>
      <c r="L54" s="588">
        <v>102</v>
      </c>
      <c r="M54" s="643">
        <v>16</v>
      </c>
      <c r="N54" s="643">
        <v>100</v>
      </c>
      <c r="O54" s="643">
        <v>1.2</v>
      </c>
      <c r="P54" s="29" t="s">
        <v>326</v>
      </c>
      <c r="Q54" s="643">
        <v>0.3</v>
      </c>
      <c r="R54" s="32"/>
      <c r="S54" s="32"/>
      <c r="T54" s="586">
        <v>0.11406812371756962</v>
      </c>
      <c r="U54" s="11">
        <v>35.7789</v>
      </c>
      <c r="V54" s="11">
        <v>21.168500000000002</v>
      </c>
      <c r="W54" s="11">
        <v>50.080989000000002</v>
      </c>
      <c r="X54" s="10">
        <v>1025.0420999999999</v>
      </c>
      <c r="Y54" s="11">
        <v>7.2950999999999997</v>
      </c>
      <c r="Z54" s="10">
        <v>101.21899999999999</v>
      </c>
      <c r="AA54" s="11">
        <v>8.2140000000000004</v>
      </c>
      <c r="AB54" s="11">
        <v>0.61860000000000004</v>
      </c>
      <c r="AC54" s="11">
        <v>0.67169999999999996</v>
      </c>
      <c r="AD54" s="11">
        <v>35.843600000000002</v>
      </c>
      <c r="AE54" s="11">
        <v>20.864999999999998</v>
      </c>
      <c r="AF54" s="11">
        <v>49.853743999999999</v>
      </c>
      <c r="AG54" s="10">
        <v>1025.2603999999999</v>
      </c>
      <c r="AH54" s="11">
        <v>7.3037000000000001</v>
      </c>
      <c r="AI54" s="10">
        <v>100.825</v>
      </c>
      <c r="AJ54" s="11">
        <v>8.2309999999999999</v>
      </c>
      <c r="AK54" s="11">
        <v>0.74680000000000002</v>
      </c>
      <c r="AL54" s="11">
        <v>1.3647</v>
      </c>
      <c r="AM54" s="588">
        <v>6.2</v>
      </c>
    </row>
    <row r="55" spans="1:39" ht="15">
      <c r="A55" s="29" t="s">
        <v>235</v>
      </c>
      <c r="B55" s="33">
        <v>43077</v>
      </c>
      <c r="C55" s="532">
        <v>0.54469433140910373</v>
      </c>
      <c r="D55" s="643">
        <v>0.5</v>
      </c>
      <c r="E55" s="587">
        <v>0.70099999999999996</v>
      </c>
      <c r="F55" s="588">
        <v>2.78</v>
      </c>
      <c r="G55" s="587">
        <v>1.1599999999999999</v>
      </c>
      <c r="H55" s="29" t="s">
        <v>348</v>
      </c>
      <c r="I55" s="643">
        <v>3</v>
      </c>
      <c r="J55" s="29" t="s">
        <v>349</v>
      </c>
      <c r="K55" s="593">
        <v>15.5</v>
      </c>
      <c r="L55" s="593">
        <v>107</v>
      </c>
      <c r="M55" s="643">
        <v>16</v>
      </c>
      <c r="N55" s="643">
        <v>110</v>
      </c>
      <c r="O55" s="643">
        <v>1.2</v>
      </c>
      <c r="P55" s="29" t="s">
        <v>326</v>
      </c>
      <c r="Q55" s="643">
        <v>0.3</v>
      </c>
      <c r="R55" s="32"/>
      <c r="S55" s="32"/>
      <c r="T55" s="586">
        <v>0.10797175322975432</v>
      </c>
      <c r="U55" s="11">
        <v>35.878300000000003</v>
      </c>
      <c r="V55" s="11">
        <v>21.4359</v>
      </c>
      <c r="W55" s="11">
        <v>50.484782000000003</v>
      </c>
      <c r="X55" s="10">
        <v>1025.0467000000001</v>
      </c>
      <c r="Y55" s="11">
        <v>7.1035000000000004</v>
      </c>
      <c r="Z55" s="10">
        <v>99.091999999999999</v>
      </c>
      <c r="AA55" s="11">
        <v>8.2149999999999999</v>
      </c>
      <c r="AB55" s="11">
        <v>0.5454</v>
      </c>
      <c r="AC55" s="11">
        <v>0.65939999999999999</v>
      </c>
      <c r="AD55" s="11">
        <v>35.886600000000001</v>
      </c>
      <c r="AE55" s="11">
        <v>21.228300000000001</v>
      </c>
      <c r="AF55" s="11">
        <v>50.286228999999999</v>
      </c>
      <c r="AG55" s="10">
        <v>1025.1925000000001</v>
      </c>
      <c r="AH55" s="11">
        <v>6.5749000000000004</v>
      </c>
      <c r="AI55" s="10">
        <v>91.382999999999996</v>
      </c>
      <c r="AJ55" s="11">
        <v>8.1950000000000003</v>
      </c>
      <c r="AK55" s="11">
        <v>1.3051999999999999</v>
      </c>
      <c r="AL55" s="11">
        <v>2.5335000000000001</v>
      </c>
      <c r="AM55" s="588">
        <v>5.8</v>
      </c>
    </row>
    <row r="56" spans="1:39" ht="15">
      <c r="A56" s="29" t="s">
        <v>235</v>
      </c>
      <c r="B56" s="33">
        <v>43084</v>
      </c>
      <c r="C56" s="532">
        <v>0.46183686604609991</v>
      </c>
      <c r="D56" s="29" t="s">
        <v>350</v>
      </c>
      <c r="E56" s="594">
        <v>1</v>
      </c>
      <c r="F56" s="593">
        <v>3.38</v>
      </c>
      <c r="G56" s="594">
        <v>0.60399999999999998</v>
      </c>
      <c r="H56" s="29" t="s">
        <v>348</v>
      </c>
      <c r="I56" s="643">
        <v>3</v>
      </c>
      <c r="J56" s="29" t="s">
        <v>349</v>
      </c>
      <c r="K56" s="588">
        <v>17.5</v>
      </c>
      <c r="L56" s="31">
        <v>110</v>
      </c>
      <c r="M56" s="643">
        <v>18</v>
      </c>
      <c r="N56" s="643">
        <v>110</v>
      </c>
      <c r="O56" s="643">
        <v>1</v>
      </c>
      <c r="P56" s="29" t="s">
        <v>326</v>
      </c>
      <c r="Q56" s="643">
        <v>0.2</v>
      </c>
      <c r="R56" s="32"/>
      <c r="S56" s="32"/>
      <c r="T56" s="586">
        <v>9.5254600683382554E-2</v>
      </c>
      <c r="U56" s="11">
        <v>35.933999999999997</v>
      </c>
      <c r="V56" s="11">
        <v>22.366700000000002</v>
      </c>
      <c r="W56" s="11">
        <v>51.53266</v>
      </c>
      <c r="X56" s="10">
        <v>1024.827</v>
      </c>
      <c r="Y56" s="11">
        <v>7.1108000000000002</v>
      </c>
      <c r="Z56" s="10">
        <v>100.879</v>
      </c>
      <c r="AA56" s="11">
        <v>8.1920000000000002</v>
      </c>
      <c r="AB56" s="11">
        <v>0.32500000000000001</v>
      </c>
      <c r="AC56" s="11">
        <v>0.55279999999999996</v>
      </c>
      <c r="AD56" s="11">
        <v>35.954000000000001</v>
      </c>
      <c r="AE56" s="11">
        <v>21.869700000000002</v>
      </c>
      <c r="AF56" s="11">
        <v>51.043402</v>
      </c>
      <c r="AG56" s="10">
        <v>1025.0663</v>
      </c>
      <c r="AH56" s="11">
        <v>6.9706000000000001</v>
      </c>
      <c r="AI56" s="10">
        <v>98.034999999999997</v>
      </c>
      <c r="AJ56" s="11">
        <v>8.1959999999999997</v>
      </c>
      <c r="AK56" s="11">
        <v>0.99790000000000001</v>
      </c>
      <c r="AL56" s="11">
        <v>1.9074</v>
      </c>
      <c r="AM56" s="588">
        <v>6.3</v>
      </c>
    </row>
    <row r="57" spans="1:39" ht="15">
      <c r="A57" s="29" t="s">
        <v>235</v>
      </c>
      <c r="B57" s="33">
        <v>43091</v>
      </c>
      <c r="C57" s="532">
        <v>0.46274835169894885</v>
      </c>
      <c r="D57" s="29" t="s">
        <v>350</v>
      </c>
      <c r="E57" s="594">
        <v>0.249</v>
      </c>
      <c r="F57" s="593">
        <v>2.41</v>
      </c>
      <c r="G57" s="594">
        <v>0.55400000000000005</v>
      </c>
      <c r="H57" s="29" t="s">
        <v>348</v>
      </c>
      <c r="I57" s="643">
        <v>2</v>
      </c>
      <c r="J57" s="29" t="s">
        <v>349</v>
      </c>
      <c r="K57" s="29">
        <v>16.7</v>
      </c>
      <c r="L57" s="31">
        <v>123</v>
      </c>
      <c r="M57" s="643">
        <v>17</v>
      </c>
      <c r="N57" s="643">
        <v>120</v>
      </c>
      <c r="O57" s="643">
        <v>0.6</v>
      </c>
      <c r="P57" s="29" t="s">
        <v>326</v>
      </c>
      <c r="Q57" s="643">
        <v>0.1</v>
      </c>
      <c r="R57" s="32"/>
      <c r="S57" s="32"/>
      <c r="T57" s="591">
        <v>7.8447341294632794E-2</v>
      </c>
      <c r="U57" s="11">
        <v>36.113</v>
      </c>
      <c r="V57" s="11">
        <v>21.806899999999999</v>
      </c>
      <c r="W57" s="11">
        <v>51.169035999999998</v>
      </c>
      <c r="X57" s="10">
        <v>1025.1193000000001</v>
      </c>
      <c r="Y57" s="11">
        <v>7.3215000000000003</v>
      </c>
      <c r="Z57" s="10">
        <v>102.95099999999999</v>
      </c>
      <c r="AA57" s="11">
        <v>8.1890000000000001</v>
      </c>
      <c r="AB57" s="11">
        <v>0.3982</v>
      </c>
      <c r="AC57" s="11">
        <v>0.28820000000000001</v>
      </c>
      <c r="AD57" s="11">
        <v>36.170299999999997</v>
      </c>
      <c r="AE57" s="11">
        <v>21.026199999999999</v>
      </c>
      <c r="AF57" s="11">
        <v>50.426977000000001</v>
      </c>
      <c r="AG57" s="10">
        <v>1025.4641999999999</v>
      </c>
      <c r="AH57" s="11">
        <v>6.4165000000000001</v>
      </c>
      <c r="AI57" s="10">
        <v>89.006</v>
      </c>
      <c r="AJ57" s="11">
        <v>8.1669999999999998</v>
      </c>
      <c r="AK57" s="11">
        <v>1.5972999999999999</v>
      </c>
      <c r="AL57" s="11">
        <v>2.3296999999999999</v>
      </c>
      <c r="AM57" s="588">
        <v>8.1999999999999993</v>
      </c>
    </row>
    <row r="58" spans="1:39" ht="15">
      <c r="A58" s="29" t="s">
        <v>235</v>
      </c>
      <c r="B58" s="33">
        <v>43105</v>
      </c>
      <c r="C58" s="532">
        <v>0.93185042699459364</v>
      </c>
      <c r="D58" s="643">
        <v>0.9</v>
      </c>
      <c r="E58" s="594">
        <v>0.84399999999999997</v>
      </c>
      <c r="F58" s="593">
        <v>2.79</v>
      </c>
      <c r="G58" s="594">
        <v>1.18</v>
      </c>
      <c r="H58" s="29" t="s">
        <v>348</v>
      </c>
      <c r="I58" s="643">
        <v>3</v>
      </c>
      <c r="J58" s="29" t="s">
        <v>349</v>
      </c>
      <c r="K58" s="31">
        <v>12.7</v>
      </c>
      <c r="L58" s="31">
        <v>105</v>
      </c>
      <c r="M58" s="643">
        <v>13</v>
      </c>
      <c r="N58" s="643">
        <v>100</v>
      </c>
      <c r="O58" s="643">
        <v>0.3</v>
      </c>
      <c r="P58" s="29" t="s">
        <v>326</v>
      </c>
      <c r="Q58" s="29" t="s">
        <v>326</v>
      </c>
      <c r="R58" s="32"/>
      <c r="S58" s="32"/>
      <c r="T58" s="586">
        <v>8.4939410781423794E-2</v>
      </c>
      <c r="U58" s="11">
        <v>36.458399999999997</v>
      </c>
      <c r="V58" s="11">
        <v>22.959</v>
      </c>
      <c r="W58" s="11">
        <v>52.833385999999997</v>
      </c>
      <c r="X58" s="10">
        <v>1025.0547999999999</v>
      </c>
      <c r="Y58" s="11">
        <v>6.8472</v>
      </c>
      <c r="Z58" s="10">
        <v>98.453000000000003</v>
      </c>
      <c r="AA58" s="11">
        <v>8.1969999999999992</v>
      </c>
      <c r="AB58" s="11">
        <v>0.21590000000000001</v>
      </c>
      <c r="AC58" s="11">
        <v>0.39589999999999997</v>
      </c>
      <c r="AD58" s="11">
        <v>36.445599999999999</v>
      </c>
      <c r="AE58" s="11">
        <v>22.345500000000001</v>
      </c>
      <c r="AF58" s="11">
        <v>52.169927999999999</v>
      </c>
      <c r="AG58" s="10">
        <v>1025.3051</v>
      </c>
      <c r="AH58" s="11">
        <v>6.2262000000000004</v>
      </c>
      <c r="AI58" s="10">
        <v>88.558999999999997</v>
      </c>
      <c r="AJ58" s="11">
        <v>8.1609999999999996</v>
      </c>
      <c r="AK58" s="11">
        <v>1.5061</v>
      </c>
      <c r="AL58" s="11">
        <v>2.1720999999999999</v>
      </c>
      <c r="AM58" s="588">
        <v>9.6999999999999993</v>
      </c>
    </row>
    <row r="59" spans="1:39" ht="15">
      <c r="A59" s="29" t="s">
        <v>235</v>
      </c>
      <c r="B59" s="33">
        <v>43115</v>
      </c>
      <c r="C59" s="532">
        <v>1.1847640739127425</v>
      </c>
      <c r="D59" s="643">
        <v>1.2</v>
      </c>
      <c r="E59" s="594">
        <v>0.55300000000000005</v>
      </c>
      <c r="F59" s="593">
        <v>2.37</v>
      </c>
      <c r="G59" s="594">
        <v>0.88200000000000001</v>
      </c>
      <c r="H59" s="29" t="s">
        <v>348</v>
      </c>
      <c r="I59" s="643">
        <v>2</v>
      </c>
      <c r="J59" s="29" t="s">
        <v>349</v>
      </c>
      <c r="K59" s="29">
        <v>13.2</v>
      </c>
      <c r="L59" s="31">
        <v>115</v>
      </c>
      <c r="M59" s="643">
        <v>13</v>
      </c>
      <c r="N59" s="643">
        <v>120</v>
      </c>
      <c r="O59" s="643">
        <v>0.7</v>
      </c>
      <c r="P59" s="29" t="s">
        <v>326</v>
      </c>
      <c r="Q59" s="643">
        <v>0.1</v>
      </c>
      <c r="R59" s="32"/>
      <c r="S59" s="32"/>
      <c r="T59" s="586">
        <v>6.6023469477769145E-2</v>
      </c>
      <c r="U59" s="11">
        <v>36.699800000000003</v>
      </c>
      <c r="V59" s="11">
        <v>22.956199999999999</v>
      </c>
      <c r="W59" s="11">
        <v>53.140721999999997</v>
      </c>
      <c r="X59" s="10">
        <v>1025.2393999999999</v>
      </c>
      <c r="Y59" s="11">
        <v>6.9627999999999997</v>
      </c>
      <c r="Z59" s="10">
        <v>100.25</v>
      </c>
      <c r="AA59" s="11">
        <v>8.2129999999999992</v>
      </c>
      <c r="AB59" s="11">
        <v>0.48110000000000003</v>
      </c>
      <c r="AC59" s="11">
        <v>0.81969999999999998</v>
      </c>
      <c r="AD59" s="11">
        <v>36.718299999999999</v>
      </c>
      <c r="AE59" s="11">
        <v>22.511800000000001</v>
      </c>
      <c r="AF59" s="11">
        <v>52.695031999999998</v>
      </c>
      <c r="AG59" s="10">
        <v>1025.4644000000001</v>
      </c>
      <c r="AH59" s="11">
        <v>6.4447999999999999</v>
      </c>
      <c r="AI59" s="10">
        <v>92.084000000000003</v>
      </c>
      <c r="AJ59" s="11">
        <v>8.1869999999999994</v>
      </c>
      <c r="AK59" s="11">
        <v>1.1841999999999999</v>
      </c>
      <c r="AL59" s="11">
        <v>1.6632</v>
      </c>
      <c r="AM59" s="588">
        <v>8.6</v>
      </c>
    </row>
    <row r="60" spans="1:39" ht="15">
      <c r="A60" s="29" t="s">
        <v>235</v>
      </c>
      <c r="B60" s="33">
        <v>43122</v>
      </c>
      <c r="C60" s="532">
        <v>2.8337662954361882</v>
      </c>
      <c r="D60" s="643">
        <v>2.8</v>
      </c>
      <c r="E60" s="594">
        <v>2.93</v>
      </c>
      <c r="F60" s="593">
        <v>3.93</v>
      </c>
      <c r="G60" s="594">
        <v>0.92100000000000004</v>
      </c>
      <c r="H60" s="29" t="s">
        <v>348</v>
      </c>
      <c r="I60" s="643">
        <v>4</v>
      </c>
      <c r="J60" s="29" t="s">
        <v>349</v>
      </c>
      <c r="K60" s="588">
        <v>16.899999999999999</v>
      </c>
      <c r="L60" s="588">
        <v>137</v>
      </c>
      <c r="M60" s="643">
        <v>17</v>
      </c>
      <c r="N60" s="643">
        <v>140</v>
      </c>
      <c r="O60" s="643">
        <v>1.1000000000000001</v>
      </c>
      <c r="P60" s="29" t="s">
        <v>326</v>
      </c>
      <c r="Q60" s="643">
        <v>0.2</v>
      </c>
      <c r="R60" s="32"/>
      <c r="S60" s="32"/>
      <c r="T60" s="586">
        <v>6.793486813475387E-2</v>
      </c>
      <c r="U60" s="11">
        <v>36.383600000000001</v>
      </c>
      <c r="V60" s="11">
        <v>23.4862</v>
      </c>
      <c r="W60" s="11">
        <v>53.301012</v>
      </c>
      <c r="X60" s="10">
        <v>1024.8424</v>
      </c>
      <c r="Y60" s="11">
        <v>6.9268000000000001</v>
      </c>
      <c r="Z60" s="10">
        <v>100.471</v>
      </c>
      <c r="AA60" s="11">
        <v>8.2249999999999996</v>
      </c>
      <c r="AB60" s="11">
        <v>0.3654</v>
      </c>
      <c r="AC60" s="11">
        <v>0.4229</v>
      </c>
      <c r="AD60" s="11">
        <v>36.476700000000001</v>
      </c>
      <c r="AE60" s="11">
        <v>22.937100000000001</v>
      </c>
      <c r="AF60" s="11">
        <v>52.842028999999997</v>
      </c>
      <c r="AG60" s="10">
        <v>1025.1588999999999</v>
      </c>
      <c r="AH60" s="11">
        <v>5.5242000000000004</v>
      </c>
      <c r="AI60" s="10">
        <v>79.409000000000006</v>
      </c>
      <c r="AJ60" s="11">
        <v>8.1430000000000007</v>
      </c>
      <c r="AK60" s="11">
        <v>0.82379999999999998</v>
      </c>
      <c r="AL60" s="11">
        <v>2.6899000000000002</v>
      </c>
      <c r="AM60" s="588">
        <v>10.8</v>
      </c>
    </row>
    <row r="61" spans="1:39" ht="15">
      <c r="A61" s="29" t="s">
        <v>235</v>
      </c>
      <c r="B61" s="33">
        <v>43129</v>
      </c>
      <c r="C61" s="532">
        <v>0.8335905658008822</v>
      </c>
      <c r="D61" s="643">
        <v>0.8</v>
      </c>
      <c r="E61" s="594">
        <v>0.90200000000000002</v>
      </c>
      <c r="F61" s="593">
        <v>2.92</v>
      </c>
      <c r="G61" s="594">
        <v>0.44</v>
      </c>
      <c r="H61" s="29" t="s">
        <v>348</v>
      </c>
      <c r="I61" s="643">
        <v>3</v>
      </c>
      <c r="J61" s="29" t="s">
        <v>349</v>
      </c>
      <c r="K61" s="29">
        <v>16.5</v>
      </c>
      <c r="L61" s="29">
        <v>112</v>
      </c>
      <c r="M61" s="643">
        <v>16</v>
      </c>
      <c r="N61" s="643">
        <v>110</v>
      </c>
      <c r="O61" s="643">
        <v>1.3</v>
      </c>
      <c r="P61" s="29" t="s">
        <v>326</v>
      </c>
      <c r="Q61" s="643">
        <v>0.3</v>
      </c>
      <c r="R61" s="32"/>
      <c r="S61" s="32"/>
      <c r="T61" s="586">
        <v>0.10243017996600841</v>
      </c>
      <c r="U61" s="11">
        <v>36.432699999999997</v>
      </c>
      <c r="V61" s="11">
        <v>23.324300000000001</v>
      </c>
      <c r="W61" s="11">
        <v>53.191364999999998</v>
      </c>
      <c r="X61" s="10">
        <v>1024.9283</v>
      </c>
      <c r="Y61" s="11">
        <v>6.8305999999999996</v>
      </c>
      <c r="Z61" s="10">
        <v>98.825999999999993</v>
      </c>
      <c r="AA61" s="11">
        <v>8.2420000000000009</v>
      </c>
      <c r="AB61" s="11">
        <v>0.48830000000000001</v>
      </c>
      <c r="AC61" s="11">
        <v>0.84219999999999995</v>
      </c>
      <c r="AD61" s="11">
        <v>36.4377</v>
      </c>
      <c r="AE61" s="11">
        <v>23.303000000000001</v>
      </c>
      <c r="AF61" s="11">
        <v>53.183729</v>
      </c>
      <c r="AG61" s="10">
        <v>1025.0219999999999</v>
      </c>
      <c r="AH61" s="11">
        <v>6.7473999999999998</v>
      </c>
      <c r="AI61" s="10">
        <v>97.587999999999994</v>
      </c>
      <c r="AJ61" s="11">
        <v>8.2370000000000001</v>
      </c>
      <c r="AK61" s="11">
        <v>0.40660000000000002</v>
      </c>
      <c r="AL61" s="11">
        <v>1.27</v>
      </c>
      <c r="AM61" s="588">
        <v>5.2</v>
      </c>
    </row>
    <row r="62" spans="1:39" ht="15">
      <c r="A62" s="29" t="s">
        <v>235</v>
      </c>
      <c r="B62" s="33">
        <v>43136</v>
      </c>
      <c r="C62" s="532">
        <v>1.3775808817594033</v>
      </c>
      <c r="D62" s="643">
        <v>1.4</v>
      </c>
      <c r="E62" s="594">
        <v>0.51400000000000001</v>
      </c>
      <c r="F62" s="593">
        <v>3.96</v>
      </c>
      <c r="G62" s="594">
        <v>1.03</v>
      </c>
      <c r="H62" s="29" t="s">
        <v>348</v>
      </c>
      <c r="I62" s="643">
        <v>4</v>
      </c>
      <c r="J62" s="29" t="s">
        <v>349</v>
      </c>
      <c r="K62" s="588">
        <v>16.8</v>
      </c>
      <c r="L62" s="588">
        <v>129</v>
      </c>
      <c r="M62" s="643">
        <v>17</v>
      </c>
      <c r="N62" s="643">
        <v>130</v>
      </c>
      <c r="O62" s="643">
        <v>1.4</v>
      </c>
      <c r="P62" s="29" t="s">
        <v>326</v>
      </c>
      <c r="Q62" s="643">
        <v>0.3</v>
      </c>
      <c r="R62" s="32"/>
      <c r="S62" s="32"/>
      <c r="T62" s="586">
        <v>7.7349099378749619E-2</v>
      </c>
      <c r="U62" s="11">
        <v>36.471299999999999</v>
      </c>
      <c r="V62" s="11">
        <v>23.432700000000001</v>
      </c>
      <c r="W62" s="11">
        <v>53.357891000000002</v>
      </c>
      <c r="X62" s="10">
        <v>1024.9262000000001</v>
      </c>
      <c r="Y62" s="11">
        <v>7.0982000000000003</v>
      </c>
      <c r="Z62" s="10">
        <v>102.913</v>
      </c>
      <c r="AA62" s="11">
        <v>8.2579999999999991</v>
      </c>
      <c r="AB62" s="11">
        <v>0.28760000000000002</v>
      </c>
      <c r="AC62" s="11">
        <v>0.37259999999999999</v>
      </c>
      <c r="AD62" s="11">
        <v>36.497999999999998</v>
      </c>
      <c r="AE62" s="11">
        <v>23.017499999999998</v>
      </c>
      <c r="AF62" s="11">
        <v>52.955581000000002</v>
      </c>
      <c r="AG62" s="10">
        <v>1025.1518000000001</v>
      </c>
      <c r="AH62" s="11">
        <v>5.6951000000000001</v>
      </c>
      <c r="AI62" s="10">
        <v>81.99</v>
      </c>
      <c r="AJ62" s="11">
        <v>8.1850000000000005</v>
      </c>
      <c r="AK62" s="11">
        <v>2.3043999999999998</v>
      </c>
      <c r="AL62" s="11">
        <v>5.7281000000000004</v>
      </c>
      <c r="AM62" s="588">
        <v>10.5</v>
      </c>
    </row>
    <row r="63" spans="1:39" ht="15">
      <c r="A63" s="29" t="s">
        <v>235</v>
      </c>
      <c r="B63" s="33">
        <v>43143</v>
      </c>
      <c r="C63" s="532">
        <v>1.4016684465255276</v>
      </c>
      <c r="D63" s="643">
        <v>1.4</v>
      </c>
      <c r="E63" s="594">
        <v>1.59</v>
      </c>
      <c r="F63" s="593">
        <v>4.03</v>
      </c>
      <c r="G63" s="594">
        <v>0.95199999999999996</v>
      </c>
      <c r="H63" s="29" t="s">
        <v>348</v>
      </c>
      <c r="I63" s="643">
        <v>4</v>
      </c>
      <c r="J63" s="29" t="s">
        <v>349</v>
      </c>
      <c r="K63" s="588">
        <v>14.8</v>
      </c>
      <c r="L63" s="588">
        <v>137</v>
      </c>
      <c r="M63" s="643">
        <v>15</v>
      </c>
      <c r="N63" s="643">
        <v>140</v>
      </c>
      <c r="O63" s="643">
        <v>0.8</v>
      </c>
      <c r="P63" s="29" t="s">
        <v>326</v>
      </c>
      <c r="Q63" s="643">
        <v>0.2</v>
      </c>
      <c r="R63" s="32"/>
      <c r="S63" s="32"/>
      <c r="T63" s="586">
        <v>8.2241475745010978E-2</v>
      </c>
      <c r="U63" s="11">
        <v>36.604900000000001</v>
      </c>
      <c r="V63" s="11">
        <v>23.1097</v>
      </c>
      <c r="W63" s="11">
        <v>53.183664</v>
      </c>
      <c r="X63" s="10">
        <v>1025.1224</v>
      </c>
      <c r="Y63" s="11">
        <v>6.7169999999999996</v>
      </c>
      <c r="Z63" s="10">
        <v>96.915999999999997</v>
      </c>
      <c r="AA63" s="11">
        <v>8.3040000000000003</v>
      </c>
      <c r="AB63" s="11">
        <v>0.1363</v>
      </c>
      <c r="AC63" s="11">
        <v>0.53249999999999997</v>
      </c>
      <c r="AD63" s="11">
        <v>36.626100000000001</v>
      </c>
      <c r="AE63" s="11">
        <v>22.7057</v>
      </c>
      <c r="AF63" s="11">
        <v>52.785586000000002</v>
      </c>
      <c r="AG63" s="10">
        <v>1025.3390999999999</v>
      </c>
      <c r="AH63" s="11">
        <v>5.9469000000000003</v>
      </c>
      <c r="AI63" s="10">
        <v>85.212999999999994</v>
      </c>
      <c r="AJ63" s="11">
        <v>8.2799999999999994</v>
      </c>
      <c r="AK63" s="11">
        <v>0.74970000000000003</v>
      </c>
      <c r="AL63" s="11">
        <v>1.7262</v>
      </c>
      <c r="AM63" s="588">
        <v>9.4</v>
      </c>
    </row>
    <row r="64" spans="1:39" ht="15">
      <c r="A64" s="29" t="s">
        <v>235</v>
      </c>
      <c r="B64" s="33">
        <v>43150</v>
      </c>
      <c r="C64" s="532">
        <v>0.55384399474623425</v>
      </c>
      <c r="D64" s="643">
        <v>0.6</v>
      </c>
      <c r="E64" s="594">
        <v>0.73099999999999998</v>
      </c>
      <c r="F64" s="593">
        <v>1.74</v>
      </c>
      <c r="G64" s="594">
        <v>0.71799999999999997</v>
      </c>
      <c r="H64" s="29" t="s">
        <v>348</v>
      </c>
      <c r="I64" s="29" t="s">
        <v>349</v>
      </c>
      <c r="J64" s="29" t="s">
        <v>349</v>
      </c>
      <c r="K64" s="588">
        <v>14.4</v>
      </c>
      <c r="L64" s="588">
        <v>125</v>
      </c>
      <c r="M64" s="643">
        <v>14</v>
      </c>
      <c r="N64" s="643">
        <v>120</v>
      </c>
      <c r="O64" s="643">
        <v>0.5</v>
      </c>
      <c r="P64" s="29" t="s">
        <v>326</v>
      </c>
      <c r="Q64" s="29" t="s">
        <v>326</v>
      </c>
      <c r="R64" s="32"/>
      <c r="S64" s="32"/>
      <c r="T64" s="586">
        <v>7.2513485310299497E-2</v>
      </c>
      <c r="U64" s="11">
        <v>36.6492</v>
      </c>
      <c r="V64" s="11">
        <v>23.434000000000001</v>
      </c>
      <c r="W64" s="11">
        <v>53.590145999999997</v>
      </c>
      <c r="X64" s="10">
        <v>1025.0610999999999</v>
      </c>
      <c r="Y64" s="11">
        <v>6.7766000000000002</v>
      </c>
      <c r="Z64" s="10">
        <v>98.353999999999999</v>
      </c>
      <c r="AA64" s="11">
        <v>8.3480000000000008</v>
      </c>
      <c r="AB64" s="11">
        <v>0.20880000000000001</v>
      </c>
      <c r="AC64" s="11">
        <v>0.49730000000000002</v>
      </c>
      <c r="AD64" s="11">
        <v>36.651200000000003</v>
      </c>
      <c r="AE64" s="11">
        <v>23.295000000000002</v>
      </c>
      <c r="AF64" s="11">
        <v>53.451647999999999</v>
      </c>
      <c r="AG64" s="10">
        <v>1025.1875</v>
      </c>
      <c r="AH64" s="11">
        <v>6.7061000000000002</v>
      </c>
      <c r="AI64" s="10">
        <v>97.097999999999999</v>
      </c>
      <c r="AJ64" s="11">
        <v>8.3480000000000008</v>
      </c>
      <c r="AK64" s="11">
        <v>0.4138</v>
      </c>
      <c r="AL64" s="11">
        <v>0.88500000000000001</v>
      </c>
      <c r="AM64" s="588">
        <v>10</v>
      </c>
    </row>
    <row r="65" spans="1:39" ht="15">
      <c r="A65" s="29" t="s">
        <v>235</v>
      </c>
      <c r="B65" s="33">
        <v>43157</v>
      </c>
      <c r="C65" s="532">
        <v>1.3586538785946285</v>
      </c>
      <c r="D65" s="643">
        <v>1.4</v>
      </c>
      <c r="E65" s="594">
        <v>2.5099999999999998</v>
      </c>
      <c r="F65" s="593">
        <v>2.35</v>
      </c>
      <c r="G65" s="594">
        <v>0.95399999999999996</v>
      </c>
      <c r="H65" s="29" t="s">
        <v>348</v>
      </c>
      <c r="I65" s="643">
        <v>2</v>
      </c>
      <c r="J65" s="29" t="s">
        <v>349</v>
      </c>
      <c r="K65" s="588">
        <v>15</v>
      </c>
      <c r="L65" s="588">
        <v>111</v>
      </c>
      <c r="M65" s="643">
        <v>15</v>
      </c>
      <c r="N65" s="643">
        <v>110</v>
      </c>
      <c r="O65" s="643">
        <v>0.6</v>
      </c>
      <c r="P65" s="29" t="s">
        <v>326</v>
      </c>
      <c r="Q65" s="29" t="s">
        <v>326</v>
      </c>
      <c r="R65" s="32"/>
      <c r="S65" s="32"/>
      <c r="T65" s="586">
        <v>7.9156362230957511E-2</v>
      </c>
      <c r="U65" s="11">
        <v>36.668500000000002</v>
      </c>
      <c r="V65" s="11">
        <v>23.010899999999999</v>
      </c>
      <c r="W65" s="11">
        <v>53.159188</v>
      </c>
      <c r="X65" s="10">
        <v>1025.1976</v>
      </c>
      <c r="Y65" s="11">
        <v>6.7430000000000003</v>
      </c>
      <c r="Z65" s="10">
        <v>97.161000000000001</v>
      </c>
      <c r="AA65" s="11">
        <v>8.2200000000000006</v>
      </c>
      <c r="AB65" s="11">
        <v>0.20150000000000001</v>
      </c>
      <c r="AC65" s="11">
        <v>0.53600000000000003</v>
      </c>
      <c r="AD65" s="11">
        <v>36.672400000000003</v>
      </c>
      <c r="AE65" s="11">
        <v>22.993600000000001</v>
      </c>
      <c r="AF65" s="11">
        <v>53.154559999999996</v>
      </c>
      <c r="AG65" s="10">
        <v>1025.2916</v>
      </c>
      <c r="AH65" s="11">
        <v>6.593</v>
      </c>
      <c r="AI65" s="10">
        <v>94.972999999999999</v>
      </c>
      <c r="AJ65" s="11">
        <v>8.2100000000000009</v>
      </c>
      <c r="AK65" s="11">
        <v>0.40570000000000001</v>
      </c>
      <c r="AL65" s="11">
        <v>1.0377000000000001</v>
      </c>
      <c r="AM65" s="588">
        <v>6.8</v>
      </c>
    </row>
    <row r="66" spans="1:39" ht="15">
      <c r="A66" s="29" t="s">
        <v>235</v>
      </c>
      <c r="B66" s="33">
        <v>43164</v>
      </c>
      <c r="C66" s="532">
        <v>1.6195957347995928</v>
      </c>
      <c r="D66" s="643">
        <v>1.6</v>
      </c>
      <c r="E66" s="594">
        <v>1.08</v>
      </c>
      <c r="F66" s="593">
        <v>3.29</v>
      </c>
      <c r="G66" s="594">
        <v>0.93200000000000005</v>
      </c>
      <c r="H66" s="29" t="s">
        <v>348</v>
      </c>
      <c r="I66" s="643">
        <v>3</v>
      </c>
      <c r="J66" s="29" t="s">
        <v>349</v>
      </c>
      <c r="K66" s="588">
        <v>13.7</v>
      </c>
      <c r="L66" s="588">
        <v>109</v>
      </c>
      <c r="M66" s="643">
        <v>14</v>
      </c>
      <c r="N66" s="643">
        <v>110</v>
      </c>
      <c r="O66" s="643">
        <v>0.7</v>
      </c>
      <c r="P66" s="29" t="s">
        <v>326</v>
      </c>
      <c r="Q66" s="29" t="s">
        <v>326</v>
      </c>
      <c r="R66" s="32"/>
      <c r="S66" s="32"/>
      <c r="T66" s="586">
        <v>9.1721075111368483E-2</v>
      </c>
      <c r="U66" s="11">
        <v>36.807400000000001</v>
      </c>
      <c r="V66" s="11">
        <v>22.241499999999998</v>
      </c>
      <c r="W66" s="11">
        <v>52.509076999999998</v>
      </c>
      <c r="X66" s="10">
        <v>1025.5269000000001</v>
      </c>
      <c r="Y66" s="11">
        <v>6.9804000000000004</v>
      </c>
      <c r="Z66" s="10">
        <v>99.314999999999998</v>
      </c>
      <c r="AA66" s="11">
        <v>8.3010000000000002</v>
      </c>
      <c r="AB66" s="11">
        <v>0.20499999999999999</v>
      </c>
      <c r="AC66" s="11">
        <v>0.54549999999999998</v>
      </c>
      <c r="AD66" s="11">
        <v>36.852600000000002</v>
      </c>
      <c r="AE66" s="11">
        <v>21.889800000000001</v>
      </c>
      <c r="AF66" s="11">
        <v>52.196984999999998</v>
      </c>
      <c r="AG66" s="10">
        <v>1025.7451000000001</v>
      </c>
      <c r="AH66" s="11">
        <v>6.0446</v>
      </c>
      <c r="AI66" s="10">
        <v>85.49</v>
      </c>
      <c r="AJ66" s="11">
        <v>8.2629999999999999</v>
      </c>
      <c r="AK66" s="11">
        <v>0.85389999999999999</v>
      </c>
      <c r="AL66" s="11">
        <v>1.9471000000000001</v>
      </c>
      <c r="AM66" s="588">
        <v>8</v>
      </c>
    </row>
    <row r="67" spans="1:39" ht="15">
      <c r="A67" s="29" t="s">
        <v>235</v>
      </c>
      <c r="B67" s="33">
        <v>43171</v>
      </c>
      <c r="C67" s="532">
        <v>1.0370930447132354</v>
      </c>
      <c r="D67" s="643">
        <v>1</v>
      </c>
      <c r="E67" s="594">
        <v>0.49299999999999999</v>
      </c>
      <c r="F67" s="593">
        <v>2.34</v>
      </c>
      <c r="G67" s="594">
        <v>0.80300000000000005</v>
      </c>
      <c r="H67" s="29" t="s">
        <v>348</v>
      </c>
      <c r="I67" s="643">
        <v>2</v>
      </c>
      <c r="J67" s="29" t="s">
        <v>349</v>
      </c>
      <c r="K67" s="588">
        <v>13.8</v>
      </c>
      <c r="L67" s="588">
        <v>108</v>
      </c>
      <c r="M67" s="643">
        <v>14</v>
      </c>
      <c r="N67" s="643">
        <v>110</v>
      </c>
      <c r="O67" s="643">
        <v>0.9</v>
      </c>
      <c r="P67" s="29" t="s">
        <v>326</v>
      </c>
      <c r="Q67" s="643">
        <v>0.2</v>
      </c>
      <c r="R67" s="32"/>
      <c r="S67" s="32"/>
      <c r="T67" s="586">
        <v>8.7098673162339282E-2</v>
      </c>
      <c r="U67" s="11">
        <v>36.801699999999997</v>
      </c>
      <c r="V67" s="11">
        <v>22.525099999999998</v>
      </c>
      <c r="W67" s="11">
        <v>52.806865000000002</v>
      </c>
      <c r="X67" s="10">
        <v>1025.44</v>
      </c>
      <c r="Y67" s="11">
        <v>6.9549000000000003</v>
      </c>
      <c r="Z67" s="10">
        <v>99.442999999999998</v>
      </c>
      <c r="AA67" s="11">
        <v>8.2949999999999999</v>
      </c>
      <c r="AB67" s="11">
        <v>0.2213</v>
      </c>
      <c r="AC67" s="11">
        <v>0.63759999999999994</v>
      </c>
      <c r="AD67" s="11">
        <v>36.8354</v>
      </c>
      <c r="AE67" s="11">
        <v>22.101700000000001</v>
      </c>
      <c r="AF67" s="11">
        <v>52.402985999999999</v>
      </c>
      <c r="AG67" s="10">
        <v>1025.6721</v>
      </c>
      <c r="AH67" s="11">
        <v>5.8468</v>
      </c>
      <c r="AI67" s="10">
        <v>82.995000000000005</v>
      </c>
      <c r="AJ67" s="11">
        <v>8.2420000000000009</v>
      </c>
      <c r="AK67" s="11">
        <v>1.5902000000000001</v>
      </c>
      <c r="AL67" s="11">
        <v>2.2686999999999999</v>
      </c>
      <c r="AM67" s="588">
        <v>7.7</v>
      </c>
    </row>
    <row r="68" spans="1:39" ht="15">
      <c r="A68" s="29" t="s">
        <v>235</v>
      </c>
      <c r="B68" s="33">
        <v>43178</v>
      </c>
      <c r="C68" s="532">
        <v>0.49720104165303691</v>
      </c>
      <c r="D68" s="29" t="s">
        <v>350</v>
      </c>
      <c r="E68" s="594">
        <v>1.61</v>
      </c>
      <c r="F68" s="593">
        <v>2.21</v>
      </c>
      <c r="G68" s="594">
        <v>0.92</v>
      </c>
      <c r="H68" s="29" t="s">
        <v>348</v>
      </c>
      <c r="I68" s="643">
        <v>2</v>
      </c>
      <c r="J68" s="29" t="s">
        <v>349</v>
      </c>
      <c r="K68" s="588">
        <v>16.100000000000001</v>
      </c>
      <c r="L68" s="588">
        <v>128</v>
      </c>
      <c r="M68" s="643">
        <v>16</v>
      </c>
      <c r="N68" s="643">
        <v>130</v>
      </c>
      <c r="O68" s="643">
        <v>1.3</v>
      </c>
      <c r="P68" s="29" t="s">
        <v>326</v>
      </c>
      <c r="Q68" s="643">
        <v>0.3</v>
      </c>
      <c r="R68" s="32"/>
      <c r="S68" s="32"/>
      <c r="T68" s="586">
        <v>0.10257719008962908</v>
      </c>
      <c r="U68" s="11">
        <v>36.843699999999998</v>
      </c>
      <c r="V68" s="11">
        <v>22.250800000000002</v>
      </c>
      <c r="W68" s="11">
        <v>52.564830000000001</v>
      </c>
      <c r="X68" s="10">
        <v>1025.55</v>
      </c>
      <c r="Y68" s="11">
        <v>6.8489000000000004</v>
      </c>
      <c r="Z68" s="10">
        <v>97.478999999999999</v>
      </c>
      <c r="AA68" s="11">
        <v>8.2070000000000007</v>
      </c>
      <c r="AB68" s="11">
        <v>0.40489999999999998</v>
      </c>
      <c r="AC68" s="11">
        <v>1.0008999999999999</v>
      </c>
      <c r="AD68" s="11">
        <v>36.798099999999998</v>
      </c>
      <c r="AE68" s="11">
        <v>21.744800000000001</v>
      </c>
      <c r="AF68" s="11">
        <v>51.973016000000001</v>
      </c>
      <c r="AG68" s="10">
        <v>1025.7445</v>
      </c>
      <c r="AH68" s="11">
        <v>6.7824</v>
      </c>
      <c r="AI68" s="10">
        <v>95.647999999999996</v>
      </c>
      <c r="AJ68" s="11">
        <v>8.218</v>
      </c>
      <c r="AK68" s="11">
        <v>1.1779999999999999</v>
      </c>
      <c r="AL68" s="11">
        <v>1.1035999999999999</v>
      </c>
      <c r="AM68" s="588">
        <v>6.1</v>
      </c>
    </row>
    <row r="69" spans="1:39" ht="15">
      <c r="A69" s="29" t="s">
        <v>235</v>
      </c>
      <c r="B69" s="33">
        <v>43185</v>
      </c>
      <c r="C69" s="532">
        <v>12.120093845833697</v>
      </c>
      <c r="D69" s="643">
        <v>12</v>
      </c>
      <c r="E69" s="594">
        <v>11.3</v>
      </c>
      <c r="F69" s="593">
        <v>3.38</v>
      </c>
      <c r="G69" s="594">
        <v>2.33</v>
      </c>
      <c r="H69" s="643">
        <v>11</v>
      </c>
      <c r="I69" s="643">
        <v>3</v>
      </c>
      <c r="J69" s="643">
        <v>2</v>
      </c>
      <c r="K69" s="588">
        <v>15.6</v>
      </c>
      <c r="L69" s="588">
        <v>140</v>
      </c>
      <c r="M69" s="643">
        <v>16</v>
      </c>
      <c r="N69" s="643">
        <v>140</v>
      </c>
      <c r="O69" s="643">
        <v>1</v>
      </c>
      <c r="P69" s="29" t="s">
        <v>326</v>
      </c>
      <c r="Q69" s="643">
        <v>0.2</v>
      </c>
      <c r="R69" s="32"/>
      <c r="S69" s="32"/>
      <c r="T69" s="586">
        <v>8.5951420234776615E-2</v>
      </c>
      <c r="U69" s="11">
        <v>36.856499999999997</v>
      </c>
      <c r="V69" s="11">
        <v>21.924900000000001</v>
      </c>
      <c r="W69" s="11">
        <v>52.230648000000002</v>
      </c>
      <c r="X69" s="10">
        <v>1025.6521</v>
      </c>
      <c r="Y69" s="11">
        <v>6.6429</v>
      </c>
      <c r="Z69" s="10">
        <v>94.012</v>
      </c>
      <c r="AA69" s="11">
        <v>8.2050000000000001</v>
      </c>
      <c r="AB69" s="11">
        <v>0.38</v>
      </c>
      <c r="AC69" s="11">
        <v>0.91710000000000003</v>
      </c>
      <c r="AD69" s="11">
        <v>36.847099999999998</v>
      </c>
      <c r="AE69" s="11">
        <v>21.824100000000001</v>
      </c>
      <c r="AF69" s="11">
        <v>52.119655000000002</v>
      </c>
      <c r="AG69" s="10">
        <v>1025.7608</v>
      </c>
      <c r="AH69" s="11">
        <v>6.4471999999999996</v>
      </c>
      <c r="AI69" s="10">
        <v>91.075000000000003</v>
      </c>
      <c r="AJ69" s="11">
        <v>8.1929999999999996</v>
      </c>
      <c r="AK69" s="11">
        <v>1.337</v>
      </c>
      <c r="AL69" s="11">
        <v>1.3380000000000001</v>
      </c>
      <c r="AM69" s="588">
        <v>7.1</v>
      </c>
    </row>
    <row r="70" spans="1:39" ht="15">
      <c r="A70" s="29" t="s">
        <v>356</v>
      </c>
      <c r="B70" s="33">
        <v>43070</v>
      </c>
      <c r="C70" s="511">
        <v>1.6238199110438158</v>
      </c>
      <c r="D70" s="643">
        <v>1.6</v>
      </c>
      <c r="E70" s="587">
        <v>2.17</v>
      </c>
      <c r="F70" s="588">
        <v>4.7699999999999996</v>
      </c>
      <c r="G70" s="587">
        <v>2.11</v>
      </c>
      <c r="H70" s="29" t="s">
        <v>348</v>
      </c>
      <c r="I70" s="643">
        <v>5</v>
      </c>
      <c r="J70" s="643">
        <v>2</v>
      </c>
      <c r="K70" s="588">
        <v>16.600000000000001</v>
      </c>
      <c r="L70" s="588">
        <v>121</v>
      </c>
      <c r="M70" s="643">
        <v>17</v>
      </c>
      <c r="N70" s="643">
        <v>120</v>
      </c>
      <c r="O70" s="32"/>
      <c r="P70" s="32"/>
      <c r="Q70" s="32"/>
      <c r="R70" s="32"/>
      <c r="S70" s="32"/>
      <c r="T70" s="586"/>
      <c r="U70" s="587"/>
      <c r="V70" s="587"/>
      <c r="W70" s="587"/>
      <c r="X70" s="587"/>
      <c r="Y70" s="587"/>
      <c r="Z70" s="587"/>
      <c r="AA70" s="587"/>
      <c r="AB70" s="587"/>
      <c r="AC70" s="587"/>
      <c r="AD70" s="587"/>
      <c r="AE70" s="587"/>
      <c r="AF70" s="587"/>
      <c r="AG70" s="587"/>
      <c r="AH70" s="587"/>
      <c r="AI70" s="587"/>
      <c r="AJ70" s="587"/>
      <c r="AK70" s="587"/>
      <c r="AL70" s="587"/>
      <c r="AM70" s="588"/>
    </row>
    <row r="71" spans="1:39" ht="15">
      <c r="A71" s="29" t="s">
        <v>356</v>
      </c>
      <c r="B71" s="33">
        <v>43077</v>
      </c>
      <c r="C71" s="532">
        <v>2.9070157092836189</v>
      </c>
      <c r="D71" s="643">
        <v>2.9</v>
      </c>
      <c r="E71" s="587">
        <v>3.47</v>
      </c>
      <c r="F71" s="588">
        <v>4.34</v>
      </c>
      <c r="G71" s="587">
        <v>1.59</v>
      </c>
      <c r="H71" s="643">
        <v>3</v>
      </c>
      <c r="I71" s="643">
        <v>4</v>
      </c>
      <c r="J71" s="29" t="s">
        <v>349</v>
      </c>
      <c r="K71" s="593">
        <v>20.2</v>
      </c>
      <c r="L71" s="593">
        <v>133</v>
      </c>
      <c r="M71" s="643">
        <v>20</v>
      </c>
      <c r="N71" s="643">
        <v>130</v>
      </c>
      <c r="O71" s="32"/>
      <c r="P71" s="32"/>
      <c r="Q71" s="32"/>
      <c r="R71" s="32"/>
      <c r="S71" s="32"/>
      <c r="T71" s="586"/>
      <c r="U71" s="587"/>
      <c r="V71" s="587"/>
      <c r="W71" s="587"/>
      <c r="X71" s="587"/>
      <c r="Y71" s="587"/>
      <c r="Z71" s="587"/>
      <c r="AA71" s="587"/>
      <c r="AB71" s="587"/>
      <c r="AC71" s="587"/>
      <c r="AD71" s="587"/>
      <c r="AE71" s="587"/>
      <c r="AF71" s="587"/>
      <c r="AG71" s="587"/>
      <c r="AH71" s="587"/>
      <c r="AI71" s="587"/>
      <c r="AJ71" s="587"/>
      <c r="AK71" s="587"/>
      <c r="AL71" s="587"/>
      <c r="AM71" s="588"/>
    </row>
    <row r="72" spans="1:39" ht="15">
      <c r="A72" s="29" t="s">
        <v>356</v>
      </c>
      <c r="B72" s="33">
        <v>43084</v>
      </c>
      <c r="C72" s="532">
        <v>1.2018007032135993</v>
      </c>
      <c r="D72" s="643">
        <v>1.2</v>
      </c>
      <c r="E72" s="594">
        <v>1.89</v>
      </c>
      <c r="F72" s="593">
        <v>4.5199999999999996</v>
      </c>
      <c r="G72" s="594">
        <v>0.75800000000000001</v>
      </c>
      <c r="H72" s="29" t="s">
        <v>348</v>
      </c>
      <c r="I72" s="643">
        <v>5</v>
      </c>
      <c r="J72" s="29" t="s">
        <v>349</v>
      </c>
      <c r="K72" s="588">
        <v>20.100000000000001</v>
      </c>
      <c r="L72" s="31">
        <v>125</v>
      </c>
      <c r="M72" s="643">
        <v>20</v>
      </c>
      <c r="N72" s="643">
        <v>120</v>
      </c>
      <c r="O72" s="32"/>
      <c r="P72" s="32"/>
      <c r="Q72" s="32"/>
      <c r="R72" s="32"/>
      <c r="S72" s="32"/>
      <c r="T72" s="586"/>
      <c r="U72" s="587"/>
      <c r="V72" s="587"/>
      <c r="W72" s="587"/>
      <c r="X72" s="587"/>
      <c r="Y72" s="587"/>
      <c r="Z72" s="587"/>
      <c r="AA72" s="587"/>
      <c r="AB72" s="587"/>
      <c r="AC72" s="587"/>
      <c r="AD72" s="587"/>
      <c r="AE72" s="587"/>
      <c r="AF72" s="587"/>
      <c r="AG72" s="587"/>
      <c r="AH72" s="587"/>
      <c r="AI72" s="587"/>
      <c r="AJ72" s="587"/>
      <c r="AK72" s="587"/>
      <c r="AL72" s="587"/>
      <c r="AM72" s="588"/>
    </row>
    <row r="73" spans="1:39" ht="15">
      <c r="A73" s="29" t="s">
        <v>356</v>
      </c>
      <c r="B73" s="33">
        <v>43091</v>
      </c>
      <c r="C73" s="532">
        <v>0.45044417860801966</v>
      </c>
      <c r="D73" s="29" t="s">
        <v>350</v>
      </c>
      <c r="E73" s="594">
        <v>1.72</v>
      </c>
      <c r="F73" s="593">
        <v>3.42</v>
      </c>
      <c r="G73" s="594">
        <v>0.70799999999999996</v>
      </c>
      <c r="H73" s="29" t="s">
        <v>348</v>
      </c>
      <c r="I73" s="643">
        <v>3</v>
      </c>
      <c r="J73" s="29" t="s">
        <v>349</v>
      </c>
      <c r="K73" s="29">
        <v>17.3</v>
      </c>
      <c r="L73" s="31">
        <v>116</v>
      </c>
      <c r="M73" s="643">
        <v>17</v>
      </c>
      <c r="N73" s="643">
        <v>120</v>
      </c>
      <c r="O73" s="32"/>
      <c r="P73" s="32"/>
      <c r="Q73" s="32"/>
      <c r="R73" s="32"/>
      <c r="S73" s="32"/>
      <c r="T73" s="586"/>
      <c r="U73" s="587"/>
      <c r="V73" s="587"/>
      <c r="W73" s="587"/>
      <c r="X73" s="587"/>
      <c r="Y73" s="587"/>
      <c r="Z73" s="587"/>
      <c r="AA73" s="587"/>
      <c r="AB73" s="587"/>
      <c r="AC73" s="587"/>
      <c r="AD73" s="587"/>
      <c r="AE73" s="587"/>
      <c r="AF73" s="587"/>
      <c r="AG73" s="587"/>
      <c r="AH73" s="587"/>
      <c r="AI73" s="587"/>
      <c r="AJ73" s="587"/>
      <c r="AK73" s="587"/>
      <c r="AL73" s="587"/>
      <c r="AM73" s="588"/>
    </row>
    <row r="74" spans="1:39" ht="15">
      <c r="A74" s="29" t="s">
        <v>356</v>
      </c>
      <c r="B74" s="33">
        <v>43105</v>
      </c>
      <c r="C74" s="532">
        <v>5.2402799642325162</v>
      </c>
      <c r="D74" s="643">
        <v>5.2</v>
      </c>
      <c r="E74" s="594">
        <v>4.68</v>
      </c>
      <c r="F74" s="593">
        <v>4.72</v>
      </c>
      <c r="G74" s="594">
        <v>1.62</v>
      </c>
      <c r="H74" s="643">
        <v>5</v>
      </c>
      <c r="I74" s="643">
        <v>5</v>
      </c>
      <c r="J74" s="29" t="s">
        <v>349</v>
      </c>
      <c r="K74" s="31">
        <v>16.3</v>
      </c>
      <c r="L74" s="31">
        <v>128</v>
      </c>
      <c r="M74" s="643">
        <v>16</v>
      </c>
      <c r="N74" s="643">
        <v>130</v>
      </c>
      <c r="O74" s="32"/>
      <c r="P74" s="32"/>
      <c r="Q74" s="32"/>
      <c r="R74" s="32"/>
      <c r="S74" s="32"/>
      <c r="T74" s="586"/>
      <c r="U74" s="587"/>
      <c r="V74" s="587"/>
      <c r="W74" s="587"/>
      <c r="X74" s="587"/>
      <c r="Y74" s="587"/>
      <c r="Z74" s="587"/>
      <c r="AA74" s="587"/>
      <c r="AB74" s="587"/>
      <c r="AC74" s="587"/>
      <c r="AD74" s="587"/>
      <c r="AE74" s="587"/>
      <c r="AF74" s="587"/>
      <c r="AG74" s="587"/>
      <c r="AH74" s="587"/>
      <c r="AI74" s="587"/>
      <c r="AJ74" s="587"/>
      <c r="AK74" s="587"/>
      <c r="AL74" s="587"/>
      <c r="AM74" s="588"/>
    </row>
    <row r="75" spans="1:39" ht="15">
      <c r="A75" s="29" t="s">
        <v>356</v>
      </c>
      <c r="B75" s="33">
        <v>43115</v>
      </c>
      <c r="C75" s="532">
        <v>7.8110117814097668</v>
      </c>
      <c r="D75" s="643">
        <v>7.8</v>
      </c>
      <c r="E75" s="594">
        <v>7.5</v>
      </c>
      <c r="F75" s="593">
        <v>4.2</v>
      </c>
      <c r="G75" s="594">
        <v>1.5</v>
      </c>
      <c r="H75" s="643">
        <v>8</v>
      </c>
      <c r="I75" s="643">
        <v>4</v>
      </c>
      <c r="J75" s="29" t="s">
        <v>349</v>
      </c>
      <c r="K75" s="29">
        <v>16.899999999999999</v>
      </c>
      <c r="L75" s="31">
        <v>141</v>
      </c>
      <c r="M75" s="643">
        <v>17</v>
      </c>
      <c r="N75" s="643">
        <v>140</v>
      </c>
      <c r="O75" s="32"/>
      <c r="P75" s="32"/>
      <c r="Q75" s="32"/>
      <c r="R75" s="32"/>
      <c r="S75" s="32"/>
      <c r="T75" s="586"/>
      <c r="U75" s="587"/>
      <c r="V75" s="587"/>
      <c r="W75" s="587"/>
      <c r="X75" s="587"/>
      <c r="Y75" s="587"/>
      <c r="Z75" s="587"/>
      <c r="AA75" s="587"/>
      <c r="AB75" s="587"/>
      <c r="AC75" s="587"/>
      <c r="AD75" s="587"/>
      <c r="AE75" s="587"/>
      <c r="AF75" s="587"/>
      <c r="AG75" s="587"/>
      <c r="AH75" s="587"/>
      <c r="AI75" s="587"/>
      <c r="AJ75" s="587"/>
      <c r="AK75" s="587"/>
      <c r="AL75" s="587"/>
      <c r="AM75" s="588"/>
    </row>
    <row r="76" spans="1:39" ht="15">
      <c r="A76" s="29" t="s">
        <v>356</v>
      </c>
      <c r="B76" s="33">
        <v>43122</v>
      </c>
      <c r="C76" s="532">
        <v>16.295194657233012</v>
      </c>
      <c r="D76" s="643">
        <v>16</v>
      </c>
      <c r="E76" s="594">
        <v>16.2</v>
      </c>
      <c r="F76" s="593">
        <v>7.23</v>
      </c>
      <c r="G76" s="594">
        <v>1.58</v>
      </c>
      <c r="H76" s="643">
        <v>16</v>
      </c>
      <c r="I76" s="643">
        <v>7</v>
      </c>
      <c r="J76" s="29" t="s">
        <v>349</v>
      </c>
      <c r="K76" s="588">
        <v>26</v>
      </c>
      <c r="L76" s="588">
        <v>184</v>
      </c>
      <c r="M76" s="643">
        <v>26</v>
      </c>
      <c r="N76" s="643">
        <v>180</v>
      </c>
      <c r="O76" s="32"/>
      <c r="P76" s="32"/>
      <c r="Q76" s="32"/>
      <c r="R76" s="32"/>
      <c r="S76" s="32"/>
      <c r="T76" s="586"/>
      <c r="U76" s="587"/>
      <c r="V76" s="587"/>
      <c r="W76" s="587"/>
      <c r="X76" s="587"/>
      <c r="Y76" s="587"/>
      <c r="Z76" s="587"/>
      <c r="AA76" s="587"/>
      <c r="AB76" s="587"/>
      <c r="AC76" s="587"/>
      <c r="AD76" s="587"/>
      <c r="AE76" s="587"/>
      <c r="AF76" s="587"/>
      <c r="AG76" s="587"/>
      <c r="AH76" s="587"/>
      <c r="AI76" s="587"/>
      <c r="AJ76" s="587"/>
      <c r="AK76" s="587"/>
      <c r="AL76" s="587"/>
      <c r="AM76" s="588"/>
    </row>
    <row r="77" spans="1:39" ht="15">
      <c r="A77" s="29" t="s">
        <v>356</v>
      </c>
      <c r="B77" s="33">
        <v>43129</v>
      </c>
      <c r="C77" s="532">
        <v>0.5509900638507601</v>
      </c>
      <c r="D77" s="643">
        <v>0.6</v>
      </c>
      <c r="E77" s="594">
        <v>0.54100000000000004</v>
      </c>
      <c r="F77" s="593">
        <v>2.9</v>
      </c>
      <c r="G77" s="594">
        <v>0.70399999999999996</v>
      </c>
      <c r="H77" s="29" t="s">
        <v>348</v>
      </c>
      <c r="I77" s="643">
        <v>3</v>
      </c>
      <c r="J77" s="29" t="s">
        <v>349</v>
      </c>
      <c r="K77" s="29">
        <v>15.1</v>
      </c>
      <c r="L77" s="29">
        <v>111</v>
      </c>
      <c r="M77" s="643">
        <v>15</v>
      </c>
      <c r="N77" s="643">
        <v>110</v>
      </c>
      <c r="O77" s="32"/>
      <c r="P77" s="32"/>
      <c r="Q77" s="32"/>
      <c r="R77" s="32"/>
      <c r="S77" s="32"/>
      <c r="T77" s="586"/>
      <c r="U77" s="587"/>
      <c r="V77" s="587"/>
      <c r="W77" s="587"/>
      <c r="X77" s="587"/>
      <c r="Y77" s="587"/>
      <c r="Z77" s="587"/>
      <c r="AA77" s="587"/>
      <c r="AB77" s="587"/>
      <c r="AC77" s="587"/>
      <c r="AD77" s="587"/>
      <c r="AE77" s="587"/>
      <c r="AF77" s="587"/>
      <c r="AG77" s="587"/>
      <c r="AH77" s="587"/>
      <c r="AI77" s="587"/>
      <c r="AJ77" s="587"/>
      <c r="AK77" s="587"/>
      <c r="AL77" s="587"/>
      <c r="AM77" s="588"/>
    </row>
    <row r="78" spans="1:39" ht="15">
      <c r="A78" s="29" t="s">
        <v>356</v>
      </c>
      <c r="B78" s="33">
        <v>43136</v>
      </c>
      <c r="C78" s="532">
        <v>5.8525570380906489</v>
      </c>
      <c r="D78" s="643">
        <v>5.9</v>
      </c>
      <c r="E78" s="594">
        <v>4.9400000000000004</v>
      </c>
      <c r="F78" s="593">
        <v>6.57</v>
      </c>
      <c r="G78" s="594">
        <v>1.94</v>
      </c>
      <c r="H78" s="643">
        <v>5</v>
      </c>
      <c r="I78" s="643">
        <v>7</v>
      </c>
      <c r="J78" s="29" t="s">
        <v>349</v>
      </c>
      <c r="K78" s="588">
        <v>30.6</v>
      </c>
      <c r="L78" s="588">
        <v>204</v>
      </c>
      <c r="M78" s="643">
        <v>31</v>
      </c>
      <c r="N78" s="643">
        <v>200</v>
      </c>
      <c r="O78" s="32"/>
      <c r="P78" s="32"/>
      <c r="Q78" s="32"/>
      <c r="R78" s="32"/>
      <c r="S78" s="32"/>
      <c r="T78" s="586"/>
      <c r="U78" s="587"/>
      <c r="V78" s="587"/>
      <c r="W78" s="587"/>
      <c r="X78" s="587"/>
      <c r="Y78" s="587"/>
      <c r="Z78" s="587"/>
      <c r="AA78" s="587"/>
      <c r="AB78" s="587"/>
      <c r="AC78" s="587"/>
      <c r="AD78" s="587"/>
      <c r="AE78" s="587"/>
      <c r="AF78" s="587"/>
      <c r="AG78" s="587"/>
      <c r="AH78" s="587"/>
      <c r="AI78" s="587"/>
      <c r="AJ78" s="587"/>
      <c r="AK78" s="587"/>
      <c r="AL78" s="587"/>
      <c r="AM78" s="588"/>
    </row>
    <row r="79" spans="1:39" ht="15">
      <c r="A79" s="29" t="s">
        <v>356</v>
      </c>
      <c r="B79" s="33">
        <v>43143</v>
      </c>
      <c r="C79" s="532">
        <v>16.244678384141629</v>
      </c>
      <c r="D79" s="643">
        <v>16</v>
      </c>
      <c r="E79" s="594">
        <v>15.9</v>
      </c>
      <c r="F79" s="593">
        <v>5.95</v>
      </c>
      <c r="G79" s="594">
        <v>2.2200000000000002</v>
      </c>
      <c r="H79" s="643">
        <v>16</v>
      </c>
      <c r="I79" s="643">
        <v>6</v>
      </c>
      <c r="J79" s="643">
        <v>2</v>
      </c>
      <c r="K79" s="588">
        <v>18.5</v>
      </c>
      <c r="L79" s="588">
        <v>154</v>
      </c>
      <c r="M79" s="643">
        <v>18</v>
      </c>
      <c r="N79" s="643">
        <v>150</v>
      </c>
      <c r="O79" s="32"/>
      <c r="P79" s="32"/>
      <c r="Q79" s="32"/>
      <c r="R79" s="32"/>
      <c r="S79" s="32"/>
      <c r="T79" s="586"/>
      <c r="U79" s="587"/>
      <c r="V79" s="587"/>
      <c r="W79" s="587"/>
      <c r="X79" s="587"/>
      <c r="Y79" s="587"/>
      <c r="Z79" s="587"/>
      <c r="AA79" s="587"/>
      <c r="AB79" s="587"/>
      <c r="AC79" s="587"/>
      <c r="AD79" s="587"/>
      <c r="AE79" s="587"/>
      <c r="AF79" s="587"/>
      <c r="AG79" s="587"/>
      <c r="AH79" s="587"/>
      <c r="AI79" s="587"/>
      <c r="AJ79" s="587"/>
      <c r="AK79" s="587"/>
      <c r="AL79" s="587"/>
      <c r="AM79" s="588"/>
    </row>
    <row r="80" spans="1:39" ht="15">
      <c r="A80" s="29" t="s">
        <v>356</v>
      </c>
      <c r="B80" s="33">
        <v>43150</v>
      </c>
      <c r="C80" s="532">
        <v>0.98157141247680091</v>
      </c>
      <c r="D80" s="643">
        <v>1</v>
      </c>
      <c r="E80" s="594">
        <v>1.92</v>
      </c>
      <c r="F80" s="593">
        <v>2.87</v>
      </c>
      <c r="G80" s="594">
        <v>0.72899999999999998</v>
      </c>
      <c r="H80" s="29" t="s">
        <v>348</v>
      </c>
      <c r="I80" s="643">
        <v>3</v>
      </c>
      <c r="J80" s="29" t="s">
        <v>349</v>
      </c>
      <c r="K80" s="588">
        <v>12.9</v>
      </c>
      <c r="L80" s="588">
        <v>116</v>
      </c>
      <c r="M80" s="643">
        <v>13</v>
      </c>
      <c r="N80" s="643">
        <v>120</v>
      </c>
      <c r="O80" s="32"/>
      <c r="P80" s="32"/>
      <c r="Q80" s="32"/>
      <c r="R80" s="32"/>
      <c r="S80" s="32"/>
      <c r="T80" s="586"/>
      <c r="U80" s="587"/>
      <c r="V80" s="587"/>
      <c r="W80" s="587"/>
      <c r="X80" s="587"/>
      <c r="Y80" s="587"/>
      <c r="Z80" s="587"/>
      <c r="AA80" s="587"/>
      <c r="AB80" s="587"/>
      <c r="AC80" s="587"/>
      <c r="AD80" s="587"/>
      <c r="AE80" s="587"/>
      <c r="AF80" s="587"/>
      <c r="AG80" s="587"/>
      <c r="AH80" s="587"/>
      <c r="AI80" s="587"/>
      <c r="AJ80" s="587"/>
      <c r="AK80" s="587"/>
      <c r="AL80" s="587"/>
      <c r="AM80" s="588"/>
    </row>
    <row r="81" spans="1:39" ht="15">
      <c r="A81" s="29" t="s">
        <v>356</v>
      </c>
      <c r="B81" s="33">
        <v>43157</v>
      </c>
      <c r="C81" s="532">
        <v>2.9499195476778892</v>
      </c>
      <c r="D81" s="643">
        <v>2.9</v>
      </c>
      <c r="E81" s="594">
        <v>3.1</v>
      </c>
      <c r="F81" s="593">
        <v>2.95</v>
      </c>
      <c r="G81" s="594">
        <v>1.32</v>
      </c>
      <c r="H81" s="643">
        <v>3</v>
      </c>
      <c r="I81" s="643">
        <v>3</v>
      </c>
      <c r="J81" s="29" t="s">
        <v>349</v>
      </c>
      <c r="K81" s="588">
        <v>15.9</v>
      </c>
      <c r="L81" s="588">
        <v>116</v>
      </c>
      <c r="M81" s="643">
        <v>16</v>
      </c>
      <c r="N81" s="643">
        <v>120</v>
      </c>
      <c r="O81" s="32"/>
      <c r="P81" s="32"/>
      <c r="Q81" s="32"/>
      <c r="R81" s="32"/>
      <c r="S81" s="32"/>
      <c r="T81" s="586"/>
      <c r="U81" s="587"/>
      <c r="V81" s="587"/>
      <c r="W81" s="587"/>
      <c r="X81" s="587"/>
      <c r="Y81" s="587"/>
      <c r="Z81" s="587"/>
      <c r="AA81" s="587"/>
      <c r="AB81" s="587"/>
      <c r="AC81" s="587"/>
      <c r="AD81" s="587"/>
      <c r="AE81" s="587"/>
      <c r="AF81" s="587"/>
      <c r="AG81" s="587"/>
      <c r="AH81" s="587"/>
      <c r="AI81" s="587"/>
      <c r="AJ81" s="587"/>
      <c r="AK81" s="587"/>
      <c r="AL81" s="587"/>
      <c r="AM81" s="588"/>
    </row>
    <row r="82" spans="1:39" ht="15">
      <c r="A82" s="29" t="s">
        <v>356</v>
      </c>
      <c r="B82" s="33">
        <v>43164</v>
      </c>
      <c r="C82" s="532">
        <v>0.82185448342524225</v>
      </c>
      <c r="D82" s="643">
        <v>0.8</v>
      </c>
      <c r="E82" s="594">
        <v>3.6999999999999998E-2</v>
      </c>
      <c r="F82" s="593">
        <v>2.93</v>
      </c>
      <c r="G82" s="594">
        <v>0.68799999999999994</v>
      </c>
      <c r="H82" s="29" t="s">
        <v>348</v>
      </c>
      <c r="I82" s="643">
        <v>3</v>
      </c>
      <c r="J82" s="29" t="s">
        <v>349</v>
      </c>
      <c r="K82" s="588">
        <v>13.9</v>
      </c>
      <c r="L82" s="588">
        <v>115</v>
      </c>
      <c r="M82" s="643">
        <v>14</v>
      </c>
      <c r="N82" s="643">
        <v>120</v>
      </c>
      <c r="O82" s="32"/>
      <c r="P82" s="32"/>
      <c r="Q82" s="32"/>
      <c r="R82" s="32"/>
      <c r="S82" s="32"/>
      <c r="T82" s="586"/>
      <c r="U82" s="587"/>
      <c r="V82" s="587"/>
      <c r="W82" s="587"/>
      <c r="X82" s="587"/>
      <c r="Y82" s="587"/>
      <c r="Z82" s="587"/>
      <c r="AA82" s="587"/>
      <c r="AB82" s="587"/>
      <c r="AC82" s="587"/>
      <c r="AD82" s="587"/>
      <c r="AE82" s="587"/>
      <c r="AF82" s="587"/>
      <c r="AG82" s="587"/>
      <c r="AH82" s="587"/>
      <c r="AI82" s="587"/>
      <c r="AJ82" s="587"/>
      <c r="AK82" s="587"/>
      <c r="AL82" s="587"/>
      <c r="AM82" s="588"/>
    </row>
    <row r="83" spans="1:39" ht="15">
      <c r="A83" s="29" t="s">
        <v>356</v>
      </c>
      <c r="B83" s="33">
        <v>43171</v>
      </c>
      <c r="C83" s="532">
        <v>3.5568758015289448</v>
      </c>
      <c r="D83" s="643">
        <v>3.6</v>
      </c>
      <c r="E83" s="594">
        <v>7.6</v>
      </c>
      <c r="F83" s="593">
        <v>3.98</v>
      </c>
      <c r="G83" s="594">
        <v>2.4</v>
      </c>
      <c r="H83" s="31">
        <v>4</v>
      </c>
      <c r="I83" s="643">
        <v>4</v>
      </c>
      <c r="J83" s="643">
        <v>2</v>
      </c>
      <c r="K83" s="588">
        <v>19.2</v>
      </c>
      <c r="L83" s="588">
        <v>139</v>
      </c>
      <c r="M83" s="643">
        <v>19</v>
      </c>
      <c r="N83" s="643">
        <v>140</v>
      </c>
      <c r="O83" s="32"/>
      <c r="P83" s="32"/>
      <c r="Q83" s="32"/>
      <c r="R83" s="32"/>
      <c r="S83" s="32"/>
      <c r="T83" s="586"/>
      <c r="U83" s="587"/>
      <c r="V83" s="587"/>
      <c r="W83" s="587"/>
      <c r="X83" s="587"/>
      <c r="Y83" s="587"/>
      <c r="Z83" s="587"/>
      <c r="AA83" s="587"/>
      <c r="AB83" s="587"/>
      <c r="AC83" s="587"/>
      <c r="AD83" s="587"/>
      <c r="AE83" s="587"/>
      <c r="AF83" s="587"/>
      <c r="AG83" s="587"/>
      <c r="AH83" s="587"/>
      <c r="AI83" s="587"/>
      <c r="AJ83" s="587"/>
      <c r="AK83" s="587"/>
      <c r="AL83" s="587"/>
      <c r="AM83" s="588"/>
    </row>
    <row r="84" spans="1:39" ht="15">
      <c r="A84" s="29" t="s">
        <v>356</v>
      </c>
      <c r="B84" s="33">
        <v>43178</v>
      </c>
      <c r="C84" s="532">
        <v>8.0806801036950073</v>
      </c>
      <c r="D84" s="643">
        <v>8.1</v>
      </c>
      <c r="E84" s="594">
        <v>7.18</v>
      </c>
      <c r="F84" s="593">
        <v>4.59</v>
      </c>
      <c r="G84" s="594">
        <v>5.63</v>
      </c>
      <c r="H84" s="643">
        <v>7</v>
      </c>
      <c r="I84" s="643">
        <v>5</v>
      </c>
      <c r="J84" s="643">
        <v>6</v>
      </c>
      <c r="K84" s="588">
        <v>15.4</v>
      </c>
      <c r="L84" s="588">
        <v>120</v>
      </c>
      <c r="M84" s="643">
        <v>15</v>
      </c>
      <c r="N84" s="643">
        <v>120</v>
      </c>
      <c r="O84" s="32"/>
      <c r="P84" s="32"/>
      <c r="Q84" s="32"/>
      <c r="R84" s="32"/>
      <c r="S84" s="32"/>
      <c r="T84" s="586"/>
      <c r="U84" s="587"/>
      <c r="V84" s="587"/>
      <c r="W84" s="587"/>
      <c r="X84" s="587"/>
      <c r="Y84" s="587"/>
      <c r="Z84" s="587"/>
      <c r="AA84" s="587"/>
      <c r="AB84" s="587"/>
      <c r="AC84" s="587"/>
      <c r="AD84" s="587"/>
      <c r="AE84" s="587"/>
      <c r="AF84" s="587"/>
      <c r="AG84" s="587"/>
      <c r="AH84" s="587"/>
      <c r="AI84" s="587"/>
      <c r="AJ84" s="587"/>
      <c r="AK84" s="587"/>
      <c r="AL84" s="587"/>
      <c r="AM84" s="588"/>
    </row>
    <row r="85" spans="1:39" ht="15">
      <c r="A85" s="29" t="s">
        <v>356</v>
      </c>
      <c r="B85" s="33">
        <v>43185</v>
      </c>
      <c r="C85" s="532">
        <v>16.073399289307105</v>
      </c>
      <c r="D85" s="643">
        <v>16</v>
      </c>
      <c r="E85" s="594">
        <v>15.6</v>
      </c>
      <c r="F85" s="593">
        <v>4.24</v>
      </c>
      <c r="G85" s="594">
        <v>3.39</v>
      </c>
      <c r="H85" s="643">
        <v>16</v>
      </c>
      <c r="I85" s="643">
        <v>4</v>
      </c>
      <c r="J85" s="643">
        <v>3</v>
      </c>
      <c r="K85" s="588">
        <v>16.5</v>
      </c>
      <c r="L85" s="588">
        <v>142</v>
      </c>
      <c r="M85" s="643">
        <v>16</v>
      </c>
      <c r="N85" s="643">
        <v>140</v>
      </c>
      <c r="O85" s="32"/>
      <c r="P85" s="32"/>
      <c r="Q85" s="32"/>
      <c r="R85" s="32"/>
      <c r="S85" s="32"/>
      <c r="T85" s="586"/>
      <c r="U85" s="587"/>
      <c r="V85" s="587"/>
      <c r="W85" s="587"/>
      <c r="X85" s="587"/>
      <c r="Y85" s="587"/>
      <c r="Z85" s="587"/>
      <c r="AA85" s="587"/>
      <c r="AB85" s="587"/>
      <c r="AC85" s="587"/>
      <c r="AD85" s="587"/>
      <c r="AE85" s="587"/>
      <c r="AF85" s="587"/>
      <c r="AG85" s="587"/>
      <c r="AH85" s="587"/>
      <c r="AI85" s="587"/>
      <c r="AJ85" s="587"/>
      <c r="AK85" s="587"/>
      <c r="AL85" s="587"/>
      <c r="AM85" s="588"/>
    </row>
    <row r="86" spans="1:39" ht="15">
      <c r="A86" s="29" t="s">
        <v>358</v>
      </c>
      <c r="B86" s="33">
        <v>43070</v>
      </c>
      <c r="C86" s="511">
        <v>0.42118955238005112</v>
      </c>
      <c r="D86" s="29" t="s">
        <v>350</v>
      </c>
      <c r="E86" s="587">
        <v>0.48299999999999998</v>
      </c>
      <c r="F86" s="588">
        <v>3.44</v>
      </c>
      <c r="G86" s="587">
        <v>0.71899999999999997</v>
      </c>
      <c r="H86" s="29" t="s">
        <v>348</v>
      </c>
      <c r="I86" s="643">
        <v>3</v>
      </c>
      <c r="J86" s="29" t="s">
        <v>349</v>
      </c>
      <c r="K86" s="588">
        <v>15.5</v>
      </c>
      <c r="L86" s="588">
        <v>115</v>
      </c>
      <c r="M86" s="643">
        <v>16</v>
      </c>
      <c r="N86" s="643">
        <v>120</v>
      </c>
      <c r="O86" s="32"/>
      <c r="P86" s="32"/>
      <c r="Q86" s="32"/>
      <c r="R86" s="32"/>
      <c r="S86" s="32"/>
      <c r="T86" s="586"/>
      <c r="U86" s="587"/>
      <c r="V86" s="587"/>
      <c r="W86" s="587"/>
      <c r="X86" s="587"/>
      <c r="Y86" s="587"/>
      <c r="Z86" s="587"/>
      <c r="AA86" s="587"/>
      <c r="AB86" s="587"/>
      <c r="AC86" s="587"/>
      <c r="AD86" s="587"/>
      <c r="AE86" s="587"/>
      <c r="AF86" s="587"/>
      <c r="AG86" s="587"/>
      <c r="AH86" s="587"/>
      <c r="AI86" s="587"/>
      <c r="AJ86" s="587"/>
      <c r="AK86" s="587"/>
      <c r="AL86" s="587"/>
      <c r="AM86" s="588"/>
    </row>
    <row r="87" spans="1:39" ht="15">
      <c r="A87" s="29" t="s">
        <v>358</v>
      </c>
      <c r="B87" s="33">
        <v>43077</v>
      </c>
      <c r="C87" s="532">
        <v>0.5479530614176209</v>
      </c>
      <c r="D87" s="643">
        <v>0.5</v>
      </c>
      <c r="E87" s="587">
        <v>0.45400000000000001</v>
      </c>
      <c r="F87" s="588">
        <v>2.91</v>
      </c>
      <c r="G87" s="587">
        <v>0.84199999999999997</v>
      </c>
      <c r="H87" s="29" t="s">
        <v>348</v>
      </c>
      <c r="I87" s="643">
        <v>3</v>
      </c>
      <c r="J87" s="29" t="s">
        <v>349</v>
      </c>
      <c r="K87" s="593">
        <v>15.6</v>
      </c>
      <c r="L87" s="593">
        <v>109</v>
      </c>
      <c r="M87" s="643">
        <v>16</v>
      </c>
      <c r="N87" s="643">
        <v>110</v>
      </c>
      <c r="O87" s="32"/>
      <c r="P87" s="32"/>
      <c r="Q87" s="32"/>
      <c r="R87" s="32"/>
      <c r="S87" s="32"/>
      <c r="T87" s="586"/>
      <c r="U87" s="587"/>
      <c r="V87" s="587"/>
      <c r="W87" s="587"/>
      <c r="X87" s="587"/>
      <c r="Y87" s="587"/>
      <c r="Z87" s="587"/>
      <c r="AA87" s="587"/>
      <c r="AB87" s="587"/>
      <c r="AC87" s="587"/>
      <c r="AD87" s="587"/>
      <c r="AE87" s="587"/>
      <c r="AF87" s="587"/>
      <c r="AG87" s="587"/>
      <c r="AH87" s="587"/>
      <c r="AI87" s="587"/>
      <c r="AJ87" s="587"/>
      <c r="AK87" s="587"/>
      <c r="AL87" s="587"/>
      <c r="AM87" s="588"/>
    </row>
    <row r="88" spans="1:39" ht="15">
      <c r="A88" s="29" t="s">
        <v>358</v>
      </c>
      <c r="B88" s="33">
        <v>43084</v>
      </c>
      <c r="C88" s="532">
        <v>0.37771831050330773</v>
      </c>
      <c r="D88" s="29" t="s">
        <v>350</v>
      </c>
      <c r="E88" s="594">
        <v>1.27</v>
      </c>
      <c r="F88" s="593">
        <v>3.21</v>
      </c>
      <c r="G88" s="594">
        <v>0.88</v>
      </c>
      <c r="H88" s="29" t="s">
        <v>348</v>
      </c>
      <c r="I88" s="643">
        <v>3</v>
      </c>
      <c r="J88" s="29" t="s">
        <v>349</v>
      </c>
      <c r="K88" s="588">
        <v>15.6</v>
      </c>
      <c r="L88" s="31">
        <v>105</v>
      </c>
      <c r="M88" s="643">
        <v>16</v>
      </c>
      <c r="N88" s="643">
        <v>100</v>
      </c>
      <c r="O88" s="32"/>
      <c r="P88" s="32"/>
      <c r="Q88" s="32"/>
      <c r="R88" s="32"/>
      <c r="S88" s="32"/>
      <c r="T88" s="586"/>
      <c r="U88" s="587"/>
      <c r="V88" s="587"/>
      <c r="W88" s="587"/>
      <c r="X88" s="587"/>
      <c r="Y88" s="587"/>
      <c r="Z88" s="587"/>
      <c r="AA88" s="587"/>
      <c r="AB88" s="587"/>
      <c r="AC88" s="587"/>
      <c r="AD88" s="587"/>
      <c r="AE88" s="587"/>
      <c r="AF88" s="587"/>
      <c r="AG88" s="587"/>
      <c r="AH88" s="587"/>
      <c r="AI88" s="587"/>
      <c r="AJ88" s="587"/>
      <c r="AK88" s="587"/>
      <c r="AL88" s="587"/>
      <c r="AM88" s="588"/>
    </row>
    <row r="89" spans="1:39" ht="15">
      <c r="A89" s="29" t="s">
        <v>358</v>
      </c>
      <c r="B89" s="33">
        <v>43091</v>
      </c>
      <c r="C89" s="532">
        <v>0.43932484854354104</v>
      </c>
      <c r="D89" s="29" t="s">
        <v>350</v>
      </c>
      <c r="E89" s="594">
        <v>1.22</v>
      </c>
      <c r="F89" s="593">
        <v>2.16</v>
      </c>
      <c r="G89" s="594">
        <v>0.56100000000000005</v>
      </c>
      <c r="H89" s="29" t="s">
        <v>348</v>
      </c>
      <c r="I89" s="643">
        <v>2</v>
      </c>
      <c r="J89" s="29" t="s">
        <v>349</v>
      </c>
      <c r="K89" s="29">
        <v>15.9</v>
      </c>
      <c r="L89" s="31">
        <v>107</v>
      </c>
      <c r="M89" s="643">
        <v>16</v>
      </c>
      <c r="N89" s="643">
        <v>110</v>
      </c>
      <c r="O89" s="32"/>
      <c r="P89" s="32"/>
      <c r="Q89" s="32"/>
      <c r="R89" s="32"/>
      <c r="S89" s="32"/>
      <c r="T89" s="586"/>
      <c r="U89" s="587"/>
      <c r="V89" s="587"/>
      <c r="W89" s="587"/>
      <c r="X89" s="587"/>
      <c r="Y89" s="587"/>
      <c r="Z89" s="587"/>
      <c r="AA89" s="587"/>
      <c r="AB89" s="587"/>
      <c r="AC89" s="587"/>
      <c r="AD89" s="587"/>
      <c r="AE89" s="587"/>
      <c r="AF89" s="587"/>
      <c r="AG89" s="587"/>
      <c r="AH89" s="587"/>
      <c r="AI89" s="587"/>
      <c r="AJ89" s="587"/>
      <c r="AK89" s="587"/>
      <c r="AL89" s="587"/>
      <c r="AM89" s="588"/>
    </row>
    <row r="90" spans="1:39" ht="15">
      <c r="A90" s="29" t="s">
        <v>358</v>
      </c>
      <c r="B90" s="33">
        <v>43105</v>
      </c>
      <c r="C90" s="532">
        <v>0.64749303097137245</v>
      </c>
      <c r="D90" s="643">
        <v>0.6</v>
      </c>
      <c r="E90" s="594">
        <v>-0.214</v>
      </c>
      <c r="F90" s="593">
        <v>2.46</v>
      </c>
      <c r="G90" s="594">
        <v>1.1200000000000001</v>
      </c>
      <c r="H90" s="29" t="s">
        <v>348</v>
      </c>
      <c r="I90" s="643">
        <v>2</v>
      </c>
      <c r="J90" s="29" t="s">
        <v>349</v>
      </c>
      <c r="K90" s="31">
        <v>11.9</v>
      </c>
      <c r="L90" s="31">
        <v>101</v>
      </c>
      <c r="M90" s="643">
        <v>12</v>
      </c>
      <c r="N90" s="643">
        <v>100</v>
      </c>
      <c r="O90" s="32"/>
      <c r="P90" s="32"/>
      <c r="Q90" s="32"/>
      <c r="R90" s="32"/>
      <c r="S90" s="32"/>
      <c r="T90" s="586"/>
      <c r="U90" s="587"/>
      <c r="V90" s="587"/>
      <c r="W90" s="587"/>
      <c r="X90" s="587"/>
      <c r="Y90" s="587"/>
      <c r="Z90" s="587"/>
      <c r="AA90" s="587"/>
      <c r="AB90" s="587"/>
      <c r="AC90" s="587"/>
      <c r="AD90" s="587"/>
      <c r="AE90" s="587"/>
      <c r="AF90" s="587"/>
      <c r="AG90" s="587"/>
      <c r="AH90" s="587"/>
      <c r="AI90" s="587"/>
      <c r="AJ90" s="587"/>
      <c r="AK90" s="587"/>
      <c r="AL90" s="587"/>
      <c r="AM90" s="588"/>
    </row>
    <row r="91" spans="1:39" ht="15">
      <c r="A91" s="29" t="s">
        <v>358</v>
      </c>
      <c r="B91" s="33">
        <v>43115</v>
      </c>
      <c r="C91" s="532">
        <v>0.91291174965297028</v>
      </c>
      <c r="D91" s="643">
        <v>0.9</v>
      </c>
      <c r="E91" s="594">
        <v>-0.58199999999999996</v>
      </c>
      <c r="F91" s="593">
        <v>2.63</v>
      </c>
      <c r="G91" s="594">
        <v>0.77200000000000002</v>
      </c>
      <c r="H91" s="29" t="s">
        <v>348</v>
      </c>
      <c r="I91" s="643">
        <v>3</v>
      </c>
      <c r="J91" s="29" t="s">
        <v>349</v>
      </c>
      <c r="K91" s="29">
        <v>13.9</v>
      </c>
      <c r="L91" s="31">
        <v>116</v>
      </c>
      <c r="M91" s="643">
        <v>14</v>
      </c>
      <c r="N91" s="643">
        <v>120</v>
      </c>
      <c r="O91" s="32"/>
      <c r="P91" s="32"/>
      <c r="Q91" s="32"/>
      <c r="R91" s="32"/>
      <c r="S91" s="32"/>
      <c r="T91" s="586"/>
      <c r="U91" s="587"/>
      <c r="V91" s="587"/>
      <c r="W91" s="587"/>
      <c r="X91" s="587"/>
      <c r="Y91" s="587"/>
      <c r="Z91" s="587"/>
      <c r="AA91" s="587"/>
      <c r="AB91" s="587"/>
      <c r="AC91" s="587"/>
      <c r="AD91" s="587"/>
      <c r="AE91" s="587"/>
      <c r="AF91" s="587"/>
      <c r="AG91" s="587"/>
      <c r="AH91" s="587"/>
      <c r="AI91" s="587"/>
      <c r="AJ91" s="587"/>
      <c r="AK91" s="587"/>
      <c r="AL91" s="587"/>
      <c r="AM91" s="588"/>
    </row>
    <row r="92" spans="1:39" ht="15">
      <c r="A92" s="29" t="s">
        <v>358</v>
      </c>
      <c r="B92" s="33">
        <v>43122</v>
      </c>
      <c r="C92" s="532">
        <v>1.2085803032941667</v>
      </c>
      <c r="D92" s="643">
        <v>1.2</v>
      </c>
      <c r="E92" s="594">
        <v>1.32</v>
      </c>
      <c r="F92" s="593">
        <v>3.57</v>
      </c>
      <c r="G92" s="594">
        <v>0.50900000000000001</v>
      </c>
      <c r="H92" s="29" t="s">
        <v>348</v>
      </c>
      <c r="I92" s="643">
        <v>4</v>
      </c>
      <c r="J92" s="29" t="s">
        <v>349</v>
      </c>
      <c r="K92" s="588">
        <v>13.4</v>
      </c>
      <c r="L92" s="588">
        <v>119</v>
      </c>
      <c r="M92" s="643">
        <v>13</v>
      </c>
      <c r="N92" s="643">
        <v>120</v>
      </c>
      <c r="O92" s="32"/>
      <c r="P92" s="32"/>
      <c r="Q92" s="32"/>
      <c r="R92" s="32"/>
      <c r="S92" s="32"/>
      <c r="T92" s="586"/>
      <c r="U92" s="587"/>
      <c r="V92" s="587"/>
      <c r="W92" s="587"/>
      <c r="X92" s="587"/>
      <c r="Y92" s="587"/>
      <c r="Z92" s="587"/>
      <c r="AA92" s="587"/>
      <c r="AB92" s="587"/>
      <c r="AC92" s="587"/>
      <c r="AD92" s="587"/>
      <c r="AE92" s="587"/>
      <c r="AF92" s="587"/>
      <c r="AG92" s="587"/>
      <c r="AH92" s="587"/>
      <c r="AI92" s="587"/>
      <c r="AJ92" s="587"/>
      <c r="AK92" s="587"/>
      <c r="AL92" s="587"/>
      <c r="AM92" s="588"/>
    </row>
    <row r="93" spans="1:39" ht="15">
      <c r="A93" s="29" t="s">
        <v>358</v>
      </c>
      <c r="B93" s="33">
        <v>43129</v>
      </c>
      <c r="C93" s="532">
        <v>0.73900392743017584</v>
      </c>
      <c r="D93" s="643">
        <v>0.7</v>
      </c>
      <c r="E93" s="594">
        <v>1.1399999999999999</v>
      </c>
      <c r="F93" s="593">
        <v>2.13</v>
      </c>
      <c r="G93" s="594">
        <v>0.52700000000000002</v>
      </c>
      <c r="H93" s="29" t="s">
        <v>348</v>
      </c>
      <c r="I93" s="643">
        <v>2</v>
      </c>
      <c r="J93" s="29" t="s">
        <v>349</v>
      </c>
      <c r="K93" s="29">
        <v>16.3</v>
      </c>
      <c r="L93" s="29">
        <v>126</v>
      </c>
      <c r="M93" s="643">
        <v>16</v>
      </c>
      <c r="N93" s="643">
        <v>130</v>
      </c>
      <c r="O93" s="32"/>
      <c r="P93" s="32"/>
      <c r="Q93" s="32"/>
      <c r="R93" s="32"/>
      <c r="S93" s="32"/>
      <c r="T93" s="586"/>
      <c r="U93" s="587"/>
      <c r="V93" s="587"/>
      <c r="W93" s="587"/>
      <c r="X93" s="587"/>
      <c r="Y93" s="587"/>
      <c r="Z93" s="587"/>
      <c r="AA93" s="587"/>
      <c r="AB93" s="587"/>
      <c r="AC93" s="587"/>
      <c r="AD93" s="587"/>
      <c r="AE93" s="587"/>
      <c r="AF93" s="587"/>
      <c r="AG93" s="587"/>
      <c r="AH93" s="587"/>
      <c r="AI93" s="587"/>
      <c r="AJ93" s="587"/>
      <c r="AK93" s="587"/>
      <c r="AL93" s="587"/>
      <c r="AM93" s="588"/>
    </row>
    <row r="94" spans="1:39" ht="15">
      <c r="A94" s="29" t="s">
        <v>358</v>
      </c>
      <c r="B94" s="33">
        <v>43136</v>
      </c>
      <c r="C94" s="532">
        <v>0.77814522215799375</v>
      </c>
      <c r="D94" s="643">
        <v>0.8</v>
      </c>
      <c r="E94" s="594">
        <v>2.4300000000000002</v>
      </c>
      <c r="F94" s="593">
        <v>4.0999999999999996</v>
      </c>
      <c r="G94" s="594">
        <v>0.54800000000000004</v>
      </c>
      <c r="H94" s="29" t="s">
        <v>348</v>
      </c>
      <c r="I94" s="643">
        <v>4</v>
      </c>
      <c r="J94" s="29" t="s">
        <v>349</v>
      </c>
      <c r="K94" s="588">
        <v>15.1</v>
      </c>
      <c r="L94" s="588">
        <v>122</v>
      </c>
      <c r="M94" s="643">
        <v>15</v>
      </c>
      <c r="N94" s="643">
        <v>120</v>
      </c>
      <c r="O94" s="32"/>
      <c r="P94" s="32"/>
      <c r="Q94" s="32"/>
      <c r="R94" s="32"/>
      <c r="S94" s="32"/>
      <c r="T94" s="586"/>
      <c r="U94" s="587"/>
      <c r="V94" s="587"/>
      <c r="W94" s="587"/>
      <c r="X94" s="587"/>
      <c r="Y94" s="587"/>
      <c r="Z94" s="587"/>
      <c r="AA94" s="587"/>
      <c r="AB94" s="587"/>
      <c r="AC94" s="587"/>
      <c r="AD94" s="587"/>
      <c r="AE94" s="587"/>
      <c r="AF94" s="587"/>
      <c r="AG94" s="587"/>
      <c r="AH94" s="587"/>
      <c r="AI94" s="587"/>
      <c r="AJ94" s="587"/>
      <c r="AK94" s="587"/>
      <c r="AL94" s="587"/>
      <c r="AM94" s="588"/>
    </row>
    <row r="95" spans="1:39" ht="15">
      <c r="A95" s="29" t="s">
        <v>358</v>
      </c>
      <c r="B95" s="33">
        <v>43143</v>
      </c>
      <c r="C95" s="532">
        <v>0.60089839390028588</v>
      </c>
      <c r="D95" s="643">
        <v>0.6</v>
      </c>
      <c r="E95" s="594">
        <v>0.53100000000000003</v>
      </c>
      <c r="F95" s="593">
        <v>3.07</v>
      </c>
      <c r="G95" s="594">
        <v>0.309</v>
      </c>
      <c r="H95" s="29" t="s">
        <v>348</v>
      </c>
      <c r="I95" s="643">
        <v>3</v>
      </c>
      <c r="J95" s="29" t="s">
        <v>349</v>
      </c>
      <c r="K95" s="588">
        <v>13.8</v>
      </c>
      <c r="L95" s="588">
        <v>117</v>
      </c>
      <c r="M95" s="643">
        <v>14</v>
      </c>
      <c r="N95" s="643">
        <v>120</v>
      </c>
      <c r="O95" s="32"/>
      <c r="P95" s="32"/>
      <c r="Q95" s="32"/>
      <c r="R95" s="32"/>
      <c r="S95" s="32"/>
      <c r="T95" s="586"/>
      <c r="U95" s="587"/>
      <c r="V95" s="587"/>
      <c r="W95" s="587"/>
      <c r="X95" s="587"/>
      <c r="Y95" s="587"/>
      <c r="Z95" s="587"/>
      <c r="AA95" s="587"/>
      <c r="AB95" s="587"/>
      <c r="AC95" s="587"/>
      <c r="AD95" s="587"/>
      <c r="AE95" s="587"/>
      <c r="AF95" s="587"/>
      <c r="AG95" s="587"/>
      <c r="AH95" s="587"/>
      <c r="AI95" s="587"/>
      <c r="AJ95" s="587"/>
      <c r="AK95" s="587"/>
      <c r="AL95" s="587"/>
      <c r="AM95" s="588"/>
    </row>
    <row r="96" spans="1:39" ht="15">
      <c r="A96" s="29" t="s">
        <v>358</v>
      </c>
      <c r="B96" s="33">
        <v>43150</v>
      </c>
      <c r="C96" s="532">
        <v>0.43721454689462458</v>
      </c>
      <c r="D96" s="29" t="s">
        <v>350</v>
      </c>
      <c r="E96" s="594">
        <v>0.95099999999999996</v>
      </c>
      <c r="F96" s="593">
        <v>2.33</v>
      </c>
      <c r="G96" s="594">
        <v>0.89600000000000002</v>
      </c>
      <c r="H96" s="29" t="s">
        <v>348</v>
      </c>
      <c r="I96" s="643">
        <v>2</v>
      </c>
      <c r="J96" s="29" t="s">
        <v>349</v>
      </c>
      <c r="K96" s="588">
        <v>13.6</v>
      </c>
      <c r="L96" s="588">
        <v>112</v>
      </c>
      <c r="M96" s="643">
        <v>14</v>
      </c>
      <c r="N96" s="643">
        <v>110</v>
      </c>
      <c r="O96" s="32"/>
      <c r="P96" s="32"/>
      <c r="Q96" s="32"/>
      <c r="R96" s="32"/>
      <c r="S96" s="32"/>
      <c r="T96" s="586"/>
      <c r="U96" s="587"/>
      <c r="V96" s="587"/>
      <c r="W96" s="587"/>
      <c r="X96" s="587"/>
      <c r="Y96" s="587"/>
      <c r="Z96" s="587"/>
      <c r="AA96" s="587"/>
      <c r="AB96" s="587"/>
      <c r="AC96" s="587"/>
      <c r="AD96" s="587"/>
      <c r="AE96" s="587"/>
      <c r="AF96" s="587"/>
      <c r="AG96" s="587"/>
      <c r="AH96" s="587"/>
      <c r="AI96" s="587"/>
      <c r="AJ96" s="587"/>
      <c r="AK96" s="587"/>
      <c r="AL96" s="587"/>
      <c r="AM96" s="588"/>
    </row>
    <row r="97" spans="1:39" ht="15">
      <c r="A97" s="29" t="s">
        <v>358</v>
      </c>
      <c r="B97" s="33">
        <v>43157</v>
      </c>
      <c r="C97" s="532">
        <v>1.5387717008436275</v>
      </c>
      <c r="D97" s="643">
        <v>1.5</v>
      </c>
      <c r="E97" s="594">
        <v>2.25</v>
      </c>
      <c r="F97" s="593">
        <v>3.15</v>
      </c>
      <c r="G97" s="594">
        <v>1.04</v>
      </c>
      <c r="H97" s="29" t="s">
        <v>348</v>
      </c>
      <c r="I97" s="643">
        <v>3</v>
      </c>
      <c r="J97" s="29" t="s">
        <v>349</v>
      </c>
      <c r="K97" s="588">
        <v>15.7</v>
      </c>
      <c r="L97" s="588">
        <v>113</v>
      </c>
      <c r="M97" s="643">
        <v>16</v>
      </c>
      <c r="N97" s="643">
        <v>110</v>
      </c>
      <c r="O97" s="32"/>
      <c r="P97" s="32"/>
      <c r="Q97" s="32"/>
      <c r="R97" s="32"/>
      <c r="S97" s="32"/>
      <c r="T97" s="586"/>
      <c r="U97" s="587"/>
      <c r="V97" s="587"/>
      <c r="W97" s="587"/>
      <c r="X97" s="587"/>
      <c r="Y97" s="587"/>
      <c r="Z97" s="587"/>
      <c r="AA97" s="587"/>
      <c r="AB97" s="587"/>
      <c r="AC97" s="587"/>
      <c r="AD97" s="587"/>
      <c r="AE97" s="587"/>
      <c r="AF97" s="587"/>
      <c r="AG97" s="587"/>
      <c r="AH97" s="587"/>
      <c r="AI97" s="587"/>
      <c r="AJ97" s="587"/>
      <c r="AK97" s="587"/>
      <c r="AL97" s="587"/>
      <c r="AM97" s="588"/>
    </row>
    <row r="98" spans="1:39" ht="15">
      <c r="A98" s="29" t="s">
        <v>358</v>
      </c>
      <c r="B98" s="33">
        <v>43164</v>
      </c>
      <c r="C98" s="532">
        <v>0.70029871677850897</v>
      </c>
      <c r="D98" s="643">
        <v>0.7</v>
      </c>
      <c r="E98" s="594">
        <v>0.32900000000000001</v>
      </c>
      <c r="F98" s="593">
        <v>3.14</v>
      </c>
      <c r="G98" s="594">
        <v>0.82099999999999995</v>
      </c>
      <c r="H98" s="29" t="s">
        <v>348</v>
      </c>
      <c r="I98" s="643">
        <v>3</v>
      </c>
      <c r="J98" s="29" t="s">
        <v>349</v>
      </c>
      <c r="K98" s="588">
        <v>14</v>
      </c>
      <c r="L98" s="588">
        <v>108</v>
      </c>
      <c r="M98" s="643">
        <v>14</v>
      </c>
      <c r="N98" s="643">
        <v>110</v>
      </c>
      <c r="O98" s="32"/>
      <c r="P98" s="32"/>
      <c r="Q98" s="32"/>
      <c r="R98" s="32"/>
      <c r="S98" s="32"/>
      <c r="T98" s="586"/>
      <c r="U98" s="587"/>
      <c r="V98" s="587"/>
      <c r="W98" s="587"/>
      <c r="X98" s="587"/>
      <c r="Y98" s="587"/>
      <c r="Z98" s="587"/>
      <c r="AA98" s="587"/>
      <c r="AB98" s="587"/>
      <c r="AC98" s="587"/>
      <c r="AD98" s="587"/>
      <c r="AE98" s="587"/>
      <c r="AF98" s="587"/>
      <c r="AG98" s="587"/>
      <c r="AH98" s="587"/>
      <c r="AI98" s="587"/>
      <c r="AJ98" s="587"/>
      <c r="AK98" s="587"/>
      <c r="AL98" s="587"/>
      <c r="AM98" s="588"/>
    </row>
    <row r="99" spans="1:39" ht="15">
      <c r="A99" s="29" t="s">
        <v>358</v>
      </c>
      <c r="B99" s="33">
        <v>43171</v>
      </c>
      <c r="C99" s="532">
        <v>0.54366615831577525</v>
      </c>
      <c r="D99" s="643">
        <v>0.5</v>
      </c>
      <c r="E99" s="594">
        <v>-0.46800000000000003</v>
      </c>
      <c r="F99" s="593">
        <v>1.68</v>
      </c>
      <c r="G99" s="594">
        <v>0.99199999999999999</v>
      </c>
      <c r="H99" s="29" t="s">
        <v>348</v>
      </c>
      <c r="I99" s="29" t="s">
        <v>349</v>
      </c>
      <c r="J99" s="29" t="s">
        <v>349</v>
      </c>
      <c r="K99" s="588">
        <v>14.2</v>
      </c>
      <c r="L99" s="588">
        <v>113</v>
      </c>
      <c r="M99" s="643">
        <v>14</v>
      </c>
      <c r="N99" s="643">
        <v>110</v>
      </c>
      <c r="O99" s="32"/>
      <c r="P99" s="32"/>
      <c r="Q99" s="32"/>
      <c r="R99" s="32"/>
      <c r="S99" s="32"/>
      <c r="T99" s="586"/>
      <c r="U99" s="587"/>
      <c r="V99" s="587"/>
      <c r="W99" s="587"/>
      <c r="X99" s="587"/>
      <c r="Y99" s="587"/>
      <c r="Z99" s="587"/>
      <c r="AA99" s="587"/>
      <c r="AB99" s="587"/>
      <c r="AC99" s="587"/>
      <c r="AD99" s="587"/>
      <c r="AE99" s="587"/>
      <c r="AF99" s="587"/>
      <c r="AG99" s="587"/>
      <c r="AH99" s="587"/>
      <c r="AI99" s="587"/>
      <c r="AJ99" s="587"/>
      <c r="AK99" s="587"/>
      <c r="AL99" s="587"/>
      <c r="AM99" s="588"/>
    </row>
    <row r="100" spans="1:39" ht="15">
      <c r="A100" s="29" t="s">
        <v>358</v>
      </c>
      <c r="B100" s="33">
        <v>43178</v>
      </c>
      <c r="C100" s="532">
        <v>0.49720104165303691</v>
      </c>
      <c r="D100" s="29" t="s">
        <v>350</v>
      </c>
      <c r="E100" s="594">
        <v>0.83499999999999996</v>
      </c>
      <c r="F100" s="593">
        <v>2.31</v>
      </c>
      <c r="G100" s="594">
        <v>1.26</v>
      </c>
      <c r="H100" s="29" t="s">
        <v>348</v>
      </c>
      <c r="I100" s="643">
        <v>2</v>
      </c>
      <c r="J100" s="29" t="s">
        <v>349</v>
      </c>
      <c r="K100" s="588">
        <v>14.8</v>
      </c>
      <c r="L100" s="588">
        <v>122</v>
      </c>
      <c r="M100" s="643">
        <v>15</v>
      </c>
      <c r="N100" s="643">
        <v>120</v>
      </c>
      <c r="O100" s="32"/>
      <c r="P100" s="32"/>
      <c r="Q100" s="32"/>
      <c r="R100" s="32"/>
      <c r="S100" s="32"/>
      <c r="T100" s="586"/>
      <c r="U100" s="587"/>
      <c r="V100" s="587"/>
      <c r="W100" s="587"/>
      <c r="X100" s="587"/>
      <c r="Y100" s="587"/>
      <c r="Z100" s="587"/>
      <c r="AA100" s="587"/>
      <c r="AB100" s="587"/>
      <c r="AC100" s="587"/>
      <c r="AD100" s="587"/>
      <c r="AE100" s="587"/>
      <c r="AF100" s="587"/>
      <c r="AG100" s="587"/>
      <c r="AH100" s="587"/>
      <c r="AI100" s="587"/>
      <c r="AJ100" s="587"/>
      <c r="AK100" s="587"/>
      <c r="AL100" s="587"/>
      <c r="AM100" s="588"/>
    </row>
    <row r="101" spans="1:39" ht="15">
      <c r="A101" s="29" t="s">
        <v>358</v>
      </c>
      <c r="B101" s="33">
        <v>43185</v>
      </c>
      <c r="C101" s="532">
        <v>12.352462030455975</v>
      </c>
      <c r="D101" s="643">
        <v>12</v>
      </c>
      <c r="E101" s="594">
        <v>11.7</v>
      </c>
      <c r="F101" s="593">
        <v>3.24</v>
      </c>
      <c r="G101" s="594">
        <v>3.55</v>
      </c>
      <c r="H101" s="643">
        <v>12</v>
      </c>
      <c r="I101" s="643">
        <v>3</v>
      </c>
      <c r="J101" s="643">
        <v>4</v>
      </c>
      <c r="K101" s="588">
        <v>15</v>
      </c>
      <c r="L101" s="588">
        <v>133</v>
      </c>
      <c r="M101" s="643">
        <v>15</v>
      </c>
      <c r="N101" s="643">
        <v>130</v>
      </c>
      <c r="O101" s="32"/>
      <c r="P101" s="32"/>
      <c r="Q101" s="32"/>
      <c r="R101" s="32"/>
      <c r="S101" s="32"/>
      <c r="T101" s="586"/>
      <c r="U101" s="587"/>
      <c r="V101" s="587"/>
      <c r="W101" s="587"/>
      <c r="X101" s="587"/>
      <c r="Y101" s="587"/>
      <c r="Z101" s="587"/>
      <c r="AA101" s="587"/>
      <c r="AB101" s="587"/>
      <c r="AC101" s="587"/>
      <c r="AD101" s="587"/>
      <c r="AE101" s="587"/>
      <c r="AF101" s="587"/>
      <c r="AG101" s="587"/>
      <c r="AH101" s="587"/>
      <c r="AI101" s="587"/>
      <c r="AJ101" s="587"/>
      <c r="AK101" s="587"/>
      <c r="AL101" s="587"/>
      <c r="AM101" s="588"/>
    </row>
    <row r="102" spans="1:39">
      <c r="A102" s="539"/>
      <c r="B102" s="539"/>
      <c r="C102" s="539"/>
      <c r="D102" s="539"/>
      <c r="E102" s="592"/>
      <c r="F102" s="592"/>
      <c r="G102" s="592"/>
      <c r="H102" s="539"/>
      <c r="I102" s="539"/>
      <c r="J102" s="539"/>
      <c r="K102" s="539"/>
      <c r="L102" s="539"/>
      <c r="M102" s="539"/>
      <c r="N102" s="539"/>
      <c r="O102" s="539"/>
      <c r="P102" s="539"/>
      <c r="Q102" s="539"/>
      <c r="R102" s="539"/>
      <c r="S102" s="539"/>
      <c r="T102" s="591"/>
      <c r="U102" s="195"/>
      <c r="V102" s="195"/>
      <c r="W102" s="195"/>
      <c r="X102" s="195"/>
      <c r="Y102" s="195"/>
      <c r="Z102" s="195"/>
      <c r="AA102" s="195"/>
      <c r="AB102" s="195"/>
      <c r="AC102" s="195"/>
      <c r="AD102" s="195"/>
      <c r="AE102" s="195"/>
      <c r="AF102" s="195"/>
      <c r="AG102" s="195"/>
      <c r="AH102" s="195"/>
      <c r="AI102" s="195"/>
      <c r="AJ102" s="195"/>
      <c r="AK102" s="195"/>
      <c r="AL102" s="195"/>
      <c r="AM102" s="10"/>
    </row>
    <row r="103" spans="1:39" ht="15">
      <c r="A103" s="29" t="s">
        <v>8</v>
      </c>
      <c r="B103" s="33">
        <v>43070</v>
      </c>
      <c r="C103" s="511">
        <v>0.80989590233746556</v>
      </c>
      <c r="D103" s="643">
        <v>0.8</v>
      </c>
      <c r="E103" s="587">
        <v>0.17199999999999999</v>
      </c>
      <c r="F103" s="588">
        <v>4.01</v>
      </c>
      <c r="G103" s="587">
        <v>0.63900000000000001</v>
      </c>
      <c r="H103" s="29" t="s">
        <v>348</v>
      </c>
      <c r="I103" s="643">
        <v>4</v>
      </c>
      <c r="J103" s="29" t="s">
        <v>349</v>
      </c>
      <c r="K103" s="588">
        <v>13.8</v>
      </c>
      <c r="L103" s="588">
        <v>124</v>
      </c>
      <c r="M103" s="643">
        <v>14</v>
      </c>
      <c r="N103" s="643">
        <v>120</v>
      </c>
      <c r="O103" s="643">
        <v>0.3</v>
      </c>
      <c r="P103" s="29" t="s">
        <v>326</v>
      </c>
      <c r="Q103" s="29" t="s">
        <v>326</v>
      </c>
      <c r="R103" s="32"/>
      <c r="S103" s="32"/>
      <c r="T103" s="586">
        <v>7.948141363703029E-2</v>
      </c>
      <c r="U103" s="11">
        <v>35.7468</v>
      </c>
      <c r="V103" s="11">
        <v>21.232600000000001</v>
      </c>
      <c r="W103" s="11">
        <v>50.108153000000001</v>
      </c>
      <c r="X103" s="10">
        <v>1025.0023000000001</v>
      </c>
      <c r="Y103" s="11">
        <v>7.3358999999999996</v>
      </c>
      <c r="Z103" s="10">
        <v>101.884</v>
      </c>
      <c r="AA103" s="11">
        <v>8.2140000000000004</v>
      </c>
      <c r="AB103" s="11">
        <v>0.2681</v>
      </c>
      <c r="AC103" s="11">
        <v>0.38350000000000001</v>
      </c>
      <c r="AD103" s="11">
        <v>35.811799999999998</v>
      </c>
      <c r="AE103" s="11">
        <v>20.638300000000001</v>
      </c>
      <c r="AF103" s="11">
        <v>49.578623</v>
      </c>
      <c r="AG103" s="10">
        <v>1025.3006</v>
      </c>
      <c r="AH103" s="11">
        <v>7.2821999999999996</v>
      </c>
      <c r="AI103" s="10">
        <v>100.099</v>
      </c>
      <c r="AJ103" s="11">
        <v>8.2070000000000007</v>
      </c>
      <c r="AK103" s="11">
        <v>0.86550000000000005</v>
      </c>
      <c r="AL103" s="11">
        <v>1.0450999999999999</v>
      </c>
      <c r="AM103" s="588">
        <v>8.4</v>
      </c>
    </row>
    <row r="104" spans="1:39" ht="15">
      <c r="A104" s="29" t="s">
        <v>8</v>
      </c>
      <c r="B104" s="33">
        <v>43077</v>
      </c>
      <c r="C104" s="532">
        <v>0.61813901769660251</v>
      </c>
      <c r="D104" s="643">
        <v>0.6</v>
      </c>
      <c r="E104" s="596">
        <v>0.63400000000000001</v>
      </c>
      <c r="F104" s="597">
        <v>3.55</v>
      </c>
      <c r="G104" s="596">
        <v>1.08</v>
      </c>
      <c r="H104" s="29" t="s">
        <v>348</v>
      </c>
      <c r="I104" s="643">
        <v>4</v>
      </c>
      <c r="J104" s="29" t="s">
        <v>349</v>
      </c>
      <c r="K104" s="593">
        <v>13.2</v>
      </c>
      <c r="L104" s="593">
        <v>101</v>
      </c>
      <c r="M104" s="643">
        <v>13</v>
      </c>
      <c r="N104" s="643">
        <v>100</v>
      </c>
      <c r="O104" s="643">
        <v>0.5</v>
      </c>
      <c r="P104" s="29" t="s">
        <v>326</v>
      </c>
      <c r="Q104" s="29" t="s">
        <v>326</v>
      </c>
      <c r="R104" s="32"/>
      <c r="S104" s="32"/>
      <c r="T104" s="586">
        <v>7.7309531575070894E-2</v>
      </c>
      <c r="U104" s="11">
        <v>35.834800000000001</v>
      </c>
      <c r="V104" s="11">
        <v>21.775200000000002</v>
      </c>
      <c r="W104" s="11">
        <v>50.785353999999998</v>
      </c>
      <c r="X104" s="10">
        <v>1024.9182000000001</v>
      </c>
      <c r="Y104" s="11">
        <v>7.4343000000000004</v>
      </c>
      <c r="Z104" s="10">
        <v>104.309</v>
      </c>
      <c r="AA104" s="11">
        <v>8.1890000000000001</v>
      </c>
      <c r="AB104" s="11">
        <v>0.32029999999999997</v>
      </c>
      <c r="AC104" s="11">
        <v>0.4894</v>
      </c>
      <c r="AD104" s="11">
        <v>35.834400000000002</v>
      </c>
      <c r="AE104" s="11">
        <v>21.3429</v>
      </c>
      <c r="AF104" s="11">
        <v>50.341394000000001</v>
      </c>
      <c r="AG104" s="10">
        <v>1025.1249</v>
      </c>
      <c r="AH104" s="11">
        <v>7.5865999999999998</v>
      </c>
      <c r="AI104" s="10">
        <v>105.628</v>
      </c>
      <c r="AJ104" s="11">
        <v>8.1980000000000004</v>
      </c>
      <c r="AK104" s="11">
        <v>0.82220000000000004</v>
      </c>
      <c r="AL104" s="11">
        <v>1.0797000000000001</v>
      </c>
      <c r="AM104" s="588">
        <v>8</v>
      </c>
    </row>
    <row r="105" spans="1:39" ht="15">
      <c r="A105" s="29" t="s">
        <v>8</v>
      </c>
      <c r="B105" s="33">
        <v>43084</v>
      </c>
      <c r="C105" s="532">
        <v>0.31183167607382439</v>
      </c>
      <c r="D105" s="29" t="s">
        <v>350</v>
      </c>
      <c r="E105" s="594">
        <v>0.60899999999999999</v>
      </c>
      <c r="F105" s="593">
        <v>2.68</v>
      </c>
      <c r="G105" s="594">
        <v>0.53300000000000003</v>
      </c>
      <c r="H105" s="29" t="s">
        <v>348</v>
      </c>
      <c r="I105" s="643">
        <v>3</v>
      </c>
      <c r="J105" s="29" t="s">
        <v>349</v>
      </c>
      <c r="K105" s="29">
        <v>12.6</v>
      </c>
      <c r="L105" s="29">
        <v>101</v>
      </c>
      <c r="M105" s="643">
        <v>13</v>
      </c>
      <c r="N105" s="643">
        <v>100</v>
      </c>
      <c r="O105" s="643">
        <v>0.4</v>
      </c>
      <c r="P105" s="29" t="s">
        <v>326</v>
      </c>
      <c r="Q105" s="29" t="s">
        <v>326</v>
      </c>
      <c r="R105" s="32"/>
      <c r="S105" s="32"/>
      <c r="T105" s="586">
        <v>7.9415930785237246E-2</v>
      </c>
      <c r="U105" s="11">
        <v>35.929600000000001</v>
      </c>
      <c r="V105" s="11">
        <v>22.392199999999999</v>
      </c>
      <c r="W105" s="11">
        <v>51.553932000000003</v>
      </c>
      <c r="X105" s="10">
        <v>1024.8164999999999</v>
      </c>
      <c r="Y105" s="11">
        <v>7.4012000000000002</v>
      </c>
      <c r="Z105" s="10">
        <v>105.04300000000001</v>
      </c>
      <c r="AA105" s="11">
        <v>8.2210000000000001</v>
      </c>
      <c r="AB105" s="11">
        <v>0.52370000000000005</v>
      </c>
      <c r="AC105" s="11">
        <v>0.16200000000000001</v>
      </c>
      <c r="AD105" s="11">
        <v>35.938200000000002</v>
      </c>
      <c r="AE105" s="11">
        <v>21.917400000000001</v>
      </c>
      <c r="AF105" s="11">
        <v>51.074039999999997</v>
      </c>
      <c r="AG105" s="10">
        <v>1025.0441000000001</v>
      </c>
      <c r="AH105" s="11">
        <v>7.0606</v>
      </c>
      <c r="AI105" s="10">
        <v>99.376999999999995</v>
      </c>
      <c r="AJ105" s="11">
        <v>8.2080000000000002</v>
      </c>
      <c r="AK105" s="11">
        <v>0.73819999999999997</v>
      </c>
      <c r="AL105" s="11">
        <v>0.95430000000000004</v>
      </c>
      <c r="AM105" s="588">
        <v>7</v>
      </c>
    </row>
    <row r="106" spans="1:39" ht="15">
      <c r="A106" s="29" t="s">
        <v>8</v>
      </c>
      <c r="B106" s="33">
        <v>43091</v>
      </c>
      <c r="C106" s="532">
        <v>0.35179617080535175</v>
      </c>
      <c r="D106" s="29" t="s">
        <v>350</v>
      </c>
      <c r="E106" s="594">
        <v>0.41799999999999998</v>
      </c>
      <c r="F106" s="593">
        <v>2.64</v>
      </c>
      <c r="G106" s="594">
        <v>-0.126</v>
      </c>
      <c r="H106" s="29" t="s">
        <v>348</v>
      </c>
      <c r="I106" s="643">
        <v>3</v>
      </c>
      <c r="J106" s="29" t="s">
        <v>349</v>
      </c>
      <c r="K106" s="29">
        <v>14.3</v>
      </c>
      <c r="L106" s="31">
        <v>99.1</v>
      </c>
      <c r="M106" s="643">
        <v>14</v>
      </c>
      <c r="N106" s="643">
        <v>100</v>
      </c>
      <c r="O106" s="643">
        <v>0.3</v>
      </c>
      <c r="P106" s="29" t="s">
        <v>326</v>
      </c>
      <c r="Q106" s="29" t="s">
        <v>326</v>
      </c>
      <c r="R106" s="32"/>
      <c r="S106" s="32"/>
      <c r="T106" s="586">
        <v>9.0990279463718307E-2</v>
      </c>
      <c r="U106" s="11">
        <v>36.086799999999997</v>
      </c>
      <c r="V106" s="11">
        <v>22.263100000000001</v>
      </c>
      <c r="W106" s="11">
        <v>51.617581000000001</v>
      </c>
      <c r="X106" s="10">
        <v>1024.97</v>
      </c>
      <c r="Y106" s="11">
        <v>7.2028999999999996</v>
      </c>
      <c r="Z106" s="10">
        <v>102.09</v>
      </c>
      <c r="AA106" s="11">
        <v>8.1890000000000001</v>
      </c>
      <c r="AB106" s="11">
        <v>0.2278</v>
      </c>
      <c r="AC106" s="11">
        <v>0.3634</v>
      </c>
      <c r="AD106" s="11">
        <v>36.153100000000002</v>
      </c>
      <c r="AE106" s="11">
        <v>21.5136</v>
      </c>
      <c r="AF106" s="11">
        <v>50.918756999999999</v>
      </c>
      <c r="AG106" s="10">
        <v>1025.3166000000001</v>
      </c>
      <c r="AH106" s="11">
        <v>6.6914999999999996</v>
      </c>
      <c r="AI106" s="10">
        <v>93.625</v>
      </c>
      <c r="AJ106" s="11">
        <v>8.1669999999999998</v>
      </c>
      <c r="AK106" s="11">
        <v>1.5202</v>
      </c>
      <c r="AL106" s="11">
        <v>1.6141000000000001</v>
      </c>
      <c r="AM106" s="588">
        <v>7.5</v>
      </c>
    </row>
    <row r="107" spans="1:39" ht="15">
      <c r="A107" s="29" t="s">
        <v>8</v>
      </c>
      <c r="B107" s="33">
        <v>43105</v>
      </c>
      <c r="C107" s="532">
        <v>0.56192157169829471</v>
      </c>
      <c r="D107" s="643">
        <v>0.6</v>
      </c>
      <c r="E107" s="594">
        <v>0.252</v>
      </c>
      <c r="F107" s="593">
        <v>3.15</v>
      </c>
      <c r="G107" s="594">
        <v>0.36399999999999999</v>
      </c>
      <c r="H107" s="29" t="s">
        <v>348</v>
      </c>
      <c r="I107" s="643">
        <v>3</v>
      </c>
      <c r="J107" s="29" t="s">
        <v>349</v>
      </c>
      <c r="K107" s="31">
        <v>13.7</v>
      </c>
      <c r="L107" s="31">
        <v>96</v>
      </c>
      <c r="M107" s="643">
        <v>14</v>
      </c>
      <c r="N107" s="643">
        <v>100</v>
      </c>
      <c r="O107" s="643">
        <v>0.4</v>
      </c>
      <c r="P107" s="29" t="s">
        <v>326</v>
      </c>
      <c r="Q107" s="29" t="s">
        <v>326</v>
      </c>
      <c r="R107" s="32"/>
      <c r="S107" s="32"/>
      <c r="T107" s="586">
        <v>6.2982187882566182E-2</v>
      </c>
      <c r="U107" s="11">
        <v>36.4114</v>
      </c>
      <c r="V107" s="11">
        <v>23.5093</v>
      </c>
      <c r="W107" s="11">
        <v>53.362090000000002</v>
      </c>
      <c r="X107" s="10">
        <v>1024.8575000000001</v>
      </c>
      <c r="Y107" s="11">
        <v>7.1132999999999997</v>
      </c>
      <c r="Z107" s="10">
        <v>103.23399999999999</v>
      </c>
      <c r="AA107" s="11">
        <v>8.2289999999999992</v>
      </c>
      <c r="AB107" s="11">
        <v>6.3799999999999996E-2</v>
      </c>
      <c r="AC107" s="11">
        <v>0.32</v>
      </c>
      <c r="AD107" s="11">
        <v>36.380299999999998</v>
      </c>
      <c r="AE107" s="11">
        <v>23.1584</v>
      </c>
      <c r="AF107" s="11">
        <v>52.954658000000002</v>
      </c>
      <c r="AG107" s="10">
        <v>1025.0219999999999</v>
      </c>
      <c r="AH107" s="11">
        <v>6.9291</v>
      </c>
      <c r="AI107" s="10">
        <v>99.932000000000002</v>
      </c>
      <c r="AJ107" s="11">
        <v>8.2260000000000009</v>
      </c>
      <c r="AK107" s="11">
        <v>0.89100000000000001</v>
      </c>
      <c r="AL107" s="11">
        <v>1.0390999999999999</v>
      </c>
      <c r="AM107" s="588">
        <v>11.1</v>
      </c>
    </row>
    <row r="108" spans="1:39" ht="15">
      <c r="A108" s="29" t="s">
        <v>8</v>
      </c>
      <c r="B108" s="33">
        <v>43115</v>
      </c>
      <c r="C108" s="532">
        <v>1.091665226804226</v>
      </c>
      <c r="D108" s="643">
        <v>1.1000000000000001</v>
      </c>
      <c r="E108" s="594">
        <v>0.84499999999999997</v>
      </c>
      <c r="F108" s="593">
        <v>3.3</v>
      </c>
      <c r="G108" s="594">
        <v>1.1499999999999999</v>
      </c>
      <c r="H108" s="29" t="s">
        <v>348</v>
      </c>
      <c r="I108" s="643">
        <v>3</v>
      </c>
      <c r="J108" s="29" t="s">
        <v>349</v>
      </c>
      <c r="K108" s="29">
        <v>13.8</v>
      </c>
      <c r="L108" s="31">
        <v>106</v>
      </c>
      <c r="M108" s="643">
        <v>14</v>
      </c>
      <c r="N108" s="643">
        <v>110</v>
      </c>
      <c r="O108" s="643">
        <v>0.7</v>
      </c>
      <c r="P108" s="29" t="s">
        <v>326</v>
      </c>
      <c r="Q108" s="643">
        <v>0.1</v>
      </c>
      <c r="R108" s="32"/>
      <c r="S108" s="32"/>
      <c r="T108" s="586">
        <v>7.0053683629173233E-2</v>
      </c>
      <c r="U108" s="11">
        <v>36.406300000000002</v>
      </c>
      <c r="V108" s="11">
        <v>22.7196</v>
      </c>
      <c r="W108" s="11">
        <v>52.510413999999997</v>
      </c>
      <c r="X108" s="10">
        <v>1025.0842</v>
      </c>
      <c r="Y108" s="11">
        <v>6.9374000000000002</v>
      </c>
      <c r="Z108" s="10">
        <v>99.302999999999997</v>
      </c>
      <c r="AA108" s="11">
        <v>8.2319999999999993</v>
      </c>
      <c r="AB108" s="11">
        <v>0.26519999999999999</v>
      </c>
      <c r="AC108" s="11">
        <v>0.77810000000000001</v>
      </c>
      <c r="AD108" s="11">
        <v>36.524299999999997</v>
      </c>
      <c r="AE108" s="11">
        <v>22.761700000000001</v>
      </c>
      <c r="AF108" s="11">
        <v>52.715651000000001</v>
      </c>
      <c r="AG108" s="10">
        <v>1025.2492999999999</v>
      </c>
      <c r="AH108" s="11">
        <v>6.8993000000000002</v>
      </c>
      <c r="AI108" s="10">
        <v>98.897999999999996</v>
      </c>
      <c r="AJ108" s="11">
        <v>8.2330000000000005</v>
      </c>
      <c r="AK108" s="11">
        <v>0.8972</v>
      </c>
      <c r="AL108" s="11">
        <v>1.1466000000000001</v>
      </c>
      <c r="AM108" s="588">
        <v>7.3</v>
      </c>
    </row>
    <row r="109" spans="1:39" ht="15">
      <c r="A109" s="29" t="s">
        <v>8</v>
      </c>
      <c r="B109" s="33">
        <v>43122</v>
      </c>
      <c r="C109" s="532">
        <v>0.50290635925661287</v>
      </c>
      <c r="D109" s="643">
        <v>0.5</v>
      </c>
      <c r="E109" s="594">
        <v>0.52600000000000002</v>
      </c>
      <c r="F109" s="593">
        <v>3.34</v>
      </c>
      <c r="G109" s="594">
        <v>0.309</v>
      </c>
      <c r="H109" s="29" t="s">
        <v>348</v>
      </c>
      <c r="I109" s="643">
        <v>3</v>
      </c>
      <c r="J109" s="29" t="s">
        <v>349</v>
      </c>
      <c r="K109" s="588">
        <v>13.3</v>
      </c>
      <c r="L109" s="588">
        <v>109</v>
      </c>
      <c r="M109" s="643">
        <v>13</v>
      </c>
      <c r="N109" s="643">
        <v>110</v>
      </c>
      <c r="O109" s="643">
        <v>0.3</v>
      </c>
      <c r="P109" s="29" t="s">
        <v>326</v>
      </c>
      <c r="Q109" s="29" t="s">
        <v>326</v>
      </c>
      <c r="R109" s="32"/>
      <c r="S109" s="32"/>
      <c r="T109" s="586">
        <v>6.7479245793478859E-2</v>
      </c>
      <c r="U109" s="11">
        <v>36.122100000000003</v>
      </c>
      <c r="V109" s="11">
        <v>23.6374</v>
      </c>
      <c r="W109" s="11">
        <v>53.122129999999999</v>
      </c>
      <c r="X109" s="10">
        <v>1024.6021000000001</v>
      </c>
      <c r="Y109" s="11">
        <v>7.1538000000000004</v>
      </c>
      <c r="Z109" s="10">
        <v>103.879</v>
      </c>
      <c r="AA109" s="11">
        <v>8.2469999999999999</v>
      </c>
      <c r="AB109" s="11">
        <v>0.31190000000000001</v>
      </c>
      <c r="AC109" s="11">
        <v>0.33500000000000002</v>
      </c>
      <c r="AD109" s="11">
        <v>36.353299999999997</v>
      </c>
      <c r="AE109" s="11">
        <v>23.283999999999999</v>
      </c>
      <c r="AF109" s="11">
        <v>53.054423999999997</v>
      </c>
      <c r="AG109" s="10">
        <v>1024.9679000000001</v>
      </c>
      <c r="AH109" s="11">
        <v>6.8575999999999997</v>
      </c>
      <c r="AI109" s="10">
        <v>99.100999999999999</v>
      </c>
      <c r="AJ109" s="11">
        <v>8.202</v>
      </c>
      <c r="AK109" s="11">
        <v>0.73499999999999999</v>
      </c>
      <c r="AL109" s="11">
        <v>1.0660000000000001</v>
      </c>
      <c r="AM109" s="588">
        <v>10.1</v>
      </c>
    </row>
    <row r="110" spans="1:39" ht="15">
      <c r="A110" s="29" t="s">
        <v>8</v>
      </c>
      <c r="B110" s="33">
        <v>43129</v>
      </c>
      <c r="C110" s="532">
        <v>0.57882957192112761</v>
      </c>
      <c r="D110" s="643">
        <v>0.6</v>
      </c>
      <c r="E110" s="594">
        <v>0.38400000000000001</v>
      </c>
      <c r="F110" s="593">
        <v>2.58</v>
      </c>
      <c r="G110" s="594">
        <v>0.59399999999999997</v>
      </c>
      <c r="H110" s="29" t="s">
        <v>348</v>
      </c>
      <c r="I110" s="643">
        <v>3</v>
      </c>
      <c r="J110" s="29" t="s">
        <v>349</v>
      </c>
      <c r="K110" s="29">
        <v>13.1</v>
      </c>
      <c r="L110" s="29">
        <v>96.8</v>
      </c>
      <c r="M110" s="643">
        <v>13</v>
      </c>
      <c r="N110" s="643">
        <v>100</v>
      </c>
      <c r="O110" s="643">
        <v>0.6</v>
      </c>
      <c r="P110" s="29" t="s">
        <v>326</v>
      </c>
      <c r="Q110" s="29" t="s">
        <v>326</v>
      </c>
      <c r="R110" s="32"/>
      <c r="S110" s="32"/>
      <c r="T110" s="586">
        <v>7.5520860811803453E-2</v>
      </c>
      <c r="U110" s="11">
        <v>36.173999999999999</v>
      </c>
      <c r="V110" s="11">
        <v>23.103999999999999</v>
      </c>
      <c r="W110" s="11">
        <v>52.621440999999997</v>
      </c>
      <c r="X110" s="10">
        <v>1024.7972</v>
      </c>
      <c r="Y110" s="11">
        <v>6.6993999999999998</v>
      </c>
      <c r="Z110" s="10">
        <v>96.412000000000006</v>
      </c>
      <c r="AA110" s="11">
        <v>8.2550000000000008</v>
      </c>
      <c r="AB110" s="11">
        <v>0.21149999999999999</v>
      </c>
      <c r="AC110" s="11">
        <v>0.46839999999999998</v>
      </c>
      <c r="AD110" s="11">
        <v>36.392400000000002</v>
      </c>
      <c r="AE110" s="11">
        <v>23.1114</v>
      </c>
      <c r="AF110" s="11">
        <v>52.920251</v>
      </c>
      <c r="AG110" s="10">
        <v>1025.0473</v>
      </c>
      <c r="AH110" s="11">
        <v>6.7130999999999998</v>
      </c>
      <c r="AI110" s="10">
        <v>96.744</v>
      </c>
      <c r="AJ110" s="11">
        <v>8.2289999999999992</v>
      </c>
      <c r="AK110" s="11">
        <v>1.0230999999999999</v>
      </c>
      <c r="AL110" s="11">
        <v>1.4319999999999999</v>
      </c>
      <c r="AM110" s="588">
        <v>8.1999999999999993</v>
      </c>
    </row>
    <row r="111" spans="1:39" ht="15">
      <c r="A111" s="29" t="s">
        <v>8</v>
      </c>
      <c r="B111" s="33">
        <v>43136</v>
      </c>
      <c r="C111" s="532">
        <v>1.0849508787823359</v>
      </c>
      <c r="D111" s="643">
        <v>1.1000000000000001</v>
      </c>
      <c r="E111" s="594">
        <v>1.02</v>
      </c>
      <c r="F111" s="593">
        <v>2.98</v>
      </c>
      <c r="G111" s="594">
        <v>0.65100000000000002</v>
      </c>
      <c r="H111" s="29" t="s">
        <v>348</v>
      </c>
      <c r="I111" s="643">
        <v>3</v>
      </c>
      <c r="J111" s="29" t="s">
        <v>349</v>
      </c>
      <c r="K111" s="588">
        <v>15.3</v>
      </c>
      <c r="L111" s="588">
        <v>108</v>
      </c>
      <c r="M111" s="643">
        <v>15</v>
      </c>
      <c r="N111" s="643">
        <v>110</v>
      </c>
      <c r="O111" s="643">
        <v>0.6</v>
      </c>
      <c r="P111" s="29" t="s">
        <v>326</v>
      </c>
      <c r="Q111" s="643">
        <v>0.1</v>
      </c>
      <c r="R111" s="32"/>
      <c r="S111" s="32"/>
      <c r="T111" s="586">
        <v>6.3222735756674683E-2</v>
      </c>
      <c r="U111" s="11">
        <v>36.345999999999997</v>
      </c>
      <c r="V111" s="11">
        <v>23.586200000000002</v>
      </c>
      <c r="W111" s="11">
        <v>53.359369000000001</v>
      </c>
      <c r="X111" s="10">
        <v>1024.7859000000001</v>
      </c>
      <c r="Y111" s="11">
        <v>7.0231000000000003</v>
      </c>
      <c r="Z111" s="10">
        <v>102.021</v>
      </c>
      <c r="AA111" s="11">
        <v>8.2420000000000009</v>
      </c>
      <c r="AB111" s="11">
        <v>8.1600000000000006E-2</v>
      </c>
      <c r="AC111" s="11">
        <v>0.33710000000000001</v>
      </c>
      <c r="AD111" s="11">
        <v>36.6053</v>
      </c>
      <c r="AE111" s="11">
        <v>23.792999999999999</v>
      </c>
      <c r="AF111" s="11">
        <v>53.928334999999997</v>
      </c>
      <c r="AG111" s="10">
        <v>1024.9997000000001</v>
      </c>
      <c r="AH111" s="11">
        <v>6.9040999999999997</v>
      </c>
      <c r="AI111" s="10">
        <v>100.803</v>
      </c>
      <c r="AJ111" s="11">
        <v>8.2319999999999993</v>
      </c>
      <c r="AK111" s="11">
        <v>0.74980000000000002</v>
      </c>
      <c r="AL111" s="11">
        <v>1.6500999999999999</v>
      </c>
      <c r="AM111" s="588">
        <v>10.5</v>
      </c>
    </row>
    <row r="112" spans="1:39" ht="15">
      <c r="A112" s="29" t="s">
        <v>8</v>
      </c>
      <c r="B112" s="33">
        <v>43143</v>
      </c>
      <c r="C112" s="532">
        <v>0.75221326505158481</v>
      </c>
      <c r="D112" s="643">
        <v>0.8</v>
      </c>
      <c r="E112" s="594">
        <v>0.23699999999999999</v>
      </c>
      <c r="F112" s="593">
        <v>2.93</v>
      </c>
      <c r="G112" s="594">
        <v>1.0900000000000001</v>
      </c>
      <c r="H112" s="29" t="s">
        <v>348</v>
      </c>
      <c r="I112" s="643">
        <v>3</v>
      </c>
      <c r="J112" s="29" t="s">
        <v>349</v>
      </c>
      <c r="K112" s="588">
        <v>12.1</v>
      </c>
      <c r="L112" s="588">
        <v>107</v>
      </c>
      <c r="M112" s="643">
        <v>12</v>
      </c>
      <c r="N112" s="643">
        <v>110</v>
      </c>
      <c r="O112" s="643">
        <v>0.5</v>
      </c>
      <c r="P112" s="29" t="s">
        <v>326</v>
      </c>
      <c r="Q112" s="29" t="s">
        <v>326</v>
      </c>
      <c r="R112" s="32"/>
      <c r="S112" s="32"/>
      <c r="T112" s="586">
        <v>7.4047817869929061E-2</v>
      </c>
      <c r="U112" s="11">
        <v>36.462699999999998</v>
      </c>
      <c r="V112" s="11">
        <v>23.182600000000001</v>
      </c>
      <c r="W112" s="11">
        <v>53.078130999999999</v>
      </c>
      <c r="X112" s="10">
        <v>1024.9912999999999</v>
      </c>
      <c r="Y112" s="11">
        <v>6.9493</v>
      </c>
      <c r="Z112" s="10">
        <v>100.31399999999999</v>
      </c>
      <c r="AA112" s="11">
        <v>8.3320000000000007</v>
      </c>
      <c r="AB112" s="11">
        <v>0.3327</v>
      </c>
      <c r="AC112" s="11">
        <v>0.23119999999999999</v>
      </c>
      <c r="AD112" s="11">
        <v>36.518099999999997</v>
      </c>
      <c r="AE112" s="11">
        <v>22.857800000000001</v>
      </c>
      <c r="AF112" s="11">
        <v>52.810730999999997</v>
      </c>
      <c r="AG112" s="10">
        <v>1025.2168999999999</v>
      </c>
      <c r="AH112" s="11">
        <v>6.4720000000000004</v>
      </c>
      <c r="AI112" s="10">
        <v>92.926000000000002</v>
      </c>
      <c r="AJ112" s="11">
        <v>8.2970000000000006</v>
      </c>
      <c r="AK112" s="11">
        <v>1.4419</v>
      </c>
      <c r="AL112" s="11">
        <v>1.2835000000000001</v>
      </c>
      <c r="AM112" s="588">
        <v>12</v>
      </c>
    </row>
    <row r="113" spans="1:39" ht="15">
      <c r="A113" s="29" t="s">
        <v>8</v>
      </c>
      <c r="B113" s="33">
        <v>43150</v>
      </c>
      <c r="C113" s="532">
        <v>2.8603254914492338</v>
      </c>
      <c r="D113" s="643">
        <v>2.9</v>
      </c>
      <c r="E113" s="594">
        <v>0.76</v>
      </c>
      <c r="F113" s="593">
        <v>2.4500000000000002</v>
      </c>
      <c r="G113" s="594">
        <v>1.19</v>
      </c>
      <c r="H113" s="29" t="s">
        <v>348</v>
      </c>
      <c r="I113" s="643">
        <v>2</v>
      </c>
      <c r="J113" s="29" t="s">
        <v>349</v>
      </c>
      <c r="K113" s="588">
        <v>12.2</v>
      </c>
      <c r="L113" s="588">
        <v>102</v>
      </c>
      <c r="M113" s="643">
        <v>12</v>
      </c>
      <c r="N113" s="643">
        <v>100</v>
      </c>
      <c r="O113" s="643">
        <v>0.5</v>
      </c>
      <c r="P113" s="29" t="s">
        <v>326</v>
      </c>
      <c r="Q113" s="29" t="s">
        <v>326</v>
      </c>
      <c r="R113" s="32"/>
      <c r="S113" s="32"/>
      <c r="T113" s="586">
        <v>0.11166868123723346</v>
      </c>
      <c r="U113" s="11">
        <v>36.421900000000001</v>
      </c>
      <c r="V113" s="11">
        <v>23.4068</v>
      </c>
      <c r="W113" s="11">
        <v>53.266064</v>
      </c>
      <c r="X113" s="10">
        <v>1024.8985</v>
      </c>
      <c r="Y113" s="11">
        <v>6.9127999999999998</v>
      </c>
      <c r="Z113" s="10">
        <v>100.152</v>
      </c>
      <c r="AA113" s="11">
        <v>8.3559999999999999</v>
      </c>
      <c r="AB113" s="595">
        <v>0.37</v>
      </c>
      <c r="AC113" s="11">
        <v>0.87160000000000004</v>
      </c>
      <c r="AD113" s="11">
        <v>36.575299999999999</v>
      </c>
      <c r="AE113" s="11">
        <v>23.277799999999999</v>
      </c>
      <c r="AF113" s="11">
        <v>53.335301999999999</v>
      </c>
      <c r="AG113" s="10">
        <v>1025.1387</v>
      </c>
      <c r="AH113" s="11">
        <v>6.5895000000000001</v>
      </c>
      <c r="AI113" s="10">
        <v>95.338999999999999</v>
      </c>
      <c r="AJ113" s="11">
        <v>8.34</v>
      </c>
      <c r="AK113" s="11">
        <v>1.0263</v>
      </c>
      <c r="AL113" s="11">
        <v>1.0729</v>
      </c>
      <c r="AM113" s="588">
        <v>11.5</v>
      </c>
    </row>
    <row r="114" spans="1:39" ht="15">
      <c r="A114" s="29" t="s">
        <v>8</v>
      </c>
      <c r="B114" s="33">
        <v>43157</v>
      </c>
      <c r="C114" s="532">
        <v>0.33388248342370219</v>
      </c>
      <c r="D114" s="29" t="s">
        <v>350</v>
      </c>
      <c r="E114" s="594">
        <v>0.67400000000000004</v>
      </c>
      <c r="F114" s="593">
        <v>2.35</v>
      </c>
      <c r="G114" s="594">
        <v>0.41699999999999998</v>
      </c>
      <c r="H114" s="29" t="s">
        <v>348</v>
      </c>
      <c r="I114" s="643">
        <v>2</v>
      </c>
      <c r="J114" s="29" t="s">
        <v>349</v>
      </c>
      <c r="K114" s="588">
        <v>13.6</v>
      </c>
      <c r="L114" s="588">
        <v>105</v>
      </c>
      <c r="M114" s="643">
        <v>14</v>
      </c>
      <c r="N114" s="643">
        <v>100</v>
      </c>
      <c r="O114" s="643">
        <v>0.7</v>
      </c>
      <c r="P114" s="29" t="s">
        <v>326</v>
      </c>
      <c r="Q114" s="643">
        <v>0.1</v>
      </c>
      <c r="R114" s="32"/>
      <c r="S114" s="32"/>
      <c r="T114" s="586">
        <v>7.0587847677337667E-2</v>
      </c>
      <c r="U114" s="11">
        <v>36.566600000000001</v>
      </c>
      <c r="V114" s="11">
        <v>23.147500000000001</v>
      </c>
      <c r="W114" s="11">
        <v>53.175018999999999</v>
      </c>
      <c r="X114" s="10">
        <v>1025.0831000000001</v>
      </c>
      <c r="Y114" s="11">
        <v>6.8402000000000003</v>
      </c>
      <c r="Z114" s="10">
        <v>98.736999999999995</v>
      </c>
      <c r="AA114" s="11">
        <v>8.2430000000000003</v>
      </c>
      <c r="AB114" s="11">
        <v>0.32940000000000003</v>
      </c>
      <c r="AC114" s="11">
        <v>0.42580000000000001</v>
      </c>
      <c r="AD114" s="11">
        <v>36.5961</v>
      </c>
      <c r="AE114" s="11">
        <v>23.005700000000001</v>
      </c>
      <c r="AF114" s="11">
        <v>53.069634999999998</v>
      </c>
      <c r="AG114" s="10">
        <v>1025.2340999999999</v>
      </c>
      <c r="AH114" s="11">
        <v>6.5814000000000004</v>
      </c>
      <c r="AI114" s="10">
        <v>94.784000000000006</v>
      </c>
      <c r="AJ114" s="11">
        <v>8.2309999999999999</v>
      </c>
      <c r="AK114" s="11">
        <v>0.96630000000000005</v>
      </c>
      <c r="AL114" s="11">
        <v>1.2847999999999999</v>
      </c>
      <c r="AM114" s="588">
        <v>9.8000000000000007</v>
      </c>
    </row>
    <row r="115" spans="1:39" ht="15">
      <c r="A115" s="29" t="s">
        <v>8</v>
      </c>
      <c r="B115" s="33">
        <v>43164</v>
      </c>
      <c r="C115" s="532">
        <v>0.67665002550546693</v>
      </c>
      <c r="D115" s="643">
        <v>0.7</v>
      </c>
      <c r="E115" s="594">
        <v>-1.1900000000000001E-2</v>
      </c>
      <c r="F115" s="593">
        <v>2.73</v>
      </c>
      <c r="G115" s="594">
        <v>0.438</v>
      </c>
      <c r="H115" s="29" t="s">
        <v>348</v>
      </c>
      <c r="I115" s="643">
        <v>3</v>
      </c>
      <c r="J115" s="29" t="s">
        <v>349</v>
      </c>
      <c r="K115" s="588">
        <v>13.9</v>
      </c>
      <c r="L115" s="588">
        <v>96.5</v>
      </c>
      <c r="M115" s="643">
        <v>14</v>
      </c>
      <c r="N115" s="643">
        <v>100</v>
      </c>
      <c r="O115" s="643">
        <v>0.5</v>
      </c>
      <c r="P115" s="29" t="s">
        <v>326</v>
      </c>
      <c r="Q115" s="29" t="s">
        <v>326</v>
      </c>
      <c r="R115" s="32"/>
      <c r="S115" s="32"/>
      <c r="T115" s="586">
        <v>6.2187248072415859E-2</v>
      </c>
      <c r="U115" s="11">
        <v>36.470300000000002</v>
      </c>
      <c r="V115" s="11">
        <v>22.300699999999999</v>
      </c>
      <c r="W115" s="11">
        <v>52.144877000000001</v>
      </c>
      <c r="X115" s="10">
        <v>1025.2524000000001</v>
      </c>
      <c r="Y115" s="11">
        <v>7.2641999999999998</v>
      </c>
      <c r="Z115" s="10">
        <v>103.25700000000001</v>
      </c>
      <c r="AA115" s="11">
        <v>8.3010000000000002</v>
      </c>
      <c r="AB115" s="11">
        <v>0.1303</v>
      </c>
      <c r="AC115" s="11">
        <v>0.52549999999999997</v>
      </c>
      <c r="AD115" s="11">
        <v>36.753799999999998</v>
      </c>
      <c r="AE115" s="11">
        <v>22.4025</v>
      </c>
      <c r="AF115" s="11">
        <v>52.623157999999997</v>
      </c>
      <c r="AG115" s="10">
        <v>1025.5272</v>
      </c>
      <c r="AH115" s="11">
        <v>6.9585999999999997</v>
      </c>
      <c r="AI115" s="10">
        <v>99.254000000000005</v>
      </c>
      <c r="AJ115" s="11">
        <v>8.2959999999999994</v>
      </c>
      <c r="AK115" s="11">
        <v>0.63649999999999995</v>
      </c>
      <c r="AL115" s="11">
        <v>1.1686000000000001</v>
      </c>
      <c r="AM115" s="588">
        <v>12</v>
      </c>
    </row>
    <row r="116" spans="1:39" ht="15">
      <c r="A116" s="29" t="s">
        <v>8</v>
      </c>
      <c r="B116" s="33">
        <v>43171</v>
      </c>
      <c r="C116" s="532">
        <v>0.46333668331163813</v>
      </c>
      <c r="D116" s="29" t="s">
        <v>350</v>
      </c>
      <c r="E116" s="594">
        <v>0.122</v>
      </c>
      <c r="F116" s="593">
        <v>2.35</v>
      </c>
      <c r="G116" s="594">
        <v>0.92700000000000005</v>
      </c>
      <c r="H116" s="29" t="s">
        <v>348</v>
      </c>
      <c r="I116" s="643">
        <v>2</v>
      </c>
      <c r="J116" s="29" t="s">
        <v>349</v>
      </c>
      <c r="K116" s="588">
        <v>14.3</v>
      </c>
      <c r="L116" s="588">
        <v>123</v>
      </c>
      <c r="M116" s="643">
        <v>14</v>
      </c>
      <c r="N116" s="643">
        <v>120</v>
      </c>
      <c r="O116" s="643">
        <v>0.4</v>
      </c>
      <c r="P116" s="29" t="s">
        <v>326</v>
      </c>
      <c r="Q116" s="29" t="s">
        <v>326</v>
      </c>
      <c r="R116" s="32"/>
      <c r="S116" s="32"/>
      <c r="T116" s="586">
        <v>6.7093756444181321E-2</v>
      </c>
      <c r="U116" s="11">
        <v>36.7926</v>
      </c>
      <c r="V116" s="11">
        <v>23.0303</v>
      </c>
      <c r="W116" s="11">
        <v>53.339677000000002</v>
      </c>
      <c r="X116" s="10">
        <v>1025.2859000000001</v>
      </c>
      <c r="Y116" s="11">
        <v>7.0057999999999998</v>
      </c>
      <c r="Z116" s="10">
        <v>101.054</v>
      </c>
      <c r="AA116" s="11">
        <v>8.3040000000000003</v>
      </c>
      <c r="AB116" s="11">
        <v>0.2384</v>
      </c>
      <c r="AC116" s="11">
        <v>0.48420000000000002</v>
      </c>
      <c r="AD116" s="11">
        <v>36.8688</v>
      </c>
      <c r="AE116" s="11">
        <v>22.4832</v>
      </c>
      <c r="AF116" s="11">
        <v>52.856349000000002</v>
      </c>
      <c r="AG116" s="10">
        <v>1025.5923</v>
      </c>
      <c r="AH116" s="11">
        <v>6.9013999999999998</v>
      </c>
      <c r="AI116" s="10">
        <v>98.644000000000005</v>
      </c>
      <c r="AJ116" s="11">
        <v>8.2949999999999999</v>
      </c>
      <c r="AK116" s="11">
        <v>0.71509999999999996</v>
      </c>
      <c r="AL116" s="11">
        <v>1.0726</v>
      </c>
      <c r="AM116" s="588">
        <v>13</v>
      </c>
    </row>
    <row r="117" spans="1:39" ht="15">
      <c r="A117" s="29" t="s">
        <v>8</v>
      </c>
      <c r="B117" s="33">
        <v>43178</v>
      </c>
      <c r="C117" s="532">
        <v>0.43396072470415431</v>
      </c>
      <c r="D117" s="29" t="s">
        <v>350</v>
      </c>
      <c r="E117" s="594">
        <v>0.35099999999999998</v>
      </c>
      <c r="F117" s="593">
        <v>2.72</v>
      </c>
      <c r="G117" s="594">
        <v>0.58899999999999997</v>
      </c>
      <c r="H117" s="29" t="s">
        <v>348</v>
      </c>
      <c r="I117" s="643">
        <v>3</v>
      </c>
      <c r="J117" s="29" t="s">
        <v>349</v>
      </c>
      <c r="K117" s="588">
        <v>13.2</v>
      </c>
      <c r="L117" s="588">
        <v>97.1</v>
      </c>
      <c r="M117" s="643">
        <v>13</v>
      </c>
      <c r="N117" s="643">
        <v>100</v>
      </c>
      <c r="O117" s="643">
        <v>0.7</v>
      </c>
      <c r="P117" s="29" t="s">
        <v>326</v>
      </c>
      <c r="Q117" s="643">
        <v>0.1</v>
      </c>
      <c r="R117" s="32"/>
      <c r="S117" s="32"/>
      <c r="T117" s="586">
        <v>7.6203147893480525E-2</v>
      </c>
      <c r="U117" s="11">
        <v>36.601399999999998</v>
      </c>
      <c r="V117" s="11">
        <v>22.328399999999998</v>
      </c>
      <c r="W117" s="11">
        <v>52.341121000000001</v>
      </c>
      <c r="X117" s="10">
        <v>1025.3448000000001</v>
      </c>
      <c r="Y117" s="11">
        <v>6.8552999999999997</v>
      </c>
      <c r="Z117" s="10">
        <v>97.566999999999993</v>
      </c>
      <c r="AA117" s="11">
        <v>8.2010000000000005</v>
      </c>
      <c r="AB117" s="11">
        <v>0.46110000000000001</v>
      </c>
      <c r="AC117" s="11">
        <v>0.67149999999999999</v>
      </c>
      <c r="AD117" s="11">
        <v>36.858499999999999</v>
      </c>
      <c r="AE117" s="11">
        <v>22.250299999999999</v>
      </c>
      <c r="AF117" s="11">
        <v>52.592298</v>
      </c>
      <c r="AG117" s="10">
        <v>1025.6498999999999</v>
      </c>
      <c r="AH117" s="11">
        <v>6.7621000000000002</v>
      </c>
      <c r="AI117" s="10">
        <v>96.251999999999995</v>
      </c>
      <c r="AJ117" s="11">
        <v>8.1989999999999998</v>
      </c>
      <c r="AK117" s="11">
        <v>1.3705000000000001</v>
      </c>
      <c r="AL117" s="11">
        <v>1.7042999999999999</v>
      </c>
      <c r="AM117" s="588">
        <v>8.9</v>
      </c>
    </row>
    <row r="118" spans="1:39" ht="15">
      <c r="A118" s="29" t="s">
        <v>8</v>
      </c>
      <c r="B118" s="33">
        <v>43185</v>
      </c>
      <c r="C118" s="532">
        <v>3.2252199074074075</v>
      </c>
      <c r="D118" s="643">
        <v>3.2</v>
      </c>
      <c r="E118" s="594">
        <v>3.91</v>
      </c>
      <c r="F118" s="593">
        <v>2.14</v>
      </c>
      <c r="G118" s="594">
        <v>1.41</v>
      </c>
      <c r="H118" s="643">
        <v>4</v>
      </c>
      <c r="I118" s="643">
        <v>2</v>
      </c>
      <c r="J118" s="29" t="s">
        <v>349</v>
      </c>
      <c r="K118" s="588">
        <v>15.2</v>
      </c>
      <c r="L118" s="598">
        <v>122</v>
      </c>
      <c r="M118" s="643">
        <v>15</v>
      </c>
      <c r="N118" s="643">
        <v>120</v>
      </c>
      <c r="O118" s="643">
        <v>0.8</v>
      </c>
      <c r="P118" s="29" t="s">
        <v>326</v>
      </c>
      <c r="Q118" s="643">
        <v>0.2</v>
      </c>
      <c r="R118" s="32"/>
      <c r="S118" s="32"/>
      <c r="T118" s="586">
        <v>7.6829732543355025E-2</v>
      </c>
      <c r="U118" s="11">
        <v>36.672699999999999</v>
      </c>
      <c r="V118" s="11">
        <v>22.071300000000001</v>
      </c>
      <c r="W118" s="11">
        <v>52.156168000000001</v>
      </c>
      <c r="X118" s="10">
        <v>1025.4727</v>
      </c>
      <c r="Y118" s="11">
        <v>6.9119999999999999</v>
      </c>
      <c r="Z118" s="10">
        <v>97.968999999999994</v>
      </c>
      <c r="AA118" s="11">
        <v>8.2200000000000006</v>
      </c>
      <c r="AB118" s="11">
        <v>0.2286</v>
      </c>
      <c r="AC118" s="11">
        <v>0.68600000000000005</v>
      </c>
      <c r="AD118" s="11">
        <v>36.886000000000003</v>
      </c>
      <c r="AE118" s="11">
        <v>22.1647</v>
      </c>
      <c r="AF118" s="11">
        <v>52.534973999999998</v>
      </c>
      <c r="AG118" s="10">
        <v>1025.6958999999999</v>
      </c>
      <c r="AH118" s="11">
        <v>6.6108000000000002</v>
      </c>
      <c r="AI118" s="10">
        <v>93.971999999999994</v>
      </c>
      <c r="AJ118" s="11">
        <v>8.2149999999999999</v>
      </c>
      <c r="AK118" s="11">
        <v>0.97729999999999995</v>
      </c>
      <c r="AL118" s="11">
        <v>1.3411999999999999</v>
      </c>
      <c r="AM118" s="588">
        <v>9.5</v>
      </c>
    </row>
    <row r="119" spans="1:39" ht="15">
      <c r="A119" s="29"/>
      <c r="B119" s="33"/>
      <c r="C119" s="532"/>
      <c r="D119" s="31"/>
      <c r="E119" s="594"/>
      <c r="F119" s="593"/>
      <c r="G119" s="594"/>
      <c r="H119" s="31"/>
      <c r="I119" s="31"/>
      <c r="J119" s="31"/>
      <c r="K119" s="588"/>
      <c r="L119" s="598"/>
      <c r="M119" s="31"/>
      <c r="N119" s="31"/>
      <c r="O119" s="32"/>
      <c r="P119" s="32"/>
      <c r="Q119" s="32"/>
      <c r="R119" s="32"/>
      <c r="S119" s="32"/>
      <c r="T119" s="586"/>
      <c r="U119" s="11"/>
      <c r="V119" s="11"/>
      <c r="W119" s="11"/>
      <c r="X119" s="10"/>
      <c r="Y119" s="11"/>
      <c r="Z119" s="10"/>
      <c r="AA119" s="11"/>
      <c r="AB119" s="11"/>
      <c r="AC119" s="11"/>
      <c r="AD119" s="11"/>
      <c r="AE119" s="11"/>
      <c r="AF119" s="11"/>
      <c r="AG119" s="10"/>
      <c r="AH119" s="11"/>
      <c r="AI119" s="10"/>
      <c r="AJ119" s="11"/>
      <c r="AK119" s="11"/>
      <c r="AL119" s="11"/>
      <c r="AM119" s="588"/>
    </row>
    <row r="120" spans="1:39" ht="15">
      <c r="A120" s="29" t="s">
        <v>11</v>
      </c>
      <c r="B120" s="33">
        <v>43070</v>
      </c>
      <c r="C120" s="511">
        <v>0.84076038610769366</v>
      </c>
      <c r="D120" s="643">
        <v>0.8</v>
      </c>
      <c r="E120" s="587">
        <v>0.42599999999999999</v>
      </c>
      <c r="F120" s="588">
        <v>3.33</v>
      </c>
      <c r="G120" s="587">
        <v>1.38</v>
      </c>
      <c r="H120" s="29" t="s">
        <v>348</v>
      </c>
      <c r="I120" s="643">
        <v>3</v>
      </c>
      <c r="J120" s="29" t="s">
        <v>349</v>
      </c>
      <c r="K120" s="588">
        <v>13.2</v>
      </c>
      <c r="L120" s="588">
        <v>122</v>
      </c>
      <c r="M120" s="643">
        <v>13</v>
      </c>
      <c r="N120" s="643">
        <v>120</v>
      </c>
      <c r="O120" s="643">
        <v>0.5</v>
      </c>
      <c r="P120" s="29" t="s">
        <v>326</v>
      </c>
      <c r="Q120" s="643">
        <v>0.1</v>
      </c>
      <c r="R120" s="32"/>
      <c r="S120" s="32"/>
      <c r="T120" s="586">
        <v>8.8483376191315438E-2</v>
      </c>
      <c r="U120" s="11">
        <v>35.698399999999999</v>
      </c>
      <c r="V120" s="11">
        <v>21.288399999999999</v>
      </c>
      <c r="W120" s="11">
        <v>50.105798999999998</v>
      </c>
      <c r="X120" s="10">
        <v>1024.9489000000001</v>
      </c>
      <c r="Y120" s="11">
        <v>7.1364000000000001</v>
      </c>
      <c r="Z120" s="10">
        <v>99.183999999999997</v>
      </c>
      <c r="AA120" s="11">
        <v>8.1980000000000004</v>
      </c>
      <c r="AB120" s="11">
        <v>0.39550000000000002</v>
      </c>
      <c r="AC120" s="11">
        <v>0.51880000000000004</v>
      </c>
      <c r="AD120" s="11">
        <v>35.792000000000002</v>
      </c>
      <c r="AE120" s="11">
        <v>20.811599999999999</v>
      </c>
      <c r="AF120" s="11">
        <v>49.733645000000003</v>
      </c>
      <c r="AG120" s="10">
        <v>1025.2295999999999</v>
      </c>
      <c r="AH120" s="11">
        <v>7.3967999999999998</v>
      </c>
      <c r="AI120" s="10">
        <v>101.982</v>
      </c>
      <c r="AJ120" s="11">
        <v>8.218</v>
      </c>
      <c r="AK120" s="11">
        <v>1.0250999999999999</v>
      </c>
      <c r="AL120" s="11">
        <v>1.3168</v>
      </c>
      <c r="AM120" s="588">
        <v>5.4</v>
      </c>
    </row>
    <row r="121" spans="1:39" ht="15">
      <c r="A121" s="29" t="s">
        <v>11</v>
      </c>
      <c r="B121" s="33">
        <v>43077</v>
      </c>
      <c r="C121" s="532">
        <v>0.91377637929402855</v>
      </c>
      <c r="D121" s="643">
        <v>0.9</v>
      </c>
      <c r="E121" s="587">
        <v>0.83099999999999996</v>
      </c>
      <c r="F121" s="588">
        <v>2.56</v>
      </c>
      <c r="G121" s="587">
        <v>1.7</v>
      </c>
      <c r="H121" s="29" t="s">
        <v>348</v>
      </c>
      <c r="I121" s="643">
        <v>3</v>
      </c>
      <c r="J121" s="29" t="s">
        <v>349</v>
      </c>
      <c r="K121" s="593">
        <v>16.7</v>
      </c>
      <c r="L121" s="593">
        <v>123</v>
      </c>
      <c r="M121" s="643">
        <v>17</v>
      </c>
      <c r="N121" s="643">
        <v>120</v>
      </c>
      <c r="O121" s="643">
        <v>0.9</v>
      </c>
      <c r="P121" s="29" t="s">
        <v>326</v>
      </c>
      <c r="Q121" s="643">
        <v>0.2</v>
      </c>
      <c r="R121" s="32"/>
      <c r="S121" s="32"/>
      <c r="T121" s="586">
        <v>0.10350864586979559</v>
      </c>
      <c r="U121" s="11">
        <v>35.851700000000001</v>
      </c>
      <c r="V121" s="11">
        <v>21.711400000000001</v>
      </c>
      <c r="W121" s="11">
        <v>50.739623000000002</v>
      </c>
      <c r="X121" s="10">
        <v>1024.9469999999999</v>
      </c>
      <c r="Y121" s="11">
        <v>7.3548</v>
      </c>
      <c r="Z121" s="10">
        <v>103.087</v>
      </c>
      <c r="AA121" s="11">
        <v>8.1780000000000008</v>
      </c>
      <c r="AB121" s="11">
        <v>0.69879999999999998</v>
      </c>
      <c r="AC121" s="11">
        <v>0.65010000000000001</v>
      </c>
      <c r="AD121" s="11">
        <v>35.857799999999997</v>
      </c>
      <c r="AE121" s="11">
        <v>21.468599999999999</v>
      </c>
      <c r="AF121" s="11">
        <v>50.501176000000001</v>
      </c>
      <c r="AG121" s="10">
        <v>1025.0988</v>
      </c>
      <c r="AH121" s="11">
        <v>7.1748000000000003</v>
      </c>
      <c r="AI121" s="10">
        <v>100.133</v>
      </c>
      <c r="AJ121" s="11">
        <v>8.1750000000000007</v>
      </c>
      <c r="AK121" s="11">
        <v>0.98550000000000004</v>
      </c>
      <c r="AL121" s="11">
        <v>2.1116000000000001</v>
      </c>
      <c r="AM121" s="588">
        <v>5.0999999999999996</v>
      </c>
    </row>
    <row r="122" spans="1:39" ht="15">
      <c r="A122" s="29" t="s">
        <v>11</v>
      </c>
      <c r="B122" s="33">
        <v>43084</v>
      </c>
      <c r="C122" s="532">
        <v>0.32426082515300753</v>
      </c>
      <c r="D122" s="29" t="s">
        <v>350</v>
      </c>
      <c r="E122" s="594">
        <v>0.70499999999999996</v>
      </c>
      <c r="F122" s="593">
        <v>2.14</v>
      </c>
      <c r="G122" s="594">
        <v>0.53900000000000003</v>
      </c>
      <c r="H122" s="29" t="s">
        <v>348</v>
      </c>
      <c r="I122" s="643">
        <v>2</v>
      </c>
      <c r="J122" s="29" t="s">
        <v>349</v>
      </c>
      <c r="K122" s="588">
        <v>15</v>
      </c>
      <c r="L122" s="29">
        <v>109</v>
      </c>
      <c r="M122" s="643">
        <v>15</v>
      </c>
      <c r="N122" s="643">
        <v>110</v>
      </c>
      <c r="O122" s="643">
        <v>0.6</v>
      </c>
      <c r="P122" s="29" t="s">
        <v>326</v>
      </c>
      <c r="Q122" s="643">
        <v>0.1</v>
      </c>
      <c r="R122" s="32"/>
      <c r="S122" s="32"/>
      <c r="T122" s="586">
        <v>9.4703719761387917E-2</v>
      </c>
      <c r="U122" s="11">
        <v>35.930399999999999</v>
      </c>
      <c r="V122" s="11">
        <v>22.376799999999999</v>
      </c>
      <c r="W122" s="11">
        <v>51.538663</v>
      </c>
      <c r="X122" s="10">
        <v>1024.8212000000001</v>
      </c>
      <c r="Y122" s="11">
        <v>7.2016</v>
      </c>
      <c r="Z122" s="10">
        <v>102.184</v>
      </c>
      <c r="AA122" s="11">
        <v>8.1999999999999993</v>
      </c>
      <c r="AB122" s="11">
        <v>0.6583</v>
      </c>
      <c r="AC122" s="11">
        <v>0.55389999999999995</v>
      </c>
      <c r="AD122" s="11">
        <v>35.9315</v>
      </c>
      <c r="AE122" s="11">
        <v>21.8172</v>
      </c>
      <c r="AF122" s="11">
        <v>50.959344999999999</v>
      </c>
      <c r="AG122" s="10">
        <v>1025.0583999999999</v>
      </c>
      <c r="AH122" s="11">
        <v>7.1352000000000002</v>
      </c>
      <c r="AI122" s="10">
        <v>100.244</v>
      </c>
      <c r="AJ122" s="11">
        <v>8.2089999999999996</v>
      </c>
      <c r="AK122" s="11">
        <v>0.95899999999999996</v>
      </c>
      <c r="AL122" s="11">
        <v>1.5530999999999999</v>
      </c>
      <c r="AM122" s="588">
        <v>5.7</v>
      </c>
    </row>
    <row r="123" spans="1:39" ht="15">
      <c r="A123" s="29" t="s">
        <v>11</v>
      </c>
      <c r="B123" s="33">
        <v>43091</v>
      </c>
      <c r="C123" s="532">
        <v>0.53798522146165462</v>
      </c>
      <c r="D123" s="643">
        <v>0.5</v>
      </c>
      <c r="E123" s="594">
        <v>1.1499999999999999</v>
      </c>
      <c r="F123" s="593">
        <v>2.41</v>
      </c>
      <c r="G123" s="594">
        <v>0.53</v>
      </c>
      <c r="H123" s="29" t="s">
        <v>348</v>
      </c>
      <c r="I123" s="643">
        <v>2</v>
      </c>
      <c r="J123" s="29" t="s">
        <v>349</v>
      </c>
      <c r="K123" s="29">
        <v>14.2</v>
      </c>
      <c r="L123" s="31">
        <v>106</v>
      </c>
      <c r="M123" s="643">
        <v>14</v>
      </c>
      <c r="N123" s="643">
        <v>110</v>
      </c>
      <c r="O123" s="643">
        <v>0.5</v>
      </c>
      <c r="P123" s="29" t="s">
        <v>326</v>
      </c>
      <c r="Q123" s="29" t="s">
        <v>326</v>
      </c>
      <c r="R123" s="32"/>
      <c r="S123" s="32"/>
      <c r="T123" s="586">
        <v>0.11683970339818643</v>
      </c>
      <c r="U123" s="11">
        <v>36.065300000000001</v>
      </c>
      <c r="V123" s="11">
        <v>22.262799999999999</v>
      </c>
      <c r="W123" s="11">
        <v>51.590065000000003</v>
      </c>
      <c r="X123" s="10">
        <v>1024.9552000000001</v>
      </c>
      <c r="Y123" s="11">
        <v>7.1464999999999996</v>
      </c>
      <c r="Z123" s="10">
        <v>101.276</v>
      </c>
      <c r="AA123" s="11">
        <v>8.1850000000000005</v>
      </c>
      <c r="AB123" s="11">
        <v>0.157</v>
      </c>
      <c r="AC123" s="11">
        <v>0.30730000000000002</v>
      </c>
      <c r="AD123" s="11">
        <v>36.145699999999998</v>
      </c>
      <c r="AE123" s="11">
        <v>21.5837</v>
      </c>
      <c r="AF123" s="11">
        <v>50.982846000000002</v>
      </c>
      <c r="AG123" s="10">
        <v>1025.2862</v>
      </c>
      <c r="AH123" s="11">
        <v>6.8734000000000002</v>
      </c>
      <c r="AI123" s="10">
        <v>96.286000000000001</v>
      </c>
      <c r="AJ123" s="11">
        <v>8.17</v>
      </c>
      <c r="AK123" s="11">
        <v>1.3641000000000001</v>
      </c>
      <c r="AL123" s="11">
        <v>1.6068</v>
      </c>
      <c r="AM123" s="588">
        <v>9</v>
      </c>
    </row>
    <row r="124" spans="1:39" ht="15">
      <c r="A124" s="29" t="s">
        <v>11</v>
      </c>
      <c r="B124" s="33">
        <v>43105</v>
      </c>
      <c r="C124" s="532">
        <v>1.1300844910335468</v>
      </c>
      <c r="D124" s="643">
        <v>1.1000000000000001</v>
      </c>
      <c r="E124" s="594">
        <v>1.08</v>
      </c>
      <c r="F124" s="593">
        <v>2.54</v>
      </c>
      <c r="G124" s="594">
        <v>1.38</v>
      </c>
      <c r="H124" s="29" t="s">
        <v>348</v>
      </c>
      <c r="I124" s="643">
        <v>3</v>
      </c>
      <c r="J124" s="29" t="s">
        <v>349</v>
      </c>
      <c r="K124" s="31">
        <v>15.1</v>
      </c>
      <c r="L124" s="31">
        <v>110</v>
      </c>
      <c r="M124" s="643">
        <v>15</v>
      </c>
      <c r="N124" s="643">
        <v>110</v>
      </c>
      <c r="O124" s="643">
        <v>0.7</v>
      </c>
      <c r="P124" s="29" t="s">
        <v>326</v>
      </c>
      <c r="Q124" s="643">
        <v>0.1</v>
      </c>
      <c r="R124" s="32"/>
      <c r="S124" s="32"/>
      <c r="T124" s="586">
        <v>7.0479528963612009E-2</v>
      </c>
      <c r="U124" s="11">
        <v>36.456200000000003</v>
      </c>
      <c r="V124" s="11">
        <v>23.656600000000001</v>
      </c>
      <c r="W124" s="11">
        <v>53.578724999999999</v>
      </c>
      <c r="X124" s="10">
        <v>1024.8489999999999</v>
      </c>
      <c r="Y124" s="11">
        <v>7.0010000000000003</v>
      </c>
      <c r="Z124" s="10">
        <v>101.89</v>
      </c>
      <c r="AA124" s="11">
        <v>8.2089999999999996</v>
      </c>
      <c r="AB124" s="11">
        <v>0.55879999999999996</v>
      </c>
      <c r="AC124" s="11">
        <v>0.221</v>
      </c>
      <c r="AD124" s="11">
        <v>36.500999999999998</v>
      </c>
      <c r="AE124" s="11">
        <v>23.373799999999999</v>
      </c>
      <c r="AF124" s="11">
        <v>53.341217</v>
      </c>
      <c r="AG124" s="10">
        <v>1025.0447999999999</v>
      </c>
      <c r="AH124" s="11">
        <v>6.6540999999999997</v>
      </c>
      <c r="AI124" s="10">
        <v>96.391999999999996</v>
      </c>
      <c r="AJ124" s="11">
        <v>8.1869999999999994</v>
      </c>
      <c r="AK124" s="11">
        <v>1.7153</v>
      </c>
      <c r="AL124" s="11">
        <v>2.0693000000000001</v>
      </c>
      <c r="AM124" s="588">
        <v>9.5</v>
      </c>
    </row>
    <row r="125" spans="1:39" ht="15">
      <c r="A125" s="29" t="s">
        <v>11</v>
      </c>
      <c r="B125" s="33">
        <v>43115</v>
      </c>
      <c r="C125" s="532">
        <v>2.4402350723906916</v>
      </c>
      <c r="D125" s="643">
        <v>2.4</v>
      </c>
      <c r="E125" s="594">
        <v>2.68</v>
      </c>
      <c r="F125" s="593">
        <v>3.77</v>
      </c>
      <c r="G125" s="594">
        <v>1.33</v>
      </c>
      <c r="H125" s="29" t="s">
        <v>348</v>
      </c>
      <c r="I125" s="643">
        <v>4</v>
      </c>
      <c r="J125" s="29" t="s">
        <v>349</v>
      </c>
      <c r="K125" s="29">
        <v>14.5</v>
      </c>
      <c r="L125" s="31">
        <v>111</v>
      </c>
      <c r="M125" s="643">
        <v>14</v>
      </c>
      <c r="N125" s="643">
        <v>110</v>
      </c>
      <c r="O125" s="643">
        <v>0.8</v>
      </c>
      <c r="P125" s="29" t="s">
        <v>326</v>
      </c>
      <c r="Q125" s="643">
        <v>0.1</v>
      </c>
      <c r="R125" s="32"/>
      <c r="S125" s="32"/>
      <c r="T125" s="586">
        <v>8.0011773000464206E-2</v>
      </c>
      <c r="U125" s="11">
        <v>36.4497</v>
      </c>
      <c r="V125" s="11">
        <v>22.822099999999999</v>
      </c>
      <c r="W125" s="11">
        <v>52.675725999999997</v>
      </c>
      <c r="X125" s="10">
        <v>1025.0880999999999</v>
      </c>
      <c r="Y125" s="11">
        <v>6.8470000000000004</v>
      </c>
      <c r="Z125" s="10">
        <v>98.21</v>
      </c>
      <c r="AA125" s="11">
        <v>8.2219999999999995</v>
      </c>
      <c r="AB125" s="11">
        <v>0.43759999999999999</v>
      </c>
      <c r="AC125" s="11">
        <v>1.0241</v>
      </c>
      <c r="AD125" s="11">
        <v>36.560899999999997</v>
      </c>
      <c r="AE125" s="11">
        <v>22.758700000000001</v>
      </c>
      <c r="AF125" s="11">
        <v>52.758387999999997</v>
      </c>
      <c r="AG125" s="10">
        <v>1025.2689</v>
      </c>
      <c r="AH125" s="11">
        <v>6.7236000000000002</v>
      </c>
      <c r="AI125" s="10">
        <v>96.394999999999996</v>
      </c>
      <c r="AJ125" s="11">
        <v>8.218</v>
      </c>
      <c r="AK125" s="11">
        <v>1.3219000000000001</v>
      </c>
      <c r="AL125" s="11">
        <v>1.1531</v>
      </c>
      <c r="AM125" s="588">
        <v>7.7</v>
      </c>
    </row>
    <row r="126" spans="1:39" ht="15">
      <c r="A126" s="29" t="s">
        <v>11</v>
      </c>
      <c r="B126" s="33">
        <v>43122</v>
      </c>
      <c r="C126" s="532">
        <v>0.87639053600846839</v>
      </c>
      <c r="D126" s="643">
        <v>0.9</v>
      </c>
      <c r="E126" s="594">
        <v>0.87</v>
      </c>
      <c r="F126" s="593">
        <v>2.79</v>
      </c>
      <c r="G126" s="594">
        <v>0.81299999999999994</v>
      </c>
      <c r="H126" s="29" t="s">
        <v>348</v>
      </c>
      <c r="I126" s="643">
        <v>3</v>
      </c>
      <c r="J126" s="29" t="s">
        <v>349</v>
      </c>
      <c r="K126" s="588">
        <v>14.2</v>
      </c>
      <c r="L126" s="588">
        <v>114</v>
      </c>
      <c r="M126" s="643">
        <v>14</v>
      </c>
      <c r="N126" s="643">
        <v>110</v>
      </c>
      <c r="O126" s="643">
        <v>0.7</v>
      </c>
      <c r="P126" s="29" t="s">
        <v>326</v>
      </c>
      <c r="Q126" s="643">
        <v>0.1</v>
      </c>
      <c r="R126" s="32"/>
      <c r="S126" s="32"/>
      <c r="T126" s="586">
        <v>7.5806983560620309E-2</v>
      </c>
      <c r="U126" s="11">
        <v>36.368400000000001</v>
      </c>
      <c r="V126" s="11">
        <v>24.073399999999999</v>
      </c>
      <c r="W126" s="11">
        <v>53.911489000000003</v>
      </c>
      <c r="X126" s="10">
        <v>1024.6583000000001</v>
      </c>
      <c r="Y126" s="11">
        <v>7.0061</v>
      </c>
      <c r="Z126" s="10">
        <v>102.646</v>
      </c>
      <c r="AA126" s="11">
        <v>8.2089999999999996</v>
      </c>
      <c r="AB126" s="11">
        <v>0.20649999999999999</v>
      </c>
      <c r="AC126" s="11">
        <v>0.41799999999999998</v>
      </c>
      <c r="AD126" s="11">
        <v>36.406199999999998</v>
      </c>
      <c r="AE126" s="11">
        <v>23.613199999999999</v>
      </c>
      <c r="AF126" s="11">
        <v>53.475005000000003</v>
      </c>
      <c r="AG126" s="10">
        <v>1024.9022</v>
      </c>
      <c r="AH126" s="11">
        <v>6.9569999999999999</v>
      </c>
      <c r="AI126" s="10">
        <v>101.14400000000001</v>
      </c>
      <c r="AJ126" s="11">
        <v>8.2080000000000002</v>
      </c>
      <c r="AK126" s="11">
        <v>0.79749999999999999</v>
      </c>
      <c r="AL126" s="11">
        <v>1.4091</v>
      </c>
      <c r="AM126" s="588">
        <v>8</v>
      </c>
    </row>
    <row r="127" spans="1:39" ht="15">
      <c r="A127" s="29" t="s">
        <v>11</v>
      </c>
      <c r="B127" s="33">
        <v>43129</v>
      </c>
      <c r="C127" s="532">
        <v>0.60264216940773996</v>
      </c>
      <c r="D127" s="643">
        <v>0.6</v>
      </c>
      <c r="E127" s="594">
        <v>0.221</v>
      </c>
      <c r="F127" s="593">
        <v>2.17</v>
      </c>
      <c r="G127" s="594">
        <v>0.78700000000000003</v>
      </c>
      <c r="H127" s="29" t="s">
        <v>348</v>
      </c>
      <c r="I127" s="643">
        <v>2</v>
      </c>
      <c r="J127" s="29" t="s">
        <v>349</v>
      </c>
      <c r="K127" s="29">
        <v>13.7</v>
      </c>
      <c r="L127" s="29">
        <v>115</v>
      </c>
      <c r="M127" s="643">
        <v>14</v>
      </c>
      <c r="N127" s="643">
        <v>120</v>
      </c>
      <c r="O127" s="643">
        <v>0.6</v>
      </c>
      <c r="P127" s="29" t="s">
        <v>326</v>
      </c>
      <c r="Q127" s="643">
        <v>0.1</v>
      </c>
      <c r="R127" s="32"/>
      <c r="S127" s="32"/>
      <c r="T127" s="586">
        <v>7.9940898296160148E-2</v>
      </c>
      <c r="U127" s="11">
        <v>36.378700000000002</v>
      </c>
      <c r="V127" s="11">
        <v>23.421900000000001</v>
      </c>
      <c r="W127" s="11">
        <v>53.225993000000003</v>
      </c>
      <c r="X127" s="10">
        <v>1024.8597</v>
      </c>
      <c r="Y127" s="11">
        <v>6.9333999999999998</v>
      </c>
      <c r="Z127" s="10">
        <v>100.452</v>
      </c>
      <c r="AA127" s="11">
        <v>8.2360000000000007</v>
      </c>
      <c r="AB127" s="11">
        <v>0.43120000000000003</v>
      </c>
      <c r="AC127" s="11">
        <v>0.67459999999999998</v>
      </c>
      <c r="AD127" s="11">
        <v>36.362200000000001</v>
      </c>
      <c r="AE127" s="11">
        <v>23.254899999999999</v>
      </c>
      <c r="AF127" s="11">
        <v>53.033929000000001</v>
      </c>
      <c r="AG127" s="10">
        <v>1024.9739</v>
      </c>
      <c r="AH127" s="11">
        <v>6.8258000000000001</v>
      </c>
      <c r="AI127" s="10">
        <v>98.596999999999994</v>
      </c>
      <c r="AJ127" s="11">
        <v>8.2289999999999992</v>
      </c>
      <c r="AK127" s="11">
        <v>0.92049999999999998</v>
      </c>
      <c r="AL127" s="11">
        <v>1.2946</v>
      </c>
      <c r="AM127" s="588">
        <v>8</v>
      </c>
    </row>
    <row r="128" spans="1:39" ht="15">
      <c r="A128" s="29" t="s">
        <v>11</v>
      </c>
      <c r="B128" s="33">
        <v>43136</v>
      </c>
      <c r="C128" s="532">
        <v>0.50749173792772106</v>
      </c>
      <c r="D128" s="643">
        <v>0.5</v>
      </c>
      <c r="E128" s="594">
        <v>-0.151</v>
      </c>
      <c r="F128" s="593">
        <v>2.48</v>
      </c>
      <c r="G128" s="594">
        <v>0.46899999999999997</v>
      </c>
      <c r="H128" s="29" t="s">
        <v>348</v>
      </c>
      <c r="I128" s="643">
        <v>2</v>
      </c>
      <c r="J128" s="29" t="s">
        <v>349</v>
      </c>
      <c r="K128" s="588">
        <v>15.9</v>
      </c>
      <c r="L128" s="588">
        <v>120</v>
      </c>
      <c r="M128" s="643">
        <v>16</v>
      </c>
      <c r="N128" s="643">
        <v>120</v>
      </c>
      <c r="O128" s="643">
        <v>0.8</v>
      </c>
      <c r="P128" s="29" t="s">
        <v>326</v>
      </c>
      <c r="Q128" s="643">
        <v>0.2</v>
      </c>
      <c r="R128" s="32"/>
      <c r="S128" s="32"/>
      <c r="T128" s="586">
        <v>6.2885682693373746E-2</v>
      </c>
      <c r="U128" s="11">
        <v>36.301099999999998</v>
      </c>
      <c r="V128" s="11">
        <v>23.580200000000001</v>
      </c>
      <c r="W128" s="11">
        <v>53.294454999999999</v>
      </c>
      <c r="X128" s="10">
        <v>1024.7537</v>
      </c>
      <c r="Y128" s="11">
        <v>6.9637000000000002</v>
      </c>
      <c r="Z128" s="10">
        <v>101.123</v>
      </c>
      <c r="AA128" s="11">
        <v>8.2550000000000008</v>
      </c>
      <c r="AB128" s="11">
        <v>0.28339999999999999</v>
      </c>
      <c r="AC128" s="11">
        <v>0.28820000000000001</v>
      </c>
      <c r="AD128" s="11">
        <v>36.453600000000002</v>
      </c>
      <c r="AE128" s="11">
        <v>23.200900000000001</v>
      </c>
      <c r="AF128" s="11">
        <v>53.095199000000001</v>
      </c>
      <c r="AG128" s="10">
        <v>1025.0678</v>
      </c>
      <c r="AH128" s="11">
        <v>6.6569000000000003</v>
      </c>
      <c r="AI128" s="10">
        <v>96.117999999999995</v>
      </c>
      <c r="AJ128" s="11">
        <v>8.234</v>
      </c>
      <c r="AK128" s="11">
        <v>1.7367999999999999</v>
      </c>
      <c r="AL128" s="11">
        <v>1.3512999999999999</v>
      </c>
      <c r="AM128" s="588">
        <v>10.3</v>
      </c>
    </row>
    <row r="129" spans="1:39" ht="15">
      <c r="A129" s="29" t="s">
        <v>11</v>
      </c>
      <c r="B129" s="33">
        <v>43143</v>
      </c>
      <c r="C129" s="532">
        <v>0.93677609238121251</v>
      </c>
      <c r="D129" s="643">
        <v>0.9</v>
      </c>
      <c r="E129" s="594">
        <v>0.75</v>
      </c>
      <c r="F129" s="593">
        <v>2.62</v>
      </c>
      <c r="G129" s="594">
        <v>0.63700000000000001</v>
      </c>
      <c r="H129" s="29" t="s">
        <v>348</v>
      </c>
      <c r="I129" s="643">
        <v>3</v>
      </c>
      <c r="J129" s="29" t="s">
        <v>349</v>
      </c>
      <c r="K129" s="588">
        <v>15.4</v>
      </c>
      <c r="L129" s="588">
        <v>151</v>
      </c>
      <c r="M129" s="643">
        <v>15</v>
      </c>
      <c r="N129" s="643">
        <v>150</v>
      </c>
      <c r="O129" s="643">
        <v>0.5</v>
      </c>
      <c r="P129" s="29" t="s">
        <v>326</v>
      </c>
      <c r="Q129" s="29" t="s">
        <v>326</v>
      </c>
      <c r="R129" s="32"/>
      <c r="S129" s="32"/>
      <c r="T129" s="586">
        <v>7.2885925814682812E-2</v>
      </c>
      <c r="U129" s="11">
        <v>36.567</v>
      </c>
      <c r="V129" s="11">
        <v>23.420300000000001</v>
      </c>
      <c r="W129" s="11">
        <v>53.468618999999997</v>
      </c>
      <c r="X129" s="10">
        <v>1025.0018</v>
      </c>
      <c r="Y129" s="11">
        <v>6.8201000000000001</v>
      </c>
      <c r="Z129" s="10">
        <v>98.915000000000006</v>
      </c>
      <c r="AA129" s="11">
        <v>8.3059999999999992</v>
      </c>
      <c r="AB129" s="11">
        <v>0.25850000000000001</v>
      </c>
      <c r="AC129" s="11">
        <v>0.49469999999999997</v>
      </c>
      <c r="AD129" s="11">
        <v>36.5627</v>
      </c>
      <c r="AE129" s="11">
        <v>23.1814</v>
      </c>
      <c r="AF129" s="11">
        <v>53.214478</v>
      </c>
      <c r="AG129" s="10">
        <v>1025.1478</v>
      </c>
      <c r="AH129" s="11">
        <v>6.7361000000000004</v>
      </c>
      <c r="AI129" s="10">
        <v>97.29</v>
      </c>
      <c r="AJ129" s="11">
        <v>8.3030000000000008</v>
      </c>
      <c r="AK129" s="11">
        <v>0.89419999999999999</v>
      </c>
      <c r="AL129" s="11">
        <v>1.1736</v>
      </c>
      <c r="AM129" s="588">
        <v>11.5</v>
      </c>
    </row>
    <row r="130" spans="1:39" ht="15">
      <c r="A130" s="29" t="s">
        <v>11</v>
      </c>
      <c r="B130" s="33">
        <v>43150</v>
      </c>
      <c r="C130" s="532">
        <v>0.44807939073474484</v>
      </c>
      <c r="D130" s="29" t="s">
        <v>350</v>
      </c>
      <c r="E130" s="594">
        <v>0.7</v>
      </c>
      <c r="F130" s="593">
        <v>2.2400000000000002</v>
      </c>
      <c r="G130" s="594">
        <v>1.5</v>
      </c>
      <c r="H130" s="29" t="s">
        <v>348</v>
      </c>
      <c r="I130" s="643">
        <v>2</v>
      </c>
      <c r="J130" s="29" t="s">
        <v>349</v>
      </c>
      <c r="K130" s="588">
        <v>14.5</v>
      </c>
      <c r="L130" s="588">
        <v>116</v>
      </c>
      <c r="M130" s="643">
        <v>14</v>
      </c>
      <c r="N130" s="643">
        <v>120</v>
      </c>
      <c r="O130" s="643">
        <v>0.8</v>
      </c>
      <c r="P130" s="29" t="s">
        <v>326</v>
      </c>
      <c r="Q130" s="643">
        <v>0.1</v>
      </c>
      <c r="R130" s="32"/>
      <c r="S130" s="32"/>
      <c r="T130" s="591">
        <v>8.7084161812827979E-2</v>
      </c>
      <c r="U130" s="11">
        <v>36.639600000000002</v>
      </c>
      <c r="V130" s="11">
        <v>23.9984</v>
      </c>
      <c r="W130" s="11">
        <v>54.186737999999998</v>
      </c>
      <c r="X130" s="10">
        <v>1024.8842</v>
      </c>
      <c r="Y130" s="11">
        <v>6.7826000000000004</v>
      </c>
      <c r="Z130" s="10">
        <v>99.399000000000001</v>
      </c>
      <c r="AA130" s="11">
        <v>8.3650000000000002</v>
      </c>
      <c r="AB130" s="11">
        <v>0.45219999999999999</v>
      </c>
      <c r="AC130" s="11">
        <v>0.76019999999999999</v>
      </c>
      <c r="AD130" s="11">
        <v>36.676499999999997</v>
      </c>
      <c r="AE130" s="11">
        <v>24.017700000000001</v>
      </c>
      <c r="AF130" s="11">
        <v>54.264488</v>
      </c>
      <c r="AG130" s="10">
        <v>1024.9872</v>
      </c>
      <c r="AH130" s="11">
        <v>6.69</v>
      </c>
      <c r="AI130" s="10">
        <v>98.094999999999999</v>
      </c>
      <c r="AJ130" s="11">
        <v>8.3539999999999992</v>
      </c>
      <c r="AK130" s="11">
        <v>0.89170000000000005</v>
      </c>
      <c r="AL130" s="11">
        <v>1.2957000000000001</v>
      </c>
      <c r="AM130" s="588">
        <v>6.8</v>
      </c>
    </row>
    <row r="131" spans="1:39" ht="15">
      <c r="A131" s="29" t="s">
        <v>11</v>
      </c>
      <c r="B131" s="33">
        <v>43157</v>
      </c>
      <c r="C131" s="532">
        <v>1.5733568161695299</v>
      </c>
      <c r="D131" s="643">
        <v>1.6</v>
      </c>
      <c r="E131" s="594">
        <v>2.0499999999999998</v>
      </c>
      <c r="F131" s="593">
        <v>1.57</v>
      </c>
      <c r="G131" s="594">
        <v>1.1299999999999999</v>
      </c>
      <c r="H131" s="29" t="s">
        <v>348</v>
      </c>
      <c r="I131" s="29" t="s">
        <v>349</v>
      </c>
      <c r="J131" s="29" t="s">
        <v>349</v>
      </c>
      <c r="K131" s="588">
        <v>14.3</v>
      </c>
      <c r="L131" s="588">
        <v>111</v>
      </c>
      <c r="M131" s="643">
        <v>14</v>
      </c>
      <c r="N131" s="643">
        <v>110</v>
      </c>
      <c r="O131" s="643">
        <v>0.6</v>
      </c>
      <c r="P131" s="29" t="s">
        <v>326</v>
      </c>
      <c r="Q131" s="29" t="s">
        <v>326</v>
      </c>
      <c r="R131" s="32"/>
      <c r="S131" s="32"/>
      <c r="T131" s="586">
        <v>7.9178242455021614E-2</v>
      </c>
      <c r="U131" s="11">
        <v>36.7331</v>
      </c>
      <c r="V131" s="11">
        <v>23.338799999999999</v>
      </c>
      <c r="W131" s="11">
        <v>53.595888000000002</v>
      </c>
      <c r="X131" s="10">
        <v>1025.1501000000001</v>
      </c>
      <c r="Y131" s="11">
        <v>6.8015999999999996</v>
      </c>
      <c r="Z131" s="10">
        <v>98.602000000000004</v>
      </c>
      <c r="AA131" s="11">
        <v>8.24</v>
      </c>
      <c r="AB131" s="11">
        <v>0.37769999999999998</v>
      </c>
      <c r="AC131" s="11">
        <v>0.59730000000000005</v>
      </c>
      <c r="AD131" s="11">
        <v>36.769799999999996</v>
      </c>
      <c r="AE131" s="11">
        <v>23.33</v>
      </c>
      <c r="AF131" s="11">
        <v>53.642431999999999</v>
      </c>
      <c r="AG131" s="10">
        <v>1025.2621999999999</v>
      </c>
      <c r="AH131" s="11">
        <v>6.7218</v>
      </c>
      <c r="AI131" s="10">
        <v>97.450999999999993</v>
      </c>
      <c r="AJ131" s="11">
        <v>8.2309999999999999</v>
      </c>
      <c r="AK131" s="11">
        <v>0.61570000000000003</v>
      </c>
      <c r="AL131" s="11">
        <v>1.179</v>
      </c>
      <c r="AM131" s="588">
        <v>9.9</v>
      </c>
    </row>
    <row r="132" spans="1:39" ht="15">
      <c r="A132" s="29" t="s">
        <v>11</v>
      </c>
      <c r="B132" s="33">
        <v>43164</v>
      </c>
      <c r="C132" s="532">
        <v>1.5095604792123378</v>
      </c>
      <c r="D132" s="643">
        <v>1.5</v>
      </c>
      <c r="E132" s="594">
        <v>0.154</v>
      </c>
      <c r="F132" s="593">
        <v>2.66</v>
      </c>
      <c r="G132" s="594">
        <v>0.27600000000000002</v>
      </c>
      <c r="H132" s="29" t="s">
        <v>348</v>
      </c>
      <c r="I132" s="643">
        <v>3</v>
      </c>
      <c r="J132" s="29" t="s">
        <v>349</v>
      </c>
      <c r="K132" s="588">
        <v>14.1</v>
      </c>
      <c r="L132" s="588">
        <v>94.4</v>
      </c>
      <c r="M132" s="643">
        <v>14</v>
      </c>
      <c r="N132" s="643">
        <v>90</v>
      </c>
      <c r="O132" s="643">
        <v>0.5</v>
      </c>
      <c r="P132" s="29" t="s">
        <v>326</v>
      </c>
      <c r="Q132" s="29" t="s">
        <v>326</v>
      </c>
      <c r="R132" s="32"/>
      <c r="S132" s="32"/>
      <c r="T132" s="586">
        <v>6.6534693245348012E-2</v>
      </c>
      <c r="U132" s="11">
        <v>36.6601</v>
      </c>
      <c r="V132" s="11">
        <v>22.4451</v>
      </c>
      <c r="W132" s="11">
        <v>52.540654000000004</v>
      </c>
      <c r="X132" s="10">
        <v>1025.3566000000001</v>
      </c>
      <c r="Y132" s="11">
        <v>6.9528999999999996</v>
      </c>
      <c r="Z132" s="10">
        <v>99.194000000000003</v>
      </c>
      <c r="AA132" s="11">
        <v>8.2880000000000003</v>
      </c>
      <c r="AB132" s="11">
        <v>0.33100000000000002</v>
      </c>
      <c r="AC132" s="11">
        <v>0.51280000000000003</v>
      </c>
      <c r="AD132" s="11">
        <v>36.8065</v>
      </c>
      <c r="AE132" s="11">
        <v>22.143799999999999</v>
      </c>
      <c r="AF132" s="11">
        <v>52.411185000000003</v>
      </c>
      <c r="AG132" s="10">
        <v>1025.6324</v>
      </c>
      <c r="AH132" s="11">
        <v>6.8925999999999998</v>
      </c>
      <c r="AI132" s="10">
        <v>97.896000000000001</v>
      </c>
      <c r="AJ132" s="11">
        <v>8.2850000000000001</v>
      </c>
      <c r="AK132" s="11">
        <v>0.95660000000000001</v>
      </c>
      <c r="AL132" s="11">
        <v>1.2263999999999999</v>
      </c>
      <c r="AM132" s="588">
        <v>10.5</v>
      </c>
    </row>
    <row r="133" spans="1:39" ht="15">
      <c r="A133" s="29" t="s">
        <v>11</v>
      </c>
      <c r="B133" s="33">
        <v>43171</v>
      </c>
      <c r="C133" s="532">
        <v>0.63604400445102705</v>
      </c>
      <c r="D133" s="643">
        <v>0.6</v>
      </c>
      <c r="E133" s="594">
        <v>0.223</v>
      </c>
      <c r="F133" s="593">
        <v>1.87</v>
      </c>
      <c r="G133" s="594">
        <v>0.40400000000000003</v>
      </c>
      <c r="H133" s="29" t="s">
        <v>348</v>
      </c>
      <c r="I133" s="29" t="s">
        <v>349</v>
      </c>
      <c r="J133" s="29" t="s">
        <v>349</v>
      </c>
      <c r="K133" s="588">
        <v>13.8</v>
      </c>
      <c r="L133" s="588">
        <v>122</v>
      </c>
      <c r="M133" s="643">
        <v>14</v>
      </c>
      <c r="N133" s="643">
        <v>120</v>
      </c>
      <c r="O133" s="643">
        <v>0.6</v>
      </c>
      <c r="P133" s="29" t="s">
        <v>326</v>
      </c>
      <c r="Q133" s="643">
        <v>0.1</v>
      </c>
      <c r="R133" s="32"/>
      <c r="S133" s="32"/>
      <c r="T133" s="586">
        <v>7.4716064574975607E-2</v>
      </c>
      <c r="U133" s="11">
        <v>36.768900000000002</v>
      </c>
      <c r="V133" s="11">
        <v>22.786999999999999</v>
      </c>
      <c r="W133" s="11">
        <v>53.046975000000003</v>
      </c>
      <c r="X133" s="10">
        <v>1025.3389</v>
      </c>
      <c r="Y133" s="11">
        <v>7.0522</v>
      </c>
      <c r="Z133" s="10">
        <v>101.27800000000001</v>
      </c>
      <c r="AA133" s="11">
        <v>8.3030000000000008</v>
      </c>
      <c r="AB133" s="11">
        <v>0.31159999999999999</v>
      </c>
      <c r="AC133" s="11">
        <v>0.55720000000000003</v>
      </c>
      <c r="AD133" s="11">
        <v>36.870399999999997</v>
      </c>
      <c r="AE133" s="11">
        <v>22.5123</v>
      </c>
      <c r="AF133" s="11">
        <v>52.888934999999996</v>
      </c>
      <c r="AG133" s="10">
        <v>1025.5763999999999</v>
      </c>
      <c r="AH133" s="11">
        <v>6.8981000000000003</v>
      </c>
      <c r="AI133" s="10">
        <v>98.647999999999996</v>
      </c>
      <c r="AJ133" s="11">
        <v>8.2959999999999994</v>
      </c>
      <c r="AK133" s="11">
        <v>0.88439999999999996</v>
      </c>
      <c r="AL133" s="11">
        <v>1.583</v>
      </c>
      <c r="AM133" s="588">
        <v>12.9</v>
      </c>
    </row>
    <row r="134" spans="1:39" ht="15">
      <c r="A134" s="29" t="s">
        <v>11</v>
      </c>
      <c r="B134" s="33">
        <v>43178</v>
      </c>
      <c r="C134" s="532">
        <v>0.6281181674788141</v>
      </c>
      <c r="D134" s="643">
        <v>0.6</v>
      </c>
      <c r="E134" s="594">
        <v>1.54</v>
      </c>
      <c r="F134" s="593">
        <v>2.4900000000000002</v>
      </c>
      <c r="G134" s="594">
        <v>1.56</v>
      </c>
      <c r="H134" s="29" t="s">
        <v>348</v>
      </c>
      <c r="I134" s="643">
        <v>2</v>
      </c>
      <c r="J134" s="29" t="s">
        <v>349</v>
      </c>
      <c r="K134" s="588">
        <v>12.9</v>
      </c>
      <c r="L134" s="588">
        <v>113</v>
      </c>
      <c r="M134" s="643">
        <v>13</v>
      </c>
      <c r="N134" s="643">
        <v>110</v>
      </c>
      <c r="O134" s="643">
        <v>0.7</v>
      </c>
      <c r="P134" s="29" t="s">
        <v>326</v>
      </c>
      <c r="Q134" s="643">
        <v>0.1</v>
      </c>
      <c r="R134" s="32"/>
      <c r="S134" s="32"/>
      <c r="T134" s="586">
        <v>7.2274630487867073E-2</v>
      </c>
      <c r="U134" s="11">
        <v>36.840299999999999</v>
      </c>
      <c r="V134" s="11">
        <v>22.823599999999999</v>
      </c>
      <c r="W134" s="11">
        <v>53.178078999999997</v>
      </c>
      <c r="X134" s="10">
        <v>1025.3842999999999</v>
      </c>
      <c r="Y134" s="11">
        <v>6.9077000000000002</v>
      </c>
      <c r="Z134" s="10">
        <v>99.308000000000007</v>
      </c>
      <c r="AA134" s="11">
        <v>8.2170000000000005</v>
      </c>
      <c r="AB134" s="11">
        <v>0.2021</v>
      </c>
      <c r="AC134" s="11">
        <v>0.50039999999999996</v>
      </c>
      <c r="AD134" s="11">
        <v>36.856200000000001</v>
      </c>
      <c r="AE134" s="11">
        <v>22.249400000000001</v>
      </c>
      <c r="AF134" s="11">
        <v>52.587577000000003</v>
      </c>
      <c r="AG134" s="10">
        <v>1025.6395</v>
      </c>
      <c r="AH134" s="11">
        <v>6.9073000000000002</v>
      </c>
      <c r="AI134" s="10">
        <v>98.316000000000003</v>
      </c>
      <c r="AJ134" s="11">
        <v>8.2140000000000004</v>
      </c>
      <c r="AK134" s="11">
        <v>0.50119999999999998</v>
      </c>
      <c r="AL134" s="11">
        <v>1.4372</v>
      </c>
      <c r="AM134" s="588">
        <v>10.5</v>
      </c>
    </row>
    <row r="135" spans="1:39" ht="15">
      <c r="A135" s="29" t="s">
        <v>11</v>
      </c>
      <c r="B135" s="33">
        <v>43185</v>
      </c>
      <c r="C135" s="532">
        <v>3.7716766563769615</v>
      </c>
      <c r="D135" s="643">
        <v>3.8</v>
      </c>
      <c r="E135" s="594">
        <v>4.72</v>
      </c>
      <c r="F135" s="593">
        <v>2.91</v>
      </c>
      <c r="G135" s="594">
        <v>1.45</v>
      </c>
      <c r="H135" s="643">
        <v>5</v>
      </c>
      <c r="I135" s="643">
        <v>3</v>
      </c>
      <c r="J135" s="29" t="s">
        <v>349</v>
      </c>
      <c r="K135" s="588">
        <v>14.4</v>
      </c>
      <c r="L135" s="588">
        <v>111</v>
      </c>
      <c r="M135" s="643">
        <v>14</v>
      </c>
      <c r="N135" s="643">
        <v>110</v>
      </c>
      <c r="O135" s="643">
        <v>0.8</v>
      </c>
      <c r="P135" s="29" t="s">
        <v>326</v>
      </c>
      <c r="Q135" s="643">
        <v>0.2</v>
      </c>
      <c r="R135" s="32"/>
      <c r="S135" s="32"/>
      <c r="T135" s="586">
        <v>7.5016560126700507E-2</v>
      </c>
      <c r="U135" s="11">
        <v>36.487400000000001</v>
      </c>
      <c r="V135" s="11">
        <v>21.941700000000001</v>
      </c>
      <c r="W135" s="11">
        <v>51.783763999999998</v>
      </c>
      <c r="X135" s="10">
        <v>1025.3667</v>
      </c>
      <c r="Y135" s="11">
        <v>6.8884999999999996</v>
      </c>
      <c r="Z135" s="10">
        <v>97.307000000000002</v>
      </c>
      <c r="AA135" s="11">
        <v>8.2129999999999992</v>
      </c>
      <c r="AB135" s="11">
        <v>0.31209999999999999</v>
      </c>
      <c r="AC135" s="11">
        <v>0.89059999999999995</v>
      </c>
      <c r="AD135" s="11">
        <v>36.798999999999999</v>
      </c>
      <c r="AE135" s="11">
        <v>22.148700000000002</v>
      </c>
      <c r="AF135" s="11">
        <v>52.407079000000003</v>
      </c>
      <c r="AG135" s="10">
        <v>1025.6266000000001</v>
      </c>
      <c r="AH135" s="11">
        <v>6.6767000000000003</v>
      </c>
      <c r="AI135" s="10">
        <v>94.832999999999998</v>
      </c>
      <c r="AJ135" s="11">
        <v>8.2159999999999993</v>
      </c>
      <c r="AK135" s="11">
        <v>1.0649</v>
      </c>
      <c r="AL135" s="11">
        <v>1.5793999999999999</v>
      </c>
      <c r="AM135" s="588">
        <v>8.6</v>
      </c>
    </row>
    <row r="136" spans="1:39">
      <c r="A136" s="539"/>
      <c r="B136" s="539"/>
      <c r="C136" s="539"/>
      <c r="D136" s="539"/>
      <c r="E136" s="592"/>
      <c r="F136" s="592"/>
      <c r="G136" s="592"/>
      <c r="H136" s="539"/>
      <c r="I136" s="539"/>
      <c r="J136" s="539"/>
      <c r="K136" s="539"/>
      <c r="L136" s="539"/>
      <c r="M136" s="539"/>
      <c r="N136" s="539"/>
      <c r="O136" s="539"/>
      <c r="P136" s="539"/>
      <c r="Q136" s="539"/>
      <c r="R136" s="539"/>
      <c r="S136" s="539"/>
      <c r="T136" s="591"/>
      <c r="U136" s="195"/>
      <c r="V136" s="195"/>
      <c r="W136" s="195"/>
      <c r="X136" s="195"/>
      <c r="Y136" s="195"/>
      <c r="Z136" s="195"/>
      <c r="AA136" s="195"/>
      <c r="AB136" s="195"/>
      <c r="AC136" s="195"/>
      <c r="AD136" s="195"/>
      <c r="AE136" s="195"/>
      <c r="AF136" s="195"/>
      <c r="AG136" s="195"/>
      <c r="AH136" s="195"/>
      <c r="AI136" s="195"/>
      <c r="AJ136" s="195"/>
      <c r="AK136" s="195"/>
      <c r="AL136" s="195"/>
      <c r="AM136" s="10"/>
    </row>
    <row r="137" spans="1:39" ht="15">
      <c r="A137" s="29" t="s">
        <v>56</v>
      </c>
      <c r="B137" s="33">
        <v>43070</v>
      </c>
      <c r="C137" s="511">
        <v>0.60591795211507515</v>
      </c>
      <c r="D137" s="643">
        <v>0.6</v>
      </c>
      <c r="E137" s="587">
        <v>0.64700000000000002</v>
      </c>
      <c r="F137" s="588">
        <v>3.01</v>
      </c>
      <c r="G137" s="587">
        <v>0.86099999999999999</v>
      </c>
      <c r="H137" s="29" t="s">
        <v>348</v>
      </c>
      <c r="I137" s="643">
        <v>3</v>
      </c>
      <c r="J137" s="29" t="s">
        <v>349</v>
      </c>
      <c r="K137" s="588">
        <v>14.3</v>
      </c>
      <c r="L137" s="588">
        <v>120</v>
      </c>
      <c r="M137" s="643">
        <v>14</v>
      </c>
      <c r="N137" s="643">
        <v>120</v>
      </c>
      <c r="O137" s="643">
        <v>0.7</v>
      </c>
      <c r="P137" s="29" t="s">
        <v>326</v>
      </c>
      <c r="Q137" s="643">
        <v>0.1</v>
      </c>
      <c r="R137" s="643">
        <v>4.7</v>
      </c>
      <c r="S137" s="643">
        <v>0.18</v>
      </c>
      <c r="T137" s="586">
        <v>0.11515679714439755</v>
      </c>
      <c r="U137" s="11">
        <v>35.770699999999998</v>
      </c>
      <c r="V137" s="11">
        <v>21.223600000000001</v>
      </c>
      <c r="W137" s="11">
        <v>50.128371999999999</v>
      </c>
      <c r="X137" s="10">
        <v>1025.0222000000001</v>
      </c>
      <c r="Y137" s="11">
        <v>7.0233999999999996</v>
      </c>
      <c r="Z137" s="10">
        <v>97.540999999999997</v>
      </c>
      <c r="AA137" s="11">
        <v>8.1620000000000008</v>
      </c>
      <c r="AB137" s="11">
        <v>0.58620000000000005</v>
      </c>
      <c r="AC137" s="11">
        <v>0.77270000000000005</v>
      </c>
      <c r="AD137" s="11">
        <v>35.798699999999997</v>
      </c>
      <c r="AE137" s="11">
        <v>21.192499999999999</v>
      </c>
      <c r="AF137" s="11">
        <v>50.135238000000001</v>
      </c>
      <c r="AG137" s="10">
        <v>1025.0945999999999</v>
      </c>
      <c r="AH137" s="11">
        <v>7.1199000000000003</v>
      </c>
      <c r="AI137" s="10">
        <v>98.843000000000004</v>
      </c>
      <c r="AJ137" s="11">
        <v>8.1769999999999996</v>
      </c>
      <c r="AK137" s="11">
        <v>0.61539999999999995</v>
      </c>
      <c r="AL137" s="11">
        <v>0.97719999999999996</v>
      </c>
      <c r="AM137" s="588">
        <v>7</v>
      </c>
    </row>
    <row r="138" spans="1:39" ht="15">
      <c r="A138" s="29" t="s">
        <v>56</v>
      </c>
      <c r="B138" s="33">
        <v>43077</v>
      </c>
      <c r="C138" s="532">
        <v>0.64581480079492759</v>
      </c>
      <c r="D138" s="643">
        <v>0.6</v>
      </c>
      <c r="E138" s="587">
        <v>0.32</v>
      </c>
      <c r="F138" s="588">
        <v>2.4300000000000002</v>
      </c>
      <c r="G138" s="587">
        <v>1.25</v>
      </c>
      <c r="H138" s="29" t="s">
        <v>348</v>
      </c>
      <c r="I138" s="643">
        <v>2</v>
      </c>
      <c r="J138" s="29" t="s">
        <v>349</v>
      </c>
      <c r="K138" s="593">
        <v>13.5</v>
      </c>
      <c r="L138" s="593">
        <v>111</v>
      </c>
      <c r="M138" s="643">
        <v>14</v>
      </c>
      <c r="N138" s="643">
        <v>110</v>
      </c>
      <c r="O138" s="643">
        <v>0.6</v>
      </c>
      <c r="P138" s="29" t="s">
        <v>326</v>
      </c>
      <c r="Q138" s="643">
        <v>0.1</v>
      </c>
      <c r="R138" s="643">
        <v>1.8</v>
      </c>
      <c r="S138" s="643">
        <v>0.17</v>
      </c>
      <c r="T138" s="586">
        <v>9.8830737552605644E-2</v>
      </c>
      <c r="U138" s="11">
        <v>35.9178</v>
      </c>
      <c r="V138" s="11">
        <v>21.688600000000001</v>
      </c>
      <c r="W138" s="11">
        <v>50.798997</v>
      </c>
      <c r="X138" s="10">
        <v>1025.0047999999999</v>
      </c>
      <c r="Y138" s="11">
        <v>6.9904000000000002</v>
      </c>
      <c r="Z138" s="10">
        <v>97.977999999999994</v>
      </c>
      <c r="AA138" s="11">
        <v>8.1639999999999997</v>
      </c>
      <c r="AB138" s="11">
        <v>0.28820000000000001</v>
      </c>
      <c r="AC138" s="11">
        <v>0.6492</v>
      </c>
      <c r="AD138" s="11">
        <v>35.915900000000001</v>
      </c>
      <c r="AE138" s="11">
        <v>21.700800000000001</v>
      </c>
      <c r="AF138" s="11">
        <v>50.813631000000001</v>
      </c>
      <c r="AG138" s="10">
        <v>1025.0424</v>
      </c>
      <c r="AH138" s="11">
        <v>6.9871999999999996</v>
      </c>
      <c r="AI138" s="10">
        <v>97.953000000000003</v>
      </c>
      <c r="AJ138" s="11">
        <v>8.1660000000000004</v>
      </c>
      <c r="AK138" s="11">
        <v>0.375</v>
      </c>
      <c r="AL138" s="11">
        <v>0.87649999999999995</v>
      </c>
      <c r="AM138" s="588">
        <v>7</v>
      </c>
    </row>
    <row r="139" spans="1:39" ht="15">
      <c r="A139" s="29" t="s">
        <v>56</v>
      </c>
      <c r="B139" s="33">
        <v>43084</v>
      </c>
      <c r="C139" s="532">
        <v>0.75779060490195382</v>
      </c>
      <c r="D139" s="643">
        <v>0.8</v>
      </c>
      <c r="E139" s="594">
        <v>0.89100000000000001</v>
      </c>
      <c r="F139" s="593">
        <v>1.88</v>
      </c>
      <c r="G139" s="594">
        <v>0.48799999999999999</v>
      </c>
      <c r="H139" s="29" t="s">
        <v>348</v>
      </c>
      <c r="I139" s="29" t="s">
        <v>349</v>
      </c>
      <c r="J139" s="29" t="s">
        <v>349</v>
      </c>
      <c r="K139" s="588">
        <v>16.600000000000001</v>
      </c>
      <c r="L139" s="31">
        <v>113</v>
      </c>
      <c r="M139" s="643">
        <v>17</v>
      </c>
      <c r="N139" s="643">
        <v>110</v>
      </c>
      <c r="O139" s="643">
        <v>0.8</v>
      </c>
      <c r="P139" s="29" t="s">
        <v>326</v>
      </c>
      <c r="Q139" s="643">
        <v>0.1</v>
      </c>
      <c r="R139" s="643">
        <v>1.9</v>
      </c>
      <c r="S139" s="643">
        <v>0.16</v>
      </c>
      <c r="T139" s="586">
        <v>0.11147464326486636</v>
      </c>
      <c r="U139" s="11">
        <v>35.794899999999998</v>
      </c>
      <c r="V139" s="11">
        <v>23.682500000000001</v>
      </c>
      <c r="W139" s="11">
        <v>52.742190000000001</v>
      </c>
      <c r="X139" s="10">
        <v>1024.3398</v>
      </c>
      <c r="Y139" s="11">
        <v>7.1303999999999998</v>
      </c>
      <c r="Z139" s="10">
        <v>103.42400000000001</v>
      </c>
      <c r="AA139" s="11">
        <v>8.1609999999999996</v>
      </c>
      <c r="AB139" s="11">
        <v>0.58699999999999997</v>
      </c>
      <c r="AC139" s="11">
        <v>1.1371</v>
      </c>
      <c r="AD139" s="11">
        <v>35.798299999999998</v>
      </c>
      <c r="AE139" s="11">
        <v>22.922899999999998</v>
      </c>
      <c r="AF139" s="11">
        <v>51.948436000000001</v>
      </c>
      <c r="AG139" s="10">
        <v>1024.6005</v>
      </c>
      <c r="AH139" s="11">
        <v>6.7923999999999998</v>
      </c>
      <c r="AI139" s="10">
        <v>97.23</v>
      </c>
      <c r="AJ139" s="11">
        <v>8.1479999999999997</v>
      </c>
      <c r="AK139" s="11">
        <v>1.1553</v>
      </c>
      <c r="AL139" s="11">
        <v>2.8363999999999998</v>
      </c>
      <c r="AM139" s="588">
        <v>5.5</v>
      </c>
    </row>
    <row r="140" spans="1:39" ht="15">
      <c r="A140" s="29" t="s">
        <v>56</v>
      </c>
      <c r="B140" s="33">
        <v>43091</v>
      </c>
      <c r="C140" s="532">
        <v>0.68788530795264224</v>
      </c>
      <c r="D140" s="643">
        <v>0.7</v>
      </c>
      <c r="E140" s="594">
        <v>1.43</v>
      </c>
      <c r="F140" s="593">
        <v>2.52</v>
      </c>
      <c r="G140" s="594">
        <v>0.40600000000000003</v>
      </c>
      <c r="H140" s="29" t="s">
        <v>348</v>
      </c>
      <c r="I140" s="643">
        <v>3</v>
      </c>
      <c r="J140" s="29" t="s">
        <v>349</v>
      </c>
      <c r="K140" s="29">
        <v>13.7</v>
      </c>
      <c r="L140" s="31">
        <v>114</v>
      </c>
      <c r="M140" s="643">
        <v>14</v>
      </c>
      <c r="N140" s="643">
        <v>110</v>
      </c>
      <c r="O140" s="643">
        <v>0.5</v>
      </c>
      <c r="P140" s="29" t="s">
        <v>326</v>
      </c>
      <c r="Q140" s="29" t="s">
        <v>326</v>
      </c>
      <c r="R140" s="643">
        <v>1.5</v>
      </c>
      <c r="S140" s="643">
        <v>0.16</v>
      </c>
      <c r="T140" s="586">
        <v>0.10290324889187376</v>
      </c>
      <c r="U140" s="11">
        <v>36.119399999999999</v>
      </c>
      <c r="V140" s="11">
        <v>22.116900000000001</v>
      </c>
      <c r="W140" s="11">
        <v>51.50461</v>
      </c>
      <c r="X140" s="10">
        <v>1025.0383999999999</v>
      </c>
      <c r="Y140" s="11">
        <v>7.1124000000000001</v>
      </c>
      <c r="Z140" s="10">
        <v>100.56699999999999</v>
      </c>
      <c r="AA140" s="11">
        <v>8.1630000000000003</v>
      </c>
      <c r="AB140" s="11">
        <v>0.44180000000000003</v>
      </c>
      <c r="AC140" s="11">
        <v>0.59160000000000001</v>
      </c>
      <c r="AD140" s="11">
        <v>36.118600000000001</v>
      </c>
      <c r="AE140" s="11">
        <v>22.1</v>
      </c>
      <c r="AF140" s="11">
        <v>51.489986999999999</v>
      </c>
      <c r="AG140" s="10">
        <v>1025.0838000000001</v>
      </c>
      <c r="AH140" s="11">
        <v>7.1768000000000001</v>
      </c>
      <c r="AI140" s="10">
        <v>101.446</v>
      </c>
      <c r="AJ140" s="11">
        <v>8.1690000000000005</v>
      </c>
      <c r="AK140" s="11">
        <v>0.53500000000000003</v>
      </c>
      <c r="AL140" s="11">
        <v>0.76549999999999996</v>
      </c>
      <c r="AM140" s="588">
        <v>5.7</v>
      </c>
    </row>
    <row r="141" spans="1:39" ht="15">
      <c r="A141" s="29" t="s">
        <v>56</v>
      </c>
      <c r="B141" s="33">
        <v>43105</v>
      </c>
      <c r="C141" s="532">
        <v>0.46577616196984128</v>
      </c>
      <c r="D141" s="29" t="s">
        <v>350</v>
      </c>
      <c r="E141" s="594">
        <v>0.35199999999999998</v>
      </c>
      <c r="F141" s="593">
        <v>2.6</v>
      </c>
      <c r="G141" s="594">
        <v>1.03</v>
      </c>
      <c r="H141" s="29" t="s">
        <v>348</v>
      </c>
      <c r="I141" s="643">
        <v>3</v>
      </c>
      <c r="J141" s="29" t="s">
        <v>349</v>
      </c>
      <c r="K141" s="31">
        <v>13.8</v>
      </c>
      <c r="L141" s="31">
        <v>108</v>
      </c>
      <c r="M141" s="643">
        <v>14</v>
      </c>
      <c r="N141" s="643">
        <v>110</v>
      </c>
      <c r="O141" s="643">
        <v>0.5</v>
      </c>
      <c r="P141" s="29" t="s">
        <v>326</v>
      </c>
      <c r="Q141" s="29" t="s">
        <v>326</v>
      </c>
      <c r="R141" s="643">
        <v>1.2</v>
      </c>
      <c r="S141" s="643">
        <v>0.14000000000000001</v>
      </c>
      <c r="T141" s="586">
        <v>9.2847261589957458E-2</v>
      </c>
      <c r="U141" s="11">
        <v>36.4861</v>
      </c>
      <c r="V141" s="11">
        <v>24.067900000000002</v>
      </c>
      <c r="W141" s="11">
        <v>54.060457999999997</v>
      </c>
      <c r="X141" s="10">
        <v>1024.7493999999999</v>
      </c>
      <c r="Y141" s="11">
        <v>7.1464999999999996</v>
      </c>
      <c r="Z141" s="10">
        <v>104.765</v>
      </c>
      <c r="AA141" s="11">
        <v>8.1820000000000004</v>
      </c>
      <c r="AB141" s="11">
        <v>0.1966</v>
      </c>
      <c r="AC141" s="11">
        <v>0.60240000000000005</v>
      </c>
      <c r="AD141" s="11">
        <v>36.532600000000002</v>
      </c>
      <c r="AE141" s="11">
        <v>23.6416</v>
      </c>
      <c r="AF141" s="11">
        <v>53.666466999999997</v>
      </c>
      <c r="AG141" s="10">
        <v>1024.953</v>
      </c>
      <c r="AH141" s="11">
        <v>6.6787999999999998</v>
      </c>
      <c r="AI141" s="10">
        <v>97.218000000000004</v>
      </c>
      <c r="AJ141" s="11">
        <v>8.1609999999999996</v>
      </c>
      <c r="AK141" s="11">
        <v>0.65359999999999996</v>
      </c>
      <c r="AL141" s="11">
        <v>1.0958000000000001</v>
      </c>
      <c r="AM141" s="588">
        <v>6.7</v>
      </c>
    </row>
    <row r="142" spans="1:39" ht="15">
      <c r="A142" s="29" t="s">
        <v>56</v>
      </c>
      <c r="B142" s="33">
        <v>43115</v>
      </c>
      <c r="C142" s="532">
        <v>1.4251648518077871</v>
      </c>
      <c r="D142" s="643">
        <v>1.4</v>
      </c>
      <c r="E142" s="594">
        <v>1.35</v>
      </c>
      <c r="F142" s="593">
        <v>2.21</v>
      </c>
      <c r="G142" s="594">
        <v>1.42</v>
      </c>
      <c r="H142" s="29" t="s">
        <v>348</v>
      </c>
      <c r="I142" s="643">
        <v>2</v>
      </c>
      <c r="J142" s="29" t="s">
        <v>349</v>
      </c>
      <c r="K142" s="29">
        <v>14.2</v>
      </c>
      <c r="L142" s="31">
        <v>140</v>
      </c>
      <c r="M142" s="643">
        <v>14</v>
      </c>
      <c r="N142" s="643">
        <v>140</v>
      </c>
      <c r="O142" s="643">
        <v>1.1000000000000001</v>
      </c>
      <c r="P142" s="29" t="s">
        <v>326</v>
      </c>
      <c r="Q142" s="643">
        <v>0.2</v>
      </c>
      <c r="R142" s="643">
        <v>1.6</v>
      </c>
      <c r="S142" s="643">
        <v>0.17</v>
      </c>
      <c r="T142" s="586">
        <v>8.0011773000464206E-2</v>
      </c>
      <c r="U142" s="11">
        <v>36.7226</v>
      </c>
      <c r="V142" s="11">
        <v>23.113</v>
      </c>
      <c r="W142" s="11">
        <v>53.339063000000003</v>
      </c>
      <c r="X142" s="10">
        <v>1025.2107000000001</v>
      </c>
      <c r="Y142" s="11">
        <v>6.7477</v>
      </c>
      <c r="Z142" s="10">
        <v>97.432000000000002</v>
      </c>
      <c r="AA142" s="11">
        <v>8.1639999999999997</v>
      </c>
      <c r="AB142" s="11">
        <v>0.46650000000000003</v>
      </c>
      <c r="AC142" s="11">
        <v>0.86229999999999996</v>
      </c>
      <c r="AD142" s="11">
        <v>36.7209</v>
      </c>
      <c r="AE142" s="11">
        <v>23.122299999999999</v>
      </c>
      <c r="AF142" s="11">
        <v>53.351148000000002</v>
      </c>
      <c r="AG142" s="10">
        <v>1025.2483</v>
      </c>
      <c r="AH142" s="11">
        <v>6.8121999999999998</v>
      </c>
      <c r="AI142" s="10">
        <v>98.378</v>
      </c>
      <c r="AJ142" s="11">
        <v>8.1649999999999991</v>
      </c>
      <c r="AK142" s="11">
        <v>0.34799999999999998</v>
      </c>
      <c r="AL142" s="11">
        <v>1.0853999999999999</v>
      </c>
      <c r="AM142" s="588">
        <v>5.9</v>
      </c>
    </row>
    <row r="143" spans="1:39" ht="15">
      <c r="A143" s="29" t="s">
        <v>56</v>
      </c>
      <c r="B143" s="33">
        <v>43122</v>
      </c>
      <c r="C143" s="532">
        <v>1.5707331306198613</v>
      </c>
      <c r="D143" s="643">
        <v>1.6</v>
      </c>
      <c r="E143" s="594">
        <v>1.96</v>
      </c>
      <c r="F143" s="593">
        <v>2.73</v>
      </c>
      <c r="G143" s="594">
        <v>1.07</v>
      </c>
      <c r="H143" s="29" t="s">
        <v>348</v>
      </c>
      <c r="I143" s="643">
        <v>3</v>
      </c>
      <c r="J143" s="29" t="s">
        <v>349</v>
      </c>
      <c r="K143" s="588">
        <v>12.6</v>
      </c>
      <c r="L143" s="588">
        <v>125</v>
      </c>
      <c r="M143" s="643">
        <v>13</v>
      </c>
      <c r="N143" s="643">
        <v>120</v>
      </c>
      <c r="O143" s="643">
        <v>0.4</v>
      </c>
      <c r="P143" s="29" t="s">
        <v>326</v>
      </c>
      <c r="Q143" s="29" t="s">
        <v>326</v>
      </c>
      <c r="R143" s="643">
        <v>1.5</v>
      </c>
      <c r="S143" s="643">
        <v>0.16</v>
      </c>
      <c r="T143" s="586">
        <v>9.3971788074983076E-2</v>
      </c>
      <c r="U143" s="11">
        <v>36.371499999999997</v>
      </c>
      <c r="V143" s="11">
        <v>23.8626</v>
      </c>
      <c r="W143" s="11">
        <v>53.689006999999997</v>
      </c>
      <c r="X143" s="10">
        <v>1024.7222999999999</v>
      </c>
      <c r="Y143" s="11">
        <v>6.7323000000000004</v>
      </c>
      <c r="Z143" s="10">
        <v>98.28</v>
      </c>
      <c r="AA143" s="11">
        <v>8.1739999999999995</v>
      </c>
      <c r="AB143" s="11">
        <v>0.1056</v>
      </c>
      <c r="AC143" s="11">
        <v>0.43559999999999999</v>
      </c>
      <c r="AD143" s="11">
        <v>36.432699999999997</v>
      </c>
      <c r="AE143" s="11">
        <v>23.915500000000002</v>
      </c>
      <c r="AF143" s="11">
        <v>53.830578000000003</v>
      </c>
      <c r="AG143" s="10">
        <v>1024.7964999999999</v>
      </c>
      <c r="AH143" s="11">
        <v>6.4626999999999999</v>
      </c>
      <c r="AI143" s="10">
        <v>94.463999999999999</v>
      </c>
      <c r="AJ143" s="11">
        <v>8.1690000000000005</v>
      </c>
      <c r="AK143" s="11">
        <v>0.3881</v>
      </c>
      <c r="AL143" s="11">
        <v>0.72399999999999998</v>
      </c>
      <c r="AM143" s="588">
        <v>10.3</v>
      </c>
    </row>
    <row r="144" spans="1:39" ht="15">
      <c r="A144" s="29" t="s">
        <v>56</v>
      </c>
      <c r="B144" s="33">
        <v>43129</v>
      </c>
      <c r="C144" s="532">
        <v>0.89058258676516866</v>
      </c>
      <c r="D144" s="643">
        <v>0.9</v>
      </c>
      <c r="E144" s="594">
        <v>0.56499999999999995</v>
      </c>
      <c r="F144" s="593">
        <v>1.76</v>
      </c>
      <c r="G144" s="594">
        <v>0.48799999999999999</v>
      </c>
      <c r="H144" s="29" t="s">
        <v>348</v>
      </c>
      <c r="I144" s="29" t="s">
        <v>349</v>
      </c>
      <c r="J144" s="29" t="s">
        <v>349</v>
      </c>
      <c r="K144" s="29">
        <v>15.2</v>
      </c>
      <c r="L144" s="29">
        <v>119</v>
      </c>
      <c r="M144" s="643">
        <v>15</v>
      </c>
      <c r="N144" s="643">
        <v>120</v>
      </c>
      <c r="O144" s="643">
        <v>0.9</v>
      </c>
      <c r="P144" s="29" t="s">
        <v>326</v>
      </c>
      <c r="Q144" s="643">
        <v>0.2</v>
      </c>
      <c r="R144" s="643">
        <v>2.2000000000000002</v>
      </c>
      <c r="S144" s="643">
        <v>0.16</v>
      </c>
      <c r="T144" s="586">
        <v>0.1104793288173521</v>
      </c>
      <c r="U144" s="11">
        <v>36.541899999999998</v>
      </c>
      <c r="V144" s="11">
        <v>23.5107</v>
      </c>
      <c r="W144" s="11">
        <v>53.533231999999998</v>
      </c>
      <c r="X144" s="10">
        <v>1024.9555</v>
      </c>
      <c r="Y144" s="11">
        <v>6.6296999999999997</v>
      </c>
      <c r="Z144" s="10">
        <v>96.289000000000001</v>
      </c>
      <c r="AA144" s="11">
        <v>8.2119999999999997</v>
      </c>
      <c r="AB144" s="11">
        <v>0.44030000000000002</v>
      </c>
      <c r="AC144" s="11">
        <v>0.61560000000000004</v>
      </c>
      <c r="AD144" s="11">
        <v>36.541400000000003</v>
      </c>
      <c r="AE144" s="11">
        <v>23.5305</v>
      </c>
      <c r="AF144" s="11">
        <v>53.558219999999999</v>
      </c>
      <c r="AG144" s="10">
        <v>1024.9915000000001</v>
      </c>
      <c r="AH144" s="11">
        <v>6.6962999999999999</v>
      </c>
      <c r="AI144" s="10">
        <v>97.290999999999997</v>
      </c>
      <c r="AJ144" s="11">
        <v>8.2119999999999997</v>
      </c>
      <c r="AK144" s="11">
        <v>0.38369999999999999</v>
      </c>
      <c r="AL144" s="11">
        <v>1.0855999999999999</v>
      </c>
      <c r="AM144" s="588">
        <v>7.2</v>
      </c>
    </row>
    <row r="145" spans="1:39" ht="15">
      <c r="A145" s="29" t="s">
        <v>56</v>
      </c>
      <c r="B145" s="33">
        <v>43136</v>
      </c>
      <c r="C145" s="532">
        <v>2.8319417378587106</v>
      </c>
      <c r="D145" s="643">
        <v>2.8</v>
      </c>
      <c r="E145" s="594">
        <v>2.5099999999999998</v>
      </c>
      <c r="F145" s="593">
        <v>1.55</v>
      </c>
      <c r="G145" s="594">
        <v>1.05</v>
      </c>
      <c r="H145" s="29" t="s">
        <v>348</v>
      </c>
      <c r="I145" s="29" t="s">
        <v>349</v>
      </c>
      <c r="J145" s="29" t="s">
        <v>349</v>
      </c>
      <c r="K145" s="588">
        <v>14.9</v>
      </c>
      <c r="L145" s="588">
        <v>120</v>
      </c>
      <c r="M145" s="643">
        <v>15</v>
      </c>
      <c r="N145" s="643">
        <v>120</v>
      </c>
      <c r="O145" s="643">
        <v>0.7</v>
      </c>
      <c r="P145" s="29" t="s">
        <v>326</v>
      </c>
      <c r="Q145" s="643">
        <v>0.2</v>
      </c>
      <c r="R145" s="643">
        <v>1.7</v>
      </c>
      <c r="S145" s="643">
        <v>0.18</v>
      </c>
      <c r="T145" s="586">
        <v>9.9640682506140166E-2</v>
      </c>
      <c r="U145" s="11">
        <v>36.457999999999998</v>
      </c>
      <c r="V145" s="11">
        <v>23.848299999999998</v>
      </c>
      <c r="W145" s="11">
        <v>53.787272999999999</v>
      </c>
      <c r="X145" s="10">
        <v>1024.7946999999999</v>
      </c>
      <c r="Y145" s="11">
        <v>6.8875999999999999</v>
      </c>
      <c r="Z145" s="10">
        <v>100.572</v>
      </c>
      <c r="AA145" s="11">
        <v>8.202</v>
      </c>
      <c r="AB145" s="11">
        <v>0.2147</v>
      </c>
      <c r="AC145" s="11">
        <v>0.53269999999999995</v>
      </c>
      <c r="AD145" s="11">
        <v>36.490699999999997</v>
      </c>
      <c r="AE145" s="11">
        <v>23.707000000000001</v>
      </c>
      <c r="AF145" s="11">
        <v>53.682144999999998</v>
      </c>
      <c r="AG145" s="10">
        <v>1024.902</v>
      </c>
      <c r="AH145" s="11">
        <v>6.8304999999999998</v>
      </c>
      <c r="AI145" s="10">
        <v>99.515000000000001</v>
      </c>
      <c r="AJ145" s="11">
        <v>8.2059999999999995</v>
      </c>
      <c r="AK145" s="11">
        <v>0.48880000000000001</v>
      </c>
      <c r="AL145" s="11">
        <v>0.89149999999999996</v>
      </c>
      <c r="AM145" s="588">
        <v>8.6</v>
      </c>
    </row>
    <row r="146" spans="1:39" ht="15">
      <c r="A146" s="29" t="s">
        <v>56</v>
      </c>
      <c r="B146" s="33">
        <v>43143</v>
      </c>
      <c r="C146" s="532">
        <v>0.57641333859052635</v>
      </c>
      <c r="D146" s="643">
        <v>0.6</v>
      </c>
      <c r="E146" s="594">
        <v>0.19500000000000001</v>
      </c>
      <c r="F146" s="593">
        <v>1.78</v>
      </c>
      <c r="G146" s="594">
        <v>0.45400000000000001</v>
      </c>
      <c r="H146" s="29" t="s">
        <v>348</v>
      </c>
      <c r="I146" s="29" t="s">
        <v>349</v>
      </c>
      <c r="J146" s="29" t="s">
        <v>349</v>
      </c>
      <c r="K146" s="588">
        <v>13.1</v>
      </c>
      <c r="L146" s="588">
        <v>128</v>
      </c>
      <c r="M146" s="643">
        <v>13</v>
      </c>
      <c r="N146" s="643">
        <v>130</v>
      </c>
      <c r="O146" s="643">
        <v>0.6</v>
      </c>
      <c r="P146" s="29" t="s">
        <v>326</v>
      </c>
      <c r="Q146" s="29" t="s">
        <v>326</v>
      </c>
      <c r="R146" s="643">
        <v>1.6</v>
      </c>
      <c r="S146" s="643">
        <v>0.16</v>
      </c>
      <c r="T146" s="586">
        <v>0.10720639357981067</v>
      </c>
      <c r="U146" s="11">
        <v>36.6691</v>
      </c>
      <c r="V146" s="11">
        <v>23.403099999999998</v>
      </c>
      <c r="W146" s="11">
        <v>53.582611999999997</v>
      </c>
      <c r="X146" s="10">
        <v>1025.0842</v>
      </c>
      <c r="Y146" s="11">
        <v>6.8869999999999996</v>
      </c>
      <c r="Z146" s="10">
        <v>99.915000000000006</v>
      </c>
      <c r="AA146" s="11">
        <v>8.2479999999999993</v>
      </c>
      <c r="AB146" s="11">
        <v>0.46400000000000002</v>
      </c>
      <c r="AC146" s="11">
        <v>0.65390000000000004</v>
      </c>
      <c r="AD146" s="11">
        <v>36.6693</v>
      </c>
      <c r="AE146" s="11">
        <v>23.406400000000001</v>
      </c>
      <c r="AF146" s="11">
        <v>53.590803000000001</v>
      </c>
      <c r="AG146" s="10">
        <v>1025.126</v>
      </c>
      <c r="AH146" s="11">
        <v>6.8579999999999997</v>
      </c>
      <c r="AI146" s="10">
        <v>99.498999999999995</v>
      </c>
      <c r="AJ146" s="11">
        <v>8.2750000000000004</v>
      </c>
      <c r="AK146" s="11">
        <v>0.31950000000000001</v>
      </c>
      <c r="AL146" s="11">
        <v>0.74209999999999998</v>
      </c>
      <c r="AM146" s="588">
        <v>6.2</v>
      </c>
    </row>
    <row r="147" spans="1:39" ht="15">
      <c r="A147" s="29" t="s">
        <v>56</v>
      </c>
      <c r="B147" s="33">
        <v>43150</v>
      </c>
      <c r="C147" s="532">
        <v>0.68986840712353892</v>
      </c>
      <c r="D147" s="643">
        <v>0.7</v>
      </c>
      <c r="E147" s="594">
        <v>0.41299999999999998</v>
      </c>
      <c r="F147" s="593">
        <v>2.1</v>
      </c>
      <c r="G147" s="594">
        <v>1.22</v>
      </c>
      <c r="H147" s="29" t="s">
        <v>348</v>
      </c>
      <c r="I147" s="643">
        <v>2</v>
      </c>
      <c r="J147" s="29" t="s">
        <v>349</v>
      </c>
      <c r="K147" s="588">
        <v>14.8</v>
      </c>
      <c r="L147" s="588">
        <v>121</v>
      </c>
      <c r="M147" s="643">
        <v>15</v>
      </c>
      <c r="N147" s="643">
        <v>120</v>
      </c>
      <c r="O147" s="643">
        <v>1.7</v>
      </c>
      <c r="P147" s="29" t="s">
        <v>326</v>
      </c>
      <c r="Q147" s="643">
        <v>0.3</v>
      </c>
      <c r="R147" s="643">
        <v>2.2000000000000002</v>
      </c>
      <c r="S147" s="643">
        <v>0.22</v>
      </c>
      <c r="T147" s="586">
        <v>0.12510734980128768</v>
      </c>
      <c r="U147" s="11">
        <v>36.630699999999997</v>
      </c>
      <c r="V147" s="11">
        <v>24.1783</v>
      </c>
      <c r="W147" s="11">
        <v>54.369827999999998</v>
      </c>
      <c r="X147" s="10">
        <v>1024.8257000000001</v>
      </c>
      <c r="Y147" s="11">
        <v>6.6773999999999996</v>
      </c>
      <c r="Z147" s="10">
        <v>98.155000000000001</v>
      </c>
      <c r="AA147" s="11">
        <v>8.2639999999999993</v>
      </c>
      <c r="AB147" s="11">
        <v>0.58650000000000002</v>
      </c>
      <c r="AC147" s="11">
        <v>1.5378000000000001</v>
      </c>
      <c r="AD147" s="11">
        <v>36.6297</v>
      </c>
      <c r="AE147" s="11">
        <v>24.170100000000001</v>
      </c>
      <c r="AF147" s="11">
        <v>54.364040000000003</v>
      </c>
      <c r="AG147" s="10">
        <v>1024.8697999999999</v>
      </c>
      <c r="AH147" s="11">
        <v>6.6421999999999999</v>
      </c>
      <c r="AI147" s="10">
        <v>97.623000000000005</v>
      </c>
      <c r="AJ147" s="11">
        <v>8.2989999999999995</v>
      </c>
      <c r="AK147" s="11">
        <v>0.59609999999999996</v>
      </c>
      <c r="AL147" s="11">
        <v>1.7851999999999999</v>
      </c>
      <c r="AM147" s="588">
        <v>5.0999999999999996</v>
      </c>
    </row>
    <row r="148" spans="1:39" ht="15">
      <c r="A148" s="29" t="s">
        <v>56</v>
      </c>
      <c r="B148" s="33">
        <v>43157</v>
      </c>
      <c r="C148" s="532">
        <v>0.48365512940635796</v>
      </c>
      <c r="D148" s="29" t="s">
        <v>350</v>
      </c>
      <c r="E148" s="594">
        <v>1.18</v>
      </c>
      <c r="F148" s="593">
        <v>2.31</v>
      </c>
      <c r="G148" s="594">
        <v>0.91900000000000004</v>
      </c>
      <c r="H148" s="29" t="s">
        <v>348</v>
      </c>
      <c r="I148" s="643">
        <v>2</v>
      </c>
      <c r="J148" s="29" t="s">
        <v>349</v>
      </c>
      <c r="K148" s="588">
        <v>15</v>
      </c>
      <c r="L148" s="588">
        <v>115</v>
      </c>
      <c r="M148" s="643">
        <v>15</v>
      </c>
      <c r="N148" s="643">
        <v>120</v>
      </c>
      <c r="O148" s="643">
        <v>0.9</v>
      </c>
      <c r="P148" s="29" t="s">
        <v>326</v>
      </c>
      <c r="Q148" s="643">
        <v>0.2</v>
      </c>
      <c r="R148" s="643">
        <v>1.2</v>
      </c>
      <c r="S148" s="643">
        <v>0.17</v>
      </c>
      <c r="T148" s="586">
        <v>8.1244789919290697E-2</v>
      </c>
      <c r="U148" s="11">
        <v>36.729799999999997</v>
      </c>
      <c r="V148" s="11">
        <v>23.5807</v>
      </c>
      <c r="W148" s="11">
        <v>53.853321000000001</v>
      </c>
      <c r="X148" s="10">
        <v>1025.0787</v>
      </c>
      <c r="Y148" s="11">
        <v>6.7228000000000003</v>
      </c>
      <c r="Z148" s="10">
        <v>97.867000000000004</v>
      </c>
      <c r="AA148" s="11">
        <v>8.1760000000000002</v>
      </c>
      <c r="AB148" s="11">
        <v>0.21940000000000001</v>
      </c>
      <c r="AC148" s="11">
        <v>0.9647</v>
      </c>
      <c r="AD148" s="11">
        <v>36.767400000000002</v>
      </c>
      <c r="AE148" s="11">
        <v>23.460100000000001</v>
      </c>
      <c r="AF148" s="11">
        <v>53.776141000000003</v>
      </c>
      <c r="AG148" s="10">
        <v>1025.1856</v>
      </c>
      <c r="AH148" s="11">
        <v>5.9181999999999997</v>
      </c>
      <c r="AI148" s="10">
        <v>85.992999999999995</v>
      </c>
      <c r="AJ148" s="11">
        <v>8.1750000000000007</v>
      </c>
      <c r="AK148" s="11">
        <v>0.70220000000000005</v>
      </c>
      <c r="AL148" s="11">
        <v>1.2787999999999999</v>
      </c>
      <c r="AM148" s="588">
        <v>6.6</v>
      </c>
    </row>
    <row r="149" spans="1:39" ht="15">
      <c r="A149" s="29" t="s">
        <v>56</v>
      </c>
      <c r="B149" s="33">
        <v>43164</v>
      </c>
      <c r="C149" s="532">
        <v>0.92532299170222088</v>
      </c>
      <c r="D149" s="643">
        <v>0.9</v>
      </c>
      <c r="E149" s="594">
        <v>-7.2400000000000006E-2</v>
      </c>
      <c r="F149" s="593">
        <v>1.81</v>
      </c>
      <c r="G149" s="594">
        <v>0.39600000000000002</v>
      </c>
      <c r="H149" s="29" t="s">
        <v>348</v>
      </c>
      <c r="I149" s="29" t="s">
        <v>349</v>
      </c>
      <c r="J149" s="29" t="s">
        <v>349</v>
      </c>
      <c r="K149" s="588">
        <v>17.399999999999999</v>
      </c>
      <c r="L149" s="588">
        <v>148</v>
      </c>
      <c r="M149" s="643">
        <v>17</v>
      </c>
      <c r="N149" s="643">
        <v>150</v>
      </c>
      <c r="O149" s="643">
        <v>0.8</v>
      </c>
      <c r="P149" s="29" t="s">
        <v>326</v>
      </c>
      <c r="Q149" s="643">
        <v>0.2</v>
      </c>
      <c r="R149" s="643">
        <v>1.4</v>
      </c>
      <c r="S149" s="643">
        <v>0.18</v>
      </c>
      <c r="T149" s="586">
        <v>0.10727095856040754</v>
      </c>
      <c r="U149" s="11">
        <v>36.871299999999998</v>
      </c>
      <c r="V149" s="11">
        <v>22.289000000000001</v>
      </c>
      <c r="W149" s="11">
        <v>52.641025999999997</v>
      </c>
      <c r="X149" s="10">
        <v>1025.5600999999999</v>
      </c>
      <c r="Y149" s="11">
        <v>6.8651</v>
      </c>
      <c r="Z149" s="10">
        <v>97.792000000000002</v>
      </c>
      <c r="AA149" s="11">
        <v>8.2110000000000003</v>
      </c>
      <c r="AB149" s="11">
        <v>0.52100000000000002</v>
      </c>
      <c r="AC149" s="11">
        <v>0.83250000000000002</v>
      </c>
      <c r="AD149" s="11">
        <v>36.8703</v>
      </c>
      <c r="AE149" s="11">
        <v>22.297799999999999</v>
      </c>
      <c r="AF149" s="11">
        <v>52.653717999999998</v>
      </c>
      <c r="AG149" s="10">
        <v>1025.6004</v>
      </c>
      <c r="AH149" s="11">
        <v>6.8464999999999998</v>
      </c>
      <c r="AI149" s="10">
        <v>97.540999999999997</v>
      </c>
      <c r="AJ149" s="11">
        <v>8.2439999999999998</v>
      </c>
      <c r="AK149" s="11">
        <v>0.67230000000000001</v>
      </c>
      <c r="AL149" s="11">
        <v>1.1822999999999999</v>
      </c>
      <c r="AM149" s="588">
        <v>6.7</v>
      </c>
    </row>
    <row r="150" spans="1:39" ht="15">
      <c r="A150" s="29" t="s">
        <v>56</v>
      </c>
      <c r="B150" s="33">
        <v>43171</v>
      </c>
      <c r="C150" s="532">
        <v>0.57414716045414305</v>
      </c>
      <c r="D150" s="643">
        <v>0.6</v>
      </c>
      <c r="E150" s="594">
        <v>-0.11899999999999999</v>
      </c>
      <c r="F150" s="593">
        <v>1.2</v>
      </c>
      <c r="G150" s="594">
        <v>1.53</v>
      </c>
      <c r="H150" s="29" t="s">
        <v>348</v>
      </c>
      <c r="I150" s="29" t="s">
        <v>349</v>
      </c>
      <c r="J150" s="29" t="s">
        <v>349</v>
      </c>
      <c r="K150" s="588">
        <v>14.2</v>
      </c>
      <c r="L150" s="588">
        <v>134</v>
      </c>
      <c r="M150" s="643">
        <v>14</v>
      </c>
      <c r="N150" s="643">
        <v>130</v>
      </c>
      <c r="O150" s="643">
        <v>1.8</v>
      </c>
      <c r="P150" s="29" t="s">
        <v>326</v>
      </c>
      <c r="Q150" s="643">
        <v>0.4</v>
      </c>
      <c r="R150" s="643">
        <v>4.5999999999999996</v>
      </c>
      <c r="S150" s="643">
        <v>0.35</v>
      </c>
      <c r="T150" s="586">
        <v>0.13036897357999874</v>
      </c>
      <c r="U150" s="11">
        <v>36.976100000000002</v>
      </c>
      <c r="V150" s="11">
        <v>22.615100000000002</v>
      </c>
      <c r="W150" s="11">
        <v>53.126209000000003</v>
      </c>
      <c r="X150" s="10">
        <v>1025.5465999999999</v>
      </c>
      <c r="Y150" s="11">
        <v>6.8696000000000002</v>
      </c>
      <c r="Z150" s="10">
        <v>98.477999999999994</v>
      </c>
      <c r="AA150" s="11">
        <v>8.2840000000000007</v>
      </c>
      <c r="AB150" s="11">
        <v>0.67830000000000001</v>
      </c>
      <c r="AC150" s="11">
        <v>1.3260000000000001</v>
      </c>
      <c r="AD150" s="11">
        <v>36.976300000000002</v>
      </c>
      <c r="AE150" s="11">
        <v>22.613900000000001</v>
      </c>
      <c r="AF150" s="11">
        <v>53.12979</v>
      </c>
      <c r="AG150" s="10">
        <v>1025.5907</v>
      </c>
      <c r="AH150" s="11">
        <v>6.8315000000000001</v>
      </c>
      <c r="AI150" s="10">
        <v>97.93</v>
      </c>
      <c r="AJ150" s="11">
        <v>8.2899999999999991</v>
      </c>
      <c r="AK150" s="11">
        <v>0.54549999999999998</v>
      </c>
      <c r="AL150" s="11">
        <v>1.8668</v>
      </c>
      <c r="AM150" s="588">
        <v>4.9000000000000004</v>
      </c>
    </row>
    <row r="151" spans="1:39" ht="15">
      <c r="A151" s="29" t="s">
        <v>56</v>
      </c>
      <c r="B151" s="33">
        <v>43178</v>
      </c>
      <c r="C151" s="532">
        <v>0.95573097857474087</v>
      </c>
      <c r="D151" s="643">
        <v>1</v>
      </c>
      <c r="E151" s="594">
        <v>1.0900000000000001</v>
      </c>
      <c r="F151" s="593">
        <v>1.27</v>
      </c>
      <c r="G151" s="594">
        <v>0.745</v>
      </c>
      <c r="H151" s="29" t="s">
        <v>348</v>
      </c>
      <c r="I151" s="29" t="s">
        <v>349</v>
      </c>
      <c r="J151" s="29" t="s">
        <v>349</v>
      </c>
      <c r="K151" s="588">
        <v>12.5</v>
      </c>
      <c r="L151" s="588">
        <v>119</v>
      </c>
      <c r="M151" s="643">
        <v>12</v>
      </c>
      <c r="N151" s="643">
        <v>120</v>
      </c>
      <c r="O151" s="643">
        <v>0.7</v>
      </c>
      <c r="P151" s="29" t="s">
        <v>326</v>
      </c>
      <c r="Q151" s="643">
        <v>0.1</v>
      </c>
      <c r="R151" s="643">
        <v>1.7</v>
      </c>
      <c r="S151" s="643">
        <v>0.19</v>
      </c>
      <c r="T151" s="586">
        <v>0.10276874264512932</v>
      </c>
      <c r="U151" s="11">
        <v>36.9694</v>
      </c>
      <c r="V151" s="11">
        <v>22.299800000000001</v>
      </c>
      <c r="W151" s="11">
        <v>52.77702</v>
      </c>
      <c r="X151" s="10">
        <v>1025.6323</v>
      </c>
      <c r="Y151" s="11">
        <v>6.9396000000000004</v>
      </c>
      <c r="Z151" s="10">
        <v>98.927999999999997</v>
      </c>
      <c r="AA151" s="11">
        <v>8.3239999999999998</v>
      </c>
      <c r="AB151" s="11">
        <v>0.28489999999999999</v>
      </c>
      <c r="AC151" s="11">
        <v>0.74229999999999996</v>
      </c>
      <c r="AD151" s="11">
        <v>36.971200000000003</v>
      </c>
      <c r="AE151" s="11">
        <v>22.2883</v>
      </c>
      <c r="AF151" s="11">
        <v>52.771456000000001</v>
      </c>
      <c r="AG151" s="10">
        <v>1025.6801</v>
      </c>
      <c r="AH151" s="11">
        <v>6.8959000000000001</v>
      </c>
      <c r="AI151" s="10">
        <v>98.286000000000001</v>
      </c>
      <c r="AJ151" s="11">
        <v>8.3249999999999993</v>
      </c>
      <c r="AK151" s="11">
        <v>0.43880000000000002</v>
      </c>
      <c r="AL151" s="11">
        <v>1.0920000000000001</v>
      </c>
      <c r="AM151" s="588">
        <v>7.6</v>
      </c>
    </row>
    <row r="152" spans="1:39" ht="15">
      <c r="A152" s="29" t="s">
        <v>56</v>
      </c>
      <c r="B152" s="33">
        <v>43185</v>
      </c>
      <c r="C152" s="532">
        <v>3.4222466524982558</v>
      </c>
      <c r="D152" s="643">
        <v>3.4</v>
      </c>
      <c r="E152" s="594">
        <v>3.41</v>
      </c>
      <c r="F152" s="593">
        <v>2.36</v>
      </c>
      <c r="G152" s="594">
        <v>1.04</v>
      </c>
      <c r="H152" s="643">
        <v>3</v>
      </c>
      <c r="I152" s="643">
        <v>2</v>
      </c>
      <c r="J152" s="29" t="s">
        <v>349</v>
      </c>
      <c r="K152" s="588">
        <v>13.7</v>
      </c>
      <c r="L152" s="588">
        <v>120</v>
      </c>
      <c r="M152" s="643">
        <v>14</v>
      </c>
      <c r="N152" s="643">
        <v>120</v>
      </c>
      <c r="O152" s="643">
        <v>0.8</v>
      </c>
      <c r="P152" s="29" t="s">
        <v>326</v>
      </c>
      <c r="Q152" s="643">
        <v>0.2</v>
      </c>
      <c r="R152" s="643">
        <v>2</v>
      </c>
      <c r="S152" s="643">
        <v>0.22</v>
      </c>
      <c r="T152" s="586">
        <v>7.0043077755308214E-2</v>
      </c>
      <c r="U152" s="11">
        <v>36.8399</v>
      </c>
      <c r="V152" s="11">
        <v>22.027699999999999</v>
      </c>
      <c r="W152" s="11">
        <v>52.320205000000001</v>
      </c>
      <c r="X152" s="10">
        <v>1025.6115</v>
      </c>
      <c r="Y152" s="11">
        <v>6.7824</v>
      </c>
      <c r="Z152" s="10">
        <v>96.152000000000001</v>
      </c>
      <c r="AA152" s="11">
        <v>8.2070000000000007</v>
      </c>
      <c r="AB152" s="11">
        <v>0.34229999999999999</v>
      </c>
      <c r="AC152" s="11">
        <v>0.9325</v>
      </c>
      <c r="AD152" s="11">
        <v>36.823300000000003</v>
      </c>
      <c r="AE152" s="11">
        <v>21.985700000000001</v>
      </c>
      <c r="AF152" s="11">
        <v>52.258800000000001</v>
      </c>
      <c r="AG152" s="10">
        <v>1025.6547</v>
      </c>
      <c r="AH152" s="11">
        <v>6.7975000000000003</v>
      </c>
      <c r="AI152" s="10">
        <v>96.284999999999997</v>
      </c>
      <c r="AJ152" s="11">
        <v>8.2119999999999997</v>
      </c>
      <c r="AK152" s="11">
        <v>0.26679999999999998</v>
      </c>
      <c r="AL152" s="11">
        <v>1.1455</v>
      </c>
      <c r="AM152" s="588">
        <v>7.6</v>
      </c>
    </row>
    <row r="153" spans="1:39" ht="15">
      <c r="A153" s="29"/>
      <c r="B153" s="33"/>
      <c r="C153" s="532"/>
      <c r="D153" s="31"/>
      <c r="E153" s="594"/>
      <c r="F153" s="593"/>
      <c r="G153" s="594"/>
      <c r="H153" s="31"/>
      <c r="I153" s="31"/>
      <c r="J153" s="31"/>
      <c r="K153" s="588"/>
      <c r="L153" s="588"/>
      <c r="M153" s="31"/>
      <c r="N153" s="31"/>
      <c r="O153" s="32"/>
      <c r="P153" s="32"/>
      <c r="Q153" s="32"/>
      <c r="R153" s="32"/>
      <c r="S153" s="32"/>
      <c r="T153" s="586"/>
      <c r="U153" s="11"/>
      <c r="V153" s="11"/>
      <c r="W153" s="11"/>
      <c r="X153" s="10"/>
      <c r="Y153" s="11"/>
      <c r="Z153" s="10"/>
      <c r="AA153" s="11"/>
      <c r="AB153" s="11"/>
      <c r="AC153" s="11"/>
      <c r="AD153" s="11"/>
      <c r="AE153" s="11"/>
      <c r="AF153" s="11"/>
      <c r="AG153" s="10"/>
      <c r="AH153" s="11"/>
      <c r="AI153" s="10"/>
      <c r="AJ153" s="11"/>
      <c r="AK153" s="11"/>
      <c r="AL153" s="11"/>
      <c r="AM153" s="588"/>
    </row>
    <row r="154" spans="1:39" ht="15">
      <c r="A154" s="29" t="s">
        <v>15</v>
      </c>
      <c r="B154" s="33">
        <v>43070</v>
      </c>
      <c r="C154" s="511">
        <v>0.37901107220592412</v>
      </c>
      <c r="D154" s="29" t="s">
        <v>350</v>
      </c>
      <c r="E154" s="587">
        <v>0.41699999999999998</v>
      </c>
      <c r="F154" s="588">
        <v>2.83</v>
      </c>
      <c r="G154" s="587">
        <v>0.55000000000000004</v>
      </c>
      <c r="H154" s="29" t="s">
        <v>348</v>
      </c>
      <c r="I154" s="643">
        <v>3</v>
      </c>
      <c r="J154" s="29" t="s">
        <v>349</v>
      </c>
      <c r="K154" s="588">
        <v>14.5</v>
      </c>
      <c r="L154" s="588">
        <v>112</v>
      </c>
      <c r="M154" s="643">
        <v>14</v>
      </c>
      <c r="N154" s="643">
        <v>110</v>
      </c>
      <c r="O154" s="643">
        <v>0.5</v>
      </c>
      <c r="P154" s="29" t="s">
        <v>326</v>
      </c>
      <c r="Q154" s="643">
        <v>0.1</v>
      </c>
      <c r="R154" s="643">
        <v>2.1</v>
      </c>
      <c r="S154" s="643">
        <v>0.19</v>
      </c>
      <c r="T154" s="586">
        <v>0.11217764734550385</v>
      </c>
      <c r="U154" s="11">
        <v>35.848500000000001</v>
      </c>
      <c r="V154" s="11">
        <v>21.095400000000001</v>
      </c>
      <c r="W154" s="11">
        <v>50.091473999999998</v>
      </c>
      <c r="X154" s="10">
        <v>1025.1162999999999</v>
      </c>
      <c r="Y154" s="11">
        <v>7.2156000000000002</v>
      </c>
      <c r="Z154" s="10">
        <v>100.026</v>
      </c>
      <c r="AA154" s="11">
        <v>8.1859999999999999</v>
      </c>
      <c r="AB154" s="11">
        <v>0.59689999999999999</v>
      </c>
      <c r="AC154" s="11">
        <v>0.73409999999999997</v>
      </c>
      <c r="AD154" s="11">
        <v>35.849200000000003</v>
      </c>
      <c r="AE154" s="11">
        <v>21.098600000000001</v>
      </c>
      <c r="AF154" s="11">
        <v>50.100090999999999</v>
      </c>
      <c r="AG154" s="10">
        <v>1025.1593</v>
      </c>
      <c r="AH154" s="11">
        <v>7.2030000000000003</v>
      </c>
      <c r="AI154" s="10">
        <v>99.858000000000004</v>
      </c>
      <c r="AJ154" s="11">
        <v>8.1839999999999993</v>
      </c>
      <c r="AK154" s="11">
        <v>1.6279999999999999</v>
      </c>
      <c r="AL154" s="11">
        <v>1.2676000000000001</v>
      </c>
      <c r="AM154" s="588">
        <v>4.8</v>
      </c>
    </row>
    <row r="155" spans="1:39" ht="15">
      <c r="A155" s="29" t="s">
        <v>15</v>
      </c>
      <c r="B155" s="33">
        <v>43077</v>
      </c>
      <c r="C155" s="532">
        <v>0.41770559288350523</v>
      </c>
      <c r="D155" s="29" t="s">
        <v>350</v>
      </c>
      <c r="E155" s="587">
        <v>7.3700000000000002E-2</v>
      </c>
      <c r="F155" s="588">
        <v>2.67</v>
      </c>
      <c r="G155" s="587">
        <v>1.1000000000000001</v>
      </c>
      <c r="H155" s="29" t="s">
        <v>348</v>
      </c>
      <c r="I155" s="643">
        <v>3</v>
      </c>
      <c r="J155" s="29" t="s">
        <v>349</v>
      </c>
      <c r="K155" s="593">
        <v>13.8</v>
      </c>
      <c r="L155" s="593">
        <v>106</v>
      </c>
      <c r="M155" s="643">
        <v>14</v>
      </c>
      <c r="N155" s="643">
        <v>110</v>
      </c>
      <c r="O155" s="643">
        <v>0.4</v>
      </c>
      <c r="P155" s="29" t="s">
        <v>326</v>
      </c>
      <c r="Q155" s="643">
        <v>0.1</v>
      </c>
      <c r="R155" s="643">
        <v>2.2999999999999998</v>
      </c>
      <c r="S155" s="643">
        <v>0.15</v>
      </c>
      <c r="T155" s="586">
        <v>0.11188587932613932</v>
      </c>
      <c r="U155" s="11">
        <v>35.877600000000001</v>
      </c>
      <c r="V155" s="11">
        <v>21.370699999999999</v>
      </c>
      <c r="W155" s="11">
        <v>50.415517000000001</v>
      </c>
      <c r="X155" s="10">
        <v>1025.0625</v>
      </c>
      <c r="Y155" s="11">
        <v>7.1383999999999999</v>
      </c>
      <c r="Z155" s="10">
        <v>99.462000000000003</v>
      </c>
      <c r="AA155" s="11">
        <v>8.1869999999999994</v>
      </c>
      <c r="AB155" s="11">
        <v>0.41510000000000002</v>
      </c>
      <c r="AC155" s="11">
        <v>0.63349999999999995</v>
      </c>
      <c r="AD155" s="11">
        <v>35.882199999999997</v>
      </c>
      <c r="AE155" s="11">
        <v>21.375699999999998</v>
      </c>
      <c r="AF155" s="11">
        <v>50.430765999999998</v>
      </c>
      <c r="AG155" s="10">
        <v>1025.1069</v>
      </c>
      <c r="AH155" s="11">
        <v>7.1367000000000003</v>
      </c>
      <c r="AI155" s="10">
        <v>99.450999999999993</v>
      </c>
      <c r="AJ155" s="11">
        <v>8.1869999999999994</v>
      </c>
      <c r="AK155" s="11">
        <v>0.50460000000000005</v>
      </c>
      <c r="AL155" s="11">
        <v>0.88800000000000001</v>
      </c>
      <c r="AM155" s="588">
        <v>5.0999999999999996</v>
      </c>
    </row>
    <row r="156" spans="1:39" ht="15">
      <c r="A156" s="29" t="s">
        <v>15</v>
      </c>
      <c r="B156" s="33">
        <v>43084</v>
      </c>
      <c r="C156" s="532">
        <v>0.39397711248050743</v>
      </c>
      <c r="D156" s="29" t="s">
        <v>350</v>
      </c>
      <c r="E156" s="594">
        <v>0.73299999999999998</v>
      </c>
      <c r="F156" s="593">
        <v>2.6</v>
      </c>
      <c r="G156" s="594">
        <v>0.60599999999999998</v>
      </c>
      <c r="H156" s="29" t="s">
        <v>348</v>
      </c>
      <c r="I156" s="643">
        <v>3</v>
      </c>
      <c r="J156" s="29" t="s">
        <v>349</v>
      </c>
      <c r="K156" s="588">
        <v>15.4</v>
      </c>
      <c r="L156" s="31">
        <v>104</v>
      </c>
      <c r="M156" s="643">
        <v>15</v>
      </c>
      <c r="N156" s="643">
        <v>100</v>
      </c>
      <c r="O156" s="643">
        <v>0.8</v>
      </c>
      <c r="P156" s="29" t="s">
        <v>326</v>
      </c>
      <c r="Q156" s="643">
        <v>0.2</v>
      </c>
      <c r="R156" s="643">
        <v>1.7</v>
      </c>
      <c r="S156" s="643">
        <v>0.17</v>
      </c>
      <c r="T156" s="586">
        <v>0.1194673551365725</v>
      </c>
      <c r="U156" s="11">
        <v>35.988500000000002</v>
      </c>
      <c r="V156" s="11">
        <v>22.184200000000001</v>
      </c>
      <c r="W156" s="11">
        <v>51.409553000000002</v>
      </c>
      <c r="X156" s="10">
        <v>1024.92</v>
      </c>
      <c r="Y156" s="11">
        <v>7.0441000000000003</v>
      </c>
      <c r="Z156" s="10">
        <v>99.643000000000001</v>
      </c>
      <c r="AA156" s="11">
        <v>8.1980000000000004</v>
      </c>
      <c r="AB156" s="11">
        <v>0.78990000000000005</v>
      </c>
      <c r="AC156" s="11">
        <v>0.72819999999999996</v>
      </c>
      <c r="AD156" s="11">
        <v>35.990499999999997</v>
      </c>
      <c r="AE156" s="11">
        <v>22.165099999999999</v>
      </c>
      <c r="AF156" s="11">
        <v>51.396422999999999</v>
      </c>
      <c r="AG156" s="10">
        <v>1024.9693</v>
      </c>
      <c r="AH156" s="11">
        <v>7.0751999999999997</v>
      </c>
      <c r="AI156" s="10">
        <v>100.05</v>
      </c>
      <c r="AJ156" s="11">
        <v>8.1959999999999997</v>
      </c>
      <c r="AK156" s="11">
        <v>0.57120000000000004</v>
      </c>
      <c r="AL156" s="11">
        <v>1.0229999999999999</v>
      </c>
      <c r="AM156" s="588">
        <v>5.4</v>
      </c>
    </row>
    <row r="157" spans="1:39" ht="15">
      <c r="A157" s="29" t="s">
        <v>15</v>
      </c>
      <c r="B157" s="33">
        <v>43091</v>
      </c>
      <c r="C157" s="532">
        <v>0.71572845665732931</v>
      </c>
      <c r="D157" s="643">
        <v>0.7</v>
      </c>
      <c r="E157" s="594">
        <v>1.26</v>
      </c>
      <c r="F157" s="593">
        <v>2.0299999999999998</v>
      </c>
      <c r="G157" s="594">
        <v>0.77500000000000002</v>
      </c>
      <c r="H157" s="29" t="s">
        <v>348</v>
      </c>
      <c r="I157" s="643">
        <v>2</v>
      </c>
      <c r="J157" s="29" t="s">
        <v>349</v>
      </c>
      <c r="K157" s="29">
        <v>14.8</v>
      </c>
      <c r="L157" s="31">
        <v>102</v>
      </c>
      <c r="M157" s="643">
        <v>15</v>
      </c>
      <c r="N157" s="643">
        <v>100</v>
      </c>
      <c r="O157" s="643">
        <v>0.5</v>
      </c>
      <c r="P157" s="29" t="s">
        <v>326</v>
      </c>
      <c r="Q157" s="29" t="s">
        <v>326</v>
      </c>
      <c r="R157" s="643">
        <v>2.2999999999999998</v>
      </c>
      <c r="S157" s="643">
        <v>0.18</v>
      </c>
      <c r="T157" s="586">
        <v>0.10467914080386442</v>
      </c>
      <c r="U157" s="11">
        <v>36.097200000000001</v>
      </c>
      <c r="V157" s="11">
        <v>22.039000000000001</v>
      </c>
      <c r="W157" s="11">
        <v>51.394100000000002</v>
      </c>
      <c r="X157" s="10">
        <v>1025.0426</v>
      </c>
      <c r="Y157" s="11">
        <v>7.1189</v>
      </c>
      <c r="Z157" s="10">
        <v>100.50700000000001</v>
      </c>
      <c r="AA157" s="11">
        <v>8.173</v>
      </c>
      <c r="AB157" s="11">
        <v>0.47620000000000001</v>
      </c>
      <c r="AC157" s="11">
        <v>0.62319999999999998</v>
      </c>
      <c r="AD157" s="11">
        <v>36.090699999999998</v>
      </c>
      <c r="AE157" s="11">
        <v>21.96</v>
      </c>
      <c r="AF157" s="11">
        <v>51.306821999999997</v>
      </c>
      <c r="AG157" s="10">
        <v>1025.1017999999999</v>
      </c>
      <c r="AH157" s="11">
        <v>7.1048999999999998</v>
      </c>
      <c r="AI157" s="10">
        <v>100.16500000000001</v>
      </c>
      <c r="AJ157" s="11">
        <v>8.1760000000000002</v>
      </c>
      <c r="AK157" s="11">
        <v>0.5393</v>
      </c>
      <c r="AL157" s="11">
        <v>0.79139999999999999</v>
      </c>
      <c r="AM157" s="588">
        <v>6.3</v>
      </c>
    </row>
    <row r="158" spans="1:39" ht="15">
      <c r="A158" s="29" t="s">
        <v>15</v>
      </c>
      <c r="B158" s="33">
        <v>43105</v>
      </c>
      <c r="C158" s="532">
        <v>1.5531248136560525</v>
      </c>
      <c r="D158" s="643">
        <v>1.6</v>
      </c>
      <c r="E158" s="594">
        <v>0.33400000000000002</v>
      </c>
      <c r="F158" s="593">
        <v>2.14</v>
      </c>
      <c r="G158" s="594">
        <v>1.89</v>
      </c>
      <c r="H158" s="29" t="s">
        <v>348</v>
      </c>
      <c r="I158" s="643">
        <v>2</v>
      </c>
      <c r="J158" s="29" t="s">
        <v>349</v>
      </c>
      <c r="K158" s="31">
        <v>13.1</v>
      </c>
      <c r="L158" s="31">
        <v>127</v>
      </c>
      <c r="M158" s="643">
        <v>13</v>
      </c>
      <c r="N158" s="643">
        <v>130</v>
      </c>
      <c r="O158" s="643">
        <v>0.6</v>
      </c>
      <c r="P158" s="29" t="s">
        <v>326</v>
      </c>
      <c r="Q158" s="29" t="s">
        <v>326</v>
      </c>
      <c r="R158" s="643">
        <v>1.3</v>
      </c>
      <c r="S158" s="643">
        <v>0.14000000000000001</v>
      </c>
      <c r="T158" s="586">
        <v>8.6739278138072667E-2</v>
      </c>
      <c r="U158" s="11">
        <v>36.530299999999997</v>
      </c>
      <c r="V158" s="11">
        <v>23.558399999999999</v>
      </c>
      <c r="W158" s="11">
        <v>53.569623</v>
      </c>
      <c r="X158" s="10">
        <v>1024.9346</v>
      </c>
      <c r="Y158" s="11">
        <v>6.9695</v>
      </c>
      <c r="Z158" s="10">
        <v>101.30200000000001</v>
      </c>
      <c r="AA158" s="11">
        <v>8.18</v>
      </c>
      <c r="AB158" s="11">
        <v>0.24010000000000001</v>
      </c>
      <c r="AC158" s="11">
        <v>0.72419999999999995</v>
      </c>
      <c r="AD158" s="11">
        <v>36.573500000000003</v>
      </c>
      <c r="AE158" s="11">
        <v>23.335799999999999</v>
      </c>
      <c r="AF158" s="11">
        <v>53.390614999999997</v>
      </c>
      <c r="AG158" s="10">
        <v>1025.0742</v>
      </c>
      <c r="AH158" s="11">
        <v>6.8360000000000003</v>
      </c>
      <c r="AI158" s="10">
        <v>99.003</v>
      </c>
      <c r="AJ158" s="11">
        <v>8.173</v>
      </c>
      <c r="AK158" s="11">
        <v>0.34210000000000002</v>
      </c>
      <c r="AL158" s="11">
        <v>0.70409999999999995</v>
      </c>
      <c r="AM158" s="588">
        <v>7.2</v>
      </c>
    </row>
    <row r="159" spans="1:39" ht="15">
      <c r="A159" s="29" t="s">
        <v>15</v>
      </c>
      <c r="B159" s="33">
        <v>43115</v>
      </c>
      <c r="C159" s="532">
        <v>1.1050266975865308</v>
      </c>
      <c r="D159" s="643">
        <v>1.1000000000000001</v>
      </c>
      <c r="E159" s="594">
        <v>0.53100000000000003</v>
      </c>
      <c r="F159" s="593">
        <v>3.15</v>
      </c>
      <c r="G159" s="594">
        <v>1.84</v>
      </c>
      <c r="H159" s="29" t="s">
        <v>348</v>
      </c>
      <c r="I159" s="643">
        <v>3</v>
      </c>
      <c r="J159" s="29" t="s">
        <v>349</v>
      </c>
      <c r="K159" s="29">
        <v>13.8</v>
      </c>
      <c r="L159" s="31">
        <v>130</v>
      </c>
      <c r="M159" s="643">
        <v>14</v>
      </c>
      <c r="N159" s="643">
        <v>130</v>
      </c>
      <c r="O159" s="643">
        <v>0.7</v>
      </c>
      <c r="P159" s="29" t="s">
        <v>326</v>
      </c>
      <c r="Q159" s="643">
        <v>0.1</v>
      </c>
      <c r="R159" s="643">
        <v>1.5</v>
      </c>
      <c r="S159" s="643">
        <v>0.15</v>
      </c>
      <c r="T159" s="586">
        <v>8.2674829474164296E-2</v>
      </c>
      <c r="U159" s="11">
        <v>36.731900000000003</v>
      </c>
      <c r="V159" s="11">
        <v>23.1281</v>
      </c>
      <c r="W159" s="11">
        <v>53.367274000000002</v>
      </c>
      <c r="X159" s="10">
        <v>1025.2130999999999</v>
      </c>
      <c r="Y159" s="11">
        <v>6.8776999999999999</v>
      </c>
      <c r="Z159" s="10">
        <v>99.34</v>
      </c>
      <c r="AA159" s="11">
        <v>8.1769999999999996</v>
      </c>
      <c r="AB159" s="11">
        <v>0.23549999999999999</v>
      </c>
      <c r="AC159" s="11">
        <v>0.75209999999999999</v>
      </c>
      <c r="AD159" s="11">
        <v>36.739699999999999</v>
      </c>
      <c r="AE159" s="11">
        <v>23.128499999999999</v>
      </c>
      <c r="AF159" s="11">
        <v>53.381996999999998</v>
      </c>
      <c r="AG159" s="10">
        <v>1025.2608</v>
      </c>
      <c r="AH159" s="11">
        <v>6.7807000000000004</v>
      </c>
      <c r="AI159" s="10">
        <v>97.944999999999993</v>
      </c>
      <c r="AJ159" s="11">
        <v>8.1780000000000008</v>
      </c>
      <c r="AK159" s="11">
        <v>0.29649999999999999</v>
      </c>
      <c r="AL159" s="11">
        <v>0.88460000000000005</v>
      </c>
      <c r="AM159" s="588">
        <v>6.5</v>
      </c>
    </row>
    <row r="160" spans="1:39" ht="15">
      <c r="A160" s="29" t="s">
        <v>15</v>
      </c>
      <c r="B160" s="33">
        <v>43122</v>
      </c>
      <c r="C160" s="532">
        <v>2.7667858326706569</v>
      </c>
      <c r="D160" s="643">
        <v>2.8</v>
      </c>
      <c r="E160" s="594">
        <v>3.04</v>
      </c>
      <c r="F160" s="593">
        <v>3.43</v>
      </c>
      <c r="G160" s="594">
        <v>1.18</v>
      </c>
      <c r="H160" s="643">
        <v>3</v>
      </c>
      <c r="I160" s="643">
        <v>3</v>
      </c>
      <c r="J160" s="29" t="s">
        <v>349</v>
      </c>
      <c r="K160" s="588">
        <v>12.7</v>
      </c>
      <c r="L160" s="588">
        <v>133</v>
      </c>
      <c r="M160" s="643">
        <v>13</v>
      </c>
      <c r="N160" s="643">
        <v>130</v>
      </c>
      <c r="O160" s="643">
        <v>0.5</v>
      </c>
      <c r="P160" s="29" t="s">
        <v>326</v>
      </c>
      <c r="Q160" s="643">
        <v>0.1</v>
      </c>
      <c r="R160" s="643">
        <v>1.6</v>
      </c>
      <c r="S160" s="643">
        <v>0.14000000000000001</v>
      </c>
      <c r="T160" s="586">
        <v>9.0764025370435139E-2</v>
      </c>
      <c r="U160" s="11">
        <v>36.497399999999999</v>
      </c>
      <c r="V160" s="11">
        <v>23.918900000000001</v>
      </c>
      <c r="W160" s="11">
        <v>53.914842</v>
      </c>
      <c r="X160" s="10">
        <v>1024.8026</v>
      </c>
      <c r="Y160" s="11">
        <v>6.7156000000000002</v>
      </c>
      <c r="Z160" s="10">
        <v>98.201999999999998</v>
      </c>
      <c r="AA160" s="11">
        <v>8.1869999999999994</v>
      </c>
      <c r="AB160" s="11">
        <v>0.44330000000000003</v>
      </c>
      <c r="AC160" s="11">
        <v>0.50360000000000005</v>
      </c>
      <c r="AD160" s="11">
        <v>36.545000000000002</v>
      </c>
      <c r="AE160" s="11">
        <v>23.887899999999998</v>
      </c>
      <c r="AF160" s="11">
        <v>53.948003999999997</v>
      </c>
      <c r="AG160" s="10">
        <v>1024.8897999999999</v>
      </c>
      <c r="AH160" s="11">
        <v>6.6115000000000004</v>
      </c>
      <c r="AI160" s="10">
        <v>96.653999999999996</v>
      </c>
      <c r="AJ160" s="11">
        <v>8.1780000000000008</v>
      </c>
      <c r="AK160" s="11">
        <v>0.83209999999999995</v>
      </c>
      <c r="AL160" s="11">
        <v>0.87509999999999999</v>
      </c>
      <c r="AM160" s="588">
        <v>10.4</v>
      </c>
    </row>
    <row r="161" spans="1:39" ht="15">
      <c r="A161" s="29" t="s">
        <v>15</v>
      </c>
      <c r="B161" s="33">
        <v>43129</v>
      </c>
      <c r="C161" s="532">
        <v>1.6533278394978994</v>
      </c>
      <c r="D161" s="643">
        <v>1.7</v>
      </c>
      <c r="E161" s="594">
        <v>1.34</v>
      </c>
      <c r="F161" s="593">
        <v>1.33</v>
      </c>
      <c r="G161" s="594">
        <v>0.55900000000000005</v>
      </c>
      <c r="H161" s="29" t="s">
        <v>348</v>
      </c>
      <c r="I161" s="29" t="s">
        <v>349</v>
      </c>
      <c r="J161" s="29" t="s">
        <v>349</v>
      </c>
      <c r="K161" s="29">
        <v>14.7</v>
      </c>
      <c r="L161" s="29">
        <v>114</v>
      </c>
      <c r="M161" s="643">
        <v>15</v>
      </c>
      <c r="N161" s="643">
        <v>110</v>
      </c>
      <c r="O161" s="643">
        <v>0.9</v>
      </c>
      <c r="P161" s="29" t="s">
        <v>326</v>
      </c>
      <c r="Q161" s="643">
        <v>0.2</v>
      </c>
      <c r="R161" s="643">
        <v>2.1</v>
      </c>
      <c r="S161" s="643">
        <v>0.19</v>
      </c>
      <c r="T161" s="591">
        <v>0.12570296082580476</v>
      </c>
      <c r="U161" s="11">
        <v>36.4788</v>
      </c>
      <c r="V161" s="11">
        <v>23.3123</v>
      </c>
      <c r="W161" s="11">
        <v>53.238261999999999</v>
      </c>
      <c r="X161" s="10">
        <v>1024.9663</v>
      </c>
      <c r="Y161" s="11">
        <v>6.7812000000000001</v>
      </c>
      <c r="Z161" s="10">
        <v>98.117000000000004</v>
      </c>
      <c r="AA161" s="11">
        <v>8.2260000000000009</v>
      </c>
      <c r="AB161" s="11">
        <v>0.56850000000000001</v>
      </c>
      <c r="AC161" s="11">
        <v>0.70909999999999995</v>
      </c>
      <c r="AD161" s="11">
        <v>36.491</v>
      </c>
      <c r="AE161" s="11">
        <v>23.277699999999999</v>
      </c>
      <c r="AF161" s="11">
        <v>53.221255999999997</v>
      </c>
      <c r="AG161" s="10">
        <v>1025.0277000000001</v>
      </c>
      <c r="AH161" s="11">
        <v>6.7035999999999998</v>
      </c>
      <c r="AI161" s="10">
        <v>96.941999999999993</v>
      </c>
      <c r="AJ161" s="11">
        <v>8.2219999999999995</v>
      </c>
      <c r="AK161" s="11">
        <v>1.1753</v>
      </c>
      <c r="AL161" s="11">
        <v>1.0866</v>
      </c>
      <c r="AM161" s="588">
        <v>5.7</v>
      </c>
    </row>
    <row r="162" spans="1:39" ht="15">
      <c r="A162" s="29" t="s">
        <v>15</v>
      </c>
      <c r="B162" s="33">
        <v>43136</v>
      </c>
      <c r="C162" s="532">
        <v>1.9082973077515439</v>
      </c>
      <c r="D162" s="643">
        <v>1.9</v>
      </c>
      <c r="E162" s="594">
        <v>1.17</v>
      </c>
      <c r="F162" s="593">
        <v>1.72</v>
      </c>
      <c r="G162" s="594">
        <v>7.0199999999999999E-2</v>
      </c>
      <c r="H162" s="29" t="s">
        <v>348</v>
      </c>
      <c r="I162" s="29" t="s">
        <v>349</v>
      </c>
      <c r="J162" s="29" t="s">
        <v>349</v>
      </c>
      <c r="K162" s="588">
        <v>15.2</v>
      </c>
      <c r="L162" s="588">
        <v>117</v>
      </c>
      <c r="M162" s="643">
        <v>15</v>
      </c>
      <c r="N162" s="643">
        <v>120</v>
      </c>
      <c r="O162" s="643">
        <v>0.7</v>
      </c>
      <c r="P162" s="29" t="s">
        <v>326</v>
      </c>
      <c r="Q162" s="643">
        <v>0.1</v>
      </c>
      <c r="R162" s="643">
        <v>2</v>
      </c>
      <c r="S162" s="643">
        <v>0.26</v>
      </c>
      <c r="T162" s="586">
        <v>0.11111573149372325</v>
      </c>
      <c r="U162" s="11">
        <v>36.682299999999998</v>
      </c>
      <c r="V162" s="11">
        <v>23.965499999999999</v>
      </c>
      <c r="W162" s="11">
        <v>54.207577000000001</v>
      </c>
      <c r="X162" s="10">
        <v>1024.9295999999999</v>
      </c>
      <c r="Y162" s="11">
        <v>6.7465000000000002</v>
      </c>
      <c r="Z162" s="10">
        <v>98.838999999999999</v>
      </c>
      <c r="AA162" s="11">
        <v>8.2189999999999994</v>
      </c>
      <c r="AB162" s="11">
        <v>0.51990000000000003</v>
      </c>
      <c r="AC162" s="11">
        <v>0.62260000000000004</v>
      </c>
      <c r="AD162" s="11">
        <v>36.6828</v>
      </c>
      <c r="AE162" s="11">
        <v>23.963000000000001</v>
      </c>
      <c r="AF162" s="11">
        <v>54.209747999999998</v>
      </c>
      <c r="AG162" s="10">
        <v>1024.9716000000001</v>
      </c>
      <c r="AH162" s="11">
        <v>6.8315000000000001</v>
      </c>
      <c r="AI162" s="10">
        <v>100.08</v>
      </c>
      <c r="AJ162" s="11">
        <v>8.218</v>
      </c>
      <c r="AK162" s="11">
        <v>0.33710000000000001</v>
      </c>
      <c r="AL162" s="11">
        <v>0.6895</v>
      </c>
      <c r="AM162" s="588">
        <v>6.8</v>
      </c>
    </row>
    <row r="163" spans="1:39" ht="15">
      <c r="A163" s="29" t="s">
        <v>15</v>
      </c>
      <c r="B163" s="33">
        <v>43143</v>
      </c>
      <c r="C163" s="532">
        <v>0.58371983048543441</v>
      </c>
      <c r="D163" s="643">
        <v>0.6</v>
      </c>
      <c r="E163" s="594">
        <v>0.497</v>
      </c>
      <c r="F163" s="593">
        <v>2.2200000000000002</v>
      </c>
      <c r="G163" s="594">
        <v>0.70399999999999996</v>
      </c>
      <c r="H163" s="29" t="s">
        <v>348</v>
      </c>
      <c r="I163" s="643">
        <v>2</v>
      </c>
      <c r="J163" s="29" t="s">
        <v>349</v>
      </c>
      <c r="K163" s="598">
        <v>13.6</v>
      </c>
      <c r="L163" s="598">
        <v>121</v>
      </c>
      <c r="M163" s="643">
        <v>14</v>
      </c>
      <c r="N163" s="643">
        <v>120</v>
      </c>
      <c r="O163" s="643">
        <v>0.7</v>
      </c>
      <c r="P163" s="29" t="s">
        <v>326</v>
      </c>
      <c r="Q163" s="29" t="s">
        <v>326</v>
      </c>
      <c r="R163" s="643">
        <v>1.8</v>
      </c>
      <c r="S163" s="643">
        <v>0.17</v>
      </c>
      <c r="T163" s="586">
        <v>0.1110059083752097</v>
      </c>
      <c r="U163" s="11">
        <v>36.652000000000001</v>
      </c>
      <c r="V163" s="11">
        <v>23.298999999999999</v>
      </c>
      <c r="W163" s="11">
        <v>53.448537999999999</v>
      </c>
      <c r="X163" s="10">
        <v>1025.1048000000001</v>
      </c>
      <c r="Y163" s="11">
        <v>6.8129999999999997</v>
      </c>
      <c r="Z163" s="10">
        <v>98.653000000000006</v>
      </c>
      <c r="AA163" s="11">
        <v>8.2970000000000006</v>
      </c>
      <c r="AB163" s="11">
        <v>0.42270000000000002</v>
      </c>
      <c r="AC163" s="11">
        <v>0.5877</v>
      </c>
      <c r="AD163" s="11">
        <v>36.655500000000004</v>
      </c>
      <c r="AE163" s="11">
        <v>23.211300000000001</v>
      </c>
      <c r="AF163" s="11">
        <v>53.362794999999998</v>
      </c>
      <c r="AG163" s="10">
        <v>1025.1731</v>
      </c>
      <c r="AH163" s="11">
        <v>6.7816999999999998</v>
      </c>
      <c r="AI163" s="10">
        <v>98.052999999999997</v>
      </c>
      <c r="AJ163" s="11">
        <v>8.2949999999999999</v>
      </c>
      <c r="AK163" s="11">
        <v>0.67600000000000005</v>
      </c>
      <c r="AL163" s="11">
        <v>0.99829999999999997</v>
      </c>
      <c r="AM163" s="588">
        <v>6.5</v>
      </c>
    </row>
    <row r="164" spans="1:39" ht="15">
      <c r="A164" s="29" t="s">
        <v>15</v>
      </c>
      <c r="B164" s="33">
        <v>43150</v>
      </c>
      <c r="C164" s="532">
        <v>0.94786665362509392</v>
      </c>
      <c r="D164" s="643">
        <v>0.9</v>
      </c>
      <c r="E164" s="594">
        <v>1.1299999999999999</v>
      </c>
      <c r="F164" s="593">
        <v>2.2400000000000002</v>
      </c>
      <c r="G164" s="594">
        <v>0.90400000000000003</v>
      </c>
      <c r="H164" s="29" t="s">
        <v>348</v>
      </c>
      <c r="I164" s="643">
        <v>2</v>
      </c>
      <c r="J164" s="29" t="s">
        <v>349</v>
      </c>
      <c r="K164" s="588">
        <v>13.2</v>
      </c>
      <c r="L164" s="588">
        <v>114</v>
      </c>
      <c r="M164" s="643">
        <v>13</v>
      </c>
      <c r="N164" s="643">
        <v>110</v>
      </c>
      <c r="O164" s="643">
        <v>0.8</v>
      </c>
      <c r="P164" s="29" t="s">
        <v>326</v>
      </c>
      <c r="Q164" s="643">
        <v>0.1</v>
      </c>
      <c r="R164" s="643">
        <v>2.5</v>
      </c>
      <c r="S164" s="643">
        <v>0.19</v>
      </c>
      <c r="T164" s="586">
        <v>0.11955033957131235</v>
      </c>
      <c r="U164" s="11">
        <v>36.794800000000002</v>
      </c>
      <c r="V164" s="11">
        <v>24.484999999999999</v>
      </c>
      <c r="W164" s="11">
        <v>54.919355000000003</v>
      </c>
      <c r="X164" s="10">
        <v>1024.8586</v>
      </c>
      <c r="Y164" s="11">
        <v>6.6916000000000002</v>
      </c>
      <c r="Z164" s="10">
        <v>98.974000000000004</v>
      </c>
      <c r="AA164" s="11">
        <v>8.3140000000000001</v>
      </c>
      <c r="AB164" s="11">
        <v>0.66930000000000001</v>
      </c>
      <c r="AC164" s="11">
        <v>0.77339999999999998</v>
      </c>
      <c r="AD164" s="11">
        <v>36.759599999999999</v>
      </c>
      <c r="AE164" s="11">
        <v>24.341200000000001</v>
      </c>
      <c r="AF164" s="11">
        <v>54.720683999999999</v>
      </c>
      <c r="AG164" s="10">
        <v>1024.9166</v>
      </c>
      <c r="AH164" s="11">
        <v>6.6306000000000003</v>
      </c>
      <c r="AI164" s="10">
        <v>97.811000000000007</v>
      </c>
      <c r="AJ164" s="11">
        <v>8.32</v>
      </c>
      <c r="AK164" s="11">
        <v>0.5988</v>
      </c>
      <c r="AL164" s="11">
        <v>0.95050000000000001</v>
      </c>
      <c r="AM164" s="588">
        <v>5</v>
      </c>
    </row>
    <row r="165" spans="1:39" ht="15">
      <c r="A165" s="29" t="s">
        <v>15</v>
      </c>
      <c r="B165" s="33">
        <v>43157</v>
      </c>
      <c r="C165" s="532">
        <v>1.6341254226110338</v>
      </c>
      <c r="D165" s="643">
        <v>1.6</v>
      </c>
      <c r="E165" s="594">
        <v>2.64</v>
      </c>
      <c r="F165" s="593">
        <v>3.05</v>
      </c>
      <c r="G165" s="594">
        <v>1.75</v>
      </c>
      <c r="H165" s="29" t="s">
        <v>348</v>
      </c>
      <c r="I165" s="643">
        <v>3</v>
      </c>
      <c r="J165" s="29" t="s">
        <v>349</v>
      </c>
      <c r="K165" s="588">
        <v>15.4</v>
      </c>
      <c r="L165" s="588">
        <v>130</v>
      </c>
      <c r="M165" s="643">
        <v>15</v>
      </c>
      <c r="N165" s="643">
        <v>130</v>
      </c>
      <c r="O165" s="643">
        <v>0.5</v>
      </c>
      <c r="P165" s="29" t="s">
        <v>326</v>
      </c>
      <c r="Q165" s="29" t="s">
        <v>326</v>
      </c>
      <c r="R165" s="643">
        <v>1.5</v>
      </c>
      <c r="S165" s="643">
        <v>0.25</v>
      </c>
      <c r="T165" s="586">
        <v>8.1762775335901636E-2</v>
      </c>
      <c r="U165" s="11">
        <v>36.772399999999998</v>
      </c>
      <c r="V165" s="11">
        <v>23.343900000000001</v>
      </c>
      <c r="W165" s="11">
        <v>53.652591000000001</v>
      </c>
      <c r="X165" s="10">
        <v>1025.1804999999999</v>
      </c>
      <c r="Y165" s="11">
        <v>6.6981000000000002</v>
      </c>
      <c r="Z165" s="10">
        <v>97.132000000000005</v>
      </c>
      <c r="AA165" s="11">
        <v>8.1720000000000006</v>
      </c>
      <c r="AB165" s="11">
        <v>0.48230000000000001</v>
      </c>
      <c r="AC165" s="11">
        <v>0.81389999999999996</v>
      </c>
      <c r="AD165" s="11">
        <v>36.770899999999997</v>
      </c>
      <c r="AE165" s="11">
        <v>23.3508</v>
      </c>
      <c r="AF165" s="11">
        <v>53.662596000000001</v>
      </c>
      <c r="AG165" s="10">
        <v>1025.2203999999999</v>
      </c>
      <c r="AH165" s="11">
        <v>6.6773999999999996</v>
      </c>
      <c r="AI165" s="10">
        <v>96.841999999999999</v>
      </c>
      <c r="AJ165" s="11">
        <v>8.1760000000000002</v>
      </c>
      <c r="AK165" s="11">
        <v>0.50660000000000005</v>
      </c>
      <c r="AL165" s="11">
        <v>0.91120000000000001</v>
      </c>
      <c r="AM165" s="588">
        <v>5.2</v>
      </c>
    </row>
    <row r="166" spans="1:39" ht="15">
      <c r="A166" s="29" t="s">
        <v>15</v>
      </c>
      <c r="B166" s="33">
        <v>43164</v>
      </c>
      <c r="C166" s="532">
        <v>0.99953750414351206</v>
      </c>
      <c r="D166" s="643">
        <v>1</v>
      </c>
      <c r="E166" s="594">
        <v>0.20499999999999999</v>
      </c>
      <c r="F166" s="593">
        <v>3.14</v>
      </c>
      <c r="G166" s="594">
        <v>1.59</v>
      </c>
      <c r="H166" s="29" t="s">
        <v>348</v>
      </c>
      <c r="I166" s="643">
        <v>3</v>
      </c>
      <c r="J166" s="29" t="s">
        <v>349</v>
      </c>
      <c r="K166" s="588">
        <v>14.7</v>
      </c>
      <c r="L166" s="588">
        <v>110</v>
      </c>
      <c r="M166" s="643">
        <v>15</v>
      </c>
      <c r="N166" s="643">
        <v>110</v>
      </c>
      <c r="O166" s="643">
        <v>0.6</v>
      </c>
      <c r="P166" s="29" t="s">
        <v>326</v>
      </c>
      <c r="Q166" s="29" t="s">
        <v>326</v>
      </c>
      <c r="R166" s="643">
        <v>2</v>
      </c>
      <c r="S166" s="643">
        <v>0.16</v>
      </c>
      <c r="T166" s="586">
        <v>0.12024645225397385</v>
      </c>
      <c r="U166" s="11">
        <v>36.897799999999997</v>
      </c>
      <c r="V166" s="11">
        <v>22.3797</v>
      </c>
      <c r="W166" s="11">
        <v>52.772288000000003</v>
      </c>
      <c r="X166" s="10">
        <v>1025.5541000000001</v>
      </c>
      <c r="Y166" s="11">
        <v>6.9112</v>
      </c>
      <c r="Z166" s="10">
        <v>98.62</v>
      </c>
      <c r="AA166" s="11">
        <v>8.2650000000000006</v>
      </c>
      <c r="AB166" s="11">
        <v>0.44669999999999999</v>
      </c>
      <c r="AC166" s="11">
        <v>0.89139999999999997</v>
      </c>
      <c r="AD166" s="11">
        <v>36.895000000000003</v>
      </c>
      <c r="AE166" s="11">
        <v>22.375699999999998</v>
      </c>
      <c r="AF166" s="11">
        <v>52.769044999999998</v>
      </c>
      <c r="AG166" s="10">
        <v>1025.5969</v>
      </c>
      <c r="AH166" s="11">
        <v>6.8875000000000002</v>
      </c>
      <c r="AI166" s="10">
        <v>98.275000000000006</v>
      </c>
      <c r="AJ166" s="11">
        <v>8.2680000000000007</v>
      </c>
      <c r="AK166" s="11">
        <v>0.44469999999999998</v>
      </c>
      <c r="AL166" s="11">
        <v>0.95799999999999996</v>
      </c>
      <c r="AM166" s="588">
        <v>6.8</v>
      </c>
    </row>
    <row r="167" spans="1:39" ht="15">
      <c r="A167" s="29" t="s">
        <v>15</v>
      </c>
      <c r="B167" s="33">
        <v>43171</v>
      </c>
      <c r="C167" s="532">
        <v>0.57185089913455822</v>
      </c>
      <c r="D167" s="643">
        <v>0.6</v>
      </c>
      <c r="E167" s="594">
        <v>0.187</v>
      </c>
      <c r="F167" s="593">
        <v>2.35</v>
      </c>
      <c r="G167" s="594">
        <v>0.72</v>
      </c>
      <c r="H167" s="29" t="s">
        <v>348</v>
      </c>
      <c r="I167" s="643">
        <v>2</v>
      </c>
      <c r="J167" s="29" t="s">
        <v>349</v>
      </c>
      <c r="K167" s="588">
        <v>14</v>
      </c>
      <c r="L167" s="588">
        <v>122</v>
      </c>
      <c r="M167" s="643">
        <v>14</v>
      </c>
      <c r="N167" s="643">
        <v>120</v>
      </c>
      <c r="O167" s="643">
        <v>1</v>
      </c>
      <c r="P167" s="29" t="s">
        <v>326</v>
      </c>
      <c r="Q167" s="643">
        <v>0.2</v>
      </c>
      <c r="R167" s="643">
        <v>2.8</v>
      </c>
      <c r="S167" s="643">
        <v>0.21</v>
      </c>
      <c r="T167" s="586">
        <v>0.10444287093197077</v>
      </c>
      <c r="U167" s="11">
        <v>36.902000000000001</v>
      </c>
      <c r="V167" s="11">
        <v>22.462499999999999</v>
      </c>
      <c r="W167" s="11">
        <v>52.867190999999998</v>
      </c>
      <c r="X167" s="10">
        <v>1025.5352</v>
      </c>
      <c r="Y167" s="11">
        <v>6.8639000000000001</v>
      </c>
      <c r="Z167" s="10">
        <v>98.091999999999999</v>
      </c>
      <c r="AA167" s="11">
        <v>8.2949999999999999</v>
      </c>
      <c r="AB167" s="11">
        <v>0.47370000000000001</v>
      </c>
      <c r="AC167" s="11">
        <v>0.84079999999999999</v>
      </c>
      <c r="AD167" s="11">
        <v>36.9313</v>
      </c>
      <c r="AE167" s="11">
        <v>22.484100000000002</v>
      </c>
      <c r="AF167" s="11">
        <v>52.932153999999997</v>
      </c>
      <c r="AG167" s="10">
        <v>1025.5939000000001</v>
      </c>
      <c r="AH167" s="11">
        <v>6.9348999999999998</v>
      </c>
      <c r="AI167" s="10">
        <v>99.16</v>
      </c>
      <c r="AJ167" s="11">
        <v>8.2940000000000005</v>
      </c>
      <c r="AK167" s="11">
        <v>0.73499999999999999</v>
      </c>
      <c r="AL167" s="11">
        <v>1.4624999999999999</v>
      </c>
      <c r="AM167" s="588">
        <v>6.3</v>
      </c>
    </row>
    <row r="168" spans="1:39" ht="15">
      <c r="A168" s="29" t="s">
        <v>15</v>
      </c>
      <c r="B168" s="33">
        <v>43178</v>
      </c>
      <c r="C168" s="532">
        <v>0.63124207864631665</v>
      </c>
      <c r="D168" s="643">
        <v>0.6</v>
      </c>
      <c r="E168" s="594">
        <v>0.52800000000000002</v>
      </c>
      <c r="F168" s="593">
        <v>2.06</v>
      </c>
      <c r="G168" s="594">
        <v>2.25</v>
      </c>
      <c r="H168" s="29" t="s">
        <v>348</v>
      </c>
      <c r="I168" s="643">
        <v>2</v>
      </c>
      <c r="J168" s="643">
        <v>2</v>
      </c>
      <c r="K168" s="588">
        <v>13.6</v>
      </c>
      <c r="L168" s="588">
        <v>118</v>
      </c>
      <c r="M168" s="643">
        <v>14</v>
      </c>
      <c r="N168" s="643">
        <v>120</v>
      </c>
      <c r="O168" s="643">
        <v>1.3</v>
      </c>
      <c r="P168" s="29" t="s">
        <v>326</v>
      </c>
      <c r="Q168" s="643">
        <v>0.3</v>
      </c>
      <c r="R168" s="643">
        <v>2</v>
      </c>
      <c r="S168" s="643">
        <v>0.2</v>
      </c>
      <c r="T168" s="586">
        <v>0.13899879831958384</v>
      </c>
      <c r="U168" s="11">
        <v>36.900199999999998</v>
      </c>
      <c r="V168" s="11">
        <v>22.226299999999998</v>
      </c>
      <c r="W168" s="11">
        <v>52.610146999999998</v>
      </c>
      <c r="X168" s="10">
        <v>1025.6007999999999</v>
      </c>
      <c r="Y168" s="11">
        <v>6.9493</v>
      </c>
      <c r="Z168" s="10">
        <v>98.899000000000001</v>
      </c>
      <c r="AA168" s="11">
        <v>8.2089999999999996</v>
      </c>
      <c r="AB168" s="11">
        <v>0.60429999999999995</v>
      </c>
      <c r="AC168" s="11">
        <v>1.0705</v>
      </c>
      <c r="AD168" s="11">
        <v>36.916600000000003</v>
      </c>
      <c r="AE168" s="11">
        <v>22.1784</v>
      </c>
      <c r="AF168" s="11">
        <v>52.583734</v>
      </c>
      <c r="AG168" s="10">
        <v>1025.6699000000001</v>
      </c>
      <c r="AH168" s="11">
        <v>6.8902999999999999</v>
      </c>
      <c r="AI168" s="10">
        <v>97.986000000000004</v>
      </c>
      <c r="AJ168" s="11">
        <v>8.1999999999999993</v>
      </c>
      <c r="AK168" s="11">
        <v>1.9623999999999999</v>
      </c>
      <c r="AL168" s="11">
        <v>2.419</v>
      </c>
      <c r="AM168" s="588">
        <v>6</v>
      </c>
    </row>
    <row r="169" spans="1:39" ht="15">
      <c r="A169" s="29" t="s">
        <v>15</v>
      </c>
      <c r="B169" s="33">
        <v>43185</v>
      </c>
      <c r="C169" s="532">
        <v>5.1877795284158887</v>
      </c>
      <c r="D169" s="643">
        <v>5.2</v>
      </c>
      <c r="E169" s="594">
        <v>6.09</v>
      </c>
      <c r="F169" s="593">
        <v>2.11</v>
      </c>
      <c r="G169" s="594">
        <v>2.97</v>
      </c>
      <c r="H169" s="643">
        <v>6</v>
      </c>
      <c r="I169" s="643">
        <v>2</v>
      </c>
      <c r="J169" s="643">
        <v>3</v>
      </c>
      <c r="K169" s="588">
        <v>15.4</v>
      </c>
      <c r="L169" s="588">
        <v>137</v>
      </c>
      <c r="M169" s="643">
        <v>15</v>
      </c>
      <c r="N169" s="643">
        <v>140</v>
      </c>
      <c r="O169" s="643">
        <v>0.9</v>
      </c>
      <c r="P169" s="29" t="s">
        <v>326</v>
      </c>
      <c r="Q169" s="643">
        <v>0.2</v>
      </c>
      <c r="R169" s="643">
        <v>1.6</v>
      </c>
      <c r="S169" s="643">
        <v>0.15</v>
      </c>
      <c r="T169" s="586">
        <v>7.3596867832232848E-2</v>
      </c>
      <c r="U169" s="11">
        <v>36.826999999999998</v>
      </c>
      <c r="V169" s="11">
        <v>21.996700000000001</v>
      </c>
      <c r="W169" s="11">
        <v>52.270453000000003</v>
      </c>
      <c r="X169" s="10">
        <v>1025.6080999999999</v>
      </c>
      <c r="Y169" s="11">
        <v>6.7819000000000003</v>
      </c>
      <c r="Z169" s="10">
        <v>96.085999999999999</v>
      </c>
      <c r="AA169" s="11">
        <v>8.2159999999999993</v>
      </c>
      <c r="AB169" s="11">
        <v>0.36359999999999998</v>
      </c>
      <c r="AC169" s="11">
        <v>1.0699000000000001</v>
      </c>
      <c r="AD169" s="11">
        <v>37.618099999999998</v>
      </c>
      <c r="AE169" s="11">
        <v>22.5032</v>
      </c>
      <c r="AF169" s="11">
        <v>53.825389999999999</v>
      </c>
      <c r="AG169" s="10">
        <v>1026.1114</v>
      </c>
      <c r="AH169" s="11">
        <v>6.1048999999999998</v>
      </c>
      <c r="AI169" s="10">
        <v>87.67</v>
      </c>
      <c r="AJ169" s="11">
        <v>8.1560000000000006</v>
      </c>
      <c r="AK169" s="11">
        <v>2.1116000000000001</v>
      </c>
      <c r="AL169" s="11">
        <v>1.9576</v>
      </c>
      <c r="AM169" s="588">
        <v>6.8</v>
      </c>
    </row>
    <row r="170" spans="1:39">
      <c r="A170" s="539"/>
      <c r="B170" s="539"/>
      <c r="C170" s="539"/>
      <c r="D170" s="539"/>
      <c r="E170" s="592"/>
      <c r="F170" s="592"/>
      <c r="G170" s="592"/>
      <c r="H170" s="539"/>
      <c r="I170" s="539"/>
      <c r="J170" s="539"/>
      <c r="K170" s="539"/>
      <c r="L170" s="539"/>
      <c r="M170" s="539"/>
      <c r="N170" s="539"/>
      <c r="O170" s="539"/>
      <c r="P170" s="539"/>
      <c r="Q170" s="539"/>
      <c r="R170" s="539"/>
      <c r="S170" s="539"/>
      <c r="T170" s="591"/>
      <c r="U170" s="195"/>
      <c r="V170" s="195"/>
      <c r="W170" s="195"/>
      <c r="X170" s="195"/>
      <c r="Y170" s="195"/>
      <c r="Z170" s="195"/>
      <c r="AA170" s="195"/>
      <c r="AB170" s="195"/>
      <c r="AC170" s="195"/>
      <c r="AD170" s="195"/>
      <c r="AE170" s="195"/>
      <c r="AF170" s="195"/>
      <c r="AG170" s="195"/>
      <c r="AH170" s="195"/>
      <c r="AI170" s="195"/>
      <c r="AJ170" s="195"/>
      <c r="AK170" s="195"/>
      <c r="AL170" s="195"/>
      <c r="AM170" s="10"/>
    </row>
    <row r="171" spans="1:39" ht="15">
      <c r="A171" s="29" t="s">
        <v>16</v>
      </c>
      <c r="B171" s="33">
        <v>43070</v>
      </c>
      <c r="C171" s="511">
        <v>0.5898660925522855</v>
      </c>
      <c r="D171" s="643">
        <v>0.6</v>
      </c>
      <c r="E171" s="587">
        <v>0.32100000000000001</v>
      </c>
      <c r="F171" s="588">
        <v>3.93</v>
      </c>
      <c r="G171" s="587">
        <v>0.88400000000000001</v>
      </c>
      <c r="H171" s="29" t="s">
        <v>348</v>
      </c>
      <c r="I171" s="643">
        <v>4</v>
      </c>
      <c r="J171" s="29" t="s">
        <v>349</v>
      </c>
      <c r="K171" s="588">
        <v>14</v>
      </c>
      <c r="L171" s="588">
        <v>109</v>
      </c>
      <c r="M171" s="643">
        <v>14</v>
      </c>
      <c r="N171" s="643">
        <v>110</v>
      </c>
      <c r="O171" s="643">
        <v>0.5</v>
      </c>
      <c r="P171" s="29" t="s">
        <v>326</v>
      </c>
      <c r="Q171" s="643">
        <v>0.1</v>
      </c>
      <c r="R171" s="32"/>
      <c r="S171" s="32"/>
      <c r="T171" s="586">
        <v>8.5935716109605195E-2</v>
      </c>
      <c r="U171" s="11">
        <v>35.725000000000001</v>
      </c>
      <c r="V171" s="11">
        <v>21.485600000000002</v>
      </c>
      <c r="W171" s="11">
        <v>50.344503000000003</v>
      </c>
      <c r="X171" s="10">
        <v>1024.9148</v>
      </c>
      <c r="Y171" s="11">
        <v>7.1750999999999996</v>
      </c>
      <c r="Z171" s="10">
        <v>100.09</v>
      </c>
      <c r="AA171" s="11">
        <v>8.1959999999999997</v>
      </c>
      <c r="AB171" s="11">
        <v>0.55910000000000004</v>
      </c>
      <c r="AC171" s="11">
        <v>0.61699999999999999</v>
      </c>
      <c r="AD171" s="11">
        <v>35.712899999999998</v>
      </c>
      <c r="AE171" s="11">
        <v>21.041499999999999</v>
      </c>
      <c r="AF171" s="11">
        <v>49.875203999999997</v>
      </c>
      <c r="AG171" s="10">
        <v>1025.1103000000001</v>
      </c>
      <c r="AH171" s="11">
        <v>7.1204999999999998</v>
      </c>
      <c r="AI171" s="10">
        <v>98.533000000000001</v>
      </c>
      <c r="AJ171" s="11">
        <v>8.1890000000000001</v>
      </c>
      <c r="AK171" s="11">
        <v>1.1984999999999999</v>
      </c>
      <c r="AL171" s="11">
        <v>1.7282</v>
      </c>
      <c r="AM171" s="588">
        <v>4.9000000000000004</v>
      </c>
    </row>
    <row r="172" spans="1:39" ht="15">
      <c r="A172" s="29" t="s">
        <v>16</v>
      </c>
      <c r="B172" s="33">
        <v>43077</v>
      </c>
      <c r="C172" s="532">
        <v>0.50325210561181033</v>
      </c>
      <c r="D172" s="643">
        <v>0.5</v>
      </c>
      <c r="E172" s="587">
        <v>0.06</v>
      </c>
      <c r="F172" s="588">
        <v>2.8</v>
      </c>
      <c r="G172" s="587">
        <v>0.58599999999999997</v>
      </c>
      <c r="H172" s="29" t="s">
        <v>348</v>
      </c>
      <c r="I172" s="643">
        <v>3</v>
      </c>
      <c r="J172" s="29" t="s">
        <v>349</v>
      </c>
      <c r="K172" s="593">
        <v>13.8</v>
      </c>
      <c r="L172" s="593">
        <v>145</v>
      </c>
      <c r="M172" s="643">
        <v>14</v>
      </c>
      <c r="N172" s="643">
        <v>140</v>
      </c>
      <c r="O172" s="643">
        <v>0.5</v>
      </c>
      <c r="P172" s="29" t="s">
        <v>326</v>
      </c>
      <c r="Q172" s="643">
        <v>0.2</v>
      </c>
      <c r="R172" s="32"/>
      <c r="S172" s="32"/>
      <c r="T172" s="586">
        <v>8.1471373690671159E-2</v>
      </c>
      <c r="U172" s="11">
        <v>35.872300000000003</v>
      </c>
      <c r="V172" s="11">
        <v>22.058199999999999</v>
      </c>
      <c r="W172" s="11">
        <v>51.129612000000002</v>
      </c>
      <c r="X172" s="10">
        <v>1024.8674000000001</v>
      </c>
      <c r="Y172" s="11">
        <v>7.1650999999999998</v>
      </c>
      <c r="Z172" s="10">
        <v>101.06</v>
      </c>
      <c r="AA172" s="11">
        <v>8.1630000000000003</v>
      </c>
      <c r="AB172" s="11">
        <v>0.41699999999999998</v>
      </c>
      <c r="AC172" s="11">
        <v>0.4037</v>
      </c>
      <c r="AD172" s="11">
        <v>35.820999999999998</v>
      </c>
      <c r="AE172" s="11">
        <v>21.4</v>
      </c>
      <c r="AF172" s="11">
        <v>50.383586999999999</v>
      </c>
      <c r="AG172" s="10">
        <v>1025.0927999999999</v>
      </c>
      <c r="AH172" s="11">
        <v>7.1253000000000002</v>
      </c>
      <c r="AI172" s="10">
        <v>99.299000000000007</v>
      </c>
      <c r="AJ172" s="11">
        <v>8.1649999999999991</v>
      </c>
      <c r="AK172" s="11">
        <v>1.1116999999999999</v>
      </c>
      <c r="AL172" s="11">
        <v>1.849</v>
      </c>
      <c r="AM172" s="588">
        <v>5.5</v>
      </c>
    </row>
    <row r="173" spans="1:39" ht="15">
      <c r="A173" s="29" t="s">
        <v>16</v>
      </c>
      <c r="B173" s="33">
        <v>43084</v>
      </c>
      <c r="C173" s="532">
        <v>0.39393604263277732</v>
      </c>
      <c r="D173" s="29" t="s">
        <v>350</v>
      </c>
      <c r="E173" s="594">
        <v>1.84</v>
      </c>
      <c r="F173" s="593">
        <v>1.78</v>
      </c>
      <c r="G173" s="594">
        <v>0.71599999999999997</v>
      </c>
      <c r="H173" s="29" t="s">
        <v>348</v>
      </c>
      <c r="I173" s="29" t="s">
        <v>349</v>
      </c>
      <c r="J173" s="29" t="s">
        <v>349</v>
      </c>
      <c r="K173" s="588">
        <v>15.2</v>
      </c>
      <c r="L173" s="31">
        <v>118</v>
      </c>
      <c r="M173" s="643">
        <v>15</v>
      </c>
      <c r="N173" s="643">
        <v>120</v>
      </c>
      <c r="O173" s="643">
        <v>0.6</v>
      </c>
      <c r="P173" s="29" t="s">
        <v>326</v>
      </c>
      <c r="Q173" s="643">
        <v>0.1</v>
      </c>
      <c r="R173" s="32"/>
      <c r="S173" s="32"/>
      <c r="T173" s="586">
        <v>9.0547101383254058E-2</v>
      </c>
      <c r="U173" s="11">
        <v>35.932699999999997</v>
      </c>
      <c r="V173" s="11">
        <v>22.401399999999999</v>
      </c>
      <c r="W173" s="11">
        <v>51.567647999999998</v>
      </c>
      <c r="X173" s="10">
        <v>1024.8166000000001</v>
      </c>
      <c r="Y173" s="11">
        <v>7.1383000000000001</v>
      </c>
      <c r="Z173" s="10">
        <v>101.33</v>
      </c>
      <c r="AA173" s="11">
        <v>8.1989999999999998</v>
      </c>
      <c r="AB173" s="11">
        <v>0.72009999999999996</v>
      </c>
      <c r="AC173" s="11">
        <v>0.59150000000000003</v>
      </c>
      <c r="AD173" s="11">
        <v>35.928199999999997</v>
      </c>
      <c r="AE173" s="11">
        <v>22.163799999999998</v>
      </c>
      <c r="AF173" s="11">
        <v>51.320005000000002</v>
      </c>
      <c r="AG173" s="10">
        <v>1024.9614999999999</v>
      </c>
      <c r="AH173" s="11">
        <v>7.0449000000000002</v>
      </c>
      <c r="AI173" s="10">
        <v>99.584000000000003</v>
      </c>
      <c r="AJ173" s="11">
        <v>8.1940000000000008</v>
      </c>
      <c r="AK173" s="11">
        <v>1.2663</v>
      </c>
      <c r="AL173" s="11">
        <v>1.7796000000000001</v>
      </c>
      <c r="AM173" s="588">
        <v>4.8</v>
      </c>
    </row>
    <row r="174" spans="1:39" ht="15">
      <c r="A174" s="29" t="s">
        <v>16</v>
      </c>
      <c r="B174" s="33">
        <v>43091</v>
      </c>
      <c r="C174" s="532">
        <v>0.29849678228824916</v>
      </c>
      <c r="D174" s="29" t="s">
        <v>350</v>
      </c>
      <c r="E174" s="594">
        <v>0.92</v>
      </c>
      <c r="F174" s="593">
        <v>3.05</v>
      </c>
      <c r="G174" s="594">
        <v>0.74199999999999999</v>
      </c>
      <c r="H174" s="29" t="s">
        <v>348</v>
      </c>
      <c r="I174" s="643">
        <v>3</v>
      </c>
      <c r="J174" s="29" t="s">
        <v>349</v>
      </c>
      <c r="K174" s="29">
        <v>13.8</v>
      </c>
      <c r="L174" s="31">
        <v>96</v>
      </c>
      <c r="M174" s="643">
        <v>14</v>
      </c>
      <c r="N174" s="643">
        <v>100</v>
      </c>
      <c r="O174" s="643">
        <v>0.4</v>
      </c>
      <c r="P174" s="29" t="s">
        <v>326</v>
      </c>
      <c r="Q174" s="29" t="s">
        <v>326</v>
      </c>
      <c r="R174" s="32"/>
      <c r="S174" s="32"/>
      <c r="T174" s="586">
        <v>6.3340629333798262E-2</v>
      </c>
      <c r="U174" s="11">
        <v>36.070599999999999</v>
      </c>
      <c r="V174" s="11">
        <v>21.9496</v>
      </c>
      <c r="W174" s="11">
        <v>51.266311999999999</v>
      </c>
      <c r="X174" s="10">
        <v>1025.049</v>
      </c>
      <c r="Y174" s="11">
        <v>7.1510999999999996</v>
      </c>
      <c r="Z174" s="10">
        <v>100.786</v>
      </c>
      <c r="AA174" s="11">
        <v>8.1850000000000005</v>
      </c>
      <c r="AB174" s="11">
        <v>0.42809999999999998</v>
      </c>
      <c r="AC174" s="11">
        <v>6.4399999999999999E-2</v>
      </c>
      <c r="AD174" s="11">
        <v>36.073599999999999</v>
      </c>
      <c r="AE174" s="11">
        <v>21.4634</v>
      </c>
      <c r="AF174" s="11">
        <v>50.766196999999998</v>
      </c>
      <c r="AG174" s="10">
        <v>1025.2679000000001</v>
      </c>
      <c r="AH174" s="11">
        <v>6.8864999999999998</v>
      </c>
      <c r="AI174" s="10">
        <v>96.221999999999994</v>
      </c>
      <c r="AJ174" s="11">
        <v>8.1690000000000005</v>
      </c>
      <c r="AK174" s="11">
        <v>2.1190000000000002</v>
      </c>
      <c r="AL174" s="11">
        <v>2.4641999999999999</v>
      </c>
      <c r="AM174" s="588">
        <v>7.7</v>
      </c>
    </row>
    <row r="175" spans="1:39" ht="15">
      <c r="A175" s="29" t="s">
        <v>16</v>
      </c>
      <c r="B175" s="33">
        <v>43105</v>
      </c>
      <c r="C175" s="532">
        <v>0.77816037464454979</v>
      </c>
      <c r="D175" s="643">
        <v>0.8</v>
      </c>
      <c r="E175" s="594">
        <v>0.23300000000000001</v>
      </c>
      <c r="F175" s="593">
        <v>2.52</v>
      </c>
      <c r="G175" s="594">
        <v>0.877</v>
      </c>
      <c r="H175" s="29" t="s">
        <v>348</v>
      </c>
      <c r="I175" s="643">
        <v>3</v>
      </c>
      <c r="J175" s="29" t="s">
        <v>349</v>
      </c>
      <c r="K175" s="31">
        <v>12.6</v>
      </c>
      <c r="L175" s="31">
        <v>101</v>
      </c>
      <c r="M175" s="643">
        <v>13</v>
      </c>
      <c r="N175" s="643">
        <v>100</v>
      </c>
      <c r="O175" s="643">
        <v>0.4</v>
      </c>
      <c r="P175" s="29" t="s">
        <v>326</v>
      </c>
      <c r="Q175" s="29" t="s">
        <v>326</v>
      </c>
      <c r="R175" s="32"/>
      <c r="S175" s="32"/>
      <c r="T175" s="586">
        <v>6.3908397455087168E-2</v>
      </c>
      <c r="U175" s="11">
        <v>36.418300000000002</v>
      </c>
      <c r="V175" s="11">
        <v>23.3703</v>
      </c>
      <c r="W175" s="11">
        <v>53.222093999999998</v>
      </c>
      <c r="X175" s="10">
        <v>1024.9045000000001</v>
      </c>
      <c r="Y175" s="11">
        <v>6.9280999999999997</v>
      </c>
      <c r="Z175" s="10">
        <v>100.30800000000001</v>
      </c>
      <c r="AA175" s="11">
        <v>8.1989999999999998</v>
      </c>
      <c r="AB175" s="11">
        <v>0.10730000000000001</v>
      </c>
      <c r="AC175" s="11">
        <v>0.2223</v>
      </c>
      <c r="AD175" s="11">
        <v>36.416400000000003</v>
      </c>
      <c r="AE175" s="11">
        <v>22.9587</v>
      </c>
      <c r="AF175" s="11">
        <v>52.787337999999998</v>
      </c>
      <c r="AG175" s="10">
        <v>1025.1048000000001</v>
      </c>
      <c r="AH175" s="11">
        <v>6.9009999999999998</v>
      </c>
      <c r="AI175" s="10">
        <v>99.200999999999993</v>
      </c>
      <c r="AJ175" s="11">
        <v>8.2029999999999994</v>
      </c>
      <c r="AK175" s="11">
        <v>0.38269999999999998</v>
      </c>
      <c r="AL175" s="11">
        <v>0.64870000000000005</v>
      </c>
      <c r="AM175" s="588">
        <v>9.6</v>
      </c>
    </row>
    <row r="176" spans="1:39" ht="15">
      <c r="A176" s="29" t="s">
        <v>16</v>
      </c>
      <c r="B176" s="33">
        <v>43115</v>
      </c>
      <c r="C176" s="532">
        <v>1.7193727858627672</v>
      </c>
      <c r="D176" s="643">
        <v>1.7</v>
      </c>
      <c r="E176" s="594">
        <v>1.48</v>
      </c>
      <c r="F176" s="593">
        <v>3.43</v>
      </c>
      <c r="G176" s="594">
        <v>1.04</v>
      </c>
      <c r="H176" s="29" t="s">
        <v>348</v>
      </c>
      <c r="I176" s="643">
        <v>3</v>
      </c>
      <c r="J176" s="29" t="s">
        <v>349</v>
      </c>
      <c r="K176" s="29">
        <v>14.5</v>
      </c>
      <c r="L176" s="31">
        <v>108</v>
      </c>
      <c r="M176" s="643">
        <v>14</v>
      </c>
      <c r="N176" s="643">
        <v>110</v>
      </c>
      <c r="O176" s="643">
        <v>1</v>
      </c>
      <c r="P176" s="29" t="s">
        <v>326</v>
      </c>
      <c r="Q176" s="643">
        <v>0.2</v>
      </c>
      <c r="R176" s="32"/>
      <c r="S176" s="32"/>
      <c r="T176" s="586">
        <v>8.3272991797570542E-2</v>
      </c>
      <c r="U176" s="11">
        <v>36.630699999999997</v>
      </c>
      <c r="V176" s="11">
        <v>22.760400000000001</v>
      </c>
      <c r="W176" s="11">
        <v>52.841512000000002</v>
      </c>
      <c r="X176" s="10">
        <v>1025.2436</v>
      </c>
      <c r="Y176" s="11">
        <v>6.8383000000000003</v>
      </c>
      <c r="Z176" s="10">
        <v>98.081999999999994</v>
      </c>
      <c r="AA176" s="11">
        <v>8.2189999999999994</v>
      </c>
      <c r="AB176" s="11">
        <v>0.40410000000000001</v>
      </c>
      <c r="AC176" s="11">
        <v>1.0122</v>
      </c>
      <c r="AD176" s="11">
        <v>36.654200000000003</v>
      </c>
      <c r="AE176" s="11">
        <v>22.528400000000001</v>
      </c>
      <c r="AF176" s="11">
        <v>52.630907999999998</v>
      </c>
      <c r="AG176" s="10">
        <v>1025.4093</v>
      </c>
      <c r="AH176" s="11">
        <v>6.3658999999999999</v>
      </c>
      <c r="AI176" s="10">
        <v>90.947999999999993</v>
      </c>
      <c r="AJ176" s="11">
        <v>8.2070000000000007</v>
      </c>
      <c r="AK176" s="11">
        <v>1.6181000000000001</v>
      </c>
      <c r="AL176" s="11">
        <v>1.7591000000000001</v>
      </c>
      <c r="AM176" s="588">
        <v>6.3</v>
      </c>
    </row>
    <row r="177" spans="1:39" ht="15">
      <c r="A177" s="29" t="s">
        <v>16</v>
      </c>
      <c r="B177" s="33">
        <v>43122</v>
      </c>
      <c r="C177" s="532">
        <v>1.5419602926887226</v>
      </c>
      <c r="D177" s="643">
        <v>1.5</v>
      </c>
      <c r="E177" s="594">
        <v>1.27</v>
      </c>
      <c r="F177" s="593">
        <v>3.69</v>
      </c>
      <c r="G177" s="594">
        <v>0.95799999999999996</v>
      </c>
      <c r="H177" s="29" t="s">
        <v>348</v>
      </c>
      <c r="I177" s="643">
        <v>4</v>
      </c>
      <c r="J177" s="29" t="s">
        <v>349</v>
      </c>
      <c r="K177" s="588">
        <v>14.4</v>
      </c>
      <c r="L177" s="588">
        <v>121</v>
      </c>
      <c r="M177" s="643">
        <v>14</v>
      </c>
      <c r="N177" s="643">
        <v>120</v>
      </c>
      <c r="O177" s="643">
        <v>0.8</v>
      </c>
      <c r="P177" s="29" t="s">
        <v>326</v>
      </c>
      <c r="Q177" s="643">
        <v>0.2</v>
      </c>
      <c r="R177" s="32"/>
      <c r="S177" s="32"/>
      <c r="T177" s="586">
        <v>0.10146850229750612</v>
      </c>
      <c r="U177" s="11">
        <v>36.286999999999999</v>
      </c>
      <c r="V177" s="11">
        <v>23.782699999999998</v>
      </c>
      <c r="W177" s="11">
        <v>53.492883999999997</v>
      </c>
      <c r="X177" s="10">
        <v>1024.6839</v>
      </c>
      <c r="Y177" s="11">
        <v>6.8712</v>
      </c>
      <c r="Z177" s="10">
        <v>100.12</v>
      </c>
      <c r="AA177" s="11">
        <v>8.1999999999999993</v>
      </c>
      <c r="AB177" s="11">
        <v>0.2646</v>
      </c>
      <c r="AC177" s="11">
        <v>0.47499999999999998</v>
      </c>
      <c r="AD177" s="11">
        <v>36.3553</v>
      </c>
      <c r="AE177" s="11">
        <v>23.361999999999998</v>
      </c>
      <c r="AF177" s="11">
        <v>53.139845999999999</v>
      </c>
      <c r="AG177" s="10">
        <v>1024.941</v>
      </c>
      <c r="AH177" s="11">
        <v>6.5011999999999999</v>
      </c>
      <c r="AI177" s="10">
        <v>94.08</v>
      </c>
      <c r="AJ177" s="11">
        <v>8.1809999999999992</v>
      </c>
      <c r="AK177" s="11">
        <v>1.1599999999999999</v>
      </c>
      <c r="AL177" s="11">
        <v>1.9355</v>
      </c>
      <c r="AM177" s="588">
        <v>11</v>
      </c>
    </row>
    <row r="178" spans="1:39" ht="15">
      <c r="A178" s="29" t="s">
        <v>16</v>
      </c>
      <c r="B178" s="33">
        <v>43129</v>
      </c>
      <c r="C178" s="532">
        <v>0.5120190114360762</v>
      </c>
      <c r="D178" s="643">
        <v>0.5</v>
      </c>
      <c r="E178" s="594">
        <v>0.59499999999999997</v>
      </c>
      <c r="F178" s="593">
        <v>2.84</v>
      </c>
      <c r="G178" s="594">
        <v>0.249</v>
      </c>
      <c r="H178" s="29" t="s">
        <v>348</v>
      </c>
      <c r="I178" s="643">
        <v>3</v>
      </c>
      <c r="J178" s="29" t="s">
        <v>349</v>
      </c>
      <c r="K178" s="29">
        <v>14.4</v>
      </c>
      <c r="L178" s="29">
        <v>113</v>
      </c>
      <c r="M178" s="643">
        <v>14</v>
      </c>
      <c r="N178" s="643">
        <v>110</v>
      </c>
      <c r="O178" s="643">
        <v>0.6</v>
      </c>
      <c r="P178" s="29" t="s">
        <v>326</v>
      </c>
      <c r="Q178" s="643">
        <v>0.1</v>
      </c>
      <c r="R178" s="32"/>
      <c r="S178" s="32"/>
      <c r="T178" s="586">
        <v>7.0823275161082555E-2</v>
      </c>
      <c r="U178" s="11">
        <v>36.439399999999999</v>
      </c>
      <c r="V178" s="11">
        <v>23.605399999999999</v>
      </c>
      <c r="W178" s="11">
        <v>53.501649999999998</v>
      </c>
      <c r="X178" s="10">
        <v>1024.8501000000001</v>
      </c>
      <c r="Y178" s="11">
        <v>6.8430999999999997</v>
      </c>
      <c r="Z178" s="10">
        <v>99.494</v>
      </c>
      <c r="AA178" s="11">
        <v>8.2319999999999993</v>
      </c>
      <c r="AB178" s="11">
        <v>0.27929999999999999</v>
      </c>
      <c r="AC178" s="11">
        <v>0.40550000000000003</v>
      </c>
      <c r="AD178" s="11">
        <v>36.441099999999999</v>
      </c>
      <c r="AE178" s="11">
        <v>23.442699999999999</v>
      </c>
      <c r="AF178" s="11">
        <v>53.337671999999998</v>
      </c>
      <c r="AG178" s="10">
        <v>1024.9816000000001</v>
      </c>
      <c r="AH178" s="11">
        <v>6.7846000000000002</v>
      </c>
      <c r="AI178" s="10">
        <v>98.367000000000004</v>
      </c>
      <c r="AJ178" s="11">
        <v>8.2249999999999996</v>
      </c>
      <c r="AK178" s="11">
        <v>1.1026</v>
      </c>
      <c r="AL178" s="11">
        <v>1.3180000000000001</v>
      </c>
      <c r="AM178" s="588">
        <v>5.7</v>
      </c>
    </row>
    <row r="179" spans="1:39" ht="15">
      <c r="A179" s="29" t="s">
        <v>16</v>
      </c>
      <c r="B179" s="33">
        <v>43136</v>
      </c>
      <c r="C179" s="532">
        <v>0.47124132470453006</v>
      </c>
      <c r="D179" s="29" t="s">
        <v>350</v>
      </c>
      <c r="E179" s="594">
        <v>-0.16900000000000001</v>
      </c>
      <c r="F179" s="593">
        <v>2.23</v>
      </c>
      <c r="G179" s="594">
        <v>0.68200000000000005</v>
      </c>
      <c r="H179" s="29" t="s">
        <v>348</v>
      </c>
      <c r="I179" s="643">
        <v>2</v>
      </c>
      <c r="J179" s="29" t="s">
        <v>349</v>
      </c>
      <c r="K179" s="588">
        <v>15.9</v>
      </c>
      <c r="L179" s="588">
        <v>113</v>
      </c>
      <c r="M179" s="643">
        <v>16</v>
      </c>
      <c r="N179" s="643">
        <v>110</v>
      </c>
      <c r="O179" s="643">
        <v>0.6</v>
      </c>
      <c r="P179" s="29" t="s">
        <v>326</v>
      </c>
      <c r="Q179" s="643">
        <v>0.1</v>
      </c>
      <c r="R179" s="32"/>
      <c r="S179" s="32"/>
      <c r="T179" s="586">
        <v>7.8287657661244126E-2</v>
      </c>
      <c r="U179" s="11">
        <v>36.517800000000001</v>
      </c>
      <c r="V179" s="11">
        <v>23.590900000000001</v>
      </c>
      <c r="W179" s="11">
        <v>53.58831</v>
      </c>
      <c r="X179" s="10">
        <v>1024.9154000000001</v>
      </c>
      <c r="Y179" s="11">
        <v>6.9545000000000003</v>
      </c>
      <c r="Z179" s="10">
        <v>101.133</v>
      </c>
      <c r="AA179" s="11">
        <v>8.2469999999999999</v>
      </c>
      <c r="AB179" s="11">
        <v>0.45639999999999997</v>
      </c>
      <c r="AC179" s="11">
        <v>0.38579999999999998</v>
      </c>
      <c r="AD179" s="11">
        <v>36.514400000000002</v>
      </c>
      <c r="AE179" s="11">
        <v>23.358599999999999</v>
      </c>
      <c r="AF179" s="11">
        <v>53.342728999999999</v>
      </c>
      <c r="AG179" s="10">
        <v>1025.0637999999999</v>
      </c>
      <c r="AH179" s="11">
        <v>6.8263999999999996</v>
      </c>
      <c r="AI179" s="10">
        <v>98.870999999999995</v>
      </c>
      <c r="AJ179" s="11">
        <v>8.24</v>
      </c>
      <c r="AK179" s="11">
        <v>2.2786</v>
      </c>
      <c r="AL179" s="11">
        <v>1.9537</v>
      </c>
      <c r="AM179" s="588">
        <v>6</v>
      </c>
    </row>
    <row r="180" spans="1:39" ht="15">
      <c r="A180" s="29" t="s">
        <v>16</v>
      </c>
      <c r="B180" s="33">
        <v>43143</v>
      </c>
      <c r="C180" s="532">
        <v>0.40680394253227953</v>
      </c>
      <c r="D180" s="29" t="s">
        <v>350</v>
      </c>
      <c r="E180" s="594">
        <v>-4.3799999999999999E-2</v>
      </c>
      <c r="F180" s="593">
        <v>2.68</v>
      </c>
      <c r="G180" s="594">
        <v>0.63</v>
      </c>
      <c r="H180" s="29" t="s">
        <v>348</v>
      </c>
      <c r="I180" s="643">
        <v>3</v>
      </c>
      <c r="J180" s="29" t="s">
        <v>349</v>
      </c>
      <c r="K180" s="588">
        <v>13.8</v>
      </c>
      <c r="L180" s="588">
        <v>119</v>
      </c>
      <c r="M180" s="643">
        <v>14</v>
      </c>
      <c r="N180" s="643">
        <v>120</v>
      </c>
      <c r="O180" s="643">
        <v>0.5</v>
      </c>
      <c r="P180" s="29" t="s">
        <v>326</v>
      </c>
      <c r="Q180" s="29" t="s">
        <v>326</v>
      </c>
      <c r="R180" s="32"/>
      <c r="S180" s="32"/>
      <c r="T180" s="586">
        <v>7.6075737947825225E-2</v>
      </c>
      <c r="U180" s="11">
        <v>36.545999999999999</v>
      </c>
      <c r="V180" s="11">
        <v>23.305099999999999</v>
      </c>
      <c r="W180" s="11">
        <v>53.317515</v>
      </c>
      <c r="X180" s="10">
        <v>1025.0192</v>
      </c>
      <c r="Y180" s="11">
        <v>6.8544999999999998</v>
      </c>
      <c r="Z180" s="10">
        <v>99.203000000000003</v>
      </c>
      <c r="AA180" s="11">
        <v>8.31</v>
      </c>
      <c r="AB180" s="11">
        <v>0.27310000000000001</v>
      </c>
      <c r="AC180" s="11">
        <v>0.4093</v>
      </c>
      <c r="AD180" s="11">
        <v>36.548299999999998</v>
      </c>
      <c r="AE180" s="11">
        <v>23.105399999999999</v>
      </c>
      <c r="AF180" s="11">
        <v>53.114581999999999</v>
      </c>
      <c r="AG180" s="10">
        <v>1025.162</v>
      </c>
      <c r="AH180" s="11">
        <v>6.7240000000000002</v>
      </c>
      <c r="AI180" s="10">
        <v>96.978999999999999</v>
      </c>
      <c r="AJ180" s="11">
        <v>8.3049999999999997</v>
      </c>
      <c r="AK180" s="11">
        <v>1.1626000000000001</v>
      </c>
      <c r="AL180" s="11">
        <v>1.2605</v>
      </c>
      <c r="AM180" s="588">
        <v>8.3000000000000007</v>
      </c>
    </row>
    <row r="181" spans="1:39" ht="15">
      <c r="A181" s="29" t="s">
        <v>16</v>
      </c>
      <c r="B181" s="33">
        <v>43150</v>
      </c>
      <c r="C181" s="532">
        <v>0.54447709078569195</v>
      </c>
      <c r="D181" s="643">
        <v>0.5</v>
      </c>
      <c r="E181" s="594">
        <v>0.873</v>
      </c>
      <c r="F181" s="593">
        <v>3.22</v>
      </c>
      <c r="G181" s="594">
        <v>0.66700000000000004</v>
      </c>
      <c r="H181" s="29" t="s">
        <v>348</v>
      </c>
      <c r="I181" s="643">
        <v>3</v>
      </c>
      <c r="J181" s="29" t="s">
        <v>349</v>
      </c>
      <c r="K181" s="588">
        <v>12.9</v>
      </c>
      <c r="L181" s="588">
        <v>104</v>
      </c>
      <c r="M181" s="643">
        <v>13</v>
      </c>
      <c r="N181" s="643">
        <v>100</v>
      </c>
      <c r="O181" s="643">
        <v>0.4</v>
      </c>
      <c r="P181" s="29" t="s">
        <v>326</v>
      </c>
      <c r="Q181" s="29" t="s">
        <v>326</v>
      </c>
      <c r="R181" s="32"/>
      <c r="S181" s="32"/>
      <c r="T181" s="586">
        <v>8.1690960709182803E-2</v>
      </c>
      <c r="U181" s="11">
        <v>36.638599999999997</v>
      </c>
      <c r="V181" s="11">
        <v>23.502400000000002</v>
      </c>
      <c r="W181" s="11">
        <v>53.650151000000001</v>
      </c>
      <c r="X181" s="10">
        <v>1025.0328999999999</v>
      </c>
      <c r="Y181" s="11">
        <v>6.6109</v>
      </c>
      <c r="Z181" s="10">
        <v>96.055999999999997</v>
      </c>
      <c r="AA181" s="11">
        <v>8.3439999999999994</v>
      </c>
      <c r="AB181" s="11">
        <v>0.26150000000000001</v>
      </c>
      <c r="AC181" s="11">
        <v>0.45900000000000002</v>
      </c>
      <c r="AD181" s="11">
        <v>36.629199999999997</v>
      </c>
      <c r="AE181" s="11">
        <v>23.393000000000001</v>
      </c>
      <c r="AF181" s="11">
        <v>53.528528999999999</v>
      </c>
      <c r="AG181" s="10">
        <v>1025.1395</v>
      </c>
      <c r="AH181" s="11">
        <v>6.6938000000000004</v>
      </c>
      <c r="AI181" s="10">
        <v>97.072000000000003</v>
      </c>
      <c r="AJ181" s="11">
        <v>8.3469999999999995</v>
      </c>
      <c r="AK181" s="11">
        <v>0.59240000000000004</v>
      </c>
      <c r="AL181" s="11">
        <v>0.93510000000000004</v>
      </c>
      <c r="AM181" s="588">
        <v>9.5</v>
      </c>
    </row>
    <row r="182" spans="1:39" ht="15">
      <c r="A182" s="29" t="s">
        <v>16</v>
      </c>
      <c r="B182" s="33">
        <v>43157</v>
      </c>
      <c r="C182" s="532">
        <v>1.0644952122277398</v>
      </c>
      <c r="D182" s="643">
        <v>1.1000000000000001</v>
      </c>
      <c r="E182" s="594">
        <v>1.92</v>
      </c>
      <c r="F182" s="593">
        <v>2.72</v>
      </c>
      <c r="G182" s="594">
        <v>1.36</v>
      </c>
      <c r="H182" s="29" t="s">
        <v>348</v>
      </c>
      <c r="I182" s="643">
        <v>3</v>
      </c>
      <c r="J182" s="29" t="s">
        <v>349</v>
      </c>
      <c r="K182" s="588">
        <v>15.4</v>
      </c>
      <c r="L182" s="588">
        <v>115</v>
      </c>
      <c r="M182" s="643">
        <v>15</v>
      </c>
      <c r="N182" s="643">
        <v>120</v>
      </c>
      <c r="O182" s="643">
        <v>0.6</v>
      </c>
      <c r="P182" s="29" t="s">
        <v>326</v>
      </c>
      <c r="Q182" s="29" t="s">
        <v>326</v>
      </c>
      <c r="R182" s="32"/>
      <c r="S182" s="32"/>
      <c r="T182" s="586">
        <v>5.4527951397146016E-2</v>
      </c>
      <c r="U182" s="11">
        <v>36.684199999999997</v>
      </c>
      <c r="V182" s="11">
        <v>23.241700000000002</v>
      </c>
      <c r="W182" s="11">
        <v>53.428142000000001</v>
      </c>
      <c r="X182" s="10">
        <v>1025.144</v>
      </c>
      <c r="Y182" s="11">
        <v>6.7727000000000004</v>
      </c>
      <c r="Z182" s="10">
        <v>97.99</v>
      </c>
      <c r="AA182" s="11">
        <v>8.23</v>
      </c>
      <c r="AB182" s="11">
        <v>0.58699999999999997</v>
      </c>
      <c r="AC182" s="11">
        <v>0.70240000000000002</v>
      </c>
      <c r="AD182" s="11">
        <v>36.683999999999997</v>
      </c>
      <c r="AE182" s="11">
        <v>23.215299999999999</v>
      </c>
      <c r="AF182" s="11">
        <v>53.408070000000002</v>
      </c>
      <c r="AG182" s="10">
        <v>1025.2338</v>
      </c>
      <c r="AH182" s="11">
        <v>6.7534999999999998</v>
      </c>
      <c r="AI182" s="10">
        <v>97.667000000000002</v>
      </c>
      <c r="AJ182" s="11">
        <v>8.2270000000000003</v>
      </c>
      <c r="AK182" s="11">
        <v>0.55649999999999999</v>
      </c>
      <c r="AL182" s="11">
        <v>1.1065</v>
      </c>
      <c r="AM182" s="588">
        <v>6.2</v>
      </c>
    </row>
    <row r="183" spans="1:39" ht="15">
      <c r="A183" s="29" t="s">
        <v>16</v>
      </c>
      <c r="B183" s="33">
        <v>43164</v>
      </c>
      <c r="C183" s="532">
        <v>0.75189972241969316</v>
      </c>
      <c r="D183" s="643">
        <v>0.8</v>
      </c>
      <c r="E183" s="594">
        <v>0.13400000000000001</v>
      </c>
      <c r="F183" s="593">
        <v>3.63</v>
      </c>
      <c r="G183" s="594">
        <v>0.56599999999999995</v>
      </c>
      <c r="H183" s="29" t="s">
        <v>348</v>
      </c>
      <c r="I183" s="643">
        <v>4</v>
      </c>
      <c r="J183" s="29" t="s">
        <v>349</v>
      </c>
      <c r="K183" s="588">
        <v>15.7</v>
      </c>
      <c r="L183" s="588">
        <v>143</v>
      </c>
      <c r="M183" s="643">
        <v>16</v>
      </c>
      <c r="N183" s="643">
        <v>140</v>
      </c>
      <c r="O183" s="643">
        <v>0.5</v>
      </c>
      <c r="P183" s="29" t="s">
        <v>326</v>
      </c>
      <c r="Q183" s="29" t="s">
        <v>326</v>
      </c>
      <c r="R183" s="32"/>
      <c r="S183" s="32"/>
      <c r="T183" s="586">
        <v>7.5953675596721948E-2</v>
      </c>
      <c r="U183" s="11">
        <v>36.790599999999998</v>
      </c>
      <c r="V183" s="11">
        <v>22.665700000000001</v>
      </c>
      <c r="W183" s="11">
        <v>52.944220000000001</v>
      </c>
      <c r="X183" s="10">
        <v>1025.3916999999999</v>
      </c>
      <c r="Y183" s="11">
        <v>6.9</v>
      </c>
      <c r="Z183" s="10">
        <v>98.894999999999996</v>
      </c>
      <c r="AA183" s="11">
        <v>8.2919999999999998</v>
      </c>
      <c r="AB183" s="11">
        <v>0.47339999999999999</v>
      </c>
      <c r="AC183" s="11">
        <v>0.57669999999999999</v>
      </c>
      <c r="AD183" s="11">
        <v>36.785600000000002</v>
      </c>
      <c r="AE183" s="11">
        <v>22.319099999999999</v>
      </c>
      <c r="AF183" s="11">
        <v>52.573438000000003</v>
      </c>
      <c r="AG183" s="10">
        <v>1025.5699</v>
      </c>
      <c r="AH183" s="11">
        <v>6.8605</v>
      </c>
      <c r="AI183" s="10">
        <v>97.728999999999999</v>
      </c>
      <c r="AJ183" s="11">
        <v>8.2940000000000005</v>
      </c>
      <c r="AK183" s="11">
        <v>1.1171</v>
      </c>
      <c r="AL183" s="11">
        <v>1.7518</v>
      </c>
      <c r="AM183" s="588">
        <v>9.5</v>
      </c>
    </row>
    <row r="184" spans="1:39" ht="15">
      <c r="A184" s="29" t="s">
        <v>16</v>
      </c>
      <c r="B184" s="33">
        <v>43171</v>
      </c>
      <c r="C184" s="532">
        <v>0.34165630248353718</v>
      </c>
      <c r="D184" s="29" t="s">
        <v>350</v>
      </c>
      <c r="E184" s="594">
        <v>-6.5000000000000002E-2</v>
      </c>
      <c r="F184" s="593">
        <v>0.85899999999999999</v>
      </c>
      <c r="G184" s="594">
        <v>0.92200000000000004</v>
      </c>
      <c r="H184" s="29" t="s">
        <v>348</v>
      </c>
      <c r="I184" s="29" t="s">
        <v>349</v>
      </c>
      <c r="J184" s="29" t="s">
        <v>349</v>
      </c>
      <c r="K184" s="588">
        <v>14</v>
      </c>
      <c r="L184" s="588">
        <v>107</v>
      </c>
      <c r="M184" s="643">
        <v>14</v>
      </c>
      <c r="N184" s="643">
        <v>110</v>
      </c>
      <c r="O184" s="643">
        <v>0.6</v>
      </c>
      <c r="P184" s="29" t="s">
        <v>326</v>
      </c>
      <c r="Q184" s="643">
        <v>0.1</v>
      </c>
      <c r="R184" s="32"/>
      <c r="S184" s="32"/>
      <c r="T184" s="586">
        <v>7.2728310531225512E-2</v>
      </c>
      <c r="U184" s="11">
        <v>36.792200000000001</v>
      </c>
      <c r="V184" s="11">
        <v>22.9938</v>
      </c>
      <c r="W184" s="11">
        <v>53.300046000000002</v>
      </c>
      <c r="X184" s="10">
        <v>1025.2983999999999</v>
      </c>
      <c r="Y184" s="11">
        <v>6.9337</v>
      </c>
      <c r="Z184" s="10">
        <v>99.95</v>
      </c>
      <c r="AA184" s="11">
        <v>8.3000000000000007</v>
      </c>
      <c r="AB184" s="11">
        <v>0.42809999999999998</v>
      </c>
      <c r="AC184" s="11">
        <v>0.52829999999999999</v>
      </c>
      <c r="AD184" s="11">
        <v>36.789700000000003</v>
      </c>
      <c r="AE184" s="11">
        <v>22.562100000000001</v>
      </c>
      <c r="AF184" s="11">
        <v>52.840069</v>
      </c>
      <c r="AG184" s="10">
        <v>1025.5038999999999</v>
      </c>
      <c r="AH184" s="11">
        <v>6.9635999999999996</v>
      </c>
      <c r="AI184" s="10">
        <v>99.626000000000005</v>
      </c>
      <c r="AJ184" s="11">
        <v>8.2970000000000006</v>
      </c>
      <c r="AK184" s="11">
        <v>0.84109999999999996</v>
      </c>
      <c r="AL184" s="11">
        <v>1.1475</v>
      </c>
      <c r="AM184" s="588">
        <v>9.1</v>
      </c>
    </row>
    <row r="185" spans="1:39" ht="15">
      <c r="A185" s="29" t="s">
        <v>16</v>
      </c>
      <c r="B185" s="33">
        <v>43178</v>
      </c>
      <c r="C185" s="532">
        <v>0.75836943148402536</v>
      </c>
      <c r="D185" s="643">
        <v>0.8</v>
      </c>
      <c r="E185" s="594">
        <v>0.47099999999999997</v>
      </c>
      <c r="F185" s="593">
        <v>2.44</v>
      </c>
      <c r="G185" s="594">
        <v>0.74299999999999999</v>
      </c>
      <c r="H185" s="29" t="s">
        <v>348</v>
      </c>
      <c r="I185" s="643">
        <v>2</v>
      </c>
      <c r="J185" s="29" t="s">
        <v>349</v>
      </c>
      <c r="K185" s="588">
        <v>14.6</v>
      </c>
      <c r="L185" s="588">
        <v>120</v>
      </c>
      <c r="M185" s="643">
        <v>15</v>
      </c>
      <c r="N185" s="643">
        <v>120</v>
      </c>
      <c r="O185" s="643">
        <v>0.7</v>
      </c>
      <c r="P185" s="29" t="s">
        <v>326</v>
      </c>
      <c r="Q185" s="643">
        <v>0.1</v>
      </c>
      <c r="R185" s="32"/>
      <c r="S185" s="32"/>
      <c r="T185" s="586">
        <v>6.9348767505241285E-2</v>
      </c>
      <c r="U185" s="11">
        <v>36.817399999999999</v>
      </c>
      <c r="V185" s="11">
        <v>23.126300000000001</v>
      </c>
      <c r="W185" s="11">
        <v>53.475599000000003</v>
      </c>
      <c r="X185" s="10">
        <v>1025.2789</v>
      </c>
      <c r="Y185" s="11">
        <v>6.7957999999999998</v>
      </c>
      <c r="Z185" s="10">
        <v>98.201999999999998</v>
      </c>
      <c r="AA185" s="11">
        <v>8.2110000000000003</v>
      </c>
      <c r="AB185" s="11">
        <v>0.34820000000000001</v>
      </c>
      <c r="AC185" s="11">
        <v>0.58589999999999998</v>
      </c>
      <c r="AD185" s="11">
        <v>36.810299999999998</v>
      </c>
      <c r="AE185" s="11">
        <v>22.364899999999999</v>
      </c>
      <c r="AF185" s="11">
        <v>52.654052</v>
      </c>
      <c r="AG185" s="10">
        <v>1025.5755999999999</v>
      </c>
      <c r="AH185" s="11">
        <v>6.8655999999999997</v>
      </c>
      <c r="AI185" s="10">
        <v>97.894999999999996</v>
      </c>
      <c r="AJ185" s="11">
        <v>8.2140000000000004</v>
      </c>
      <c r="AK185" s="11">
        <v>0.98109999999999997</v>
      </c>
      <c r="AL185" s="11">
        <v>1.4753000000000001</v>
      </c>
      <c r="AM185" s="588">
        <v>10</v>
      </c>
    </row>
    <row r="186" spans="1:39" ht="15">
      <c r="A186" s="29" t="s">
        <v>16</v>
      </c>
      <c r="B186" s="33">
        <v>43185</v>
      </c>
      <c r="C186" s="532">
        <v>5.3084164099723248</v>
      </c>
      <c r="D186" s="643">
        <v>5.3</v>
      </c>
      <c r="E186" s="594">
        <v>5.07</v>
      </c>
      <c r="F186" s="593">
        <v>2.57</v>
      </c>
      <c r="G186" s="594">
        <v>2.46</v>
      </c>
      <c r="H186" s="643">
        <v>5</v>
      </c>
      <c r="I186" s="643">
        <v>3</v>
      </c>
      <c r="J186" s="643">
        <v>2</v>
      </c>
      <c r="K186" s="588">
        <v>12.7</v>
      </c>
      <c r="L186" s="588">
        <v>123</v>
      </c>
      <c r="M186" s="643">
        <v>13</v>
      </c>
      <c r="N186" s="643">
        <v>120</v>
      </c>
      <c r="O186" s="643">
        <v>0.8</v>
      </c>
      <c r="P186" s="29" t="s">
        <v>326</v>
      </c>
      <c r="Q186" s="643">
        <v>0.2</v>
      </c>
      <c r="R186" s="32"/>
      <c r="S186" s="32"/>
      <c r="T186" s="586">
        <v>9.1956477812970103E-2</v>
      </c>
      <c r="U186" s="11">
        <v>36.861400000000003</v>
      </c>
      <c r="V186" s="11">
        <v>22.196300000000001</v>
      </c>
      <c r="W186" s="11">
        <v>52.528737999999997</v>
      </c>
      <c r="X186" s="10">
        <v>1025.5800999999999</v>
      </c>
      <c r="Y186" s="11">
        <v>6.7473999999999998</v>
      </c>
      <c r="Z186" s="10">
        <v>95.953000000000003</v>
      </c>
      <c r="AA186" s="11">
        <v>8.2219999999999995</v>
      </c>
      <c r="AB186" s="11">
        <v>0.36020000000000002</v>
      </c>
      <c r="AC186" s="11">
        <v>0.84470000000000001</v>
      </c>
      <c r="AD186" s="11">
        <v>36.960099999999997</v>
      </c>
      <c r="AE186" s="11">
        <v>21.926400000000001</v>
      </c>
      <c r="AF186" s="11">
        <v>52.371363000000002</v>
      </c>
      <c r="AG186" s="10">
        <v>1025.8154</v>
      </c>
      <c r="AH186" s="11">
        <v>6.7046000000000001</v>
      </c>
      <c r="AI186" s="10">
        <v>94.944999999999993</v>
      </c>
      <c r="AJ186" s="11">
        <v>8.2149999999999999</v>
      </c>
      <c r="AK186" s="11">
        <v>1.6208</v>
      </c>
      <c r="AL186" s="11">
        <v>1.3964000000000001</v>
      </c>
      <c r="AM186" s="588">
        <v>5.5</v>
      </c>
    </row>
    <row r="187" spans="1:39">
      <c r="A187" s="539"/>
      <c r="B187" s="539"/>
      <c r="C187" s="539"/>
      <c r="D187" s="539"/>
      <c r="E187" s="592"/>
      <c r="F187" s="592"/>
      <c r="G187" s="592"/>
      <c r="H187" s="539"/>
      <c r="I187" s="539"/>
      <c r="J187" s="539"/>
      <c r="K187" s="539"/>
      <c r="L187" s="539"/>
      <c r="M187" s="539"/>
      <c r="N187" s="539"/>
      <c r="O187" s="539"/>
      <c r="P187" s="539"/>
      <c r="Q187" s="539"/>
      <c r="R187" s="539"/>
      <c r="S187" s="539"/>
      <c r="T187" s="591"/>
      <c r="U187" s="195"/>
      <c r="V187" s="195"/>
      <c r="W187" s="195"/>
      <c r="X187" s="195"/>
      <c r="Y187" s="195"/>
      <c r="Z187" s="195"/>
      <c r="AA187" s="195"/>
      <c r="AB187" s="195"/>
      <c r="AC187" s="195"/>
      <c r="AD187" s="195"/>
      <c r="AE187" s="195"/>
      <c r="AF187" s="195"/>
      <c r="AG187" s="195"/>
      <c r="AH187" s="195"/>
      <c r="AI187" s="195"/>
      <c r="AJ187" s="195"/>
      <c r="AK187" s="195"/>
      <c r="AL187" s="195"/>
      <c r="AM187" s="10"/>
    </row>
    <row r="188" spans="1:39" ht="15">
      <c r="A188" s="29" t="s">
        <v>17</v>
      </c>
      <c r="B188" s="33">
        <v>43070</v>
      </c>
      <c r="C188" s="511">
        <v>2.5362841866187189</v>
      </c>
      <c r="D188" s="643">
        <v>2.5</v>
      </c>
      <c r="E188" s="587">
        <v>2.4900000000000002</v>
      </c>
      <c r="F188" s="588">
        <v>3.98</v>
      </c>
      <c r="G188" s="587">
        <v>1.45</v>
      </c>
      <c r="H188" s="29" t="s">
        <v>348</v>
      </c>
      <c r="I188" s="643">
        <v>4</v>
      </c>
      <c r="J188" s="29" t="s">
        <v>349</v>
      </c>
      <c r="K188" s="588">
        <v>14.9</v>
      </c>
      <c r="L188" s="588">
        <v>119</v>
      </c>
      <c r="M188" s="643">
        <v>15</v>
      </c>
      <c r="N188" s="643">
        <v>120</v>
      </c>
      <c r="O188" s="643">
        <v>0.7</v>
      </c>
      <c r="P188" s="29" t="s">
        <v>326</v>
      </c>
      <c r="Q188" s="643">
        <v>0.2</v>
      </c>
      <c r="R188" s="32"/>
      <c r="S188" s="32"/>
      <c r="T188" s="586">
        <v>0.11551772371932884</v>
      </c>
      <c r="U188" s="11">
        <v>35.760399999999997</v>
      </c>
      <c r="V188" s="11">
        <v>21.024000000000001</v>
      </c>
      <c r="W188" s="11">
        <v>49.907578000000001</v>
      </c>
      <c r="X188" s="10">
        <v>1025.0679</v>
      </c>
      <c r="Y188" s="11">
        <v>7.0533999999999999</v>
      </c>
      <c r="Z188" s="10">
        <v>97.600999999999999</v>
      </c>
      <c r="AA188" s="11">
        <v>8.1940000000000008</v>
      </c>
      <c r="AB188" s="11">
        <v>0.79090000000000005</v>
      </c>
      <c r="AC188" s="11">
        <v>0.64680000000000004</v>
      </c>
      <c r="AD188" s="11">
        <v>36.369300000000003</v>
      </c>
      <c r="AE188" s="11">
        <v>21.520399999999999</v>
      </c>
      <c r="AF188" s="11">
        <v>51.193165</v>
      </c>
      <c r="AG188" s="10">
        <v>1025.4476</v>
      </c>
      <c r="AH188" s="11">
        <v>6.5076000000000001</v>
      </c>
      <c r="AI188" s="10">
        <v>91.177999999999997</v>
      </c>
      <c r="AJ188" s="11">
        <v>8.1340000000000003</v>
      </c>
      <c r="AK188" s="11">
        <v>1.3724000000000001</v>
      </c>
      <c r="AL188" s="11">
        <v>1.6254</v>
      </c>
      <c r="AM188" s="588">
        <v>5.5</v>
      </c>
    </row>
    <row r="189" spans="1:39" ht="15">
      <c r="A189" s="29" t="s">
        <v>17</v>
      </c>
      <c r="B189" s="33">
        <v>43077</v>
      </c>
      <c r="C189" s="532">
        <v>1.9331380713542161</v>
      </c>
      <c r="D189" s="643">
        <v>1.9</v>
      </c>
      <c r="E189" s="587">
        <v>0.9</v>
      </c>
      <c r="F189" s="588">
        <v>3.58</v>
      </c>
      <c r="G189" s="587">
        <v>2.77</v>
      </c>
      <c r="H189" s="29" t="s">
        <v>348</v>
      </c>
      <c r="I189" s="643">
        <v>4</v>
      </c>
      <c r="J189" s="643">
        <v>3</v>
      </c>
      <c r="K189" s="593">
        <v>15.6</v>
      </c>
      <c r="L189" s="593">
        <v>117</v>
      </c>
      <c r="M189" s="643">
        <v>16</v>
      </c>
      <c r="N189" s="643">
        <v>120</v>
      </c>
      <c r="O189" s="643">
        <v>1.1000000000000001</v>
      </c>
      <c r="P189" s="29" t="s">
        <v>326</v>
      </c>
      <c r="Q189" s="643">
        <v>0.2</v>
      </c>
      <c r="R189" s="32"/>
      <c r="S189" s="32"/>
      <c r="T189" s="586">
        <v>0.11502544717862483</v>
      </c>
      <c r="U189" s="11">
        <v>35.872399999999999</v>
      </c>
      <c r="V189" s="11">
        <v>21.386199999999999</v>
      </c>
      <c r="W189" s="11">
        <v>50.425134</v>
      </c>
      <c r="X189" s="10">
        <v>1025.0531000000001</v>
      </c>
      <c r="Y189" s="11">
        <v>7.1086999999999998</v>
      </c>
      <c r="Z189" s="10">
        <v>99.072999999999993</v>
      </c>
      <c r="AA189" s="11">
        <v>8.2110000000000003</v>
      </c>
      <c r="AB189" s="11">
        <v>0.63790000000000002</v>
      </c>
      <c r="AC189" s="11">
        <v>0.69140000000000001</v>
      </c>
      <c r="AD189" s="11">
        <v>36.566400000000002</v>
      </c>
      <c r="AE189" s="11">
        <v>21.826000000000001</v>
      </c>
      <c r="AF189" s="11">
        <v>51.765124999999998</v>
      </c>
      <c r="AG189" s="10">
        <v>1025.5102999999999</v>
      </c>
      <c r="AH189" s="11">
        <v>6.3258000000000001</v>
      </c>
      <c r="AI189" s="10">
        <v>89.216999999999999</v>
      </c>
      <c r="AJ189" s="11">
        <v>8.1460000000000008</v>
      </c>
      <c r="AK189" s="11">
        <v>1.1265000000000001</v>
      </c>
      <c r="AL189" s="11">
        <v>2.8881999999999999</v>
      </c>
      <c r="AM189" s="588">
        <v>5.8</v>
      </c>
    </row>
    <row r="190" spans="1:39" ht="15">
      <c r="A190" s="29" t="s">
        <v>17</v>
      </c>
      <c r="B190" s="33">
        <v>43084</v>
      </c>
      <c r="C190" s="532">
        <v>1.2599723888275445</v>
      </c>
      <c r="D190" s="643">
        <v>1.3</v>
      </c>
      <c r="E190" s="594">
        <v>1.87</v>
      </c>
      <c r="F190" s="593">
        <v>2.94</v>
      </c>
      <c r="G190" s="594">
        <v>0.84099999999999997</v>
      </c>
      <c r="H190" s="29" t="s">
        <v>348</v>
      </c>
      <c r="I190" s="643">
        <v>3</v>
      </c>
      <c r="J190" s="29" t="s">
        <v>349</v>
      </c>
      <c r="K190" s="588">
        <v>16.899999999999999</v>
      </c>
      <c r="L190" s="31">
        <v>120</v>
      </c>
      <c r="M190" s="643">
        <v>17</v>
      </c>
      <c r="N190" s="643">
        <v>120</v>
      </c>
      <c r="O190" s="643">
        <v>0.8</v>
      </c>
      <c r="P190" s="29" t="s">
        <v>326</v>
      </c>
      <c r="Q190" s="643">
        <v>0.1</v>
      </c>
      <c r="R190" s="32"/>
      <c r="S190" s="32"/>
      <c r="T190" s="586">
        <v>0.10541044971107691</v>
      </c>
      <c r="U190" s="11">
        <v>35.939500000000002</v>
      </c>
      <c r="V190" s="11">
        <v>22.214200000000002</v>
      </c>
      <c r="W190" s="11">
        <v>51.378968</v>
      </c>
      <c r="X190" s="10">
        <v>1024.8739</v>
      </c>
      <c r="Y190" s="11">
        <v>6.9913999999999996</v>
      </c>
      <c r="Z190" s="10">
        <v>98.921999999999997</v>
      </c>
      <c r="AA190" s="11">
        <v>8.1959999999999997</v>
      </c>
      <c r="AB190" s="11">
        <v>0.79849999999999999</v>
      </c>
      <c r="AC190" s="11">
        <v>0.69989999999999997</v>
      </c>
      <c r="AD190" s="11">
        <v>36.758000000000003</v>
      </c>
      <c r="AE190" s="11">
        <v>22.660299999999999</v>
      </c>
      <c r="AF190" s="11">
        <v>52.901918000000002</v>
      </c>
      <c r="AG190" s="10">
        <v>1025.4188999999999</v>
      </c>
      <c r="AH190" s="11">
        <v>6.2206000000000001</v>
      </c>
      <c r="AI190" s="10">
        <v>89.132000000000005</v>
      </c>
      <c r="AJ190" s="11">
        <v>8.1270000000000007</v>
      </c>
      <c r="AK190" s="11">
        <v>1.4686999999999999</v>
      </c>
      <c r="AL190" s="11">
        <v>1.8512999999999999</v>
      </c>
      <c r="AM190" s="588">
        <v>5.3</v>
      </c>
    </row>
    <row r="191" spans="1:39" ht="15">
      <c r="A191" s="29" t="s">
        <v>17</v>
      </c>
      <c r="B191" s="33">
        <v>43091</v>
      </c>
      <c r="C191" s="532">
        <v>0.73640646257254239</v>
      </c>
      <c r="D191" s="643">
        <v>0.7</v>
      </c>
      <c r="E191" s="594">
        <v>1.08</v>
      </c>
      <c r="F191" s="593">
        <v>2.31</v>
      </c>
      <c r="G191" s="594">
        <v>0.25700000000000001</v>
      </c>
      <c r="H191" s="29" t="s">
        <v>348</v>
      </c>
      <c r="I191" s="643">
        <v>2</v>
      </c>
      <c r="J191" s="29" t="s">
        <v>349</v>
      </c>
      <c r="K191" s="29">
        <v>15.7</v>
      </c>
      <c r="L191" s="31">
        <v>111</v>
      </c>
      <c r="M191" s="643">
        <v>16</v>
      </c>
      <c r="N191" s="643">
        <v>110</v>
      </c>
      <c r="O191" s="643">
        <v>0.7</v>
      </c>
      <c r="P191" s="29" t="s">
        <v>326</v>
      </c>
      <c r="Q191" s="643">
        <v>0.1</v>
      </c>
      <c r="R191" s="32"/>
      <c r="S191" s="32"/>
      <c r="T191" s="586">
        <v>7.8309311659624639E-2</v>
      </c>
      <c r="U191" s="11">
        <v>36.084899999999998</v>
      </c>
      <c r="V191" s="11">
        <v>21.669799999999999</v>
      </c>
      <c r="W191" s="11">
        <v>50.989162</v>
      </c>
      <c r="X191" s="10">
        <v>1025.1362999999999</v>
      </c>
      <c r="Y191" s="11">
        <v>7.0377999999999998</v>
      </c>
      <c r="Z191" s="10">
        <v>98.704999999999998</v>
      </c>
      <c r="AA191" s="11">
        <v>8.18</v>
      </c>
      <c r="AB191" s="11">
        <v>0.57999999999999996</v>
      </c>
      <c r="AC191" s="11">
        <v>0.65700000000000003</v>
      </c>
      <c r="AD191" s="11">
        <v>36.9161</v>
      </c>
      <c r="AE191" s="11">
        <v>22.308900000000001</v>
      </c>
      <c r="AF191" s="11">
        <v>52.724518000000003</v>
      </c>
      <c r="AG191" s="10">
        <v>1025.6397999999999</v>
      </c>
      <c r="AH191" s="11">
        <v>6.2664</v>
      </c>
      <c r="AI191" s="10">
        <v>89.317999999999998</v>
      </c>
      <c r="AJ191" s="11">
        <v>8.11</v>
      </c>
      <c r="AK191" s="11">
        <v>1.5408999999999999</v>
      </c>
      <c r="AL191" s="11">
        <v>2.0276999999999998</v>
      </c>
      <c r="AM191" s="588">
        <v>7</v>
      </c>
    </row>
    <row r="192" spans="1:39" ht="15">
      <c r="A192" s="29" t="s">
        <v>17</v>
      </c>
      <c r="B192" s="33">
        <v>43105</v>
      </c>
      <c r="C192" s="532">
        <v>11.768064309977872</v>
      </c>
      <c r="D192" s="643">
        <v>12</v>
      </c>
      <c r="E192" s="594">
        <v>10.7</v>
      </c>
      <c r="F192" s="593">
        <v>4.24</v>
      </c>
      <c r="G192" s="594">
        <v>4.8600000000000003</v>
      </c>
      <c r="H192" s="643">
        <v>11</v>
      </c>
      <c r="I192" s="643">
        <v>4</v>
      </c>
      <c r="J192" s="643">
        <v>5</v>
      </c>
      <c r="K192" s="31">
        <v>14.4</v>
      </c>
      <c r="L192" s="31">
        <v>117</v>
      </c>
      <c r="M192" s="643">
        <v>14</v>
      </c>
      <c r="N192" s="643">
        <v>120</v>
      </c>
      <c r="O192" s="643">
        <v>0.4</v>
      </c>
      <c r="P192" s="29" t="s">
        <v>326</v>
      </c>
      <c r="Q192" s="29" t="s">
        <v>326</v>
      </c>
      <c r="R192" s="32"/>
      <c r="S192" s="32"/>
      <c r="T192" s="586">
        <v>8.5495340072997139E-2</v>
      </c>
      <c r="U192" s="11">
        <v>36.499499999999998</v>
      </c>
      <c r="V192" s="11">
        <v>23.4909</v>
      </c>
      <c r="W192" s="11">
        <v>53.456859000000001</v>
      </c>
      <c r="X192" s="10">
        <v>1024.9297999999999</v>
      </c>
      <c r="Y192" s="11">
        <v>6.7763</v>
      </c>
      <c r="Z192" s="10">
        <v>98.361999999999995</v>
      </c>
      <c r="AA192" s="11">
        <v>8.1780000000000008</v>
      </c>
      <c r="AB192" s="11">
        <v>0.31069999999999998</v>
      </c>
      <c r="AC192" s="11">
        <v>0.40439999999999998</v>
      </c>
      <c r="AD192" s="11">
        <v>37.337499999999999</v>
      </c>
      <c r="AE192" s="11">
        <v>23.745999999999999</v>
      </c>
      <c r="AF192" s="11">
        <v>54.829231</v>
      </c>
      <c r="AG192" s="10">
        <v>1025.5406</v>
      </c>
      <c r="AH192" s="11">
        <v>6.1387999999999998</v>
      </c>
      <c r="AI192" s="10">
        <v>89.933999999999997</v>
      </c>
      <c r="AJ192" s="11">
        <v>8.109</v>
      </c>
      <c r="AK192" s="11">
        <v>1.1354</v>
      </c>
      <c r="AL192" s="11">
        <v>1.0899000000000001</v>
      </c>
      <c r="AM192" s="588">
        <v>9.5</v>
      </c>
    </row>
    <row r="193" spans="1:39" ht="15">
      <c r="A193" s="29" t="s">
        <v>17</v>
      </c>
      <c r="B193" s="33">
        <v>43115</v>
      </c>
      <c r="C193" s="532">
        <v>1.3924926011258429</v>
      </c>
      <c r="D193" s="643">
        <v>1.4</v>
      </c>
      <c r="E193" s="594">
        <v>1.1399999999999999</v>
      </c>
      <c r="F193" s="593">
        <v>2.46</v>
      </c>
      <c r="G193" s="594">
        <v>1.36</v>
      </c>
      <c r="H193" s="29" t="s">
        <v>348</v>
      </c>
      <c r="I193" s="643">
        <v>2</v>
      </c>
      <c r="J193" s="29" t="s">
        <v>349</v>
      </c>
      <c r="K193" s="29">
        <v>13.4</v>
      </c>
      <c r="L193" s="31">
        <v>108</v>
      </c>
      <c r="M193" s="643">
        <v>13</v>
      </c>
      <c r="N193" s="643">
        <v>110</v>
      </c>
      <c r="O193" s="643">
        <v>0.7</v>
      </c>
      <c r="P193" s="29" t="s">
        <v>326</v>
      </c>
      <c r="Q193" s="643">
        <v>0.1</v>
      </c>
      <c r="R193" s="32"/>
      <c r="S193" s="32"/>
      <c r="T193" s="586">
        <v>8.8075957886106324E-2</v>
      </c>
      <c r="U193" s="11">
        <v>36.711799999999997</v>
      </c>
      <c r="V193" s="11">
        <v>23.087900000000001</v>
      </c>
      <c r="W193" s="11">
        <v>53.298074</v>
      </c>
      <c r="X193" s="10">
        <v>1025.2095999999999</v>
      </c>
      <c r="Y193" s="11">
        <v>6.907</v>
      </c>
      <c r="Z193" s="10">
        <v>99.682000000000002</v>
      </c>
      <c r="AA193" s="11">
        <v>8.19</v>
      </c>
      <c r="AB193" s="11">
        <v>0.34310000000000002</v>
      </c>
      <c r="AC193" s="11">
        <v>0.74250000000000005</v>
      </c>
      <c r="AD193" s="11">
        <v>37.002600000000001</v>
      </c>
      <c r="AE193" s="11">
        <v>23.145800000000001</v>
      </c>
      <c r="AF193" s="11">
        <v>53.740502999999997</v>
      </c>
      <c r="AG193" s="10">
        <v>1025.4641999999999</v>
      </c>
      <c r="AH193" s="11">
        <v>6.0621</v>
      </c>
      <c r="AI193" s="10">
        <v>87.724000000000004</v>
      </c>
      <c r="AJ193" s="11">
        <v>8.1419999999999995</v>
      </c>
      <c r="AK193" s="11">
        <v>1.9582999999999999</v>
      </c>
      <c r="AL193" s="11">
        <v>2.5183</v>
      </c>
      <c r="AM193" s="588">
        <v>6.8</v>
      </c>
    </row>
    <row r="194" spans="1:39" ht="15">
      <c r="A194" s="29" t="s">
        <v>17</v>
      </c>
      <c r="B194" s="33">
        <v>43122</v>
      </c>
      <c r="C194" s="532">
        <v>5.0150034873336589</v>
      </c>
      <c r="D194" s="643">
        <v>5</v>
      </c>
      <c r="E194" s="594">
        <v>5.41</v>
      </c>
      <c r="F194" s="593">
        <v>3.96</v>
      </c>
      <c r="G194" s="594">
        <v>1.78</v>
      </c>
      <c r="H194" s="643">
        <v>5</v>
      </c>
      <c r="I194" s="643">
        <v>4</v>
      </c>
      <c r="J194" s="29" t="s">
        <v>349</v>
      </c>
      <c r="K194" s="588">
        <v>15.1</v>
      </c>
      <c r="L194" s="588">
        <v>137</v>
      </c>
      <c r="M194" s="643">
        <v>15</v>
      </c>
      <c r="N194" s="643">
        <v>140</v>
      </c>
      <c r="O194" s="643">
        <v>0.6</v>
      </c>
      <c r="P194" s="29" t="s">
        <v>326</v>
      </c>
      <c r="Q194" s="643">
        <v>0.1</v>
      </c>
      <c r="R194" s="32"/>
      <c r="S194" s="32"/>
      <c r="T194" s="586">
        <v>9.2716817390659109E-2</v>
      </c>
      <c r="U194" s="11">
        <v>36.433799999999998</v>
      </c>
      <c r="V194" s="11">
        <v>23.434699999999999</v>
      </c>
      <c r="W194" s="11">
        <v>53.311174999999999</v>
      </c>
      <c r="X194" s="10">
        <v>1024.8969999999999</v>
      </c>
      <c r="Y194" s="11">
        <v>6.7122000000000002</v>
      </c>
      <c r="Z194" s="10">
        <v>97.299000000000007</v>
      </c>
      <c r="AA194" s="11">
        <v>8.1950000000000003</v>
      </c>
      <c r="AB194" s="11">
        <v>0.41710000000000003</v>
      </c>
      <c r="AC194" s="11">
        <v>0.46629999999999999</v>
      </c>
      <c r="AD194" s="11">
        <v>37.165100000000002</v>
      </c>
      <c r="AE194" s="11">
        <v>24.090900000000001</v>
      </c>
      <c r="AF194" s="11">
        <v>54.982273999999997</v>
      </c>
      <c r="AG194" s="10">
        <v>1025.3082999999999</v>
      </c>
      <c r="AH194" s="11">
        <v>5.4852999999999996</v>
      </c>
      <c r="AI194" s="10">
        <v>80.757999999999996</v>
      </c>
      <c r="AJ194" s="11">
        <v>8.1229999999999993</v>
      </c>
      <c r="AK194" s="11">
        <v>1.3051999999999999</v>
      </c>
      <c r="AL194" s="11">
        <v>2.6804000000000001</v>
      </c>
      <c r="AM194" s="588">
        <v>8.6</v>
      </c>
    </row>
    <row r="195" spans="1:39" ht="15">
      <c r="A195" s="29" t="s">
        <v>17</v>
      </c>
      <c r="B195" s="33">
        <v>43129</v>
      </c>
      <c r="C195" s="532">
        <v>4.5350372472137419</v>
      </c>
      <c r="D195" s="643">
        <v>4.5</v>
      </c>
      <c r="E195" s="594">
        <v>4.0199999999999996</v>
      </c>
      <c r="F195" s="593">
        <v>2.77</v>
      </c>
      <c r="G195" s="594">
        <v>1.56</v>
      </c>
      <c r="H195" s="643">
        <v>4</v>
      </c>
      <c r="I195" s="643">
        <v>3</v>
      </c>
      <c r="J195" s="29" t="s">
        <v>349</v>
      </c>
      <c r="K195" s="29">
        <v>14.6</v>
      </c>
      <c r="L195" s="29">
        <v>119</v>
      </c>
      <c r="M195" s="643">
        <v>15</v>
      </c>
      <c r="N195" s="643">
        <v>120</v>
      </c>
      <c r="O195" s="643">
        <v>1</v>
      </c>
      <c r="P195" s="29" t="s">
        <v>326</v>
      </c>
      <c r="Q195" s="643">
        <v>0.2</v>
      </c>
      <c r="R195" s="32"/>
      <c r="S195" s="32"/>
      <c r="T195" s="586">
        <v>0.10159274419119428</v>
      </c>
      <c r="U195" s="11">
        <v>36.448900000000002</v>
      </c>
      <c r="V195" s="11">
        <v>23.076499999999999</v>
      </c>
      <c r="W195" s="11">
        <v>52.946848000000003</v>
      </c>
      <c r="X195" s="10">
        <v>1025.0132000000001</v>
      </c>
      <c r="Y195" s="11">
        <v>6.7089999999999996</v>
      </c>
      <c r="Z195" s="10">
        <v>96.658000000000001</v>
      </c>
      <c r="AA195" s="11">
        <v>8.2210000000000001</v>
      </c>
      <c r="AB195" s="11">
        <v>0.53280000000000005</v>
      </c>
      <c r="AC195" s="11">
        <v>0.54549999999999998</v>
      </c>
      <c r="AD195" s="11">
        <v>37.039000000000001</v>
      </c>
      <c r="AE195" s="11">
        <v>23.789200000000001</v>
      </c>
      <c r="AF195" s="11">
        <v>54.487577999999999</v>
      </c>
      <c r="AG195" s="10">
        <v>1025.3009999999999</v>
      </c>
      <c r="AH195" s="11">
        <v>5.7567000000000004</v>
      </c>
      <c r="AI195" s="10">
        <v>84.254999999999995</v>
      </c>
      <c r="AJ195" s="11">
        <v>8.1519999999999992</v>
      </c>
      <c r="AK195" s="11">
        <v>1.9345000000000001</v>
      </c>
      <c r="AL195" s="11">
        <v>1.8862000000000001</v>
      </c>
      <c r="AM195" s="588">
        <v>6.5</v>
      </c>
    </row>
    <row r="196" spans="1:39" ht="15">
      <c r="A196" s="29" t="s">
        <v>17</v>
      </c>
      <c r="B196" s="33">
        <v>43136</v>
      </c>
      <c r="C196" s="532">
        <v>1.5258299146857617</v>
      </c>
      <c r="D196" s="643">
        <v>1.5</v>
      </c>
      <c r="E196" s="594">
        <v>1.02</v>
      </c>
      <c r="F196" s="593">
        <v>3.12</v>
      </c>
      <c r="G196" s="594">
        <v>0.74</v>
      </c>
      <c r="H196" s="29" t="s">
        <v>348</v>
      </c>
      <c r="I196" s="643">
        <v>3</v>
      </c>
      <c r="J196" s="29" t="s">
        <v>349</v>
      </c>
      <c r="K196" s="588">
        <v>17.899999999999999</v>
      </c>
      <c r="L196" s="588">
        <v>133</v>
      </c>
      <c r="M196" s="643">
        <v>18</v>
      </c>
      <c r="N196" s="643">
        <v>130</v>
      </c>
      <c r="O196" s="643">
        <v>1.3</v>
      </c>
      <c r="P196" s="29" t="s">
        <v>326</v>
      </c>
      <c r="Q196" s="643">
        <v>0.3</v>
      </c>
      <c r="R196" s="32"/>
      <c r="S196" s="32"/>
      <c r="T196" s="586">
        <v>9.3557464024103767E-2</v>
      </c>
      <c r="U196" s="11">
        <v>36.670299999999997</v>
      </c>
      <c r="V196" s="11">
        <v>23.887</v>
      </c>
      <c r="W196" s="11">
        <v>54.106803999999997</v>
      </c>
      <c r="X196" s="10">
        <v>1024.9422999999999</v>
      </c>
      <c r="Y196" s="11">
        <v>6.93</v>
      </c>
      <c r="Z196" s="10">
        <v>101.383</v>
      </c>
      <c r="AA196" s="11">
        <v>8.23</v>
      </c>
      <c r="AB196" s="11">
        <v>0.44690000000000002</v>
      </c>
      <c r="AC196" s="11">
        <v>0.80649999999999999</v>
      </c>
      <c r="AD196" s="11">
        <v>37.478400000000001</v>
      </c>
      <c r="AE196" s="11">
        <v>24.4498</v>
      </c>
      <c r="AF196" s="11">
        <v>55.789057999999997</v>
      </c>
      <c r="AG196" s="10">
        <v>1025.4364</v>
      </c>
      <c r="AH196" s="11">
        <v>5.923</v>
      </c>
      <c r="AI196" s="10">
        <v>87.896000000000001</v>
      </c>
      <c r="AJ196" s="11">
        <v>8.1479999999999997</v>
      </c>
      <c r="AK196" s="11">
        <v>1.8665</v>
      </c>
      <c r="AL196" s="11">
        <v>2.2867999999999999</v>
      </c>
      <c r="AM196" s="588">
        <v>7.3</v>
      </c>
    </row>
    <row r="197" spans="1:39" ht="15">
      <c r="A197" s="29" t="s">
        <v>17</v>
      </c>
      <c r="B197" s="33">
        <v>43143</v>
      </c>
      <c r="C197" s="532">
        <v>2.2237671716926188</v>
      </c>
      <c r="D197" s="643">
        <v>2.2000000000000002</v>
      </c>
      <c r="E197" s="594">
        <v>2.91</v>
      </c>
      <c r="F197" s="593">
        <v>3.03</v>
      </c>
      <c r="G197" s="594">
        <v>2.46</v>
      </c>
      <c r="H197" s="29" t="s">
        <v>348</v>
      </c>
      <c r="I197" s="643">
        <v>3</v>
      </c>
      <c r="J197" s="643">
        <v>2</v>
      </c>
      <c r="K197" s="588">
        <v>13.6</v>
      </c>
      <c r="L197" s="588">
        <v>149</v>
      </c>
      <c r="M197" s="643">
        <v>14</v>
      </c>
      <c r="N197" s="643">
        <v>150</v>
      </c>
      <c r="O197" s="643">
        <v>0.7</v>
      </c>
      <c r="P197" s="29" t="s">
        <v>326</v>
      </c>
      <c r="Q197" s="29" t="s">
        <v>326</v>
      </c>
      <c r="R197" s="32"/>
      <c r="S197" s="32"/>
      <c r="T197" s="586">
        <v>9.03637471923526E-2</v>
      </c>
      <c r="U197" s="11">
        <v>36.592199999999998</v>
      </c>
      <c r="V197" s="11">
        <v>23.144600000000001</v>
      </c>
      <c r="W197" s="11">
        <v>53.204847999999998</v>
      </c>
      <c r="X197" s="10">
        <v>1025.1025</v>
      </c>
      <c r="Y197" s="11">
        <v>6.7365000000000004</v>
      </c>
      <c r="Z197" s="10">
        <v>97.251000000000005</v>
      </c>
      <c r="AA197" s="11">
        <v>8.2989999999999995</v>
      </c>
      <c r="AB197" s="11">
        <v>0.4163</v>
      </c>
      <c r="AC197" s="11">
        <v>0.51459999999999995</v>
      </c>
      <c r="AD197" s="11">
        <v>37.148200000000003</v>
      </c>
      <c r="AE197" s="11">
        <v>23.5246</v>
      </c>
      <c r="AF197" s="11">
        <v>54.340879000000001</v>
      </c>
      <c r="AG197" s="10">
        <v>1025.4612</v>
      </c>
      <c r="AH197" s="11">
        <v>6.4851000000000001</v>
      </c>
      <c r="AI197" s="10">
        <v>94.543000000000006</v>
      </c>
      <c r="AJ197" s="11">
        <v>8.2629999999999999</v>
      </c>
      <c r="AK197" s="11">
        <v>0.9</v>
      </c>
      <c r="AL197" s="11">
        <v>1.466</v>
      </c>
      <c r="AM197" s="588">
        <v>8.1999999999999993</v>
      </c>
    </row>
    <row r="198" spans="1:39" ht="15">
      <c r="A198" s="29" t="s">
        <v>17</v>
      </c>
      <c r="B198" s="33">
        <v>43150</v>
      </c>
      <c r="C198" s="532">
        <v>5.5511652892921486</v>
      </c>
      <c r="D198" s="643">
        <v>5.6</v>
      </c>
      <c r="E198" s="594">
        <v>5.44</v>
      </c>
      <c r="F198" s="593">
        <v>2.44</v>
      </c>
      <c r="G198" s="594">
        <v>3.31</v>
      </c>
      <c r="H198" s="643">
        <v>5</v>
      </c>
      <c r="I198" s="643">
        <v>2</v>
      </c>
      <c r="J198" s="643">
        <v>3</v>
      </c>
      <c r="K198" s="588">
        <v>13.7</v>
      </c>
      <c r="L198" s="588">
        <v>120</v>
      </c>
      <c r="M198" s="643">
        <v>14</v>
      </c>
      <c r="N198" s="643">
        <v>120</v>
      </c>
      <c r="O198" s="643">
        <v>0.8</v>
      </c>
      <c r="P198" s="29" t="s">
        <v>326</v>
      </c>
      <c r="Q198" s="643">
        <v>0.1</v>
      </c>
      <c r="R198" s="32"/>
      <c r="S198" s="32"/>
      <c r="T198" s="586">
        <v>8.4818606768021207E-2</v>
      </c>
      <c r="U198" s="11">
        <v>36.668100000000003</v>
      </c>
      <c r="V198" s="11">
        <v>24.0444</v>
      </c>
      <c r="W198" s="11">
        <v>54.273935999999999</v>
      </c>
      <c r="X198" s="10">
        <v>1024.8923</v>
      </c>
      <c r="Y198" s="11">
        <v>6.6882999999999999</v>
      </c>
      <c r="Z198" s="10">
        <v>98.11</v>
      </c>
      <c r="AA198" s="11">
        <v>8.3520000000000003</v>
      </c>
      <c r="AB198" s="11">
        <v>0.28289999999999998</v>
      </c>
      <c r="AC198" s="11">
        <v>0.61280000000000001</v>
      </c>
      <c r="AD198" s="11">
        <v>37.597299999999997</v>
      </c>
      <c r="AE198" s="11">
        <v>24.8352</v>
      </c>
      <c r="AF198" s="11">
        <v>56.373283999999998</v>
      </c>
      <c r="AG198" s="10">
        <v>1025.4097999999999</v>
      </c>
      <c r="AH198" s="11">
        <v>6.2534000000000001</v>
      </c>
      <c r="AI198" s="10">
        <v>93.472999999999999</v>
      </c>
      <c r="AJ198" s="11">
        <v>8.2850000000000001</v>
      </c>
      <c r="AK198" s="11">
        <v>1.1411</v>
      </c>
      <c r="AL198" s="11">
        <v>1.3687</v>
      </c>
      <c r="AM198" s="588">
        <v>8</v>
      </c>
    </row>
    <row r="199" spans="1:39" ht="15">
      <c r="A199" s="29" t="s">
        <v>17</v>
      </c>
      <c r="B199" s="33">
        <v>43157</v>
      </c>
      <c r="C199" s="532">
        <v>13.454653572028491</v>
      </c>
      <c r="D199" s="643">
        <v>13</v>
      </c>
      <c r="E199" s="594">
        <v>14.6</v>
      </c>
      <c r="F199" s="593">
        <v>2.31</v>
      </c>
      <c r="G199" s="594">
        <v>7.46</v>
      </c>
      <c r="H199" s="643">
        <v>15</v>
      </c>
      <c r="I199" s="643">
        <v>2</v>
      </c>
      <c r="J199" s="643">
        <v>7</v>
      </c>
      <c r="K199" s="588">
        <v>16.3</v>
      </c>
      <c r="L199" s="588">
        <v>134</v>
      </c>
      <c r="M199" s="643">
        <v>16</v>
      </c>
      <c r="N199" s="643">
        <v>130</v>
      </c>
      <c r="O199" s="643">
        <v>0.6</v>
      </c>
      <c r="P199" s="29" t="s">
        <v>326</v>
      </c>
      <c r="Q199" s="29" t="s">
        <v>326</v>
      </c>
      <c r="R199" s="32"/>
      <c r="S199" s="32"/>
      <c r="T199" s="586">
        <v>7.484760444957779E-2</v>
      </c>
      <c r="U199" s="11">
        <v>36.7761</v>
      </c>
      <c r="V199" s="11">
        <v>23.278500000000001</v>
      </c>
      <c r="W199" s="11">
        <v>53.586553000000002</v>
      </c>
      <c r="X199" s="10">
        <v>1025.2012999999999</v>
      </c>
      <c r="Y199" s="11">
        <v>6.6356000000000002</v>
      </c>
      <c r="Z199" s="10">
        <v>96.119</v>
      </c>
      <c r="AA199" s="11">
        <v>8.1969999999999992</v>
      </c>
      <c r="AB199" s="11">
        <v>0.4118</v>
      </c>
      <c r="AC199" s="11">
        <v>0.87160000000000004</v>
      </c>
      <c r="AD199" s="11">
        <v>37.544800000000002</v>
      </c>
      <c r="AE199" s="11">
        <v>23.689399999999999</v>
      </c>
      <c r="AF199" s="11">
        <v>55.036391999999999</v>
      </c>
      <c r="AG199" s="10">
        <v>1025.7135000000001</v>
      </c>
      <c r="AH199" s="11">
        <v>6.4013999999999998</v>
      </c>
      <c r="AI199" s="10">
        <v>93.802999999999997</v>
      </c>
      <c r="AJ199" s="11">
        <v>8.1590000000000007</v>
      </c>
      <c r="AK199" s="11">
        <v>1.645</v>
      </c>
      <c r="AL199" s="11">
        <v>1.3584000000000001</v>
      </c>
      <c r="AM199" s="588">
        <v>6.7</v>
      </c>
    </row>
    <row r="200" spans="1:39" ht="15">
      <c r="A200" s="29" t="s">
        <v>17</v>
      </c>
      <c r="B200" s="33">
        <v>43164</v>
      </c>
      <c r="C200" s="532">
        <v>3.9408041600866142</v>
      </c>
      <c r="D200" s="643">
        <v>3.9</v>
      </c>
      <c r="E200" s="594">
        <v>3.45</v>
      </c>
      <c r="F200" s="593">
        <v>2.72</v>
      </c>
      <c r="G200" s="594">
        <v>2.04</v>
      </c>
      <c r="H200" s="643">
        <v>3</v>
      </c>
      <c r="I200" s="643">
        <v>3</v>
      </c>
      <c r="J200" s="643">
        <v>2</v>
      </c>
      <c r="K200" s="588">
        <v>15.3</v>
      </c>
      <c r="L200" s="588">
        <v>130</v>
      </c>
      <c r="M200" s="643">
        <v>15</v>
      </c>
      <c r="N200" s="643">
        <v>130</v>
      </c>
      <c r="O200" s="643">
        <v>0.8</v>
      </c>
      <c r="P200" s="29" t="s">
        <v>326</v>
      </c>
      <c r="Q200" s="643">
        <v>0.1</v>
      </c>
      <c r="R200" s="32"/>
      <c r="S200" s="32"/>
      <c r="T200" s="586">
        <v>0.1029951792301026</v>
      </c>
      <c r="U200" s="11">
        <v>36.8217</v>
      </c>
      <c r="V200" s="11">
        <v>22.127099999999999</v>
      </c>
      <c r="W200" s="11">
        <v>52.404077000000001</v>
      </c>
      <c r="X200" s="10">
        <v>1025.5687</v>
      </c>
      <c r="Y200" s="11">
        <v>6.6961000000000004</v>
      </c>
      <c r="Z200" s="10">
        <v>95.084999999999994</v>
      </c>
      <c r="AA200" s="11">
        <v>8.2729999999999997</v>
      </c>
      <c r="AB200" s="11">
        <v>0.52410000000000001</v>
      </c>
      <c r="AC200" s="11">
        <v>0.75670000000000004</v>
      </c>
      <c r="AD200" s="11">
        <v>37.502899999999997</v>
      </c>
      <c r="AE200" s="11">
        <v>22.781099999999999</v>
      </c>
      <c r="AF200" s="11">
        <v>53.984349000000002</v>
      </c>
      <c r="AG200" s="10">
        <v>1025.9512999999999</v>
      </c>
      <c r="AH200" s="11">
        <v>6.2126000000000001</v>
      </c>
      <c r="AI200" s="10">
        <v>89.591999999999999</v>
      </c>
      <c r="AJ200" s="11">
        <v>8.2149999999999999</v>
      </c>
      <c r="AK200" s="11">
        <v>2.1760000000000002</v>
      </c>
      <c r="AL200" s="11">
        <v>2.1558999999999999</v>
      </c>
      <c r="AM200" s="588">
        <v>7.9</v>
      </c>
    </row>
    <row r="201" spans="1:39" ht="15">
      <c r="A201" s="29" t="s">
        <v>17</v>
      </c>
      <c r="B201" s="33">
        <v>43171</v>
      </c>
      <c r="C201" s="532">
        <v>1.007421334674087</v>
      </c>
      <c r="D201" s="643">
        <v>1</v>
      </c>
      <c r="E201" s="594">
        <v>0.54700000000000004</v>
      </c>
      <c r="F201" s="593">
        <v>2.52</v>
      </c>
      <c r="G201" s="594">
        <v>1.74</v>
      </c>
      <c r="H201" s="29" t="s">
        <v>348</v>
      </c>
      <c r="I201" s="643">
        <v>3</v>
      </c>
      <c r="J201" s="29" t="s">
        <v>349</v>
      </c>
      <c r="K201" s="588">
        <v>13.9</v>
      </c>
      <c r="L201" s="588">
        <v>111</v>
      </c>
      <c r="M201" s="643">
        <v>14</v>
      </c>
      <c r="N201" s="643">
        <v>110</v>
      </c>
      <c r="O201" s="643">
        <v>1.3</v>
      </c>
      <c r="P201" s="29" t="s">
        <v>326</v>
      </c>
      <c r="Q201" s="643">
        <v>0.3</v>
      </c>
      <c r="R201" s="32"/>
      <c r="S201" s="32"/>
      <c r="T201" s="586">
        <v>0.10994043208373351</v>
      </c>
      <c r="U201" s="11">
        <v>36.785200000000003</v>
      </c>
      <c r="V201" s="11">
        <v>22.401</v>
      </c>
      <c r="W201" s="11">
        <v>52.652227000000003</v>
      </c>
      <c r="X201" s="10">
        <v>1025.4618</v>
      </c>
      <c r="Y201" s="11">
        <v>6.8459000000000003</v>
      </c>
      <c r="Z201" s="10">
        <v>97.662000000000006</v>
      </c>
      <c r="AA201" s="11">
        <v>8.298</v>
      </c>
      <c r="AB201" s="11">
        <v>0.64039999999999997</v>
      </c>
      <c r="AC201" s="11">
        <v>0.78910000000000002</v>
      </c>
      <c r="AD201" s="11">
        <v>37.508499999999998</v>
      </c>
      <c r="AE201" s="11">
        <v>22.999199999999998</v>
      </c>
      <c r="AF201" s="11">
        <v>54.230688000000001</v>
      </c>
      <c r="AG201" s="10">
        <v>1025.8920000000001</v>
      </c>
      <c r="AH201" s="11">
        <v>6.1474000000000002</v>
      </c>
      <c r="AI201" s="10">
        <v>88.992999999999995</v>
      </c>
      <c r="AJ201" s="11">
        <v>8.2430000000000003</v>
      </c>
      <c r="AK201" s="11">
        <v>1.3371</v>
      </c>
      <c r="AL201" s="11">
        <v>4.2218</v>
      </c>
      <c r="AM201" s="588">
        <v>6.7</v>
      </c>
    </row>
    <row r="202" spans="1:39" ht="15">
      <c r="A202" s="29" t="s">
        <v>17</v>
      </c>
      <c r="B202" s="33">
        <v>43178</v>
      </c>
      <c r="C202" s="532">
        <v>1.5057188732329385</v>
      </c>
      <c r="D202" s="643">
        <v>1.5</v>
      </c>
      <c r="E202" s="594">
        <v>1.7</v>
      </c>
      <c r="F202" s="593">
        <v>2.67</v>
      </c>
      <c r="G202" s="594">
        <v>1.1599999999999999</v>
      </c>
      <c r="H202" s="29" t="s">
        <v>348</v>
      </c>
      <c r="I202" s="643">
        <v>3</v>
      </c>
      <c r="J202" s="29" t="s">
        <v>349</v>
      </c>
      <c r="K202" s="588">
        <v>14.3</v>
      </c>
      <c r="L202" s="588">
        <v>126</v>
      </c>
      <c r="M202" s="643">
        <v>14</v>
      </c>
      <c r="N202" s="643">
        <v>130</v>
      </c>
      <c r="O202" s="643">
        <v>1.1000000000000001</v>
      </c>
      <c r="P202" s="29" t="s">
        <v>326</v>
      </c>
      <c r="Q202" s="643">
        <v>0.2</v>
      </c>
      <c r="R202" s="32"/>
      <c r="S202" s="32"/>
      <c r="T202" s="586">
        <v>0.10023194294515192</v>
      </c>
      <c r="U202" s="11">
        <v>36.813800000000001</v>
      </c>
      <c r="V202" s="11">
        <v>22.2973</v>
      </c>
      <c r="W202" s="11">
        <v>52.577159000000002</v>
      </c>
      <c r="X202" s="10">
        <v>1025.5146999999999</v>
      </c>
      <c r="Y202" s="11">
        <v>6.7843999999999998</v>
      </c>
      <c r="Z202" s="10">
        <v>96.623999999999995</v>
      </c>
      <c r="AA202" s="11">
        <v>8.2059999999999995</v>
      </c>
      <c r="AB202" s="11">
        <v>0.3503</v>
      </c>
      <c r="AC202" s="11">
        <v>0.76129999999999998</v>
      </c>
      <c r="AD202" s="11">
        <v>37.662300000000002</v>
      </c>
      <c r="AE202" s="11">
        <v>22.8124</v>
      </c>
      <c r="AF202" s="11">
        <v>54.222158999999998</v>
      </c>
      <c r="AG202" s="10">
        <v>1026.0627999999999</v>
      </c>
      <c r="AH202" s="11">
        <v>6.0708000000000002</v>
      </c>
      <c r="AI202" s="10">
        <v>87.676000000000002</v>
      </c>
      <c r="AJ202" s="11">
        <v>8.1379999999999999</v>
      </c>
      <c r="AK202" s="11">
        <v>1.9649000000000001</v>
      </c>
      <c r="AL202" s="11">
        <v>3.3757999999999999</v>
      </c>
      <c r="AM202" s="588">
        <v>7</v>
      </c>
    </row>
    <row r="203" spans="1:39" ht="15">
      <c r="A203" s="29" t="s">
        <v>17</v>
      </c>
      <c r="B203" s="33">
        <v>43185</v>
      </c>
      <c r="C203" s="532">
        <v>12.330985787898333</v>
      </c>
      <c r="D203" s="643">
        <v>12</v>
      </c>
      <c r="E203" s="594">
        <v>11.9</v>
      </c>
      <c r="F203" s="593">
        <v>3.72</v>
      </c>
      <c r="G203" s="594">
        <v>5.23</v>
      </c>
      <c r="H203" s="643">
        <v>12</v>
      </c>
      <c r="I203" s="643">
        <v>4</v>
      </c>
      <c r="J203" s="643">
        <v>5</v>
      </c>
      <c r="K203" s="588">
        <v>14.9</v>
      </c>
      <c r="L203" s="588">
        <v>136</v>
      </c>
      <c r="M203" s="643">
        <v>15</v>
      </c>
      <c r="N203" s="643">
        <v>140</v>
      </c>
      <c r="O203" s="643">
        <v>0.8</v>
      </c>
      <c r="P203" s="29" t="s">
        <v>326</v>
      </c>
      <c r="Q203" s="643">
        <v>0.2</v>
      </c>
      <c r="R203" s="32"/>
      <c r="S203" s="32"/>
      <c r="T203" s="586">
        <v>8.421443506466518E-2</v>
      </c>
      <c r="U203" s="11">
        <v>36.980600000000003</v>
      </c>
      <c r="V203" s="11">
        <v>22.060300000000002</v>
      </c>
      <c r="W203" s="11">
        <v>52.532797000000002</v>
      </c>
      <c r="X203" s="10">
        <v>1025.7094</v>
      </c>
      <c r="Y203" s="11">
        <v>6.8495999999999997</v>
      </c>
      <c r="Z203" s="10">
        <v>97.241</v>
      </c>
      <c r="AA203" s="11">
        <v>8.2110000000000003</v>
      </c>
      <c r="AB203" s="11">
        <v>0.31119999999999998</v>
      </c>
      <c r="AC203" s="11">
        <v>1.0835999999999999</v>
      </c>
      <c r="AD203" s="11">
        <v>37.744300000000003</v>
      </c>
      <c r="AE203" s="11">
        <v>22.436699999999998</v>
      </c>
      <c r="AF203" s="11">
        <v>53.913350999999999</v>
      </c>
      <c r="AG203" s="10">
        <v>1026.2358999999999</v>
      </c>
      <c r="AH203" s="11">
        <v>6.2054</v>
      </c>
      <c r="AI203" s="10">
        <v>89.075999999999993</v>
      </c>
      <c r="AJ203" s="11">
        <v>8.1489999999999991</v>
      </c>
      <c r="AK203" s="11">
        <v>1.2462</v>
      </c>
      <c r="AL203" s="11">
        <v>1.4157</v>
      </c>
      <c r="AM203" s="588">
        <v>6.8</v>
      </c>
    </row>
    <row r="204" spans="1:39" ht="15">
      <c r="A204" s="29"/>
      <c r="B204" s="33"/>
      <c r="C204" s="532"/>
      <c r="D204" s="31"/>
      <c r="E204" s="594"/>
      <c r="F204" s="593"/>
      <c r="G204" s="594"/>
      <c r="H204" s="31"/>
      <c r="I204" s="31"/>
      <c r="J204" s="31"/>
      <c r="K204" s="588"/>
      <c r="L204" s="588"/>
      <c r="M204" s="31"/>
      <c r="N204" s="31"/>
      <c r="O204" s="32"/>
      <c r="P204" s="32"/>
      <c r="Q204" s="32"/>
      <c r="R204" s="32"/>
      <c r="S204" s="32"/>
      <c r="T204" s="586"/>
      <c r="U204" s="11"/>
      <c r="V204" s="11"/>
      <c r="W204" s="11"/>
      <c r="X204" s="10"/>
      <c r="Y204" s="11"/>
      <c r="Z204" s="10"/>
      <c r="AA204" s="11"/>
      <c r="AB204" s="11"/>
      <c r="AC204" s="11"/>
      <c r="AD204" s="11"/>
      <c r="AE204" s="11"/>
      <c r="AF204" s="11"/>
      <c r="AG204" s="10"/>
      <c r="AH204" s="11"/>
      <c r="AI204" s="10"/>
      <c r="AJ204" s="11"/>
      <c r="AK204" s="11"/>
      <c r="AL204" s="11"/>
      <c r="AM204" s="588"/>
    </row>
    <row r="205" spans="1:39" ht="15">
      <c r="A205" s="29" t="s">
        <v>359</v>
      </c>
      <c r="B205" s="33">
        <v>43070</v>
      </c>
      <c r="C205" s="511">
        <v>1.348979842907164</v>
      </c>
      <c r="D205" s="643">
        <v>1.3</v>
      </c>
      <c r="E205" s="587">
        <v>1.68</v>
      </c>
      <c r="F205" s="588">
        <v>3.39</v>
      </c>
      <c r="G205" s="587">
        <v>0.89400000000000002</v>
      </c>
      <c r="H205" s="29" t="s">
        <v>348</v>
      </c>
      <c r="I205" s="643">
        <v>3</v>
      </c>
      <c r="J205" s="29" t="s">
        <v>349</v>
      </c>
      <c r="K205" s="599">
        <v>16.5</v>
      </c>
      <c r="L205" s="599">
        <v>153</v>
      </c>
      <c r="M205" s="643">
        <v>16</v>
      </c>
      <c r="N205" s="643">
        <v>150</v>
      </c>
      <c r="O205" s="643">
        <v>0.8</v>
      </c>
      <c r="P205" s="29" t="s">
        <v>326</v>
      </c>
      <c r="Q205" s="643">
        <v>0.2</v>
      </c>
      <c r="R205" s="32"/>
      <c r="S205" s="32"/>
      <c r="T205" s="586">
        <v>0.110809241322592</v>
      </c>
      <c r="U205" s="11">
        <v>35.750900000000001</v>
      </c>
      <c r="V205" s="11">
        <v>21.1861</v>
      </c>
      <c r="W205" s="11">
        <v>50.064582999999999</v>
      </c>
      <c r="X205" s="10">
        <v>1025.0164</v>
      </c>
      <c r="Y205" s="11">
        <v>7.1795</v>
      </c>
      <c r="Z205" s="10">
        <v>99.631</v>
      </c>
      <c r="AA205" s="11">
        <v>8.2059999999999995</v>
      </c>
      <c r="AB205" s="11">
        <v>0.61129999999999995</v>
      </c>
      <c r="AC205" s="11">
        <v>0.68869999999999998</v>
      </c>
      <c r="AD205" s="11">
        <v>35.747599999999998</v>
      </c>
      <c r="AE205" s="11">
        <v>21.0928</v>
      </c>
      <c r="AF205" s="11">
        <v>49.970106999999999</v>
      </c>
      <c r="AG205" s="10">
        <v>1025.1074000000001</v>
      </c>
      <c r="AH205" s="11">
        <v>7.0541</v>
      </c>
      <c r="AI205" s="10">
        <v>97.724999999999994</v>
      </c>
      <c r="AJ205" s="11">
        <v>8.1959999999999997</v>
      </c>
      <c r="AK205" s="11">
        <v>1.2561</v>
      </c>
      <c r="AL205" s="11">
        <v>1.4049</v>
      </c>
      <c r="AM205" s="588">
        <v>6.3</v>
      </c>
    </row>
    <row r="206" spans="1:39" ht="15">
      <c r="A206" s="29" t="s">
        <v>359</v>
      </c>
      <c r="B206" s="33">
        <v>43077</v>
      </c>
      <c r="C206" s="532">
        <v>0.80890035014668316</v>
      </c>
      <c r="D206" s="643">
        <v>0.8</v>
      </c>
      <c r="E206" s="587">
        <v>0.39300000000000002</v>
      </c>
      <c r="F206" s="588">
        <v>2.4300000000000002</v>
      </c>
      <c r="G206" s="587">
        <v>0.75900000000000001</v>
      </c>
      <c r="H206" s="29" t="s">
        <v>348</v>
      </c>
      <c r="I206" s="643">
        <v>2</v>
      </c>
      <c r="J206" s="29" t="s">
        <v>349</v>
      </c>
      <c r="K206" s="593">
        <v>16.5</v>
      </c>
      <c r="L206" s="593">
        <v>113</v>
      </c>
      <c r="M206" s="643">
        <v>16</v>
      </c>
      <c r="N206" s="643">
        <v>110</v>
      </c>
      <c r="O206" s="643">
        <v>1</v>
      </c>
      <c r="P206" s="29" t="s">
        <v>326</v>
      </c>
      <c r="Q206" s="643">
        <v>0.2</v>
      </c>
      <c r="R206" s="32"/>
      <c r="S206" s="32"/>
      <c r="T206" s="586">
        <v>0.11791522375870718</v>
      </c>
      <c r="U206" s="11">
        <v>35.847099999999998</v>
      </c>
      <c r="V206" s="11">
        <v>21.4678</v>
      </c>
      <c r="W206" s="11">
        <v>50.478969999999997</v>
      </c>
      <c r="X206" s="10">
        <v>1025.0130999999999</v>
      </c>
      <c r="Y206" s="11">
        <v>7.1670999999999996</v>
      </c>
      <c r="Z206" s="10">
        <v>100.018</v>
      </c>
      <c r="AA206" s="11">
        <v>8.2050000000000001</v>
      </c>
      <c r="AB206" s="11">
        <v>0.52190000000000003</v>
      </c>
      <c r="AC206" s="11">
        <v>0.70299999999999996</v>
      </c>
      <c r="AD206" s="11">
        <v>35.850499999999997</v>
      </c>
      <c r="AE206" s="11">
        <v>21.442699999999999</v>
      </c>
      <c r="AF206" s="11">
        <v>50.463617999999997</v>
      </c>
      <c r="AG206" s="10">
        <v>1025.0881999999999</v>
      </c>
      <c r="AH206" s="11">
        <v>7.1746999999999996</v>
      </c>
      <c r="AI206" s="10">
        <v>100.08</v>
      </c>
      <c r="AJ206" s="11">
        <v>8.2059999999999995</v>
      </c>
      <c r="AK206" s="11">
        <v>0.83660000000000001</v>
      </c>
      <c r="AL206" s="11">
        <v>1.5566</v>
      </c>
      <c r="AM206" s="588">
        <v>6</v>
      </c>
    </row>
    <row r="207" spans="1:39" ht="15">
      <c r="A207" s="29" t="s">
        <v>359</v>
      </c>
      <c r="B207" s="33">
        <v>43084</v>
      </c>
      <c r="C207" s="532">
        <v>1.2782091676647782</v>
      </c>
      <c r="D207" s="643">
        <v>1.3</v>
      </c>
      <c r="E207" s="594">
        <v>1.79</v>
      </c>
      <c r="F207" s="593">
        <v>3.97</v>
      </c>
      <c r="G207" s="594">
        <v>1.18</v>
      </c>
      <c r="H207" s="29" t="s">
        <v>348</v>
      </c>
      <c r="I207" s="643">
        <v>4</v>
      </c>
      <c r="J207" s="29" t="s">
        <v>349</v>
      </c>
      <c r="K207" s="599">
        <v>18.600000000000001</v>
      </c>
      <c r="L207" s="31">
        <v>114</v>
      </c>
      <c r="M207" s="643">
        <v>19</v>
      </c>
      <c r="N207" s="643">
        <v>110</v>
      </c>
      <c r="O207" s="643">
        <v>1.1000000000000001</v>
      </c>
      <c r="P207" s="29" t="s">
        <v>326</v>
      </c>
      <c r="Q207" s="643">
        <v>0.2</v>
      </c>
      <c r="R207" s="32"/>
      <c r="S207" s="32"/>
      <c r="T207" s="586">
        <v>0.11394525670195285</v>
      </c>
      <c r="U207" s="11">
        <v>35.907600000000002</v>
      </c>
      <c r="V207" s="11">
        <v>22.3551</v>
      </c>
      <c r="W207" s="11">
        <v>51.486637000000002</v>
      </c>
      <c r="X207" s="10">
        <v>1024.8095000000001</v>
      </c>
      <c r="Y207" s="11">
        <v>7.1444999999999999</v>
      </c>
      <c r="Z207" s="10">
        <v>101.32</v>
      </c>
      <c r="AA207" s="11">
        <v>8.2010000000000005</v>
      </c>
      <c r="AB207" s="11">
        <v>0.72829999999999995</v>
      </c>
      <c r="AC207" s="11">
        <v>0.73580000000000001</v>
      </c>
      <c r="AD207" s="11">
        <v>35.921999999999997</v>
      </c>
      <c r="AE207" s="11">
        <v>21.906099999999999</v>
      </c>
      <c r="AF207" s="11">
        <v>51.039389</v>
      </c>
      <c r="AG207" s="10">
        <v>1025.0135</v>
      </c>
      <c r="AH207" s="11">
        <v>6.5655000000000001</v>
      </c>
      <c r="AI207" s="10">
        <v>92.381</v>
      </c>
      <c r="AJ207" s="11">
        <v>8.1669999999999998</v>
      </c>
      <c r="AK207" s="11">
        <v>1.3938999999999999</v>
      </c>
      <c r="AL207" s="11">
        <v>1.7361</v>
      </c>
      <c r="AM207" s="588">
        <v>6.1</v>
      </c>
    </row>
    <row r="208" spans="1:39" ht="15">
      <c r="A208" s="29" t="s">
        <v>359</v>
      </c>
      <c r="B208" s="33">
        <v>43091</v>
      </c>
      <c r="C208" s="532">
        <v>1.2832108568625336</v>
      </c>
      <c r="D208" s="643">
        <v>1.3</v>
      </c>
      <c r="E208" s="594">
        <v>2.25</v>
      </c>
      <c r="F208" s="593">
        <v>2.57</v>
      </c>
      <c r="G208" s="594">
        <v>1.47</v>
      </c>
      <c r="H208" s="29" t="s">
        <v>348</v>
      </c>
      <c r="I208" s="643">
        <v>3</v>
      </c>
      <c r="J208" s="29" t="s">
        <v>349</v>
      </c>
      <c r="K208" s="599">
        <v>17.600000000000001</v>
      </c>
      <c r="L208" s="31">
        <v>123</v>
      </c>
      <c r="M208" s="643">
        <v>18</v>
      </c>
      <c r="N208" s="643">
        <v>120</v>
      </c>
      <c r="O208" s="643">
        <v>1</v>
      </c>
      <c r="P208" s="29" t="s">
        <v>326</v>
      </c>
      <c r="Q208" s="643">
        <v>0.2</v>
      </c>
      <c r="R208" s="32"/>
      <c r="S208" s="32"/>
      <c r="T208" s="586">
        <v>8.9034144927636463E-2</v>
      </c>
      <c r="U208" s="11">
        <v>36.0916</v>
      </c>
      <c r="V208" s="11">
        <v>21.7575</v>
      </c>
      <c r="W208" s="11">
        <v>51.090142</v>
      </c>
      <c r="X208" s="10">
        <v>1025.1180999999999</v>
      </c>
      <c r="Y208" s="11">
        <v>7.2317999999999998</v>
      </c>
      <c r="Z208" s="10">
        <v>101.58799999999999</v>
      </c>
      <c r="AA208" s="11">
        <v>8.1859999999999999</v>
      </c>
      <c r="AB208" s="11">
        <v>0.31369999999999998</v>
      </c>
      <c r="AC208" s="11">
        <v>0.51829999999999998</v>
      </c>
      <c r="AD208" s="11">
        <v>36.101199999999999</v>
      </c>
      <c r="AE208" s="11">
        <v>21.3567</v>
      </c>
      <c r="AF208" s="11">
        <v>50.686895</v>
      </c>
      <c r="AG208" s="10">
        <v>1025.3027999999999</v>
      </c>
      <c r="AH208" s="11">
        <v>6.6570999999999998</v>
      </c>
      <c r="AI208" s="10">
        <v>92.855000000000004</v>
      </c>
      <c r="AJ208" s="11">
        <v>8.1620000000000008</v>
      </c>
      <c r="AK208" s="11">
        <v>1.4804999999999999</v>
      </c>
      <c r="AL208" s="11">
        <v>2.0021</v>
      </c>
      <c r="AM208" s="588">
        <v>7.1</v>
      </c>
    </row>
    <row r="209" spans="1:39" ht="15">
      <c r="A209" s="29" t="s">
        <v>359</v>
      </c>
      <c r="B209" s="33">
        <v>43105</v>
      </c>
      <c r="C209" s="532">
        <v>2.5947958187356273</v>
      </c>
      <c r="D209" s="643">
        <v>2.6</v>
      </c>
      <c r="E209" s="594">
        <v>2.7</v>
      </c>
      <c r="F209" s="593">
        <v>3.62</v>
      </c>
      <c r="G209" s="594">
        <v>1.67</v>
      </c>
      <c r="H209" s="29" t="s">
        <v>348</v>
      </c>
      <c r="I209" s="643">
        <v>4</v>
      </c>
      <c r="J209" s="29" t="s">
        <v>349</v>
      </c>
      <c r="K209" s="31">
        <v>15.2</v>
      </c>
      <c r="L209" s="31">
        <v>122</v>
      </c>
      <c r="M209" s="643">
        <v>15</v>
      </c>
      <c r="N209" s="643">
        <v>120</v>
      </c>
      <c r="O209" s="643">
        <v>0.5</v>
      </c>
      <c r="P209" s="29" t="s">
        <v>326</v>
      </c>
      <c r="Q209" s="29" t="s">
        <v>326</v>
      </c>
      <c r="R209" s="32"/>
      <c r="S209" s="32"/>
      <c r="T209" s="586">
        <v>7.7172552350232376E-2</v>
      </c>
      <c r="U209" s="11">
        <v>36.448900000000002</v>
      </c>
      <c r="V209" s="11">
        <v>23.097300000000001</v>
      </c>
      <c r="W209" s="11">
        <v>52.969118999999999</v>
      </c>
      <c r="X209" s="10">
        <v>1025.0074</v>
      </c>
      <c r="Y209" s="11">
        <v>6.9137000000000004</v>
      </c>
      <c r="Z209" s="10">
        <v>99.643000000000001</v>
      </c>
      <c r="AA209" s="11">
        <v>8.1910000000000007</v>
      </c>
      <c r="AB209" s="11">
        <v>0.22900000000000001</v>
      </c>
      <c r="AC209" s="11">
        <v>0.45090000000000002</v>
      </c>
      <c r="AD209" s="11">
        <v>36.442100000000003</v>
      </c>
      <c r="AE209" s="11">
        <v>22.882100000000001</v>
      </c>
      <c r="AF209" s="11">
        <v>52.735728999999999</v>
      </c>
      <c r="AG209" s="10">
        <v>1025.1197999999999</v>
      </c>
      <c r="AH209" s="11">
        <v>6.7884000000000002</v>
      </c>
      <c r="AI209" s="10">
        <v>97.466999999999999</v>
      </c>
      <c r="AJ209" s="11">
        <v>8.1859999999999999</v>
      </c>
      <c r="AK209" s="11">
        <v>0.49619999999999997</v>
      </c>
      <c r="AL209" s="11">
        <v>1.2376</v>
      </c>
      <c r="AM209" s="588">
        <v>9.1</v>
      </c>
    </row>
    <row r="210" spans="1:39" ht="15">
      <c r="A210" s="29" t="s">
        <v>359</v>
      </c>
      <c r="B210" s="33">
        <v>43115</v>
      </c>
      <c r="C210" s="532">
        <v>2.3103262288095814</v>
      </c>
      <c r="D210" s="643">
        <v>2.2999999999999998</v>
      </c>
      <c r="E210" s="594">
        <v>2.86</v>
      </c>
      <c r="F210" s="593">
        <v>2.86</v>
      </c>
      <c r="G210" s="594">
        <v>1.32</v>
      </c>
      <c r="H210" s="29" t="s">
        <v>348</v>
      </c>
      <c r="I210" s="643">
        <v>3</v>
      </c>
      <c r="J210" s="29" t="s">
        <v>349</v>
      </c>
      <c r="K210" s="599">
        <v>15.7</v>
      </c>
      <c r="L210" s="31">
        <v>129</v>
      </c>
      <c r="M210" s="643">
        <v>16</v>
      </c>
      <c r="N210" s="643">
        <v>130</v>
      </c>
      <c r="O210" s="643">
        <v>1.3</v>
      </c>
      <c r="P210" s="29" t="s">
        <v>326</v>
      </c>
      <c r="Q210" s="643">
        <v>0.3</v>
      </c>
      <c r="R210" s="32"/>
      <c r="S210" s="32"/>
      <c r="T210" s="586">
        <v>9.8715170579485145E-2</v>
      </c>
      <c r="U210" s="11">
        <v>36.665900000000001</v>
      </c>
      <c r="V210" s="11">
        <v>22.972200000000001</v>
      </c>
      <c r="W210" s="11">
        <v>53.114434000000003</v>
      </c>
      <c r="X210" s="10">
        <v>1025.2088000000001</v>
      </c>
      <c r="Y210" s="11">
        <v>6.9335000000000004</v>
      </c>
      <c r="Z210" s="10">
        <v>99.835999999999999</v>
      </c>
      <c r="AA210" s="11">
        <v>8.2010000000000005</v>
      </c>
      <c r="AB210" s="11">
        <v>0.31159999999999999</v>
      </c>
      <c r="AC210" s="11">
        <v>0.68369999999999997</v>
      </c>
      <c r="AD210" s="11">
        <v>36.711199999999998</v>
      </c>
      <c r="AE210" s="11">
        <v>22.555399999999999</v>
      </c>
      <c r="AF210" s="11">
        <v>52.731006000000001</v>
      </c>
      <c r="AG210" s="10">
        <v>1025.4289000000001</v>
      </c>
      <c r="AH210" s="11">
        <v>6.2492999999999999</v>
      </c>
      <c r="AI210" s="10">
        <v>89.353999999999999</v>
      </c>
      <c r="AJ210" s="11">
        <v>8.1750000000000007</v>
      </c>
      <c r="AK210" s="11">
        <v>1.5617000000000001</v>
      </c>
      <c r="AL210" s="11">
        <v>2.9792999999999998</v>
      </c>
      <c r="AM210" s="588">
        <v>7.2</v>
      </c>
    </row>
    <row r="211" spans="1:39" ht="15">
      <c r="A211" s="29" t="s">
        <v>359</v>
      </c>
      <c r="B211" s="33">
        <v>43122</v>
      </c>
      <c r="C211" s="532">
        <v>4.3589795203799069</v>
      </c>
      <c r="D211" s="643">
        <v>4.4000000000000004</v>
      </c>
      <c r="E211" s="594">
        <v>4.13</v>
      </c>
      <c r="F211" s="593">
        <v>4.43</v>
      </c>
      <c r="G211" s="594">
        <v>0.80100000000000005</v>
      </c>
      <c r="H211" s="643">
        <v>4</v>
      </c>
      <c r="I211" s="643">
        <v>4</v>
      </c>
      <c r="J211" s="29" t="s">
        <v>349</v>
      </c>
      <c r="K211" s="599">
        <v>16.5</v>
      </c>
      <c r="L211" s="599">
        <v>135</v>
      </c>
      <c r="M211" s="643">
        <v>16</v>
      </c>
      <c r="N211" s="643">
        <v>140</v>
      </c>
      <c r="O211" s="643">
        <v>0.8</v>
      </c>
      <c r="P211" s="29" t="s">
        <v>326</v>
      </c>
      <c r="Q211" s="643">
        <v>0.2</v>
      </c>
      <c r="R211" s="32"/>
      <c r="S211" s="32"/>
      <c r="T211" s="586">
        <v>8.4291154989725031E-2</v>
      </c>
      <c r="U211" s="11">
        <v>36.412799999999997</v>
      </c>
      <c r="V211" s="11">
        <v>23.440100000000001</v>
      </c>
      <c r="W211" s="11">
        <v>53.289664000000002</v>
      </c>
      <c r="X211" s="10">
        <v>1024.8782000000001</v>
      </c>
      <c r="Y211" s="11">
        <v>6.7622</v>
      </c>
      <c r="Z211" s="10">
        <v>98.022000000000006</v>
      </c>
      <c r="AA211" s="11">
        <v>8.1920000000000002</v>
      </c>
      <c r="AB211" s="11">
        <v>0.16200000000000001</v>
      </c>
      <c r="AC211" s="11">
        <v>0.48399999999999999</v>
      </c>
      <c r="AD211" s="11">
        <v>36.407200000000003</v>
      </c>
      <c r="AE211" s="11">
        <v>23.305099999999999</v>
      </c>
      <c r="AF211" s="11">
        <v>53.144568999999997</v>
      </c>
      <c r="AG211" s="10">
        <v>1024.9807000000001</v>
      </c>
      <c r="AH211" s="11">
        <v>6.5856000000000003</v>
      </c>
      <c r="AI211" s="10">
        <v>95.234999999999999</v>
      </c>
      <c r="AJ211" s="11">
        <v>8.1869999999999994</v>
      </c>
      <c r="AK211" s="11">
        <v>0.85470000000000002</v>
      </c>
      <c r="AL211" s="11">
        <v>1.0361</v>
      </c>
      <c r="AM211" s="588">
        <v>8.6999999999999993</v>
      </c>
    </row>
    <row r="212" spans="1:39" ht="15">
      <c r="A212" s="29" t="s">
        <v>359</v>
      </c>
      <c r="B212" s="33">
        <v>43129</v>
      </c>
      <c r="C212" s="532">
        <v>11.96</v>
      </c>
      <c r="D212" s="643">
        <v>12</v>
      </c>
      <c r="E212" s="594">
        <v>10.7</v>
      </c>
      <c r="F212" s="593">
        <v>2.98</v>
      </c>
      <c r="G212" s="594">
        <v>4.79</v>
      </c>
      <c r="H212" s="643">
        <v>11</v>
      </c>
      <c r="I212" s="643">
        <v>3</v>
      </c>
      <c r="J212" s="643">
        <v>5</v>
      </c>
      <c r="K212" s="599">
        <v>18.399999999999999</v>
      </c>
      <c r="L212" s="599">
        <v>147</v>
      </c>
      <c r="M212" s="643">
        <v>18</v>
      </c>
      <c r="N212" s="643">
        <v>150</v>
      </c>
      <c r="O212" s="643">
        <v>1.8</v>
      </c>
      <c r="P212" s="29" t="s">
        <v>326</v>
      </c>
      <c r="Q212" s="643">
        <v>0.3</v>
      </c>
      <c r="R212" s="32"/>
      <c r="S212" s="32"/>
      <c r="T212" s="586">
        <v>0.19833281231203861</v>
      </c>
      <c r="U212" s="11">
        <v>36.396700000000003</v>
      </c>
      <c r="V212" s="11">
        <v>23.255700000000001</v>
      </c>
      <c r="W212" s="11">
        <v>53.071137</v>
      </c>
      <c r="X212" s="10">
        <v>1024.92</v>
      </c>
      <c r="Y212" s="11">
        <v>6.6418999999999997</v>
      </c>
      <c r="Z212" s="10">
        <v>95.960999999999999</v>
      </c>
      <c r="AA212" s="11">
        <v>8.2249999999999996</v>
      </c>
      <c r="AB212" s="11">
        <v>1.8207</v>
      </c>
      <c r="AC212" s="11">
        <v>1.0688</v>
      </c>
      <c r="AD212" s="11">
        <v>36.393900000000002</v>
      </c>
      <c r="AE212" s="11">
        <v>23.241299999999999</v>
      </c>
      <c r="AF212" s="11">
        <v>53.058908000000002</v>
      </c>
      <c r="AG212" s="10">
        <v>1024.9884</v>
      </c>
      <c r="AH212" s="11">
        <v>6.5880999999999998</v>
      </c>
      <c r="AI212" s="10">
        <v>95.158000000000001</v>
      </c>
      <c r="AJ212" s="11">
        <v>8.2219999999999995</v>
      </c>
      <c r="AK212" s="11">
        <v>1.8169999999999999</v>
      </c>
      <c r="AL212" s="11">
        <v>1.4014</v>
      </c>
      <c r="AM212" s="588">
        <v>3.1</v>
      </c>
    </row>
    <row r="213" spans="1:39" ht="15">
      <c r="A213" s="29" t="s">
        <v>359</v>
      </c>
      <c r="B213" s="33">
        <v>43136</v>
      </c>
      <c r="C213" s="532">
        <v>0.75233685835273789</v>
      </c>
      <c r="D213" s="643">
        <v>0.8</v>
      </c>
      <c r="E213" s="594">
        <v>0.16700000000000001</v>
      </c>
      <c r="F213" s="593">
        <v>4.16</v>
      </c>
      <c r="G213" s="594">
        <v>0.38300000000000001</v>
      </c>
      <c r="H213" s="29" t="s">
        <v>348</v>
      </c>
      <c r="I213" s="643">
        <v>4</v>
      </c>
      <c r="J213" s="29" t="s">
        <v>349</v>
      </c>
      <c r="K213" s="599">
        <v>16.8</v>
      </c>
      <c r="L213" s="599">
        <v>128</v>
      </c>
      <c r="M213" s="643">
        <v>17</v>
      </c>
      <c r="N213" s="643">
        <v>130</v>
      </c>
      <c r="O213" s="643">
        <v>0.8</v>
      </c>
      <c r="P213" s="29" t="s">
        <v>326</v>
      </c>
      <c r="Q213" s="643">
        <v>0.2</v>
      </c>
      <c r="R213" s="32"/>
      <c r="S213" s="32"/>
      <c r="T213" s="586">
        <v>9.2293121411299903E-2</v>
      </c>
      <c r="U213" s="11">
        <v>36.504899999999999</v>
      </c>
      <c r="V213" s="11">
        <v>23.419599999999999</v>
      </c>
      <c r="W213" s="11">
        <v>53.387466000000003</v>
      </c>
      <c r="X213" s="10">
        <v>1024.9558</v>
      </c>
      <c r="Y213" s="11">
        <v>6.9069000000000003</v>
      </c>
      <c r="Z213" s="10">
        <v>100.136</v>
      </c>
      <c r="AA213" s="11">
        <v>8.2449999999999992</v>
      </c>
      <c r="AB213" s="11">
        <v>0.3226</v>
      </c>
      <c r="AC213" s="11">
        <v>0.50280000000000002</v>
      </c>
      <c r="AD213" s="11">
        <v>36.493400000000001</v>
      </c>
      <c r="AE213" s="11">
        <v>23.153099999999998</v>
      </c>
      <c r="AF213" s="11">
        <v>53.093156</v>
      </c>
      <c r="AG213" s="10">
        <v>1025.0908999999999</v>
      </c>
      <c r="AH213" s="11">
        <v>6.4237000000000002</v>
      </c>
      <c r="AI213" s="10">
        <v>92.694999999999993</v>
      </c>
      <c r="AJ213" s="11">
        <v>8.2189999999999994</v>
      </c>
      <c r="AK213" s="11">
        <v>1.2702</v>
      </c>
      <c r="AL213" s="11">
        <v>3.0141</v>
      </c>
      <c r="AM213" s="588">
        <v>7.4</v>
      </c>
    </row>
    <row r="214" spans="1:39" ht="15">
      <c r="A214" s="29" t="s">
        <v>359</v>
      </c>
      <c r="B214" s="33">
        <v>43143</v>
      </c>
      <c r="C214" s="532">
        <v>1.2100223195994111</v>
      </c>
      <c r="D214" s="643">
        <v>1.2</v>
      </c>
      <c r="E214" s="594">
        <v>2.0499999999999998</v>
      </c>
      <c r="F214" s="593">
        <v>2.98</v>
      </c>
      <c r="G214" s="594">
        <v>1.02</v>
      </c>
      <c r="H214" s="29" t="s">
        <v>348</v>
      </c>
      <c r="I214" s="643">
        <v>3</v>
      </c>
      <c r="J214" s="29" t="s">
        <v>349</v>
      </c>
      <c r="K214" s="599">
        <v>14.8</v>
      </c>
      <c r="L214" s="599">
        <v>148</v>
      </c>
      <c r="M214" s="643">
        <v>15</v>
      </c>
      <c r="N214" s="643">
        <v>150</v>
      </c>
      <c r="O214" s="643">
        <v>0.7</v>
      </c>
      <c r="P214" s="29" t="s">
        <v>326</v>
      </c>
      <c r="Q214" s="29" t="s">
        <v>326</v>
      </c>
      <c r="R214" s="32"/>
      <c r="S214" s="32"/>
      <c r="T214" s="586">
        <v>0.10845951451350608</v>
      </c>
      <c r="U214" s="11">
        <v>36.573599999999999</v>
      </c>
      <c r="V214" s="11">
        <v>23.225100000000001</v>
      </c>
      <c r="W214" s="11">
        <v>53.267296000000002</v>
      </c>
      <c r="X214" s="10">
        <v>1025.0642</v>
      </c>
      <c r="Y214" s="11">
        <v>6.8143000000000002</v>
      </c>
      <c r="Z214" s="10">
        <v>98.501000000000005</v>
      </c>
      <c r="AA214" s="11">
        <v>8.3070000000000004</v>
      </c>
      <c r="AB214" s="11">
        <v>0.86499999999999999</v>
      </c>
      <c r="AC214" s="11">
        <v>0.69750000000000001</v>
      </c>
      <c r="AD214" s="11">
        <v>36.566600000000001</v>
      </c>
      <c r="AE214" s="11">
        <v>23.092099999999999</v>
      </c>
      <c r="AF214" s="11">
        <v>53.122301</v>
      </c>
      <c r="AG214" s="10">
        <v>1025.1646000000001</v>
      </c>
      <c r="AH214" s="11">
        <v>6.7282999999999999</v>
      </c>
      <c r="AI214" s="10">
        <v>97.028999999999996</v>
      </c>
      <c r="AJ214" s="11">
        <v>8.3079999999999998</v>
      </c>
      <c r="AK214" s="11">
        <v>1.0753999999999999</v>
      </c>
      <c r="AL214" s="11">
        <v>1.2425999999999999</v>
      </c>
      <c r="AM214" s="588">
        <v>7.5</v>
      </c>
    </row>
    <row r="215" spans="1:39" ht="15">
      <c r="A215" s="29" t="s">
        <v>359</v>
      </c>
      <c r="B215" s="33">
        <v>43150</v>
      </c>
      <c r="C215" s="532">
        <v>2.7565301292681541</v>
      </c>
      <c r="D215" s="643">
        <v>2.8</v>
      </c>
      <c r="E215" s="594">
        <v>2.69</v>
      </c>
      <c r="F215" s="593">
        <v>2.7</v>
      </c>
      <c r="G215" s="594">
        <v>1.58</v>
      </c>
      <c r="H215" s="29" t="s">
        <v>348</v>
      </c>
      <c r="I215" s="643">
        <v>3</v>
      </c>
      <c r="J215" s="29" t="s">
        <v>349</v>
      </c>
      <c r="K215" s="599">
        <v>13.4</v>
      </c>
      <c r="L215" s="599">
        <v>106</v>
      </c>
      <c r="M215" s="643">
        <v>13</v>
      </c>
      <c r="N215" s="643">
        <v>110</v>
      </c>
      <c r="O215" s="643">
        <v>0.7</v>
      </c>
      <c r="P215" s="29" t="s">
        <v>326</v>
      </c>
      <c r="Q215" s="643">
        <v>0.1</v>
      </c>
      <c r="R215" s="32"/>
      <c r="S215" s="32"/>
      <c r="T215" s="586">
        <v>8.293882183605697E-2</v>
      </c>
      <c r="U215" s="11">
        <v>36.653199999999998</v>
      </c>
      <c r="V215" s="11">
        <v>23.755299999999998</v>
      </c>
      <c r="W215" s="11">
        <v>53.942155999999997</v>
      </c>
      <c r="X215" s="10">
        <v>1024.9694999999999</v>
      </c>
      <c r="Y215" s="11">
        <v>6.6989999999999998</v>
      </c>
      <c r="Z215" s="10">
        <v>97.771000000000001</v>
      </c>
      <c r="AA215" s="11">
        <v>8.3610000000000007</v>
      </c>
      <c r="AB215" s="11">
        <v>0.19289999999999999</v>
      </c>
      <c r="AC215" s="11">
        <v>0.58779999999999999</v>
      </c>
      <c r="AD215" s="11">
        <v>36.618499999999997</v>
      </c>
      <c r="AE215" s="11">
        <v>23.4529</v>
      </c>
      <c r="AF215" s="11">
        <v>53.577558000000003</v>
      </c>
      <c r="AG215" s="10">
        <v>1025.0983000000001</v>
      </c>
      <c r="AH215" s="11">
        <v>6.4924999999999997</v>
      </c>
      <c r="AI215" s="10">
        <v>94.244</v>
      </c>
      <c r="AJ215" s="11">
        <v>8.35</v>
      </c>
      <c r="AK215" s="11">
        <v>0.9637</v>
      </c>
      <c r="AL215" s="11">
        <v>1.3426</v>
      </c>
      <c r="AM215" s="588">
        <v>7.2</v>
      </c>
    </row>
    <row r="216" spans="1:39" ht="15">
      <c r="A216" s="29" t="s">
        <v>359</v>
      </c>
      <c r="B216" s="33">
        <v>43157</v>
      </c>
      <c r="C216" s="532">
        <v>11.389850824842769</v>
      </c>
      <c r="D216" s="643">
        <v>11</v>
      </c>
      <c r="E216" s="594">
        <v>12.3</v>
      </c>
      <c r="F216" s="593">
        <v>2.31</v>
      </c>
      <c r="G216" s="594">
        <v>4.37</v>
      </c>
      <c r="H216" s="643">
        <v>12</v>
      </c>
      <c r="I216" s="643">
        <v>2</v>
      </c>
      <c r="J216" s="643">
        <v>4</v>
      </c>
      <c r="K216" s="599">
        <v>16.899999999999999</v>
      </c>
      <c r="L216" s="599">
        <v>129</v>
      </c>
      <c r="M216" s="643">
        <v>17</v>
      </c>
      <c r="N216" s="643">
        <v>130</v>
      </c>
      <c r="O216" s="643">
        <v>0.9</v>
      </c>
      <c r="P216" s="29" t="s">
        <v>326</v>
      </c>
      <c r="Q216" s="643">
        <v>0.1</v>
      </c>
      <c r="R216" s="32"/>
      <c r="S216" s="32"/>
      <c r="T216" s="586">
        <v>0.10376305240731384</v>
      </c>
      <c r="U216" s="11">
        <v>36.639800000000001</v>
      </c>
      <c r="V216" s="11">
        <v>23.030799999999999</v>
      </c>
      <c r="W216" s="11">
        <v>53.143636000000001</v>
      </c>
      <c r="X216" s="10">
        <v>1025.1701</v>
      </c>
      <c r="Y216" s="11">
        <v>6.6557000000000004</v>
      </c>
      <c r="Z216" s="10">
        <v>95.92</v>
      </c>
      <c r="AA216" s="11">
        <v>8.19</v>
      </c>
      <c r="AB216" s="11">
        <v>0.60409999999999997</v>
      </c>
      <c r="AC216" s="11">
        <v>0.87</v>
      </c>
      <c r="AD216" s="11">
        <v>36.639000000000003</v>
      </c>
      <c r="AE216" s="11">
        <v>23.029199999999999</v>
      </c>
      <c r="AF216" s="11">
        <v>53.147996999999997</v>
      </c>
      <c r="AG216" s="10">
        <v>1025.2379000000001</v>
      </c>
      <c r="AH216" s="11">
        <v>6.5613999999999999</v>
      </c>
      <c r="AI216" s="10">
        <v>94.557000000000002</v>
      </c>
      <c r="AJ216" s="11">
        <v>8.1910000000000007</v>
      </c>
      <c r="AK216" s="11">
        <v>0.97540000000000004</v>
      </c>
      <c r="AL216" s="11">
        <v>1.2922</v>
      </c>
      <c r="AM216" s="588">
        <v>5.5</v>
      </c>
    </row>
    <row r="217" spans="1:39" ht="15">
      <c r="A217" s="29" t="s">
        <v>359</v>
      </c>
      <c r="B217" s="33">
        <v>43164</v>
      </c>
      <c r="C217" s="532">
        <v>3.5722052127162955</v>
      </c>
      <c r="D217" s="643">
        <v>3.6</v>
      </c>
      <c r="E217" s="594">
        <v>3.06</v>
      </c>
      <c r="F217" s="593">
        <v>3.82</v>
      </c>
      <c r="G217" s="594">
        <v>1.35</v>
      </c>
      <c r="H217" s="643">
        <v>3</v>
      </c>
      <c r="I217" s="643">
        <v>4</v>
      </c>
      <c r="J217" s="29" t="s">
        <v>349</v>
      </c>
      <c r="K217" s="599">
        <v>16</v>
      </c>
      <c r="L217" s="599">
        <v>121</v>
      </c>
      <c r="M217" s="643">
        <v>16</v>
      </c>
      <c r="N217" s="643">
        <v>120</v>
      </c>
      <c r="O217" s="643">
        <v>1.3</v>
      </c>
      <c r="P217" s="29" t="s">
        <v>326</v>
      </c>
      <c r="Q217" s="643">
        <v>0.2</v>
      </c>
      <c r="R217" s="32"/>
      <c r="S217" s="32"/>
      <c r="T217" s="586">
        <v>0.11292200732686575</v>
      </c>
      <c r="U217" s="11">
        <v>36.808399999999999</v>
      </c>
      <c r="V217" s="11">
        <v>22.234400000000001</v>
      </c>
      <c r="W217" s="11">
        <v>52.502802000000003</v>
      </c>
      <c r="X217" s="10">
        <v>1025.5300999999999</v>
      </c>
      <c r="Y217" s="11">
        <v>6.8136999999999999</v>
      </c>
      <c r="Z217" s="10">
        <v>96.932000000000002</v>
      </c>
      <c r="AA217" s="11">
        <v>8.2880000000000003</v>
      </c>
      <c r="AB217" s="11">
        <v>0.4289</v>
      </c>
      <c r="AC217" s="11">
        <v>0.95289999999999997</v>
      </c>
      <c r="AD217" s="11">
        <v>36.830100000000002</v>
      </c>
      <c r="AE217" s="11">
        <v>21.976099999999999</v>
      </c>
      <c r="AF217" s="11">
        <v>52.259349999999998</v>
      </c>
      <c r="AG217" s="10">
        <v>1025.6851999999999</v>
      </c>
      <c r="AH217" s="11">
        <v>5.9046000000000003</v>
      </c>
      <c r="AI217" s="10">
        <v>83.626000000000005</v>
      </c>
      <c r="AJ217" s="11">
        <v>8.2479999999999993</v>
      </c>
      <c r="AK217" s="11">
        <v>1.532</v>
      </c>
      <c r="AL217" s="11">
        <v>3.2233999999999998</v>
      </c>
      <c r="AM217" s="588">
        <v>6.5</v>
      </c>
    </row>
    <row r="218" spans="1:39" ht="15">
      <c r="A218" s="29" t="s">
        <v>359</v>
      </c>
      <c r="B218" s="33">
        <v>43171</v>
      </c>
      <c r="C218" s="532">
        <v>1.6307998098479577</v>
      </c>
      <c r="D218" s="643">
        <v>1.6</v>
      </c>
      <c r="E218" s="594">
        <v>1.1100000000000001</v>
      </c>
      <c r="F218" s="593">
        <v>3.45</v>
      </c>
      <c r="G218" s="594">
        <v>1.06</v>
      </c>
      <c r="H218" s="29" t="s">
        <v>348</v>
      </c>
      <c r="I218" s="643">
        <v>3</v>
      </c>
      <c r="J218" s="29" t="s">
        <v>349</v>
      </c>
      <c r="K218" s="588">
        <v>18.399999999999999</v>
      </c>
      <c r="L218" s="588">
        <v>137</v>
      </c>
      <c r="M218" s="643">
        <v>18</v>
      </c>
      <c r="N218" s="643">
        <v>140</v>
      </c>
      <c r="O218" s="643">
        <v>1.7</v>
      </c>
      <c r="P218" s="29" t="s">
        <v>326</v>
      </c>
      <c r="Q218" s="643">
        <v>0.4</v>
      </c>
      <c r="R218" s="32"/>
      <c r="S218" s="32"/>
      <c r="T218" s="586">
        <v>0.11757358909302834</v>
      </c>
      <c r="U218" s="11">
        <v>36.826900000000002</v>
      </c>
      <c r="V218" s="11">
        <v>22.4237</v>
      </c>
      <c r="W218" s="11">
        <v>52.729754999999997</v>
      </c>
      <c r="X218" s="10">
        <v>1025.4893</v>
      </c>
      <c r="Y218" s="11">
        <v>6.8209999999999997</v>
      </c>
      <c r="Z218" s="10">
        <v>97.369</v>
      </c>
      <c r="AA218" s="11">
        <v>8.3010000000000002</v>
      </c>
      <c r="AB218" s="595">
        <v>0.65</v>
      </c>
      <c r="AC218" s="11">
        <v>0.97909999999999997</v>
      </c>
      <c r="AD218" s="11">
        <v>36.845100000000002</v>
      </c>
      <c r="AE218" s="11">
        <v>22.305199999999999</v>
      </c>
      <c r="AF218" s="11">
        <v>52.632275999999997</v>
      </c>
      <c r="AG218" s="10">
        <v>1025.6034999999999</v>
      </c>
      <c r="AH218" s="11">
        <v>6.1909999999999998</v>
      </c>
      <c r="AI218" s="10">
        <v>88.200999999999993</v>
      </c>
      <c r="AJ218" s="11">
        <v>8.2680000000000007</v>
      </c>
      <c r="AK218" s="11">
        <v>1.1778</v>
      </c>
      <c r="AL218" s="11">
        <v>2.9232999999999998</v>
      </c>
      <c r="AM218" s="588">
        <v>5.9</v>
      </c>
    </row>
    <row r="219" spans="1:39" ht="15">
      <c r="A219" s="29" t="s">
        <v>359</v>
      </c>
      <c r="B219" s="33">
        <v>43178</v>
      </c>
      <c r="C219" s="532">
        <v>1.2996685278402951</v>
      </c>
      <c r="D219" s="643">
        <v>1.3</v>
      </c>
      <c r="E219" s="594">
        <v>1.82</v>
      </c>
      <c r="F219" s="593">
        <v>3.15</v>
      </c>
      <c r="G219" s="594">
        <v>1.37</v>
      </c>
      <c r="H219" s="29" t="s">
        <v>348</v>
      </c>
      <c r="I219" s="643">
        <v>3</v>
      </c>
      <c r="J219" s="29" t="s">
        <v>349</v>
      </c>
      <c r="K219" s="599">
        <v>14</v>
      </c>
      <c r="L219" s="599">
        <v>120</v>
      </c>
      <c r="M219" s="643">
        <v>14</v>
      </c>
      <c r="N219" s="643">
        <v>120</v>
      </c>
      <c r="O219" s="643">
        <v>1.2</v>
      </c>
      <c r="P219" s="29" t="s">
        <v>326</v>
      </c>
      <c r="Q219" s="643">
        <v>0.2</v>
      </c>
      <c r="R219" s="32"/>
      <c r="S219" s="32"/>
      <c r="T219" s="591">
        <v>0.11619691346008527</v>
      </c>
      <c r="U219" s="11">
        <v>36.823399999999999</v>
      </c>
      <c r="V219" s="11">
        <v>22.325900000000001</v>
      </c>
      <c r="W219" s="11">
        <v>52.620077999999999</v>
      </c>
      <c r="X219" s="10">
        <v>1025.5148999999999</v>
      </c>
      <c r="Y219" s="11">
        <v>6.9059999999999997</v>
      </c>
      <c r="Z219" s="10">
        <v>98.411000000000001</v>
      </c>
      <c r="AA219" s="11">
        <v>8.2119999999999997</v>
      </c>
      <c r="AB219" s="11">
        <v>0.4098</v>
      </c>
      <c r="AC219" s="11">
        <v>0.99339999999999995</v>
      </c>
      <c r="AD219" s="11">
        <v>36.833199999999998</v>
      </c>
      <c r="AE219" s="11">
        <v>22.210899999999999</v>
      </c>
      <c r="AF219" s="11">
        <v>52.515810000000002</v>
      </c>
      <c r="AG219" s="10">
        <v>1025.6214</v>
      </c>
      <c r="AH219" s="11">
        <v>6.6901999999999999</v>
      </c>
      <c r="AI219" s="10">
        <v>95.149000000000001</v>
      </c>
      <c r="AJ219" s="11">
        <v>8.1969999999999992</v>
      </c>
      <c r="AK219" s="11">
        <v>1.5149999999999999</v>
      </c>
      <c r="AL219" s="11">
        <v>1.7736000000000001</v>
      </c>
      <c r="AM219" s="588">
        <v>6.5</v>
      </c>
    </row>
    <row r="220" spans="1:39" ht="15">
      <c r="A220" s="29" t="s">
        <v>359</v>
      </c>
      <c r="B220" s="33">
        <v>43185</v>
      </c>
      <c r="C220" s="532">
        <v>18.473455538086274</v>
      </c>
      <c r="D220" s="643">
        <v>18</v>
      </c>
      <c r="E220" s="594">
        <v>16.8</v>
      </c>
      <c r="F220" s="593">
        <v>4.6100000000000003</v>
      </c>
      <c r="G220" s="594">
        <v>4.3499999999999996</v>
      </c>
      <c r="H220" s="643">
        <v>17</v>
      </c>
      <c r="I220" s="643">
        <v>5</v>
      </c>
      <c r="J220" s="643">
        <v>4</v>
      </c>
      <c r="K220" s="599">
        <v>17.3</v>
      </c>
      <c r="L220" s="599">
        <v>157</v>
      </c>
      <c r="M220" s="643">
        <v>17</v>
      </c>
      <c r="N220" s="643">
        <v>160</v>
      </c>
      <c r="O220" s="643">
        <v>1.1000000000000001</v>
      </c>
      <c r="P220" s="29" t="s">
        <v>326</v>
      </c>
      <c r="Q220" s="643">
        <v>0.3</v>
      </c>
      <c r="R220" s="32"/>
      <c r="S220" s="32"/>
      <c r="T220" s="586">
        <v>0.11269809888519801</v>
      </c>
      <c r="U220" s="11">
        <v>36.861800000000002</v>
      </c>
      <c r="V220" s="11">
        <v>21.959</v>
      </c>
      <c r="W220" s="11">
        <v>52.273667000000003</v>
      </c>
      <c r="X220" s="10">
        <v>1025.6449</v>
      </c>
      <c r="Y220" s="11">
        <v>6.5392000000000001</v>
      </c>
      <c r="Z220" s="10">
        <v>92.602999999999994</v>
      </c>
      <c r="AA220" s="11">
        <v>8.2029999999999994</v>
      </c>
      <c r="AB220" s="11">
        <v>0.66620000000000001</v>
      </c>
      <c r="AC220" s="11">
        <v>1.1040000000000001</v>
      </c>
      <c r="AD220" s="11">
        <v>36.861400000000003</v>
      </c>
      <c r="AE220" s="11">
        <v>21.951000000000001</v>
      </c>
      <c r="AF220" s="11">
        <v>52.27196</v>
      </c>
      <c r="AG220" s="10">
        <v>1025.7176999999999</v>
      </c>
      <c r="AH220" s="11">
        <v>6.5480999999999998</v>
      </c>
      <c r="AI220" s="10">
        <v>92.715999999999994</v>
      </c>
      <c r="AJ220" s="11">
        <v>8.1989999999999998</v>
      </c>
      <c r="AK220" s="11">
        <v>0.61739999999999995</v>
      </c>
      <c r="AL220" s="11">
        <v>1.3975</v>
      </c>
      <c r="AM220" s="588">
        <v>4.0999999999999996</v>
      </c>
    </row>
    <row r="221" spans="1:39">
      <c r="A221" s="539"/>
      <c r="B221" s="539"/>
      <c r="C221" s="539"/>
      <c r="D221" s="539"/>
      <c r="E221" s="592"/>
      <c r="F221" s="592"/>
      <c r="G221" s="592"/>
      <c r="H221" s="539"/>
      <c r="I221" s="539"/>
      <c r="J221" s="539"/>
      <c r="K221" s="539"/>
      <c r="L221" s="539"/>
      <c r="M221" s="539"/>
      <c r="N221" s="539"/>
      <c r="O221" s="539"/>
      <c r="P221" s="539"/>
      <c r="Q221" s="539"/>
      <c r="R221" s="539"/>
      <c r="S221" s="539"/>
      <c r="T221" s="591"/>
      <c r="U221" s="195"/>
      <c r="V221" s="195"/>
      <c r="W221" s="195"/>
      <c r="X221" s="195"/>
      <c r="Y221" s="195"/>
      <c r="Z221" s="195"/>
      <c r="AA221" s="195"/>
      <c r="AB221" s="195"/>
      <c r="AC221" s="195"/>
      <c r="AD221" s="195"/>
      <c r="AE221" s="195"/>
      <c r="AF221" s="195"/>
      <c r="AG221" s="195"/>
      <c r="AH221" s="195"/>
      <c r="AI221" s="195"/>
      <c r="AJ221" s="195"/>
      <c r="AK221" s="195"/>
      <c r="AL221" s="195"/>
      <c r="AM221" s="10"/>
    </row>
    <row r="222" spans="1:39" ht="15">
      <c r="A222" s="29" t="s">
        <v>360</v>
      </c>
      <c r="B222" s="33">
        <v>43070</v>
      </c>
      <c r="C222" s="511">
        <v>0.57366092552285408</v>
      </c>
      <c r="D222" s="643">
        <v>0.6</v>
      </c>
      <c r="E222" s="587">
        <v>0.73199999999999998</v>
      </c>
      <c r="F222" s="588">
        <v>3.62</v>
      </c>
      <c r="G222" s="587">
        <v>0.39500000000000002</v>
      </c>
      <c r="H222" s="29" t="s">
        <v>348</v>
      </c>
      <c r="I222" s="643">
        <v>4</v>
      </c>
      <c r="J222" s="29" t="s">
        <v>349</v>
      </c>
      <c r="K222" s="588">
        <v>13.4</v>
      </c>
      <c r="L222" s="588">
        <v>97.4</v>
      </c>
      <c r="M222" s="643">
        <v>13</v>
      </c>
      <c r="N222" s="643">
        <v>100</v>
      </c>
      <c r="O222" s="643">
        <v>0.4</v>
      </c>
      <c r="P222" s="29" t="s">
        <v>326</v>
      </c>
      <c r="Q222" s="29" t="s">
        <v>326</v>
      </c>
      <c r="R222" s="32"/>
      <c r="S222" s="32"/>
      <c r="T222" s="586">
        <v>9.5779479304476639E-2</v>
      </c>
      <c r="U222" s="11">
        <v>35.733199999999997</v>
      </c>
      <c r="V222" s="11">
        <v>21.020499999999998</v>
      </c>
      <c r="W222" s="11">
        <v>49.870145999999998</v>
      </c>
      <c r="X222" s="10">
        <v>1025.049</v>
      </c>
      <c r="Y222" s="11">
        <v>7.1013999999999999</v>
      </c>
      <c r="Z222" s="10">
        <v>98.244</v>
      </c>
      <c r="AA222" s="11">
        <v>8.1859999999999999</v>
      </c>
      <c r="AB222" s="11">
        <v>0.77949999999999997</v>
      </c>
      <c r="AC222" s="11">
        <v>0.66449999999999998</v>
      </c>
      <c r="AD222" s="11">
        <v>35.738</v>
      </c>
      <c r="AE222" s="11">
        <v>20.822600000000001</v>
      </c>
      <c r="AF222" s="11">
        <v>49.674692999999998</v>
      </c>
      <c r="AG222" s="10">
        <v>1025.1492000000001</v>
      </c>
      <c r="AH222" s="11">
        <v>6.9292999999999996</v>
      </c>
      <c r="AI222" s="10">
        <v>95.525000000000006</v>
      </c>
      <c r="AJ222" s="11">
        <v>8.1720000000000006</v>
      </c>
      <c r="AK222" s="11">
        <v>0.8014</v>
      </c>
      <c r="AL222" s="11">
        <v>0.7319</v>
      </c>
      <c r="AM222" s="588">
        <v>6.2</v>
      </c>
    </row>
    <row r="223" spans="1:39" ht="15">
      <c r="A223" s="29" t="s">
        <v>360</v>
      </c>
      <c r="B223" s="33">
        <v>43077</v>
      </c>
      <c r="C223" s="532">
        <v>0.58500804391028671</v>
      </c>
      <c r="D223" s="643">
        <v>0.6</v>
      </c>
      <c r="E223" s="587">
        <v>0.41</v>
      </c>
      <c r="F223" s="588">
        <v>3.1</v>
      </c>
      <c r="G223" s="587">
        <v>1.02</v>
      </c>
      <c r="H223" s="29" t="s">
        <v>348</v>
      </c>
      <c r="I223" s="643">
        <v>3</v>
      </c>
      <c r="J223" s="29" t="s">
        <v>349</v>
      </c>
      <c r="K223" s="593">
        <v>15.1</v>
      </c>
      <c r="L223" s="593">
        <v>102</v>
      </c>
      <c r="M223" s="643">
        <v>15</v>
      </c>
      <c r="N223" s="643">
        <v>100</v>
      </c>
      <c r="O223" s="643">
        <v>0.6</v>
      </c>
      <c r="P223" s="29" t="s">
        <v>326</v>
      </c>
      <c r="Q223" s="643">
        <v>0.1</v>
      </c>
      <c r="R223" s="32"/>
      <c r="S223" s="32"/>
      <c r="T223" s="586">
        <v>0.11277878099508948</v>
      </c>
      <c r="U223" s="11">
        <v>35.8673</v>
      </c>
      <c r="V223" s="11">
        <v>21.209499999999998</v>
      </c>
      <c r="W223" s="11">
        <v>50.233918000000003</v>
      </c>
      <c r="X223" s="10">
        <v>1025.0985000000001</v>
      </c>
      <c r="Y223" s="11">
        <v>7.0548999999999999</v>
      </c>
      <c r="Z223" s="10">
        <v>98.009</v>
      </c>
      <c r="AA223" s="11">
        <v>8.1989999999999998</v>
      </c>
      <c r="AB223" s="11">
        <v>0.57789999999999997</v>
      </c>
      <c r="AC223" s="11">
        <v>0.59440000000000004</v>
      </c>
      <c r="AD223" s="11">
        <v>35.868600000000001</v>
      </c>
      <c r="AE223" s="11">
        <v>21.1966</v>
      </c>
      <c r="AF223" s="11">
        <v>50.225895000000001</v>
      </c>
      <c r="AG223" s="10">
        <v>1025.1403</v>
      </c>
      <c r="AH223" s="11">
        <v>7.0494000000000003</v>
      </c>
      <c r="AI223" s="10">
        <v>97.911000000000001</v>
      </c>
      <c r="AJ223" s="11">
        <v>8.1999999999999993</v>
      </c>
      <c r="AK223" s="11">
        <v>0.60550000000000004</v>
      </c>
      <c r="AL223" s="11">
        <v>0.82089999999999996</v>
      </c>
      <c r="AM223" s="588">
        <v>5.5</v>
      </c>
    </row>
    <row r="224" spans="1:39" ht="15">
      <c r="A224" s="29" t="s">
        <v>360</v>
      </c>
      <c r="B224" s="33">
        <v>43084</v>
      </c>
      <c r="C224" s="532">
        <v>0.36144007763040781</v>
      </c>
      <c r="D224" s="29" t="s">
        <v>350</v>
      </c>
      <c r="E224" s="594">
        <v>0.28399999999999997</v>
      </c>
      <c r="F224" s="593">
        <v>2.38</v>
      </c>
      <c r="G224" s="594">
        <v>0.57199999999999995</v>
      </c>
      <c r="H224" s="29" t="s">
        <v>348</v>
      </c>
      <c r="I224" s="643">
        <v>2</v>
      </c>
      <c r="J224" s="29" t="s">
        <v>349</v>
      </c>
      <c r="K224" s="588">
        <v>14.1</v>
      </c>
      <c r="L224" s="31">
        <v>108</v>
      </c>
      <c r="M224" s="643">
        <v>14</v>
      </c>
      <c r="N224" s="643">
        <v>110</v>
      </c>
      <c r="O224" s="643">
        <v>0.4</v>
      </c>
      <c r="P224" s="29" t="s">
        <v>326</v>
      </c>
      <c r="Q224" s="29" t="s">
        <v>326</v>
      </c>
      <c r="R224" s="32"/>
      <c r="S224" s="32"/>
      <c r="T224" s="586">
        <v>9.6737059005546161E-2</v>
      </c>
      <c r="U224" s="11">
        <v>35.896500000000003</v>
      </c>
      <c r="V224" s="11">
        <v>22.0459</v>
      </c>
      <c r="W224" s="11">
        <v>51.147345999999999</v>
      </c>
      <c r="X224" s="10">
        <v>1024.8892000000001</v>
      </c>
      <c r="Y224" s="11">
        <v>7.1013999999999999</v>
      </c>
      <c r="Z224" s="10">
        <v>100.155</v>
      </c>
      <c r="AA224" s="11">
        <v>8.1890000000000001</v>
      </c>
      <c r="AB224" s="11">
        <v>0.62609999999999999</v>
      </c>
      <c r="AC224" s="11">
        <v>0.52090000000000003</v>
      </c>
      <c r="AD224" s="11">
        <v>35.8949</v>
      </c>
      <c r="AE224" s="11">
        <v>22.000399999999999</v>
      </c>
      <c r="AF224" s="11">
        <v>51.101444999999998</v>
      </c>
      <c r="AG224" s="10">
        <v>1024.9390000000001</v>
      </c>
      <c r="AH224" s="11">
        <v>7.1013000000000002</v>
      </c>
      <c r="AI224" s="10">
        <v>100.071</v>
      </c>
      <c r="AJ224" s="11">
        <v>8.1920000000000002</v>
      </c>
      <c r="AK224" s="11">
        <v>0.66510000000000002</v>
      </c>
      <c r="AL224" s="11">
        <v>0.74209999999999998</v>
      </c>
      <c r="AM224" s="588">
        <v>6.1</v>
      </c>
    </row>
    <row r="225" spans="1:39" ht="15">
      <c r="A225" s="29" t="s">
        <v>360</v>
      </c>
      <c r="B225" s="33">
        <v>43091</v>
      </c>
      <c r="C225" s="532">
        <v>0.71797272511071042</v>
      </c>
      <c r="D225" s="643">
        <v>0.7</v>
      </c>
      <c r="E225" s="594">
        <v>0.89800000000000002</v>
      </c>
      <c r="F225" s="593">
        <v>3.17</v>
      </c>
      <c r="G225" s="594">
        <v>0.53800000000000003</v>
      </c>
      <c r="H225" s="29" t="s">
        <v>348</v>
      </c>
      <c r="I225" s="643">
        <v>3</v>
      </c>
      <c r="J225" s="29" t="s">
        <v>349</v>
      </c>
      <c r="K225" s="29">
        <v>14.6</v>
      </c>
      <c r="L225" s="31">
        <v>106</v>
      </c>
      <c r="M225" s="643">
        <v>15</v>
      </c>
      <c r="N225" s="643">
        <v>110</v>
      </c>
      <c r="O225" s="643">
        <v>0.4</v>
      </c>
      <c r="P225" s="29" t="s">
        <v>326</v>
      </c>
      <c r="Q225" s="29" t="s">
        <v>326</v>
      </c>
      <c r="R225" s="32"/>
      <c r="S225" s="32"/>
      <c r="T225" s="586">
        <v>7.2811049149054549E-2</v>
      </c>
      <c r="U225" s="11">
        <v>36.0839</v>
      </c>
      <c r="V225" s="11">
        <v>21.8155</v>
      </c>
      <c r="W225" s="11">
        <v>51.141472999999998</v>
      </c>
      <c r="X225" s="10">
        <v>1025.0958000000001</v>
      </c>
      <c r="Y225" s="11">
        <v>6.9786999999999999</v>
      </c>
      <c r="Z225" s="10">
        <v>98.129000000000005</v>
      </c>
      <c r="AA225" s="11">
        <v>8.1690000000000005</v>
      </c>
      <c r="AB225" s="11">
        <v>0.249</v>
      </c>
      <c r="AC225" s="11">
        <v>0.4163</v>
      </c>
      <c r="AD225" s="11">
        <v>36.075600000000001</v>
      </c>
      <c r="AE225" s="11">
        <v>21.562999999999999</v>
      </c>
      <c r="AF225" s="11">
        <v>50.868924999999997</v>
      </c>
      <c r="AG225" s="10">
        <v>1025.1967999999999</v>
      </c>
      <c r="AH225" s="11">
        <v>6.8311000000000002</v>
      </c>
      <c r="AI225" s="10">
        <v>95.619</v>
      </c>
      <c r="AJ225" s="11">
        <v>8.1660000000000004</v>
      </c>
      <c r="AK225" s="11">
        <v>0.30020000000000002</v>
      </c>
      <c r="AL225" s="11">
        <v>0.51790000000000003</v>
      </c>
      <c r="AM225" s="29" t="s">
        <v>81</v>
      </c>
    </row>
    <row r="226" spans="1:39" ht="15">
      <c r="A226" s="29" t="s">
        <v>360</v>
      </c>
      <c r="B226" s="33">
        <v>43105</v>
      </c>
      <c r="C226" s="532">
        <v>1.2111235765411763</v>
      </c>
      <c r="D226" s="643">
        <v>1.2</v>
      </c>
      <c r="E226" s="594">
        <v>0.88300000000000001</v>
      </c>
      <c r="F226" s="593">
        <v>3.24</v>
      </c>
      <c r="G226" s="594">
        <v>1.49</v>
      </c>
      <c r="H226" s="29" t="s">
        <v>348</v>
      </c>
      <c r="I226" s="643">
        <v>3</v>
      </c>
      <c r="J226" s="29" t="s">
        <v>349</v>
      </c>
      <c r="K226" s="31">
        <v>13.7</v>
      </c>
      <c r="L226" s="31">
        <v>97.3</v>
      </c>
      <c r="M226" s="643">
        <v>14</v>
      </c>
      <c r="N226" s="643">
        <v>100</v>
      </c>
      <c r="O226" s="643">
        <v>0.3</v>
      </c>
      <c r="P226" s="29" t="s">
        <v>326</v>
      </c>
      <c r="Q226" s="29" t="s">
        <v>326</v>
      </c>
      <c r="R226" s="32"/>
      <c r="S226" s="32"/>
      <c r="T226" s="586">
        <v>8.4726655700416265E-2</v>
      </c>
      <c r="U226" s="11">
        <v>36.447699999999998</v>
      </c>
      <c r="V226" s="11">
        <v>23.061499999999999</v>
      </c>
      <c r="W226" s="11">
        <v>52.929304999999999</v>
      </c>
      <c r="X226" s="10">
        <v>1025.0171</v>
      </c>
      <c r="Y226" s="11">
        <v>6.7950999999999997</v>
      </c>
      <c r="Z226" s="10">
        <v>97.872</v>
      </c>
      <c r="AA226" s="11">
        <v>8.1850000000000005</v>
      </c>
      <c r="AB226" s="11">
        <v>0.34039999999999998</v>
      </c>
      <c r="AC226" s="11">
        <v>0.4657</v>
      </c>
      <c r="AD226" s="11">
        <v>36.4482</v>
      </c>
      <c r="AE226" s="11">
        <v>23.032299999999999</v>
      </c>
      <c r="AF226" s="11">
        <v>52.902439000000001</v>
      </c>
      <c r="AG226" s="10">
        <v>1025.0634</v>
      </c>
      <c r="AH226" s="11">
        <v>6.7881999999999998</v>
      </c>
      <c r="AI226" s="10">
        <v>97.722999999999999</v>
      </c>
      <c r="AJ226" s="11">
        <v>8.1869999999999994</v>
      </c>
      <c r="AK226" s="11">
        <v>0.53920000000000001</v>
      </c>
      <c r="AL226" s="11">
        <v>0.5605</v>
      </c>
      <c r="AM226" s="588">
        <v>9</v>
      </c>
    </row>
    <row r="227" spans="1:39" ht="15">
      <c r="A227" s="29" t="s">
        <v>360</v>
      </c>
      <c r="B227" s="33">
        <v>43115</v>
      </c>
      <c r="C227" s="532">
        <v>2.0374931825575531</v>
      </c>
      <c r="D227" s="643">
        <v>2</v>
      </c>
      <c r="E227" s="594">
        <v>1.67</v>
      </c>
      <c r="F227" s="593">
        <v>3.37</v>
      </c>
      <c r="G227" s="594">
        <v>1.6</v>
      </c>
      <c r="H227" s="29" t="s">
        <v>348</v>
      </c>
      <c r="I227" s="643">
        <v>3</v>
      </c>
      <c r="J227" s="29" t="s">
        <v>349</v>
      </c>
      <c r="K227" s="29">
        <v>13.3</v>
      </c>
      <c r="L227" s="31">
        <v>112</v>
      </c>
      <c r="M227" s="643">
        <v>13</v>
      </c>
      <c r="N227" s="643">
        <v>110</v>
      </c>
      <c r="O227" s="643">
        <v>0.6</v>
      </c>
      <c r="P227" s="29" t="s">
        <v>326</v>
      </c>
      <c r="Q227" s="29" t="s">
        <v>326</v>
      </c>
      <c r="R227" s="32"/>
      <c r="S227" s="32"/>
      <c r="T227" s="586">
        <v>8.0711568854154661E-2</v>
      </c>
      <c r="U227" s="11">
        <v>36.647199999999998</v>
      </c>
      <c r="V227" s="11">
        <v>22.922000000000001</v>
      </c>
      <c r="W227" s="11">
        <v>53.036296</v>
      </c>
      <c r="X227" s="10">
        <v>1025.2086999999999</v>
      </c>
      <c r="Y227" s="11">
        <v>6.6959999999999997</v>
      </c>
      <c r="Z227" s="10">
        <v>96.322000000000003</v>
      </c>
      <c r="AA227" s="11">
        <v>8.1720000000000006</v>
      </c>
      <c r="AB227" s="11">
        <v>0.17630000000000001</v>
      </c>
      <c r="AC227" s="11">
        <v>0.49830000000000002</v>
      </c>
      <c r="AD227" s="11">
        <v>36.626899999999999</v>
      </c>
      <c r="AE227" s="11">
        <v>22.692299999999999</v>
      </c>
      <c r="AF227" s="11">
        <v>52.767563000000003</v>
      </c>
      <c r="AG227" s="10">
        <v>1025.298</v>
      </c>
      <c r="AH227" s="11">
        <v>6.5022000000000002</v>
      </c>
      <c r="AI227" s="10">
        <v>93.147999999999996</v>
      </c>
      <c r="AJ227" s="11">
        <v>8.1709999999999994</v>
      </c>
      <c r="AK227" s="11">
        <v>0.60409999999999997</v>
      </c>
      <c r="AL227" s="11">
        <v>1.0698000000000001</v>
      </c>
      <c r="AM227" s="588">
        <v>7</v>
      </c>
    </row>
    <row r="228" spans="1:39" ht="15">
      <c r="A228" s="29" t="s">
        <v>360</v>
      </c>
      <c r="B228" s="33">
        <v>43122</v>
      </c>
      <c r="C228" s="532">
        <v>3.009771012758514</v>
      </c>
      <c r="D228" s="643">
        <v>3</v>
      </c>
      <c r="E228" s="594">
        <v>2.69</v>
      </c>
      <c r="F228" s="593">
        <v>4.0999999999999996</v>
      </c>
      <c r="G228" s="594">
        <v>0.54700000000000004</v>
      </c>
      <c r="H228" s="29" t="s">
        <v>348</v>
      </c>
      <c r="I228" s="643">
        <v>4</v>
      </c>
      <c r="J228" s="29" t="s">
        <v>349</v>
      </c>
      <c r="K228" s="588">
        <v>13.8</v>
      </c>
      <c r="L228" s="588">
        <v>119</v>
      </c>
      <c r="M228" s="643">
        <v>14</v>
      </c>
      <c r="N228" s="643">
        <v>120</v>
      </c>
      <c r="O228" s="643">
        <v>0.4</v>
      </c>
      <c r="P228" s="29" t="s">
        <v>326</v>
      </c>
      <c r="Q228" s="29" t="s">
        <v>326</v>
      </c>
      <c r="R228" s="32"/>
      <c r="S228" s="32"/>
      <c r="T228" s="586">
        <v>8.7868046262323571E-2</v>
      </c>
      <c r="U228" s="11">
        <v>36.372100000000003</v>
      </c>
      <c r="V228" s="11">
        <v>23.219100000000001</v>
      </c>
      <c r="W228" s="11">
        <v>53.000227000000002</v>
      </c>
      <c r="X228" s="10">
        <v>1024.912</v>
      </c>
      <c r="Y228" s="11">
        <v>6.7560000000000002</v>
      </c>
      <c r="Z228" s="10">
        <v>97.533000000000001</v>
      </c>
      <c r="AA228" s="11">
        <v>8.2010000000000005</v>
      </c>
      <c r="AB228" s="11">
        <v>0.17780000000000001</v>
      </c>
      <c r="AC228" s="11">
        <v>0.3357</v>
      </c>
      <c r="AD228" s="11">
        <v>36.3735</v>
      </c>
      <c r="AE228" s="11">
        <v>23.167400000000001</v>
      </c>
      <c r="AF228" s="11">
        <v>52.950702</v>
      </c>
      <c r="AG228" s="10">
        <v>1024.9675999999999</v>
      </c>
      <c r="AH228" s="11">
        <v>6.6787999999999998</v>
      </c>
      <c r="AI228" s="10">
        <v>96.332999999999998</v>
      </c>
      <c r="AJ228" s="11">
        <v>8.1950000000000003</v>
      </c>
      <c r="AK228" s="11">
        <v>0.214</v>
      </c>
      <c r="AL228" s="11">
        <v>0.3911</v>
      </c>
      <c r="AM228" s="588">
        <v>9.5</v>
      </c>
    </row>
    <row r="229" spans="1:39" ht="15">
      <c r="A229" s="29" t="s">
        <v>360</v>
      </c>
      <c r="B229" s="33">
        <v>43129</v>
      </c>
      <c r="C229" s="532">
        <v>1.5279598917044039</v>
      </c>
      <c r="D229" s="643">
        <v>1.5</v>
      </c>
      <c r="E229" s="594">
        <v>1.62</v>
      </c>
      <c r="F229" s="593">
        <v>3.02</v>
      </c>
      <c r="G229" s="594">
        <v>0.497</v>
      </c>
      <c r="H229" s="29" t="s">
        <v>348</v>
      </c>
      <c r="I229" s="643">
        <v>3</v>
      </c>
      <c r="J229" s="29" t="s">
        <v>349</v>
      </c>
      <c r="K229" s="29">
        <v>14.3</v>
      </c>
      <c r="L229" s="29">
        <v>115</v>
      </c>
      <c r="M229" s="643">
        <v>14</v>
      </c>
      <c r="N229" s="643">
        <v>120</v>
      </c>
      <c r="O229" s="643">
        <v>0.6</v>
      </c>
      <c r="P229" s="29" t="s">
        <v>326</v>
      </c>
      <c r="Q229" s="643">
        <v>0.1</v>
      </c>
      <c r="R229" s="32"/>
      <c r="S229" s="32"/>
      <c r="T229" s="586">
        <v>8.8765320301196576E-2</v>
      </c>
      <c r="U229" s="11">
        <v>36.412199999999999</v>
      </c>
      <c r="V229" s="11">
        <v>23.0716</v>
      </c>
      <c r="W229" s="11">
        <v>52.894064999999998</v>
      </c>
      <c r="X229" s="10">
        <v>1024.9852000000001</v>
      </c>
      <c r="Y229" s="11">
        <v>6.7184999999999997</v>
      </c>
      <c r="Z229" s="10">
        <v>96.766000000000005</v>
      </c>
      <c r="AA229" s="11">
        <v>8.2230000000000008</v>
      </c>
      <c r="AB229" s="11">
        <v>0.25059999999999999</v>
      </c>
      <c r="AC229" s="11">
        <v>0.3967</v>
      </c>
      <c r="AD229" s="11">
        <v>36.413600000000002</v>
      </c>
      <c r="AE229" s="11">
        <v>23.025700000000001</v>
      </c>
      <c r="AF229" s="11">
        <v>52.850876</v>
      </c>
      <c r="AG229" s="10">
        <v>1025.0387000000001</v>
      </c>
      <c r="AH229" s="11">
        <v>6.6269</v>
      </c>
      <c r="AI229" s="10">
        <v>95.370999999999995</v>
      </c>
      <c r="AJ229" s="11">
        <v>8.2189999999999994</v>
      </c>
      <c r="AK229" s="11">
        <v>0.2109</v>
      </c>
      <c r="AL229" s="11">
        <v>0.49020000000000002</v>
      </c>
      <c r="AM229" s="588">
        <v>7.5</v>
      </c>
    </row>
    <row r="230" spans="1:39" ht="15">
      <c r="A230" s="29" t="s">
        <v>360</v>
      </c>
      <c r="B230" s="33">
        <v>43136</v>
      </c>
      <c r="C230" s="532">
        <v>1.0339743010906171</v>
      </c>
      <c r="D230" s="643">
        <v>1</v>
      </c>
      <c r="E230" s="594">
        <v>1.3</v>
      </c>
      <c r="F230" s="593">
        <v>2.44</v>
      </c>
      <c r="G230" s="594">
        <v>0.51900000000000002</v>
      </c>
      <c r="H230" s="29" t="s">
        <v>348</v>
      </c>
      <c r="I230" s="643">
        <v>2</v>
      </c>
      <c r="J230" s="29" t="s">
        <v>349</v>
      </c>
      <c r="K230" s="588">
        <v>16.8</v>
      </c>
      <c r="L230" s="588">
        <v>133</v>
      </c>
      <c r="M230" s="643">
        <v>17</v>
      </c>
      <c r="N230" s="643">
        <v>130</v>
      </c>
      <c r="O230" s="643">
        <v>0.8</v>
      </c>
      <c r="P230" s="29" t="s">
        <v>326</v>
      </c>
      <c r="Q230" s="643">
        <v>0.1</v>
      </c>
      <c r="R230" s="32"/>
      <c r="S230" s="32"/>
      <c r="T230" s="586">
        <v>0.1040829764680109</v>
      </c>
      <c r="U230" s="11">
        <v>36.429099999999998</v>
      </c>
      <c r="V230" s="11">
        <v>23.329799999999999</v>
      </c>
      <c r="W230" s="11">
        <v>53.192717999999999</v>
      </c>
      <c r="X230" s="10">
        <v>1024.9246000000001</v>
      </c>
      <c r="Y230" s="11">
        <v>6.8783000000000003</v>
      </c>
      <c r="Z230" s="10">
        <v>99.524000000000001</v>
      </c>
      <c r="AA230" s="11">
        <v>8.2360000000000007</v>
      </c>
      <c r="AB230" s="11">
        <v>0.55110000000000003</v>
      </c>
      <c r="AC230" s="11">
        <v>0.68859999999999999</v>
      </c>
      <c r="AD230" s="11">
        <v>36.426699999999997</v>
      </c>
      <c r="AE230" s="11">
        <v>23.322099999999999</v>
      </c>
      <c r="AF230" s="11">
        <v>53.185174000000004</v>
      </c>
      <c r="AG230" s="10">
        <v>1024.9621</v>
      </c>
      <c r="AH230" s="11">
        <v>6.8856999999999999</v>
      </c>
      <c r="AI230" s="10">
        <v>99.614999999999995</v>
      </c>
      <c r="AJ230" s="11">
        <v>8.2379999999999995</v>
      </c>
      <c r="AK230" s="11">
        <v>0.50660000000000005</v>
      </c>
      <c r="AL230" s="11">
        <v>0.77200000000000002</v>
      </c>
      <c r="AM230" s="588">
        <v>7</v>
      </c>
    </row>
    <row r="231" spans="1:39" ht="15">
      <c r="A231" s="29" t="s">
        <v>360</v>
      </c>
      <c r="B231" s="33">
        <v>43143</v>
      </c>
      <c r="C231" s="532">
        <v>0.92505736490741008</v>
      </c>
      <c r="D231" s="643">
        <v>0.9</v>
      </c>
      <c r="E231" s="594">
        <v>0.51900000000000002</v>
      </c>
      <c r="F231" s="593">
        <v>3.15</v>
      </c>
      <c r="G231" s="594">
        <v>0.92900000000000005</v>
      </c>
      <c r="H231" s="29" t="s">
        <v>348</v>
      </c>
      <c r="I231" s="643">
        <v>3</v>
      </c>
      <c r="J231" s="29" t="s">
        <v>349</v>
      </c>
      <c r="K231" s="588">
        <v>12.6</v>
      </c>
      <c r="L231" s="588">
        <v>133</v>
      </c>
      <c r="M231" s="643">
        <v>13</v>
      </c>
      <c r="N231" s="643">
        <v>130</v>
      </c>
      <c r="O231" s="643">
        <v>0.6</v>
      </c>
      <c r="P231" s="29" t="s">
        <v>326</v>
      </c>
      <c r="Q231" s="643">
        <v>0.1</v>
      </c>
      <c r="R231" s="32"/>
      <c r="S231" s="32"/>
      <c r="T231" s="586">
        <v>0.10280082709562999</v>
      </c>
      <c r="U231" s="11">
        <v>36.554400000000001</v>
      </c>
      <c r="V231" s="11">
        <v>23.0885</v>
      </c>
      <c r="W231" s="11">
        <v>53.095717</v>
      </c>
      <c r="X231" s="10">
        <v>1025.0900999999999</v>
      </c>
      <c r="Y231" s="11">
        <v>6.7590000000000003</v>
      </c>
      <c r="Z231" s="10">
        <v>97.457999999999998</v>
      </c>
      <c r="AA231" s="11">
        <v>8.2870000000000008</v>
      </c>
      <c r="AB231" s="11">
        <v>0.51180000000000003</v>
      </c>
      <c r="AC231" s="11">
        <v>0.56689999999999996</v>
      </c>
      <c r="AD231" s="11">
        <v>36.555300000000003</v>
      </c>
      <c r="AE231" s="11">
        <v>23.074999999999999</v>
      </c>
      <c r="AF231" s="11">
        <v>53.086227000000001</v>
      </c>
      <c r="AG231" s="10">
        <v>1025.1309000000001</v>
      </c>
      <c r="AH231" s="11">
        <v>6.7301000000000002</v>
      </c>
      <c r="AI231" s="10">
        <v>97.02</v>
      </c>
      <c r="AJ231" s="11">
        <v>8.2910000000000004</v>
      </c>
      <c r="AK231" s="11">
        <v>0.43490000000000001</v>
      </c>
      <c r="AL231" s="11">
        <v>0.66010000000000002</v>
      </c>
      <c r="AM231" s="588">
        <v>7</v>
      </c>
    </row>
    <row r="232" spans="1:39" ht="15">
      <c r="A232" s="29" t="s">
        <v>360</v>
      </c>
      <c r="B232" s="33">
        <v>43150</v>
      </c>
      <c r="C232" s="532">
        <v>1.0204933949993202</v>
      </c>
      <c r="D232" s="643">
        <v>1</v>
      </c>
      <c r="E232" s="594">
        <v>1.1499999999999999</v>
      </c>
      <c r="F232" s="593">
        <v>3.04</v>
      </c>
      <c r="G232" s="594">
        <v>0.68500000000000005</v>
      </c>
      <c r="H232" s="29" t="s">
        <v>348</v>
      </c>
      <c r="I232" s="643">
        <v>3</v>
      </c>
      <c r="J232" s="29" t="s">
        <v>349</v>
      </c>
      <c r="K232" s="588">
        <v>14.1</v>
      </c>
      <c r="L232" s="588">
        <v>118</v>
      </c>
      <c r="M232" s="643">
        <v>14</v>
      </c>
      <c r="N232" s="643">
        <v>120</v>
      </c>
      <c r="O232" s="643">
        <v>0.6</v>
      </c>
      <c r="P232" s="29" t="s">
        <v>326</v>
      </c>
      <c r="Q232" s="643">
        <v>0.1</v>
      </c>
      <c r="R232" s="32"/>
      <c r="S232" s="32"/>
      <c r="T232" s="586">
        <v>9.2926162806816037E-2</v>
      </c>
      <c r="U232" s="11">
        <v>36.662199999999999</v>
      </c>
      <c r="V232" s="11">
        <v>23.786799999999999</v>
      </c>
      <c r="W232" s="11">
        <v>53.988044000000002</v>
      </c>
      <c r="X232" s="10">
        <v>1024.9675</v>
      </c>
      <c r="Y232" s="11">
        <v>6.5308000000000002</v>
      </c>
      <c r="Z232" s="10">
        <v>95.373000000000005</v>
      </c>
      <c r="AA232" s="11">
        <v>8.3350000000000009</v>
      </c>
      <c r="AB232" s="11">
        <v>0.59040000000000004</v>
      </c>
      <c r="AC232" s="11">
        <v>0.6996</v>
      </c>
      <c r="AD232" s="11">
        <v>36.658200000000001</v>
      </c>
      <c r="AE232" s="11">
        <v>23.7971</v>
      </c>
      <c r="AF232" s="11">
        <v>53.997844000000001</v>
      </c>
      <c r="AG232" s="10">
        <v>1024.9998000000001</v>
      </c>
      <c r="AH232" s="11">
        <v>6.6588000000000003</v>
      </c>
      <c r="AI232" s="10">
        <v>97.257000000000005</v>
      </c>
      <c r="AJ232" s="11">
        <v>8.3350000000000009</v>
      </c>
      <c r="AK232" s="11">
        <v>0.38340000000000002</v>
      </c>
      <c r="AL232" s="11">
        <v>0.7762</v>
      </c>
      <c r="AM232" s="588">
        <v>7.1</v>
      </c>
    </row>
    <row r="233" spans="1:39" ht="15">
      <c r="A233" s="29" t="s">
        <v>360</v>
      </c>
      <c r="B233" s="33">
        <v>43157</v>
      </c>
      <c r="C233" s="532">
        <v>2.3713826196728371</v>
      </c>
      <c r="D233" s="643">
        <v>2.4</v>
      </c>
      <c r="E233" s="594">
        <v>2.93</v>
      </c>
      <c r="F233" s="593">
        <v>2.61</v>
      </c>
      <c r="G233" s="594">
        <v>1.28</v>
      </c>
      <c r="H233" s="29" t="s">
        <v>348</v>
      </c>
      <c r="I233" s="643">
        <v>3</v>
      </c>
      <c r="J233" s="29" t="s">
        <v>349</v>
      </c>
      <c r="K233" s="588">
        <v>14.9</v>
      </c>
      <c r="L233" s="588">
        <v>132</v>
      </c>
      <c r="M233" s="643">
        <v>15</v>
      </c>
      <c r="N233" s="643">
        <v>130</v>
      </c>
      <c r="O233" s="643">
        <v>0.5</v>
      </c>
      <c r="P233" s="29" t="s">
        <v>326</v>
      </c>
      <c r="Q233" s="29" t="s">
        <v>326</v>
      </c>
      <c r="R233" s="32"/>
      <c r="S233" s="32"/>
      <c r="T233" s="586">
        <v>9.2004619221703818E-2</v>
      </c>
      <c r="U233" s="11">
        <v>36.716299999999997</v>
      </c>
      <c r="V233" s="11">
        <v>23.2499</v>
      </c>
      <c r="W233" s="11">
        <v>53.478819000000001</v>
      </c>
      <c r="X233" s="10">
        <v>1025.1682000000001</v>
      </c>
      <c r="Y233" s="11">
        <v>6.7385999999999999</v>
      </c>
      <c r="Z233" s="10">
        <v>97.528999999999996</v>
      </c>
      <c r="AA233" s="11">
        <v>8.1829999999999998</v>
      </c>
      <c r="AB233" s="11">
        <v>0.51900000000000002</v>
      </c>
      <c r="AC233" s="11">
        <v>0.7974</v>
      </c>
      <c r="AD233" s="11">
        <v>36.717599999999997</v>
      </c>
      <c r="AE233" s="11">
        <v>23.243400000000001</v>
      </c>
      <c r="AF233" s="11">
        <v>53.477128999999998</v>
      </c>
      <c r="AG233" s="10">
        <v>1025.2062000000001</v>
      </c>
      <c r="AH233" s="11">
        <v>6.6840000000000002</v>
      </c>
      <c r="AI233" s="10">
        <v>96.727999999999994</v>
      </c>
      <c r="AJ233" s="11">
        <v>8.1929999999999996</v>
      </c>
      <c r="AK233" s="11">
        <v>0.47370000000000001</v>
      </c>
      <c r="AL233" s="11">
        <v>0.84499999999999997</v>
      </c>
      <c r="AM233" s="588">
        <v>4.9000000000000004</v>
      </c>
    </row>
    <row r="234" spans="1:39" ht="15">
      <c r="A234" s="29" t="s">
        <v>360</v>
      </c>
      <c r="B234" s="33">
        <v>43164</v>
      </c>
      <c r="C234" s="532">
        <v>1.7405517665285075</v>
      </c>
      <c r="D234" s="643">
        <v>1.7</v>
      </c>
      <c r="E234" s="594">
        <v>1.34</v>
      </c>
      <c r="F234" s="593">
        <v>3.37</v>
      </c>
      <c r="G234" s="594">
        <v>0.74099999999999999</v>
      </c>
      <c r="H234" s="29" t="s">
        <v>348</v>
      </c>
      <c r="I234" s="643">
        <v>3</v>
      </c>
      <c r="J234" s="29" t="s">
        <v>349</v>
      </c>
      <c r="K234" s="588">
        <v>14.6</v>
      </c>
      <c r="L234" s="588">
        <v>108</v>
      </c>
      <c r="M234" s="643">
        <v>15</v>
      </c>
      <c r="N234" s="643">
        <v>110</v>
      </c>
      <c r="O234" s="643">
        <v>0.4</v>
      </c>
      <c r="P234" s="29" t="s">
        <v>326</v>
      </c>
      <c r="Q234" s="29" t="s">
        <v>326</v>
      </c>
      <c r="R234" s="32"/>
      <c r="S234" s="32"/>
      <c r="T234" s="586">
        <v>8.4328603386211023E-2</v>
      </c>
      <c r="U234" s="11">
        <v>36.797800000000002</v>
      </c>
      <c r="V234" s="11">
        <v>22.268899999999999</v>
      </c>
      <c r="W234" s="11">
        <v>52.526333999999999</v>
      </c>
      <c r="X234" s="10">
        <v>1025.5114000000001</v>
      </c>
      <c r="Y234" s="11">
        <v>6.7849000000000004</v>
      </c>
      <c r="Z234" s="10">
        <v>96.573999999999998</v>
      </c>
      <c r="AA234" s="11">
        <v>8.2639999999999993</v>
      </c>
      <c r="AB234" s="11">
        <v>0.28050000000000003</v>
      </c>
      <c r="AC234" s="11">
        <v>0.61339999999999995</v>
      </c>
      <c r="AD234" s="11">
        <v>36.798000000000002</v>
      </c>
      <c r="AE234" s="11">
        <v>22.270800000000001</v>
      </c>
      <c r="AF234" s="11">
        <v>52.532505</v>
      </c>
      <c r="AG234" s="10">
        <v>1025.5476000000001</v>
      </c>
      <c r="AH234" s="11">
        <v>6.8067000000000002</v>
      </c>
      <c r="AI234" s="10">
        <v>96.888000000000005</v>
      </c>
      <c r="AJ234" s="11">
        <v>8.2690000000000001</v>
      </c>
      <c r="AK234" s="11">
        <v>0.28870000000000001</v>
      </c>
      <c r="AL234" s="11">
        <v>0.62329999999999997</v>
      </c>
      <c r="AM234" s="588">
        <v>7.8</v>
      </c>
    </row>
    <row r="235" spans="1:39" ht="15">
      <c r="A235" s="29" t="s">
        <v>360</v>
      </c>
      <c r="B235" s="33">
        <v>43171</v>
      </c>
      <c r="C235" s="532">
        <v>0.680707220556514</v>
      </c>
      <c r="D235" s="643">
        <v>0.7</v>
      </c>
      <c r="E235" s="594">
        <v>0.36299999999999999</v>
      </c>
      <c r="F235" s="593">
        <v>2.65</v>
      </c>
      <c r="G235" s="594">
        <v>0.96399999999999997</v>
      </c>
      <c r="H235" s="29" t="s">
        <v>348</v>
      </c>
      <c r="I235" s="643">
        <v>3</v>
      </c>
      <c r="J235" s="29" t="s">
        <v>349</v>
      </c>
      <c r="K235" s="588">
        <v>13</v>
      </c>
      <c r="L235" s="588">
        <v>105</v>
      </c>
      <c r="M235" s="643">
        <v>13</v>
      </c>
      <c r="N235" s="643">
        <v>100</v>
      </c>
      <c r="O235" s="643">
        <v>0.6</v>
      </c>
      <c r="P235" s="29" t="s">
        <v>326</v>
      </c>
      <c r="Q235" s="643">
        <v>0.1</v>
      </c>
      <c r="R235" s="32"/>
      <c r="S235" s="32"/>
      <c r="T235" s="586">
        <v>0.10234547864986744</v>
      </c>
      <c r="U235" s="11">
        <v>36.768300000000004</v>
      </c>
      <c r="V235" s="11">
        <v>22.451899999999998</v>
      </c>
      <c r="W235" s="11">
        <v>52.685513999999998</v>
      </c>
      <c r="X235" s="10">
        <v>1025.4346</v>
      </c>
      <c r="Y235" s="11">
        <v>6.8541999999999996</v>
      </c>
      <c r="Z235" s="10">
        <v>97.858999999999995</v>
      </c>
      <c r="AA235" s="11">
        <v>8.2959999999999994</v>
      </c>
      <c r="AB235" s="11">
        <v>0.57120000000000004</v>
      </c>
      <c r="AC235" s="11">
        <v>0.61899999999999999</v>
      </c>
      <c r="AD235" s="11">
        <v>36.763599999999997</v>
      </c>
      <c r="AE235" s="11">
        <v>22.349900000000002</v>
      </c>
      <c r="AF235" s="11">
        <v>52.573979999999999</v>
      </c>
      <c r="AG235" s="10">
        <v>1025.5001</v>
      </c>
      <c r="AH235" s="11">
        <v>6.6597999999999997</v>
      </c>
      <c r="AI235" s="10">
        <v>94.909000000000006</v>
      </c>
      <c r="AJ235" s="11">
        <v>8.2880000000000003</v>
      </c>
      <c r="AK235" s="11">
        <v>2.0767000000000002</v>
      </c>
      <c r="AL235" s="11">
        <v>1.2306999999999999</v>
      </c>
      <c r="AM235" s="588">
        <v>6.3</v>
      </c>
    </row>
    <row r="236" spans="1:39" ht="15">
      <c r="A236" s="29" t="s">
        <v>360</v>
      </c>
      <c r="B236" s="33">
        <v>43178</v>
      </c>
      <c r="C236" s="532">
        <v>1.876293999572034</v>
      </c>
      <c r="D236" s="643">
        <v>1.9</v>
      </c>
      <c r="E236" s="594">
        <v>0.123</v>
      </c>
      <c r="F236" s="593">
        <v>2.08</v>
      </c>
      <c r="G236" s="594">
        <v>1.08</v>
      </c>
      <c r="H236" s="29" t="s">
        <v>348</v>
      </c>
      <c r="I236" s="643">
        <v>2</v>
      </c>
      <c r="J236" s="29" t="s">
        <v>349</v>
      </c>
      <c r="K236" s="588">
        <v>14.4</v>
      </c>
      <c r="L236" s="588">
        <v>110</v>
      </c>
      <c r="M236" s="643">
        <v>14</v>
      </c>
      <c r="N236" s="643">
        <v>110</v>
      </c>
      <c r="O236" s="643">
        <v>0.5</v>
      </c>
      <c r="P236" s="29" t="s">
        <v>326</v>
      </c>
      <c r="Q236" s="643">
        <v>0.1</v>
      </c>
      <c r="R236" s="32"/>
      <c r="S236" s="32"/>
      <c r="T236" s="586">
        <v>9.7830684147478433E-2</v>
      </c>
      <c r="U236" s="11">
        <v>36.799399999999999</v>
      </c>
      <c r="V236" s="11">
        <v>22.348299999999998</v>
      </c>
      <c r="W236" s="11">
        <v>52.613641000000001</v>
      </c>
      <c r="X236" s="10">
        <v>1025.489</v>
      </c>
      <c r="Y236" s="11">
        <v>6.8757999999999999</v>
      </c>
      <c r="Z236" s="10">
        <v>98.006</v>
      </c>
      <c r="AA236" s="11">
        <v>8.2129999999999992</v>
      </c>
      <c r="AB236" s="11">
        <v>0.41139999999999999</v>
      </c>
      <c r="AC236" s="11">
        <v>0.65920000000000001</v>
      </c>
      <c r="AD236" s="11">
        <v>36.797699999999999</v>
      </c>
      <c r="AE236" s="11">
        <v>22.327200000000001</v>
      </c>
      <c r="AF236" s="11">
        <v>52.592824999999998</v>
      </c>
      <c r="AG236" s="10">
        <v>1025.5322000000001</v>
      </c>
      <c r="AH236" s="11">
        <v>6.8583999999999996</v>
      </c>
      <c r="AI236" s="10">
        <v>97.72</v>
      </c>
      <c r="AJ236" s="11">
        <v>8.2140000000000004</v>
      </c>
      <c r="AK236" s="11">
        <v>0.48480000000000001</v>
      </c>
      <c r="AL236" s="11">
        <v>0.92910000000000004</v>
      </c>
      <c r="AM236" s="588">
        <v>7.7</v>
      </c>
    </row>
    <row r="237" spans="1:39" ht="15">
      <c r="A237" s="29" t="s">
        <v>360</v>
      </c>
      <c r="B237" s="33">
        <v>43185</v>
      </c>
      <c r="C237" s="532">
        <v>5.0961047904907248</v>
      </c>
      <c r="D237" s="643">
        <v>5.0999999999999996</v>
      </c>
      <c r="E237" s="594">
        <v>5.26</v>
      </c>
      <c r="F237" s="593">
        <v>1.73</v>
      </c>
      <c r="G237" s="594">
        <v>1.79</v>
      </c>
      <c r="H237" s="643">
        <v>5</v>
      </c>
      <c r="I237" s="29" t="s">
        <v>349</v>
      </c>
      <c r="J237" s="29" t="s">
        <v>349</v>
      </c>
      <c r="K237" s="588">
        <v>13.9</v>
      </c>
      <c r="L237" s="588">
        <v>112</v>
      </c>
      <c r="M237" s="643">
        <v>14</v>
      </c>
      <c r="N237" s="643">
        <v>110</v>
      </c>
      <c r="O237" s="643">
        <v>0.7</v>
      </c>
      <c r="P237" s="29" t="s">
        <v>326</v>
      </c>
      <c r="Q237" s="643">
        <v>0.2</v>
      </c>
      <c r="R237" s="32"/>
      <c r="S237" s="32"/>
      <c r="T237" s="586">
        <v>6.8810784605650668E-2</v>
      </c>
      <c r="U237" s="11">
        <v>36.8506</v>
      </c>
      <c r="V237" s="11">
        <v>22.119499999999999</v>
      </c>
      <c r="W237" s="11">
        <v>52.432454</v>
      </c>
      <c r="X237" s="10">
        <v>1025.5936999999999</v>
      </c>
      <c r="Y237" s="11">
        <v>6.6764999999999999</v>
      </c>
      <c r="Z237" s="10">
        <v>94.81</v>
      </c>
      <c r="AA237" s="11">
        <v>8.2170000000000005</v>
      </c>
      <c r="AB237" s="11">
        <v>0.46429999999999999</v>
      </c>
      <c r="AC237" s="11">
        <v>0.85550000000000004</v>
      </c>
      <c r="AD237" s="11">
        <v>36.8523</v>
      </c>
      <c r="AE237" s="11">
        <v>22.121600000000001</v>
      </c>
      <c r="AF237" s="11">
        <v>52.440711</v>
      </c>
      <c r="AG237" s="10">
        <v>1025.6314</v>
      </c>
      <c r="AH237" s="11">
        <v>6.8228</v>
      </c>
      <c r="AI237" s="10">
        <v>96.891999999999996</v>
      </c>
      <c r="AJ237" s="11">
        <v>8.218</v>
      </c>
      <c r="AK237" s="11">
        <v>0.36649999999999999</v>
      </c>
      <c r="AL237" s="11">
        <v>0.91839999999999999</v>
      </c>
      <c r="AM237" s="588">
        <v>7.2</v>
      </c>
    </row>
    <row r="238" spans="1:39">
      <c r="A238" s="539"/>
      <c r="B238" s="539"/>
      <c r="C238" s="539"/>
      <c r="D238" s="539"/>
      <c r="E238" s="592"/>
      <c r="F238" s="592"/>
      <c r="G238" s="592"/>
      <c r="H238" s="539"/>
      <c r="I238" s="539"/>
      <c r="J238" s="539"/>
      <c r="K238" s="539"/>
      <c r="L238" s="539"/>
      <c r="M238" s="539"/>
      <c r="N238" s="539"/>
      <c r="O238" s="539"/>
      <c r="P238" s="539"/>
      <c r="Q238" s="539"/>
      <c r="R238" s="539"/>
      <c r="S238" s="539"/>
      <c r="T238" s="591"/>
      <c r="U238" s="195"/>
      <c r="V238" s="195"/>
      <c r="W238" s="195"/>
      <c r="X238" s="195"/>
      <c r="Y238" s="195"/>
      <c r="Z238" s="195"/>
      <c r="AA238" s="195"/>
      <c r="AB238" s="195"/>
      <c r="AC238" s="195"/>
      <c r="AD238" s="195"/>
      <c r="AE238" s="195"/>
      <c r="AF238" s="195"/>
      <c r="AG238" s="195"/>
      <c r="AH238" s="195"/>
      <c r="AI238" s="195"/>
      <c r="AJ238" s="195"/>
      <c r="AK238" s="195"/>
      <c r="AL238" s="195"/>
      <c r="AM238" s="10"/>
    </row>
    <row r="239" spans="1:39" ht="15">
      <c r="A239" s="29" t="s">
        <v>361</v>
      </c>
      <c r="B239" s="33">
        <v>43070</v>
      </c>
      <c r="C239" s="511">
        <v>0.42357338885208667</v>
      </c>
      <c r="D239" s="29" t="s">
        <v>350</v>
      </c>
      <c r="E239" s="587">
        <v>0.497</v>
      </c>
      <c r="F239" s="588">
        <v>3.53</v>
      </c>
      <c r="G239" s="587">
        <v>0.30499999999999999</v>
      </c>
      <c r="H239" s="29" t="s">
        <v>348</v>
      </c>
      <c r="I239" s="643">
        <v>4</v>
      </c>
      <c r="J239" s="29" t="s">
        <v>349</v>
      </c>
      <c r="K239" s="588">
        <v>21.4</v>
      </c>
      <c r="L239" s="588">
        <v>142</v>
      </c>
      <c r="M239" s="643">
        <v>21</v>
      </c>
      <c r="N239" s="643">
        <v>140</v>
      </c>
      <c r="O239" s="643">
        <v>0.6</v>
      </c>
      <c r="P239" s="29" t="s">
        <v>326</v>
      </c>
      <c r="Q239" s="643">
        <v>0.1</v>
      </c>
      <c r="R239" s="537"/>
      <c r="S239" s="587"/>
      <c r="T239" s="586">
        <v>8.6722620961991875E-2</v>
      </c>
      <c r="U239" s="11">
        <v>35.774799999999999</v>
      </c>
      <c r="V239" s="11">
        <v>21.271699999999999</v>
      </c>
      <c r="W239" s="11">
        <v>50.183689000000001</v>
      </c>
      <c r="X239" s="10">
        <v>1025.0112999999999</v>
      </c>
      <c r="Y239" s="11">
        <v>7.1414999999999997</v>
      </c>
      <c r="Z239" s="10">
        <v>99.27</v>
      </c>
      <c r="AA239" s="11">
        <v>8.202</v>
      </c>
      <c r="AB239" s="11">
        <v>0.5091</v>
      </c>
      <c r="AC239" s="11">
        <v>0.5837</v>
      </c>
      <c r="AD239" s="11">
        <v>35.780200000000001</v>
      </c>
      <c r="AE239" s="11">
        <v>20.561699999999998</v>
      </c>
      <c r="AF239" s="11">
        <v>49.457622999999998</v>
      </c>
      <c r="AG239" s="10">
        <v>1025.2727</v>
      </c>
      <c r="AH239" s="11">
        <v>6.9111000000000002</v>
      </c>
      <c r="AI239" s="10">
        <v>94.849000000000004</v>
      </c>
      <c r="AJ239" s="11">
        <v>8.1850000000000005</v>
      </c>
      <c r="AK239" s="11">
        <v>1.5678000000000001</v>
      </c>
      <c r="AL239" s="11">
        <v>2.0684999999999998</v>
      </c>
      <c r="AM239" s="588">
        <v>5.5</v>
      </c>
    </row>
    <row r="240" spans="1:39" ht="15">
      <c r="A240" s="29" t="s">
        <v>361</v>
      </c>
      <c r="B240" s="33">
        <v>43077</v>
      </c>
      <c r="C240" s="532">
        <v>0.65680088956184346</v>
      </c>
      <c r="D240" s="643">
        <v>0.7</v>
      </c>
      <c r="E240" s="594">
        <v>1.69</v>
      </c>
      <c r="F240" s="588">
        <v>2.69</v>
      </c>
      <c r="G240" s="587">
        <v>0.96799999999999997</v>
      </c>
      <c r="H240" s="29" t="s">
        <v>348</v>
      </c>
      <c r="I240" s="643">
        <v>3</v>
      </c>
      <c r="J240" s="29" t="s">
        <v>349</v>
      </c>
      <c r="K240" s="593">
        <v>15.4</v>
      </c>
      <c r="L240" s="593">
        <v>105</v>
      </c>
      <c r="M240" s="643">
        <v>15</v>
      </c>
      <c r="N240" s="643">
        <v>100</v>
      </c>
      <c r="O240" s="643">
        <v>0.9</v>
      </c>
      <c r="P240" s="29" t="s">
        <v>326</v>
      </c>
      <c r="Q240" s="643">
        <v>0.2</v>
      </c>
      <c r="R240" s="537"/>
      <c r="S240" s="587"/>
      <c r="T240" s="591">
        <v>0.12711269925628882</v>
      </c>
      <c r="U240" s="11">
        <v>35.875700000000002</v>
      </c>
      <c r="V240" s="11">
        <v>21.869499999999999</v>
      </c>
      <c r="W240" s="11">
        <v>50.936312000000001</v>
      </c>
      <c r="X240" s="10">
        <v>1024.9277</v>
      </c>
      <c r="Y240" s="11">
        <v>7.2248999999999999</v>
      </c>
      <c r="Z240" s="10">
        <v>101.566</v>
      </c>
      <c r="AA240" s="11">
        <v>8.1950000000000003</v>
      </c>
      <c r="AB240" s="11">
        <v>0.53449999999999998</v>
      </c>
      <c r="AC240" s="11">
        <v>0.87670000000000003</v>
      </c>
      <c r="AD240" s="11">
        <v>35.898099999999999</v>
      </c>
      <c r="AE240" s="11">
        <v>21.130500000000001</v>
      </c>
      <c r="AF240" s="11">
        <v>50.196244</v>
      </c>
      <c r="AG240" s="10">
        <v>1025.2077999999999</v>
      </c>
      <c r="AH240" s="11">
        <v>6.6976000000000004</v>
      </c>
      <c r="AI240" s="10">
        <v>92.930999999999997</v>
      </c>
      <c r="AJ240" s="11">
        <v>8.1790000000000003</v>
      </c>
      <c r="AK240" s="11">
        <v>1.3755999999999999</v>
      </c>
      <c r="AL240" s="11">
        <v>1.7737000000000001</v>
      </c>
      <c r="AM240" s="588">
        <v>5.8</v>
      </c>
    </row>
    <row r="241" spans="1:39" ht="15">
      <c r="A241" s="29" t="s">
        <v>361</v>
      </c>
      <c r="B241" s="33">
        <v>43084</v>
      </c>
      <c r="C241" s="532">
        <v>0.50734137410853331</v>
      </c>
      <c r="D241" s="643">
        <v>0.5</v>
      </c>
      <c r="E241" s="594">
        <v>1.35</v>
      </c>
      <c r="F241" s="593">
        <v>1.98</v>
      </c>
      <c r="G241" s="594">
        <v>0.72199999999999998</v>
      </c>
      <c r="H241" s="29" t="s">
        <v>348</v>
      </c>
      <c r="I241" s="29" t="s">
        <v>349</v>
      </c>
      <c r="J241" s="29" t="s">
        <v>349</v>
      </c>
      <c r="K241" s="588">
        <v>15.1</v>
      </c>
      <c r="L241" s="31">
        <v>92.9</v>
      </c>
      <c r="M241" s="643">
        <v>15</v>
      </c>
      <c r="N241" s="643">
        <v>90</v>
      </c>
      <c r="O241" s="643">
        <v>0.5</v>
      </c>
      <c r="P241" s="29" t="s">
        <v>326</v>
      </c>
      <c r="Q241" s="29" t="s">
        <v>326</v>
      </c>
      <c r="R241" s="537"/>
      <c r="S241" s="587"/>
      <c r="T241" s="586">
        <v>9.4752872340529162E-2</v>
      </c>
      <c r="U241" s="11">
        <v>35.945099999999996</v>
      </c>
      <c r="V241" s="11">
        <v>22.209199999999999</v>
      </c>
      <c r="W241" s="11">
        <v>51.380968000000003</v>
      </c>
      <c r="X241" s="10">
        <v>1024.8804</v>
      </c>
      <c r="Y241" s="11">
        <v>7.1256000000000004</v>
      </c>
      <c r="Z241" s="10">
        <v>100.815</v>
      </c>
      <c r="AA241" s="11">
        <v>8.2119999999999997</v>
      </c>
      <c r="AB241" s="11">
        <v>0.64729999999999999</v>
      </c>
      <c r="AC241" s="11">
        <v>0.60950000000000004</v>
      </c>
      <c r="AD241" s="11">
        <v>35.988</v>
      </c>
      <c r="AE241" s="11">
        <v>21.954999999999998</v>
      </c>
      <c r="AF241" s="11">
        <v>51.173811999999998</v>
      </c>
      <c r="AG241" s="10">
        <v>1025.0454999999999</v>
      </c>
      <c r="AH241" s="11">
        <v>6.9236000000000004</v>
      </c>
      <c r="AI241" s="10">
        <v>97.542000000000002</v>
      </c>
      <c r="AJ241" s="11">
        <v>8.2089999999999996</v>
      </c>
      <c r="AK241" s="11">
        <v>0.69289999999999996</v>
      </c>
      <c r="AL241" s="11">
        <v>1.3224</v>
      </c>
      <c r="AM241" s="588">
        <v>5</v>
      </c>
    </row>
    <row r="242" spans="1:39" ht="15">
      <c r="A242" s="29" t="s">
        <v>361</v>
      </c>
      <c r="B242" s="33">
        <v>43091</v>
      </c>
      <c r="C242" s="532">
        <v>0.37670657909309602</v>
      </c>
      <c r="D242" s="29" t="s">
        <v>350</v>
      </c>
      <c r="E242" s="594">
        <v>0.73699999999999999</v>
      </c>
      <c r="F242" s="593">
        <v>2.89</v>
      </c>
      <c r="G242" s="594">
        <v>0.17199999999999999</v>
      </c>
      <c r="H242" s="29" t="s">
        <v>348</v>
      </c>
      <c r="I242" s="643">
        <v>3</v>
      </c>
      <c r="J242" s="29" t="s">
        <v>349</v>
      </c>
      <c r="K242" s="29">
        <v>15.5</v>
      </c>
      <c r="L242" s="29">
        <v>99.2</v>
      </c>
      <c r="M242" s="643">
        <v>16</v>
      </c>
      <c r="N242" s="643">
        <v>100</v>
      </c>
      <c r="O242" s="643">
        <v>0.4</v>
      </c>
      <c r="P242" s="29" t="s">
        <v>326</v>
      </c>
      <c r="Q242" s="29" t="s">
        <v>326</v>
      </c>
      <c r="R242" s="537"/>
      <c r="S242" s="587"/>
      <c r="T242" s="586">
        <v>7.3772295191576756E-2</v>
      </c>
      <c r="U242" s="11">
        <v>36.160600000000002</v>
      </c>
      <c r="V242" s="11">
        <v>21.975899999999999</v>
      </c>
      <c r="W242" s="11">
        <v>51.407887000000002</v>
      </c>
      <c r="X242" s="10">
        <v>1025.1123</v>
      </c>
      <c r="Y242" s="11">
        <v>7.3673000000000002</v>
      </c>
      <c r="Z242" s="10">
        <v>103.935</v>
      </c>
      <c r="AA242" s="11">
        <v>8.1989999999999998</v>
      </c>
      <c r="AB242" s="11">
        <v>0.77569999999999995</v>
      </c>
      <c r="AC242" s="11">
        <v>0.46310000000000001</v>
      </c>
      <c r="AD242" s="11">
        <v>36.144599999999997</v>
      </c>
      <c r="AE242" s="11">
        <v>21.442699999999999</v>
      </c>
      <c r="AF242" s="11">
        <v>50.831235</v>
      </c>
      <c r="AG242" s="10">
        <v>1025.308</v>
      </c>
      <c r="AH242" s="11">
        <v>7.1227</v>
      </c>
      <c r="AI242" s="10">
        <v>99.527000000000001</v>
      </c>
      <c r="AJ242" s="11">
        <v>8.1890000000000001</v>
      </c>
      <c r="AK242" s="11">
        <v>0.59589999999999999</v>
      </c>
      <c r="AL242" s="11">
        <v>1.0298</v>
      </c>
      <c r="AM242" s="588">
        <v>6.8</v>
      </c>
    </row>
    <row r="243" spans="1:39" ht="15">
      <c r="A243" s="29" t="s">
        <v>361</v>
      </c>
      <c r="B243" s="33">
        <v>43105</v>
      </c>
      <c r="C243" s="532">
        <v>1.5823654037272843</v>
      </c>
      <c r="D243" s="643">
        <v>1.6</v>
      </c>
      <c r="E243" s="594">
        <v>0.89700000000000002</v>
      </c>
      <c r="F243" s="593">
        <v>4</v>
      </c>
      <c r="G243" s="594">
        <v>1.22</v>
      </c>
      <c r="H243" s="29" t="s">
        <v>348</v>
      </c>
      <c r="I243" s="643">
        <v>4</v>
      </c>
      <c r="J243" s="29" t="s">
        <v>349</v>
      </c>
      <c r="K243" s="31">
        <v>15.2</v>
      </c>
      <c r="L243" s="31">
        <v>115</v>
      </c>
      <c r="M243" s="643">
        <v>15</v>
      </c>
      <c r="N243" s="643">
        <v>120</v>
      </c>
      <c r="O243" s="643">
        <v>0.5</v>
      </c>
      <c r="P243" s="29" t="s">
        <v>326</v>
      </c>
      <c r="Q243" s="29" t="s">
        <v>326</v>
      </c>
      <c r="R243" s="537"/>
      <c r="S243" s="587"/>
      <c r="T243" s="586">
        <v>7.40484857368649E-2</v>
      </c>
      <c r="U243" s="11">
        <v>36.461500000000001</v>
      </c>
      <c r="V243" s="11">
        <v>23.281500000000001</v>
      </c>
      <c r="W243" s="11">
        <v>53.182730999999997</v>
      </c>
      <c r="X243" s="10">
        <v>1024.9621</v>
      </c>
      <c r="Y243" s="11">
        <v>6.9504000000000001</v>
      </c>
      <c r="Z243" s="10">
        <v>100.501</v>
      </c>
      <c r="AA243" s="11">
        <v>8.2070000000000007</v>
      </c>
      <c r="AB243" s="11">
        <v>0.38040000000000002</v>
      </c>
      <c r="AC243" s="11">
        <v>0.43290000000000001</v>
      </c>
      <c r="AD243" s="11">
        <v>36.461300000000001</v>
      </c>
      <c r="AE243" s="11">
        <v>22.785399999999999</v>
      </c>
      <c r="AF243" s="11">
        <v>52.657772999999999</v>
      </c>
      <c r="AG243" s="10">
        <v>1025.1702</v>
      </c>
      <c r="AH243" s="11">
        <v>6.4581999999999997</v>
      </c>
      <c r="AI243" s="10">
        <v>92.578999999999994</v>
      </c>
      <c r="AJ243" s="11">
        <v>8.1880000000000006</v>
      </c>
      <c r="AK243" s="11">
        <v>0.68989999999999996</v>
      </c>
      <c r="AL243" s="11">
        <v>1.2791999999999999</v>
      </c>
      <c r="AM243" s="588">
        <v>7.7</v>
      </c>
    </row>
    <row r="244" spans="1:39" ht="15">
      <c r="A244" s="29" t="s">
        <v>361</v>
      </c>
      <c r="B244" s="33">
        <v>43115</v>
      </c>
      <c r="C244" s="532">
        <v>2.3885838585255694</v>
      </c>
      <c r="D244" s="643">
        <v>2.4</v>
      </c>
      <c r="E244" s="594">
        <v>2.4500000000000002</v>
      </c>
      <c r="F244" s="593">
        <v>3.16</v>
      </c>
      <c r="G244" s="594">
        <v>1.57</v>
      </c>
      <c r="H244" s="29" t="s">
        <v>348</v>
      </c>
      <c r="I244" s="643">
        <v>3</v>
      </c>
      <c r="J244" s="29" t="s">
        <v>349</v>
      </c>
      <c r="K244" s="29">
        <v>14</v>
      </c>
      <c r="L244" s="31">
        <v>115</v>
      </c>
      <c r="M244" s="643">
        <v>14</v>
      </c>
      <c r="N244" s="643">
        <v>120</v>
      </c>
      <c r="O244" s="643">
        <v>1.2</v>
      </c>
      <c r="P244" s="29" t="s">
        <v>326</v>
      </c>
      <c r="Q244" s="643">
        <v>0.2</v>
      </c>
      <c r="R244" s="537"/>
      <c r="S244" s="587"/>
      <c r="T244" s="586">
        <v>8.6963787064975498E-2</v>
      </c>
      <c r="U244" s="11">
        <v>36.607999999999997</v>
      </c>
      <c r="V244" s="11">
        <v>22.8306</v>
      </c>
      <c r="W244" s="11">
        <v>52.887585000000001</v>
      </c>
      <c r="X244" s="10">
        <v>1025.2035000000001</v>
      </c>
      <c r="Y244" s="11">
        <v>6.8253000000000004</v>
      </c>
      <c r="Z244" s="10">
        <v>98.003</v>
      </c>
      <c r="AA244" s="11">
        <v>8.234</v>
      </c>
      <c r="AB244" s="11">
        <v>0.36430000000000001</v>
      </c>
      <c r="AC244" s="11">
        <v>1.0899000000000001</v>
      </c>
      <c r="AD244" s="11">
        <v>36.673999999999999</v>
      </c>
      <c r="AE244" s="11">
        <v>22.619299999999999</v>
      </c>
      <c r="AF244" s="11">
        <v>52.751500999999998</v>
      </c>
      <c r="AG244" s="10">
        <v>1025.3756000000001</v>
      </c>
      <c r="AH244" s="11">
        <v>6.3121999999999998</v>
      </c>
      <c r="AI244" s="10">
        <v>90.334999999999994</v>
      </c>
      <c r="AJ244" s="11">
        <v>8.2149999999999999</v>
      </c>
      <c r="AK244" s="11">
        <v>1.1251</v>
      </c>
      <c r="AL244" s="11">
        <v>1.3911</v>
      </c>
      <c r="AM244" s="588">
        <v>5.7</v>
      </c>
    </row>
    <row r="245" spans="1:39" ht="15">
      <c r="A245" s="29" t="s">
        <v>361</v>
      </c>
      <c r="B245" s="33">
        <v>43122</v>
      </c>
      <c r="C245" s="532">
        <v>1.179866364820261</v>
      </c>
      <c r="D245" s="643">
        <v>1.2</v>
      </c>
      <c r="E245" s="594">
        <v>0.95199999999999996</v>
      </c>
      <c r="F245" s="593">
        <v>3.1</v>
      </c>
      <c r="G245" s="594">
        <v>0.84899999999999998</v>
      </c>
      <c r="H245" s="29" t="s">
        <v>348</v>
      </c>
      <c r="I245" s="643">
        <v>3</v>
      </c>
      <c r="J245" s="29" t="s">
        <v>349</v>
      </c>
      <c r="K245" s="588">
        <v>14.3</v>
      </c>
      <c r="L245" s="588">
        <v>118</v>
      </c>
      <c r="M245" s="643">
        <v>14</v>
      </c>
      <c r="N245" s="643">
        <v>120</v>
      </c>
      <c r="O245" s="643">
        <v>0.5</v>
      </c>
      <c r="P245" s="29" t="s">
        <v>326</v>
      </c>
      <c r="Q245" s="29" t="s">
        <v>326</v>
      </c>
      <c r="R245" s="537"/>
      <c r="S245" s="587"/>
      <c r="T245" s="586">
        <v>7.7891257650839082E-2</v>
      </c>
      <c r="U245" s="11">
        <v>36.322200000000002</v>
      </c>
      <c r="V245" s="11">
        <v>23.967500000000001</v>
      </c>
      <c r="W245" s="11">
        <v>53.737282999999998</v>
      </c>
      <c r="X245" s="10">
        <v>1024.6570999999999</v>
      </c>
      <c r="Y245" s="11">
        <v>6.9574999999999996</v>
      </c>
      <c r="Z245" s="10">
        <v>101.72199999999999</v>
      </c>
      <c r="AA245" s="11">
        <v>8.218</v>
      </c>
      <c r="AB245" s="11">
        <v>0.1182</v>
      </c>
      <c r="AC245" s="11">
        <v>0.2235</v>
      </c>
      <c r="AD245" s="11">
        <v>36.3172</v>
      </c>
      <c r="AE245" s="11">
        <v>23.211300000000001</v>
      </c>
      <c r="AF245" s="11">
        <v>52.927328000000003</v>
      </c>
      <c r="AG245" s="10">
        <v>1024.9368999999999</v>
      </c>
      <c r="AH245" s="11">
        <v>6.5922999999999998</v>
      </c>
      <c r="AI245" s="10">
        <v>95.128</v>
      </c>
      <c r="AJ245" s="11">
        <v>8.2059999999999995</v>
      </c>
      <c r="AK245" s="11">
        <v>0.40510000000000002</v>
      </c>
      <c r="AL245" s="11">
        <v>1.0263</v>
      </c>
      <c r="AM245" s="588">
        <v>9.9</v>
      </c>
    </row>
    <row r="246" spans="1:39" ht="15">
      <c r="A246" s="29" t="s">
        <v>361</v>
      </c>
      <c r="B246" s="33">
        <v>43129</v>
      </c>
      <c r="C246" s="532">
        <v>1.129736130623636</v>
      </c>
      <c r="D246" s="643">
        <v>1.1000000000000001</v>
      </c>
      <c r="E246" s="594">
        <v>1.37</v>
      </c>
      <c r="F246" s="593">
        <v>3.14</v>
      </c>
      <c r="G246" s="594">
        <v>1.31</v>
      </c>
      <c r="H246" s="29" t="s">
        <v>348</v>
      </c>
      <c r="I246" s="643">
        <v>3</v>
      </c>
      <c r="J246" s="29" t="s">
        <v>349</v>
      </c>
      <c r="K246" s="29">
        <v>14</v>
      </c>
      <c r="L246" s="29">
        <v>104</v>
      </c>
      <c r="M246" s="643">
        <v>14</v>
      </c>
      <c r="N246" s="643">
        <v>100</v>
      </c>
      <c r="O246" s="643">
        <v>0.9</v>
      </c>
      <c r="P246" s="29" t="s">
        <v>326</v>
      </c>
      <c r="Q246" s="643">
        <v>0.2</v>
      </c>
      <c r="R246" s="537"/>
      <c r="S246" s="587"/>
      <c r="T246" s="586">
        <v>8.4389767038097516E-2</v>
      </c>
      <c r="U246" s="11">
        <v>36.2958</v>
      </c>
      <c r="V246" s="11">
        <v>23.187000000000001</v>
      </c>
      <c r="W246" s="11">
        <v>52.867365999999997</v>
      </c>
      <c r="X246" s="10">
        <v>1024.8656000000001</v>
      </c>
      <c r="Y246" s="11">
        <v>6.9668000000000001</v>
      </c>
      <c r="Z246" s="10">
        <v>100.476</v>
      </c>
      <c r="AA246" s="11">
        <v>8.2680000000000007</v>
      </c>
      <c r="AB246" s="11">
        <v>0.55330000000000001</v>
      </c>
      <c r="AC246" s="11">
        <v>0.50839999999999996</v>
      </c>
      <c r="AD246" s="11">
        <v>36.345999999999997</v>
      </c>
      <c r="AE246" s="11">
        <v>22.942900000000002</v>
      </c>
      <c r="AF246" s="11">
        <v>52.677796999999998</v>
      </c>
      <c r="AG246" s="10">
        <v>1025.0358000000001</v>
      </c>
      <c r="AH246" s="11">
        <v>6.7511999999999999</v>
      </c>
      <c r="AI246" s="10">
        <v>96.981999999999999</v>
      </c>
      <c r="AJ246" s="11">
        <v>8.2379999999999995</v>
      </c>
      <c r="AK246" s="11">
        <v>1.7490000000000001</v>
      </c>
      <c r="AL246" s="11">
        <v>1.4581999999999999</v>
      </c>
      <c r="AM246" s="588">
        <v>6.3</v>
      </c>
    </row>
    <row r="247" spans="1:39" ht="15">
      <c r="A247" s="29" t="s">
        <v>361</v>
      </c>
      <c r="B247" s="33">
        <v>43136</v>
      </c>
      <c r="C247" s="532">
        <v>2.4082729559601757</v>
      </c>
      <c r="D247" s="643">
        <v>2.4</v>
      </c>
      <c r="E247" s="594">
        <v>1</v>
      </c>
      <c r="F247" s="593">
        <v>3.32</v>
      </c>
      <c r="G247" s="594">
        <v>0.41499999999999998</v>
      </c>
      <c r="H247" s="29" t="s">
        <v>348</v>
      </c>
      <c r="I247" s="643">
        <v>3</v>
      </c>
      <c r="J247" s="29" t="s">
        <v>349</v>
      </c>
      <c r="K247" s="588">
        <v>14.5</v>
      </c>
      <c r="L247" s="588">
        <v>118</v>
      </c>
      <c r="M247" s="643">
        <v>14</v>
      </c>
      <c r="N247" s="643">
        <v>120</v>
      </c>
      <c r="O247" s="643">
        <v>0.9</v>
      </c>
      <c r="P247" s="29" t="s">
        <v>326</v>
      </c>
      <c r="Q247" s="643">
        <v>0.2</v>
      </c>
      <c r="R247" s="537"/>
      <c r="S247" s="587"/>
      <c r="T247" s="586">
        <v>9.2692473568582123E-2</v>
      </c>
      <c r="U247" s="11">
        <v>36.362000000000002</v>
      </c>
      <c r="V247" s="11">
        <v>23.499300000000002</v>
      </c>
      <c r="W247" s="11">
        <v>53.287174</v>
      </c>
      <c r="X247" s="10">
        <v>1024.8236999999999</v>
      </c>
      <c r="Y247" s="11">
        <v>7.0670999999999999</v>
      </c>
      <c r="Z247" s="10">
        <v>102.51600000000001</v>
      </c>
      <c r="AA247" s="11">
        <v>8.2639999999999993</v>
      </c>
      <c r="AB247" s="11">
        <v>0.33860000000000001</v>
      </c>
      <c r="AC247" s="11">
        <v>0.38400000000000001</v>
      </c>
      <c r="AD247" s="11">
        <v>36.478099999999998</v>
      </c>
      <c r="AE247" s="11">
        <v>23.1448</v>
      </c>
      <c r="AF247" s="11">
        <v>53.064252000000003</v>
      </c>
      <c r="AG247" s="10">
        <v>1025.0788</v>
      </c>
      <c r="AH247" s="11">
        <v>6.5606</v>
      </c>
      <c r="AI247" s="10">
        <v>94.647999999999996</v>
      </c>
      <c r="AJ247" s="11">
        <v>8.2579999999999991</v>
      </c>
      <c r="AK247" s="11">
        <v>0.69850000000000001</v>
      </c>
      <c r="AL247" s="11">
        <v>1.8166</v>
      </c>
      <c r="AM247" s="588">
        <v>7.8</v>
      </c>
    </row>
    <row r="248" spans="1:39" ht="15">
      <c r="A248" s="29" t="s">
        <v>361</v>
      </c>
      <c r="B248" s="33">
        <v>43143</v>
      </c>
      <c r="C248" s="532">
        <v>0.81119714940079402</v>
      </c>
      <c r="D248" s="643">
        <v>0.8</v>
      </c>
      <c r="E248" s="594">
        <v>1.43</v>
      </c>
      <c r="F248" s="593">
        <v>1.89</v>
      </c>
      <c r="G248" s="594">
        <v>0.59899999999999998</v>
      </c>
      <c r="H248" s="29" t="s">
        <v>348</v>
      </c>
      <c r="I248" s="29" t="s">
        <v>349</v>
      </c>
      <c r="J248" s="29" t="s">
        <v>349</v>
      </c>
      <c r="K248" s="588">
        <v>14</v>
      </c>
      <c r="L248" s="588">
        <v>118</v>
      </c>
      <c r="M248" s="643">
        <v>14</v>
      </c>
      <c r="N248" s="643">
        <v>120</v>
      </c>
      <c r="O248" s="643">
        <v>0.8</v>
      </c>
      <c r="P248" s="29" t="s">
        <v>326</v>
      </c>
      <c r="Q248" s="643">
        <v>0.1</v>
      </c>
      <c r="R248" s="537"/>
      <c r="S248" s="587"/>
      <c r="T248" s="586">
        <v>0.11273045725562392</v>
      </c>
      <c r="U248" s="11">
        <v>36.5473</v>
      </c>
      <c r="V248" s="11">
        <v>23.2075</v>
      </c>
      <c r="W248" s="11">
        <v>53.214685000000003</v>
      </c>
      <c r="X248" s="10">
        <v>1025.0527999999999</v>
      </c>
      <c r="Y248" s="11">
        <v>6.7460000000000004</v>
      </c>
      <c r="Z248" s="10">
        <v>97.468000000000004</v>
      </c>
      <c r="AA248" s="11">
        <v>8.327</v>
      </c>
      <c r="AB248" s="11">
        <v>0.75170000000000003</v>
      </c>
      <c r="AC248" s="11">
        <v>0.7278</v>
      </c>
      <c r="AD248" s="11">
        <v>36.54</v>
      </c>
      <c r="AE248" s="11">
        <v>22.846699999999998</v>
      </c>
      <c r="AF248" s="11">
        <v>52.824263000000002</v>
      </c>
      <c r="AG248" s="10">
        <v>1025.2121999999999</v>
      </c>
      <c r="AH248" s="11">
        <v>6.5113000000000003</v>
      </c>
      <c r="AI248" s="10">
        <v>93.483000000000004</v>
      </c>
      <c r="AJ248" s="11">
        <v>8.3119999999999994</v>
      </c>
      <c r="AK248" s="11">
        <v>1.9901</v>
      </c>
      <c r="AL248" s="11">
        <v>1.5568</v>
      </c>
      <c r="AM248" s="588">
        <v>5</v>
      </c>
    </row>
    <row r="249" spans="1:39" ht="15">
      <c r="A249" s="29" t="s">
        <v>361</v>
      </c>
      <c r="B249" s="33">
        <v>43150</v>
      </c>
      <c r="C249" s="532">
        <v>0.82223800625948718</v>
      </c>
      <c r="D249" s="643">
        <v>0.8</v>
      </c>
      <c r="E249" s="594">
        <v>0.86099999999999999</v>
      </c>
      <c r="F249" s="593">
        <v>3.34</v>
      </c>
      <c r="G249" s="594">
        <v>1.39</v>
      </c>
      <c r="H249" s="29" t="s">
        <v>348</v>
      </c>
      <c r="I249" s="643">
        <v>3</v>
      </c>
      <c r="J249" s="29" t="s">
        <v>349</v>
      </c>
      <c r="K249" s="588">
        <v>14</v>
      </c>
      <c r="L249" s="588">
        <v>125</v>
      </c>
      <c r="M249" s="643">
        <v>14</v>
      </c>
      <c r="N249" s="643">
        <v>120</v>
      </c>
      <c r="O249" s="643">
        <v>0.8</v>
      </c>
      <c r="P249" s="29" t="s">
        <v>326</v>
      </c>
      <c r="Q249" s="643">
        <v>0.1</v>
      </c>
      <c r="R249" s="537"/>
      <c r="S249" s="587"/>
      <c r="T249" s="586">
        <v>9.9500230869802989E-2</v>
      </c>
      <c r="U249" s="11">
        <v>36.577300000000001</v>
      </c>
      <c r="V249" s="11">
        <v>23.444099999999999</v>
      </c>
      <c r="W249" s="11">
        <v>53.507705999999999</v>
      </c>
      <c r="X249" s="10">
        <v>1025.0041000000001</v>
      </c>
      <c r="Y249" s="11">
        <v>6.6154999999999999</v>
      </c>
      <c r="Z249" s="10">
        <v>95.992000000000004</v>
      </c>
      <c r="AA249" s="11">
        <v>8.36</v>
      </c>
      <c r="AB249" s="11">
        <v>0.23599999999999999</v>
      </c>
      <c r="AC249" s="11">
        <v>0.20880000000000001</v>
      </c>
      <c r="AD249" s="11">
        <v>36.595999999999997</v>
      </c>
      <c r="AE249" s="11">
        <v>23.277899999999999</v>
      </c>
      <c r="AF249" s="11">
        <v>53.359799000000002</v>
      </c>
      <c r="AG249" s="10">
        <v>1025.1305</v>
      </c>
      <c r="AH249" s="11">
        <v>6.7062999999999997</v>
      </c>
      <c r="AI249" s="10">
        <v>97.040999999999997</v>
      </c>
      <c r="AJ249" s="11">
        <v>8.36</v>
      </c>
      <c r="AK249" s="11">
        <v>0.70130000000000003</v>
      </c>
      <c r="AL249" s="11">
        <v>1.3768</v>
      </c>
      <c r="AM249" s="588">
        <v>6.8</v>
      </c>
    </row>
    <row r="250" spans="1:39" ht="15">
      <c r="A250" s="29" t="s">
        <v>361</v>
      </c>
      <c r="B250" s="33">
        <v>43157</v>
      </c>
      <c r="C250" s="532">
        <v>0.73160797498796537</v>
      </c>
      <c r="D250" s="643">
        <v>0.7</v>
      </c>
      <c r="E250" s="594">
        <v>0.38300000000000001</v>
      </c>
      <c r="F250" s="593">
        <v>1.99</v>
      </c>
      <c r="G250" s="594">
        <v>0.79500000000000004</v>
      </c>
      <c r="H250" s="29" t="s">
        <v>348</v>
      </c>
      <c r="I250" s="29" t="s">
        <v>349</v>
      </c>
      <c r="J250" s="29" t="s">
        <v>349</v>
      </c>
      <c r="K250" s="588">
        <v>15.1</v>
      </c>
      <c r="L250" s="588">
        <v>99.2</v>
      </c>
      <c r="M250" s="643">
        <v>15</v>
      </c>
      <c r="N250" s="643">
        <v>100</v>
      </c>
      <c r="O250" s="643">
        <v>0.7</v>
      </c>
      <c r="P250" s="29" t="s">
        <v>326</v>
      </c>
      <c r="Q250" s="29" t="s">
        <v>326</v>
      </c>
      <c r="R250" s="537"/>
      <c r="S250" s="587"/>
      <c r="T250" s="586">
        <v>7.0549916388744985E-2</v>
      </c>
      <c r="U250" s="11">
        <v>36.654000000000003</v>
      </c>
      <c r="V250" s="11">
        <v>23.151299999999999</v>
      </c>
      <c r="W250" s="11">
        <v>53.291518000000003</v>
      </c>
      <c r="X250" s="10">
        <v>1025.1451999999999</v>
      </c>
      <c r="Y250" s="11">
        <v>6.8316999999999997</v>
      </c>
      <c r="Z250" s="10">
        <v>98.671000000000006</v>
      </c>
      <c r="AA250" s="11">
        <v>8.234</v>
      </c>
      <c r="AB250" s="11">
        <v>0.49719999999999998</v>
      </c>
      <c r="AC250" s="11">
        <v>0.59299999999999997</v>
      </c>
      <c r="AD250" s="11">
        <v>36.654499999999999</v>
      </c>
      <c r="AE250" s="11">
        <v>23.128499999999999</v>
      </c>
      <c r="AF250" s="11">
        <v>53.274532000000001</v>
      </c>
      <c r="AG250" s="10">
        <v>1025.2185999999999</v>
      </c>
      <c r="AH250" s="11">
        <v>6.7769000000000004</v>
      </c>
      <c r="AI250" s="10">
        <v>97.841999999999999</v>
      </c>
      <c r="AJ250" s="11">
        <v>8.2249999999999996</v>
      </c>
      <c r="AK250" s="11">
        <v>0.48259999999999997</v>
      </c>
      <c r="AL250" s="11">
        <v>1.1093</v>
      </c>
      <c r="AM250" s="588">
        <v>8.3000000000000007</v>
      </c>
    </row>
    <row r="251" spans="1:39" ht="15">
      <c r="A251" s="29" t="s">
        <v>361</v>
      </c>
      <c r="B251" s="33">
        <v>43164</v>
      </c>
      <c r="C251" s="532">
        <v>0.83142083876417139</v>
      </c>
      <c r="D251" s="643">
        <v>0.8</v>
      </c>
      <c r="E251" s="594">
        <v>0.65700000000000003</v>
      </c>
      <c r="F251" s="593">
        <v>3.07</v>
      </c>
      <c r="G251" s="594">
        <v>0.77800000000000002</v>
      </c>
      <c r="H251" s="29" t="s">
        <v>348</v>
      </c>
      <c r="I251" s="643">
        <v>3</v>
      </c>
      <c r="J251" s="29" t="s">
        <v>349</v>
      </c>
      <c r="K251" s="588">
        <v>14.7</v>
      </c>
      <c r="L251" s="588">
        <v>108</v>
      </c>
      <c r="M251" s="643">
        <v>15</v>
      </c>
      <c r="N251" s="643">
        <v>110</v>
      </c>
      <c r="O251" s="643">
        <v>0.6</v>
      </c>
      <c r="P251" s="29" t="s">
        <v>326</v>
      </c>
      <c r="Q251" s="643">
        <v>0.1</v>
      </c>
      <c r="R251" s="537"/>
      <c r="S251" s="587"/>
      <c r="T251" s="586">
        <v>6.1557205793552214E-2</v>
      </c>
      <c r="U251" s="11">
        <v>36.7498</v>
      </c>
      <c r="V251" s="11">
        <v>22.6175</v>
      </c>
      <c r="W251" s="11">
        <v>52.840263999999998</v>
      </c>
      <c r="X251" s="10">
        <v>1025.3761</v>
      </c>
      <c r="Y251" s="11">
        <v>7.1036000000000001</v>
      </c>
      <c r="Z251" s="10">
        <v>101.703</v>
      </c>
      <c r="AA251" s="11">
        <v>8.3119999999999994</v>
      </c>
      <c r="AB251" s="11">
        <v>0.42020000000000002</v>
      </c>
      <c r="AC251" s="11">
        <v>0.47610000000000002</v>
      </c>
      <c r="AD251" s="11">
        <v>36.784500000000001</v>
      </c>
      <c r="AE251" s="11">
        <v>22.126300000000001</v>
      </c>
      <c r="AF251" s="11">
        <v>52.362872000000003</v>
      </c>
      <c r="AG251" s="10">
        <v>1025.6056000000001</v>
      </c>
      <c r="AH251" s="11">
        <v>6.9741</v>
      </c>
      <c r="AI251" s="10">
        <v>99.01</v>
      </c>
      <c r="AJ251" s="11">
        <v>8.3010000000000002</v>
      </c>
      <c r="AK251" s="11">
        <v>1.3313999999999999</v>
      </c>
      <c r="AL251" s="11">
        <v>1.3294999999999999</v>
      </c>
      <c r="AM251" s="588">
        <v>9.8000000000000007</v>
      </c>
    </row>
    <row r="252" spans="1:39" ht="15">
      <c r="A252" s="29" t="s">
        <v>361</v>
      </c>
      <c r="B252" s="33">
        <v>43171</v>
      </c>
      <c r="C252" s="532">
        <v>0.54533048105269388</v>
      </c>
      <c r="D252" s="643">
        <v>0.5</v>
      </c>
      <c r="E252" s="594">
        <v>0.57599999999999996</v>
      </c>
      <c r="F252" s="593">
        <v>2.2200000000000002</v>
      </c>
      <c r="G252" s="594">
        <v>0.55700000000000005</v>
      </c>
      <c r="H252" s="29" t="s">
        <v>348</v>
      </c>
      <c r="I252" s="643">
        <v>2</v>
      </c>
      <c r="J252" s="29" t="s">
        <v>349</v>
      </c>
      <c r="K252" s="588">
        <v>13.1</v>
      </c>
      <c r="L252" s="588">
        <v>119</v>
      </c>
      <c r="M252" s="643">
        <v>13</v>
      </c>
      <c r="N252" s="643">
        <v>120</v>
      </c>
      <c r="O252" s="643">
        <v>0.8</v>
      </c>
      <c r="P252" s="29" t="s">
        <v>326</v>
      </c>
      <c r="Q252" s="643">
        <v>0.2</v>
      </c>
      <c r="R252" s="537"/>
      <c r="S252" s="587"/>
      <c r="T252" s="586">
        <v>7.9226463757851001E-2</v>
      </c>
      <c r="U252" s="11">
        <v>36.775599999999997</v>
      </c>
      <c r="V252" s="11">
        <v>23.055499999999999</v>
      </c>
      <c r="W252" s="11">
        <v>53.345089000000002</v>
      </c>
      <c r="X252" s="10">
        <v>1025.2660000000001</v>
      </c>
      <c r="Y252" s="11">
        <v>7.1151</v>
      </c>
      <c r="Z252" s="10">
        <v>102.666</v>
      </c>
      <c r="AA252" s="11">
        <v>8.3149999999999995</v>
      </c>
      <c r="AB252" s="11">
        <v>0.3911</v>
      </c>
      <c r="AC252" s="11">
        <v>0.65310000000000001</v>
      </c>
      <c r="AD252" s="11">
        <v>36.7804</v>
      </c>
      <c r="AE252" s="11">
        <v>22.417400000000001</v>
      </c>
      <c r="AF252" s="11">
        <v>52.670557000000002</v>
      </c>
      <c r="AG252" s="10">
        <v>1025.5195000000001</v>
      </c>
      <c r="AH252" s="11">
        <v>6.8815</v>
      </c>
      <c r="AI252" s="10">
        <v>98.195999999999998</v>
      </c>
      <c r="AJ252" s="11">
        <v>8.2919999999999998</v>
      </c>
      <c r="AK252" s="11">
        <v>1.1246</v>
      </c>
      <c r="AL252" s="11">
        <v>1.5098</v>
      </c>
      <c r="AM252" s="588">
        <v>8.9</v>
      </c>
    </row>
    <row r="253" spans="1:39" ht="15">
      <c r="A253" s="29" t="s">
        <v>361</v>
      </c>
      <c r="B253" s="33">
        <v>43178</v>
      </c>
      <c r="C253" s="532">
        <v>1.5980336042210692</v>
      </c>
      <c r="D253" s="643">
        <v>1.6</v>
      </c>
      <c r="E253" s="594">
        <v>1.06</v>
      </c>
      <c r="F253" s="593">
        <v>2.31</v>
      </c>
      <c r="G253" s="594">
        <v>0.90200000000000002</v>
      </c>
      <c r="H253" s="29" t="s">
        <v>348</v>
      </c>
      <c r="I253" s="643">
        <v>2</v>
      </c>
      <c r="J253" s="29" t="s">
        <v>349</v>
      </c>
      <c r="K253" s="588">
        <v>14.8</v>
      </c>
      <c r="L253" s="588">
        <v>136</v>
      </c>
      <c r="M253" s="643">
        <v>15</v>
      </c>
      <c r="N253" s="643">
        <v>140</v>
      </c>
      <c r="O253" s="643">
        <v>1.1000000000000001</v>
      </c>
      <c r="P253" s="29" t="s">
        <v>326</v>
      </c>
      <c r="Q253" s="643">
        <v>0.2</v>
      </c>
      <c r="R253" s="537"/>
      <c r="S253" s="587"/>
      <c r="T253" s="586">
        <v>0.11058280165469769</v>
      </c>
      <c r="U253" s="11">
        <v>36.806800000000003</v>
      </c>
      <c r="V253" s="11">
        <v>22.230899999999998</v>
      </c>
      <c r="W253" s="11">
        <v>52.496673000000001</v>
      </c>
      <c r="X253" s="10">
        <v>1025.5273999999999</v>
      </c>
      <c r="Y253" s="11">
        <v>6.8954000000000004</v>
      </c>
      <c r="Z253" s="10">
        <v>98.087000000000003</v>
      </c>
      <c r="AA253" s="11">
        <v>8.2240000000000002</v>
      </c>
      <c r="AB253" s="11">
        <v>0.56330000000000002</v>
      </c>
      <c r="AC253" s="11">
        <v>0.86719999999999997</v>
      </c>
      <c r="AD253" s="11">
        <v>36.7911</v>
      </c>
      <c r="AE253" s="11">
        <v>21.764600000000002</v>
      </c>
      <c r="AF253" s="11">
        <v>51.983181000000002</v>
      </c>
      <c r="AG253" s="10">
        <v>1025.7123999999999</v>
      </c>
      <c r="AH253" s="11">
        <v>6.6433999999999997</v>
      </c>
      <c r="AI253" s="10">
        <v>93.715999999999994</v>
      </c>
      <c r="AJ253" s="11">
        <v>8.2170000000000005</v>
      </c>
      <c r="AK253" s="11">
        <v>1.1970000000000001</v>
      </c>
      <c r="AL253" s="11">
        <v>1.8461000000000001</v>
      </c>
      <c r="AM253" s="588">
        <v>6</v>
      </c>
    </row>
    <row r="254" spans="1:39" ht="15">
      <c r="A254" s="29" t="s">
        <v>361</v>
      </c>
      <c r="B254" s="33">
        <v>43185</v>
      </c>
      <c r="C254" s="532">
        <v>6.0712193301349728</v>
      </c>
      <c r="D254" s="643">
        <v>6.1</v>
      </c>
      <c r="E254" s="594">
        <v>5.3</v>
      </c>
      <c r="F254" s="593">
        <v>2.4900000000000002</v>
      </c>
      <c r="G254" s="594">
        <v>3.62</v>
      </c>
      <c r="H254" s="643">
        <v>5</v>
      </c>
      <c r="I254" s="643">
        <v>2</v>
      </c>
      <c r="J254" s="643">
        <v>4</v>
      </c>
      <c r="K254" s="588">
        <v>14.9</v>
      </c>
      <c r="L254" s="588">
        <v>120</v>
      </c>
      <c r="M254" s="643">
        <v>15</v>
      </c>
      <c r="N254" s="643">
        <v>120</v>
      </c>
      <c r="O254" s="643">
        <v>1</v>
      </c>
      <c r="P254" s="29" t="s">
        <v>326</v>
      </c>
      <c r="Q254" s="643">
        <v>0.2</v>
      </c>
      <c r="R254" s="537"/>
      <c r="S254" s="587"/>
      <c r="T254" s="586">
        <v>9.3040898405859856E-2</v>
      </c>
      <c r="U254" s="11">
        <v>36.7682</v>
      </c>
      <c r="V254" s="11">
        <v>21.847300000000001</v>
      </c>
      <c r="W254" s="11">
        <v>52.036378999999997</v>
      </c>
      <c r="X254" s="10">
        <v>1025.6084000000001</v>
      </c>
      <c r="Y254" s="11">
        <v>6.7866999999999997</v>
      </c>
      <c r="Z254" s="10">
        <v>95.866</v>
      </c>
      <c r="AA254" s="11">
        <v>8.2089999999999996</v>
      </c>
      <c r="AB254" s="11">
        <v>0.38040000000000002</v>
      </c>
      <c r="AC254" s="11">
        <v>1.0049999999999999</v>
      </c>
      <c r="AD254" s="11">
        <v>36.762700000000002</v>
      </c>
      <c r="AE254" s="11">
        <v>21.744199999999999</v>
      </c>
      <c r="AF254" s="11">
        <v>51.925834000000002</v>
      </c>
      <c r="AG254" s="10">
        <v>1025.6977999999999</v>
      </c>
      <c r="AH254" s="11">
        <v>6.6622000000000003</v>
      </c>
      <c r="AI254" s="10">
        <v>93.933000000000007</v>
      </c>
      <c r="AJ254" s="11">
        <v>8.2059999999999995</v>
      </c>
      <c r="AK254" s="11">
        <v>1.2363999999999999</v>
      </c>
      <c r="AL254" s="11">
        <v>1.3196000000000001</v>
      </c>
      <c r="AM254" s="588">
        <v>6.4</v>
      </c>
    </row>
    <row r="255" spans="1:39">
      <c r="A255" s="539"/>
      <c r="B255" s="539"/>
      <c r="C255" s="539"/>
      <c r="D255" s="539"/>
      <c r="E255" s="592"/>
      <c r="F255" s="592"/>
      <c r="G255" s="592"/>
      <c r="H255" s="539"/>
      <c r="I255" s="539"/>
      <c r="J255" s="539"/>
      <c r="K255" s="539"/>
      <c r="L255" s="539"/>
      <c r="M255" s="539"/>
      <c r="N255" s="539"/>
      <c r="O255" s="539"/>
      <c r="P255" s="539"/>
      <c r="Q255" s="539"/>
      <c r="R255" s="539"/>
      <c r="S255" s="539"/>
      <c r="T255" s="591"/>
      <c r="U255" s="195"/>
      <c r="V255" s="195"/>
      <c r="W255" s="195"/>
      <c r="X255" s="195"/>
      <c r="Y255" s="195"/>
      <c r="Z255" s="195"/>
      <c r="AA255" s="195"/>
      <c r="AB255" s="195"/>
      <c r="AC255" s="195"/>
      <c r="AD255" s="195"/>
      <c r="AE255" s="195"/>
      <c r="AF255" s="195"/>
      <c r="AG255" s="195"/>
      <c r="AH255" s="195"/>
      <c r="AI255" s="195"/>
      <c r="AJ255" s="195"/>
      <c r="AK255" s="195"/>
      <c r="AL255" s="195"/>
      <c r="AM255" s="10"/>
    </row>
    <row r="256" spans="1:39" ht="15">
      <c r="A256" s="29" t="s">
        <v>362</v>
      </c>
      <c r="B256" s="33">
        <v>43070</v>
      </c>
      <c r="C256" s="511">
        <v>0.58128087442036525</v>
      </c>
      <c r="D256" s="643">
        <v>0.6</v>
      </c>
      <c r="E256" s="587">
        <v>0.86599999999999999</v>
      </c>
      <c r="F256" s="588">
        <v>3.4</v>
      </c>
      <c r="G256" s="587">
        <v>0.69799999999999995</v>
      </c>
      <c r="H256" s="29" t="s">
        <v>348</v>
      </c>
      <c r="I256" s="643">
        <v>3</v>
      </c>
      <c r="J256" s="29" t="s">
        <v>349</v>
      </c>
      <c r="K256" s="588">
        <v>12.4</v>
      </c>
      <c r="L256" s="588">
        <v>102</v>
      </c>
      <c r="M256" s="643">
        <v>12</v>
      </c>
      <c r="N256" s="643">
        <v>100</v>
      </c>
      <c r="O256" s="643">
        <v>0.3</v>
      </c>
      <c r="P256" s="29" t="s">
        <v>326</v>
      </c>
      <c r="Q256" s="29" t="s">
        <v>326</v>
      </c>
      <c r="R256" s="32"/>
      <c r="S256" s="32"/>
      <c r="T256" s="591">
        <v>0.10350934359395286</v>
      </c>
      <c r="U256" s="11">
        <v>35.766199999999998</v>
      </c>
      <c r="V256" s="11">
        <v>21.415700000000001</v>
      </c>
      <c r="W256" s="11">
        <v>50.323009999999996</v>
      </c>
      <c r="X256" s="10">
        <v>1024.9640999999999</v>
      </c>
      <c r="Y256" s="11">
        <v>7.6848999999999998</v>
      </c>
      <c r="Z256" s="10">
        <v>107.093</v>
      </c>
      <c r="AA256" s="11">
        <v>8.2360000000000007</v>
      </c>
      <c r="AB256" s="11">
        <v>0.26440000000000002</v>
      </c>
      <c r="AC256" s="11">
        <v>0.41670000000000001</v>
      </c>
      <c r="AD256" s="11">
        <v>35.745399999999997</v>
      </c>
      <c r="AE256" s="11">
        <v>20.9907</v>
      </c>
      <c r="AF256" s="11">
        <v>49.858870000000003</v>
      </c>
      <c r="AG256" s="10">
        <v>1025.1116999999999</v>
      </c>
      <c r="AH256" s="11">
        <v>7.5148999999999999</v>
      </c>
      <c r="AI256" s="10">
        <v>103.916</v>
      </c>
      <c r="AJ256" s="11">
        <v>8.2200000000000006</v>
      </c>
      <c r="AK256" s="11">
        <v>0.5988</v>
      </c>
      <c r="AL256" s="11">
        <v>0.75690000000000002</v>
      </c>
      <c r="AM256" s="588">
        <v>5.9</v>
      </c>
    </row>
    <row r="257" spans="1:39" ht="15">
      <c r="A257" s="29" t="s">
        <v>362</v>
      </c>
      <c r="B257" s="33">
        <v>43077</v>
      </c>
      <c r="C257" s="532">
        <v>0.61935601400586726</v>
      </c>
      <c r="D257" s="643">
        <v>0.6</v>
      </c>
      <c r="E257" s="587">
        <v>-9.1800000000000007E-2</v>
      </c>
      <c r="F257" s="588">
        <v>2.86</v>
      </c>
      <c r="G257" s="587">
        <v>0.91800000000000004</v>
      </c>
      <c r="H257" s="29" t="s">
        <v>348</v>
      </c>
      <c r="I257" s="643">
        <v>3</v>
      </c>
      <c r="J257" s="29" t="s">
        <v>349</v>
      </c>
      <c r="K257" s="593">
        <v>14.4</v>
      </c>
      <c r="L257" s="593">
        <v>129</v>
      </c>
      <c r="M257" s="643">
        <v>14</v>
      </c>
      <c r="N257" s="643">
        <v>130</v>
      </c>
      <c r="O257" s="643">
        <v>0.3</v>
      </c>
      <c r="P257" s="29" t="s">
        <v>326</v>
      </c>
      <c r="Q257" s="29" t="s">
        <v>326</v>
      </c>
      <c r="R257" s="32"/>
      <c r="S257" s="32"/>
      <c r="T257" s="586">
        <v>8.5040812339301469E-2</v>
      </c>
      <c r="U257" s="11">
        <v>35.822299999999998</v>
      </c>
      <c r="V257" s="11">
        <v>22.5258</v>
      </c>
      <c r="W257" s="11">
        <v>51.557468</v>
      </c>
      <c r="X257" s="10">
        <v>1024.6962000000001</v>
      </c>
      <c r="Y257" s="11">
        <v>7.2275</v>
      </c>
      <c r="Z257" s="10">
        <v>102.755</v>
      </c>
      <c r="AA257" s="11">
        <v>8.1539999999999999</v>
      </c>
      <c r="AB257" s="11">
        <v>1.2403999999999999</v>
      </c>
      <c r="AC257" s="11">
        <v>0.51670000000000005</v>
      </c>
      <c r="AD257" s="11">
        <v>35.846200000000003</v>
      </c>
      <c r="AE257" s="11">
        <v>21.497599999999998</v>
      </c>
      <c r="AF257" s="11">
        <v>50.513407000000001</v>
      </c>
      <c r="AG257" s="10">
        <v>1025.0473999999999</v>
      </c>
      <c r="AH257" s="11">
        <v>7.4398999999999997</v>
      </c>
      <c r="AI257" s="10">
        <v>103.88</v>
      </c>
      <c r="AJ257" s="11">
        <v>8.1780000000000008</v>
      </c>
      <c r="AK257" s="11">
        <v>0.3926</v>
      </c>
      <c r="AL257" s="11">
        <v>0.52880000000000005</v>
      </c>
      <c r="AM257" s="588">
        <v>7</v>
      </c>
    </row>
    <row r="258" spans="1:39" ht="15">
      <c r="A258" s="29" t="s">
        <v>362</v>
      </c>
      <c r="B258" s="33">
        <v>43084</v>
      </c>
      <c r="C258" s="532">
        <v>0.48046535407620056</v>
      </c>
      <c r="D258" s="29" t="s">
        <v>350</v>
      </c>
      <c r="E258" s="594">
        <v>0.97599999999999998</v>
      </c>
      <c r="F258" s="593">
        <v>2.42</v>
      </c>
      <c r="G258" s="594">
        <v>0.3</v>
      </c>
      <c r="H258" s="29" t="s">
        <v>348</v>
      </c>
      <c r="I258" s="643">
        <v>2</v>
      </c>
      <c r="J258" s="29" t="s">
        <v>349</v>
      </c>
      <c r="K258" s="588">
        <v>16.100000000000001</v>
      </c>
      <c r="L258" s="31">
        <v>104</v>
      </c>
      <c r="M258" s="643">
        <v>16</v>
      </c>
      <c r="N258" s="643">
        <v>100</v>
      </c>
      <c r="O258" s="643">
        <v>0.4</v>
      </c>
      <c r="P258" s="29" t="s">
        <v>326</v>
      </c>
      <c r="Q258" s="29" t="s">
        <v>326</v>
      </c>
      <c r="R258" s="32"/>
      <c r="S258" s="32"/>
      <c r="T258" s="586">
        <v>8.0760758032912036E-2</v>
      </c>
      <c r="U258" s="11">
        <v>35.9114</v>
      </c>
      <c r="V258" s="11">
        <v>22.432400000000001</v>
      </c>
      <c r="W258" s="11">
        <v>51.573054999999997</v>
      </c>
      <c r="X258" s="10">
        <v>1024.7908</v>
      </c>
      <c r="Y258" s="11">
        <v>7.7055999999999996</v>
      </c>
      <c r="Z258" s="10">
        <v>109.429</v>
      </c>
      <c r="AA258" s="11">
        <v>8.2249999999999996</v>
      </c>
      <c r="AB258" s="11">
        <v>0.25519999999999998</v>
      </c>
      <c r="AC258" s="11">
        <v>0.52529999999999999</v>
      </c>
      <c r="AD258" s="11">
        <v>35.907899999999998</v>
      </c>
      <c r="AE258" s="11">
        <v>22.033999999999999</v>
      </c>
      <c r="AF258" s="11">
        <v>51.155470999999999</v>
      </c>
      <c r="AG258" s="10">
        <v>1024.9618</v>
      </c>
      <c r="AH258" s="11">
        <v>7.0564</v>
      </c>
      <c r="AI258" s="10">
        <v>99.504999999999995</v>
      </c>
      <c r="AJ258" s="11">
        <v>8.1969999999999992</v>
      </c>
      <c r="AK258" s="11">
        <v>1.0664</v>
      </c>
      <c r="AL258" s="11">
        <v>1.1836</v>
      </c>
      <c r="AM258" s="588">
        <v>7.3</v>
      </c>
    </row>
    <row r="259" spans="1:39" ht="15">
      <c r="A259" s="29" t="s">
        <v>362</v>
      </c>
      <c r="B259" s="33">
        <v>43091</v>
      </c>
      <c r="C259" s="532">
        <v>0.8174990977212836</v>
      </c>
      <c r="D259" s="643">
        <v>0.8</v>
      </c>
      <c r="E259" s="594">
        <v>1.26</v>
      </c>
      <c r="F259" s="593">
        <v>2.46</v>
      </c>
      <c r="G259" s="594">
        <v>0.46800000000000003</v>
      </c>
      <c r="H259" s="29" t="s">
        <v>348</v>
      </c>
      <c r="I259" s="643">
        <v>2</v>
      </c>
      <c r="J259" s="29" t="s">
        <v>349</v>
      </c>
      <c r="K259" s="29">
        <v>14.5</v>
      </c>
      <c r="L259" s="29">
        <v>114</v>
      </c>
      <c r="M259" s="643">
        <v>14</v>
      </c>
      <c r="N259" s="643">
        <v>110</v>
      </c>
      <c r="O259" s="643">
        <v>0.3</v>
      </c>
      <c r="P259" s="29" t="s">
        <v>326</v>
      </c>
      <c r="Q259" s="29" t="s">
        <v>326</v>
      </c>
      <c r="R259" s="32"/>
      <c r="S259" s="32"/>
      <c r="T259" s="586">
        <v>7.8863302841797947E-2</v>
      </c>
      <c r="U259" s="11">
        <v>36.126100000000001</v>
      </c>
      <c r="V259" s="11">
        <v>22.160900000000002</v>
      </c>
      <c r="W259" s="11">
        <v>51.559604999999998</v>
      </c>
      <c r="X259" s="10">
        <v>1025.0302999999999</v>
      </c>
      <c r="Y259" s="11">
        <v>7.4352</v>
      </c>
      <c r="Z259" s="10">
        <v>105.21599999999999</v>
      </c>
      <c r="AA259" s="11">
        <v>8.1969999999999992</v>
      </c>
      <c r="AB259" s="11">
        <v>0.1583</v>
      </c>
      <c r="AC259" s="11">
        <v>0.2843</v>
      </c>
      <c r="AD259" s="11">
        <v>36.103400000000001</v>
      </c>
      <c r="AE259" s="11">
        <v>21.638200000000001</v>
      </c>
      <c r="AF259" s="11">
        <v>50.983384999999998</v>
      </c>
      <c r="AG259" s="10">
        <v>1025.2008000000001</v>
      </c>
      <c r="AH259" s="11">
        <v>7.1532</v>
      </c>
      <c r="AI259" s="10">
        <v>100.27800000000001</v>
      </c>
      <c r="AJ259" s="11">
        <v>8.1859999999999999</v>
      </c>
      <c r="AK259" s="11">
        <v>0.43930000000000002</v>
      </c>
      <c r="AL259" s="11">
        <v>0.88529999999999998</v>
      </c>
      <c r="AM259" s="588">
        <v>6.1</v>
      </c>
    </row>
    <row r="260" spans="1:39" ht="15">
      <c r="A260" s="29" t="s">
        <v>362</v>
      </c>
      <c r="B260" s="33">
        <v>43105</v>
      </c>
      <c r="C260" s="532">
        <v>1.2324408512588942</v>
      </c>
      <c r="D260" s="643">
        <v>1.2</v>
      </c>
      <c r="E260" s="594">
        <v>0.86199999999999999</v>
      </c>
      <c r="F260" s="593">
        <v>3.34</v>
      </c>
      <c r="G260" s="594">
        <v>0.72599999999999998</v>
      </c>
      <c r="H260" s="29" t="s">
        <v>348</v>
      </c>
      <c r="I260" s="643">
        <v>3</v>
      </c>
      <c r="J260" s="29" t="s">
        <v>349</v>
      </c>
      <c r="K260" s="31">
        <v>12.6</v>
      </c>
      <c r="L260" s="31">
        <v>100</v>
      </c>
      <c r="M260" s="643">
        <v>13</v>
      </c>
      <c r="N260" s="643">
        <v>100</v>
      </c>
      <c r="O260" s="643">
        <v>0.2</v>
      </c>
      <c r="P260" s="29" t="s">
        <v>326</v>
      </c>
      <c r="Q260" s="29" t="s">
        <v>326</v>
      </c>
      <c r="R260" s="32"/>
      <c r="S260" s="32"/>
      <c r="T260" s="586">
        <v>6.8138562466348002E-2</v>
      </c>
      <c r="U260" s="11">
        <v>36.3645</v>
      </c>
      <c r="V260" s="11">
        <v>23.322099999999999</v>
      </c>
      <c r="W260" s="11">
        <v>53.100783</v>
      </c>
      <c r="X260" s="10">
        <v>1024.8779999999999</v>
      </c>
      <c r="Y260" s="11">
        <v>6.9787999999999997</v>
      </c>
      <c r="Z260" s="10">
        <v>100.926</v>
      </c>
      <c r="AA260" s="11">
        <v>8.2140000000000004</v>
      </c>
      <c r="AB260" s="11">
        <v>0.31459999999999999</v>
      </c>
      <c r="AC260" s="11">
        <v>0.29270000000000002</v>
      </c>
      <c r="AD260" s="11">
        <v>36.405999999999999</v>
      </c>
      <c r="AE260" s="11">
        <v>23.088699999999999</v>
      </c>
      <c r="AF260" s="11">
        <v>52.907743000000004</v>
      </c>
      <c r="AG260" s="10">
        <v>1025.0074999999999</v>
      </c>
      <c r="AH260" s="11">
        <v>6.9565999999999999</v>
      </c>
      <c r="AI260" s="10">
        <v>100.22199999999999</v>
      </c>
      <c r="AJ260" s="11">
        <v>8.2100000000000009</v>
      </c>
      <c r="AK260" s="11">
        <v>0.39329999999999998</v>
      </c>
      <c r="AL260" s="11">
        <v>0.4209</v>
      </c>
      <c r="AM260" s="29" t="s">
        <v>211</v>
      </c>
    </row>
    <row r="261" spans="1:39" ht="15">
      <c r="A261" s="29" t="s">
        <v>362</v>
      </c>
      <c r="B261" s="33">
        <v>43115</v>
      </c>
      <c r="C261" s="532">
        <v>3.0116867025763008</v>
      </c>
      <c r="D261" s="643">
        <v>3</v>
      </c>
      <c r="E261" s="594">
        <v>2.79</v>
      </c>
      <c r="F261" s="593">
        <v>3.17</v>
      </c>
      <c r="G261" s="594">
        <v>1.22</v>
      </c>
      <c r="H261" s="29" t="s">
        <v>348</v>
      </c>
      <c r="I261" s="643">
        <v>3</v>
      </c>
      <c r="J261" s="29" t="s">
        <v>349</v>
      </c>
      <c r="K261" s="29">
        <v>18</v>
      </c>
      <c r="L261" s="31">
        <v>149</v>
      </c>
      <c r="M261" s="643">
        <v>18</v>
      </c>
      <c r="N261" s="643">
        <v>150</v>
      </c>
      <c r="O261" s="643">
        <v>1</v>
      </c>
      <c r="P261" s="29" t="s">
        <v>326</v>
      </c>
      <c r="Q261" s="643">
        <v>0.2</v>
      </c>
      <c r="R261" s="32"/>
      <c r="S261" s="32"/>
      <c r="T261" s="586">
        <v>0.11782504150129421</v>
      </c>
      <c r="U261" s="11">
        <v>36.623399999999997</v>
      </c>
      <c r="V261" s="11">
        <v>23.091899999999999</v>
      </c>
      <c r="W261" s="11">
        <v>53.188400999999999</v>
      </c>
      <c r="X261" s="10">
        <v>1025.1415</v>
      </c>
      <c r="Y261" s="11">
        <v>6.8190999999999997</v>
      </c>
      <c r="Z261" s="10">
        <v>98.37</v>
      </c>
      <c r="AA261" s="11">
        <v>8.2159999999999993</v>
      </c>
      <c r="AB261" s="11">
        <v>0.85119999999999996</v>
      </c>
      <c r="AC261" s="11">
        <v>0.9395</v>
      </c>
      <c r="AD261" s="11">
        <v>36.659300000000002</v>
      </c>
      <c r="AE261" s="11">
        <v>23.125399999999999</v>
      </c>
      <c r="AF261" s="11">
        <v>53.276324000000002</v>
      </c>
      <c r="AG261" s="10">
        <v>1025.2127</v>
      </c>
      <c r="AH261" s="11">
        <v>6.2176999999999998</v>
      </c>
      <c r="AI261" s="10">
        <v>89.765000000000001</v>
      </c>
      <c r="AJ261" s="11">
        <v>8.1609999999999996</v>
      </c>
      <c r="AK261" s="11">
        <v>2.6482000000000001</v>
      </c>
      <c r="AL261" s="11">
        <v>2.3881000000000001</v>
      </c>
      <c r="AM261" s="588">
        <v>5.2</v>
      </c>
    </row>
    <row r="262" spans="1:39" ht="15">
      <c r="A262" s="29" t="s">
        <v>362</v>
      </c>
      <c r="B262" s="33">
        <v>43122</v>
      </c>
      <c r="C262" s="532">
        <v>2.0296844974717407</v>
      </c>
      <c r="D262" s="643">
        <v>2</v>
      </c>
      <c r="E262" s="594">
        <v>2.1</v>
      </c>
      <c r="F262" s="593">
        <v>3.68</v>
      </c>
      <c r="G262" s="594">
        <v>0.83299999999999996</v>
      </c>
      <c r="H262" s="29" t="s">
        <v>348</v>
      </c>
      <c r="I262" s="643">
        <v>4</v>
      </c>
      <c r="J262" s="29" t="s">
        <v>349</v>
      </c>
      <c r="K262" s="588">
        <v>13</v>
      </c>
      <c r="L262" s="588">
        <v>113</v>
      </c>
      <c r="M262" s="643">
        <v>13</v>
      </c>
      <c r="N262" s="643">
        <v>110</v>
      </c>
      <c r="O262" s="643">
        <v>0.4</v>
      </c>
      <c r="P262" s="29" t="s">
        <v>326</v>
      </c>
      <c r="Q262" s="29" t="s">
        <v>326</v>
      </c>
      <c r="R262" s="32"/>
      <c r="S262" s="32"/>
      <c r="T262" s="586">
        <v>7.2165369351255573E-2</v>
      </c>
      <c r="U262" s="11">
        <v>36.347700000000003</v>
      </c>
      <c r="V262" s="11">
        <v>24.175799999999999</v>
      </c>
      <c r="W262" s="11">
        <v>53.994098000000001</v>
      </c>
      <c r="X262" s="10">
        <v>1024.6107</v>
      </c>
      <c r="Y262" s="11">
        <v>7.7484999999999999</v>
      </c>
      <c r="Z262" s="10">
        <v>113.71</v>
      </c>
      <c r="AA262" s="11">
        <v>8.2520000000000007</v>
      </c>
      <c r="AB262" s="11">
        <v>6.3799999999999996E-2</v>
      </c>
      <c r="AC262" s="11">
        <v>0.24740000000000001</v>
      </c>
      <c r="AD262" s="11">
        <v>36.3277</v>
      </c>
      <c r="AE262" s="11">
        <v>23.352900000000002</v>
      </c>
      <c r="AF262" s="11">
        <v>53.089860000000002</v>
      </c>
      <c r="AG262" s="10">
        <v>1024.8788999999999</v>
      </c>
      <c r="AH262" s="11">
        <v>7.0877999999999997</v>
      </c>
      <c r="AI262" s="10">
        <v>102.536</v>
      </c>
      <c r="AJ262" s="11">
        <v>8.2219999999999995</v>
      </c>
      <c r="AK262" s="11">
        <v>0.24740000000000001</v>
      </c>
      <c r="AL262" s="11">
        <v>0.50670000000000004</v>
      </c>
      <c r="AM262" s="29" t="s">
        <v>442</v>
      </c>
    </row>
    <row r="263" spans="1:39" ht="15">
      <c r="A263" s="29" t="s">
        <v>362</v>
      </c>
      <c r="B263" s="33">
        <v>43129</v>
      </c>
      <c r="C263" s="532">
        <v>0.48490849741715575</v>
      </c>
      <c r="D263" s="29" t="s">
        <v>350</v>
      </c>
      <c r="E263" s="594">
        <v>0.24199999999999999</v>
      </c>
      <c r="F263" s="593">
        <v>2.56</v>
      </c>
      <c r="G263" s="594">
        <v>0.17499999999999999</v>
      </c>
      <c r="H263" s="29" t="s">
        <v>348</v>
      </c>
      <c r="I263" s="643">
        <v>3</v>
      </c>
      <c r="J263" s="29" t="s">
        <v>349</v>
      </c>
      <c r="K263" s="29">
        <v>14.2</v>
      </c>
      <c r="L263" s="29">
        <v>110</v>
      </c>
      <c r="M263" s="643">
        <v>14</v>
      </c>
      <c r="N263" s="643">
        <v>110</v>
      </c>
      <c r="O263" s="643">
        <v>0.7</v>
      </c>
      <c r="P263" s="29" t="s">
        <v>326</v>
      </c>
      <c r="Q263" s="643">
        <v>0.1</v>
      </c>
      <c r="R263" s="32"/>
      <c r="S263" s="32"/>
      <c r="T263" s="586">
        <v>8.4741382967995868E-2</v>
      </c>
      <c r="U263" s="11">
        <v>36.343800000000002</v>
      </c>
      <c r="V263" s="11">
        <v>23.642499999999998</v>
      </c>
      <c r="W263" s="11">
        <v>53.416932000000003</v>
      </c>
      <c r="X263" s="10">
        <v>1024.768</v>
      </c>
      <c r="Y263" s="11">
        <v>7.4911000000000003</v>
      </c>
      <c r="Z263" s="10">
        <v>108.925</v>
      </c>
      <c r="AA263" s="11">
        <v>8.2739999999999991</v>
      </c>
      <c r="AB263" s="11">
        <v>1.087</v>
      </c>
      <c r="AC263" s="11">
        <v>0.57120000000000004</v>
      </c>
      <c r="AD263" s="11">
        <v>36.360999999999997</v>
      </c>
      <c r="AE263" s="11">
        <v>23.411999999999999</v>
      </c>
      <c r="AF263" s="11">
        <v>53.196812999999999</v>
      </c>
      <c r="AG263" s="10">
        <v>1024.8927000000001</v>
      </c>
      <c r="AH263" s="11">
        <v>7.1551999999999998</v>
      </c>
      <c r="AI263" s="10">
        <v>103.637</v>
      </c>
      <c r="AJ263" s="11">
        <v>8.2530000000000001</v>
      </c>
      <c r="AK263" s="11">
        <v>0.56279999999999997</v>
      </c>
      <c r="AL263" s="11">
        <v>0.70409999999999995</v>
      </c>
      <c r="AM263" s="588">
        <v>6.8</v>
      </c>
    </row>
    <row r="264" spans="1:39" ht="15">
      <c r="A264" s="29" t="s">
        <v>362</v>
      </c>
      <c r="B264" s="33">
        <v>43136</v>
      </c>
      <c r="C264" s="532">
        <v>0.38722640145145637</v>
      </c>
      <c r="D264" s="29" t="s">
        <v>350</v>
      </c>
      <c r="E264" s="594">
        <v>0.39100000000000001</v>
      </c>
      <c r="F264" s="593">
        <v>1.99</v>
      </c>
      <c r="G264" s="594">
        <v>-0.17599999999999999</v>
      </c>
      <c r="H264" s="29" t="s">
        <v>348</v>
      </c>
      <c r="I264" s="29" t="s">
        <v>349</v>
      </c>
      <c r="J264" s="29" t="s">
        <v>349</v>
      </c>
      <c r="K264" s="588">
        <v>17.100000000000001</v>
      </c>
      <c r="L264" s="588">
        <v>138</v>
      </c>
      <c r="M264" s="643">
        <v>17</v>
      </c>
      <c r="N264" s="643">
        <v>140</v>
      </c>
      <c r="O264" s="643">
        <v>0.4</v>
      </c>
      <c r="P264" s="29" t="s">
        <v>326</v>
      </c>
      <c r="Q264" s="29" t="s">
        <v>326</v>
      </c>
      <c r="R264" s="32"/>
      <c r="S264" s="32"/>
      <c r="T264" s="586">
        <v>7.0211935864864003E-2</v>
      </c>
      <c r="U264" s="11">
        <v>36.529600000000002</v>
      </c>
      <c r="V264" s="11">
        <v>23.751300000000001</v>
      </c>
      <c r="W264" s="11">
        <v>53.776342</v>
      </c>
      <c r="X264" s="10">
        <v>1024.8766000000001</v>
      </c>
      <c r="Y264" s="11">
        <v>7.4191000000000003</v>
      </c>
      <c r="Z264" s="10">
        <v>108.196</v>
      </c>
      <c r="AA264" s="11">
        <v>8.2720000000000002</v>
      </c>
      <c r="AB264" s="11">
        <v>0.18720000000000001</v>
      </c>
      <c r="AC264" s="11">
        <v>0.1164</v>
      </c>
      <c r="AD264" s="11">
        <v>36.526400000000002</v>
      </c>
      <c r="AE264" s="11">
        <v>23.339700000000001</v>
      </c>
      <c r="AF264" s="11">
        <v>53.334949000000002</v>
      </c>
      <c r="AG264" s="10">
        <v>1025.0487000000001</v>
      </c>
      <c r="AH264" s="11">
        <v>7.1154999999999999</v>
      </c>
      <c r="AI264" s="10">
        <v>103.03</v>
      </c>
      <c r="AJ264" s="11">
        <v>8.2550000000000008</v>
      </c>
      <c r="AK264" s="11">
        <v>0.67710000000000004</v>
      </c>
      <c r="AL264" s="11">
        <v>0.75670000000000004</v>
      </c>
      <c r="AM264" s="588">
        <v>9.1999999999999993</v>
      </c>
    </row>
    <row r="265" spans="1:39" ht="15">
      <c r="A265" s="29" t="s">
        <v>362</v>
      </c>
      <c r="B265" s="33">
        <v>43143</v>
      </c>
      <c r="C265" s="532">
        <v>0.83327688892657392</v>
      </c>
      <c r="D265" s="643">
        <v>0.8</v>
      </c>
      <c r="E265" s="594">
        <v>0.64</v>
      </c>
      <c r="F265" s="593">
        <v>2.9</v>
      </c>
      <c r="G265" s="594">
        <v>0.96499999999999997</v>
      </c>
      <c r="H265" s="29" t="s">
        <v>348</v>
      </c>
      <c r="I265" s="643">
        <v>3</v>
      </c>
      <c r="J265" s="29" t="s">
        <v>349</v>
      </c>
      <c r="K265" s="588">
        <v>13.4</v>
      </c>
      <c r="L265" s="588">
        <v>113</v>
      </c>
      <c r="M265" s="643">
        <v>13</v>
      </c>
      <c r="N265" s="643">
        <v>110</v>
      </c>
      <c r="O265" s="643">
        <v>0.4</v>
      </c>
      <c r="P265" s="29" t="s">
        <v>326</v>
      </c>
      <c r="Q265" s="29" t="s">
        <v>326</v>
      </c>
      <c r="R265" s="32"/>
      <c r="S265" s="32"/>
      <c r="T265" s="586">
        <v>7.6238524941946731E-2</v>
      </c>
      <c r="U265" s="11">
        <v>36.537700000000001</v>
      </c>
      <c r="V265" s="11">
        <v>23.542400000000001</v>
      </c>
      <c r="W265" s="11">
        <v>53.562089</v>
      </c>
      <c r="X265" s="10">
        <v>1024.9444000000001</v>
      </c>
      <c r="Y265" s="11">
        <v>7.6703999999999999</v>
      </c>
      <c r="Z265" s="10">
        <v>111.46299999999999</v>
      </c>
      <c r="AA265" s="11">
        <v>8.3580000000000005</v>
      </c>
      <c r="AB265" s="11">
        <v>0.51129999999999998</v>
      </c>
      <c r="AC265" s="11">
        <v>0.24060000000000001</v>
      </c>
      <c r="AD265" s="11">
        <v>36.541699999999999</v>
      </c>
      <c r="AE265" s="11">
        <v>23.022099999999998</v>
      </c>
      <c r="AF265" s="11">
        <v>53.012543000000001</v>
      </c>
      <c r="AG265" s="10">
        <v>1025.1431</v>
      </c>
      <c r="AH265" s="11">
        <v>6.9339000000000004</v>
      </c>
      <c r="AI265" s="10">
        <v>99.856999999999999</v>
      </c>
      <c r="AJ265" s="11">
        <v>8.3230000000000004</v>
      </c>
      <c r="AK265" s="11">
        <v>0.9264</v>
      </c>
      <c r="AL265" s="11">
        <v>0.94489999999999996</v>
      </c>
      <c r="AM265" s="588">
        <v>9.4</v>
      </c>
    </row>
    <row r="266" spans="1:39" ht="15">
      <c r="A266" s="29" t="s">
        <v>362</v>
      </c>
      <c r="B266" s="33">
        <v>43150</v>
      </c>
      <c r="C266" s="532">
        <v>0.61996632457449907</v>
      </c>
      <c r="D266" s="643">
        <v>0.6</v>
      </c>
      <c r="E266" s="594">
        <v>1.1200000000000001</v>
      </c>
      <c r="F266" s="593">
        <v>3.03</v>
      </c>
      <c r="G266" s="594">
        <v>1.06</v>
      </c>
      <c r="H266" s="29" t="s">
        <v>348</v>
      </c>
      <c r="I266" s="643">
        <v>3</v>
      </c>
      <c r="J266" s="29" t="s">
        <v>349</v>
      </c>
      <c r="K266" s="588">
        <v>13.8</v>
      </c>
      <c r="L266" s="588">
        <v>111</v>
      </c>
      <c r="M266" s="643">
        <v>14</v>
      </c>
      <c r="N266" s="643">
        <v>110</v>
      </c>
      <c r="O266" s="643">
        <v>0.5</v>
      </c>
      <c r="P266" s="29" t="s">
        <v>326</v>
      </c>
      <c r="Q266" s="29" t="s">
        <v>326</v>
      </c>
      <c r="R266" s="32"/>
      <c r="S266" s="32"/>
      <c r="T266" s="586">
        <v>6.9207954561878088E-2</v>
      </c>
      <c r="U266" s="11">
        <v>36.608499999999999</v>
      </c>
      <c r="V266" s="11">
        <v>23.517600000000002</v>
      </c>
      <c r="W266" s="11">
        <v>53.627526000000003</v>
      </c>
      <c r="X266" s="10">
        <v>1025.0062</v>
      </c>
      <c r="Y266" s="11">
        <v>7.2195</v>
      </c>
      <c r="Z266" s="10">
        <v>104.90900000000001</v>
      </c>
      <c r="AA266" s="11">
        <v>8.3829999999999991</v>
      </c>
      <c r="AB266" s="11">
        <v>0.18820000000000001</v>
      </c>
      <c r="AC266" s="11">
        <v>0.42870000000000003</v>
      </c>
      <c r="AD266" s="11">
        <v>36.602899999999998</v>
      </c>
      <c r="AE266" s="11">
        <v>23.320399999999999</v>
      </c>
      <c r="AF266" s="11">
        <v>53.412525000000002</v>
      </c>
      <c r="AG266" s="10">
        <v>1025.1052</v>
      </c>
      <c r="AH266" s="11">
        <v>6.8730000000000002</v>
      </c>
      <c r="AI266" s="10">
        <v>99.53</v>
      </c>
      <c r="AJ266" s="11">
        <v>8.3680000000000003</v>
      </c>
      <c r="AK266" s="11">
        <v>0.30549999999999999</v>
      </c>
      <c r="AL266" s="11">
        <v>0.82130000000000003</v>
      </c>
      <c r="AM266" s="588">
        <v>7.2</v>
      </c>
    </row>
    <row r="267" spans="1:39" ht="15">
      <c r="A267" s="29" t="s">
        <v>362</v>
      </c>
      <c r="B267" s="33">
        <v>43157</v>
      </c>
      <c r="C267" s="532">
        <v>1.4567229220731011</v>
      </c>
      <c r="D267" s="643">
        <v>1.5</v>
      </c>
      <c r="E267" s="594">
        <v>1.53</v>
      </c>
      <c r="F267" s="593">
        <v>2.91</v>
      </c>
      <c r="G267" s="594">
        <v>0.69599999999999995</v>
      </c>
      <c r="H267" s="29" t="s">
        <v>348</v>
      </c>
      <c r="I267" s="643">
        <v>3</v>
      </c>
      <c r="J267" s="29" t="s">
        <v>349</v>
      </c>
      <c r="K267" s="588">
        <v>13.4</v>
      </c>
      <c r="L267" s="588">
        <v>99.1</v>
      </c>
      <c r="M267" s="643">
        <v>13</v>
      </c>
      <c r="N267" s="643">
        <v>100</v>
      </c>
      <c r="O267" s="643">
        <v>0.5</v>
      </c>
      <c r="P267" s="29" t="s">
        <v>326</v>
      </c>
      <c r="Q267" s="643">
        <v>0.1</v>
      </c>
      <c r="R267" s="32"/>
      <c r="S267" s="32"/>
      <c r="T267" s="586">
        <v>8.0594601929922655E-2</v>
      </c>
      <c r="U267" s="11">
        <v>36.647500000000001</v>
      </c>
      <c r="V267" s="11">
        <v>23.2258</v>
      </c>
      <c r="W267" s="11">
        <v>53.363646000000003</v>
      </c>
      <c r="X267" s="10">
        <v>1025.1211000000001</v>
      </c>
      <c r="Y267" s="11">
        <v>7.3521999999999998</v>
      </c>
      <c r="Z267" s="10">
        <v>106.32299999999999</v>
      </c>
      <c r="AA267" s="11">
        <v>8.1509999999999998</v>
      </c>
      <c r="AB267" s="11">
        <v>0.42649999999999999</v>
      </c>
      <c r="AC267" s="11">
        <v>0.3851</v>
      </c>
      <c r="AD267" s="11">
        <v>36.654299999999999</v>
      </c>
      <c r="AE267" s="11">
        <v>23.192900000000002</v>
      </c>
      <c r="AF267" s="11">
        <v>53.341507999999997</v>
      </c>
      <c r="AG267" s="10">
        <v>1025.1790000000001</v>
      </c>
      <c r="AH267" s="11">
        <v>6.9367000000000001</v>
      </c>
      <c r="AI267" s="10">
        <v>100.261</v>
      </c>
      <c r="AJ267" s="11">
        <v>8.1950000000000003</v>
      </c>
      <c r="AK267" s="11">
        <v>0.71889999999999998</v>
      </c>
      <c r="AL267" s="11">
        <v>0.8992</v>
      </c>
      <c r="AM267" s="588">
        <v>9.6</v>
      </c>
    </row>
    <row r="268" spans="1:39" ht="15">
      <c r="A268" s="29" t="s">
        <v>362</v>
      </c>
      <c r="B268" s="33">
        <v>43164</v>
      </c>
      <c r="C268" s="532">
        <v>0.46269214329490099</v>
      </c>
      <c r="D268" s="29" t="s">
        <v>350</v>
      </c>
      <c r="E268" s="594">
        <v>0.22500000000000001</v>
      </c>
      <c r="F268" s="593">
        <v>3.1</v>
      </c>
      <c r="G268" s="594">
        <v>0.59899999999999998</v>
      </c>
      <c r="H268" s="29" t="s">
        <v>348</v>
      </c>
      <c r="I268" s="643">
        <v>3</v>
      </c>
      <c r="J268" s="29" t="s">
        <v>349</v>
      </c>
      <c r="K268" s="588">
        <v>14</v>
      </c>
      <c r="L268" s="588">
        <v>108</v>
      </c>
      <c r="M268" s="643">
        <v>14</v>
      </c>
      <c r="N268" s="643">
        <v>110</v>
      </c>
      <c r="O268" s="643">
        <v>0.3</v>
      </c>
      <c r="P268" s="29" t="s">
        <v>326</v>
      </c>
      <c r="Q268" s="29" t="s">
        <v>326</v>
      </c>
      <c r="R268" s="32"/>
      <c r="S268" s="32"/>
      <c r="T268" s="586">
        <v>6.4180117267322326E-2</v>
      </c>
      <c r="U268" s="11">
        <v>36.789299999999997</v>
      </c>
      <c r="V268" s="11">
        <v>22.9434</v>
      </c>
      <c r="W268" s="11">
        <v>53.241936000000003</v>
      </c>
      <c r="X268" s="10">
        <v>1025.3110999999999</v>
      </c>
      <c r="Y268" s="11">
        <v>6.8814000000000002</v>
      </c>
      <c r="Z268" s="10">
        <v>99.106999999999999</v>
      </c>
      <c r="AA268" s="11">
        <v>8.2919999999999998</v>
      </c>
      <c r="AB268" s="11">
        <v>0.3075</v>
      </c>
      <c r="AC268" s="11">
        <v>0.4975</v>
      </c>
      <c r="AD268" s="11">
        <v>36.808599999999998</v>
      </c>
      <c r="AE268" s="11">
        <v>22.832799999999999</v>
      </c>
      <c r="AF268" s="11">
        <v>53.151530000000001</v>
      </c>
      <c r="AG268" s="10">
        <v>1025.3969</v>
      </c>
      <c r="AH268" s="11">
        <v>7.0891000000000002</v>
      </c>
      <c r="AI268" s="10">
        <v>101.914</v>
      </c>
      <c r="AJ268" s="11">
        <v>8.2940000000000005</v>
      </c>
      <c r="AK268" s="11">
        <v>0.38940000000000002</v>
      </c>
      <c r="AL268" s="11">
        <v>0.57609999999999995</v>
      </c>
      <c r="AM268" s="588">
        <v>9.8000000000000007</v>
      </c>
    </row>
    <row r="269" spans="1:39" ht="15">
      <c r="A269" s="29" t="s">
        <v>362</v>
      </c>
      <c r="B269" s="33">
        <v>43171</v>
      </c>
      <c r="C269" s="532">
        <v>0.48240592009936162</v>
      </c>
      <c r="D269" s="29" t="s">
        <v>350</v>
      </c>
      <c r="E269" s="594">
        <v>-3.8199999999999998E-2</v>
      </c>
      <c r="F269" s="593">
        <v>1.39</v>
      </c>
      <c r="G269" s="594">
        <v>1.05</v>
      </c>
      <c r="H269" s="29" t="s">
        <v>348</v>
      </c>
      <c r="I269" s="29" t="s">
        <v>349</v>
      </c>
      <c r="J269" s="29" t="s">
        <v>349</v>
      </c>
      <c r="K269" s="588">
        <v>11.9</v>
      </c>
      <c r="L269" s="588">
        <v>114</v>
      </c>
      <c r="M269" s="643">
        <v>12</v>
      </c>
      <c r="N269" s="643">
        <v>110</v>
      </c>
      <c r="O269" s="643">
        <v>0.4</v>
      </c>
      <c r="P269" s="29" t="s">
        <v>326</v>
      </c>
      <c r="Q269" s="29" t="s">
        <v>326</v>
      </c>
      <c r="R269" s="32"/>
      <c r="S269" s="32"/>
      <c r="T269" s="586">
        <v>9.0652092199687784E-2</v>
      </c>
      <c r="U269" s="11">
        <v>36.758699999999997</v>
      </c>
      <c r="V269" s="11">
        <v>23.443000000000001</v>
      </c>
      <c r="W269" s="11">
        <v>53.741900000000001</v>
      </c>
      <c r="X269" s="10">
        <v>1025.1411000000001</v>
      </c>
      <c r="Y269" s="11">
        <v>6.9973999999999998</v>
      </c>
      <c r="Z269" s="10">
        <v>101.639</v>
      </c>
      <c r="AA269" s="11">
        <v>8.2919999999999998</v>
      </c>
      <c r="AB269" s="11">
        <v>0.46350000000000002</v>
      </c>
      <c r="AC269" s="11">
        <v>0.49869999999999998</v>
      </c>
      <c r="AD269" s="11">
        <v>36.7988</v>
      </c>
      <c r="AE269" s="11">
        <v>22.921600000000002</v>
      </c>
      <c r="AF269" s="11">
        <v>53.233857999999998</v>
      </c>
      <c r="AG269" s="10">
        <v>1025.355</v>
      </c>
      <c r="AH269" s="11">
        <v>7.4253</v>
      </c>
      <c r="AI269" s="10">
        <v>106.90600000000001</v>
      </c>
      <c r="AJ269" s="11">
        <v>8.3140000000000001</v>
      </c>
      <c r="AK269" s="11">
        <v>0.98009999999999997</v>
      </c>
      <c r="AL269" s="11">
        <v>0.83260000000000001</v>
      </c>
      <c r="AM269" s="588">
        <v>7.7</v>
      </c>
    </row>
    <row r="270" spans="1:39" ht="15">
      <c r="A270" s="29" t="s">
        <v>362</v>
      </c>
      <c r="B270" s="33">
        <v>43178</v>
      </c>
      <c r="C270" s="532">
        <v>0.49289182401240605</v>
      </c>
      <c r="D270" s="29" t="s">
        <v>350</v>
      </c>
      <c r="E270" s="594">
        <v>8.2500000000000004E-3</v>
      </c>
      <c r="F270" s="593">
        <v>2.58</v>
      </c>
      <c r="G270" s="594">
        <v>1</v>
      </c>
      <c r="H270" s="29" t="s">
        <v>348</v>
      </c>
      <c r="I270" s="643">
        <v>3</v>
      </c>
      <c r="J270" s="29" t="s">
        <v>349</v>
      </c>
      <c r="K270" s="588">
        <v>11.9</v>
      </c>
      <c r="L270" s="588">
        <v>103</v>
      </c>
      <c r="M270" s="643">
        <v>12</v>
      </c>
      <c r="N270" s="643">
        <v>100</v>
      </c>
      <c r="O270" s="643">
        <v>0.5</v>
      </c>
      <c r="P270" s="29" t="s">
        <v>326</v>
      </c>
      <c r="Q270" s="29" t="s">
        <v>326</v>
      </c>
      <c r="R270" s="32"/>
      <c r="S270" s="32"/>
      <c r="T270" s="586">
        <v>7.1954244367850431E-2</v>
      </c>
      <c r="U270" s="11">
        <v>36.810600000000001</v>
      </c>
      <c r="V270" s="11">
        <v>23.0428</v>
      </c>
      <c r="W270" s="11">
        <v>53.376544000000003</v>
      </c>
      <c r="X270" s="10">
        <v>1025.298</v>
      </c>
      <c r="Y270" s="11">
        <v>6.8106</v>
      </c>
      <c r="Z270" s="10">
        <v>98.271000000000001</v>
      </c>
      <c r="AA270" s="11">
        <v>8.2129999999999992</v>
      </c>
      <c r="AB270" s="11">
        <v>0.28499999999999998</v>
      </c>
      <c r="AC270" s="11">
        <v>0.46379999999999999</v>
      </c>
      <c r="AD270" s="11">
        <v>36.841700000000003</v>
      </c>
      <c r="AE270" s="11">
        <v>22.503299999999999</v>
      </c>
      <c r="AF270" s="11">
        <v>52.838531000000003</v>
      </c>
      <c r="AG270" s="10">
        <v>1025.518</v>
      </c>
      <c r="AH270" s="11">
        <v>7.8579999999999997</v>
      </c>
      <c r="AI270" s="10">
        <v>112.339</v>
      </c>
      <c r="AJ270" s="11">
        <v>8.2639999999999993</v>
      </c>
      <c r="AK270" s="11">
        <v>0.51580000000000004</v>
      </c>
      <c r="AL270" s="11">
        <v>0.63739999999999997</v>
      </c>
      <c r="AM270" s="588">
        <v>7.2</v>
      </c>
    </row>
    <row r="271" spans="1:39" ht="15">
      <c r="A271" s="29" t="s">
        <v>362</v>
      </c>
      <c r="B271" s="33">
        <v>43185</v>
      </c>
      <c r="C271" s="532">
        <v>3.3616935820886256</v>
      </c>
      <c r="D271" s="643">
        <v>3.4</v>
      </c>
      <c r="E271" s="594">
        <v>3.11</v>
      </c>
      <c r="F271" s="593">
        <v>3.09</v>
      </c>
      <c r="G271" s="594">
        <v>1.62</v>
      </c>
      <c r="H271" s="643">
        <v>3</v>
      </c>
      <c r="I271" s="643">
        <v>3</v>
      </c>
      <c r="J271" s="29" t="s">
        <v>349</v>
      </c>
      <c r="K271" s="588">
        <v>14.4</v>
      </c>
      <c r="L271" s="588">
        <v>122</v>
      </c>
      <c r="M271" s="643">
        <v>14</v>
      </c>
      <c r="N271" s="643">
        <v>120</v>
      </c>
      <c r="O271" s="643">
        <v>0.9</v>
      </c>
      <c r="P271" s="29" t="s">
        <v>326</v>
      </c>
      <c r="Q271" s="643">
        <v>0.2</v>
      </c>
      <c r="R271" s="32"/>
      <c r="S271" s="32"/>
      <c r="T271" s="586">
        <v>8.1090407461619052E-2</v>
      </c>
      <c r="U271" s="11">
        <v>36.742199999999997</v>
      </c>
      <c r="V271" s="11">
        <v>21.915800000000001</v>
      </c>
      <c r="W271" s="11">
        <v>52.077089999999998</v>
      </c>
      <c r="X271" s="10">
        <v>1025.5687</v>
      </c>
      <c r="Y271" s="11">
        <v>6.6409000000000002</v>
      </c>
      <c r="Z271" s="10">
        <v>93.906999999999996</v>
      </c>
      <c r="AA271" s="11">
        <v>8.2080000000000002</v>
      </c>
      <c r="AB271" s="11">
        <v>0.86229999999999996</v>
      </c>
      <c r="AC271" s="11">
        <v>1.0487</v>
      </c>
      <c r="AD271" s="11">
        <v>36.772799999999997</v>
      </c>
      <c r="AE271" s="11">
        <v>21.913599999999999</v>
      </c>
      <c r="AF271" s="11">
        <v>52.117502000000002</v>
      </c>
      <c r="AG271" s="10">
        <v>1025.6334999999999</v>
      </c>
      <c r="AH271" s="11">
        <v>6.6906999999999996</v>
      </c>
      <c r="AI271" s="10">
        <v>94.623999999999995</v>
      </c>
      <c r="AJ271" s="11">
        <v>8.2140000000000004</v>
      </c>
      <c r="AK271" s="11">
        <v>0.66339999999999999</v>
      </c>
      <c r="AL271" s="11">
        <v>1.2863</v>
      </c>
      <c r="AM271" s="588">
        <v>5.9</v>
      </c>
    </row>
    <row r="272" spans="1:39" ht="15">
      <c r="A272" s="29"/>
      <c r="B272" s="33"/>
      <c r="C272" s="532"/>
      <c r="D272" s="31"/>
      <c r="E272" s="594"/>
      <c r="F272" s="593"/>
      <c r="G272" s="594"/>
      <c r="H272" s="31"/>
      <c r="I272" s="31"/>
      <c r="J272" s="31"/>
      <c r="K272" s="588"/>
      <c r="L272" s="588"/>
      <c r="M272" s="31"/>
      <c r="N272" s="31"/>
      <c r="O272" s="32"/>
      <c r="P272" s="32"/>
      <c r="Q272" s="32"/>
      <c r="R272" s="32"/>
      <c r="S272" s="32"/>
      <c r="T272" s="586"/>
      <c r="U272" s="11"/>
      <c r="V272" s="11"/>
      <c r="W272" s="11"/>
      <c r="X272" s="10"/>
      <c r="Y272" s="11"/>
      <c r="Z272" s="10"/>
      <c r="AA272" s="11"/>
      <c r="AB272" s="11"/>
      <c r="AC272" s="11"/>
      <c r="AD272" s="11"/>
      <c r="AE272" s="11"/>
      <c r="AF272" s="11"/>
      <c r="AG272" s="10"/>
      <c r="AH272" s="11"/>
      <c r="AI272" s="10"/>
      <c r="AJ272" s="11"/>
      <c r="AK272" s="11"/>
      <c r="AL272" s="11"/>
      <c r="AM272" s="588"/>
    </row>
    <row r="273" spans="1:39" ht="15">
      <c r="A273" s="29" t="s">
        <v>363</v>
      </c>
      <c r="B273" s="33">
        <v>43070</v>
      </c>
      <c r="C273" s="511">
        <v>0.4208687423109681</v>
      </c>
      <c r="D273" s="29" t="s">
        <v>350</v>
      </c>
      <c r="E273" s="587">
        <v>1.94</v>
      </c>
      <c r="F273" s="588">
        <v>3.72</v>
      </c>
      <c r="G273" s="587">
        <v>1.7</v>
      </c>
      <c r="H273" s="29" t="s">
        <v>348</v>
      </c>
      <c r="I273" s="643">
        <v>4</v>
      </c>
      <c r="J273" s="29" t="s">
        <v>349</v>
      </c>
      <c r="K273" s="588">
        <v>13</v>
      </c>
      <c r="L273" s="588">
        <v>97.4</v>
      </c>
      <c r="M273" s="643">
        <v>13</v>
      </c>
      <c r="N273" s="643">
        <v>100</v>
      </c>
      <c r="O273" s="643">
        <v>0.3</v>
      </c>
      <c r="P273" s="29" t="s">
        <v>326</v>
      </c>
      <c r="Q273" s="29" t="s">
        <v>326</v>
      </c>
      <c r="R273" s="32"/>
      <c r="S273" s="32"/>
      <c r="T273" s="586">
        <v>6.7418142510114951E-2</v>
      </c>
      <c r="U273" s="11">
        <v>35.754800000000003</v>
      </c>
      <c r="V273" s="11">
        <v>21.238</v>
      </c>
      <c r="W273" s="11">
        <v>50.123460000000001</v>
      </c>
      <c r="X273" s="10">
        <v>1025.0046</v>
      </c>
      <c r="Y273" s="11">
        <v>7.2679999999999998</v>
      </c>
      <c r="Z273" s="10">
        <v>100.955</v>
      </c>
      <c r="AA273" s="11">
        <v>8.2129999999999992</v>
      </c>
      <c r="AB273" s="11">
        <v>0.4047</v>
      </c>
      <c r="AC273" s="11">
        <v>0.3342</v>
      </c>
      <c r="AD273" s="11">
        <v>35.762700000000002</v>
      </c>
      <c r="AE273" s="11">
        <v>21.093299999999999</v>
      </c>
      <c r="AF273" s="11">
        <v>49.985576999999999</v>
      </c>
      <c r="AG273" s="10">
        <v>1025.0806</v>
      </c>
      <c r="AH273" s="11">
        <v>7.2847999999999997</v>
      </c>
      <c r="AI273" s="10">
        <v>100.931</v>
      </c>
      <c r="AJ273" s="11">
        <v>8.2129999999999992</v>
      </c>
      <c r="AK273" s="11">
        <v>0.36959999999999998</v>
      </c>
      <c r="AL273" s="11">
        <v>0.46639999999999998</v>
      </c>
      <c r="AM273" s="588">
        <v>7.9</v>
      </c>
    </row>
    <row r="274" spans="1:39" ht="15">
      <c r="A274" s="29" t="s">
        <v>363</v>
      </c>
      <c r="B274" s="33">
        <v>43077</v>
      </c>
      <c r="C274" s="532">
        <v>0.68343711554840547</v>
      </c>
      <c r="D274" s="643">
        <v>0.7</v>
      </c>
      <c r="E274" s="587">
        <v>0.115</v>
      </c>
      <c r="F274" s="588">
        <v>3.15</v>
      </c>
      <c r="G274" s="587">
        <v>1.39</v>
      </c>
      <c r="H274" s="29" t="s">
        <v>348</v>
      </c>
      <c r="I274" s="643">
        <v>3</v>
      </c>
      <c r="J274" s="29" t="s">
        <v>349</v>
      </c>
      <c r="K274" s="593">
        <v>12.4</v>
      </c>
      <c r="L274" s="593">
        <v>96.4</v>
      </c>
      <c r="M274" s="643">
        <v>12</v>
      </c>
      <c r="N274" s="643">
        <v>100</v>
      </c>
      <c r="O274" s="643">
        <v>0.2</v>
      </c>
      <c r="P274" s="29" t="s">
        <v>326</v>
      </c>
      <c r="Q274" s="29" t="s">
        <v>326</v>
      </c>
      <c r="R274" s="32"/>
      <c r="S274" s="32"/>
      <c r="T274" s="586">
        <v>7.7900295131966113E-2</v>
      </c>
      <c r="U274" s="11">
        <v>35.854599999999998</v>
      </c>
      <c r="V274" s="11">
        <v>21.9602</v>
      </c>
      <c r="W274" s="11">
        <v>51.004243000000002</v>
      </c>
      <c r="X274" s="10">
        <v>1024.8797999999999</v>
      </c>
      <c r="Y274" s="11">
        <v>7.407</v>
      </c>
      <c r="Z274" s="10">
        <v>104.28</v>
      </c>
      <c r="AA274" s="11">
        <v>8.1750000000000007</v>
      </c>
      <c r="AB274" s="11">
        <v>0.55959999999999999</v>
      </c>
      <c r="AC274" s="11">
        <v>0.39410000000000001</v>
      </c>
      <c r="AD274" s="11">
        <v>35.8371</v>
      </c>
      <c r="AE274" s="11">
        <v>21.446999999999999</v>
      </c>
      <c r="AF274" s="11">
        <v>50.449565</v>
      </c>
      <c r="AG274" s="10">
        <v>1025.0587</v>
      </c>
      <c r="AH274" s="11">
        <v>7.2786</v>
      </c>
      <c r="AI274" s="10">
        <v>101.53</v>
      </c>
      <c r="AJ274" s="11">
        <v>8.19</v>
      </c>
      <c r="AK274" s="11">
        <v>0.26490000000000002</v>
      </c>
      <c r="AL274" s="11">
        <v>0.50629999999999997</v>
      </c>
      <c r="AM274" s="29" t="s">
        <v>233</v>
      </c>
    </row>
    <row r="275" spans="1:39" ht="15">
      <c r="A275" s="29" t="s">
        <v>363</v>
      </c>
      <c r="B275" s="33">
        <v>43084</v>
      </c>
      <c r="C275" s="532">
        <v>0.37173447785015684</v>
      </c>
      <c r="D275" s="29" t="s">
        <v>350</v>
      </c>
      <c r="E275" s="594">
        <v>0.86699999999999999</v>
      </c>
      <c r="F275" s="593">
        <v>2.3199999999999998</v>
      </c>
      <c r="G275" s="594">
        <v>0.85899999999999999</v>
      </c>
      <c r="H275" s="29" t="s">
        <v>348</v>
      </c>
      <c r="I275" s="643">
        <v>2</v>
      </c>
      <c r="J275" s="29" t="s">
        <v>349</v>
      </c>
      <c r="K275" s="588">
        <v>13.1</v>
      </c>
      <c r="L275" s="31">
        <v>98</v>
      </c>
      <c r="M275" s="643">
        <v>13</v>
      </c>
      <c r="N275" s="643">
        <v>100</v>
      </c>
      <c r="O275" s="643">
        <v>0.3</v>
      </c>
      <c r="P275" s="29" t="s">
        <v>326</v>
      </c>
      <c r="Q275" s="29" t="s">
        <v>326</v>
      </c>
      <c r="R275" s="32"/>
      <c r="S275" s="32"/>
      <c r="T275" s="586">
        <v>7.7651057300638704E-2</v>
      </c>
      <c r="U275" s="11">
        <v>35.916699999999999</v>
      </c>
      <c r="V275" s="11">
        <v>22.364100000000001</v>
      </c>
      <c r="W275" s="11">
        <v>51.507829999999998</v>
      </c>
      <c r="X275" s="10">
        <v>1024.8144</v>
      </c>
      <c r="Y275" s="11">
        <v>7.1992000000000003</v>
      </c>
      <c r="Z275" s="10">
        <v>102.117</v>
      </c>
      <c r="AA275" s="11">
        <v>8.2080000000000002</v>
      </c>
      <c r="AB275" s="11">
        <v>0.37740000000000001</v>
      </c>
      <c r="AC275" s="11">
        <v>4.7100000000000003E-2</v>
      </c>
      <c r="AD275" s="11">
        <v>35.916800000000002</v>
      </c>
      <c r="AE275" s="11">
        <v>22.354299999999999</v>
      </c>
      <c r="AF275" s="11">
        <v>51.500675999999999</v>
      </c>
      <c r="AG275" s="10">
        <v>1024.8465000000001</v>
      </c>
      <c r="AH275" s="11">
        <v>7.2385999999999999</v>
      </c>
      <c r="AI275" s="10">
        <v>102.65900000000001</v>
      </c>
      <c r="AJ275" s="11">
        <v>8.2089999999999996</v>
      </c>
      <c r="AK275" s="11">
        <v>0.42180000000000001</v>
      </c>
      <c r="AL275" s="11">
        <v>0.5454</v>
      </c>
      <c r="AM275" s="588">
        <v>7.1</v>
      </c>
    </row>
    <row r="276" spans="1:39" ht="15">
      <c r="A276" s="29" t="s">
        <v>363</v>
      </c>
      <c r="B276" s="33">
        <v>43091</v>
      </c>
      <c r="C276" s="532">
        <v>0.32191675255352964</v>
      </c>
      <c r="D276" s="29" t="s">
        <v>350</v>
      </c>
      <c r="E276" s="594">
        <v>0.73699999999999999</v>
      </c>
      <c r="F276" s="593">
        <v>2.93</v>
      </c>
      <c r="G276" s="594">
        <v>0.56200000000000006</v>
      </c>
      <c r="H276" s="29" t="s">
        <v>348</v>
      </c>
      <c r="I276" s="643">
        <v>3</v>
      </c>
      <c r="J276" s="29" t="s">
        <v>349</v>
      </c>
      <c r="K276" s="29">
        <v>15.2</v>
      </c>
      <c r="L276" s="31">
        <v>116</v>
      </c>
      <c r="M276" s="643">
        <v>15</v>
      </c>
      <c r="N276" s="643">
        <v>120</v>
      </c>
      <c r="O276" s="643">
        <v>0.3</v>
      </c>
      <c r="P276" s="29" t="s">
        <v>326</v>
      </c>
      <c r="Q276" s="29" t="s">
        <v>326</v>
      </c>
      <c r="R276" s="32"/>
      <c r="S276" s="32"/>
      <c r="T276" s="586">
        <v>6.9448572082877691E-2</v>
      </c>
      <c r="U276" s="11">
        <v>36.083199999999998</v>
      </c>
      <c r="V276" s="11">
        <v>22.218499999999999</v>
      </c>
      <c r="W276" s="11">
        <v>51.565896000000002</v>
      </c>
      <c r="X276" s="10">
        <v>1024.9804999999999</v>
      </c>
      <c r="Y276" s="11">
        <v>7.2408000000000001</v>
      </c>
      <c r="Z276" s="10">
        <v>102.544</v>
      </c>
      <c r="AA276" s="11">
        <v>8.1890000000000001</v>
      </c>
      <c r="AB276" s="11">
        <v>0.32419999999999999</v>
      </c>
      <c r="AC276" s="11">
        <v>0.2888</v>
      </c>
      <c r="AD276" s="11">
        <v>36.082099999999997</v>
      </c>
      <c r="AE276" s="11">
        <v>22.102499999999999</v>
      </c>
      <c r="AF276" s="11">
        <v>51.447096999999999</v>
      </c>
      <c r="AG276" s="10">
        <v>1025.0622000000001</v>
      </c>
      <c r="AH276" s="11">
        <v>7.2957999999999998</v>
      </c>
      <c r="AI276" s="10">
        <v>103.111</v>
      </c>
      <c r="AJ276" s="11">
        <v>8.1910000000000007</v>
      </c>
      <c r="AK276" s="11">
        <v>0.39750000000000002</v>
      </c>
      <c r="AL276" s="11">
        <v>0.4304</v>
      </c>
      <c r="AM276" s="588">
        <v>9.5</v>
      </c>
    </row>
    <row r="277" spans="1:39" ht="15">
      <c r="A277" s="29" t="s">
        <v>363</v>
      </c>
      <c r="B277" s="33">
        <v>43105</v>
      </c>
      <c r="C277" s="532">
        <v>0.83127400787621641</v>
      </c>
      <c r="D277" s="643">
        <v>0.8</v>
      </c>
      <c r="E277" s="594">
        <v>-0.114</v>
      </c>
      <c r="F277" s="593">
        <v>2.81</v>
      </c>
      <c r="G277" s="594">
        <v>0.93300000000000005</v>
      </c>
      <c r="H277" s="29" t="s">
        <v>348</v>
      </c>
      <c r="I277" s="643">
        <v>3</v>
      </c>
      <c r="J277" s="29" t="s">
        <v>349</v>
      </c>
      <c r="K277" s="31">
        <v>12.6</v>
      </c>
      <c r="L277" s="31">
        <v>96.4</v>
      </c>
      <c r="M277" s="643">
        <v>13</v>
      </c>
      <c r="N277" s="643">
        <v>100</v>
      </c>
      <c r="O277" s="643">
        <v>0.4</v>
      </c>
      <c r="P277" s="29" t="s">
        <v>326</v>
      </c>
      <c r="Q277" s="29" t="s">
        <v>326</v>
      </c>
      <c r="R277" s="32"/>
      <c r="S277" s="32"/>
      <c r="T277" s="586">
        <v>7.0809120339405701E-2</v>
      </c>
      <c r="U277" s="11">
        <v>36.389099999999999</v>
      </c>
      <c r="V277" s="11">
        <v>23.437999999999999</v>
      </c>
      <c r="W277" s="11">
        <v>53.256734999999999</v>
      </c>
      <c r="X277" s="10">
        <v>1024.8632</v>
      </c>
      <c r="Y277" s="11">
        <v>7.0305999999999997</v>
      </c>
      <c r="Z277" s="10">
        <v>101.89400000000001</v>
      </c>
      <c r="AA277" s="11">
        <v>8.2219999999999995</v>
      </c>
      <c r="AB277" s="11">
        <v>0.46229999999999999</v>
      </c>
      <c r="AC277" s="11">
        <v>0.39460000000000001</v>
      </c>
      <c r="AD277" s="11">
        <v>36.4148</v>
      </c>
      <c r="AE277" s="11">
        <v>23.2089</v>
      </c>
      <c r="AF277" s="11">
        <v>53.049965999999998</v>
      </c>
      <c r="AG277" s="10">
        <v>1025.0007000000001</v>
      </c>
      <c r="AH277" s="11">
        <v>6.8966000000000003</v>
      </c>
      <c r="AI277" s="10">
        <v>99.570999999999998</v>
      </c>
      <c r="AJ277" s="11">
        <v>8.2140000000000004</v>
      </c>
      <c r="AK277" s="11">
        <v>0.2382</v>
      </c>
      <c r="AL277" s="11">
        <v>0.54569999999999996</v>
      </c>
      <c r="AM277" s="588">
        <v>8</v>
      </c>
    </row>
    <row r="278" spans="1:39" ht="15">
      <c r="A278" s="29" t="s">
        <v>363</v>
      </c>
      <c r="B278" s="33">
        <v>43115</v>
      </c>
      <c r="C278" s="532">
        <v>1.2706209995254389</v>
      </c>
      <c r="D278" s="643">
        <v>1.3</v>
      </c>
      <c r="E278" s="594">
        <v>0.86499999999999999</v>
      </c>
      <c r="F278" s="593">
        <v>2.91</v>
      </c>
      <c r="G278" s="594">
        <v>1.97</v>
      </c>
      <c r="H278" s="29" t="s">
        <v>348</v>
      </c>
      <c r="I278" s="643">
        <v>3</v>
      </c>
      <c r="J278" s="29" t="s">
        <v>349</v>
      </c>
      <c r="K278" s="29">
        <v>11.8</v>
      </c>
      <c r="L278" s="31">
        <v>124</v>
      </c>
      <c r="M278" s="643">
        <v>12</v>
      </c>
      <c r="N278" s="643">
        <v>120</v>
      </c>
      <c r="O278" s="643">
        <v>0.7</v>
      </c>
      <c r="P278" s="29" t="s">
        <v>326</v>
      </c>
      <c r="Q278" s="643">
        <v>0.1</v>
      </c>
      <c r="R278" s="32"/>
      <c r="S278" s="32"/>
      <c r="T278" s="586">
        <v>7.4359545395942042E-2</v>
      </c>
      <c r="U278" s="11">
        <v>36.3583</v>
      </c>
      <c r="V278" s="11">
        <v>22.651800000000001</v>
      </c>
      <c r="W278" s="11">
        <v>52.376590999999998</v>
      </c>
      <c r="X278" s="10">
        <v>1025.067</v>
      </c>
      <c r="Y278" s="11">
        <v>6.8666999999999998</v>
      </c>
      <c r="Z278" s="10">
        <v>98.147000000000006</v>
      </c>
      <c r="AA278" s="11">
        <v>8.2379999999999995</v>
      </c>
      <c r="AB278" s="595">
        <v>0.48</v>
      </c>
      <c r="AC278" s="595">
        <v>0.82</v>
      </c>
      <c r="AD278" s="11">
        <v>36.424199999999999</v>
      </c>
      <c r="AE278" s="11">
        <v>22.674499999999998</v>
      </c>
      <c r="AF278" s="11">
        <v>52.488115000000001</v>
      </c>
      <c r="AG278" s="10">
        <v>1025.1397999999999</v>
      </c>
      <c r="AH278" s="11">
        <v>6.8917999999999999</v>
      </c>
      <c r="AI278" s="10">
        <v>98.582999999999998</v>
      </c>
      <c r="AJ278" s="11">
        <v>8.2379999999999995</v>
      </c>
      <c r="AK278" s="11">
        <v>0.26269999999999999</v>
      </c>
      <c r="AL278" s="11">
        <v>0.97199999999999998</v>
      </c>
      <c r="AM278" s="588">
        <v>6.1</v>
      </c>
    </row>
    <row r="279" spans="1:39" ht="15">
      <c r="A279" s="29" t="s">
        <v>363</v>
      </c>
      <c r="B279" s="33">
        <v>43122</v>
      </c>
      <c r="C279" s="532">
        <v>0.72665814812136087</v>
      </c>
      <c r="D279" s="643">
        <v>0.7</v>
      </c>
      <c r="E279" s="594">
        <v>-0.04</v>
      </c>
      <c r="F279" s="593">
        <v>3.55</v>
      </c>
      <c r="G279" s="594">
        <v>0.77700000000000002</v>
      </c>
      <c r="H279" s="29" t="s">
        <v>348</v>
      </c>
      <c r="I279" s="643">
        <v>4</v>
      </c>
      <c r="J279" s="29" t="s">
        <v>349</v>
      </c>
      <c r="K279" s="588">
        <v>14.3</v>
      </c>
      <c r="L279" s="588">
        <v>121</v>
      </c>
      <c r="M279" s="643">
        <v>14</v>
      </c>
      <c r="N279" s="643">
        <v>120</v>
      </c>
      <c r="O279" s="643">
        <v>0.4</v>
      </c>
      <c r="P279" s="29" t="s">
        <v>326</v>
      </c>
      <c r="Q279" s="29" t="s">
        <v>326</v>
      </c>
      <c r="R279" s="32"/>
      <c r="S279" s="32"/>
      <c r="T279" s="586">
        <v>7.3268422640286046E-2</v>
      </c>
      <c r="U279" s="11">
        <v>36.277299999999997</v>
      </c>
      <c r="V279" s="11">
        <v>23.840399999999999</v>
      </c>
      <c r="W279" s="11">
        <v>53.541916000000001</v>
      </c>
      <c r="X279" s="10">
        <v>1024.6582000000001</v>
      </c>
      <c r="Y279" s="11">
        <v>7.4035000000000002</v>
      </c>
      <c r="Z279" s="10">
        <v>107.979</v>
      </c>
      <c r="AA279" s="11">
        <v>8.2379999999999995</v>
      </c>
      <c r="AB279" s="11">
        <v>0.17929999999999999</v>
      </c>
      <c r="AC279" s="11">
        <v>0.3861</v>
      </c>
      <c r="AD279" s="11">
        <v>36.335599999999999</v>
      </c>
      <c r="AE279" s="11">
        <v>23.293399999999998</v>
      </c>
      <c r="AF279" s="11">
        <v>53.036729999999999</v>
      </c>
      <c r="AG279" s="10">
        <v>1024.905</v>
      </c>
      <c r="AH279" s="11">
        <v>6.8202999999999996</v>
      </c>
      <c r="AI279" s="10">
        <v>98.567999999999998</v>
      </c>
      <c r="AJ279" s="11">
        <v>8.2070000000000007</v>
      </c>
      <c r="AK279" s="11">
        <v>0.23419999999999999</v>
      </c>
      <c r="AL279" s="11">
        <v>0.59860000000000002</v>
      </c>
      <c r="AM279" s="29" t="s">
        <v>443</v>
      </c>
    </row>
    <row r="280" spans="1:39" ht="15">
      <c r="A280" s="29" t="s">
        <v>363</v>
      </c>
      <c r="B280" s="33">
        <v>43129</v>
      </c>
      <c r="C280" s="532">
        <v>0.50105283864476058</v>
      </c>
      <c r="D280" s="643">
        <v>0.5</v>
      </c>
      <c r="E280" s="594">
        <v>0.29499999999999998</v>
      </c>
      <c r="F280" s="593">
        <v>1.82</v>
      </c>
      <c r="G280" s="594">
        <v>0.57699999999999996</v>
      </c>
      <c r="H280" s="29" t="s">
        <v>348</v>
      </c>
      <c r="I280" s="29" t="s">
        <v>349</v>
      </c>
      <c r="J280" s="29" t="s">
        <v>349</v>
      </c>
      <c r="K280" s="29">
        <v>13.3</v>
      </c>
      <c r="L280" s="29">
        <v>115</v>
      </c>
      <c r="M280" s="643">
        <v>13</v>
      </c>
      <c r="N280" s="643">
        <v>120</v>
      </c>
      <c r="O280" s="643">
        <v>0.5</v>
      </c>
      <c r="P280" s="29" t="s">
        <v>326</v>
      </c>
      <c r="Q280" s="29" t="s">
        <v>326</v>
      </c>
      <c r="R280" s="32"/>
      <c r="S280" s="32"/>
      <c r="T280" s="586">
        <v>8.0221914641971412E-2</v>
      </c>
      <c r="U280" s="11">
        <v>36.371699999999997</v>
      </c>
      <c r="V280" s="11">
        <v>23.531300000000002</v>
      </c>
      <c r="W280" s="11">
        <v>53.334023999999999</v>
      </c>
      <c r="X280" s="10">
        <v>1024.8205</v>
      </c>
      <c r="Y280" s="11">
        <v>6.9067999999999996</v>
      </c>
      <c r="Z280" s="10">
        <v>100.252</v>
      </c>
      <c r="AA280" s="11">
        <v>8.2379999999999995</v>
      </c>
      <c r="AB280" s="11">
        <v>0.24329999999999999</v>
      </c>
      <c r="AC280" s="11">
        <v>0.3241</v>
      </c>
      <c r="AD280" s="11">
        <v>36.371299999999998</v>
      </c>
      <c r="AE280" s="11">
        <v>23.526900000000001</v>
      </c>
      <c r="AF280" s="11">
        <v>53.331270000000004</v>
      </c>
      <c r="AG280" s="10">
        <v>1024.8462999999999</v>
      </c>
      <c r="AH280" s="11">
        <v>6.8765000000000001</v>
      </c>
      <c r="AI280" s="10">
        <v>99.805000000000007</v>
      </c>
      <c r="AJ280" s="11">
        <v>8.2370000000000001</v>
      </c>
      <c r="AK280" s="11">
        <v>0.71040000000000003</v>
      </c>
      <c r="AL280" s="11">
        <v>0.62529999999999997</v>
      </c>
      <c r="AM280" s="588">
        <v>6.8</v>
      </c>
    </row>
    <row r="281" spans="1:39" ht="15">
      <c r="A281" s="29" t="s">
        <v>363</v>
      </c>
      <c r="B281" s="33">
        <v>43136</v>
      </c>
      <c r="C281" s="532">
        <v>0.42698903749642669</v>
      </c>
      <c r="D281" s="29" t="s">
        <v>350</v>
      </c>
      <c r="E281" s="594">
        <v>0.65700000000000003</v>
      </c>
      <c r="F281" s="593">
        <v>1.9</v>
      </c>
      <c r="G281" s="594">
        <v>0.443</v>
      </c>
      <c r="H281" s="29" t="s">
        <v>348</v>
      </c>
      <c r="I281" s="29" t="s">
        <v>349</v>
      </c>
      <c r="J281" s="29" t="s">
        <v>349</v>
      </c>
      <c r="K281" s="588">
        <v>15.1</v>
      </c>
      <c r="L281" s="588">
        <v>124</v>
      </c>
      <c r="M281" s="643">
        <v>15</v>
      </c>
      <c r="N281" s="643">
        <v>120</v>
      </c>
      <c r="O281" s="643">
        <v>0.5</v>
      </c>
      <c r="P281" s="29" t="s">
        <v>326</v>
      </c>
      <c r="Q281" s="29" t="s">
        <v>326</v>
      </c>
      <c r="R281" s="32"/>
      <c r="S281" s="32"/>
      <c r="T281" s="586">
        <v>7.0436403714255538E-2</v>
      </c>
      <c r="U281" s="11">
        <v>36.369199999999999</v>
      </c>
      <c r="V281" s="11">
        <v>23.5991</v>
      </c>
      <c r="W281" s="11">
        <v>53.403466000000002</v>
      </c>
      <c r="X281" s="10">
        <v>1024.8004000000001</v>
      </c>
      <c r="Y281" s="11">
        <v>7.0190999999999999</v>
      </c>
      <c r="Z281" s="10">
        <v>102</v>
      </c>
      <c r="AA281" s="11">
        <v>8.25</v>
      </c>
      <c r="AB281" s="11">
        <v>0.308</v>
      </c>
      <c r="AC281" s="11">
        <v>0.3029</v>
      </c>
      <c r="AD281" s="11">
        <v>36.459200000000003</v>
      </c>
      <c r="AE281" s="11">
        <v>23.275300000000001</v>
      </c>
      <c r="AF281" s="11">
        <v>53.179499</v>
      </c>
      <c r="AG281" s="10">
        <v>1025.0238999999999</v>
      </c>
      <c r="AH281" s="11">
        <v>6.6919000000000004</v>
      </c>
      <c r="AI281" s="10">
        <v>96.751999999999995</v>
      </c>
      <c r="AJ281" s="11">
        <v>8.2309999999999999</v>
      </c>
      <c r="AK281" s="11">
        <v>0.38390000000000002</v>
      </c>
      <c r="AL281" s="11">
        <v>0.92879999999999996</v>
      </c>
      <c r="AM281" s="588">
        <v>10.1</v>
      </c>
    </row>
    <row r="282" spans="1:39" ht="15">
      <c r="A282" s="29" t="s">
        <v>363</v>
      </c>
      <c r="B282" s="33">
        <v>43143</v>
      </c>
      <c r="C282" s="532">
        <v>0.31112869303561869</v>
      </c>
      <c r="D282" s="29" t="s">
        <v>350</v>
      </c>
      <c r="E282" s="594">
        <v>0.39900000000000002</v>
      </c>
      <c r="F282" s="593">
        <v>3.26</v>
      </c>
      <c r="G282" s="594">
        <v>0.43099999999999999</v>
      </c>
      <c r="H282" s="29" t="s">
        <v>348</v>
      </c>
      <c r="I282" s="643">
        <v>3</v>
      </c>
      <c r="J282" s="29" t="s">
        <v>349</v>
      </c>
      <c r="K282" s="588">
        <v>11.9</v>
      </c>
      <c r="L282" s="588">
        <v>113</v>
      </c>
      <c r="M282" s="643">
        <v>12</v>
      </c>
      <c r="N282" s="643">
        <v>110</v>
      </c>
      <c r="O282" s="643">
        <v>0.3</v>
      </c>
      <c r="P282" s="29" t="s">
        <v>326</v>
      </c>
      <c r="Q282" s="29" t="s">
        <v>326</v>
      </c>
      <c r="R282" s="32"/>
      <c r="S282" s="32"/>
      <c r="T282" s="586">
        <v>6.9554967939070081E-2</v>
      </c>
      <c r="U282" s="11">
        <v>36.497500000000002</v>
      </c>
      <c r="V282" s="11">
        <v>23.272300000000001</v>
      </c>
      <c r="W282" s="11">
        <v>53.219479</v>
      </c>
      <c r="X282" s="10">
        <v>1024.9922999999999</v>
      </c>
      <c r="Y282" s="11">
        <v>6.9184000000000001</v>
      </c>
      <c r="Z282" s="10">
        <v>100.04300000000001</v>
      </c>
      <c r="AA282" s="11">
        <v>8.327</v>
      </c>
      <c r="AB282" s="11">
        <v>0.13900000000000001</v>
      </c>
      <c r="AC282" s="11">
        <v>0.51229999999999998</v>
      </c>
      <c r="AD282" s="11">
        <v>36.490400000000001</v>
      </c>
      <c r="AE282" s="11">
        <v>23.191299999999998</v>
      </c>
      <c r="AF282" s="11">
        <v>53.129179999999998</v>
      </c>
      <c r="AG282" s="10">
        <v>1025.0667000000001</v>
      </c>
      <c r="AH282" s="11">
        <v>6.8842999999999996</v>
      </c>
      <c r="AI282" s="10">
        <v>99.406000000000006</v>
      </c>
      <c r="AJ282" s="11">
        <v>8.3279999999999994</v>
      </c>
      <c r="AK282" s="11">
        <v>0.20730000000000001</v>
      </c>
      <c r="AL282" s="11">
        <v>0.55289999999999995</v>
      </c>
      <c r="AM282" s="588">
        <v>9.6999999999999993</v>
      </c>
    </row>
    <row r="283" spans="1:39" ht="15">
      <c r="A283" s="29" t="s">
        <v>363</v>
      </c>
      <c r="B283" s="33">
        <v>43150</v>
      </c>
      <c r="C283" s="532">
        <v>0.40801383404473529</v>
      </c>
      <c r="D283" s="29" t="s">
        <v>350</v>
      </c>
      <c r="E283" s="594">
        <v>0.52500000000000002</v>
      </c>
      <c r="F283" s="593">
        <v>1.95</v>
      </c>
      <c r="G283" s="594">
        <v>0.53</v>
      </c>
      <c r="H283" s="29" t="s">
        <v>348</v>
      </c>
      <c r="I283" s="29" t="s">
        <v>349</v>
      </c>
      <c r="J283" s="29" t="s">
        <v>349</v>
      </c>
      <c r="K283" s="588">
        <v>12.5</v>
      </c>
      <c r="L283" s="588">
        <v>105</v>
      </c>
      <c r="M283" s="643">
        <v>12</v>
      </c>
      <c r="N283" s="643">
        <v>100</v>
      </c>
      <c r="O283" s="643">
        <v>0.4</v>
      </c>
      <c r="P283" s="29" t="s">
        <v>326</v>
      </c>
      <c r="Q283" s="29" t="s">
        <v>326</v>
      </c>
      <c r="R283" s="32"/>
      <c r="S283" s="32"/>
      <c r="T283" s="586">
        <v>0.10099040291734451</v>
      </c>
      <c r="U283" s="11">
        <v>36.433700000000002</v>
      </c>
      <c r="V283" s="11">
        <v>23.3432</v>
      </c>
      <c r="W283" s="11">
        <v>53.213155999999998</v>
      </c>
      <c r="X283" s="10">
        <v>1024.9253000000001</v>
      </c>
      <c r="Y283" s="11">
        <v>6.8875000000000002</v>
      </c>
      <c r="Z283" s="10">
        <v>99.682000000000002</v>
      </c>
      <c r="AA283" s="11">
        <v>8.3559999999999999</v>
      </c>
      <c r="AB283" s="11">
        <v>0.15459999999999999</v>
      </c>
      <c r="AC283" s="11">
        <v>0.46100000000000002</v>
      </c>
      <c r="AD283" s="11">
        <v>36.436300000000003</v>
      </c>
      <c r="AE283" s="11">
        <v>23.3371</v>
      </c>
      <c r="AF283" s="11">
        <v>53.214714000000001</v>
      </c>
      <c r="AG283" s="10">
        <v>1024.9740999999999</v>
      </c>
      <c r="AH283" s="11">
        <v>6.8727999999999998</v>
      </c>
      <c r="AI283" s="10">
        <v>99.46</v>
      </c>
      <c r="AJ283" s="11">
        <v>8.3550000000000004</v>
      </c>
      <c r="AK283" s="11">
        <v>8.5800000000000001E-2</v>
      </c>
      <c r="AL283" s="11">
        <v>0.5494</v>
      </c>
      <c r="AM283" s="588">
        <v>8.8000000000000007</v>
      </c>
    </row>
    <row r="284" spans="1:39" ht="15">
      <c r="A284" s="29" t="s">
        <v>363</v>
      </c>
      <c r="B284" s="33">
        <v>43157</v>
      </c>
      <c r="C284" s="532">
        <v>0.24214889418806287</v>
      </c>
      <c r="D284" s="29" t="s">
        <v>350</v>
      </c>
      <c r="E284" s="594">
        <v>1.42</v>
      </c>
      <c r="F284" s="593">
        <v>2.64</v>
      </c>
      <c r="G284" s="594">
        <v>0.72599999999999998</v>
      </c>
      <c r="H284" s="29" t="s">
        <v>348</v>
      </c>
      <c r="I284" s="643">
        <v>3</v>
      </c>
      <c r="J284" s="29" t="s">
        <v>349</v>
      </c>
      <c r="K284" s="588">
        <v>13.8</v>
      </c>
      <c r="L284" s="588">
        <v>102</v>
      </c>
      <c r="M284" s="643">
        <v>14</v>
      </c>
      <c r="N284" s="643">
        <v>100</v>
      </c>
      <c r="O284" s="643">
        <v>0.3</v>
      </c>
      <c r="P284" s="29" t="s">
        <v>326</v>
      </c>
      <c r="Q284" s="29" t="s">
        <v>326</v>
      </c>
      <c r="R284" s="32"/>
      <c r="S284" s="32"/>
      <c r="T284" s="586">
        <v>7.6781540633145906E-2</v>
      </c>
      <c r="U284" s="11">
        <v>36.625300000000003</v>
      </c>
      <c r="V284" s="11">
        <v>23.232199999999999</v>
      </c>
      <c r="W284" s="11">
        <v>53.341749999999998</v>
      </c>
      <c r="X284" s="10">
        <v>1025.1016999999999</v>
      </c>
      <c r="Y284" s="11">
        <v>6.8235999999999999</v>
      </c>
      <c r="Z284" s="10">
        <v>98.676000000000002</v>
      </c>
      <c r="AA284" s="11">
        <v>8.2260000000000009</v>
      </c>
      <c r="AB284" s="11">
        <v>0.2661</v>
      </c>
      <c r="AC284" s="11">
        <v>0.46129999999999999</v>
      </c>
      <c r="AD284" s="11">
        <v>36.616999999999997</v>
      </c>
      <c r="AE284" s="11">
        <v>23.1859</v>
      </c>
      <c r="AF284" s="11">
        <v>53.288894999999997</v>
      </c>
      <c r="AG284" s="10">
        <v>1025.1826000000001</v>
      </c>
      <c r="AH284" s="11">
        <v>6.7565</v>
      </c>
      <c r="AI284" s="10">
        <v>97.623000000000005</v>
      </c>
      <c r="AJ284" s="11">
        <v>8.2279999999999998</v>
      </c>
      <c r="AK284" s="11">
        <v>0.3513</v>
      </c>
      <c r="AL284" s="11">
        <v>0.68089999999999995</v>
      </c>
      <c r="AM284" s="588">
        <v>11.5</v>
      </c>
    </row>
    <row r="285" spans="1:39" ht="15">
      <c r="A285" s="29" t="s">
        <v>363</v>
      </c>
      <c r="B285" s="33">
        <v>43164</v>
      </c>
      <c r="C285" s="532">
        <v>0.66133134887306555</v>
      </c>
      <c r="D285" s="643">
        <v>0.7</v>
      </c>
      <c r="E285" s="594">
        <v>-9.4600000000000004E-2</v>
      </c>
      <c r="F285" s="593">
        <v>2.96</v>
      </c>
      <c r="G285" s="594">
        <v>0.56200000000000006</v>
      </c>
      <c r="H285" s="29" t="s">
        <v>348</v>
      </c>
      <c r="I285" s="643">
        <v>3</v>
      </c>
      <c r="J285" s="29" t="s">
        <v>349</v>
      </c>
      <c r="K285" s="588">
        <v>18.2</v>
      </c>
      <c r="L285" s="588">
        <v>123</v>
      </c>
      <c r="M285" s="643">
        <v>18</v>
      </c>
      <c r="N285" s="643">
        <v>120</v>
      </c>
      <c r="O285" s="643">
        <v>0.5</v>
      </c>
      <c r="P285" s="29" t="s">
        <v>326</v>
      </c>
      <c r="Q285" s="29" t="s">
        <v>326</v>
      </c>
      <c r="R285" s="32"/>
      <c r="S285" s="32"/>
      <c r="T285" s="586">
        <v>6.8154532866367218E-2</v>
      </c>
      <c r="U285" s="11">
        <v>36.423900000000003</v>
      </c>
      <c r="V285" s="11">
        <v>22.536000000000001</v>
      </c>
      <c r="W285" s="11">
        <v>52.336982999999996</v>
      </c>
      <c r="X285" s="10">
        <v>1025.1514</v>
      </c>
      <c r="Y285" s="11">
        <v>7.3002000000000002</v>
      </c>
      <c r="Z285" s="10">
        <v>104.17100000000001</v>
      </c>
      <c r="AA285" s="11">
        <v>8.3089999999999993</v>
      </c>
      <c r="AB285" s="11">
        <v>0.1336</v>
      </c>
      <c r="AC285" s="11">
        <v>0.48080000000000001</v>
      </c>
      <c r="AD285" s="11">
        <v>36.790399999999998</v>
      </c>
      <c r="AE285" s="11">
        <v>22.4986</v>
      </c>
      <c r="AF285" s="11">
        <v>52.769029000000003</v>
      </c>
      <c r="AG285" s="10">
        <v>1025.4873</v>
      </c>
      <c r="AH285" s="11">
        <v>6.7945000000000002</v>
      </c>
      <c r="AI285" s="10">
        <v>97.097999999999999</v>
      </c>
      <c r="AJ285" s="11">
        <v>8.2829999999999995</v>
      </c>
      <c r="AK285" s="11">
        <v>0.2626</v>
      </c>
      <c r="AL285" s="11">
        <v>0.751</v>
      </c>
      <c r="AM285" s="588">
        <v>11.2</v>
      </c>
    </row>
    <row r="286" spans="1:39" ht="15">
      <c r="A286" s="29" t="s">
        <v>363</v>
      </c>
      <c r="B286" s="33">
        <v>43171</v>
      </c>
      <c r="C286" s="532">
        <v>0.55713709133755962</v>
      </c>
      <c r="D286" s="643">
        <v>0.6</v>
      </c>
      <c r="E286" s="594">
        <v>0.21299999999999999</v>
      </c>
      <c r="F286" s="593">
        <v>2.52</v>
      </c>
      <c r="G286" s="594">
        <v>1</v>
      </c>
      <c r="H286" s="29" t="s">
        <v>348</v>
      </c>
      <c r="I286" s="643">
        <v>3</v>
      </c>
      <c r="J286" s="29" t="s">
        <v>349</v>
      </c>
      <c r="K286" s="588">
        <v>13.6</v>
      </c>
      <c r="L286" s="588">
        <v>104</v>
      </c>
      <c r="M286" s="643">
        <v>14</v>
      </c>
      <c r="N286" s="643">
        <v>100</v>
      </c>
      <c r="O286" s="643">
        <v>0.3</v>
      </c>
      <c r="P286" s="29" t="s">
        <v>326</v>
      </c>
      <c r="Q286" s="29" t="s">
        <v>326</v>
      </c>
      <c r="R286" s="32"/>
      <c r="S286" s="32"/>
      <c r="T286" s="586">
        <v>6.6732141917410059E-2</v>
      </c>
      <c r="U286" s="11">
        <v>36.785699999999999</v>
      </c>
      <c r="V286" s="11">
        <v>22.974699999999999</v>
      </c>
      <c r="W286" s="11">
        <v>53.270871999999997</v>
      </c>
      <c r="X286" s="10">
        <v>1025.2973</v>
      </c>
      <c r="Y286" s="11">
        <v>7.1809000000000003</v>
      </c>
      <c r="Z286" s="10">
        <v>103.47499999999999</v>
      </c>
      <c r="AA286" s="11">
        <v>8.3140000000000001</v>
      </c>
      <c r="AB286" s="11">
        <v>0.8901</v>
      </c>
      <c r="AC286" s="11">
        <v>0.66059999999999997</v>
      </c>
      <c r="AD286" s="11">
        <v>36.853400000000001</v>
      </c>
      <c r="AE286" s="11">
        <v>22.680700000000002</v>
      </c>
      <c r="AF286" s="11">
        <v>53.046840000000003</v>
      </c>
      <c r="AG286" s="10">
        <v>1025.4952000000001</v>
      </c>
      <c r="AH286" s="11">
        <v>6.8654999999999999</v>
      </c>
      <c r="AI286" s="10">
        <v>98.462000000000003</v>
      </c>
      <c r="AJ286" s="11">
        <v>8.2989999999999995</v>
      </c>
      <c r="AK286" s="11">
        <v>0.20180000000000001</v>
      </c>
      <c r="AL286" s="11">
        <v>0.7964</v>
      </c>
      <c r="AM286" s="588">
        <v>12.9</v>
      </c>
    </row>
    <row r="287" spans="1:39" ht="15">
      <c r="A287" s="29" t="s">
        <v>363</v>
      </c>
      <c r="B287" s="33">
        <v>43178</v>
      </c>
      <c r="C287" s="532">
        <v>0.35270437021390405</v>
      </c>
      <c r="D287" s="29" t="s">
        <v>350</v>
      </c>
      <c r="E287" s="594">
        <v>2.46E-2</v>
      </c>
      <c r="F287" s="593">
        <v>2.5499999999999998</v>
      </c>
      <c r="G287" s="594">
        <v>0.85799999999999998</v>
      </c>
      <c r="H287" s="29" t="s">
        <v>348</v>
      </c>
      <c r="I287" s="643">
        <v>3</v>
      </c>
      <c r="J287" s="29" t="s">
        <v>349</v>
      </c>
      <c r="K287" s="588">
        <v>14.3</v>
      </c>
      <c r="L287" s="588">
        <v>106</v>
      </c>
      <c r="M287" s="643">
        <v>14</v>
      </c>
      <c r="N287" s="643">
        <v>110</v>
      </c>
      <c r="O287" s="643">
        <v>0.5</v>
      </c>
      <c r="P287" s="29" t="s">
        <v>326</v>
      </c>
      <c r="Q287" s="29" t="s">
        <v>326</v>
      </c>
      <c r="R287" s="32"/>
      <c r="S287" s="32"/>
      <c r="T287" s="586">
        <v>7.3383407722490274E-2</v>
      </c>
      <c r="U287" s="11">
        <v>36.771099999999997</v>
      </c>
      <c r="V287" s="11">
        <v>22.8535</v>
      </c>
      <c r="W287" s="11">
        <v>53.121664000000003</v>
      </c>
      <c r="X287" s="10">
        <v>1025.3232</v>
      </c>
      <c r="Y287" s="11">
        <v>6.8544</v>
      </c>
      <c r="Z287" s="10">
        <v>98.552999999999997</v>
      </c>
      <c r="AA287" s="11">
        <v>8.1910000000000007</v>
      </c>
      <c r="AB287" s="11">
        <v>0.22409999999999999</v>
      </c>
      <c r="AC287" s="11">
        <v>0.52249999999999996</v>
      </c>
      <c r="AD287" s="11">
        <v>36.795000000000002</v>
      </c>
      <c r="AE287" s="11">
        <v>22.346399999999999</v>
      </c>
      <c r="AF287" s="11">
        <v>52.611004000000001</v>
      </c>
      <c r="AG287" s="10">
        <v>1025.5335</v>
      </c>
      <c r="AH287" s="11">
        <v>6.9325999999999999</v>
      </c>
      <c r="AI287" s="10">
        <v>98.81</v>
      </c>
      <c r="AJ287" s="11">
        <v>8.1980000000000004</v>
      </c>
      <c r="AK287" s="11">
        <v>0.33050000000000002</v>
      </c>
      <c r="AL287" s="11">
        <v>1.0483</v>
      </c>
      <c r="AM287" s="588">
        <v>8.5</v>
      </c>
    </row>
    <row r="288" spans="1:39" ht="15">
      <c r="A288" s="29" t="s">
        <v>363</v>
      </c>
      <c r="B288" s="33">
        <v>43185</v>
      </c>
      <c r="C288" s="532">
        <v>5.0342210311902686</v>
      </c>
      <c r="D288" s="643">
        <v>5</v>
      </c>
      <c r="E288" s="594">
        <v>4.9000000000000004</v>
      </c>
      <c r="F288" s="593">
        <v>3.22</v>
      </c>
      <c r="G288" s="594">
        <v>2.14</v>
      </c>
      <c r="H288" s="643">
        <v>5</v>
      </c>
      <c r="I288" s="643">
        <v>3</v>
      </c>
      <c r="J288" s="643">
        <v>2</v>
      </c>
      <c r="K288" s="588">
        <v>13.6</v>
      </c>
      <c r="L288" s="588">
        <v>119</v>
      </c>
      <c r="M288" s="643">
        <v>14</v>
      </c>
      <c r="N288" s="643">
        <v>120</v>
      </c>
      <c r="O288" s="643">
        <v>0.7</v>
      </c>
      <c r="P288" s="29" t="s">
        <v>326</v>
      </c>
      <c r="Q288" s="643">
        <v>0.1</v>
      </c>
      <c r="R288" s="32"/>
      <c r="S288" s="32"/>
      <c r="T288" s="586">
        <v>9.3522084907664296E-2</v>
      </c>
      <c r="U288" s="11">
        <v>36.827300000000001</v>
      </c>
      <c r="V288" s="11">
        <v>22.220800000000001</v>
      </c>
      <c r="W288" s="11">
        <v>52.511918999999999</v>
      </c>
      <c r="X288" s="10">
        <v>1025.5467000000001</v>
      </c>
      <c r="Y288" s="11">
        <v>6.8129</v>
      </c>
      <c r="Z288" s="10">
        <v>96.906000000000006</v>
      </c>
      <c r="AA288" s="11">
        <v>8.2210000000000001</v>
      </c>
      <c r="AB288" s="11">
        <v>0.58130000000000004</v>
      </c>
      <c r="AC288" s="11">
        <v>0.57040000000000002</v>
      </c>
      <c r="AD288" s="11">
        <v>36.879100000000001</v>
      </c>
      <c r="AE288" s="11">
        <v>22.162800000000001</v>
      </c>
      <c r="AF288" s="11">
        <v>52.522925999999998</v>
      </c>
      <c r="AG288" s="10">
        <v>1025.6778999999999</v>
      </c>
      <c r="AH288" s="11">
        <v>6.7423999999999999</v>
      </c>
      <c r="AI288" s="10">
        <v>95.834999999999994</v>
      </c>
      <c r="AJ288" s="11">
        <v>8.2219999999999995</v>
      </c>
      <c r="AK288" s="11">
        <v>0.97040000000000004</v>
      </c>
      <c r="AL288" s="11">
        <v>1.0924</v>
      </c>
      <c r="AM288" s="588">
        <v>7.2</v>
      </c>
    </row>
    <row r="289" spans="1:39">
      <c r="A289" s="539"/>
      <c r="B289" s="539"/>
      <c r="C289" s="539"/>
      <c r="D289" s="539"/>
      <c r="E289" s="592"/>
      <c r="F289" s="592"/>
      <c r="G289" s="592"/>
      <c r="H289" s="539"/>
      <c r="I289" s="539"/>
      <c r="J289" s="539"/>
      <c r="K289" s="539"/>
      <c r="L289" s="539"/>
      <c r="M289" s="539"/>
      <c r="N289" s="539"/>
      <c r="O289" s="539"/>
      <c r="P289" s="539"/>
      <c r="Q289" s="539"/>
      <c r="R289" s="539"/>
      <c r="S289" s="539"/>
      <c r="T289" s="591"/>
      <c r="U289" s="195"/>
      <c r="V289" s="195"/>
      <c r="W289" s="195"/>
      <c r="X289" s="195"/>
      <c r="Y289" s="195"/>
      <c r="Z289" s="195"/>
      <c r="AA289" s="195"/>
      <c r="AB289" s="195"/>
      <c r="AC289" s="195"/>
      <c r="AD289" s="195"/>
      <c r="AE289" s="195"/>
      <c r="AF289" s="195"/>
      <c r="AG289" s="195"/>
      <c r="AH289" s="195"/>
      <c r="AI289" s="195"/>
      <c r="AJ289" s="195"/>
      <c r="AK289" s="195"/>
      <c r="AL289" s="195"/>
      <c r="AM289" s="10"/>
    </row>
    <row r="290" spans="1:39" ht="15">
      <c r="A290" s="29" t="s">
        <v>364</v>
      </c>
      <c r="B290" s="33">
        <v>43070</v>
      </c>
      <c r="C290" s="511">
        <v>1.6080174126999149</v>
      </c>
      <c r="D290" s="643">
        <v>1.6</v>
      </c>
      <c r="E290" s="587">
        <v>1.83</v>
      </c>
      <c r="F290" s="588">
        <v>4.78</v>
      </c>
      <c r="G290" s="587">
        <v>2.48</v>
      </c>
      <c r="H290" s="29" t="s">
        <v>348</v>
      </c>
      <c r="I290" s="643">
        <v>5</v>
      </c>
      <c r="J290" s="643">
        <v>2</v>
      </c>
      <c r="K290" s="588">
        <v>12.3</v>
      </c>
      <c r="L290" s="588">
        <v>91.2</v>
      </c>
      <c r="M290" s="643">
        <v>12</v>
      </c>
      <c r="N290" s="643">
        <v>90</v>
      </c>
      <c r="O290" s="32">
        <v>0.2</v>
      </c>
      <c r="P290" s="29" t="s">
        <v>326</v>
      </c>
      <c r="Q290" s="29" t="s">
        <v>326</v>
      </c>
      <c r="R290" s="32"/>
      <c r="S290" s="32"/>
      <c r="T290" s="586">
        <v>7.8763926106129339E-2</v>
      </c>
      <c r="U290" s="11">
        <v>35.861600000000003</v>
      </c>
      <c r="V290" s="11">
        <v>21.0383</v>
      </c>
      <c r="W290" s="11">
        <v>50.048133</v>
      </c>
      <c r="X290" s="10">
        <v>1025.1412</v>
      </c>
      <c r="Y290" s="11">
        <v>8.0029000000000003</v>
      </c>
      <c r="Z290" s="10">
        <v>110.83499999999999</v>
      </c>
      <c r="AA290" s="11">
        <v>8.2360000000000007</v>
      </c>
      <c r="AB290" s="11">
        <v>0.43509999999999999</v>
      </c>
      <c r="AC290" s="11">
        <v>0.4143</v>
      </c>
      <c r="AD290" s="11">
        <v>35.845199999999998</v>
      </c>
      <c r="AE290" s="11">
        <v>20.986000000000001</v>
      </c>
      <c r="AF290" s="11">
        <v>49.974381000000001</v>
      </c>
      <c r="AG290" s="10">
        <v>1025.1556</v>
      </c>
      <c r="AH290" s="11">
        <v>8.1694999999999993</v>
      </c>
      <c r="AI290" s="10">
        <v>113.02500000000001</v>
      </c>
      <c r="AJ290" s="11">
        <v>8.2509999999999994</v>
      </c>
      <c r="AK290" s="11">
        <v>0.38879999999999998</v>
      </c>
      <c r="AL290" s="11">
        <v>0.3821</v>
      </c>
      <c r="AM290" s="588">
        <v>7.6</v>
      </c>
    </row>
    <row r="291" spans="1:39" ht="15">
      <c r="A291" s="29" t="s">
        <v>364</v>
      </c>
      <c r="B291" s="33">
        <v>43077</v>
      </c>
      <c r="C291" s="532">
        <v>1.1797336046181508</v>
      </c>
      <c r="D291" s="643">
        <v>1.2</v>
      </c>
      <c r="E291" s="587">
        <v>1.1000000000000001</v>
      </c>
      <c r="F291" s="588">
        <v>3.96</v>
      </c>
      <c r="G291" s="587">
        <v>1.1200000000000001</v>
      </c>
      <c r="H291" s="29" t="s">
        <v>348</v>
      </c>
      <c r="I291" s="643">
        <v>4</v>
      </c>
      <c r="J291" s="29" t="s">
        <v>349</v>
      </c>
      <c r="K291" s="593">
        <v>12.5</v>
      </c>
      <c r="L291" s="593">
        <v>92.3</v>
      </c>
      <c r="M291" s="643">
        <v>12</v>
      </c>
      <c r="N291" s="643">
        <v>90</v>
      </c>
      <c r="O291" s="643">
        <v>0.3</v>
      </c>
      <c r="P291" s="29" t="s">
        <v>326</v>
      </c>
      <c r="Q291" s="643">
        <v>0.1</v>
      </c>
      <c r="R291" s="32"/>
      <c r="S291" s="32"/>
      <c r="T291" s="586">
        <v>0.10278876072205378</v>
      </c>
      <c r="U291" s="11">
        <v>35.930300000000003</v>
      </c>
      <c r="V291" s="11">
        <v>21.479700000000001</v>
      </c>
      <c r="W291" s="11">
        <v>50.595413999999998</v>
      </c>
      <c r="X291" s="10">
        <v>1025.0714</v>
      </c>
      <c r="Y291" s="11">
        <v>7.9080000000000004</v>
      </c>
      <c r="Z291" s="10">
        <v>110.435</v>
      </c>
      <c r="AA291" s="11">
        <v>8.2569999999999997</v>
      </c>
      <c r="AB291" s="11">
        <v>0.24429999999999999</v>
      </c>
      <c r="AC291" s="11">
        <v>0.44269999999999998</v>
      </c>
      <c r="AD291" s="11">
        <v>35.931100000000001</v>
      </c>
      <c r="AE291" s="11">
        <v>21.433499999999999</v>
      </c>
      <c r="AF291" s="11">
        <v>50.549328000000003</v>
      </c>
      <c r="AG291" s="10">
        <v>1025.0967000000001</v>
      </c>
      <c r="AH291" s="11">
        <v>8.0431000000000008</v>
      </c>
      <c r="AI291" s="10">
        <v>112.229</v>
      </c>
      <c r="AJ291" s="11">
        <v>8.2590000000000003</v>
      </c>
      <c r="AK291" s="11">
        <v>0.26519999999999999</v>
      </c>
      <c r="AL291" s="11">
        <v>0.47749999999999998</v>
      </c>
      <c r="AM291" s="588">
        <v>5.5</v>
      </c>
    </row>
    <row r="292" spans="1:39" ht="15">
      <c r="A292" s="29" t="s">
        <v>364</v>
      </c>
      <c r="B292" s="33">
        <v>43084</v>
      </c>
      <c r="C292" s="532">
        <v>1.6936381848463924</v>
      </c>
      <c r="D292" s="643">
        <v>1.7</v>
      </c>
      <c r="E292" s="594">
        <v>2.71</v>
      </c>
      <c r="F292" s="593">
        <v>4.29</v>
      </c>
      <c r="G292" s="594">
        <v>1.39</v>
      </c>
      <c r="H292" s="29" t="s">
        <v>348</v>
      </c>
      <c r="I292" s="643">
        <v>4</v>
      </c>
      <c r="J292" s="29" t="s">
        <v>349</v>
      </c>
      <c r="K292" s="588">
        <v>12.7</v>
      </c>
      <c r="L292" s="31">
        <v>100</v>
      </c>
      <c r="M292" s="643">
        <v>13</v>
      </c>
      <c r="N292" s="643">
        <v>100</v>
      </c>
      <c r="O292" s="643">
        <v>0.3</v>
      </c>
      <c r="P292" s="29" t="s">
        <v>326</v>
      </c>
      <c r="Q292" s="29" t="s">
        <v>326</v>
      </c>
      <c r="R292" s="32"/>
      <c r="S292" s="32"/>
      <c r="T292" s="586">
        <v>8.4649354911889366E-2</v>
      </c>
      <c r="U292" s="11">
        <v>36.076300000000003</v>
      </c>
      <c r="V292" s="11">
        <v>22.5685</v>
      </c>
      <c r="W292" s="11">
        <v>51.927405</v>
      </c>
      <c r="X292" s="10">
        <v>1024.8770999999999</v>
      </c>
      <c r="Y292" s="11">
        <v>7.6581999999999999</v>
      </c>
      <c r="Z292" s="10">
        <v>109.122</v>
      </c>
      <c r="AA292" s="11">
        <v>8.2390000000000008</v>
      </c>
      <c r="AB292" s="11">
        <v>0.46179999999999999</v>
      </c>
      <c r="AC292" s="11">
        <v>0.37090000000000001</v>
      </c>
      <c r="AD292" s="11">
        <v>36.076000000000001</v>
      </c>
      <c r="AE292" s="11">
        <v>22.5776</v>
      </c>
      <c r="AF292" s="11">
        <v>51.937753999999998</v>
      </c>
      <c r="AG292" s="10">
        <v>1024.8847000000001</v>
      </c>
      <c r="AH292" s="11">
        <v>7.7477999999999998</v>
      </c>
      <c r="AI292" s="10">
        <v>110.41500000000001</v>
      </c>
      <c r="AJ292" s="11">
        <v>8.2430000000000003</v>
      </c>
      <c r="AK292" s="11">
        <v>0.45860000000000001</v>
      </c>
      <c r="AL292" s="11">
        <v>0.36840000000000001</v>
      </c>
      <c r="AM292" s="588">
        <v>5.4</v>
      </c>
    </row>
    <row r="293" spans="1:39" ht="15">
      <c r="A293" s="29" t="s">
        <v>364</v>
      </c>
      <c r="B293" s="33">
        <v>43091</v>
      </c>
      <c r="C293" s="532">
        <v>1.0793520562344321</v>
      </c>
      <c r="D293" s="643">
        <v>1.1000000000000001</v>
      </c>
      <c r="E293" s="594">
        <v>1.1599999999999999</v>
      </c>
      <c r="F293" s="593">
        <v>2.79</v>
      </c>
      <c r="G293" s="594">
        <v>0.65500000000000003</v>
      </c>
      <c r="H293" s="29" t="s">
        <v>348</v>
      </c>
      <c r="I293" s="643">
        <v>3</v>
      </c>
      <c r="J293" s="29" t="s">
        <v>349</v>
      </c>
      <c r="K293" s="29">
        <v>14.8</v>
      </c>
      <c r="L293" s="31">
        <v>103</v>
      </c>
      <c r="M293" s="643">
        <v>15</v>
      </c>
      <c r="N293" s="643">
        <v>100</v>
      </c>
      <c r="O293" s="643">
        <v>0.5</v>
      </c>
      <c r="P293" s="29" t="s">
        <v>326</v>
      </c>
      <c r="Q293" s="29" t="s">
        <v>326</v>
      </c>
      <c r="R293" s="32"/>
      <c r="S293" s="32"/>
      <c r="T293" s="586">
        <v>9.1462943075853134E-2</v>
      </c>
      <c r="U293" s="11">
        <v>36.244900000000001</v>
      </c>
      <c r="V293" s="11">
        <v>22.1493</v>
      </c>
      <c r="W293" s="11">
        <v>51.697890999999998</v>
      </c>
      <c r="X293" s="10">
        <v>1025.1243999999999</v>
      </c>
      <c r="Y293" s="11">
        <v>8.1636000000000006</v>
      </c>
      <c r="Z293" s="10">
        <v>115.58</v>
      </c>
      <c r="AA293" s="11">
        <v>8.2550000000000008</v>
      </c>
      <c r="AB293" s="11">
        <v>0.27879999999999999</v>
      </c>
      <c r="AC293" s="11">
        <v>6.6E-3</v>
      </c>
      <c r="AD293" s="11">
        <v>36.243099999999998</v>
      </c>
      <c r="AE293" s="11">
        <v>22.1508</v>
      </c>
      <c r="AF293" s="11">
        <v>51.698498000000001</v>
      </c>
      <c r="AG293" s="10">
        <v>1025.1339</v>
      </c>
      <c r="AH293" s="11">
        <v>8.2565000000000008</v>
      </c>
      <c r="AI293" s="10">
        <v>116.898</v>
      </c>
      <c r="AJ293" s="11">
        <v>8.2569999999999997</v>
      </c>
      <c r="AK293" s="11">
        <v>0.43290000000000001</v>
      </c>
      <c r="AL293" s="11">
        <v>0.45950000000000002</v>
      </c>
      <c r="AM293" s="588">
        <v>5</v>
      </c>
    </row>
    <row r="294" spans="1:39" ht="15">
      <c r="A294" s="29" t="s">
        <v>364</v>
      </c>
      <c r="B294" s="33">
        <v>43105</v>
      </c>
      <c r="C294" s="532">
        <v>0.94057772645483328</v>
      </c>
      <c r="D294" s="643">
        <v>0.9</v>
      </c>
      <c r="E294" s="594">
        <v>0.40500000000000003</v>
      </c>
      <c r="F294" s="593">
        <v>4.09</v>
      </c>
      <c r="G294" s="594">
        <v>1.49</v>
      </c>
      <c r="H294" s="29" t="s">
        <v>348</v>
      </c>
      <c r="I294" s="643">
        <v>4</v>
      </c>
      <c r="J294" s="29" t="s">
        <v>349</v>
      </c>
      <c r="K294" s="31">
        <v>15</v>
      </c>
      <c r="L294" s="31">
        <v>113</v>
      </c>
      <c r="M294" s="643">
        <v>15</v>
      </c>
      <c r="N294" s="643">
        <v>110</v>
      </c>
      <c r="O294" s="643">
        <v>0.3</v>
      </c>
      <c r="P294" s="29" t="s">
        <v>326</v>
      </c>
      <c r="Q294" s="29" t="s">
        <v>326</v>
      </c>
      <c r="R294" s="32"/>
      <c r="S294" s="32"/>
      <c r="T294" s="586">
        <v>7.48048943875992E-2</v>
      </c>
      <c r="U294" s="11">
        <v>36.470500000000001</v>
      </c>
      <c r="V294" s="11">
        <v>22.9907</v>
      </c>
      <c r="W294" s="11">
        <v>52.882838999999997</v>
      </c>
      <c r="X294" s="10">
        <v>1025.0553</v>
      </c>
      <c r="Y294" s="11">
        <v>6.4885000000000002</v>
      </c>
      <c r="Z294" s="10">
        <v>93.352999999999994</v>
      </c>
      <c r="AA294" s="11">
        <v>8.1769999999999996</v>
      </c>
      <c r="AB294" s="11">
        <v>0.2422</v>
      </c>
      <c r="AC294" s="11">
        <v>0.39269999999999999</v>
      </c>
      <c r="AD294" s="11">
        <v>36.470700000000001</v>
      </c>
      <c r="AE294" s="11">
        <v>22.986899999999999</v>
      </c>
      <c r="AF294" s="11">
        <v>52.880153</v>
      </c>
      <c r="AG294" s="10">
        <v>1025.0667000000001</v>
      </c>
      <c r="AH294" s="11">
        <v>6.6280000000000001</v>
      </c>
      <c r="AI294" s="10">
        <v>95.353999999999999</v>
      </c>
      <c r="AJ294" s="11">
        <v>8.1809999999999992</v>
      </c>
      <c r="AK294" s="11">
        <v>0.20930000000000001</v>
      </c>
      <c r="AL294" s="11">
        <v>0.43330000000000002</v>
      </c>
      <c r="AM294" s="588">
        <v>6.7</v>
      </c>
    </row>
    <row r="295" spans="1:39" ht="15">
      <c r="A295" s="29" t="s">
        <v>364</v>
      </c>
      <c r="B295" s="33">
        <v>43115</v>
      </c>
      <c r="C295" s="532">
        <v>2.1473725988074195</v>
      </c>
      <c r="D295" s="643">
        <v>2.1</v>
      </c>
      <c r="E295" s="594">
        <v>2.2000000000000002</v>
      </c>
      <c r="F295" s="593">
        <v>2.88</v>
      </c>
      <c r="G295" s="594">
        <v>1.49</v>
      </c>
      <c r="H295" s="29" t="s">
        <v>348</v>
      </c>
      <c r="I295" s="643">
        <v>3</v>
      </c>
      <c r="J295" s="29" t="s">
        <v>349</v>
      </c>
      <c r="K295" s="29">
        <v>15</v>
      </c>
      <c r="L295" s="31">
        <v>120</v>
      </c>
      <c r="M295" s="643">
        <v>15</v>
      </c>
      <c r="N295" s="643">
        <v>120</v>
      </c>
      <c r="O295" s="643">
        <v>0.7</v>
      </c>
      <c r="P295" s="29" t="s">
        <v>326</v>
      </c>
      <c r="Q295" s="643">
        <v>0.1</v>
      </c>
      <c r="R295" s="32"/>
      <c r="S295" s="32"/>
      <c r="T295" s="586">
        <v>8.2072108660299334E-2</v>
      </c>
      <c r="U295" s="11">
        <v>36.680199999999999</v>
      </c>
      <c r="V295" s="11">
        <v>22.922599999999999</v>
      </c>
      <c r="W295" s="11">
        <v>53.079379000000003</v>
      </c>
      <c r="X295" s="10">
        <v>1025.2333000000001</v>
      </c>
      <c r="Y295" s="11">
        <v>7.0578000000000003</v>
      </c>
      <c r="Z295" s="10">
        <v>101.547</v>
      </c>
      <c r="AA295" s="11">
        <v>8.23</v>
      </c>
      <c r="AB295" s="11">
        <v>0.55110000000000003</v>
      </c>
      <c r="AC295" s="11">
        <v>0.67490000000000006</v>
      </c>
      <c r="AD295" s="11">
        <v>36.678699999999999</v>
      </c>
      <c r="AE295" s="11">
        <v>22.925899999999999</v>
      </c>
      <c r="AF295" s="11">
        <v>53.082095000000002</v>
      </c>
      <c r="AG295" s="10">
        <v>1025.2429999999999</v>
      </c>
      <c r="AH295" s="11">
        <v>7.1050000000000004</v>
      </c>
      <c r="AI295" s="10">
        <v>102.23</v>
      </c>
      <c r="AJ295" s="11">
        <v>8.2330000000000005</v>
      </c>
      <c r="AK295" s="11">
        <v>0.78879999999999995</v>
      </c>
      <c r="AL295" s="11">
        <v>1.5118</v>
      </c>
      <c r="AM295" s="588">
        <v>7.6</v>
      </c>
    </row>
    <row r="296" spans="1:39" ht="15">
      <c r="A296" s="29" t="s">
        <v>364</v>
      </c>
      <c r="B296" s="33">
        <v>43122</v>
      </c>
      <c r="C296" s="532">
        <v>1.9641774272825334</v>
      </c>
      <c r="D296" s="643">
        <v>2</v>
      </c>
      <c r="E296" s="594">
        <v>1.78</v>
      </c>
      <c r="F296" s="593">
        <v>5.26</v>
      </c>
      <c r="G296" s="594">
        <v>1.44</v>
      </c>
      <c r="H296" s="29" t="s">
        <v>348</v>
      </c>
      <c r="I296" s="643">
        <v>5</v>
      </c>
      <c r="J296" s="29" t="s">
        <v>349</v>
      </c>
      <c r="K296" s="588">
        <v>15.8</v>
      </c>
      <c r="L296" s="588">
        <v>122</v>
      </c>
      <c r="M296" s="643">
        <v>16</v>
      </c>
      <c r="N296" s="643">
        <v>120</v>
      </c>
      <c r="O296" s="643">
        <v>0.4</v>
      </c>
      <c r="P296" s="29" t="s">
        <v>326</v>
      </c>
      <c r="Q296" s="29" t="s">
        <v>326</v>
      </c>
      <c r="R296" s="32"/>
      <c r="S296" s="32"/>
      <c r="T296" s="586">
        <v>6.1484038912099387E-2</v>
      </c>
      <c r="U296" s="11">
        <v>36.449199999999998</v>
      </c>
      <c r="V296" s="11">
        <v>23.5137</v>
      </c>
      <c r="W296" s="11">
        <v>53.416051000000003</v>
      </c>
      <c r="X296" s="10">
        <v>1024.8859</v>
      </c>
      <c r="Y296" s="11">
        <v>6.1738</v>
      </c>
      <c r="Z296" s="10">
        <v>89.625</v>
      </c>
      <c r="AA296" s="11">
        <v>8.17</v>
      </c>
      <c r="AB296" s="11">
        <v>0.39429999999999998</v>
      </c>
      <c r="AC296" s="11">
        <v>0.68720000000000003</v>
      </c>
      <c r="AD296" s="11">
        <v>36.441400000000002</v>
      </c>
      <c r="AE296" s="11">
        <v>23.3856</v>
      </c>
      <c r="AF296" s="11">
        <v>53.269613</v>
      </c>
      <c r="AG296" s="10">
        <v>1024.9290000000001</v>
      </c>
      <c r="AH296" s="11">
        <v>6.5628000000000002</v>
      </c>
      <c r="AI296" s="10">
        <v>95.057000000000002</v>
      </c>
      <c r="AJ296" s="11">
        <v>8.1790000000000003</v>
      </c>
      <c r="AK296" s="11">
        <v>0.107</v>
      </c>
      <c r="AL296" s="11">
        <v>0.36249999999999999</v>
      </c>
      <c r="AM296" s="588">
        <v>11.8</v>
      </c>
    </row>
    <row r="297" spans="1:39" ht="15">
      <c r="A297" s="29" t="s">
        <v>364</v>
      </c>
      <c r="B297" s="33">
        <v>43129</v>
      </c>
      <c r="C297" s="532">
        <v>1.5527089905610232</v>
      </c>
      <c r="D297" s="643">
        <v>1.6</v>
      </c>
      <c r="E297" s="594">
        <v>1.39</v>
      </c>
      <c r="F297" s="593">
        <v>3.12</v>
      </c>
      <c r="G297" s="594">
        <v>3.13</v>
      </c>
      <c r="H297" s="29" t="s">
        <v>348</v>
      </c>
      <c r="I297" s="643">
        <v>3</v>
      </c>
      <c r="J297" s="643">
        <v>3</v>
      </c>
      <c r="K297" s="29">
        <v>13.1</v>
      </c>
      <c r="L297" s="29">
        <v>103</v>
      </c>
      <c r="M297" s="643">
        <v>13</v>
      </c>
      <c r="N297" s="643">
        <v>100</v>
      </c>
      <c r="O297" s="643">
        <v>0.4</v>
      </c>
      <c r="P297" s="29" t="s">
        <v>326</v>
      </c>
      <c r="Q297" s="29" t="s">
        <v>326</v>
      </c>
      <c r="R297" s="32"/>
      <c r="S297" s="32"/>
      <c r="T297" s="586">
        <v>7.8654537440176378E-2</v>
      </c>
      <c r="U297" s="11">
        <v>36.287799999999997</v>
      </c>
      <c r="V297" s="11">
        <v>23.0745</v>
      </c>
      <c r="W297" s="11">
        <v>52.736905</v>
      </c>
      <c r="X297" s="10">
        <v>1024.8918000000001</v>
      </c>
      <c r="Y297" s="11">
        <v>7.0819000000000001</v>
      </c>
      <c r="Z297" s="10">
        <v>101.93300000000001</v>
      </c>
      <c r="AA297" s="11">
        <v>8.2759999999999998</v>
      </c>
      <c r="AB297" s="11">
        <v>0.31090000000000001</v>
      </c>
      <c r="AC297" s="11">
        <v>0.26</v>
      </c>
      <c r="AD297" s="11">
        <v>36.284500000000001</v>
      </c>
      <c r="AE297" s="11">
        <v>23.088999999999999</v>
      </c>
      <c r="AF297" s="11">
        <v>52.749116999999998</v>
      </c>
      <c r="AG297" s="10">
        <v>1024.895</v>
      </c>
      <c r="AH297" s="11">
        <v>7.194</v>
      </c>
      <c r="AI297" s="10">
        <v>103.57</v>
      </c>
      <c r="AJ297" s="11">
        <v>8.2759999999999998</v>
      </c>
      <c r="AK297" s="11">
        <v>0.32800000000000001</v>
      </c>
      <c r="AL297" s="11">
        <v>0.31780000000000003</v>
      </c>
      <c r="AM297" s="588">
        <v>7.6</v>
      </c>
    </row>
    <row r="298" spans="1:39" ht="15">
      <c r="A298" s="29" t="s">
        <v>364</v>
      </c>
      <c r="B298" s="33">
        <v>43136</v>
      </c>
      <c r="C298" s="532">
        <v>1.1056742610544357</v>
      </c>
      <c r="D298" s="643">
        <v>1.1000000000000001</v>
      </c>
      <c r="E298" s="594">
        <v>0.82799999999999996</v>
      </c>
      <c r="F298" s="593">
        <v>4.05</v>
      </c>
      <c r="G298" s="594">
        <v>2.21</v>
      </c>
      <c r="H298" s="29" t="s">
        <v>348</v>
      </c>
      <c r="I298" s="643">
        <v>4</v>
      </c>
      <c r="J298" s="643">
        <v>2</v>
      </c>
      <c r="K298" s="588">
        <v>14.8</v>
      </c>
      <c r="L298" s="588">
        <v>110</v>
      </c>
      <c r="M298" s="643">
        <v>15</v>
      </c>
      <c r="N298" s="643">
        <v>110</v>
      </c>
      <c r="O298" s="643">
        <v>0.4</v>
      </c>
      <c r="P298" s="29" t="s">
        <v>326</v>
      </c>
      <c r="Q298" s="29" t="s">
        <v>326</v>
      </c>
      <c r="R298" s="32"/>
      <c r="S298" s="32"/>
      <c r="T298" s="586">
        <v>8.0292150409241259E-2</v>
      </c>
      <c r="U298" s="11">
        <v>36.344799999999999</v>
      </c>
      <c r="V298" s="11">
        <v>23.8553</v>
      </c>
      <c r="W298" s="11">
        <v>53.646469000000003</v>
      </c>
      <c r="X298" s="10">
        <v>1024.7056</v>
      </c>
      <c r="Y298" s="11">
        <v>7.1195000000000004</v>
      </c>
      <c r="Z298" s="10">
        <v>103.904</v>
      </c>
      <c r="AA298" s="11">
        <v>8.2710000000000008</v>
      </c>
      <c r="AB298" s="11">
        <v>0.33660000000000001</v>
      </c>
      <c r="AC298" s="11">
        <v>0.34420000000000001</v>
      </c>
      <c r="AD298" s="11">
        <v>36.348100000000002</v>
      </c>
      <c r="AE298" s="11">
        <v>23.8736</v>
      </c>
      <c r="AF298" s="11">
        <v>53.671519000000004</v>
      </c>
      <c r="AG298" s="10">
        <v>1024.7141999999999</v>
      </c>
      <c r="AH298" s="11">
        <v>7.3903999999999996</v>
      </c>
      <c r="AI298" s="10">
        <v>107.893</v>
      </c>
      <c r="AJ298" s="11">
        <v>8.2799999999999994</v>
      </c>
      <c r="AK298" s="11">
        <v>0.2258</v>
      </c>
      <c r="AL298" s="11">
        <v>0.36030000000000001</v>
      </c>
      <c r="AM298" s="588">
        <v>6.8</v>
      </c>
    </row>
    <row r="299" spans="1:39" ht="15">
      <c r="A299" s="29" t="s">
        <v>364</v>
      </c>
      <c r="B299" s="33">
        <v>43143</v>
      </c>
      <c r="C299" s="532">
        <v>0.92577764674673091</v>
      </c>
      <c r="D299" s="643">
        <v>0.9</v>
      </c>
      <c r="E299" s="594">
        <v>0.97</v>
      </c>
      <c r="F299" s="593">
        <v>3.61</v>
      </c>
      <c r="G299" s="594">
        <v>0.91600000000000004</v>
      </c>
      <c r="H299" s="29" t="s">
        <v>348</v>
      </c>
      <c r="I299" s="643">
        <v>4</v>
      </c>
      <c r="J299" s="29" t="s">
        <v>349</v>
      </c>
      <c r="K299" s="598">
        <v>12.6</v>
      </c>
      <c r="L299" s="598">
        <v>116</v>
      </c>
      <c r="M299" s="643">
        <v>13</v>
      </c>
      <c r="N299" s="643">
        <v>120</v>
      </c>
      <c r="O299" s="643">
        <v>0.4</v>
      </c>
      <c r="P299" s="29" t="s">
        <v>326</v>
      </c>
      <c r="Q299" s="29" t="s">
        <v>326</v>
      </c>
      <c r="R299" s="32"/>
      <c r="S299" s="32"/>
      <c r="T299" s="586">
        <v>7.1917258310399454E-2</v>
      </c>
      <c r="U299" s="11">
        <v>36.586100000000002</v>
      </c>
      <c r="V299" s="11">
        <v>23.1797</v>
      </c>
      <c r="W299" s="11">
        <v>53.234678000000002</v>
      </c>
      <c r="X299" s="10">
        <v>1025.0875000000001</v>
      </c>
      <c r="Y299" s="11">
        <v>7.1653000000000002</v>
      </c>
      <c r="Z299" s="10">
        <v>103.5</v>
      </c>
      <c r="AA299" s="11">
        <v>8.3450000000000006</v>
      </c>
      <c r="AB299" s="11">
        <v>0.24160000000000001</v>
      </c>
      <c r="AC299" s="11">
        <v>0.32800000000000001</v>
      </c>
      <c r="AD299" s="11">
        <v>36.586799999999997</v>
      </c>
      <c r="AE299" s="11">
        <v>23.131699999999999</v>
      </c>
      <c r="AF299" s="11">
        <v>53.185175999999998</v>
      </c>
      <c r="AG299" s="10">
        <v>1025.1132</v>
      </c>
      <c r="AH299" s="11">
        <v>7.4650999999999996</v>
      </c>
      <c r="AI299" s="10">
        <v>107.741</v>
      </c>
      <c r="AJ299" s="11">
        <v>8.3559999999999999</v>
      </c>
      <c r="AK299" s="11">
        <v>0.24929999999999999</v>
      </c>
      <c r="AL299" s="11">
        <v>0.3427</v>
      </c>
      <c r="AM299" s="588">
        <v>9.6</v>
      </c>
    </row>
    <row r="300" spans="1:39" ht="15">
      <c r="A300" s="29" t="s">
        <v>364</v>
      </c>
      <c r="B300" s="33">
        <v>43150</v>
      </c>
      <c r="C300" s="532">
        <v>0.91600175087955882</v>
      </c>
      <c r="D300" s="643">
        <v>0.9</v>
      </c>
      <c r="E300" s="594">
        <v>1.56</v>
      </c>
      <c r="F300" s="593">
        <v>4.4000000000000004</v>
      </c>
      <c r="G300" s="594">
        <v>4.32</v>
      </c>
      <c r="H300" s="29" t="s">
        <v>348</v>
      </c>
      <c r="I300" s="643">
        <v>4</v>
      </c>
      <c r="J300" s="643">
        <v>4</v>
      </c>
      <c r="K300" s="588">
        <v>15.3</v>
      </c>
      <c r="L300" s="588">
        <v>109</v>
      </c>
      <c r="M300" s="643">
        <v>15</v>
      </c>
      <c r="N300" s="643">
        <v>110</v>
      </c>
      <c r="O300" s="643">
        <v>0.5</v>
      </c>
      <c r="P300" s="29" t="s">
        <v>326</v>
      </c>
      <c r="Q300" s="29" t="s">
        <v>326</v>
      </c>
      <c r="R300" s="32"/>
      <c r="S300" s="32"/>
      <c r="T300" s="586">
        <v>9.8181882763427528E-2</v>
      </c>
      <c r="U300" s="11">
        <v>36.497700000000002</v>
      </c>
      <c r="V300" s="11">
        <v>24.1585</v>
      </c>
      <c r="W300" s="11">
        <v>54.173307999999999</v>
      </c>
      <c r="X300" s="10">
        <v>1024.7317</v>
      </c>
      <c r="Y300" s="11">
        <v>7.2401</v>
      </c>
      <c r="Z300" s="10">
        <v>106.309</v>
      </c>
      <c r="AA300" s="11">
        <v>8.3699999999999992</v>
      </c>
      <c r="AB300" s="11">
        <v>0.29580000000000001</v>
      </c>
      <c r="AC300" s="11">
        <v>0.39229999999999998</v>
      </c>
      <c r="AD300" s="11">
        <v>36.4968</v>
      </c>
      <c r="AE300" s="11">
        <v>24.164000000000001</v>
      </c>
      <c r="AF300" s="11">
        <v>54.179378999999997</v>
      </c>
      <c r="AG300" s="10">
        <v>1024.7409</v>
      </c>
      <c r="AH300" s="11">
        <v>7.3103999999999996</v>
      </c>
      <c r="AI300" s="10">
        <v>107.351</v>
      </c>
      <c r="AJ300" s="11">
        <v>8.375</v>
      </c>
      <c r="AK300" s="11">
        <v>0.1696</v>
      </c>
      <c r="AL300" s="11">
        <v>0.42309999999999998</v>
      </c>
      <c r="AM300" s="588">
        <v>8.6999999999999993</v>
      </c>
    </row>
    <row r="301" spans="1:39" ht="15">
      <c r="A301" s="29" t="s">
        <v>364</v>
      </c>
      <c r="B301" s="33">
        <v>43157</v>
      </c>
      <c r="C301" s="532">
        <v>1.0592735423121082</v>
      </c>
      <c r="D301" s="643">
        <v>1.1000000000000001</v>
      </c>
      <c r="E301" s="594">
        <v>0.93100000000000005</v>
      </c>
      <c r="F301" s="593">
        <v>3.1</v>
      </c>
      <c r="G301" s="594">
        <v>1.02</v>
      </c>
      <c r="H301" s="29" t="s">
        <v>348</v>
      </c>
      <c r="I301" s="643">
        <v>3</v>
      </c>
      <c r="J301" s="29" t="s">
        <v>349</v>
      </c>
      <c r="K301" s="588">
        <v>15.8</v>
      </c>
      <c r="L301" s="588">
        <v>123</v>
      </c>
      <c r="M301" s="643">
        <v>16</v>
      </c>
      <c r="N301" s="643">
        <v>120</v>
      </c>
      <c r="O301" s="643">
        <v>0.5</v>
      </c>
      <c r="P301" s="29" t="s">
        <v>326</v>
      </c>
      <c r="Q301" s="29" t="s">
        <v>326</v>
      </c>
      <c r="R301" s="32"/>
      <c r="S301" s="32"/>
      <c r="T301" s="586">
        <v>8.5598030386461715E-2</v>
      </c>
      <c r="U301" s="11">
        <v>36.6768</v>
      </c>
      <c r="V301" s="11">
        <v>23.053899999999999</v>
      </c>
      <c r="W301" s="11">
        <v>53.216208999999999</v>
      </c>
      <c r="X301" s="10">
        <v>1025.1912</v>
      </c>
      <c r="Y301" s="11">
        <v>7.0632999999999999</v>
      </c>
      <c r="Z301" s="10">
        <v>101.857</v>
      </c>
      <c r="AA301" s="11">
        <v>8.2360000000000007</v>
      </c>
      <c r="AB301" s="11">
        <v>0.73560000000000003</v>
      </c>
      <c r="AC301" s="11">
        <v>0.61160000000000003</v>
      </c>
      <c r="AD301" s="11">
        <v>36.677700000000002</v>
      </c>
      <c r="AE301" s="11">
        <v>23.078399999999998</v>
      </c>
      <c r="AF301" s="11">
        <v>53.245159000000001</v>
      </c>
      <c r="AG301" s="10">
        <v>1025.1986999999999</v>
      </c>
      <c r="AH301" s="11">
        <v>7.0898000000000003</v>
      </c>
      <c r="AI301" s="10">
        <v>102.283</v>
      </c>
      <c r="AJ301" s="11">
        <v>8.2360000000000007</v>
      </c>
      <c r="AK301" s="11">
        <v>0.1865</v>
      </c>
      <c r="AL301" s="11">
        <v>0.55249999999999999</v>
      </c>
      <c r="AM301" s="588">
        <v>6.9</v>
      </c>
    </row>
    <row r="302" spans="1:39" ht="15">
      <c r="A302" s="29" t="s">
        <v>364</v>
      </c>
      <c r="B302" s="33">
        <v>43164</v>
      </c>
      <c r="C302" s="532">
        <v>1.2391649742762669</v>
      </c>
      <c r="D302" s="643">
        <v>1.2</v>
      </c>
      <c r="E302" s="594">
        <v>0.51</v>
      </c>
      <c r="F302" s="593">
        <v>2.66</v>
      </c>
      <c r="G302" s="594">
        <v>0.73499999999999999</v>
      </c>
      <c r="H302" s="29" t="s">
        <v>348</v>
      </c>
      <c r="I302" s="643">
        <v>3</v>
      </c>
      <c r="J302" s="29" t="s">
        <v>349</v>
      </c>
      <c r="K302" s="588">
        <v>15.6</v>
      </c>
      <c r="L302" s="588">
        <v>114</v>
      </c>
      <c r="M302" s="643">
        <v>16</v>
      </c>
      <c r="N302" s="643">
        <v>110</v>
      </c>
      <c r="O302" s="643">
        <v>0.5</v>
      </c>
      <c r="P302" s="29" t="s">
        <v>326</v>
      </c>
      <c r="Q302" s="29" t="s">
        <v>326</v>
      </c>
      <c r="R302" s="32"/>
      <c r="S302" s="32"/>
      <c r="T302" s="586">
        <v>7.840635905059988E-2</v>
      </c>
      <c r="U302" s="11">
        <v>36.846899999999998</v>
      </c>
      <c r="V302" s="11">
        <v>22.5501</v>
      </c>
      <c r="W302" s="11">
        <v>52.891458999999998</v>
      </c>
      <c r="X302" s="10">
        <v>1025.4681</v>
      </c>
      <c r="Y302" s="11">
        <v>7.5514000000000001</v>
      </c>
      <c r="Z302" s="10">
        <v>108.048</v>
      </c>
      <c r="AA302" s="11">
        <v>8.3369999999999997</v>
      </c>
      <c r="AB302" s="11">
        <v>0.4037</v>
      </c>
      <c r="AC302" s="11">
        <v>0.55449999999999999</v>
      </c>
      <c r="AD302" s="11">
        <v>36.847299999999997</v>
      </c>
      <c r="AE302" s="11">
        <v>22.537500000000001</v>
      </c>
      <c r="AF302" s="11">
        <v>52.879632000000001</v>
      </c>
      <c r="AG302" s="10">
        <v>1025.4836</v>
      </c>
      <c r="AH302" s="11">
        <v>7.6920000000000002</v>
      </c>
      <c r="AI302" s="10">
        <v>110.035</v>
      </c>
      <c r="AJ302" s="11">
        <v>8.3369999999999997</v>
      </c>
      <c r="AK302" s="11">
        <v>0.42299999999999999</v>
      </c>
      <c r="AL302" s="11">
        <v>0.60419999999999996</v>
      </c>
      <c r="AM302" s="588">
        <v>9.1</v>
      </c>
    </row>
    <row r="303" spans="1:39" ht="15">
      <c r="A303" s="29" t="s">
        <v>364</v>
      </c>
      <c r="B303" s="33">
        <v>43171</v>
      </c>
      <c r="C303" s="532">
        <v>0.77078647177327886</v>
      </c>
      <c r="D303" s="643">
        <v>0.8</v>
      </c>
      <c r="E303" s="594">
        <v>0.443</v>
      </c>
      <c r="F303" s="593">
        <v>3.2</v>
      </c>
      <c r="G303" s="594">
        <v>0.38800000000000001</v>
      </c>
      <c r="H303" s="29" t="s">
        <v>348</v>
      </c>
      <c r="I303" s="643">
        <v>3</v>
      </c>
      <c r="J303" s="29" t="s">
        <v>349</v>
      </c>
      <c r="K303" s="588">
        <v>15.3</v>
      </c>
      <c r="L303" s="588">
        <v>115</v>
      </c>
      <c r="M303" s="643">
        <v>15</v>
      </c>
      <c r="N303" s="643">
        <v>120</v>
      </c>
      <c r="O303" s="643">
        <v>0.7</v>
      </c>
      <c r="P303" s="29" t="s">
        <v>326</v>
      </c>
      <c r="Q303" s="643">
        <v>0.1</v>
      </c>
      <c r="R303" s="32"/>
      <c r="S303" s="32"/>
      <c r="T303" s="586">
        <v>8.0191003681235398E-2</v>
      </c>
      <c r="U303" s="11">
        <v>36.804499999999997</v>
      </c>
      <c r="V303" s="11">
        <v>22.810300000000002</v>
      </c>
      <c r="W303" s="11">
        <v>53.117840000000001</v>
      </c>
      <c r="X303" s="10">
        <v>1025.3604</v>
      </c>
      <c r="Y303" s="11">
        <v>7.5330000000000004</v>
      </c>
      <c r="Z303" s="10">
        <v>108.249</v>
      </c>
      <c r="AA303" s="11">
        <v>7.8029999999999999</v>
      </c>
      <c r="AB303" s="11">
        <v>1.2466999999999999</v>
      </c>
      <c r="AC303" s="11">
        <v>0.43890000000000001</v>
      </c>
      <c r="AD303" s="11">
        <v>36.805199999999999</v>
      </c>
      <c r="AE303" s="11">
        <v>22.746200000000002</v>
      </c>
      <c r="AF303" s="11">
        <v>53.050901000000003</v>
      </c>
      <c r="AG303" s="10">
        <v>1025.3923</v>
      </c>
      <c r="AH303" s="11">
        <v>7.7020999999999997</v>
      </c>
      <c r="AI303" s="10">
        <v>110.556</v>
      </c>
      <c r="AJ303" s="11">
        <v>8.3219999999999992</v>
      </c>
      <c r="AK303" s="11">
        <v>0.2218</v>
      </c>
      <c r="AL303" s="11">
        <v>0.6915</v>
      </c>
      <c r="AM303" s="588">
        <v>7.8</v>
      </c>
    </row>
    <row r="304" spans="1:39" ht="15">
      <c r="A304" s="29" t="s">
        <v>364</v>
      </c>
      <c r="B304" s="33">
        <v>43178</v>
      </c>
      <c r="C304" s="532">
        <v>0.56677247833638966</v>
      </c>
      <c r="D304" s="643">
        <v>0.6</v>
      </c>
      <c r="E304" s="594">
        <v>2.19</v>
      </c>
      <c r="F304" s="593">
        <v>3.14</v>
      </c>
      <c r="G304" s="594">
        <v>3.35</v>
      </c>
      <c r="H304" s="29" t="s">
        <v>348</v>
      </c>
      <c r="I304" s="643">
        <v>3</v>
      </c>
      <c r="J304" s="643">
        <v>3</v>
      </c>
      <c r="K304" s="588">
        <v>11.7</v>
      </c>
      <c r="L304" s="588">
        <v>116</v>
      </c>
      <c r="M304" s="643">
        <v>12</v>
      </c>
      <c r="N304" s="643">
        <v>120</v>
      </c>
      <c r="O304" s="643">
        <v>0.4</v>
      </c>
      <c r="P304" s="29" t="s">
        <v>326</v>
      </c>
      <c r="Q304" s="29" t="s">
        <v>326</v>
      </c>
      <c r="R304" s="32"/>
      <c r="S304" s="32"/>
      <c r="T304" s="586">
        <v>7.3834167790030242E-2</v>
      </c>
      <c r="U304" s="11">
        <v>36.747100000000003</v>
      </c>
      <c r="V304" s="11">
        <v>21.8874</v>
      </c>
      <c r="W304" s="11">
        <v>52.052973000000001</v>
      </c>
      <c r="X304" s="10">
        <v>1025.5809999999999</v>
      </c>
      <c r="Y304" s="11">
        <v>6.8060999999999998</v>
      </c>
      <c r="Z304" s="10">
        <v>96.197000000000003</v>
      </c>
      <c r="AA304" s="11">
        <v>8.234</v>
      </c>
      <c r="AB304" s="11">
        <v>0.47720000000000001</v>
      </c>
      <c r="AC304" s="11">
        <v>0.39489999999999997</v>
      </c>
      <c r="AD304" s="11">
        <v>36.753500000000003</v>
      </c>
      <c r="AE304" s="11">
        <v>21.7789</v>
      </c>
      <c r="AF304" s="11">
        <v>51.945923000000001</v>
      </c>
      <c r="AG304" s="10">
        <v>1025.6279999999999</v>
      </c>
      <c r="AH304" s="11">
        <v>7.3205999999999998</v>
      </c>
      <c r="AI304" s="10">
        <v>103.274</v>
      </c>
      <c r="AJ304" s="11">
        <v>8.2460000000000004</v>
      </c>
      <c r="AK304" s="11">
        <v>0.4153</v>
      </c>
      <c r="AL304" s="11">
        <v>0.47899999999999998</v>
      </c>
      <c r="AM304" s="588">
        <v>8</v>
      </c>
    </row>
    <row r="305" spans="1:39" ht="15">
      <c r="A305" s="29" t="s">
        <v>364</v>
      </c>
      <c r="B305" s="33">
        <v>43185</v>
      </c>
      <c r="C305" s="532">
        <v>8.4617124166054136</v>
      </c>
      <c r="D305" s="643">
        <v>8.5</v>
      </c>
      <c r="E305" s="594">
        <v>8.24</v>
      </c>
      <c r="F305" s="593">
        <v>3.84</v>
      </c>
      <c r="G305" s="594">
        <v>1.91</v>
      </c>
      <c r="H305" s="643">
        <v>8</v>
      </c>
      <c r="I305" s="643">
        <v>4</v>
      </c>
      <c r="J305" s="29" t="s">
        <v>349</v>
      </c>
      <c r="K305" s="588">
        <v>17.8</v>
      </c>
      <c r="L305" s="588">
        <v>170</v>
      </c>
      <c r="M305" s="643">
        <v>18</v>
      </c>
      <c r="N305" s="643">
        <v>170</v>
      </c>
      <c r="O305" s="643">
        <v>1.2</v>
      </c>
      <c r="P305" s="29" t="s">
        <v>326</v>
      </c>
      <c r="Q305" s="643">
        <v>0.2</v>
      </c>
      <c r="R305" s="32"/>
      <c r="S305" s="32"/>
      <c r="T305" s="586">
        <v>0.10131540948141073</v>
      </c>
      <c r="U305" s="11">
        <v>36.832799999999999</v>
      </c>
      <c r="V305" s="11">
        <v>22.040800000000001</v>
      </c>
      <c r="W305" s="11">
        <v>52.325350999999998</v>
      </c>
      <c r="X305" s="10">
        <v>1025.6022</v>
      </c>
      <c r="Y305" s="11">
        <v>6.7977999999999996</v>
      </c>
      <c r="Z305" s="10">
        <v>96.388000000000005</v>
      </c>
      <c r="AA305" s="11">
        <v>8.2129999999999992</v>
      </c>
      <c r="AB305" s="11">
        <v>0.73860000000000003</v>
      </c>
      <c r="AC305" s="11">
        <v>0.95309999999999995</v>
      </c>
      <c r="AD305" s="11">
        <v>36.842799999999997</v>
      </c>
      <c r="AE305" s="11">
        <v>22.0411</v>
      </c>
      <c r="AF305" s="11">
        <v>52.339767000000002</v>
      </c>
      <c r="AG305" s="10">
        <v>1025.6226999999999</v>
      </c>
      <c r="AH305" s="11">
        <v>6.8170999999999999</v>
      </c>
      <c r="AI305" s="10">
        <v>96.668000000000006</v>
      </c>
      <c r="AJ305" s="11">
        <v>8.2170000000000005</v>
      </c>
      <c r="AK305" s="11">
        <v>0.7218</v>
      </c>
      <c r="AL305" s="11">
        <v>1.0187999999999999</v>
      </c>
      <c r="AM305" s="588">
        <v>5.7</v>
      </c>
    </row>
    <row r="306" spans="1:39">
      <c r="A306" s="539"/>
      <c r="B306" s="539"/>
      <c r="C306" s="539"/>
      <c r="D306" s="539"/>
      <c r="E306" s="592"/>
      <c r="F306" s="592"/>
      <c r="G306" s="592"/>
      <c r="H306" s="539"/>
      <c r="I306" s="539"/>
      <c r="J306" s="539"/>
      <c r="K306" s="539"/>
      <c r="L306" s="539"/>
      <c r="M306" s="539"/>
      <c r="N306" s="539"/>
      <c r="O306" s="539"/>
      <c r="P306" s="539"/>
      <c r="Q306" s="539"/>
      <c r="R306" s="539"/>
      <c r="S306" s="539"/>
      <c r="T306" s="591"/>
      <c r="U306" s="195"/>
      <c r="V306" s="195"/>
      <c r="W306" s="195"/>
      <c r="X306" s="195"/>
      <c r="Y306" s="195"/>
      <c r="Z306" s="195"/>
      <c r="AA306" s="195"/>
      <c r="AB306" s="195"/>
      <c r="AC306" s="195"/>
      <c r="AD306" s="195"/>
      <c r="AE306" s="195"/>
      <c r="AF306" s="195"/>
      <c r="AG306" s="195"/>
      <c r="AH306" s="195"/>
      <c r="AI306" s="195"/>
      <c r="AJ306" s="195"/>
      <c r="AK306" s="195"/>
      <c r="AL306" s="195"/>
      <c r="AM306" s="10"/>
    </row>
    <row r="307" spans="1:39" ht="15">
      <c r="A307" s="29" t="s">
        <v>292</v>
      </c>
      <c r="B307" s="33">
        <v>43070</v>
      </c>
      <c r="C307" s="511">
        <v>0.83753193905555035</v>
      </c>
      <c r="D307" s="643">
        <v>0.8</v>
      </c>
      <c r="E307" s="587">
        <v>1.02</v>
      </c>
      <c r="F307" s="588">
        <v>1.96</v>
      </c>
      <c r="G307" s="587">
        <v>0.746</v>
      </c>
      <c r="H307" s="29" t="s">
        <v>348</v>
      </c>
      <c r="I307" s="29" t="s">
        <v>349</v>
      </c>
      <c r="J307" s="29" t="s">
        <v>349</v>
      </c>
      <c r="K307" s="588">
        <v>14.6</v>
      </c>
      <c r="L307" s="588">
        <v>149</v>
      </c>
      <c r="M307" s="643">
        <v>15</v>
      </c>
      <c r="N307" s="643">
        <v>150</v>
      </c>
      <c r="O307" s="643">
        <v>0.7</v>
      </c>
      <c r="P307" s="643">
        <v>0.1</v>
      </c>
      <c r="Q307" s="29" t="s">
        <v>326</v>
      </c>
      <c r="R307" s="643">
        <v>1.2</v>
      </c>
      <c r="S307" s="643">
        <v>0.16</v>
      </c>
      <c r="T307" s="586">
        <v>8.376502099085574E-2</v>
      </c>
      <c r="U307" s="11">
        <v>35.819899999999997</v>
      </c>
      <c r="V307" s="11">
        <v>20.821100000000001</v>
      </c>
      <c r="W307" s="11">
        <v>49.769924000000003</v>
      </c>
      <c r="X307" s="10">
        <v>1025.1685</v>
      </c>
      <c r="Y307" s="11">
        <v>8.3505000000000003</v>
      </c>
      <c r="Z307" s="10">
        <v>115.169</v>
      </c>
      <c r="AA307" s="11">
        <v>8.3759999999999994</v>
      </c>
      <c r="AB307" s="11">
        <v>0.38</v>
      </c>
      <c r="AC307" s="11">
        <v>0.59509999999999996</v>
      </c>
      <c r="AD307" s="11">
        <v>35.811700000000002</v>
      </c>
      <c r="AE307" s="11">
        <v>20.817799999999998</v>
      </c>
      <c r="AF307" s="11">
        <v>49.756709999999998</v>
      </c>
      <c r="AG307" s="10">
        <v>1025.1673000000001</v>
      </c>
      <c r="AH307" s="11">
        <v>8.4277999999999995</v>
      </c>
      <c r="AI307" s="10">
        <v>116.223</v>
      </c>
      <c r="AJ307" s="11">
        <v>8.3689999999999998</v>
      </c>
      <c r="AK307" s="11">
        <v>0.45569999999999999</v>
      </c>
      <c r="AL307" s="11">
        <v>0.57140000000000002</v>
      </c>
      <c r="AM307" s="588">
        <v>6.5</v>
      </c>
    </row>
    <row r="308" spans="1:39" ht="15">
      <c r="A308" s="29" t="s">
        <v>292</v>
      </c>
      <c r="B308" s="33">
        <v>43077</v>
      </c>
      <c r="C308" s="532">
        <v>1.7561341913504305</v>
      </c>
      <c r="D308" s="643">
        <v>1.8</v>
      </c>
      <c r="E308" s="594">
        <v>2.67</v>
      </c>
      <c r="F308" s="588">
        <v>1.72</v>
      </c>
      <c r="G308" s="587">
        <v>0.94499999999999995</v>
      </c>
      <c r="H308" s="29" t="s">
        <v>348</v>
      </c>
      <c r="I308" s="29" t="s">
        <v>349</v>
      </c>
      <c r="J308" s="29" t="s">
        <v>349</v>
      </c>
      <c r="K308" s="593">
        <v>14.5</v>
      </c>
      <c r="L308" s="593">
        <v>150</v>
      </c>
      <c r="M308" s="643">
        <v>14</v>
      </c>
      <c r="N308" s="643">
        <v>150</v>
      </c>
      <c r="O308" s="643">
        <v>0.7</v>
      </c>
      <c r="P308" s="643">
        <v>0.1</v>
      </c>
      <c r="Q308" s="643">
        <v>0.1</v>
      </c>
      <c r="R308" s="643">
        <v>1.1000000000000001</v>
      </c>
      <c r="S308" s="643">
        <v>0.22</v>
      </c>
      <c r="T308" s="586">
        <v>0.10991904001776423</v>
      </c>
      <c r="U308" s="11">
        <v>35.944000000000003</v>
      </c>
      <c r="V308" s="11">
        <v>21.645600000000002</v>
      </c>
      <c r="W308" s="11">
        <v>50.786625999999998</v>
      </c>
      <c r="X308" s="10">
        <v>1025.0359000000001</v>
      </c>
      <c r="Y308" s="11">
        <v>7.6726999999999999</v>
      </c>
      <c r="Z308" s="10">
        <v>107.47499999999999</v>
      </c>
      <c r="AA308" s="11">
        <v>8.2989999999999995</v>
      </c>
      <c r="AB308" s="11">
        <v>0.52659999999999996</v>
      </c>
      <c r="AC308" s="11">
        <v>0.87549999999999994</v>
      </c>
      <c r="AD308" s="11">
        <v>35.942</v>
      </c>
      <c r="AE308" s="11">
        <v>21.627400000000002</v>
      </c>
      <c r="AF308" s="11">
        <v>50.765416999999999</v>
      </c>
      <c r="AG308" s="10">
        <v>1025.0423000000001</v>
      </c>
      <c r="AH308" s="11">
        <v>7.6409000000000002</v>
      </c>
      <c r="AI308" s="10">
        <v>106.994</v>
      </c>
      <c r="AJ308" s="11">
        <v>8.2970000000000006</v>
      </c>
      <c r="AK308" s="11">
        <v>0.54920000000000002</v>
      </c>
      <c r="AL308" s="11">
        <v>0.79330000000000001</v>
      </c>
      <c r="AM308" s="588">
        <v>5.0999999999999996</v>
      </c>
    </row>
    <row r="309" spans="1:39" ht="15">
      <c r="A309" s="29" t="s">
        <v>292</v>
      </c>
      <c r="B309" s="33">
        <v>43084</v>
      </c>
      <c r="C309" s="532">
        <v>0.9708605333145145</v>
      </c>
      <c r="D309" s="643">
        <v>1</v>
      </c>
      <c r="E309" s="594">
        <v>2.21</v>
      </c>
      <c r="F309" s="593">
        <v>3.66</v>
      </c>
      <c r="G309" s="594">
        <v>0.89300000000000002</v>
      </c>
      <c r="H309" s="29" t="s">
        <v>348</v>
      </c>
      <c r="I309" s="643">
        <v>4</v>
      </c>
      <c r="J309" s="29" t="s">
        <v>349</v>
      </c>
      <c r="K309" s="588">
        <v>15.5</v>
      </c>
      <c r="L309" s="31">
        <v>136</v>
      </c>
      <c r="M309" s="643">
        <v>16</v>
      </c>
      <c r="N309" s="643">
        <v>140</v>
      </c>
      <c r="O309" s="643">
        <v>0.4</v>
      </c>
      <c r="P309" s="29" t="s">
        <v>326</v>
      </c>
      <c r="Q309" s="29" t="s">
        <v>326</v>
      </c>
      <c r="R309" s="643">
        <v>0.9</v>
      </c>
      <c r="S309" s="643">
        <v>0.15</v>
      </c>
      <c r="T309" s="586">
        <v>8.8701173341442272E-2</v>
      </c>
      <c r="U309" s="11">
        <v>36.214399999999998</v>
      </c>
      <c r="V309" s="11">
        <v>22.991499999999998</v>
      </c>
      <c r="W309" s="11">
        <v>52.553789999999999</v>
      </c>
      <c r="X309" s="10">
        <v>1024.8596</v>
      </c>
      <c r="Y309" s="11">
        <v>7.3640999999999996</v>
      </c>
      <c r="Z309" s="10">
        <v>105.795</v>
      </c>
      <c r="AA309" s="11">
        <v>8.3239999999999998</v>
      </c>
      <c r="AB309" s="11">
        <v>0.29360000000000003</v>
      </c>
      <c r="AC309" s="11">
        <v>0.4617</v>
      </c>
      <c r="AD309" s="11">
        <v>36.216000000000001</v>
      </c>
      <c r="AE309" s="11">
        <v>22.970500000000001</v>
      </c>
      <c r="AF309" s="11">
        <v>52.533766999999997</v>
      </c>
      <c r="AG309" s="10">
        <v>1024.8711000000001</v>
      </c>
      <c r="AH309" s="11">
        <v>7.4149000000000003</v>
      </c>
      <c r="AI309" s="10">
        <v>106.48699999999999</v>
      </c>
      <c r="AJ309" s="11">
        <v>8.3230000000000004</v>
      </c>
      <c r="AK309" s="11">
        <v>0.29060000000000002</v>
      </c>
      <c r="AL309" s="11">
        <v>0.46550000000000002</v>
      </c>
      <c r="AM309" s="588">
        <v>5.5</v>
      </c>
    </row>
    <row r="310" spans="1:39" ht="15">
      <c r="A310" s="29" t="s">
        <v>292</v>
      </c>
      <c r="B310" s="33">
        <v>43091</v>
      </c>
      <c r="C310" s="532">
        <v>0.5969721214724788</v>
      </c>
      <c r="D310" s="643">
        <v>0.6</v>
      </c>
      <c r="E310" s="594">
        <v>1.63</v>
      </c>
      <c r="F310" s="593">
        <v>2.4700000000000002</v>
      </c>
      <c r="G310" s="594">
        <v>0.28599999999999998</v>
      </c>
      <c r="H310" s="29" t="s">
        <v>348</v>
      </c>
      <c r="I310" s="643">
        <v>2</v>
      </c>
      <c r="J310" s="29" t="s">
        <v>349</v>
      </c>
      <c r="K310" s="29">
        <v>13.9</v>
      </c>
      <c r="L310" s="29">
        <v>121</v>
      </c>
      <c r="M310" s="643">
        <v>14</v>
      </c>
      <c r="N310" s="643">
        <v>120</v>
      </c>
      <c r="O310" s="643">
        <v>0.4</v>
      </c>
      <c r="P310" s="29" t="s">
        <v>326</v>
      </c>
      <c r="Q310" s="29" t="s">
        <v>326</v>
      </c>
      <c r="R310" s="643">
        <v>0.9</v>
      </c>
      <c r="S310" s="643">
        <v>0.14000000000000001</v>
      </c>
      <c r="T310" s="586">
        <v>9.3937754533655646E-2</v>
      </c>
      <c r="U310" s="11">
        <v>36.312399999999997</v>
      </c>
      <c r="V310" s="11">
        <v>23.266400000000001</v>
      </c>
      <c r="W310" s="11">
        <v>52.973514000000002</v>
      </c>
      <c r="X310" s="10">
        <v>1024.8531</v>
      </c>
      <c r="Y310" s="11">
        <v>8.1557999999999993</v>
      </c>
      <c r="Z310" s="10">
        <v>117.79900000000001</v>
      </c>
      <c r="AA310" s="11">
        <v>8.3040000000000003</v>
      </c>
      <c r="AB310" s="11">
        <v>0.2424</v>
      </c>
      <c r="AC310" s="11">
        <v>0.34560000000000002</v>
      </c>
      <c r="AD310" s="11">
        <v>36.313499999999998</v>
      </c>
      <c r="AE310" s="11">
        <v>23.259599999999999</v>
      </c>
      <c r="AF310" s="11">
        <v>52.968195000000001</v>
      </c>
      <c r="AG310" s="10">
        <v>1024.8607999999999</v>
      </c>
      <c r="AH310" s="11">
        <v>8.1465999999999994</v>
      </c>
      <c r="AI310" s="10">
        <v>117.65300000000001</v>
      </c>
      <c r="AJ310" s="11">
        <v>8.3040000000000003</v>
      </c>
      <c r="AK310" s="11">
        <v>0.23799999999999999</v>
      </c>
      <c r="AL310" s="11">
        <v>0.4476</v>
      </c>
      <c r="AM310" s="588">
        <v>6.8</v>
      </c>
    </row>
    <row r="311" spans="1:39" ht="15">
      <c r="A311" s="29" t="s">
        <v>292</v>
      </c>
      <c r="B311" s="33">
        <v>43105</v>
      </c>
      <c r="C311" s="532">
        <v>0.77768560816773324</v>
      </c>
      <c r="D311" s="643">
        <v>0.8</v>
      </c>
      <c r="E311" s="594">
        <v>-3.15E-2</v>
      </c>
      <c r="F311" s="593">
        <v>3.55</v>
      </c>
      <c r="G311" s="594">
        <v>0.871</v>
      </c>
      <c r="H311" s="29" t="s">
        <v>348</v>
      </c>
      <c r="I311" s="643">
        <v>4</v>
      </c>
      <c r="J311" s="29" t="s">
        <v>349</v>
      </c>
      <c r="K311" s="31">
        <v>17.3</v>
      </c>
      <c r="L311" s="31">
        <v>136</v>
      </c>
      <c r="M311" s="643">
        <v>17</v>
      </c>
      <c r="N311" s="643">
        <v>140</v>
      </c>
      <c r="O311" s="643">
        <v>0.7</v>
      </c>
      <c r="P311" s="29" t="s">
        <v>326</v>
      </c>
      <c r="Q311" s="29" t="s">
        <v>326</v>
      </c>
      <c r="R311" s="643">
        <v>1.4</v>
      </c>
      <c r="S311" s="643">
        <v>0.2</v>
      </c>
      <c r="T311" s="586">
        <v>9.1959402896948053E-2</v>
      </c>
      <c r="U311" s="11">
        <v>36.532600000000002</v>
      </c>
      <c r="V311" s="11">
        <v>23.619199999999999</v>
      </c>
      <c r="W311" s="11">
        <v>53.638064</v>
      </c>
      <c r="X311" s="10">
        <v>1024.9177999999999</v>
      </c>
      <c r="Y311" s="11">
        <v>6.4530000000000003</v>
      </c>
      <c r="Z311" s="10">
        <v>93.894000000000005</v>
      </c>
      <c r="AA311" s="11">
        <v>8.1859999999999999</v>
      </c>
      <c r="AB311" s="11">
        <v>0.2087</v>
      </c>
      <c r="AC311" s="11">
        <v>0.61099999999999999</v>
      </c>
      <c r="AD311" s="11">
        <v>36.5242</v>
      </c>
      <c r="AE311" s="11">
        <v>23.628799999999998</v>
      </c>
      <c r="AF311" s="11">
        <v>53.637763999999997</v>
      </c>
      <c r="AG311" s="10">
        <v>1024.9114</v>
      </c>
      <c r="AH311" s="11">
        <v>6.5385999999999997</v>
      </c>
      <c r="AI311" s="10">
        <v>95.152000000000001</v>
      </c>
      <c r="AJ311" s="11">
        <v>8.1850000000000005</v>
      </c>
      <c r="AK311" s="11">
        <v>0.20799999999999999</v>
      </c>
      <c r="AL311" s="11">
        <v>0.62290000000000001</v>
      </c>
      <c r="AM311" s="588">
        <v>6.6</v>
      </c>
    </row>
    <row r="312" spans="1:39" ht="15">
      <c r="A312" s="29" t="s">
        <v>292</v>
      </c>
      <c r="B312" s="33">
        <v>43115</v>
      </c>
      <c r="C312" s="532">
        <v>1.6058594134322313</v>
      </c>
      <c r="D312" s="643">
        <v>1.6</v>
      </c>
      <c r="E312" s="594">
        <v>1.0900000000000001</v>
      </c>
      <c r="F312" s="593">
        <v>2.91</v>
      </c>
      <c r="G312" s="594">
        <v>1.08</v>
      </c>
      <c r="H312" s="29" t="s">
        <v>348</v>
      </c>
      <c r="I312" s="643">
        <v>3</v>
      </c>
      <c r="J312" s="29" t="s">
        <v>349</v>
      </c>
      <c r="K312" s="29">
        <v>16.100000000000001</v>
      </c>
      <c r="L312" s="31">
        <v>141</v>
      </c>
      <c r="M312" s="643">
        <v>16</v>
      </c>
      <c r="N312" s="643">
        <v>140</v>
      </c>
      <c r="O312" s="643">
        <v>1.3</v>
      </c>
      <c r="P312" s="29" t="s">
        <v>326</v>
      </c>
      <c r="Q312" s="643">
        <v>0.2</v>
      </c>
      <c r="R312" s="643">
        <v>1.8</v>
      </c>
      <c r="S312" s="643">
        <v>0.22</v>
      </c>
      <c r="T312" s="586">
        <v>8.606489144538057E-2</v>
      </c>
      <c r="U312" s="11">
        <v>36.6599</v>
      </c>
      <c r="V312" s="11">
        <v>22.826699999999999</v>
      </c>
      <c r="W312" s="11">
        <v>52.950116000000001</v>
      </c>
      <c r="X312" s="10">
        <v>1025.2460000000001</v>
      </c>
      <c r="Y312" s="11">
        <v>5.5407000000000002</v>
      </c>
      <c r="Z312" s="10">
        <v>79.576999999999998</v>
      </c>
      <c r="AA312" s="11">
        <v>8.0510000000000002</v>
      </c>
      <c r="AB312" s="11">
        <v>0.27279999999999999</v>
      </c>
      <c r="AC312" s="11">
        <v>0.82450000000000001</v>
      </c>
      <c r="AD312" s="11">
        <v>36.663899999999998</v>
      </c>
      <c r="AE312" s="11">
        <v>22.871300000000002</v>
      </c>
      <c r="AF312" s="11">
        <v>53.003593000000002</v>
      </c>
      <c r="AG312" s="10">
        <v>1025.239</v>
      </c>
      <c r="AH312" s="11">
        <v>5.5423999999999998</v>
      </c>
      <c r="AI312" s="10">
        <v>79.665000000000006</v>
      </c>
      <c r="AJ312" s="11">
        <v>8.0510000000000002</v>
      </c>
      <c r="AK312" s="11">
        <v>0.27679999999999999</v>
      </c>
      <c r="AL312" s="11">
        <v>0.89449999999999996</v>
      </c>
      <c r="AM312" s="588">
        <v>6.5</v>
      </c>
    </row>
    <row r="313" spans="1:39" ht="15">
      <c r="A313" s="29" t="s">
        <v>292</v>
      </c>
      <c r="B313" s="33">
        <v>43122</v>
      </c>
      <c r="C313" s="532">
        <v>4.825894999995203</v>
      </c>
      <c r="D313" s="643">
        <v>4.8</v>
      </c>
      <c r="E313" s="594">
        <v>4.47</v>
      </c>
      <c r="F313" s="593">
        <v>4.8099999999999996</v>
      </c>
      <c r="G313" s="594">
        <v>0.88200000000000001</v>
      </c>
      <c r="H313" s="643">
        <v>4</v>
      </c>
      <c r="I313" s="643">
        <v>5</v>
      </c>
      <c r="J313" s="29" t="s">
        <v>349</v>
      </c>
      <c r="K313" s="588">
        <v>18.100000000000001</v>
      </c>
      <c r="L313" s="588">
        <v>172</v>
      </c>
      <c r="M313" s="643">
        <v>18</v>
      </c>
      <c r="N313" s="643">
        <v>170</v>
      </c>
      <c r="O313" s="643">
        <v>0.8</v>
      </c>
      <c r="P313" s="29" t="s">
        <v>326</v>
      </c>
      <c r="Q313" s="643">
        <v>0.2</v>
      </c>
      <c r="R313" s="643">
        <v>2.1</v>
      </c>
      <c r="S313" s="643">
        <v>0.17</v>
      </c>
      <c r="T313" s="586">
        <v>8.1488626030930628E-2</v>
      </c>
      <c r="U313" s="11">
        <v>36.4178</v>
      </c>
      <c r="V313" s="11">
        <v>24.215599999999998</v>
      </c>
      <c r="W313" s="11">
        <v>54.129607999999998</v>
      </c>
      <c r="X313" s="10">
        <v>1024.6539</v>
      </c>
      <c r="Y313" s="11">
        <v>5.4150999999999998</v>
      </c>
      <c r="Z313" s="10">
        <v>79.552999999999997</v>
      </c>
      <c r="AA313" s="11">
        <v>8.1479999999999997</v>
      </c>
      <c r="AB313" s="11">
        <v>0.2258</v>
      </c>
      <c r="AC313" s="11">
        <v>0.59660000000000002</v>
      </c>
      <c r="AD313" s="11">
        <v>36.418500000000002</v>
      </c>
      <c r="AE313" s="11">
        <v>24.214200000000002</v>
      </c>
      <c r="AF313" s="11">
        <v>54.129309999999997</v>
      </c>
      <c r="AG313" s="10">
        <v>1024.6581000000001</v>
      </c>
      <c r="AH313" s="11">
        <v>5.5265000000000004</v>
      </c>
      <c r="AI313" s="10">
        <v>81.188000000000002</v>
      </c>
      <c r="AJ313" s="11">
        <v>8.1489999999999991</v>
      </c>
      <c r="AK313" s="11">
        <v>0.27060000000000001</v>
      </c>
      <c r="AL313" s="11">
        <v>0.68</v>
      </c>
      <c r="AM313" s="588">
        <v>7.8</v>
      </c>
    </row>
    <row r="314" spans="1:39" ht="15">
      <c r="A314" s="29" t="s">
        <v>292</v>
      </c>
      <c r="B314" s="33">
        <v>43129</v>
      </c>
      <c r="C314" s="532">
        <v>1.9216207571405952</v>
      </c>
      <c r="D314" s="643">
        <v>1.9</v>
      </c>
      <c r="E314" s="594">
        <v>2.5299999999999998</v>
      </c>
      <c r="F314" s="593">
        <v>3.97</v>
      </c>
      <c r="G314" s="594">
        <v>0.97799999999999998</v>
      </c>
      <c r="H314" s="29" t="s">
        <v>348</v>
      </c>
      <c r="I314" s="643">
        <v>4</v>
      </c>
      <c r="J314" s="29" t="s">
        <v>349</v>
      </c>
      <c r="K314" s="29">
        <v>19.899999999999999</v>
      </c>
      <c r="L314" s="29">
        <v>163</v>
      </c>
      <c r="M314" s="643">
        <v>20</v>
      </c>
      <c r="N314" s="643">
        <v>160</v>
      </c>
      <c r="O314" s="643">
        <v>2</v>
      </c>
      <c r="P314" s="643">
        <v>0.1</v>
      </c>
      <c r="Q314" s="643">
        <v>0.3</v>
      </c>
      <c r="R314" s="643">
        <v>2.2999999999999998</v>
      </c>
      <c r="S314" s="643">
        <v>0.28000000000000003</v>
      </c>
      <c r="T314" s="586">
        <v>9.4289235955624592E-2</v>
      </c>
      <c r="U314" s="11">
        <v>36.568100000000001</v>
      </c>
      <c r="V314" s="11">
        <v>22.601400000000002</v>
      </c>
      <c r="W314" s="11">
        <v>52.590938999999999</v>
      </c>
      <c r="X314" s="10">
        <v>1025.2411</v>
      </c>
      <c r="Y314" s="11">
        <v>7.4062999999999999</v>
      </c>
      <c r="Z314" s="10">
        <v>105.89400000000001</v>
      </c>
      <c r="AA314" s="11">
        <v>8.2729999999999997</v>
      </c>
      <c r="AB314" s="11">
        <v>0.29039999999999999</v>
      </c>
      <c r="AC314" s="11">
        <v>0.7802</v>
      </c>
      <c r="AD314" s="11">
        <v>36.566800000000001</v>
      </c>
      <c r="AE314" s="11">
        <v>22.6129</v>
      </c>
      <c r="AF314" s="11">
        <v>52.601782999999998</v>
      </c>
      <c r="AG314" s="10">
        <v>1025.2393</v>
      </c>
      <c r="AH314" s="11">
        <v>7.4414999999999996</v>
      </c>
      <c r="AI314" s="10">
        <v>106.41800000000001</v>
      </c>
      <c r="AJ314" s="11">
        <v>8.2739999999999991</v>
      </c>
      <c r="AK314" s="11">
        <v>0.33189999999999997</v>
      </c>
      <c r="AL314" s="11">
        <v>0.9163</v>
      </c>
      <c r="AM314" s="588">
        <v>6.5</v>
      </c>
    </row>
    <row r="315" spans="1:39" ht="15">
      <c r="A315" s="29" t="s">
        <v>292</v>
      </c>
      <c r="B315" s="33">
        <v>43136</v>
      </c>
      <c r="C315" s="532">
        <v>4.1362367847769814</v>
      </c>
      <c r="D315" s="643">
        <v>4.0999999999999996</v>
      </c>
      <c r="E315" s="594">
        <v>3.82</v>
      </c>
      <c r="F315" s="593">
        <v>4.72</v>
      </c>
      <c r="G315" s="594">
        <v>1.21</v>
      </c>
      <c r="H315" s="643">
        <v>4</v>
      </c>
      <c r="I315" s="643">
        <v>5</v>
      </c>
      <c r="J315" s="29" t="s">
        <v>349</v>
      </c>
      <c r="K315" s="588">
        <v>21.4</v>
      </c>
      <c r="L315" s="588">
        <v>166</v>
      </c>
      <c r="M315" s="643">
        <v>21</v>
      </c>
      <c r="N315" s="643">
        <v>170</v>
      </c>
      <c r="O315" s="643">
        <v>1</v>
      </c>
      <c r="P315" s="29" t="s">
        <v>326</v>
      </c>
      <c r="Q315" s="643">
        <v>0.2</v>
      </c>
      <c r="R315" s="643">
        <v>1.8</v>
      </c>
      <c r="S315" s="643">
        <v>0.19</v>
      </c>
      <c r="T315" s="586">
        <v>9.7080927072177303E-2</v>
      </c>
      <c r="U315" s="11">
        <v>36.5334</v>
      </c>
      <c r="V315" s="11">
        <v>24.073899999999998</v>
      </c>
      <c r="W315" s="11">
        <v>54.129026000000003</v>
      </c>
      <c r="X315" s="10">
        <v>1024.7828999999999</v>
      </c>
      <c r="Y315" s="11">
        <v>5.7550999999999997</v>
      </c>
      <c r="Z315" s="10">
        <v>84.397999999999996</v>
      </c>
      <c r="AA315" s="11">
        <v>8.157</v>
      </c>
      <c r="AB315" s="11">
        <v>0.56569999999999998</v>
      </c>
      <c r="AC315" s="11">
        <v>0.57279999999999998</v>
      </c>
      <c r="AD315" s="11">
        <v>36.537999999999997</v>
      </c>
      <c r="AE315" s="11">
        <v>24.06</v>
      </c>
      <c r="AF315" s="11">
        <v>54.120479000000003</v>
      </c>
      <c r="AG315" s="10">
        <v>1024.7940000000001</v>
      </c>
      <c r="AH315" s="11">
        <v>5.8155999999999999</v>
      </c>
      <c r="AI315" s="10">
        <v>85.268000000000001</v>
      </c>
      <c r="AJ315" s="11">
        <v>8.157</v>
      </c>
      <c r="AK315" s="11">
        <v>0.51649999999999996</v>
      </c>
      <c r="AL315" s="11">
        <v>0.76290000000000002</v>
      </c>
      <c r="AM315" s="588">
        <v>6.8</v>
      </c>
    </row>
    <row r="316" spans="1:39" ht="15">
      <c r="A316" s="29" t="s">
        <v>292</v>
      </c>
      <c r="B316" s="33">
        <v>43143</v>
      </c>
      <c r="C316" s="532">
        <v>1.4305077889066811</v>
      </c>
      <c r="D316" s="643">
        <v>1.4</v>
      </c>
      <c r="E316" s="594">
        <v>1.96</v>
      </c>
      <c r="F316" s="593">
        <v>4.58</v>
      </c>
      <c r="G316" s="594">
        <v>1.46</v>
      </c>
      <c r="H316" s="29" t="s">
        <v>348</v>
      </c>
      <c r="I316" s="643">
        <v>5</v>
      </c>
      <c r="J316" s="29" t="s">
        <v>349</v>
      </c>
      <c r="K316" s="588">
        <v>19</v>
      </c>
      <c r="L316" s="588">
        <v>186</v>
      </c>
      <c r="M316" s="643">
        <v>19</v>
      </c>
      <c r="N316" s="643">
        <v>190</v>
      </c>
      <c r="O316" s="643">
        <v>0.9</v>
      </c>
      <c r="P316" s="643">
        <v>0.1</v>
      </c>
      <c r="Q316" s="29" t="s">
        <v>326</v>
      </c>
      <c r="R316" s="643">
        <v>2</v>
      </c>
      <c r="S316" s="643">
        <v>0.19</v>
      </c>
      <c r="T316" s="591">
        <v>8.438465332534173E-2</v>
      </c>
      <c r="U316" s="11">
        <v>36.726199999999999</v>
      </c>
      <c r="V316" s="11">
        <v>23.593800000000002</v>
      </c>
      <c r="W316" s="11">
        <v>53.862685999999997</v>
      </c>
      <c r="X316" s="10">
        <v>1025.0719999999999</v>
      </c>
      <c r="Y316" s="11">
        <v>5.3688000000000002</v>
      </c>
      <c r="Z316" s="10">
        <v>78.173000000000002</v>
      </c>
      <c r="AA316" s="11">
        <v>8.2040000000000006</v>
      </c>
      <c r="AB316" s="11">
        <v>0.3453</v>
      </c>
      <c r="AC316" s="11">
        <v>0.71619999999999995</v>
      </c>
      <c r="AD316" s="11">
        <v>36.770299999999999</v>
      </c>
      <c r="AE316" s="11">
        <v>23.503799999999998</v>
      </c>
      <c r="AF316" s="11">
        <v>53.823051</v>
      </c>
      <c r="AG316" s="10">
        <v>1025.1351999999999</v>
      </c>
      <c r="AH316" s="11">
        <v>5.3951000000000002</v>
      </c>
      <c r="AI316" s="10">
        <v>78.451999999999998</v>
      </c>
      <c r="AJ316" s="11">
        <v>8.2029999999999994</v>
      </c>
      <c r="AK316" s="11">
        <v>0.33119999999999999</v>
      </c>
      <c r="AL316" s="11">
        <v>0.78049999999999997</v>
      </c>
      <c r="AM316" s="588">
        <v>7.2</v>
      </c>
    </row>
    <row r="317" spans="1:39" ht="15">
      <c r="A317" s="29" t="s">
        <v>292</v>
      </c>
      <c r="B317" s="33">
        <v>43150</v>
      </c>
      <c r="C317" s="532">
        <v>3.5761562347274638</v>
      </c>
      <c r="D317" s="643">
        <v>3.6</v>
      </c>
      <c r="E317" s="594">
        <v>3.98</v>
      </c>
      <c r="F317" s="593">
        <v>4.7</v>
      </c>
      <c r="G317" s="594">
        <v>1.2</v>
      </c>
      <c r="H317" s="643">
        <v>4</v>
      </c>
      <c r="I317" s="643">
        <v>5</v>
      </c>
      <c r="J317" s="29" t="s">
        <v>349</v>
      </c>
      <c r="K317" s="588">
        <v>18.100000000000001</v>
      </c>
      <c r="L317" s="588">
        <v>149</v>
      </c>
      <c r="M317" s="643">
        <v>18</v>
      </c>
      <c r="N317" s="643">
        <v>150</v>
      </c>
      <c r="O317" s="643">
        <v>1.1000000000000001</v>
      </c>
      <c r="P317" s="29" t="s">
        <v>326</v>
      </c>
      <c r="Q317" s="643">
        <v>0.2</v>
      </c>
      <c r="R317" s="643">
        <v>1.6</v>
      </c>
      <c r="S317" s="643">
        <v>0.21</v>
      </c>
      <c r="T317" s="586">
        <v>0.11601128914954853</v>
      </c>
      <c r="U317" s="11">
        <v>36.7273</v>
      </c>
      <c r="V317" s="11">
        <v>24.176500000000001</v>
      </c>
      <c r="W317" s="11">
        <v>54.495193999999998</v>
      </c>
      <c r="X317" s="10">
        <v>1024.9005</v>
      </c>
      <c r="Y317" s="11">
        <v>6.7645999999999997</v>
      </c>
      <c r="Z317" s="10">
        <v>99.488</v>
      </c>
      <c r="AA317" s="11">
        <v>8.3390000000000004</v>
      </c>
      <c r="AB317" s="11">
        <v>0.51329999999999998</v>
      </c>
      <c r="AC317" s="11">
        <v>0.76580000000000004</v>
      </c>
      <c r="AD317" s="11">
        <v>36.727400000000003</v>
      </c>
      <c r="AE317" s="11">
        <v>24.1724</v>
      </c>
      <c r="AF317" s="11">
        <v>54.491174999999998</v>
      </c>
      <c r="AG317" s="10">
        <v>1024.905</v>
      </c>
      <c r="AH317" s="11">
        <v>6.7652999999999999</v>
      </c>
      <c r="AI317" s="10">
        <v>99.492000000000004</v>
      </c>
      <c r="AJ317" s="11">
        <v>8.3379999999999992</v>
      </c>
      <c r="AK317" s="11">
        <v>0.48230000000000001</v>
      </c>
      <c r="AL317" s="11">
        <v>0.77100000000000002</v>
      </c>
      <c r="AM317" s="11">
        <v>5.9</v>
      </c>
    </row>
    <row r="318" spans="1:39" ht="15">
      <c r="A318" s="29" t="s">
        <v>292</v>
      </c>
      <c r="B318" s="33">
        <v>43157</v>
      </c>
      <c r="C318" s="532">
        <v>2.2010163015612383</v>
      </c>
      <c r="D318" s="643">
        <v>2.2000000000000002</v>
      </c>
      <c r="E318" s="594">
        <v>2.27</v>
      </c>
      <c r="F318" s="593">
        <v>3.53</v>
      </c>
      <c r="G318" s="594">
        <v>1.1100000000000001</v>
      </c>
      <c r="H318" s="29" t="s">
        <v>348</v>
      </c>
      <c r="I318" s="643">
        <v>4</v>
      </c>
      <c r="J318" s="29" t="s">
        <v>349</v>
      </c>
      <c r="K318" s="588">
        <v>18.3</v>
      </c>
      <c r="L318" s="588">
        <v>152</v>
      </c>
      <c r="M318" s="643">
        <v>18</v>
      </c>
      <c r="N318" s="643">
        <v>150</v>
      </c>
      <c r="O318" s="643">
        <v>1.3</v>
      </c>
      <c r="P318" s="29" t="s">
        <v>326</v>
      </c>
      <c r="Q318" s="643">
        <v>0.1</v>
      </c>
      <c r="R318" s="643">
        <v>1.6</v>
      </c>
      <c r="S318" s="643">
        <v>0.17</v>
      </c>
      <c r="T318" s="586">
        <v>8.9507880379786034E-2</v>
      </c>
      <c r="U318" s="11">
        <v>36.600700000000003</v>
      </c>
      <c r="V318" s="11">
        <v>23.162099999999999</v>
      </c>
      <c r="W318" s="11">
        <v>53.234378999999997</v>
      </c>
      <c r="X318" s="10">
        <v>1025.1021000000001</v>
      </c>
      <c r="Y318" s="11">
        <v>6.3928000000000003</v>
      </c>
      <c r="Z318" s="10">
        <v>92.320999999999998</v>
      </c>
      <c r="AA318" s="11">
        <v>8.1769999999999996</v>
      </c>
      <c r="AB318" s="11">
        <v>0.36659999999999998</v>
      </c>
      <c r="AC318" s="11">
        <v>0.76680000000000004</v>
      </c>
      <c r="AD318" s="11">
        <v>36.626800000000003</v>
      </c>
      <c r="AE318" s="11">
        <v>23.132100000000001</v>
      </c>
      <c r="AF318" s="11">
        <v>53.236496000000002</v>
      </c>
      <c r="AG318" s="10">
        <v>1025.1365000000001</v>
      </c>
      <c r="AH318" s="11">
        <v>6.3814000000000002</v>
      </c>
      <c r="AI318" s="10">
        <v>92.122</v>
      </c>
      <c r="AJ318" s="11">
        <v>8.1890000000000001</v>
      </c>
      <c r="AK318" s="11">
        <v>0.46829999999999999</v>
      </c>
      <c r="AL318" s="11">
        <v>1.0148999999999999</v>
      </c>
      <c r="AM318" s="588">
        <v>7.7</v>
      </c>
    </row>
    <row r="319" spans="1:39" ht="15">
      <c r="A319" s="29" t="s">
        <v>292</v>
      </c>
      <c r="B319" s="33">
        <v>43164</v>
      </c>
      <c r="C319" s="532">
        <v>1.8248236235177127</v>
      </c>
      <c r="D319" s="643">
        <v>1.8</v>
      </c>
      <c r="E319" s="594">
        <v>0.67900000000000005</v>
      </c>
      <c r="F319" s="593">
        <v>2.7</v>
      </c>
      <c r="G319" s="594">
        <v>0.81699999999999995</v>
      </c>
      <c r="H319" s="29" t="s">
        <v>348</v>
      </c>
      <c r="I319" s="643">
        <v>3</v>
      </c>
      <c r="J319" s="29" t="s">
        <v>349</v>
      </c>
      <c r="K319" s="588">
        <v>17.5</v>
      </c>
      <c r="L319" s="588">
        <v>140</v>
      </c>
      <c r="M319" s="643">
        <v>18</v>
      </c>
      <c r="N319" s="643">
        <v>140</v>
      </c>
      <c r="O319" s="643">
        <v>0.7</v>
      </c>
      <c r="P319" s="29" t="s">
        <v>326</v>
      </c>
      <c r="Q319" s="29" t="s">
        <v>326</v>
      </c>
      <c r="R319" s="643">
        <v>1.5</v>
      </c>
      <c r="S319" s="643">
        <v>0.2</v>
      </c>
      <c r="T319" s="586">
        <v>8.1603016469742898E-2</v>
      </c>
      <c r="U319" s="11">
        <v>36.678800000000003</v>
      </c>
      <c r="V319" s="11">
        <v>20.854299999999999</v>
      </c>
      <c r="W319" s="11">
        <v>50.864871999999998</v>
      </c>
      <c r="X319" s="10">
        <v>1025.8141000000001</v>
      </c>
      <c r="Y319" s="11">
        <v>6.3487</v>
      </c>
      <c r="Z319" s="10">
        <v>88.057000000000002</v>
      </c>
      <c r="AA319" s="11">
        <v>8.1880000000000006</v>
      </c>
      <c r="AB319" s="11">
        <v>0.54759999999999998</v>
      </c>
      <c r="AC319" s="11">
        <v>0.77810000000000001</v>
      </c>
      <c r="AD319" s="11">
        <v>36.671900000000001</v>
      </c>
      <c r="AE319" s="11">
        <v>20.8508</v>
      </c>
      <c r="AF319" s="11">
        <v>50.853009</v>
      </c>
      <c r="AG319" s="10">
        <v>1025.8135</v>
      </c>
      <c r="AH319" s="11">
        <v>6.3867000000000003</v>
      </c>
      <c r="AI319" s="10">
        <v>88.575000000000003</v>
      </c>
      <c r="AJ319" s="11">
        <v>8.1920000000000002</v>
      </c>
      <c r="AK319" s="11">
        <v>0.50509999999999999</v>
      </c>
      <c r="AL319" s="11">
        <v>0.68100000000000005</v>
      </c>
      <c r="AM319" s="588">
        <v>8</v>
      </c>
    </row>
    <row r="320" spans="1:39" ht="15">
      <c r="A320" s="29" t="s">
        <v>292</v>
      </c>
      <c r="B320" s="33">
        <v>43171</v>
      </c>
      <c r="C320" s="532">
        <v>1.5737582517266107</v>
      </c>
      <c r="D320" s="643">
        <v>1.6</v>
      </c>
      <c r="E320" s="594">
        <v>1.53</v>
      </c>
      <c r="F320" s="593">
        <v>2.66</v>
      </c>
      <c r="G320" s="594">
        <v>0.86699999999999999</v>
      </c>
      <c r="H320" s="29" t="s">
        <v>348</v>
      </c>
      <c r="I320" s="643">
        <v>3</v>
      </c>
      <c r="J320" s="29" t="s">
        <v>349</v>
      </c>
      <c r="K320" s="588">
        <v>15.1</v>
      </c>
      <c r="L320" s="588">
        <v>133</v>
      </c>
      <c r="M320" s="643">
        <v>15</v>
      </c>
      <c r="N320" s="643">
        <v>130</v>
      </c>
      <c r="O320" s="643">
        <v>0.8</v>
      </c>
      <c r="P320" s="29" t="s">
        <v>326</v>
      </c>
      <c r="Q320" s="643">
        <v>0.1</v>
      </c>
      <c r="R320" s="643">
        <v>2.2999999999999998</v>
      </c>
      <c r="S320" s="643">
        <v>0.18</v>
      </c>
      <c r="T320" s="586">
        <v>9.6950675456387539E-2</v>
      </c>
      <c r="U320" s="11">
        <v>36.781100000000002</v>
      </c>
      <c r="V320" s="11">
        <v>21.742699999999999</v>
      </c>
      <c r="W320" s="11">
        <v>51.940486</v>
      </c>
      <c r="X320" s="10">
        <v>1025.6475</v>
      </c>
      <c r="Y320" s="11">
        <v>6.3228</v>
      </c>
      <c r="Z320" s="10">
        <v>89.153999999999996</v>
      </c>
      <c r="AA320" s="11">
        <v>8.173</v>
      </c>
      <c r="AB320" s="11">
        <v>0.32800000000000001</v>
      </c>
      <c r="AC320" s="11">
        <v>0.54830000000000001</v>
      </c>
      <c r="AD320" s="11">
        <v>36.771299999999997</v>
      </c>
      <c r="AE320" s="11">
        <v>21.7668</v>
      </c>
      <c r="AF320" s="11">
        <v>51.954396000000003</v>
      </c>
      <c r="AG320" s="10">
        <v>1025.6369999999999</v>
      </c>
      <c r="AH320" s="11">
        <v>6.3231000000000002</v>
      </c>
      <c r="AI320" s="10">
        <v>89.191000000000003</v>
      </c>
      <c r="AJ320" s="11">
        <v>8.1750000000000007</v>
      </c>
      <c r="AK320" s="11">
        <v>0.32479999999999998</v>
      </c>
      <c r="AL320" s="11">
        <v>0.69</v>
      </c>
      <c r="AM320" s="588">
        <v>6.8</v>
      </c>
    </row>
    <row r="321" spans="1:39" ht="15">
      <c r="A321" s="29" t="s">
        <v>292</v>
      </c>
      <c r="B321" s="33">
        <v>43178</v>
      </c>
      <c r="C321" s="532">
        <v>1.6750888724774471</v>
      </c>
      <c r="D321" s="643">
        <v>1.7</v>
      </c>
      <c r="E321" s="594">
        <v>1.53</v>
      </c>
      <c r="F321" s="593">
        <v>2.4300000000000002</v>
      </c>
      <c r="G321" s="594">
        <v>1.0900000000000001</v>
      </c>
      <c r="H321" s="29" t="s">
        <v>348</v>
      </c>
      <c r="I321" s="643">
        <v>2</v>
      </c>
      <c r="J321" s="29" t="s">
        <v>349</v>
      </c>
      <c r="K321" s="588">
        <v>23.1</v>
      </c>
      <c r="L321" s="588">
        <v>210</v>
      </c>
      <c r="M321" s="643">
        <v>23</v>
      </c>
      <c r="N321" s="643">
        <v>210</v>
      </c>
      <c r="O321" s="643">
        <v>1.2</v>
      </c>
      <c r="P321" s="643">
        <v>0.1</v>
      </c>
      <c r="Q321" s="643">
        <v>0.2</v>
      </c>
      <c r="R321" s="643">
        <v>1.8</v>
      </c>
      <c r="S321" s="643">
        <v>0.28999999999999998</v>
      </c>
      <c r="T321" s="586">
        <v>0.10868019889677601</v>
      </c>
      <c r="U321" s="11">
        <v>36.957299999999996</v>
      </c>
      <c r="V321" s="11">
        <v>21.521699999999999</v>
      </c>
      <c r="W321" s="11">
        <v>51.923713999999997</v>
      </c>
      <c r="X321" s="10">
        <v>1025.8425999999999</v>
      </c>
      <c r="Y321" s="11">
        <v>6.1559999999999997</v>
      </c>
      <c r="Z321" s="10">
        <v>86.552000000000007</v>
      </c>
      <c r="AA321" s="11">
        <v>8.1709999999999994</v>
      </c>
      <c r="AB321" s="11">
        <v>0.40089999999999998</v>
      </c>
      <c r="AC321" s="11">
        <v>0.80449999999999999</v>
      </c>
      <c r="AD321" s="11">
        <v>36.957999999999998</v>
      </c>
      <c r="AE321" s="11">
        <v>21.515899999999998</v>
      </c>
      <c r="AF321" s="11">
        <v>51.918812000000003</v>
      </c>
      <c r="AG321" s="10">
        <v>1025.8488</v>
      </c>
      <c r="AH321" s="11">
        <v>6.1696</v>
      </c>
      <c r="AI321" s="10">
        <v>86.734999999999999</v>
      </c>
      <c r="AJ321" s="11">
        <v>8.1750000000000007</v>
      </c>
      <c r="AK321" s="11">
        <v>0.4103</v>
      </c>
      <c r="AL321" s="11">
        <v>0.8619</v>
      </c>
      <c r="AM321" s="588">
        <v>6.4</v>
      </c>
    </row>
    <row r="322" spans="1:39" ht="15">
      <c r="A322" s="29" t="s">
        <v>292</v>
      </c>
      <c r="B322" s="33">
        <v>43185</v>
      </c>
      <c r="C322" s="532">
        <v>2.6240438896885601</v>
      </c>
      <c r="D322" s="643">
        <v>2.6</v>
      </c>
      <c r="E322" s="594">
        <v>2.33</v>
      </c>
      <c r="F322" s="593">
        <v>3.06</v>
      </c>
      <c r="G322" s="594">
        <v>0.78900000000000003</v>
      </c>
      <c r="H322" s="29" t="s">
        <v>348</v>
      </c>
      <c r="I322" s="643">
        <v>3</v>
      </c>
      <c r="J322" s="29" t="s">
        <v>349</v>
      </c>
      <c r="K322" s="588">
        <v>17.5</v>
      </c>
      <c r="L322" s="588">
        <v>149</v>
      </c>
      <c r="M322" s="643">
        <v>18</v>
      </c>
      <c r="N322" s="643">
        <v>150</v>
      </c>
      <c r="O322" s="643">
        <v>1.5</v>
      </c>
      <c r="P322" s="29" t="s">
        <v>326</v>
      </c>
      <c r="Q322" s="643">
        <v>0.3</v>
      </c>
      <c r="R322" s="643">
        <v>2.2000000000000002</v>
      </c>
      <c r="S322" s="643">
        <v>0.19</v>
      </c>
      <c r="T322" s="586">
        <v>8.6468623672685763E-2</v>
      </c>
      <c r="U322" s="11">
        <v>36.880200000000002</v>
      </c>
      <c r="V322" s="11">
        <v>21.574300000000001</v>
      </c>
      <c r="W322" s="11">
        <v>51.884075000000003</v>
      </c>
      <c r="X322" s="10">
        <v>1025.7701</v>
      </c>
      <c r="Y322" s="11">
        <v>5.4737</v>
      </c>
      <c r="Z322" s="10">
        <v>76.995999999999995</v>
      </c>
      <c r="AA322" s="11">
        <v>8.0709999999999997</v>
      </c>
      <c r="AB322" s="11">
        <v>0.97540000000000004</v>
      </c>
      <c r="AC322" s="11">
        <v>1.1356999999999999</v>
      </c>
      <c r="AD322" s="11">
        <v>36.881100000000004</v>
      </c>
      <c r="AE322" s="11">
        <v>21.564299999999999</v>
      </c>
      <c r="AF322" s="11">
        <v>51.874864000000002</v>
      </c>
      <c r="AG322" s="10">
        <v>1025.7778000000001</v>
      </c>
      <c r="AH322" s="11">
        <v>5.4931999999999999</v>
      </c>
      <c r="AI322" s="10">
        <v>77.256</v>
      </c>
      <c r="AJ322" s="11">
        <v>8.0760000000000005</v>
      </c>
      <c r="AK322" s="11">
        <v>0.47</v>
      </c>
      <c r="AL322" s="11">
        <v>1.1133999999999999</v>
      </c>
      <c r="AM322" s="588">
        <v>6.2</v>
      </c>
    </row>
    <row r="323" spans="1:39" ht="15">
      <c r="A323" s="587"/>
      <c r="B323" s="587"/>
      <c r="C323" s="587"/>
      <c r="D323" s="587"/>
      <c r="E323" s="587"/>
      <c r="F323" s="588"/>
      <c r="G323" s="587"/>
      <c r="H323" s="587"/>
      <c r="I323" s="587"/>
      <c r="J323" s="587"/>
      <c r="K323" s="588"/>
      <c r="L323" s="588"/>
      <c r="M323" s="588"/>
      <c r="N323" s="587"/>
      <c r="O323" s="587"/>
      <c r="P323" s="587"/>
      <c r="Q323" s="587"/>
      <c r="R323" s="587"/>
      <c r="S323" s="587"/>
      <c r="T323" s="586"/>
      <c r="U323" s="587"/>
      <c r="V323" s="587"/>
      <c r="W323" s="587"/>
      <c r="X323" s="587"/>
      <c r="Y323" s="587"/>
      <c r="Z323" s="587"/>
      <c r="AA323" s="587"/>
      <c r="AB323" s="587"/>
      <c r="AC323" s="587"/>
      <c r="AD323" s="587"/>
      <c r="AE323" s="587"/>
      <c r="AF323" s="587"/>
      <c r="AG323" s="587"/>
      <c r="AH323" s="587"/>
      <c r="AI323" s="587"/>
      <c r="AJ323" s="587"/>
      <c r="AK323" s="587"/>
      <c r="AL323" s="587"/>
      <c r="AM323" s="588"/>
    </row>
    <row r="324" spans="1:39" ht="15">
      <c r="A324" s="29" t="s">
        <v>95</v>
      </c>
      <c r="B324" s="33">
        <v>43070</v>
      </c>
      <c r="C324" s="511">
        <v>1.0831622030850763</v>
      </c>
      <c r="D324" s="643">
        <v>1.1000000000000001</v>
      </c>
      <c r="E324" s="587">
        <v>1.3</v>
      </c>
      <c r="F324" s="588">
        <v>1.31</v>
      </c>
      <c r="G324" s="587">
        <v>1.83</v>
      </c>
      <c r="H324" s="29" t="s">
        <v>348</v>
      </c>
      <c r="I324" s="29" t="s">
        <v>349</v>
      </c>
      <c r="J324" s="29" t="s">
        <v>349</v>
      </c>
      <c r="K324" s="588">
        <v>17</v>
      </c>
      <c r="L324" s="588">
        <v>153</v>
      </c>
      <c r="M324" s="643">
        <v>17</v>
      </c>
      <c r="N324" s="643">
        <v>150</v>
      </c>
      <c r="O324" s="643">
        <v>3.6</v>
      </c>
      <c r="P324" s="643">
        <v>0.1</v>
      </c>
      <c r="Q324" s="643">
        <v>0.6</v>
      </c>
      <c r="R324" s="32"/>
      <c r="S324" s="32"/>
      <c r="T324" s="586">
        <v>0.15628709936254709</v>
      </c>
      <c r="U324" s="11">
        <v>35.584200000000003</v>
      </c>
      <c r="V324" s="11">
        <v>21.9008</v>
      </c>
      <c r="W324" s="11">
        <v>50.600053000000003</v>
      </c>
      <c r="X324" s="10">
        <v>1024.6909000000001</v>
      </c>
      <c r="Y324" s="11">
        <v>7.3655999999999997</v>
      </c>
      <c r="Z324" s="10">
        <v>103.425</v>
      </c>
      <c r="AA324" s="11">
        <v>8.1820000000000004</v>
      </c>
      <c r="AB324" s="11">
        <v>0.66390000000000005</v>
      </c>
      <c r="AC324" s="11">
        <v>1.4527000000000001</v>
      </c>
      <c r="AD324" s="11">
        <v>35.532600000000002</v>
      </c>
      <c r="AE324" s="11">
        <v>21.117799999999999</v>
      </c>
      <c r="AF324" s="11">
        <v>49.725518000000001</v>
      </c>
      <c r="AG324" s="10">
        <v>1024.9065000000001</v>
      </c>
      <c r="AH324" s="11">
        <v>6.9015000000000004</v>
      </c>
      <c r="AI324" s="10">
        <v>95.533000000000001</v>
      </c>
      <c r="AJ324" s="11">
        <v>8.157</v>
      </c>
      <c r="AK324" s="11">
        <v>1.4838</v>
      </c>
      <c r="AL324" s="11">
        <v>3.6602000000000001</v>
      </c>
      <c r="AM324" s="588">
        <v>3.9</v>
      </c>
    </row>
    <row r="325" spans="1:39" ht="15">
      <c r="A325" s="29" t="s">
        <v>95</v>
      </c>
      <c r="B325" s="33">
        <v>43077</v>
      </c>
      <c r="C325" s="532">
        <v>0.77858427178953338</v>
      </c>
      <c r="D325" s="643">
        <v>0.8</v>
      </c>
      <c r="E325" s="594">
        <v>1.56</v>
      </c>
      <c r="F325" s="588">
        <v>1.76</v>
      </c>
      <c r="G325" s="587">
        <v>1.44</v>
      </c>
      <c r="H325" s="29" t="s">
        <v>348</v>
      </c>
      <c r="I325" s="29" t="s">
        <v>349</v>
      </c>
      <c r="J325" s="29" t="s">
        <v>349</v>
      </c>
      <c r="K325" s="593">
        <v>17.600000000000001</v>
      </c>
      <c r="L325" s="593">
        <v>142</v>
      </c>
      <c r="M325" s="643">
        <v>18</v>
      </c>
      <c r="N325" s="643">
        <v>140</v>
      </c>
      <c r="O325" s="643">
        <v>2.5</v>
      </c>
      <c r="P325" s="643">
        <v>0.1</v>
      </c>
      <c r="Q325" s="643">
        <v>0.5</v>
      </c>
      <c r="R325" s="32"/>
      <c r="S325" s="32"/>
      <c r="T325" s="586">
        <v>0.14607933112354912</v>
      </c>
      <c r="U325" s="11">
        <v>35.7575</v>
      </c>
      <c r="V325" s="11">
        <v>22.6281</v>
      </c>
      <c r="W325" s="11">
        <v>51.581918999999999</v>
      </c>
      <c r="X325" s="10">
        <v>1024.6165000000001</v>
      </c>
      <c r="Y325" s="11">
        <v>7.2572999999999999</v>
      </c>
      <c r="Z325" s="10">
        <v>103.32599999999999</v>
      </c>
      <c r="AA325" s="11">
        <v>8.1319999999999997</v>
      </c>
      <c r="AB325" s="11">
        <v>0.57589999999999997</v>
      </c>
      <c r="AC325" s="11">
        <v>1.5381</v>
      </c>
      <c r="AD325" s="11">
        <v>35.793700000000001</v>
      </c>
      <c r="AE325" s="11">
        <v>22.027799999999999</v>
      </c>
      <c r="AF325" s="11">
        <v>51.001838999999997</v>
      </c>
      <c r="AG325" s="10">
        <v>1024.8522</v>
      </c>
      <c r="AH325" s="11">
        <v>7.19</v>
      </c>
      <c r="AI325" s="10">
        <v>101.31</v>
      </c>
      <c r="AJ325" s="11">
        <v>8.1430000000000007</v>
      </c>
      <c r="AK325" s="11">
        <v>0.71589999999999998</v>
      </c>
      <c r="AL325" s="11">
        <v>2.5032000000000001</v>
      </c>
      <c r="AM325" s="588">
        <v>3</v>
      </c>
    </row>
    <row r="326" spans="1:39" ht="15">
      <c r="A326" s="29" t="s">
        <v>95</v>
      </c>
      <c r="B326" s="33">
        <v>43084</v>
      </c>
      <c r="C326" s="532">
        <v>1.6908688405978383</v>
      </c>
      <c r="D326" s="643">
        <v>1.7</v>
      </c>
      <c r="E326" s="594">
        <v>2.31</v>
      </c>
      <c r="F326" s="593">
        <v>2.09</v>
      </c>
      <c r="G326" s="594">
        <v>2.83</v>
      </c>
      <c r="H326" s="29" t="s">
        <v>348</v>
      </c>
      <c r="I326" s="643">
        <v>2</v>
      </c>
      <c r="J326" s="643">
        <v>3</v>
      </c>
      <c r="K326" s="588">
        <v>17.3</v>
      </c>
      <c r="L326" s="31">
        <v>150</v>
      </c>
      <c r="M326" s="643">
        <v>17</v>
      </c>
      <c r="N326" s="643">
        <v>150</v>
      </c>
      <c r="O326" s="643">
        <v>1.9</v>
      </c>
      <c r="P326" s="29" t="s">
        <v>326</v>
      </c>
      <c r="Q326" s="643">
        <v>0.4</v>
      </c>
      <c r="R326" s="32"/>
      <c r="S326" s="32"/>
      <c r="T326" s="586">
        <v>0.12747945056818277</v>
      </c>
      <c r="U326" s="11">
        <v>35.794899999999998</v>
      </c>
      <c r="V326" s="11">
        <v>23.682500000000001</v>
      </c>
      <c r="W326" s="11">
        <v>52.742190000000001</v>
      </c>
      <c r="X326" s="10">
        <v>1024.3398</v>
      </c>
      <c r="Y326" s="11">
        <v>7.1303999999999998</v>
      </c>
      <c r="Z326" s="10">
        <v>103.42400000000001</v>
      </c>
      <c r="AA326" s="11">
        <v>8.1609999999999996</v>
      </c>
      <c r="AB326" s="11">
        <v>0.58699999999999997</v>
      </c>
      <c r="AC326" s="11">
        <v>1.1371</v>
      </c>
      <c r="AD326" s="11">
        <v>35.798299999999998</v>
      </c>
      <c r="AE326" s="11">
        <v>22.922899999999998</v>
      </c>
      <c r="AF326" s="11">
        <v>51.948436000000001</v>
      </c>
      <c r="AG326" s="10">
        <v>1024.6005</v>
      </c>
      <c r="AH326" s="11">
        <v>6.7923999999999998</v>
      </c>
      <c r="AI326" s="10">
        <v>97.23</v>
      </c>
      <c r="AJ326" s="11">
        <v>8.1479999999999997</v>
      </c>
      <c r="AK326" s="11">
        <v>1.1553</v>
      </c>
      <c r="AL326" s="11">
        <v>2.8363999999999998</v>
      </c>
      <c r="AM326" s="588">
        <v>3.4</v>
      </c>
    </row>
    <row r="327" spans="1:39" ht="15">
      <c r="A327" s="29" t="s">
        <v>95</v>
      </c>
      <c r="B327" s="33">
        <v>43091</v>
      </c>
      <c r="C327" s="532">
        <v>0.5084688076704148</v>
      </c>
      <c r="D327" s="643">
        <v>0.5</v>
      </c>
      <c r="E327" s="594">
        <v>0.88100000000000001</v>
      </c>
      <c r="F327" s="593">
        <v>1.38</v>
      </c>
      <c r="G327" s="594">
        <v>1.23</v>
      </c>
      <c r="H327" s="29" t="s">
        <v>348</v>
      </c>
      <c r="I327" s="29" t="s">
        <v>349</v>
      </c>
      <c r="J327" s="29" t="s">
        <v>349</v>
      </c>
      <c r="K327" s="29">
        <v>21.5</v>
      </c>
      <c r="L327" s="29">
        <v>140</v>
      </c>
      <c r="M327" s="643">
        <v>22</v>
      </c>
      <c r="N327" s="643">
        <v>140</v>
      </c>
      <c r="O327" s="643">
        <v>2.1</v>
      </c>
      <c r="P327" s="29" t="s">
        <v>326</v>
      </c>
      <c r="Q327" s="643">
        <v>0.3</v>
      </c>
      <c r="R327" s="32"/>
      <c r="S327" s="32"/>
      <c r="T327" s="586">
        <v>0.12379510990108214</v>
      </c>
      <c r="U327" s="11">
        <v>36.008200000000002</v>
      </c>
      <c r="V327" s="11">
        <v>23.228899999999999</v>
      </c>
      <c r="W327" s="11">
        <v>52.539397000000001</v>
      </c>
      <c r="X327" s="10">
        <v>1024.6331</v>
      </c>
      <c r="Y327" s="11">
        <v>7.4939</v>
      </c>
      <c r="Z327" s="10">
        <v>107.97799999999999</v>
      </c>
      <c r="AA327" s="11">
        <v>8.1560000000000006</v>
      </c>
      <c r="AB327" s="11">
        <v>0.35449999999999998</v>
      </c>
      <c r="AC327" s="11">
        <v>1.0182</v>
      </c>
      <c r="AD327" s="11">
        <v>35.953000000000003</v>
      </c>
      <c r="AE327" s="11">
        <v>22.0182</v>
      </c>
      <c r="AF327" s="11">
        <v>51.193508999999999</v>
      </c>
      <c r="AG327" s="10">
        <v>1024.9763</v>
      </c>
      <c r="AH327" s="11">
        <v>7.1566999999999998</v>
      </c>
      <c r="AI327" s="10">
        <v>100.91800000000001</v>
      </c>
      <c r="AJ327" s="11">
        <v>8.1539999999999999</v>
      </c>
      <c r="AK327" s="11">
        <v>1.0230999999999999</v>
      </c>
      <c r="AL327" s="11">
        <v>4.2380000000000004</v>
      </c>
      <c r="AM327" s="588">
        <v>3.7</v>
      </c>
    </row>
    <row r="328" spans="1:39" ht="15">
      <c r="A328" s="29" t="s">
        <v>95</v>
      </c>
      <c r="B328" s="33">
        <v>43105</v>
      </c>
      <c r="C328" s="532">
        <v>0.2372146564998634</v>
      </c>
      <c r="D328" s="29" t="s">
        <v>350</v>
      </c>
      <c r="E328" s="594">
        <v>3.4000000000000002E-2</v>
      </c>
      <c r="F328" s="593">
        <v>1.31</v>
      </c>
      <c r="G328" s="594">
        <v>1.21</v>
      </c>
      <c r="H328" s="29" t="s">
        <v>348</v>
      </c>
      <c r="I328" s="29" t="s">
        <v>349</v>
      </c>
      <c r="J328" s="29" t="s">
        <v>349</v>
      </c>
      <c r="K328" s="31">
        <v>19</v>
      </c>
      <c r="L328" s="31">
        <v>164</v>
      </c>
      <c r="M328" s="643">
        <v>19</v>
      </c>
      <c r="N328" s="643">
        <v>160</v>
      </c>
      <c r="O328" s="643">
        <v>4.2</v>
      </c>
      <c r="P328" s="29" t="s">
        <v>326</v>
      </c>
      <c r="Q328" s="643">
        <v>0.7</v>
      </c>
      <c r="R328" s="32"/>
      <c r="S328" s="32"/>
      <c r="T328" s="586">
        <v>0.14875333734104718</v>
      </c>
      <c r="U328" s="11">
        <v>36.329099999999997</v>
      </c>
      <c r="V328" s="11">
        <v>24.814</v>
      </c>
      <c r="W328" s="11">
        <v>54.656446000000003</v>
      </c>
      <c r="X328" s="10">
        <v>1024.4052999999999</v>
      </c>
      <c r="Y328" s="11">
        <v>7.7995000000000001</v>
      </c>
      <c r="Z328" s="10">
        <v>115.7</v>
      </c>
      <c r="AA328" s="11">
        <v>8.2409999999999997</v>
      </c>
      <c r="AB328" s="11">
        <v>0.49919999999999998</v>
      </c>
      <c r="AC328" s="11">
        <v>3.1484999999999999</v>
      </c>
      <c r="AD328" s="11">
        <v>36.3215</v>
      </c>
      <c r="AE328" s="11">
        <v>23.8919</v>
      </c>
      <c r="AF328" s="11">
        <v>53.658875000000002</v>
      </c>
      <c r="AG328" s="10">
        <v>1024.7139</v>
      </c>
      <c r="AH328" s="11">
        <v>7.1562000000000001</v>
      </c>
      <c r="AI328" s="10">
        <v>104.49</v>
      </c>
      <c r="AJ328" s="11">
        <v>8.1950000000000003</v>
      </c>
      <c r="AK328" s="11">
        <v>0.96130000000000004</v>
      </c>
      <c r="AL328" s="11">
        <v>9.1549999999999994</v>
      </c>
      <c r="AM328" s="588">
        <v>3.1</v>
      </c>
    </row>
    <row r="329" spans="1:39" ht="15">
      <c r="A329" s="29" t="s">
        <v>95</v>
      </c>
      <c r="B329" s="33">
        <v>43115</v>
      </c>
      <c r="C329" s="532">
        <v>3.9482402511502097</v>
      </c>
      <c r="D329" s="643">
        <v>3.9</v>
      </c>
      <c r="E329" s="594">
        <v>4.74</v>
      </c>
      <c r="F329" s="593">
        <v>3.57</v>
      </c>
      <c r="G329" s="594">
        <v>3.82</v>
      </c>
      <c r="H329" s="643">
        <v>5</v>
      </c>
      <c r="I329" s="643">
        <v>4</v>
      </c>
      <c r="J329" s="643">
        <v>4</v>
      </c>
      <c r="K329" s="29">
        <v>19.2</v>
      </c>
      <c r="L329" s="31">
        <v>165</v>
      </c>
      <c r="M329" s="643">
        <v>19</v>
      </c>
      <c r="N329" s="643">
        <v>160</v>
      </c>
      <c r="O329" s="643">
        <v>4.7</v>
      </c>
      <c r="P329" s="29" t="s">
        <v>326</v>
      </c>
      <c r="Q329" s="643">
        <v>0.9</v>
      </c>
      <c r="R329" s="32"/>
      <c r="S329" s="32"/>
      <c r="T329" s="586">
        <v>0.16009181749575768</v>
      </c>
      <c r="U329" s="11">
        <v>35.597200000000001</v>
      </c>
      <c r="V329" s="11">
        <v>22.721299999999999</v>
      </c>
      <c r="W329" s="11">
        <v>51.473979999999997</v>
      </c>
      <c r="X329" s="10">
        <v>1024.4698000000001</v>
      </c>
      <c r="Y329" s="11">
        <v>6.5827</v>
      </c>
      <c r="Z329" s="10">
        <v>93.787999999999997</v>
      </c>
      <c r="AA329" s="11">
        <v>8.18</v>
      </c>
      <c r="AB329" s="11">
        <v>0.5696</v>
      </c>
      <c r="AC329" s="11">
        <v>2.9275000000000002</v>
      </c>
      <c r="AD329" s="11">
        <v>36.644100000000002</v>
      </c>
      <c r="AE329" s="11">
        <v>23.065799999999999</v>
      </c>
      <c r="AF329" s="11">
        <v>53.190852999999997</v>
      </c>
      <c r="AG329" s="10">
        <v>1025.2019</v>
      </c>
      <c r="AH329" s="11">
        <v>6.3076999999999996</v>
      </c>
      <c r="AI329" s="10">
        <v>90.962000000000003</v>
      </c>
      <c r="AJ329" s="11">
        <v>8.1780000000000008</v>
      </c>
      <c r="AK329" s="11">
        <v>0.55359999999999998</v>
      </c>
      <c r="AL329" s="11">
        <v>2.8546</v>
      </c>
      <c r="AM329" s="588">
        <v>3.3</v>
      </c>
    </row>
    <row r="330" spans="1:39" ht="15">
      <c r="A330" s="29" t="s">
        <v>95</v>
      </c>
      <c r="B330" s="33">
        <v>43122</v>
      </c>
      <c r="C330" s="532">
        <v>0.79438799321199738</v>
      </c>
      <c r="D330" s="643">
        <v>0.8</v>
      </c>
      <c r="E330" s="594">
        <v>0.66400000000000003</v>
      </c>
      <c r="F330" s="593">
        <v>2.54</v>
      </c>
      <c r="G330" s="594">
        <v>1.88</v>
      </c>
      <c r="H330" s="29" t="s">
        <v>348</v>
      </c>
      <c r="I330" s="643">
        <v>3</v>
      </c>
      <c r="J330" s="29" t="s">
        <v>349</v>
      </c>
      <c r="K330" s="588">
        <v>17.600000000000001</v>
      </c>
      <c r="L330" s="588">
        <v>162</v>
      </c>
      <c r="M330" s="643">
        <v>18</v>
      </c>
      <c r="N330" s="643">
        <v>160</v>
      </c>
      <c r="O330" s="643">
        <v>2.9</v>
      </c>
      <c r="P330" s="643">
        <v>0.1</v>
      </c>
      <c r="Q330" s="643">
        <v>0.6</v>
      </c>
      <c r="R330" s="32"/>
      <c r="S330" s="32"/>
      <c r="T330" s="586">
        <v>0.13913673365338255</v>
      </c>
      <c r="U330" s="11">
        <v>36.109499999999997</v>
      </c>
      <c r="V330" s="11">
        <v>25.3643</v>
      </c>
      <c r="W330" s="11">
        <v>54.954014999999998</v>
      </c>
      <c r="X330" s="10">
        <v>1024.0704000000001</v>
      </c>
      <c r="Y330" s="11">
        <v>7.0350000000000001</v>
      </c>
      <c r="Z330" s="10">
        <v>105.20399999999999</v>
      </c>
      <c r="AA330" s="11">
        <v>8.1760000000000002</v>
      </c>
      <c r="AB330" s="11">
        <v>0.4098</v>
      </c>
      <c r="AC330" s="11">
        <v>0.81689999999999996</v>
      </c>
      <c r="AD330" s="11">
        <v>36.2425</v>
      </c>
      <c r="AE330" s="11">
        <v>24.039300000000001</v>
      </c>
      <c r="AF330" s="11">
        <v>53.713163999999999</v>
      </c>
      <c r="AG330" s="10">
        <v>1024.6103000000001</v>
      </c>
      <c r="AH330" s="11">
        <v>6.5416999999999996</v>
      </c>
      <c r="AI330" s="10">
        <v>95.715999999999994</v>
      </c>
      <c r="AJ330" s="11">
        <v>8.1720000000000006</v>
      </c>
      <c r="AK330" s="11">
        <v>0.92810000000000004</v>
      </c>
      <c r="AL330" s="11">
        <v>3.9197000000000002</v>
      </c>
      <c r="AM330" s="588">
        <v>4.5</v>
      </c>
    </row>
    <row r="331" spans="1:39" ht="15">
      <c r="A331" s="29" t="s">
        <v>95</v>
      </c>
      <c r="B331" s="33">
        <v>43129</v>
      </c>
      <c r="C331" s="532">
        <v>0.44626139201725418</v>
      </c>
      <c r="D331" s="29" t="s">
        <v>350</v>
      </c>
      <c r="E331" s="594">
        <v>1.28</v>
      </c>
      <c r="F331" s="593">
        <v>0.76700000000000002</v>
      </c>
      <c r="G331" s="594">
        <v>0.72899999999999998</v>
      </c>
      <c r="H331" s="29" t="s">
        <v>348</v>
      </c>
      <c r="I331" s="29" t="s">
        <v>349</v>
      </c>
      <c r="J331" s="29" t="s">
        <v>349</v>
      </c>
      <c r="K331" s="29">
        <v>17.7</v>
      </c>
      <c r="L331" s="29">
        <v>163</v>
      </c>
      <c r="M331" s="643">
        <v>18</v>
      </c>
      <c r="N331" s="643">
        <v>160</v>
      </c>
      <c r="O331" s="643">
        <v>3.9</v>
      </c>
      <c r="P331" s="29" t="s">
        <v>326</v>
      </c>
      <c r="Q331" s="643">
        <v>0.7</v>
      </c>
      <c r="R331" s="32"/>
      <c r="S331" s="32"/>
      <c r="T331" s="591">
        <v>0.14879965807152648</v>
      </c>
      <c r="U331" s="11">
        <v>36.3401</v>
      </c>
      <c r="V331" s="11">
        <v>24.098500000000001</v>
      </c>
      <c r="W331" s="11">
        <v>53.901130000000002</v>
      </c>
      <c r="X331" s="10">
        <v>1024.6283000000001</v>
      </c>
      <c r="Y331" s="11">
        <v>7.3789999999999996</v>
      </c>
      <c r="Z331" s="10">
        <v>108.13800000000001</v>
      </c>
      <c r="AA331" s="11">
        <v>8.2260000000000009</v>
      </c>
      <c r="AB331" s="11">
        <v>0.64590000000000003</v>
      </c>
      <c r="AC331" s="11">
        <v>2.0152999999999999</v>
      </c>
      <c r="AD331" s="11">
        <v>36.310299999999998</v>
      </c>
      <c r="AE331" s="11">
        <v>23.328700000000001</v>
      </c>
      <c r="AF331" s="11">
        <v>53.041297999999998</v>
      </c>
      <c r="AG331" s="10">
        <v>1024.8720000000001</v>
      </c>
      <c r="AH331" s="11">
        <v>6.9554</v>
      </c>
      <c r="AI331" s="10">
        <v>100.568</v>
      </c>
      <c r="AJ331" s="11">
        <v>8.2129999999999992</v>
      </c>
      <c r="AK331" s="11">
        <v>1.0644</v>
      </c>
      <c r="AL331" s="11">
        <v>4.9478999999999997</v>
      </c>
      <c r="AM331" s="588">
        <v>3.2</v>
      </c>
    </row>
    <row r="332" spans="1:39" ht="15">
      <c r="A332" s="29" t="s">
        <v>95</v>
      </c>
      <c r="B332" s="33">
        <v>43136</v>
      </c>
      <c r="C332" s="532">
        <v>0.4998226151382209</v>
      </c>
      <c r="D332" s="29" t="s">
        <v>350</v>
      </c>
      <c r="E332" s="594">
        <v>0.32200000000000001</v>
      </c>
      <c r="F332" s="593">
        <v>1.51</v>
      </c>
      <c r="G332" s="594">
        <v>2.08</v>
      </c>
      <c r="H332" s="29" t="s">
        <v>348</v>
      </c>
      <c r="I332" s="29" t="s">
        <v>349</v>
      </c>
      <c r="J332" s="643">
        <v>2</v>
      </c>
      <c r="K332" s="588">
        <v>18.8</v>
      </c>
      <c r="L332" s="588">
        <v>178</v>
      </c>
      <c r="M332" s="643">
        <v>19</v>
      </c>
      <c r="N332" s="643">
        <v>180</v>
      </c>
      <c r="O332" s="643">
        <v>4.8</v>
      </c>
      <c r="P332" s="29" t="s">
        <v>326</v>
      </c>
      <c r="Q332" s="643">
        <v>1</v>
      </c>
      <c r="R332" s="32"/>
      <c r="S332" s="32"/>
      <c r="T332" s="586">
        <v>0.15192037993333216</v>
      </c>
      <c r="U332" s="11">
        <v>36.343600000000002</v>
      </c>
      <c r="V332" s="11">
        <v>24.901700000000002</v>
      </c>
      <c r="W332" s="11">
        <v>54.770361999999999</v>
      </c>
      <c r="X332" s="10">
        <v>1024.3894</v>
      </c>
      <c r="Y332" s="11">
        <v>7.3147000000000002</v>
      </c>
      <c r="Z332" s="10">
        <v>108.679</v>
      </c>
      <c r="AA332" s="11">
        <v>8.2200000000000006</v>
      </c>
      <c r="AB332" s="11">
        <v>0.5776</v>
      </c>
      <c r="AC332" s="11">
        <v>1.5287999999999999</v>
      </c>
      <c r="AD332" s="11">
        <v>36.442799999999998</v>
      </c>
      <c r="AE332" s="11">
        <v>23.7774</v>
      </c>
      <c r="AF332" s="11">
        <v>53.694800999999998</v>
      </c>
      <c r="AG332" s="10">
        <v>1024.8399999999999</v>
      </c>
      <c r="AH332" s="11">
        <v>6.7066999999999997</v>
      </c>
      <c r="AI332" s="10">
        <v>97.802999999999997</v>
      </c>
      <c r="AJ332" s="11">
        <v>8.2050000000000001</v>
      </c>
      <c r="AK332" s="11">
        <v>1.1777</v>
      </c>
      <c r="AL332" s="11">
        <v>8.3667999999999996</v>
      </c>
      <c r="AM332" s="588">
        <v>2.8</v>
      </c>
    </row>
    <row r="333" spans="1:39" ht="15">
      <c r="A333" s="29" t="s">
        <v>95</v>
      </c>
      <c r="B333" s="33">
        <v>43143</v>
      </c>
      <c r="C333" s="532">
        <v>0.3727514980896684</v>
      </c>
      <c r="D333" s="29" t="s">
        <v>350</v>
      </c>
      <c r="E333" s="594">
        <v>0.745</v>
      </c>
      <c r="F333" s="593">
        <v>2.19</v>
      </c>
      <c r="G333" s="594">
        <v>1.33</v>
      </c>
      <c r="H333" s="29" t="s">
        <v>348</v>
      </c>
      <c r="I333" s="643">
        <v>2</v>
      </c>
      <c r="J333" s="29" t="s">
        <v>349</v>
      </c>
      <c r="K333" s="588">
        <v>15.9</v>
      </c>
      <c r="L333" s="588">
        <v>179</v>
      </c>
      <c r="M333" s="643">
        <v>16</v>
      </c>
      <c r="N333" s="643">
        <v>180</v>
      </c>
      <c r="O333" s="643">
        <v>3.2</v>
      </c>
      <c r="P333" s="29" t="s">
        <v>326</v>
      </c>
      <c r="Q333" s="643">
        <v>0.5</v>
      </c>
      <c r="R333" s="32"/>
      <c r="S333" s="32"/>
      <c r="T333" s="586">
        <v>0.16498957368586706</v>
      </c>
      <c r="U333" s="11">
        <v>36.495800000000003</v>
      </c>
      <c r="V333" s="11">
        <v>24.247699999999998</v>
      </c>
      <c r="W333" s="11">
        <v>54.267156999999997</v>
      </c>
      <c r="X333" s="10">
        <v>1024.7030999999999</v>
      </c>
      <c r="Y333" s="11">
        <v>7.3036000000000003</v>
      </c>
      <c r="Z333" s="10">
        <v>107.404</v>
      </c>
      <c r="AA333" s="11">
        <v>8.3059999999999992</v>
      </c>
      <c r="AB333" s="11">
        <v>0.5252</v>
      </c>
      <c r="AC333" s="11">
        <v>1.3166</v>
      </c>
      <c r="AD333" s="11">
        <v>36.557299999999998</v>
      </c>
      <c r="AE333" s="11">
        <v>23.591699999999999</v>
      </c>
      <c r="AF333" s="11">
        <v>53.644447999999997</v>
      </c>
      <c r="AG333" s="10">
        <v>1024.982</v>
      </c>
      <c r="AH333" s="11">
        <v>6.8973000000000004</v>
      </c>
      <c r="AI333" s="10">
        <v>100.32599999999999</v>
      </c>
      <c r="AJ333" s="11">
        <v>8.2970000000000006</v>
      </c>
      <c r="AK333" s="11">
        <v>1.4320999999999999</v>
      </c>
      <c r="AL333" s="11">
        <v>5.4657999999999998</v>
      </c>
      <c r="AM333" s="588">
        <v>4</v>
      </c>
    </row>
    <row r="334" spans="1:39" ht="15">
      <c r="A334" s="29" t="s">
        <v>95</v>
      </c>
      <c r="B334" s="33">
        <v>43150</v>
      </c>
      <c r="C334" s="532">
        <v>0.55939646527641185</v>
      </c>
      <c r="D334" s="643">
        <v>0.6</v>
      </c>
      <c r="E334" s="594">
        <v>0.85199999999999998</v>
      </c>
      <c r="F334" s="593">
        <v>2.25</v>
      </c>
      <c r="G334" s="594">
        <v>2</v>
      </c>
      <c r="H334" s="29" t="s">
        <v>348</v>
      </c>
      <c r="I334" s="643">
        <v>2</v>
      </c>
      <c r="J334" s="643">
        <v>2</v>
      </c>
      <c r="K334" s="588">
        <v>18</v>
      </c>
      <c r="L334" s="588">
        <v>178</v>
      </c>
      <c r="M334" s="643">
        <v>18</v>
      </c>
      <c r="N334" s="643">
        <v>180</v>
      </c>
      <c r="O334" s="643">
        <v>5.3</v>
      </c>
      <c r="P334" s="29" t="s">
        <v>326</v>
      </c>
      <c r="Q334" s="643">
        <v>1</v>
      </c>
      <c r="R334" s="32"/>
      <c r="S334" s="32"/>
      <c r="T334" s="586">
        <v>0.16440898329313081</v>
      </c>
      <c r="U334" s="11">
        <v>36.537799999999997</v>
      </c>
      <c r="V334" s="11">
        <v>24.843299999999999</v>
      </c>
      <c r="W334" s="11">
        <v>54.966529000000001</v>
      </c>
      <c r="X334" s="10">
        <v>1024.5536</v>
      </c>
      <c r="Y334" s="11">
        <v>7.3918999999999997</v>
      </c>
      <c r="Z334" s="10">
        <v>109.839</v>
      </c>
      <c r="AA334" s="11">
        <v>8.3819999999999997</v>
      </c>
      <c r="AB334" s="11">
        <v>0.58679999999999999</v>
      </c>
      <c r="AC334" s="11">
        <v>1.6274999999999999</v>
      </c>
      <c r="AD334" s="11">
        <v>36.543300000000002</v>
      </c>
      <c r="AE334" s="11">
        <v>24.040199999999999</v>
      </c>
      <c r="AF334" s="11">
        <v>54.109546999999999</v>
      </c>
      <c r="AG334" s="10">
        <v>1024.8378</v>
      </c>
      <c r="AH334" s="11">
        <v>6.5412999999999997</v>
      </c>
      <c r="AI334" s="10">
        <v>95.879000000000005</v>
      </c>
      <c r="AJ334" s="11">
        <v>8.3339999999999996</v>
      </c>
      <c r="AK334" s="11">
        <v>1.4721</v>
      </c>
      <c r="AL334" s="11">
        <v>9.1549999999999994</v>
      </c>
      <c r="AM334" s="588">
        <v>3.2</v>
      </c>
    </row>
    <row r="335" spans="1:39" ht="15">
      <c r="A335" s="29" t="s">
        <v>95</v>
      </c>
      <c r="B335" s="33">
        <v>43157</v>
      </c>
      <c r="C335" s="532">
        <v>0.23526299483661661</v>
      </c>
      <c r="D335" s="29" t="s">
        <v>350</v>
      </c>
      <c r="E335" s="594">
        <v>0.22800000000000001</v>
      </c>
      <c r="F335" s="593">
        <v>1.6</v>
      </c>
      <c r="G335" s="594">
        <v>0.89700000000000002</v>
      </c>
      <c r="H335" s="29" t="s">
        <v>348</v>
      </c>
      <c r="I335" s="29" t="s">
        <v>349</v>
      </c>
      <c r="J335" s="29" t="s">
        <v>349</v>
      </c>
      <c r="K335" s="588">
        <v>18.7</v>
      </c>
      <c r="L335" s="588">
        <v>175</v>
      </c>
      <c r="M335" s="643">
        <v>19</v>
      </c>
      <c r="N335" s="643">
        <v>180</v>
      </c>
      <c r="O335" s="643">
        <v>5.5</v>
      </c>
      <c r="P335" s="643">
        <v>0.1</v>
      </c>
      <c r="Q335" s="643">
        <v>1.6</v>
      </c>
      <c r="R335" s="32"/>
      <c r="S335" s="32"/>
      <c r="T335" s="591">
        <v>0.16917534808070553</v>
      </c>
      <c r="U335" s="11">
        <v>36.6312</v>
      </c>
      <c r="V335" s="11">
        <v>23.9529</v>
      </c>
      <c r="W335" s="11">
        <v>54.126624</v>
      </c>
      <c r="X335" s="10">
        <v>1024.8920000000001</v>
      </c>
      <c r="Y335" s="11">
        <v>7.2295999999999996</v>
      </c>
      <c r="Z335" s="10">
        <v>105.86199999999999</v>
      </c>
      <c r="AA335" s="11">
        <v>8.2270000000000003</v>
      </c>
      <c r="AB335" s="11">
        <v>0.6976</v>
      </c>
      <c r="AC335" s="11">
        <v>2.6995</v>
      </c>
      <c r="AD335" s="11">
        <v>36.630000000000003</v>
      </c>
      <c r="AE335" s="11">
        <v>23.529299999999999</v>
      </c>
      <c r="AF335" s="11">
        <v>53.671911999999999</v>
      </c>
      <c r="AG335" s="10">
        <v>1025.056</v>
      </c>
      <c r="AH335" s="11">
        <v>6.3083999999999998</v>
      </c>
      <c r="AI335" s="10">
        <v>91.7</v>
      </c>
      <c r="AJ335" s="11">
        <v>8.1940000000000008</v>
      </c>
      <c r="AK335" s="11">
        <v>1.9923999999999999</v>
      </c>
      <c r="AL335" s="11">
        <v>9.1549999999999994</v>
      </c>
      <c r="AM335" s="588">
        <v>3.8</v>
      </c>
    </row>
    <row r="336" spans="1:39" ht="15">
      <c r="A336" s="29" t="s">
        <v>95</v>
      </c>
      <c r="B336" s="33">
        <v>43164</v>
      </c>
      <c r="C336" s="532">
        <v>0.52432995781366099</v>
      </c>
      <c r="D336" s="643">
        <v>0.5</v>
      </c>
      <c r="E336" s="594">
        <v>0.14899999999999999</v>
      </c>
      <c r="F336" s="593">
        <v>2.82</v>
      </c>
      <c r="G336" s="594">
        <v>0.63800000000000001</v>
      </c>
      <c r="H336" s="29" t="s">
        <v>348</v>
      </c>
      <c r="I336" s="643">
        <v>3</v>
      </c>
      <c r="J336" s="29" t="s">
        <v>349</v>
      </c>
      <c r="K336" s="588">
        <v>16.600000000000001</v>
      </c>
      <c r="L336" s="588">
        <v>158</v>
      </c>
      <c r="M336" s="643">
        <v>17</v>
      </c>
      <c r="N336" s="643">
        <v>160</v>
      </c>
      <c r="O336" s="643">
        <v>3.1</v>
      </c>
      <c r="P336" s="29" t="s">
        <v>326</v>
      </c>
      <c r="Q336" s="643">
        <v>0.6</v>
      </c>
      <c r="R336" s="32"/>
      <c r="S336" s="32"/>
      <c r="T336" s="586">
        <v>0.15040546008214903</v>
      </c>
      <c r="U336" s="11">
        <v>36.768799999999999</v>
      </c>
      <c r="V336" s="11">
        <v>23.356300000000001</v>
      </c>
      <c r="W336" s="11">
        <v>53.661338000000001</v>
      </c>
      <c r="X336" s="10">
        <v>1025.1747</v>
      </c>
      <c r="Y336" s="11">
        <v>7.2039</v>
      </c>
      <c r="Z336" s="10">
        <v>104.48699999999999</v>
      </c>
      <c r="AA336" s="11">
        <v>8.2840000000000007</v>
      </c>
      <c r="AB336" s="11">
        <v>0.70099999999999996</v>
      </c>
      <c r="AC336" s="11">
        <v>1.6907000000000001</v>
      </c>
      <c r="AD336" s="11">
        <v>36.7455</v>
      </c>
      <c r="AE336" s="11">
        <v>22.392299999999999</v>
      </c>
      <c r="AF336" s="11">
        <v>52.596628000000003</v>
      </c>
      <c r="AG336" s="10">
        <v>1025.4745</v>
      </c>
      <c r="AH336" s="11">
        <v>6.9782000000000002</v>
      </c>
      <c r="AI336" s="10">
        <v>99.510999999999996</v>
      </c>
      <c r="AJ336" s="11">
        <v>8.2759999999999998</v>
      </c>
      <c r="AK336" s="11">
        <v>1.0944</v>
      </c>
      <c r="AL336" s="11">
        <v>5.1024000000000003</v>
      </c>
      <c r="AM336" s="588">
        <v>3.5</v>
      </c>
    </row>
    <row r="337" spans="1:39" ht="15">
      <c r="A337" s="29" t="s">
        <v>95</v>
      </c>
      <c r="B337" s="33">
        <v>43171</v>
      </c>
      <c r="C337" s="532">
        <v>0.47227903430416796</v>
      </c>
      <c r="D337" s="29" t="s">
        <v>350</v>
      </c>
      <c r="E337" s="594">
        <v>0.29699999999999999</v>
      </c>
      <c r="F337" s="593">
        <v>2.21</v>
      </c>
      <c r="G337" s="594">
        <v>1.1000000000000001</v>
      </c>
      <c r="H337" s="29" t="s">
        <v>348</v>
      </c>
      <c r="I337" s="643">
        <v>2</v>
      </c>
      <c r="J337" s="29" t="s">
        <v>349</v>
      </c>
      <c r="K337" s="588">
        <v>17</v>
      </c>
      <c r="L337" s="588">
        <v>155</v>
      </c>
      <c r="M337" s="643">
        <v>17</v>
      </c>
      <c r="N337" s="643">
        <v>160</v>
      </c>
      <c r="O337" s="643">
        <v>3.3</v>
      </c>
      <c r="P337" s="29" t="s">
        <v>326</v>
      </c>
      <c r="Q337" s="643">
        <v>0.8</v>
      </c>
      <c r="R337" s="32"/>
      <c r="S337" s="32"/>
      <c r="T337" s="586">
        <v>0.15818312234659113</v>
      </c>
      <c r="U337" s="11">
        <v>36.853000000000002</v>
      </c>
      <c r="V337" s="11">
        <v>23.542000000000002</v>
      </c>
      <c r="W337" s="11">
        <v>53.971679000000002</v>
      </c>
      <c r="X337" s="10">
        <v>1025.1845000000001</v>
      </c>
      <c r="Y337" s="11">
        <v>7.2904999999999998</v>
      </c>
      <c r="Z337" s="10">
        <v>106.13500000000001</v>
      </c>
      <c r="AA337" s="11">
        <v>8.2919999999999998</v>
      </c>
      <c r="AB337" s="11">
        <v>0.61450000000000005</v>
      </c>
      <c r="AC337" s="11">
        <v>1.7584</v>
      </c>
      <c r="AD337" s="11">
        <v>36.8857</v>
      </c>
      <c r="AE337" s="11">
        <v>22.795300000000001</v>
      </c>
      <c r="AF337" s="11">
        <v>53.209764</v>
      </c>
      <c r="AG337" s="10">
        <v>1025.4664</v>
      </c>
      <c r="AH337" s="11">
        <v>6.9386000000000001</v>
      </c>
      <c r="AI337" s="10">
        <v>99.728999999999999</v>
      </c>
      <c r="AJ337" s="11">
        <v>8.2880000000000003</v>
      </c>
      <c r="AK337" s="11">
        <v>1.2282</v>
      </c>
      <c r="AL337" s="11">
        <v>4.6033999999999997</v>
      </c>
      <c r="AM337" s="588">
        <v>3.5</v>
      </c>
    </row>
    <row r="338" spans="1:39" ht="15">
      <c r="A338" s="29" t="s">
        <v>95</v>
      </c>
      <c r="B338" s="33">
        <v>43178</v>
      </c>
      <c r="C338" s="532">
        <v>0.40374498107969409</v>
      </c>
      <c r="D338" s="29" t="s">
        <v>350</v>
      </c>
      <c r="E338" s="594">
        <v>1.43</v>
      </c>
      <c r="F338" s="593">
        <v>1.51</v>
      </c>
      <c r="G338" s="594">
        <v>1.63</v>
      </c>
      <c r="H338" s="29" t="s">
        <v>348</v>
      </c>
      <c r="I338" s="29" t="s">
        <v>349</v>
      </c>
      <c r="J338" s="29" t="s">
        <v>349</v>
      </c>
      <c r="K338" s="588">
        <v>15.9</v>
      </c>
      <c r="L338" s="588">
        <v>167</v>
      </c>
      <c r="M338" s="643">
        <v>16</v>
      </c>
      <c r="N338" s="643">
        <v>170</v>
      </c>
      <c r="O338" s="643">
        <v>4.0999999999999996</v>
      </c>
      <c r="P338" s="29" t="s">
        <v>326</v>
      </c>
      <c r="Q338" s="643">
        <v>1.1000000000000001</v>
      </c>
      <c r="R338" s="32"/>
      <c r="S338" s="32"/>
      <c r="T338" s="586">
        <v>0.16868169776913228</v>
      </c>
      <c r="U338" s="11">
        <v>36.716299999999997</v>
      </c>
      <c r="V338" s="11">
        <v>22.945900000000002</v>
      </c>
      <c r="W338" s="11">
        <v>53.150863000000001</v>
      </c>
      <c r="X338" s="10">
        <v>1025.2544</v>
      </c>
      <c r="Y338" s="11">
        <v>7.3552</v>
      </c>
      <c r="Z338" s="10">
        <v>105.89</v>
      </c>
      <c r="AA338" s="11">
        <v>8.2279999999999998</v>
      </c>
      <c r="AB338" s="11">
        <v>0.9496</v>
      </c>
      <c r="AC338" s="11">
        <v>1.8718999999999999</v>
      </c>
      <c r="AD338" s="11">
        <v>36.820099999999996</v>
      </c>
      <c r="AE338" s="11">
        <v>22.351400000000002</v>
      </c>
      <c r="AF338" s="11">
        <v>52.647267999999997</v>
      </c>
      <c r="AG338" s="10">
        <v>1025.5410999999999</v>
      </c>
      <c r="AH338" s="11">
        <v>7.0044000000000004</v>
      </c>
      <c r="AI338" s="10">
        <v>99.855999999999995</v>
      </c>
      <c r="AJ338" s="11">
        <v>8.2140000000000004</v>
      </c>
      <c r="AK338" s="11">
        <v>1.0004</v>
      </c>
      <c r="AL338" s="11">
        <v>5.0442</v>
      </c>
      <c r="AM338" s="588">
        <v>3.5</v>
      </c>
    </row>
    <row r="339" spans="1:39" ht="15">
      <c r="A339" s="29" t="s">
        <v>95</v>
      </c>
      <c r="B339" s="33">
        <v>43185</v>
      </c>
      <c r="C339" s="532">
        <v>3.3913852246841563</v>
      </c>
      <c r="D339" s="643">
        <v>3.4</v>
      </c>
      <c r="E339" s="594">
        <v>3.7</v>
      </c>
      <c r="F339" s="593">
        <v>1.45</v>
      </c>
      <c r="G339" s="594">
        <v>9.23</v>
      </c>
      <c r="H339" s="643">
        <v>4</v>
      </c>
      <c r="I339" s="29" t="s">
        <v>349</v>
      </c>
      <c r="J339" s="643">
        <v>9</v>
      </c>
      <c r="K339" s="588">
        <v>16.399999999999999</v>
      </c>
      <c r="L339" s="588">
        <v>174</v>
      </c>
      <c r="M339" s="643">
        <v>16</v>
      </c>
      <c r="N339" s="643">
        <v>170</v>
      </c>
      <c r="O339" s="643">
        <v>4.5999999999999996</v>
      </c>
      <c r="P339" s="29" t="s">
        <v>326</v>
      </c>
      <c r="Q339" s="643">
        <v>1</v>
      </c>
      <c r="R339" s="32"/>
      <c r="S339" s="32"/>
      <c r="T339" s="586">
        <v>0.14757234926315232</v>
      </c>
      <c r="U339" s="11">
        <v>36.797699999999999</v>
      </c>
      <c r="V339" s="11">
        <v>22.235499999999998</v>
      </c>
      <c r="W339" s="11">
        <v>52.490248000000001</v>
      </c>
      <c r="X339" s="10">
        <v>1025.5202999999999</v>
      </c>
      <c r="Y339" s="11">
        <v>6.7587999999999999</v>
      </c>
      <c r="Z339" s="10">
        <v>96.144999999999996</v>
      </c>
      <c r="AA339" s="11">
        <v>8.2100000000000009</v>
      </c>
      <c r="AB339" s="11">
        <v>0.60950000000000004</v>
      </c>
      <c r="AC339" s="11">
        <v>1.8606</v>
      </c>
      <c r="AD339" s="11">
        <v>36.796199999999999</v>
      </c>
      <c r="AE339" s="11">
        <v>21.7989</v>
      </c>
      <c r="AF339" s="11">
        <v>52.024003</v>
      </c>
      <c r="AG339" s="10">
        <v>1025.6832999999999</v>
      </c>
      <c r="AH339" s="11">
        <v>6.2793999999999999</v>
      </c>
      <c r="AI339" s="10">
        <v>88.638999999999996</v>
      </c>
      <c r="AJ339" s="11">
        <v>8.1920000000000002</v>
      </c>
      <c r="AK339" s="11">
        <v>1.4187000000000001</v>
      </c>
      <c r="AL339" s="11">
        <v>4.6841999999999997</v>
      </c>
      <c r="AM339" s="588">
        <v>2.8</v>
      </c>
    </row>
    <row r="340" spans="1:39" ht="15">
      <c r="A340" s="29"/>
      <c r="B340" s="33"/>
      <c r="C340" s="532"/>
      <c r="D340" s="31"/>
      <c r="E340" s="594"/>
      <c r="F340" s="593"/>
      <c r="G340" s="594"/>
      <c r="H340" s="31"/>
      <c r="I340" s="31"/>
      <c r="J340" s="31"/>
      <c r="K340" s="588"/>
      <c r="L340" s="588"/>
      <c r="M340" s="31"/>
      <c r="N340" s="31"/>
      <c r="O340" s="32"/>
      <c r="P340" s="32"/>
      <c r="Q340" s="32"/>
      <c r="R340" s="32"/>
      <c r="S340" s="32"/>
      <c r="T340" s="586"/>
      <c r="U340" s="11"/>
      <c r="V340" s="11"/>
      <c r="W340" s="11"/>
      <c r="X340" s="11"/>
      <c r="Y340" s="11"/>
      <c r="Z340" s="10"/>
      <c r="AA340" s="11"/>
      <c r="AB340" s="11"/>
      <c r="AC340" s="11"/>
      <c r="AD340" s="11"/>
      <c r="AE340" s="11"/>
      <c r="AF340" s="11"/>
      <c r="AG340" s="11"/>
      <c r="AH340" s="11"/>
      <c r="AI340" s="10"/>
      <c r="AJ340" s="11"/>
      <c r="AK340" s="11"/>
      <c r="AL340" s="11"/>
      <c r="AM340" s="588"/>
    </row>
    <row r="341" spans="1:39" ht="15">
      <c r="A341" s="29" t="s">
        <v>369</v>
      </c>
      <c r="B341" s="33">
        <v>43070</v>
      </c>
      <c r="C341" s="511">
        <v>0.53916248698779212</v>
      </c>
      <c r="D341" s="643">
        <v>0.5</v>
      </c>
      <c r="E341" s="587">
        <v>0.36</v>
      </c>
      <c r="F341" s="588">
        <v>2.12</v>
      </c>
      <c r="G341" s="587">
        <v>0.95199999999999996</v>
      </c>
      <c r="H341" s="29" t="s">
        <v>348</v>
      </c>
      <c r="I341" s="643">
        <v>2</v>
      </c>
      <c r="J341" s="29" t="s">
        <v>349</v>
      </c>
      <c r="K341" s="588">
        <v>13.4</v>
      </c>
      <c r="L341" s="588">
        <v>110</v>
      </c>
      <c r="M341" s="643">
        <v>13</v>
      </c>
      <c r="N341" s="643">
        <v>110</v>
      </c>
      <c r="O341" s="643">
        <v>0.5</v>
      </c>
      <c r="P341" s="29" t="s">
        <v>326</v>
      </c>
      <c r="Q341" s="643">
        <v>0.1</v>
      </c>
      <c r="R341" s="643">
        <v>1.6</v>
      </c>
      <c r="S341" s="643">
        <v>0.13</v>
      </c>
      <c r="T341" s="586">
        <v>7.3426972065641416E-2</v>
      </c>
      <c r="U341" s="11">
        <v>35.789000000000001</v>
      </c>
      <c r="V341" s="11">
        <v>21.777899999999999</v>
      </c>
      <c r="W341" s="11">
        <v>50.730334999999997</v>
      </c>
      <c r="X341" s="10">
        <v>1024.8814</v>
      </c>
      <c r="Y341" s="11">
        <v>7.1603000000000003</v>
      </c>
      <c r="Z341" s="10">
        <v>100.44199999999999</v>
      </c>
      <c r="AA341" s="11">
        <v>8.1980000000000004</v>
      </c>
      <c r="AB341" s="11">
        <v>0.24479999999999999</v>
      </c>
      <c r="AC341" s="11">
        <v>0.53200000000000003</v>
      </c>
      <c r="AD341" s="11">
        <v>35.777999999999999</v>
      </c>
      <c r="AE341" s="11">
        <v>21.305700000000002</v>
      </c>
      <c r="AF341" s="11">
        <v>50.230314999999997</v>
      </c>
      <c r="AG341" s="10">
        <v>1025.0754999999999</v>
      </c>
      <c r="AH341" s="11">
        <v>7.0620000000000003</v>
      </c>
      <c r="AI341" s="10">
        <v>98.225999999999999</v>
      </c>
      <c r="AJ341" s="11">
        <v>8.19</v>
      </c>
      <c r="AK341" s="11">
        <v>0.90359999999999996</v>
      </c>
      <c r="AL341" s="11">
        <v>1.0663</v>
      </c>
      <c r="AM341" s="588">
        <v>7.1</v>
      </c>
    </row>
    <row r="342" spans="1:39" ht="15">
      <c r="A342" s="29" t="s">
        <v>369</v>
      </c>
      <c r="B342" s="33">
        <v>43077</v>
      </c>
      <c r="C342" s="532">
        <v>1.5385180278224662</v>
      </c>
      <c r="D342" s="643">
        <v>1.5</v>
      </c>
      <c r="E342" s="587">
        <v>1.59</v>
      </c>
      <c r="F342" s="588">
        <v>2.8</v>
      </c>
      <c r="G342" s="587">
        <v>1.26</v>
      </c>
      <c r="H342" s="29" t="s">
        <v>348</v>
      </c>
      <c r="I342" s="643">
        <v>3</v>
      </c>
      <c r="J342" s="29" t="s">
        <v>349</v>
      </c>
      <c r="K342" s="593">
        <v>14.6</v>
      </c>
      <c r="L342" s="593">
        <v>107</v>
      </c>
      <c r="M342" s="643">
        <v>15</v>
      </c>
      <c r="N342" s="643">
        <v>110</v>
      </c>
      <c r="O342" s="643">
        <v>0.4</v>
      </c>
      <c r="P342" s="29" t="s">
        <v>326</v>
      </c>
      <c r="Q342" s="643">
        <v>0.1</v>
      </c>
      <c r="R342" s="643">
        <v>1.5</v>
      </c>
      <c r="S342" s="643">
        <v>0.28000000000000003</v>
      </c>
      <c r="T342" s="586">
        <v>8.2690352966806699E-2</v>
      </c>
      <c r="U342" s="11">
        <v>35.895200000000003</v>
      </c>
      <c r="V342" s="11">
        <v>22.0441</v>
      </c>
      <c r="W342" s="11">
        <v>51.143723999999999</v>
      </c>
      <c r="X342" s="10">
        <v>1024.8869999999999</v>
      </c>
      <c r="Y342" s="11">
        <v>7.1182999999999996</v>
      </c>
      <c r="Z342" s="10">
        <v>100.38800000000001</v>
      </c>
      <c r="AA342" s="11">
        <v>8.1709999999999994</v>
      </c>
      <c r="AB342" s="11">
        <v>0.32519999999999999</v>
      </c>
      <c r="AC342" s="11">
        <v>0.437</v>
      </c>
      <c r="AD342" s="11">
        <v>35.890500000000003</v>
      </c>
      <c r="AE342" s="11">
        <v>21.593599999999999</v>
      </c>
      <c r="AF342" s="11">
        <v>50.672213999999997</v>
      </c>
      <c r="AG342" s="10">
        <v>1025.0808999999999</v>
      </c>
      <c r="AH342" s="11">
        <v>7.0590999999999999</v>
      </c>
      <c r="AI342" s="10">
        <v>98.757000000000005</v>
      </c>
      <c r="AJ342" s="11">
        <v>8.1630000000000003</v>
      </c>
      <c r="AK342" s="11">
        <v>1.2905</v>
      </c>
      <c r="AL342" s="11">
        <v>1.0818000000000001</v>
      </c>
      <c r="AM342" s="588">
        <v>7.5</v>
      </c>
    </row>
    <row r="343" spans="1:39" ht="15">
      <c r="A343" s="29" t="s">
        <v>369</v>
      </c>
      <c r="B343" s="33">
        <v>43084</v>
      </c>
      <c r="C343" s="532">
        <v>0.55307110391658354</v>
      </c>
      <c r="D343" s="643">
        <v>0.6</v>
      </c>
      <c r="E343" s="594">
        <v>0.78600000000000003</v>
      </c>
      <c r="F343" s="593">
        <v>2.85</v>
      </c>
      <c r="G343" s="594">
        <v>0.72799999999999998</v>
      </c>
      <c r="H343" s="29" t="s">
        <v>348</v>
      </c>
      <c r="I343" s="643">
        <v>3</v>
      </c>
      <c r="J343" s="29" t="s">
        <v>349</v>
      </c>
      <c r="K343" s="588">
        <v>12.9</v>
      </c>
      <c r="L343" s="31">
        <v>107</v>
      </c>
      <c r="M343" s="643">
        <v>13</v>
      </c>
      <c r="N343" s="643">
        <v>110</v>
      </c>
      <c r="O343" s="643">
        <v>0.3</v>
      </c>
      <c r="P343" s="29" t="s">
        <v>326</v>
      </c>
      <c r="Q343" s="29" t="s">
        <v>326</v>
      </c>
      <c r="R343" s="643">
        <v>1.2</v>
      </c>
      <c r="S343" s="643">
        <v>0.11</v>
      </c>
      <c r="T343" s="586">
        <v>7.4851039219176616E-2</v>
      </c>
      <c r="U343" s="11">
        <v>36.021299999999997</v>
      </c>
      <c r="V343" s="11">
        <v>22.837599999999998</v>
      </c>
      <c r="W343" s="11">
        <v>52.141807999999997</v>
      </c>
      <c r="X343" s="10">
        <v>1024.7585999999999</v>
      </c>
      <c r="Y343" s="11">
        <v>7.0167999999999999</v>
      </c>
      <c r="Z343" s="10">
        <v>100.423</v>
      </c>
      <c r="AA343" s="11">
        <v>8.2119999999999997</v>
      </c>
      <c r="AB343" s="11">
        <v>0.4153</v>
      </c>
      <c r="AC343" s="11">
        <v>0.29980000000000001</v>
      </c>
      <c r="AD343" s="11">
        <v>36.017899999999997</v>
      </c>
      <c r="AE343" s="11">
        <v>22.552700000000002</v>
      </c>
      <c r="AF343" s="11">
        <v>51.843257999999999</v>
      </c>
      <c r="AG343" s="10">
        <v>1024.9078999999999</v>
      </c>
      <c r="AH343" s="11">
        <v>6.9394</v>
      </c>
      <c r="AI343" s="10">
        <v>98.817999999999998</v>
      </c>
      <c r="AJ343" s="11">
        <v>8.1989999999999998</v>
      </c>
      <c r="AK343" s="11">
        <v>1.5664</v>
      </c>
      <c r="AL343" s="11">
        <v>1.2372000000000001</v>
      </c>
      <c r="AM343" s="588">
        <v>5.2</v>
      </c>
    </row>
    <row r="344" spans="1:39" ht="15">
      <c r="A344" s="29" t="s">
        <v>369</v>
      </c>
      <c r="B344" s="33">
        <v>43091</v>
      </c>
      <c r="C344" s="532">
        <v>0.7511531875752484</v>
      </c>
      <c r="D344" s="643">
        <v>0.8</v>
      </c>
      <c r="E344" s="594">
        <v>1.56</v>
      </c>
      <c r="F344" s="593">
        <v>2.78</v>
      </c>
      <c r="G344" s="594">
        <v>0.432</v>
      </c>
      <c r="H344" s="29" t="s">
        <v>348</v>
      </c>
      <c r="I344" s="643">
        <v>3</v>
      </c>
      <c r="J344" s="29" t="s">
        <v>349</v>
      </c>
      <c r="K344" s="29">
        <v>16</v>
      </c>
      <c r="L344" s="31">
        <v>103</v>
      </c>
      <c r="M344" s="643">
        <v>16</v>
      </c>
      <c r="N344" s="643">
        <v>100</v>
      </c>
      <c r="O344" s="643">
        <v>0.4</v>
      </c>
      <c r="P344" s="29" t="s">
        <v>326</v>
      </c>
      <c r="Q344" s="29" t="s">
        <v>326</v>
      </c>
      <c r="R344" s="643">
        <v>1.4</v>
      </c>
      <c r="S344" s="643">
        <v>0.14000000000000001</v>
      </c>
      <c r="T344" s="586">
        <v>7.7714994012962516E-2</v>
      </c>
      <c r="U344" s="11">
        <v>36.141399999999997</v>
      </c>
      <c r="V344" s="11">
        <v>21.738900000000001</v>
      </c>
      <c r="W344" s="11">
        <v>51.133178999999998</v>
      </c>
      <c r="X344" s="10">
        <v>1025.1614999999999</v>
      </c>
      <c r="Y344" s="11">
        <v>6.8182</v>
      </c>
      <c r="Z344" s="10">
        <v>95.774000000000001</v>
      </c>
      <c r="AA344" s="11">
        <v>7.9320000000000004</v>
      </c>
      <c r="AB344" s="11">
        <v>0.4007</v>
      </c>
      <c r="AC344" s="11">
        <v>0.80179999999999996</v>
      </c>
      <c r="AD344" s="11">
        <v>36.160200000000003</v>
      </c>
      <c r="AE344" s="11">
        <v>20.992999999999999</v>
      </c>
      <c r="AF344" s="11">
        <v>50.378194999999998</v>
      </c>
      <c r="AG344" s="10">
        <v>1025.4526000000001</v>
      </c>
      <c r="AH344" s="11">
        <v>6.1768000000000001</v>
      </c>
      <c r="AI344" s="10">
        <v>85.625</v>
      </c>
      <c r="AJ344" s="11">
        <v>7.9130000000000003</v>
      </c>
      <c r="AK344" s="11">
        <v>4.5050999999999997</v>
      </c>
      <c r="AL344" s="11">
        <v>1.1131</v>
      </c>
      <c r="AM344" s="588">
        <v>9.5</v>
      </c>
    </row>
    <row r="345" spans="1:39" ht="15">
      <c r="A345" s="29" t="s">
        <v>369</v>
      </c>
      <c r="B345" s="33">
        <v>43105</v>
      </c>
      <c r="C345" s="532">
        <v>0.40058414035033196</v>
      </c>
      <c r="D345" s="29" t="s">
        <v>350</v>
      </c>
      <c r="E345" s="594">
        <v>-0.68799999999999994</v>
      </c>
      <c r="F345" s="593">
        <v>2.25</v>
      </c>
      <c r="G345" s="594">
        <v>0.97299999999999998</v>
      </c>
      <c r="H345" s="29" t="s">
        <v>348</v>
      </c>
      <c r="I345" s="643">
        <v>2</v>
      </c>
      <c r="J345" s="29" t="s">
        <v>349</v>
      </c>
      <c r="K345" s="31">
        <v>13.3</v>
      </c>
      <c r="L345" s="31">
        <v>121</v>
      </c>
      <c r="M345" s="643">
        <v>13</v>
      </c>
      <c r="N345" s="643">
        <v>120</v>
      </c>
      <c r="O345" s="643">
        <v>0.5</v>
      </c>
      <c r="P345" s="29" t="s">
        <v>326</v>
      </c>
      <c r="Q345" s="29" t="s">
        <v>326</v>
      </c>
      <c r="R345" s="643">
        <v>1.8</v>
      </c>
      <c r="S345" s="643">
        <v>0.14000000000000001</v>
      </c>
      <c r="T345" s="586">
        <v>7.468692379893016E-2</v>
      </c>
      <c r="U345" s="11">
        <v>36.538600000000002</v>
      </c>
      <c r="V345" s="11">
        <v>23.627600000000001</v>
      </c>
      <c r="W345" s="11">
        <v>53.654651000000001</v>
      </c>
      <c r="X345" s="10">
        <v>1024.9176</v>
      </c>
      <c r="Y345" s="11">
        <v>6.9219999999999997</v>
      </c>
      <c r="Z345" s="10">
        <v>100.73699999999999</v>
      </c>
      <c r="AA345" s="11">
        <v>8.2100000000000009</v>
      </c>
      <c r="AB345" s="11">
        <v>0.27650000000000002</v>
      </c>
      <c r="AC345" s="11">
        <v>0.44340000000000002</v>
      </c>
      <c r="AD345" s="11">
        <v>36.513199999999998</v>
      </c>
      <c r="AE345" s="11">
        <v>22.881599999999999</v>
      </c>
      <c r="AF345" s="11">
        <v>52.828161999999999</v>
      </c>
      <c r="AG345" s="10">
        <v>1025.1893</v>
      </c>
      <c r="AH345" s="11">
        <v>5.8642000000000003</v>
      </c>
      <c r="AI345" s="10">
        <v>84.231999999999999</v>
      </c>
      <c r="AJ345" s="11">
        <v>8.1549999999999994</v>
      </c>
      <c r="AK345" s="11">
        <v>2.6208</v>
      </c>
      <c r="AL345" s="11">
        <v>2.5371999999999999</v>
      </c>
      <c r="AM345" s="588">
        <v>6.2</v>
      </c>
    </row>
    <row r="346" spans="1:39" ht="15">
      <c r="A346" s="29" t="s">
        <v>369</v>
      </c>
      <c r="B346" s="33">
        <v>43115</v>
      </c>
      <c r="C346" s="532">
        <v>0.56913143779330799</v>
      </c>
      <c r="D346" s="643">
        <v>0.6</v>
      </c>
      <c r="E346" s="594">
        <v>-0.48299999999999998</v>
      </c>
      <c r="F346" s="593">
        <v>2.37</v>
      </c>
      <c r="G346" s="594">
        <v>1.26</v>
      </c>
      <c r="H346" s="29" t="s">
        <v>348</v>
      </c>
      <c r="I346" s="643">
        <v>2</v>
      </c>
      <c r="J346" s="29" t="s">
        <v>349</v>
      </c>
      <c r="K346" s="29">
        <v>13.3</v>
      </c>
      <c r="L346" s="31">
        <v>87.3</v>
      </c>
      <c r="M346" s="643">
        <v>13</v>
      </c>
      <c r="N346" s="643">
        <v>90</v>
      </c>
      <c r="O346" s="643">
        <v>0.6</v>
      </c>
      <c r="P346" s="29" t="s">
        <v>326</v>
      </c>
      <c r="Q346" s="643">
        <v>0.1</v>
      </c>
      <c r="R346" s="643">
        <v>1.5</v>
      </c>
      <c r="S346" s="643">
        <v>0.12</v>
      </c>
      <c r="T346" s="586">
        <v>7.2389070128430225E-2</v>
      </c>
      <c r="U346" s="11">
        <v>36.711799999999997</v>
      </c>
      <c r="V346" s="11">
        <v>23.124700000000001</v>
      </c>
      <c r="W346" s="11">
        <v>53.337629</v>
      </c>
      <c r="X346" s="10">
        <v>1025.1973</v>
      </c>
      <c r="Y346" s="11">
        <v>6.9222999999999999</v>
      </c>
      <c r="Z346" s="10">
        <v>99.966999999999999</v>
      </c>
      <c r="AA346" s="11">
        <v>8.2409999999999997</v>
      </c>
      <c r="AB346" s="11">
        <v>0.2142</v>
      </c>
      <c r="AC346" s="11">
        <v>0.66190000000000004</v>
      </c>
      <c r="AD346" s="11">
        <v>36.724200000000003</v>
      </c>
      <c r="AE346" s="11">
        <v>22.8066</v>
      </c>
      <c r="AF346" s="11">
        <v>53.018239000000001</v>
      </c>
      <c r="AG346" s="10">
        <v>1025.3707999999999</v>
      </c>
      <c r="AH346" s="11">
        <v>6.2064000000000004</v>
      </c>
      <c r="AI346" s="10">
        <v>89.138999999999996</v>
      </c>
      <c r="AJ346" s="11">
        <v>8.1950000000000003</v>
      </c>
      <c r="AK346" s="11">
        <v>3.1823000000000001</v>
      </c>
      <c r="AL346" s="11">
        <v>2.0196000000000001</v>
      </c>
      <c r="AM346" s="588">
        <v>9.8000000000000007</v>
      </c>
    </row>
    <row r="347" spans="1:39" ht="15">
      <c r="A347" s="29" t="s">
        <v>369</v>
      </c>
      <c r="B347" s="33">
        <v>43122</v>
      </c>
      <c r="C347" s="532">
        <v>0.93575212744451897</v>
      </c>
      <c r="D347" s="643">
        <v>0.9</v>
      </c>
      <c r="E347" s="594">
        <v>1.32</v>
      </c>
      <c r="F347" s="593">
        <v>2.76</v>
      </c>
      <c r="G347" s="594">
        <v>0.625</v>
      </c>
      <c r="H347" s="29" t="s">
        <v>348</v>
      </c>
      <c r="I347" s="643">
        <v>3</v>
      </c>
      <c r="J347" s="29" t="s">
        <v>349</v>
      </c>
      <c r="K347" s="588">
        <v>12.8</v>
      </c>
      <c r="L347" s="588">
        <v>121</v>
      </c>
      <c r="M347" s="643">
        <v>13</v>
      </c>
      <c r="N347" s="643">
        <v>120</v>
      </c>
      <c r="O347" s="643">
        <v>0.9</v>
      </c>
      <c r="P347" s="29" t="s">
        <v>326</v>
      </c>
      <c r="Q347" s="643">
        <v>0.2</v>
      </c>
      <c r="R347" s="643">
        <v>1.8</v>
      </c>
      <c r="S347" s="643">
        <v>0.16</v>
      </c>
      <c r="T347" s="586">
        <v>6.8103688678088248E-2</v>
      </c>
      <c r="U347" s="11">
        <v>36.421399999999998</v>
      </c>
      <c r="V347" s="11">
        <v>24.039899999999999</v>
      </c>
      <c r="W347" s="11">
        <v>53.945205000000001</v>
      </c>
      <c r="X347" s="10">
        <v>1024.7085999999999</v>
      </c>
      <c r="Y347" s="11">
        <v>6.8825000000000003</v>
      </c>
      <c r="Z347" s="10">
        <v>100.80800000000001</v>
      </c>
      <c r="AA347" s="11">
        <v>8.2230000000000008</v>
      </c>
      <c r="AB347" s="11">
        <v>0.30840000000000001</v>
      </c>
      <c r="AC347" s="11">
        <v>0.41489999999999999</v>
      </c>
      <c r="AD347" s="11">
        <v>36.410899999999998</v>
      </c>
      <c r="AE347" s="11">
        <v>23.5227</v>
      </c>
      <c r="AF347" s="11">
        <v>53.383167</v>
      </c>
      <c r="AG347" s="10">
        <v>1024.9247</v>
      </c>
      <c r="AH347" s="11">
        <v>6.3071000000000002</v>
      </c>
      <c r="AI347" s="10">
        <v>91.555000000000007</v>
      </c>
      <c r="AJ347" s="11">
        <v>8.19</v>
      </c>
      <c r="AK347" s="11">
        <v>1.1677999999999999</v>
      </c>
      <c r="AL347" s="11">
        <v>1.4035</v>
      </c>
      <c r="AM347" s="588">
        <v>9.5</v>
      </c>
    </row>
    <row r="348" spans="1:39" ht="15">
      <c r="A348" s="29" t="s">
        <v>369</v>
      </c>
      <c r="B348" s="33">
        <v>43129</v>
      </c>
      <c r="C348" s="532">
        <v>1.1067671545937015</v>
      </c>
      <c r="D348" s="643">
        <v>1.1000000000000001</v>
      </c>
      <c r="E348" s="594">
        <v>0.95799999999999996</v>
      </c>
      <c r="F348" s="593">
        <v>0.66500000000000004</v>
      </c>
      <c r="G348" s="594">
        <v>0.83199999999999996</v>
      </c>
      <c r="H348" s="29" t="s">
        <v>348</v>
      </c>
      <c r="I348" s="29" t="s">
        <v>349</v>
      </c>
      <c r="J348" s="29" t="s">
        <v>349</v>
      </c>
      <c r="K348" s="29">
        <v>11.7</v>
      </c>
      <c r="L348" s="29">
        <v>110</v>
      </c>
      <c r="M348" s="643">
        <v>12</v>
      </c>
      <c r="N348" s="643">
        <v>110</v>
      </c>
      <c r="O348" s="643">
        <v>0.8</v>
      </c>
      <c r="P348" s="29" t="s">
        <v>326</v>
      </c>
      <c r="Q348" s="643">
        <v>0.1</v>
      </c>
      <c r="R348" s="643">
        <v>2.2999999999999998</v>
      </c>
      <c r="S348" s="643">
        <v>0.14000000000000001</v>
      </c>
      <c r="T348" s="586">
        <v>7.9576720976736612E-2</v>
      </c>
      <c r="U348" s="11">
        <v>36.4114</v>
      </c>
      <c r="V348" s="11">
        <v>23.6524</v>
      </c>
      <c r="W348" s="11">
        <v>53.515729999999998</v>
      </c>
      <c r="X348" s="10">
        <v>1024.8163999999999</v>
      </c>
      <c r="Y348" s="11">
        <v>6.6578999999999997</v>
      </c>
      <c r="Z348" s="10">
        <v>96.864000000000004</v>
      </c>
      <c r="AA348" s="11">
        <v>8.2569999999999997</v>
      </c>
      <c r="AB348" s="11">
        <v>0.62849999999999995</v>
      </c>
      <c r="AC348" s="11">
        <v>0.62390000000000001</v>
      </c>
      <c r="AD348" s="11">
        <v>36.414200000000001</v>
      </c>
      <c r="AE348" s="11">
        <v>23.572700000000001</v>
      </c>
      <c r="AF348" s="11">
        <v>53.441040999999998</v>
      </c>
      <c r="AG348" s="10">
        <v>1024.9114999999999</v>
      </c>
      <c r="AH348" s="11">
        <v>6.6155999999999997</v>
      </c>
      <c r="AI348" s="10">
        <v>96.117999999999995</v>
      </c>
      <c r="AJ348" s="11">
        <v>8.2469999999999999</v>
      </c>
      <c r="AK348" s="11">
        <v>1.1557999999999999</v>
      </c>
      <c r="AL348" s="11">
        <v>1.2447999999999999</v>
      </c>
      <c r="AM348" s="588">
        <v>5.7</v>
      </c>
    </row>
    <row r="349" spans="1:39" ht="15">
      <c r="A349" s="29" t="s">
        <v>369</v>
      </c>
      <c r="B349" s="33">
        <v>43136</v>
      </c>
      <c r="C349" s="532">
        <v>0.52044232390862077</v>
      </c>
      <c r="D349" s="643">
        <v>0.5</v>
      </c>
      <c r="E349" s="594">
        <v>0.48</v>
      </c>
      <c r="F349" s="593">
        <v>0.27100000000000002</v>
      </c>
      <c r="G349" s="594">
        <v>0.45900000000000002</v>
      </c>
      <c r="H349" s="29" t="s">
        <v>348</v>
      </c>
      <c r="I349" s="29" t="s">
        <v>349</v>
      </c>
      <c r="J349" s="29" t="s">
        <v>349</v>
      </c>
      <c r="K349" s="588">
        <v>13.3</v>
      </c>
      <c r="L349" s="588">
        <v>128</v>
      </c>
      <c r="M349" s="643">
        <v>13</v>
      </c>
      <c r="N349" s="643">
        <v>130</v>
      </c>
      <c r="O349" s="643">
        <v>0.5</v>
      </c>
      <c r="P349" s="29" t="s">
        <v>326</v>
      </c>
      <c r="Q349" s="29" t="s">
        <v>326</v>
      </c>
      <c r="R349" s="643">
        <v>1.3</v>
      </c>
      <c r="S349" s="643">
        <v>0.14000000000000001</v>
      </c>
      <c r="T349" s="586">
        <v>7.0174382311322489E-2</v>
      </c>
      <c r="U349" s="11">
        <v>36.499400000000001</v>
      </c>
      <c r="V349" s="11">
        <v>23.856300000000001</v>
      </c>
      <c r="W349" s="11">
        <v>53.849950999999997</v>
      </c>
      <c r="X349" s="10">
        <v>1024.8232</v>
      </c>
      <c r="Y349" s="11">
        <v>6.9058000000000002</v>
      </c>
      <c r="Z349" s="10">
        <v>100.875</v>
      </c>
      <c r="AA349" s="11">
        <v>8.2639999999999993</v>
      </c>
      <c r="AB349" s="11">
        <v>0.23599999999999999</v>
      </c>
      <c r="AC349" s="11">
        <v>0.33639999999999998</v>
      </c>
      <c r="AD349" s="11">
        <v>36.4833</v>
      </c>
      <c r="AE349" s="11">
        <v>23.450099999999999</v>
      </c>
      <c r="AF349" s="11">
        <v>53.399360000000001</v>
      </c>
      <c r="AG349" s="10">
        <v>1025.0011999999999</v>
      </c>
      <c r="AH349" s="11">
        <v>6.7115</v>
      </c>
      <c r="AI349" s="10">
        <v>97.343000000000004</v>
      </c>
      <c r="AJ349" s="11">
        <v>8.2530000000000001</v>
      </c>
      <c r="AK349" s="11">
        <v>1.1851</v>
      </c>
      <c r="AL349" s="11">
        <v>1.3089999999999999</v>
      </c>
      <c r="AM349" s="588">
        <v>8.5</v>
      </c>
    </row>
    <row r="350" spans="1:39" ht="15">
      <c r="A350" s="29" t="s">
        <v>369</v>
      </c>
      <c r="B350" s="33">
        <v>43143</v>
      </c>
      <c r="C350" s="532">
        <v>0.4887924789137002</v>
      </c>
      <c r="D350" s="29" t="s">
        <v>350</v>
      </c>
      <c r="E350" s="594">
        <v>0.33200000000000002</v>
      </c>
      <c r="F350" s="593">
        <v>2.69</v>
      </c>
      <c r="G350" s="594">
        <v>0.93899999999999995</v>
      </c>
      <c r="H350" s="29" t="s">
        <v>348</v>
      </c>
      <c r="I350" s="643">
        <v>3</v>
      </c>
      <c r="J350" s="29" t="s">
        <v>349</v>
      </c>
      <c r="K350" s="588">
        <v>14.8</v>
      </c>
      <c r="L350" s="588">
        <v>150</v>
      </c>
      <c r="M350" s="643">
        <v>15</v>
      </c>
      <c r="N350" s="643">
        <v>150</v>
      </c>
      <c r="O350" s="643">
        <v>0.7</v>
      </c>
      <c r="P350" s="29" t="s">
        <v>326</v>
      </c>
      <c r="Q350" s="643">
        <v>0.1</v>
      </c>
      <c r="R350" s="643">
        <v>2.5</v>
      </c>
      <c r="S350" s="643">
        <v>0.16</v>
      </c>
      <c r="T350" s="586">
        <v>8.4601855712042789E-2</v>
      </c>
      <c r="U350" s="11">
        <v>36.572200000000002</v>
      </c>
      <c r="V350" s="11">
        <v>23.465599999999998</v>
      </c>
      <c r="W350" s="11">
        <v>53.524199000000003</v>
      </c>
      <c r="X350" s="10">
        <v>1024.9924000000001</v>
      </c>
      <c r="Y350" s="11">
        <v>6.9264999999999999</v>
      </c>
      <c r="Z350" s="10">
        <v>100.54</v>
      </c>
      <c r="AA350" s="11">
        <v>8.3420000000000005</v>
      </c>
      <c r="AB350" s="11">
        <v>0.20749999999999999</v>
      </c>
      <c r="AC350" s="11">
        <v>0.443</v>
      </c>
      <c r="AD350" s="11">
        <v>36.567300000000003</v>
      </c>
      <c r="AE350" s="11">
        <v>23.1023</v>
      </c>
      <c r="AF350" s="11">
        <v>53.134546</v>
      </c>
      <c r="AG350" s="10">
        <v>1025.1666</v>
      </c>
      <c r="AH350" s="11">
        <v>6.7948000000000004</v>
      </c>
      <c r="AI350" s="10">
        <v>98.004999999999995</v>
      </c>
      <c r="AJ350" s="11">
        <v>8.3309999999999995</v>
      </c>
      <c r="AK350" s="11">
        <v>1.0851999999999999</v>
      </c>
      <c r="AL350" s="11">
        <v>1.4954000000000001</v>
      </c>
      <c r="AM350" s="588">
        <v>8</v>
      </c>
    </row>
    <row r="351" spans="1:39" ht="15">
      <c r="A351" s="29" t="s">
        <v>369</v>
      </c>
      <c r="B351" s="33">
        <v>43150</v>
      </c>
      <c r="C351" s="532">
        <v>0.31333371836743296</v>
      </c>
      <c r="D351" s="29" t="s">
        <v>350</v>
      </c>
      <c r="E351" s="594">
        <v>0.41399999999999998</v>
      </c>
      <c r="F351" s="593">
        <v>2.0299999999999998</v>
      </c>
      <c r="G351" s="594">
        <v>0.496</v>
      </c>
      <c r="H351" s="29" t="s">
        <v>348</v>
      </c>
      <c r="I351" s="643">
        <v>2</v>
      </c>
      <c r="J351" s="29" t="s">
        <v>349</v>
      </c>
      <c r="K351" s="588">
        <v>12.8</v>
      </c>
      <c r="L351" s="588">
        <v>110</v>
      </c>
      <c r="M351" s="643">
        <v>13</v>
      </c>
      <c r="N351" s="643">
        <v>110</v>
      </c>
      <c r="O351" s="643">
        <v>0.8</v>
      </c>
      <c r="P351" s="29" t="s">
        <v>326</v>
      </c>
      <c r="Q351" s="643">
        <v>0.1</v>
      </c>
      <c r="R351" s="643">
        <v>2.8</v>
      </c>
      <c r="S351" s="643">
        <v>0.22</v>
      </c>
      <c r="T351" s="586">
        <v>0.10113529209253459</v>
      </c>
      <c r="U351" s="11">
        <v>36.587299999999999</v>
      </c>
      <c r="V351" s="11">
        <v>23.589700000000001</v>
      </c>
      <c r="W351" s="11">
        <v>53.677590000000002</v>
      </c>
      <c r="X351" s="10">
        <v>1024.9688000000001</v>
      </c>
      <c r="Y351" s="11">
        <v>6.7988</v>
      </c>
      <c r="Z351" s="10">
        <v>98.906999999999996</v>
      </c>
      <c r="AA351" s="11">
        <v>8.3940000000000001</v>
      </c>
      <c r="AB351" s="11">
        <v>0.56320000000000003</v>
      </c>
      <c r="AC351" s="11">
        <v>0.64780000000000004</v>
      </c>
      <c r="AD351" s="11">
        <v>36.605400000000003</v>
      </c>
      <c r="AE351" s="11">
        <v>23.576799999999999</v>
      </c>
      <c r="AF351" s="11">
        <v>53.694575</v>
      </c>
      <c r="AG351" s="10">
        <v>1025.0568000000001</v>
      </c>
      <c r="AH351" s="11">
        <v>6.7935999999999996</v>
      </c>
      <c r="AI351" s="10">
        <v>98.819000000000003</v>
      </c>
      <c r="AJ351" s="11">
        <v>8.3870000000000005</v>
      </c>
      <c r="AK351" s="11">
        <v>1.2213000000000001</v>
      </c>
      <c r="AL351" s="11">
        <v>1.5499000000000001</v>
      </c>
      <c r="AM351" s="588">
        <v>5.3</v>
      </c>
    </row>
    <row r="352" spans="1:39" ht="15">
      <c r="A352" s="29" t="s">
        <v>369</v>
      </c>
      <c r="B352" s="33">
        <v>43157</v>
      </c>
      <c r="C352" s="532">
        <v>0.67110925560698498</v>
      </c>
      <c r="D352" s="643">
        <v>0.7</v>
      </c>
      <c r="E352" s="594">
        <v>0.96</v>
      </c>
      <c r="F352" s="593">
        <v>2.2000000000000002</v>
      </c>
      <c r="G352" s="594">
        <v>0.89200000000000002</v>
      </c>
      <c r="H352" s="29" t="s">
        <v>348</v>
      </c>
      <c r="I352" s="643">
        <v>2</v>
      </c>
      <c r="J352" s="29" t="s">
        <v>349</v>
      </c>
      <c r="K352" s="588">
        <v>13.6</v>
      </c>
      <c r="L352" s="588">
        <v>113</v>
      </c>
      <c r="M352" s="643">
        <v>14</v>
      </c>
      <c r="N352" s="643">
        <v>110</v>
      </c>
      <c r="O352" s="643">
        <v>0.6</v>
      </c>
      <c r="P352" s="29" t="s">
        <v>326</v>
      </c>
      <c r="Q352" s="643">
        <v>0.1</v>
      </c>
      <c r="R352" s="643">
        <v>2.5</v>
      </c>
      <c r="S352" s="643">
        <v>0.18</v>
      </c>
      <c r="T352" s="586">
        <v>9.4172774618352398E-2</v>
      </c>
      <c r="U352" s="11">
        <v>36.706099999999999</v>
      </c>
      <c r="V352" s="11">
        <v>23.2224</v>
      </c>
      <c r="W352" s="11">
        <v>53.435597000000001</v>
      </c>
      <c r="X352" s="10">
        <v>1025.165</v>
      </c>
      <c r="Y352" s="11">
        <v>6.7854000000000001</v>
      </c>
      <c r="Z352" s="10">
        <v>98.153999999999996</v>
      </c>
      <c r="AA352" s="11">
        <v>8.2390000000000008</v>
      </c>
      <c r="AB352" s="11">
        <v>0.57189999999999996</v>
      </c>
      <c r="AC352" s="11">
        <v>0.65959999999999996</v>
      </c>
      <c r="AD352" s="11">
        <v>36.705399999999997</v>
      </c>
      <c r="AE352" s="11">
        <v>23.216699999999999</v>
      </c>
      <c r="AF352" s="11">
        <v>53.435985000000002</v>
      </c>
      <c r="AG352" s="10">
        <v>1025.2384999999999</v>
      </c>
      <c r="AH352" s="11">
        <v>6.7618999999999998</v>
      </c>
      <c r="AI352" s="10">
        <v>97.802999999999997</v>
      </c>
      <c r="AJ352" s="11">
        <v>8.2360000000000007</v>
      </c>
      <c r="AK352" s="11">
        <v>0.77059999999999995</v>
      </c>
      <c r="AL352" s="11">
        <v>1.0286999999999999</v>
      </c>
      <c r="AM352" s="588">
        <v>5.2</v>
      </c>
    </row>
    <row r="353" spans="1:39" ht="15">
      <c r="A353" s="29" t="s">
        <v>369</v>
      </c>
      <c r="B353" s="33">
        <v>43164</v>
      </c>
      <c r="C353" s="532">
        <v>0.60232210015753773</v>
      </c>
      <c r="D353" s="643">
        <v>0.6</v>
      </c>
      <c r="E353" s="594">
        <v>0.47799999999999998</v>
      </c>
      <c r="F353" s="593">
        <v>2.38</v>
      </c>
      <c r="G353" s="594">
        <v>0.6</v>
      </c>
      <c r="H353" s="29" t="s">
        <v>348</v>
      </c>
      <c r="I353" s="643">
        <v>2</v>
      </c>
      <c r="J353" s="29" t="s">
        <v>349</v>
      </c>
      <c r="K353" s="588">
        <v>12.4</v>
      </c>
      <c r="L353" s="588">
        <v>116</v>
      </c>
      <c r="M353" s="643">
        <v>12</v>
      </c>
      <c r="N353" s="643">
        <v>120</v>
      </c>
      <c r="O353" s="643">
        <v>0.7</v>
      </c>
      <c r="P353" s="29" t="s">
        <v>326</v>
      </c>
      <c r="Q353" s="643">
        <v>0.1</v>
      </c>
      <c r="R353" s="643">
        <v>2.1</v>
      </c>
      <c r="S353" s="643">
        <v>0.13</v>
      </c>
      <c r="T353" s="586">
        <v>7.5302385337407809E-2</v>
      </c>
      <c r="U353" s="11">
        <v>36.824300000000001</v>
      </c>
      <c r="V353" s="11">
        <v>22.4574</v>
      </c>
      <c r="W353" s="11">
        <v>52.762841000000002</v>
      </c>
      <c r="X353" s="10">
        <v>1025.4776999999999</v>
      </c>
      <c r="Y353" s="11">
        <v>7.0488</v>
      </c>
      <c r="Z353" s="10">
        <v>100.679</v>
      </c>
      <c r="AA353" s="11">
        <v>8.3239999999999998</v>
      </c>
      <c r="AB353" s="11">
        <v>0.41949999999999998</v>
      </c>
      <c r="AC353" s="11">
        <v>0.56840000000000002</v>
      </c>
      <c r="AD353" s="11">
        <v>36.810400000000001</v>
      </c>
      <c r="AE353" s="11">
        <v>22.2333</v>
      </c>
      <c r="AF353" s="11">
        <v>52.511401999999997</v>
      </c>
      <c r="AG353" s="10">
        <v>1025.6018999999999</v>
      </c>
      <c r="AH353" s="11">
        <v>6.9303999999999997</v>
      </c>
      <c r="AI353" s="10">
        <v>98.59</v>
      </c>
      <c r="AJ353" s="11">
        <v>8.3170000000000002</v>
      </c>
      <c r="AK353" s="11">
        <v>1.1666000000000001</v>
      </c>
      <c r="AL353" s="11">
        <v>1.5541</v>
      </c>
      <c r="AM353" s="588">
        <v>7.2</v>
      </c>
    </row>
    <row r="354" spans="1:39" ht="15">
      <c r="A354" s="29" t="s">
        <v>369</v>
      </c>
      <c r="B354" s="33">
        <v>43171</v>
      </c>
      <c r="C354" s="532">
        <v>0.40414354700263139</v>
      </c>
      <c r="D354" s="29" t="s">
        <v>350</v>
      </c>
      <c r="E354" s="594">
        <v>-8.5300000000000001E-2</v>
      </c>
      <c r="F354" s="593">
        <v>2.79</v>
      </c>
      <c r="G354" s="594">
        <v>0.71</v>
      </c>
      <c r="H354" s="29" t="s">
        <v>348</v>
      </c>
      <c r="I354" s="643">
        <v>3</v>
      </c>
      <c r="J354" s="29" t="s">
        <v>349</v>
      </c>
      <c r="K354" s="588">
        <v>12.5</v>
      </c>
      <c r="L354" s="588">
        <v>104</v>
      </c>
      <c r="M354" s="643">
        <v>12</v>
      </c>
      <c r="N354" s="643">
        <v>100</v>
      </c>
      <c r="O354" s="643">
        <v>0.9</v>
      </c>
      <c r="P354" s="29" t="s">
        <v>326</v>
      </c>
      <c r="Q354" s="643">
        <v>0.2</v>
      </c>
      <c r="R354" s="643">
        <v>2.2000000000000002</v>
      </c>
      <c r="S354" s="643">
        <v>0.16</v>
      </c>
      <c r="T354" s="586">
        <v>7.6344512094441222E-2</v>
      </c>
      <c r="U354" s="11">
        <v>36.756799999999998</v>
      </c>
      <c r="V354" s="11">
        <v>22.792400000000001</v>
      </c>
      <c r="W354" s="11">
        <v>53.037444000000001</v>
      </c>
      <c r="X354" s="10">
        <v>1025.3298</v>
      </c>
      <c r="Y354" s="11">
        <v>7.0678000000000001</v>
      </c>
      <c r="Z354" s="10">
        <v>101.505</v>
      </c>
      <c r="AA354" s="11">
        <v>8.3209999999999997</v>
      </c>
      <c r="AB354" s="11">
        <v>0.28720000000000001</v>
      </c>
      <c r="AC354" s="11">
        <v>0.54479999999999995</v>
      </c>
      <c r="AD354" s="11">
        <v>36.766399999999997</v>
      </c>
      <c r="AE354" s="11">
        <v>22.507999999999999</v>
      </c>
      <c r="AF354" s="11">
        <v>52.750934999999998</v>
      </c>
      <c r="AG354" s="10">
        <v>1025.4899</v>
      </c>
      <c r="AH354" s="11">
        <v>6.8754</v>
      </c>
      <c r="AI354" s="10">
        <v>98.256</v>
      </c>
      <c r="AJ354" s="11">
        <v>8.3109999999999999</v>
      </c>
      <c r="AK354" s="11">
        <v>0.9022</v>
      </c>
      <c r="AL354" s="11">
        <v>1.8223</v>
      </c>
      <c r="AM354" s="588">
        <v>8.1</v>
      </c>
    </row>
    <row r="355" spans="1:39" ht="15">
      <c r="A355" s="29" t="s">
        <v>369</v>
      </c>
      <c r="B355" s="33">
        <v>43178</v>
      </c>
      <c r="C355" s="532">
        <v>0.69023371084734719</v>
      </c>
      <c r="D355" s="643">
        <v>0.7</v>
      </c>
      <c r="E355" s="594">
        <v>-8.5400000000000004E-2</v>
      </c>
      <c r="F355" s="593">
        <v>2.1800000000000002</v>
      </c>
      <c r="G355" s="594">
        <v>1.34</v>
      </c>
      <c r="H355" s="29" t="s">
        <v>348</v>
      </c>
      <c r="I355" s="643">
        <v>2</v>
      </c>
      <c r="J355" s="29" t="s">
        <v>349</v>
      </c>
      <c r="K355" s="588">
        <v>11.4</v>
      </c>
      <c r="L355" s="588">
        <v>119</v>
      </c>
      <c r="M355" s="643">
        <v>11</v>
      </c>
      <c r="N355" s="643">
        <v>120</v>
      </c>
      <c r="O355" s="643">
        <v>0.7</v>
      </c>
      <c r="P355" s="29" t="s">
        <v>326</v>
      </c>
      <c r="Q355" s="643">
        <v>0.1</v>
      </c>
      <c r="R355" s="643">
        <v>1.7</v>
      </c>
      <c r="S355" s="643">
        <v>0.16</v>
      </c>
      <c r="T355" s="586">
        <v>7.6210880992217275E-2</v>
      </c>
      <c r="U355" s="11">
        <v>36.759599999999999</v>
      </c>
      <c r="V355" s="11">
        <v>22.304600000000001</v>
      </c>
      <c r="W355" s="11">
        <v>52.516089000000001</v>
      </c>
      <c r="X355" s="10">
        <v>1025.471</v>
      </c>
      <c r="Y355" s="11">
        <v>7.0086000000000004</v>
      </c>
      <c r="Z355" s="10">
        <v>99.798000000000002</v>
      </c>
      <c r="AA355" s="11">
        <v>8.2379999999999995</v>
      </c>
      <c r="AB355" s="11">
        <v>0.28289999999999998</v>
      </c>
      <c r="AC355" s="11">
        <v>0.5716</v>
      </c>
      <c r="AD355" s="11">
        <v>36.783200000000001</v>
      </c>
      <c r="AE355" s="11">
        <v>21.936199999999999</v>
      </c>
      <c r="AF355" s="11">
        <v>52.158059999999999</v>
      </c>
      <c r="AG355" s="10">
        <v>1025.6652999999999</v>
      </c>
      <c r="AH355" s="11">
        <v>6.7337999999999996</v>
      </c>
      <c r="AI355" s="10">
        <v>95.277000000000001</v>
      </c>
      <c r="AJ355" s="11">
        <v>8.2219999999999995</v>
      </c>
      <c r="AK355" s="11">
        <v>1.7158</v>
      </c>
      <c r="AL355" s="11">
        <v>2.1783000000000001</v>
      </c>
      <c r="AM355" s="588">
        <v>8</v>
      </c>
    </row>
    <row r="356" spans="1:39" ht="15">
      <c r="A356" s="29" t="s">
        <v>369</v>
      </c>
      <c r="B356" s="33">
        <v>43185</v>
      </c>
      <c r="C356" s="532">
        <v>2.6394337309586056</v>
      </c>
      <c r="D356" s="643">
        <v>2.6</v>
      </c>
      <c r="E356" s="594">
        <v>2.7</v>
      </c>
      <c r="F356" s="593">
        <v>1.75</v>
      </c>
      <c r="G356" s="594">
        <v>1.27</v>
      </c>
      <c r="H356" s="29" t="s">
        <v>348</v>
      </c>
      <c r="I356" s="29" t="s">
        <v>349</v>
      </c>
      <c r="J356" s="29" t="s">
        <v>349</v>
      </c>
      <c r="K356" s="588">
        <v>12.3</v>
      </c>
      <c r="L356" s="588">
        <v>115</v>
      </c>
      <c r="M356" s="643">
        <v>12</v>
      </c>
      <c r="N356" s="643">
        <v>120</v>
      </c>
      <c r="O356" s="643">
        <v>1.1000000000000001</v>
      </c>
      <c r="P356" s="29" t="s">
        <v>326</v>
      </c>
      <c r="Q356" s="643">
        <v>0.3</v>
      </c>
      <c r="R356" s="643">
        <v>1.7</v>
      </c>
      <c r="S356" s="643">
        <v>0.14000000000000001</v>
      </c>
      <c r="T356" s="586">
        <v>8.2280273385448646E-2</v>
      </c>
      <c r="U356" s="11">
        <v>36.709499999999998</v>
      </c>
      <c r="V356" s="11">
        <v>21.8444</v>
      </c>
      <c r="W356" s="11">
        <v>51.959555999999999</v>
      </c>
      <c r="X356" s="11">
        <v>1025.5640000000001</v>
      </c>
      <c r="Y356" s="11">
        <v>6.5500999999999996</v>
      </c>
      <c r="Z356" s="10">
        <v>92.486999999999995</v>
      </c>
      <c r="AA356" s="11">
        <v>8.1850000000000005</v>
      </c>
      <c r="AB356" s="11">
        <v>0.71889999999999998</v>
      </c>
      <c r="AC356" s="11">
        <v>1.7459</v>
      </c>
      <c r="AD356" s="11">
        <v>36.718499999999999</v>
      </c>
      <c r="AE356" s="11">
        <v>21.8644</v>
      </c>
      <c r="AF356" s="11">
        <v>51.999808999999999</v>
      </c>
      <c r="AG356" s="11">
        <v>1025.6382000000001</v>
      </c>
      <c r="AH356" s="11">
        <v>6.4816000000000003</v>
      </c>
      <c r="AI356" s="10">
        <v>91.557000000000002</v>
      </c>
      <c r="AJ356" s="11">
        <v>8.1859999999999999</v>
      </c>
      <c r="AK356" s="11">
        <v>2.0556000000000001</v>
      </c>
      <c r="AL356" s="11">
        <v>2.3972000000000002</v>
      </c>
      <c r="AM356" s="588">
        <v>5.0999999999999996</v>
      </c>
    </row>
    <row r="357" spans="1:39" ht="15">
      <c r="A357" s="29" t="s">
        <v>370</v>
      </c>
      <c r="B357" s="33">
        <v>43070</v>
      </c>
      <c r="C357" s="511">
        <v>1.1373587583987887</v>
      </c>
      <c r="D357" s="643">
        <v>1.1000000000000001</v>
      </c>
      <c r="E357" s="587">
        <v>1.62</v>
      </c>
      <c r="F357" s="588">
        <v>2.09</v>
      </c>
      <c r="G357" s="587">
        <v>1.29</v>
      </c>
      <c r="H357" s="29" t="s">
        <v>348</v>
      </c>
      <c r="I357" s="643">
        <v>2</v>
      </c>
      <c r="J357" s="29" t="s">
        <v>349</v>
      </c>
      <c r="K357" s="588">
        <v>13.3</v>
      </c>
      <c r="L357" s="588">
        <v>142</v>
      </c>
      <c r="M357" s="643">
        <v>13</v>
      </c>
      <c r="N357" s="643">
        <v>140</v>
      </c>
      <c r="O357" s="32"/>
      <c r="P357" s="32"/>
      <c r="Q357" s="32"/>
      <c r="R357" s="32"/>
      <c r="S357" s="32"/>
      <c r="T357" s="586"/>
      <c r="U357" s="587"/>
      <c r="V357" s="587"/>
      <c r="W357" s="587"/>
      <c r="X357" s="587"/>
      <c r="Y357" s="587"/>
      <c r="Z357" s="587"/>
      <c r="AA357" s="587"/>
      <c r="AB357" s="587"/>
      <c r="AC357" s="587"/>
      <c r="AD357" s="587"/>
      <c r="AE357" s="587"/>
      <c r="AF357" s="587"/>
      <c r="AG357" s="587"/>
      <c r="AH357" s="587"/>
      <c r="AI357" s="587"/>
      <c r="AJ357" s="587"/>
      <c r="AK357" s="587"/>
      <c r="AL357" s="587"/>
      <c r="AM357" s="588"/>
    </row>
    <row r="358" spans="1:39" ht="15">
      <c r="A358" s="29" t="s">
        <v>370</v>
      </c>
      <c r="B358" s="33">
        <v>43077</v>
      </c>
      <c r="C358" s="532">
        <v>0.68902384782814419</v>
      </c>
      <c r="D358" s="643">
        <v>0.7</v>
      </c>
      <c r="E358" s="587">
        <v>0.65400000000000003</v>
      </c>
      <c r="F358" s="588">
        <v>1.95</v>
      </c>
      <c r="G358" s="587">
        <v>0.48399999999999999</v>
      </c>
      <c r="H358" s="29" t="s">
        <v>348</v>
      </c>
      <c r="I358" s="29" t="s">
        <v>349</v>
      </c>
      <c r="J358" s="29" t="s">
        <v>349</v>
      </c>
      <c r="K358" s="593">
        <v>12.5</v>
      </c>
      <c r="L358" s="593">
        <v>110</v>
      </c>
      <c r="M358" s="643">
        <v>12</v>
      </c>
      <c r="N358" s="643">
        <v>110</v>
      </c>
      <c r="O358" s="32"/>
      <c r="P358" s="32"/>
      <c r="Q358" s="32"/>
      <c r="R358" s="32"/>
      <c r="S358" s="32"/>
      <c r="T358" s="586"/>
      <c r="U358" s="587"/>
      <c r="V358" s="587"/>
      <c r="W358" s="587"/>
      <c r="X358" s="587"/>
      <c r="Y358" s="587"/>
      <c r="Z358" s="587"/>
      <c r="AA358" s="587"/>
      <c r="AB358" s="587"/>
      <c r="AC358" s="587"/>
      <c r="AD358" s="587"/>
      <c r="AE358" s="587"/>
      <c r="AF358" s="587"/>
      <c r="AG358" s="587"/>
      <c r="AH358" s="587"/>
      <c r="AI358" s="587"/>
      <c r="AJ358" s="587"/>
      <c r="AK358" s="587"/>
      <c r="AL358" s="587"/>
      <c r="AM358" s="588"/>
    </row>
    <row r="359" spans="1:39" ht="15">
      <c r="A359" s="29" t="s">
        <v>370</v>
      </c>
      <c r="B359" s="33">
        <v>43084</v>
      </c>
      <c r="C359" s="532">
        <v>1.4944012877273594</v>
      </c>
      <c r="D359" s="643">
        <v>1.5</v>
      </c>
      <c r="E359" s="594">
        <v>1.54</v>
      </c>
      <c r="F359" s="593">
        <v>2.87</v>
      </c>
      <c r="G359" s="594">
        <v>0.81100000000000005</v>
      </c>
      <c r="H359" s="29" t="s">
        <v>348</v>
      </c>
      <c r="I359" s="643">
        <v>3</v>
      </c>
      <c r="J359" s="29" t="s">
        <v>349</v>
      </c>
      <c r="K359" s="588">
        <v>14.7</v>
      </c>
      <c r="L359" s="31">
        <v>111</v>
      </c>
      <c r="M359" s="643">
        <v>15</v>
      </c>
      <c r="N359" s="643">
        <v>110</v>
      </c>
      <c r="O359" s="32"/>
      <c r="P359" s="32"/>
      <c r="Q359" s="32"/>
      <c r="R359" s="32"/>
      <c r="S359" s="32"/>
      <c r="T359" s="586"/>
      <c r="U359" s="587"/>
      <c r="V359" s="587"/>
      <c r="W359" s="587"/>
      <c r="X359" s="587"/>
      <c r="Y359" s="587"/>
      <c r="Z359" s="587"/>
      <c r="AA359" s="587"/>
      <c r="AB359" s="587"/>
      <c r="AC359" s="587"/>
      <c r="AD359" s="587"/>
      <c r="AE359" s="587"/>
      <c r="AF359" s="587"/>
      <c r="AG359" s="587"/>
      <c r="AH359" s="587"/>
      <c r="AI359" s="587"/>
      <c r="AJ359" s="587"/>
      <c r="AK359" s="587"/>
      <c r="AL359" s="587"/>
      <c r="AM359" s="588"/>
    </row>
    <row r="360" spans="1:39" ht="15">
      <c r="A360" s="29" t="s">
        <v>370</v>
      </c>
      <c r="B360" s="33">
        <v>43091</v>
      </c>
      <c r="C360" s="532">
        <v>2.9699684924227121</v>
      </c>
      <c r="D360" s="643">
        <v>3</v>
      </c>
      <c r="E360" s="594">
        <v>3.29</v>
      </c>
      <c r="F360" s="593">
        <v>4.03</v>
      </c>
      <c r="G360" s="594">
        <v>2.09</v>
      </c>
      <c r="H360" s="643">
        <v>3</v>
      </c>
      <c r="I360" s="643">
        <v>4</v>
      </c>
      <c r="J360" s="643">
        <v>2</v>
      </c>
      <c r="K360" s="29">
        <v>19.2</v>
      </c>
      <c r="L360" s="31">
        <v>120</v>
      </c>
      <c r="M360" s="643">
        <v>19</v>
      </c>
      <c r="N360" s="643">
        <v>120</v>
      </c>
      <c r="O360" s="32"/>
      <c r="P360" s="32"/>
      <c r="Q360" s="32"/>
      <c r="R360" s="32"/>
      <c r="S360" s="32"/>
      <c r="T360" s="586"/>
      <c r="U360" s="587"/>
      <c r="V360" s="587"/>
      <c r="W360" s="587"/>
      <c r="X360" s="587"/>
      <c r="Y360" s="587"/>
      <c r="Z360" s="587"/>
      <c r="AA360" s="587"/>
      <c r="AB360" s="587"/>
      <c r="AC360" s="587"/>
      <c r="AD360" s="587"/>
      <c r="AE360" s="587"/>
      <c r="AF360" s="587"/>
      <c r="AG360" s="587"/>
      <c r="AH360" s="587"/>
      <c r="AI360" s="587"/>
      <c r="AJ360" s="587"/>
      <c r="AK360" s="587"/>
      <c r="AL360" s="587"/>
      <c r="AM360" s="588"/>
    </row>
    <row r="361" spans="1:39" ht="15">
      <c r="A361" s="29" t="s">
        <v>370</v>
      </c>
      <c r="B361" s="33">
        <v>43105</v>
      </c>
      <c r="C361" s="532">
        <v>0.62843219656180904</v>
      </c>
      <c r="D361" s="643">
        <v>0.6</v>
      </c>
      <c r="E361" s="594">
        <v>0.41099999999999998</v>
      </c>
      <c r="F361" s="593">
        <v>3.02</v>
      </c>
      <c r="G361" s="594">
        <v>1.51</v>
      </c>
      <c r="H361" s="29" t="s">
        <v>348</v>
      </c>
      <c r="I361" s="643">
        <v>3</v>
      </c>
      <c r="J361" s="29" t="s">
        <v>349</v>
      </c>
      <c r="K361" s="31">
        <v>17.5</v>
      </c>
      <c r="L361" s="31">
        <v>140</v>
      </c>
      <c r="M361" s="643">
        <v>18</v>
      </c>
      <c r="N361" s="643">
        <v>140</v>
      </c>
      <c r="O361" s="32"/>
      <c r="P361" s="32"/>
      <c r="Q361" s="32"/>
      <c r="R361" s="32"/>
      <c r="S361" s="32"/>
      <c r="T361" s="586"/>
      <c r="U361" s="587"/>
      <c r="V361" s="587"/>
      <c r="W361" s="587"/>
      <c r="X361" s="587"/>
      <c r="Y361" s="587"/>
      <c r="Z361" s="587"/>
      <c r="AA361" s="587"/>
      <c r="AB361" s="587"/>
      <c r="AC361" s="587"/>
      <c r="AD361" s="587"/>
      <c r="AE361" s="587"/>
      <c r="AF361" s="587"/>
      <c r="AG361" s="587"/>
      <c r="AH361" s="587"/>
      <c r="AI361" s="587"/>
      <c r="AJ361" s="587"/>
      <c r="AK361" s="587"/>
      <c r="AL361" s="587"/>
      <c r="AM361" s="588"/>
    </row>
    <row r="362" spans="1:39" ht="15">
      <c r="A362" s="29" t="s">
        <v>370</v>
      </c>
      <c r="B362" s="33">
        <v>43115</v>
      </c>
      <c r="C362" s="532">
        <v>9.3052327046412024</v>
      </c>
      <c r="D362" s="643">
        <v>9.3000000000000007</v>
      </c>
      <c r="E362" s="594">
        <v>9.43</v>
      </c>
      <c r="F362" s="593">
        <v>3.4</v>
      </c>
      <c r="G362" s="594">
        <v>3.94</v>
      </c>
      <c r="H362" s="643">
        <v>9</v>
      </c>
      <c r="I362" s="643">
        <v>3</v>
      </c>
      <c r="J362" s="643">
        <v>4</v>
      </c>
      <c r="K362" s="29">
        <v>19.8</v>
      </c>
      <c r="L362" s="31">
        <v>148</v>
      </c>
      <c r="M362" s="643">
        <v>20</v>
      </c>
      <c r="N362" s="643">
        <v>150</v>
      </c>
      <c r="O362" s="32"/>
      <c r="P362" s="32"/>
      <c r="Q362" s="32"/>
      <c r="R362" s="32"/>
      <c r="S362" s="32"/>
      <c r="T362" s="586"/>
      <c r="U362" s="587"/>
      <c r="V362" s="587"/>
      <c r="W362" s="587"/>
      <c r="X362" s="587"/>
      <c r="Y362" s="587"/>
      <c r="Z362" s="587"/>
      <c r="AA362" s="587"/>
      <c r="AB362" s="587"/>
      <c r="AC362" s="587"/>
      <c r="AD362" s="587"/>
      <c r="AE362" s="587"/>
      <c r="AF362" s="587"/>
      <c r="AG362" s="587"/>
      <c r="AH362" s="587"/>
      <c r="AI362" s="587"/>
      <c r="AJ362" s="587"/>
      <c r="AK362" s="587"/>
      <c r="AL362" s="587"/>
      <c r="AM362" s="588"/>
    </row>
    <row r="363" spans="1:39" ht="15">
      <c r="A363" s="29" t="s">
        <v>370</v>
      </c>
      <c r="B363" s="33">
        <v>43122</v>
      </c>
      <c r="C363" s="532">
        <v>0.570510703196068</v>
      </c>
      <c r="D363" s="643">
        <v>0.6</v>
      </c>
      <c r="E363" s="594">
        <v>2.09</v>
      </c>
      <c r="F363" s="593">
        <v>2.67</v>
      </c>
      <c r="G363" s="594">
        <v>1.47</v>
      </c>
      <c r="H363" s="29" t="s">
        <v>348</v>
      </c>
      <c r="I363" s="643">
        <v>3</v>
      </c>
      <c r="J363" s="29" t="s">
        <v>349</v>
      </c>
      <c r="K363" s="588">
        <v>16.399999999999999</v>
      </c>
      <c r="L363" s="588">
        <v>149</v>
      </c>
      <c r="M363" s="643">
        <v>16</v>
      </c>
      <c r="N363" s="643">
        <v>150</v>
      </c>
      <c r="O363" s="32"/>
      <c r="P363" s="32"/>
      <c r="Q363" s="32"/>
      <c r="R363" s="32"/>
      <c r="S363" s="32"/>
      <c r="T363" s="586"/>
      <c r="U363" s="587"/>
      <c r="V363" s="587"/>
      <c r="W363" s="587"/>
      <c r="X363" s="587"/>
      <c r="Y363" s="587"/>
      <c r="Z363" s="587"/>
      <c r="AA363" s="587"/>
      <c r="AB363" s="587"/>
      <c r="AC363" s="587"/>
      <c r="AD363" s="587"/>
      <c r="AE363" s="587"/>
      <c r="AF363" s="587"/>
      <c r="AG363" s="587"/>
      <c r="AH363" s="587"/>
      <c r="AI363" s="587"/>
      <c r="AJ363" s="587"/>
      <c r="AK363" s="587"/>
      <c r="AL363" s="587"/>
      <c r="AM363" s="588"/>
    </row>
    <row r="364" spans="1:39" ht="15">
      <c r="A364" s="29" t="s">
        <v>370</v>
      </c>
      <c r="B364" s="33">
        <v>43129</v>
      </c>
      <c r="C364" s="532">
        <v>1.6969514959612539</v>
      </c>
      <c r="D364" s="643">
        <v>1.7</v>
      </c>
      <c r="E364" s="594">
        <v>1.19</v>
      </c>
      <c r="F364" s="593">
        <v>0.96399999999999997</v>
      </c>
      <c r="G364" s="594">
        <v>1.37</v>
      </c>
      <c r="H364" s="29" t="s">
        <v>348</v>
      </c>
      <c r="I364" s="29" t="s">
        <v>349</v>
      </c>
      <c r="J364" s="29" t="s">
        <v>349</v>
      </c>
      <c r="K364" s="29">
        <v>12.7</v>
      </c>
      <c r="L364" s="29">
        <v>115</v>
      </c>
      <c r="M364" s="643">
        <v>13</v>
      </c>
      <c r="N364" s="643">
        <v>120</v>
      </c>
      <c r="O364" s="32"/>
      <c r="P364" s="32"/>
      <c r="Q364" s="32"/>
      <c r="R364" s="32"/>
      <c r="S364" s="32"/>
      <c r="T364" s="586"/>
      <c r="U364" s="587"/>
      <c r="V364" s="587"/>
      <c r="W364" s="587"/>
      <c r="X364" s="587"/>
      <c r="Y364" s="587"/>
      <c r="Z364" s="587"/>
      <c r="AA364" s="587"/>
      <c r="AB364" s="587"/>
      <c r="AC364" s="587"/>
      <c r="AD364" s="587"/>
      <c r="AE364" s="587"/>
      <c r="AF364" s="587"/>
      <c r="AG364" s="587"/>
      <c r="AH364" s="587"/>
      <c r="AI364" s="587"/>
      <c r="AJ364" s="587"/>
      <c r="AK364" s="587"/>
      <c r="AL364" s="587"/>
      <c r="AM364" s="588"/>
    </row>
    <row r="365" spans="1:39" ht="15">
      <c r="A365" s="29" t="s">
        <v>370</v>
      </c>
      <c r="B365" s="33">
        <v>43136</v>
      </c>
      <c r="C365" s="532">
        <v>2.0177516257972736</v>
      </c>
      <c r="D365" s="643">
        <v>2</v>
      </c>
      <c r="E365" s="594">
        <v>1.3</v>
      </c>
      <c r="F365" s="593">
        <v>2</v>
      </c>
      <c r="G365" s="594">
        <v>1.1299999999999999</v>
      </c>
      <c r="H365" s="29" t="s">
        <v>348</v>
      </c>
      <c r="I365" s="643">
        <v>2</v>
      </c>
      <c r="J365" s="29" t="s">
        <v>349</v>
      </c>
      <c r="K365" s="588">
        <v>16.2</v>
      </c>
      <c r="L365" s="588">
        <v>138</v>
      </c>
      <c r="M365" s="643">
        <v>16</v>
      </c>
      <c r="N365" s="643">
        <v>140</v>
      </c>
      <c r="O365" s="32"/>
      <c r="P365" s="32"/>
      <c r="Q365" s="32"/>
      <c r="R365" s="32"/>
      <c r="S365" s="32"/>
      <c r="T365" s="586"/>
      <c r="U365" s="587"/>
      <c r="V365" s="587"/>
      <c r="W365" s="587"/>
      <c r="X365" s="587"/>
      <c r="Y365" s="587"/>
      <c r="Z365" s="587"/>
      <c r="AA365" s="587"/>
      <c r="AB365" s="587"/>
      <c r="AC365" s="587"/>
      <c r="AD365" s="587"/>
      <c r="AE365" s="587"/>
      <c r="AF365" s="587"/>
      <c r="AG365" s="587"/>
      <c r="AH365" s="587"/>
      <c r="AI365" s="587"/>
      <c r="AJ365" s="587"/>
      <c r="AK365" s="587"/>
      <c r="AL365" s="587"/>
      <c r="AM365" s="588"/>
    </row>
    <row r="366" spans="1:39" ht="15">
      <c r="A366" s="29" t="s">
        <v>370</v>
      </c>
      <c r="B366" s="33">
        <v>43143</v>
      </c>
      <c r="C366" s="532">
        <v>1.1570247877086175</v>
      </c>
      <c r="D366" s="643">
        <v>1.2</v>
      </c>
      <c r="E366" s="594">
        <v>1.1200000000000001</v>
      </c>
      <c r="F366" s="593">
        <v>2.83</v>
      </c>
      <c r="G366" s="594">
        <v>1.1299999999999999</v>
      </c>
      <c r="H366" s="29" t="s">
        <v>348</v>
      </c>
      <c r="I366" s="643">
        <v>3</v>
      </c>
      <c r="J366" s="29" t="s">
        <v>349</v>
      </c>
      <c r="K366" s="588">
        <v>14.2</v>
      </c>
      <c r="L366" s="588">
        <v>147</v>
      </c>
      <c r="M366" s="643">
        <v>14</v>
      </c>
      <c r="N366" s="643">
        <v>150</v>
      </c>
      <c r="O366" s="32"/>
      <c r="P366" s="32"/>
      <c r="Q366" s="32"/>
      <c r="R366" s="32"/>
      <c r="S366" s="32"/>
      <c r="T366" s="586"/>
      <c r="U366" s="587"/>
      <c r="V366" s="587"/>
      <c r="W366" s="587"/>
      <c r="X366" s="587"/>
      <c r="Y366" s="587"/>
      <c r="Z366" s="587"/>
      <c r="AA366" s="587"/>
      <c r="AB366" s="587"/>
      <c r="AC366" s="587"/>
      <c r="AD366" s="587"/>
      <c r="AE366" s="587"/>
      <c r="AF366" s="587"/>
      <c r="AG366" s="587"/>
      <c r="AH366" s="587"/>
      <c r="AI366" s="587"/>
      <c r="AJ366" s="587"/>
      <c r="AK366" s="587"/>
      <c r="AL366" s="587"/>
      <c r="AM366" s="588"/>
    </row>
    <row r="367" spans="1:39" ht="15">
      <c r="A367" s="29" t="s">
        <v>370</v>
      </c>
      <c r="B367" s="33">
        <v>43150</v>
      </c>
      <c r="C367" s="532">
        <v>2.2516665886677605</v>
      </c>
      <c r="D367" s="643">
        <v>2.2999999999999998</v>
      </c>
      <c r="E367" s="594">
        <v>2.78</v>
      </c>
      <c r="F367" s="593">
        <v>2.12</v>
      </c>
      <c r="G367" s="594">
        <v>1.2</v>
      </c>
      <c r="H367" s="29" t="s">
        <v>348</v>
      </c>
      <c r="I367" s="643">
        <v>2</v>
      </c>
      <c r="J367" s="29" t="s">
        <v>349</v>
      </c>
      <c r="K367" s="588">
        <v>20.5</v>
      </c>
      <c r="L367" s="588">
        <v>154</v>
      </c>
      <c r="M367" s="643">
        <v>20</v>
      </c>
      <c r="N367" s="643">
        <v>150</v>
      </c>
      <c r="O367" s="32"/>
      <c r="P367" s="32"/>
      <c r="Q367" s="32"/>
      <c r="R367" s="32"/>
      <c r="S367" s="32"/>
      <c r="T367" s="586"/>
      <c r="U367" s="587"/>
      <c r="V367" s="587"/>
      <c r="W367" s="587"/>
      <c r="X367" s="587"/>
      <c r="Y367" s="587"/>
      <c r="Z367" s="587"/>
      <c r="AA367" s="587"/>
      <c r="AB367" s="587"/>
      <c r="AC367" s="587"/>
      <c r="AD367" s="587"/>
      <c r="AE367" s="587"/>
      <c r="AF367" s="587"/>
      <c r="AG367" s="587"/>
      <c r="AH367" s="587"/>
      <c r="AI367" s="587"/>
      <c r="AJ367" s="587"/>
      <c r="AK367" s="587"/>
      <c r="AL367" s="587"/>
      <c r="AM367" s="588"/>
    </row>
    <row r="368" spans="1:39" ht="15">
      <c r="A368" s="29" t="s">
        <v>370</v>
      </c>
      <c r="B368" s="33">
        <v>43157</v>
      </c>
      <c r="C368" s="532">
        <v>1.11997901207718</v>
      </c>
      <c r="D368" s="643">
        <v>1.1000000000000001</v>
      </c>
      <c r="E368" s="594">
        <v>1.1000000000000001</v>
      </c>
      <c r="F368" s="593">
        <v>1.26</v>
      </c>
      <c r="G368" s="594">
        <v>1.27</v>
      </c>
      <c r="H368" s="29" t="s">
        <v>348</v>
      </c>
      <c r="I368" s="29" t="s">
        <v>349</v>
      </c>
      <c r="J368" s="29" t="s">
        <v>349</v>
      </c>
      <c r="K368" s="588">
        <v>14.1</v>
      </c>
      <c r="L368" s="588">
        <v>118</v>
      </c>
      <c r="M368" s="643">
        <v>14</v>
      </c>
      <c r="N368" s="643">
        <v>120</v>
      </c>
      <c r="O368" s="32"/>
      <c r="P368" s="32"/>
      <c r="Q368" s="32"/>
      <c r="R368" s="32"/>
      <c r="S368" s="32"/>
      <c r="T368" s="586"/>
      <c r="U368" s="587"/>
      <c r="V368" s="587"/>
      <c r="W368" s="587"/>
      <c r="X368" s="587"/>
      <c r="Y368" s="587"/>
      <c r="Z368" s="587"/>
      <c r="AA368" s="587"/>
      <c r="AB368" s="587"/>
      <c r="AC368" s="587"/>
      <c r="AD368" s="587"/>
      <c r="AE368" s="587"/>
      <c r="AF368" s="587"/>
      <c r="AG368" s="587"/>
      <c r="AH368" s="587"/>
      <c r="AI368" s="587"/>
      <c r="AJ368" s="587"/>
      <c r="AK368" s="587"/>
      <c r="AL368" s="587"/>
      <c r="AM368" s="588"/>
    </row>
    <row r="369" spans="1:39" ht="15">
      <c r="A369" s="29" t="s">
        <v>370</v>
      </c>
      <c r="B369" s="33">
        <v>43164</v>
      </c>
      <c r="C369" s="532">
        <v>1.4439252097744226</v>
      </c>
      <c r="D369" s="643">
        <v>1.4</v>
      </c>
      <c r="E369" s="594">
        <v>0.94299999999999995</v>
      </c>
      <c r="F369" s="593">
        <v>2.56</v>
      </c>
      <c r="G369" s="594">
        <v>1.17</v>
      </c>
      <c r="H369" s="29" t="s">
        <v>348</v>
      </c>
      <c r="I369" s="643">
        <v>3</v>
      </c>
      <c r="J369" s="29" t="s">
        <v>349</v>
      </c>
      <c r="K369" s="588">
        <v>14.9</v>
      </c>
      <c r="L369" s="588">
        <v>123</v>
      </c>
      <c r="M369" s="643">
        <v>15</v>
      </c>
      <c r="N369" s="643">
        <v>120</v>
      </c>
      <c r="O369" s="32"/>
      <c r="P369" s="32"/>
      <c r="Q369" s="32"/>
      <c r="R369" s="32"/>
      <c r="S369" s="32"/>
      <c r="T369" s="586"/>
      <c r="U369" s="587"/>
      <c r="V369" s="587"/>
      <c r="W369" s="587"/>
      <c r="X369" s="587"/>
      <c r="Y369" s="587"/>
      <c r="Z369" s="587"/>
      <c r="AA369" s="587"/>
      <c r="AB369" s="587"/>
      <c r="AC369" s="587"/>
      <c r="AD369" s="587"/>
      <c r="AE369" s="587"/>
      <c r="AF369" s="587"/>
      <c r="AG369" s="587"/>
      <c r="AH369" s="587"/>
      <c r="AI369" s="587"/>
      <c r="AJ369" s="587"/>
      <c r="AK369" s="587"/>
      <c r="AL369" s="587"/>
      <c r="AM369" s="588"/>
    </row>
    <row r="370" spans="1:39" ht="15">
      <c r="A370" s="29" t="s">
        <v>370</v>
      </c>
      <c r="B370" s="33">
        <v>43171</v>
      </c>
      <c r="C370" s="532">
        <v>0.63156442799871482</v>
      </c>
      <c r="D370" s="643">
        <v>0.6</v>
      </c>
      <c r="E370" s="594">
        <v>0.61599999999999999</v>
      </c>
      <c r="F370" s="593">
        <v>2.2200000000000002</v>
      </c>
      <c r="G370" s="594">
        <v>0.68400000000000005</v>
      </c>
      <c r="H370" s="29" t="s">
        <v>348</v>
      </c>
      <c r="I370" s="643">
        <v>2</v>
      </c>
      <c r="J370" s="29" t="s">
        <v>349</v>
      </c>
      <c r="K370" s="588">
        <v>13.3</v>
      </c>
      <c r="L370" s="588">
        <v>125</v>
      </c>
      <c r="M370" s="643">
        <v>13</v>
      </c>
      <c r="N370" s="643">
        <v>120</v>
      </c>
      <c r="O370" s="32"/>
      <c r="P370" s="32"/>
      <c r="Q370" s="32"/>
      <c r="R370" s="32"/>
      <c r="S370" s="32"/>
      <c r="T370" s="586"/>
      <c r="U370" s="587"/>
      <c r="V370" s="587"/>
      <c r="W370" s="587"/>
      <c r="X370" s="587"/>
      <c r="Y370" s="587"/>
      <c r="Z370" s="587"/>
      <c r="AA370" s="587"/>
      <c r="AB370" s="587"/>
      <c r="AC370" s="587"/>
      <c r="AD370" s="587"/>
      <c r="AE370" s="587"/>
      <c r="AF370" s="587"/>
      <c r="AG370" s="587"/>
      <c r="AH370" s="587"/>
      <c r="AI370" s="587"/>
      <c r="AJ370" s="587"/>
      <c r="AK370" s="587"/>
      <c r="AL370" s="587"/>
      <c r="AM370" s="588"/>
    </row>
    <row r="371" spans="1:39" ht="15">
      <c r="A371" s="29" t="s">
        <v>370</v>
      </c>
      <c r="B371" s="33">
        <v>43178</v>
      </c>
      <c r="C371" s="532">
        <v>6.2793852225239588</v>
      </c>
      <c r="D371" s="643">
        <v>6.3</v>
      </c>
      <c r="E371" s="594">
        <v>6.27</v>
      </c>
      <c r="F371" s="593">
        <v>2.76</v>
      </c>
      <c r="G371" s="594">
        <v>4.9000000000000004</v>
      </c>
      <c r="H371" s="643">
        <v>6</v>
      </c>
      <c r="I371" s="643">
        <v>3</v>
      </c>
      <c r="J371" s="643">
        <v>5</v>
      </c>
      <c r="K371" s="588">
        <v>16.899999999999999</v>
      </c>
      <c r="L371" s="588">
        <v>139</v>
      </c>
      <c r="M371" s="643">
        <v>17</v>
      </c>
      <c r="N371" s="643">
        <v>140</v>
      </c>
      <c r="O371" s="32"/>
      <c r="P371" s="32"/>
      <c r="Q371" s="32"/>
      <c r="R371" s="32"/>
      <c r="S371" s="32"/>
      <c r="T371" s="586"/>
      <c r="U371" s="587"/>
      <c r="V371" s="587"/>
      <c r="W371" s="587"/>
      <c r="X371" s="587"/>
      <c r="Y371" s="587"/>
      <c r="Z371" s="587"/>
      <c r="AA371" s="587"/>
      <c r="AB371" s="587"/>
      <c r="AC371" s="587"/>
      <c r="AD371" s="587"/>
      <c r="AE371" s="587"/>
      <c r="AF371" s="587"/>
      <c r="AG371" s="587"/>
      <c r="AH371" s="587"/>
      <c r="AI371" s="587"/>
      <c r="AJ371" s="587"/>
      <c r="AK371" s="587"/>
      <c r="AL371" s="587"/>
      <c r="AM371" s="588"/>
    </row>
    <row r="372" spans="1:39" ht="15">
      <c r="A372" s="29" t="s">
        <v>370</v>
      </c>
      <c r="B372" s="33">
        <v>43185</v>
      </c>
      <c r="C372" s="532">
        <v>3.3824460168086818</v>
      </c>
      <c r="D372" s="643">
        <v>3.4</v>
      </c>
      <c r="E372" s="594">
        <v>3.26</v>
      </c>
      <c r="F372" s="593">
        <v>1.76</v>
      </c>
      <c r="G372" s="594">
        <v>1.24</v>
      </c>
      <c r="H372" s="643">
        <v>3</v>
      </c>
      <c r="I372" s="29" t="s">
        <v>349</v>
      </c>
      <c r="J372" s="29" t="s">
        <v>349</v>
      </c>
      <c r="K372" s="588">
        <v>13.5</v>
      </c>
      <c r="L372" s="588">
        <v>124</v>
      </c>
      <c r="M372" s="643">
        <v>14</v>
      </c>
      <c r="N372" s="643">
        <v>120</v>
      </c>
      <c r="O372" s="32"/>
      <c r="P372" s="32"/>
      <c r="Q372" s="32"/>
      <c r="R372" s="32"/>
      <c r="S372" s="32"/>
      <c r="T372" s="586"/>
      <c r="U372" s="587"/>
      <c r="V372" s="587"/>
      <c r="W372" s="587"/>
      <c r="X372" s="587"/>
      <c r="Y372" s="587"/>
      <c r="Z372" s="587"/>
      <c r="AA372" s="587"/>
      <c r="AB372" s="587"/>
      <c r="AC372" s="587"/>
      <c r="AD372" s="587"/>
      <c r="AE372" s="587"/>
      <c r="AF372" s="587"/>
      <c r="AG372" s="587"/>
      <c r="AH372" s="587"/>
      <c r="AI372" s="587"/>
      <c r="AJ372" s="587"/>
      <c r="AK372" s="587"/>
      <c r="AL372" s="587"/>
      <c r="AM372" s="588"/>
    </row>
    <row r="373" spans="1:39" ht="15">
      <c r="A373" s="29" t="s">
        <v>372</v>
      </c>
      <c r="B373" s="33">
        <v>43070</v>
      </c>
      <c r="C373" s="511">
        <v>0.41933897984290713</v>
      </c>
      <c r="D373" s="29" t="s">
        <v>350</v>
      </c>
      <c r="E373" s="587">
        <v>0.52900000000000003</v>
      </c>
      <c r="F373" s="588">
        <v>2.2799999999999998</v>
      </c>
      <c r="G373" s="587">
        <v>0.88200000000000001</v>
      </c>
      <c r="H373" s="29" t="s">
        <v>348</v>
      </c>
      <c r="I373" s="643">
        <v>2</v>
      </c>
      <c r="J373" s="29" t="s">
        <v>349</v>
      </c>
      <c r="K373" s="588">
        <v>11.8</v>
      </c>
      <c r="L373" s="588">
        <v>154</v>
      </c>
      <c r="M373" s="643">
        <v>12</v>
      </c>
      <c r="N373" s="643">
        <v>150</v>
      </c>
      <c r="O373" s="32"/>
      <c r="P373" s="32"/>
      <c r="Q373" s="32"/>
      <c r="R373" s="32"/>
      <c r="S373" s="32"/>
      <c r="T373" s="586"/>
      <c r="U373" s="587"/>
      <c r="V373" s="587"/>
      <c r="W373" s="587"/>
      <c r="X373" s="587"/>
      <c r="Y373" s="587"/>
      <c r="Z373" s="587"/>
      <c r="AA373" s="587"/>
      <c r="AB373" s="587"/>
      <c r="AC373" s="587"/>
      <c r="AD373" s="587"/>
      <c r="AE373" s="587"/>
      <c r="AF373" s="587"/>
      <c r="AG373" s="587"/>
      <c r="AH373" s="587"/>
      <c r="AI373" s="587"/>
      <c r="AJ373" s="587"/>
      <c r="AK373" s="587"/>
      <c r="AL373" s="587"/>
      <c r="AM373" s="588"/>
    </row>
    <row r="374" spans="1:39" ht="15">
      <c r="A374" s="29" t="s">
        <v>372</v>
      </c>
      <c r="B374" s="33">
        <v>43077</v>
      </c>
      <c r="C374" s="532">
        <v>0.44197265070502506</v>
      </c>
      <c r="D374" s="29" t="s">
        <v>350</v>
      </c>
      <c r="E374" s="587">
        <v>0.81499999999999995</v>
      </c>
      <c r="F374" s="588">
        <v>1.97</v>
      </c>
      <c r="G374" s="587">
        <v>1.02</v>
      </c>
      <c r="H374" s="29" t="s">
        <v>348</v>
      </c>
      <c r="I374" s="29" t="s">
        <v>349</v>
      </c>
      <c r="J374" s="29" t="s">
        <v>349</v>
      </c>
      <c r="K374" s="593">
        <v>11.5</v>
      </c>
      <c r="L374" s="593">
        <v>96.8</v>
      </c>
      <c r="M374" s="643">
        <v>12</v>
      </c>
      <c r="N374" s="643">
        <v>100</v>
      </c>
      <c r="O374" s="32"/>
      <c r="P374" s="32"/>
      <c r="Q374" s="32"/>
      <c r="R374" s="32"/>
      <c r="S374" s="32"/>
      <c r="T374" s="586"/>
      <c r="U374" s="587"/>
      <c r="V374" s="587"/>
      <c r="W374" s="587"/>
      <c r="X374" s="587"/>
      <c r="Y374" s="587"/>
      <c r="Z374" s="587"/>
      <c r="AA374" s="587"/>
      <c r="AB374" s="587"/>
      <c r="AC374" s="587"/>
      <c r="AD374" s="587"/>
      <c r="AE374" s="587"/>
      <c r="AF374" s="587"/>
      <c r="AG374" s="587"/>
      <c r="AH374" s="587"/>
      <c r="AI374" s="587"/>
      <c r="AJ374" s="587"/>
      <c r="AK374" s="587"/>
      <c r="AL374" s="587"/>
      <c r="AM374" s="588"/>
    </row>
    <row r="375" spans="1:39" ht="15">
      <c r="A375" s="29" t="s">
        <v>372</v>
      </c>
      <c r="B375" s="33">
        <v>43084</v>
      </c>
      <c r="C375" s="532">
        <v>0.48466198593619259</v>
      </c>
      <c r="D375" s="29" t="s">
        <v>350</v>
      </c>
      <c r="E375" s="594">
        <v>0.83099999999999996</v>
      </c>
      <c r="F375" s="593">
        <v>1.74</v>
      </c>
      <c r="G375" s="594">
        <v>0.64600000000000002</v>
      </c>
      <c r="H375" s="29" t="s">
        <v>348</v>
      </c>
      <c r="I375" s="29" t="s">
        <v>349</v>
      </c>
      <c r="J375" s="29" t="s">
        <v>349</v>
      </c>
      <c r="K375" s="588">
        <v>14.6</v>
      </c>
      <c r="L375" s="31">
        <v>87.4</v>
      </c>
      <c r="M375" s="643">
        <v>15</v>
      </c>
      <c r="N375" s="643">
        <v>90</v>
      </c>
      <c r="O375" s="32"/>
      <c r="P375" s="32"/>
      <c r="Q375" s="32"/>
      <c r="R375" s="32"/>
      <c r="S375" s="32"/>
      <c r="T375" s="586"/>
      <c r="U375" s="587"/>
      <c r="V375" s="587"/>
      <c r="W375" s="587"/>
      <c r="X375" s="587"/>
      <c r="Y375" s="587"/>
      <c r="Z375" s="587"/>
      <c r="AA375" s="587"/>
      <c r="AB375" s="587"/>
      <c r="AC375" s="587"/>
      <c r="AD375" s="587"/>
      <c r="AE375" s="587"/>
      <c r="AF375" s="587"/>
      <c r="AG375" s="587"/>
      <c r="AH375" s="587"/>
      <c r="AI375" s="587"/>
      <c r="AJ375" s="587"/>
      <c r="AK375" s="587"/>
      <c r="AL375" s="587"/>
      <c r="AM375" s="588"/>
    </row>
    <row r="376" spans="1:39" ht="15">
      <c r="A376" s="29" t="s">
        <v>372</v>
      </c>
      <c r="B376" s="33">
        <v>43091</v>
      </c>
      <c r="C376" s="532">
        <v>0.42025254119119554</v>
      </c>
      <c r="D376" s="29" t="s">
        <v>350</v>
      </c>
      <c r="E376" s="594">
        <v>1.2</v>
      </c>
      <c r="F376" s="593">
        <v>2.36</v>
      </c>
      <c r="G376" s="594">
        <v>0.188</v>
      </c>
      <c r="H376" s="29" t="s">
        <v>348</v>
      </c>
      <c r="I376" s="643">
        <v>2</v>
      </c>
      <c r="J376" s="29" t="s">
        <v>349</v>
      </c>
      <c r="K376" s="29">
        <v>13.7</v>
      </c>
      <c r="L376" s="31">
        <v>94.4</v>
      </c>
      <c r="M376" s="643">
        <v>14</v>
      </c>
      <c r="N376" s="643">
        <v>90</v>
      </c>
      <c r="O376" s="32"/>
      <c r="P376" s="32"/>
      <c r="Q376" s="32"/>
      <c r="R376" s="32"/>
      <c r="S376" s="32"/>
      <c r="T376" s="586"/>
      <c r="U376" s="587"/>
      <c r="V376" s="587"/>
      <c r="W376" s="587"/>
      <c r="X376" s="587"/>
      <c r="Y376" s="587"/>
      <c r="Z376" s="587"/>
      <c r="AA376" s="587"/>
      <c r="AB376" s="587"/>
      <c r="AC376" s="587"/>
      <c r="AD376" s="587"/>
      <c r="AE376" s="587"/>
      <c r="AF376" s="587"/>
      <c r="AG376" s="587"/>
      <c r="AH376" s="587"/>
      <c r="AI376" s="587"/>
      <c r="AJ376" s="587"/>
      <c r="AK376" s="587"/>
      <c r="AL376" s="587"/>
      <c r="AM376" s="588"/>
    </row>
    <row r="377" spans="1:39" ht="15">
      <c r="A377" s="29" t="s">
        <v>372</v>
      </c>
      <c r="B377" s="33">
        <v>43105</v>
      </c>
      <c r="C377" s="532">
        <v>0.30422084053260962</v>
      </c>
      <c r="D377" s="29" t="s">
        <v>350</v>
      </c>
      <c r="E377" s="594">
        <v>-0.42199999999999999</v>
      </c>
      <c r="F377" s="593">
        <v>2.5099999999999998</v>
      </c>
      <c r="G377" s="594">
        <v>1.1599999999999999</v>
      </c>
      <c r="H377" s="29" t="s">
        <v>348</v>
      </c>
      <c r="I377" s="643">
        <v>3</v>
      </c>
      <c r="J377" s="29" t="s">
        <v>349</v>
      </c>
      <c r="K377" s="31">
        <v>12.3</v>
      </c>
      <c r="L377" s="31">
        <v>106</v>
      </c>
      <c r="M377" s="643">
        <v>12</v>
      </c>
      <c r="N377" s="643">
        <v>110</v>
      </c>
      <c r="O377" s="32"/>
      <c r="P377" s="32"/>
      <c r="Q377" s="32"/>
      <c r="R377" s="32"/>
      <c r="S377" s="32"/>
      <c r="T377" s="586"/>
      <c r="U377" s="587"/>
      <c r="V377" s="587"/>
      <c r="W377" s="587"/>
      <c r="X377" s="587"/>
      <c r="Y377" s="587"/>
      <c r="Z377" s="587"/>
      <c r="AA377" s="587"/>
      <c r="AB377" s="587"/>
      <c r="AC377" s="587"/>
      <c r="AD377" s="587"/>
      <c r="AE377" s="587"/>
      <c r="AF377" s="587"/>
      <c r="AG377" s="587"/>
      <c r="AH377" s="587"/>
      <c r="AI377" s="587"/>
      <c r="AJ377" s="587"/>
      <c r="AK377" s="587"/>
      <c r="AL377" s="587"/>
      <c r="AM377" s="588"/>
    </row>
    <row r="378" spans="1:39" ht="15">
      <c r="A378" s="29" t="s">
        <v>372</v>
      </c>
      <c r="B378" s="33">
        <v>43115</v>
      </c>
      <c r="C378" s="532">
        <v>0.54895992706389274</v>
      </c>
      <c r="D378" s="643">
        <v>0.5</v>
      </c>
      <c r="E378" s="594">
        <v>1.31</v>
      </c>
      <c r="F378" s="593">
        <v>1.47</v>
      </c>
      <c r="G378" s="594">
        <v>1.34</v>
      </c>
      <c r="H378" s="29" t="s">
        <v>348</v>
      </c>
      <c r="I378" s="29" t="s">
        <v>349</v>
      </c>
      <c r="J378" s="29" t="s">
        <v>349</v>
      </c>
      <c r="K378" s="29">
        <v>12.5</v>
      </c>
      <c r="L378" s="31">
        <v>111</v>
      </c>
      <c r="M378" s="643">
        <v>12</v>
      </c>
      <c r="N378" s="643">
        <v>110</v>
      </c>
      <c r="O378" s="32"/>
      <c r="P378" s="32"/>
      <c r="Q378" s="32"/>
      <c r="R378" s="32"/>
      <c r="S378" s="32"/>
      <c r="T378" s="586"/>
      <c r="U378" s="587"/>
      <c r="V378" s="587"/>
      <c r="W378" s="587"/>
      <c r="X378" s="587"/>
      <c r="Y378" s="587"/>
      <c r="Z378" s="587"/>
      <c r="AA378" s="587"/>
      <c r="AB378" s="587"/>
      <c r="AC378" s="587"/>
      <c r="AD378" s="587"/>
      <c r="AE378" s="587"/>
      <c r="AF378" s="587"/>
      <c r="AG378" s="587"/>
      <c r="AH378" s="587"/>
      <c r="AI378" s="587"/>
      <c r="AJ378" s="587"/>
      <c r="AK378" s="587"/>
      <c r="AL378" s="587"/>
      <c r="AM378" s="588"/>
    </row>
    <row r="379" spans="1:39" ht="15">
      <c r="A379" s="29" t="s">
        <v>372</v>
      </c>
      <c r="B379" s="33">
        <v>43122</v>
      </c>
      <c r="C379" s="532">
        <v>2.650702251628096</v>
      </c>
      <c r="D379" s="643">
        <v>2.7</v>
      </c>
      <c r="E379" s="594">
        <v>0.56899999999999995</v>
      </c>
      <c r="F379" s="593">
        <v>3.01</v>
      </c>
      <c r="G379" s="594">
        <v>0.60199999999999998</v>
      </c>
      <c r="H379" s="29" t="s">
        <v>348</v>
      </c>
      <c r="I379" s="643">
        <v>3</v>
      </c>
      <c r="J379" s="29" t="s">
        <v>349</v>
      </c>
      <c r="K379" s="588">
        <v>11.5</v>
      </c>
      <c r="L379" s="588">
        <v>119</v>
      </c>
      <c r="M379" s="643">
        <v>12</v>
      </c>
      <c r="N379" s="643">
        <v>120</v>
      </c>
      <c r="O379" s="32"/>
      <c r="P379" s="32"/>
      <c r="Q379" s="32"/>
      <c r="R379" s="32"/>
      <c r="S379" s="32"/>
      <c r="T379" s="586"/>
      <c r="U379" s="587"/>
      <c r="V379" s="587"/>
      <c r="W379" s="587"/>
      <c r="X379" s="587"/>
      <c r="Y379" s="587"/>
      <c r="Z379" s="587"/>
      <c r="AA379" s="587"/>
      <c r="AB379" s="587"/>
      <c r="AC379" s="587"/>
      <c r="AD379" s="587"/>
      <c r="AE379" s="587"/>
      <c r="AF379" s="587"/>
      <c r="AG379" s="587"/>
      <c r="AH379" s="587"/>
      <c r="AI379" s="587"/>
      <c r="AJ379" s="587"/>
      <c r="AK379" s="587"/>
      <c r="AL379" s="587"/>
      <c r="AM379" s="588"/>
    </row>
    <row r="380" spans="1:39" ht="15">
      <c r="A380" s="29" t="s">
        <v>372</v>
      </c>
      <c r="B380" s="33">
        <v>43129</v>
      </c>
      <c r="C380" s="532">
        <v>1.2949182992157453</v>
      </c>
      <c r="D380" s="643">
        <v>1.3</v>
      </c>
      <c r="E380" s="594">
        <v>0.83599999999999997</v>
      </c>
      <c r="F380" s="593">
        <v>1.63</v>
      </c>
      <c r="G380" s="594">
        <v>0.67100000000000004</v>
      </c>
      <c r="H380" s="29" t="s">
        <v>348</v>
      </c>
      <c r="I380" s="29" t="s">
        <v>349</v>
      </c>
      <c r="J380" s="29" t="s">
        <v>349</v>
      </c>
      <c r="K380" s="29">
        <v>12.4</v>
      </c>
      <c r="L380" s="29">
        <v>118</v>
      </c>
      <c r="M380" s="643">
        <v>12</v>
      </c>
      <c r="N380" s="643">
        <v>120</v>
      </c>
      <c r="O380" s="32"/>
      <c r="P380" s="32"/>
      <c r="Q380" s="32"/>
      <c r="R380" s="32"/>
      <c r="S380" s="32"/>
      <c r="T380" s="586"/>
      <c r="U380" s="587"/>
      <c r="V380" s="587"/>
      <c r="W380" s="587"/>
      <c r="X380" s="587"/>
      <c r="Y380" s="587"/>
      <c r="Z380" s="587"/>
      <c r="AA380" s="587"/>
      <c r="AB380" s="587"/>
      <c r="AC380" s="587"/>
      <c r="AD380" s="587"/>
      <c r="AE380" s="587"/>
      <c r="AF380" s="587"/>
      <c r="AG380" s="587"/>
      <c r="AH380" s="587"/>
      <c r="AI380" s="587"/>
      <c r="AJ380" s="587"/>
      <c r="AK380" s="587"/>
      <c r="AL380" s="587"/>
      <c r="AM380" s="588"/>
    </row>
    <row r="381" spans="1:39" ht="15">
      <c r="A381" s="29" t="s">
        <v>372</v>
      </c>
      <c r="B381" s="33">
        <v>43136</v>
      </c>
      <c r="C381" s="532">
        <v>0.75335548446114253</v>
      </c>
      <c r="D381" s="643">
        <v>0.8</v>
      </c>
      <c r="E381" s="594">
        <v>1.38</v>
      </c>
      <c r="F381" s="593">
        <v>1.41</v>
      </c>
      <c r="G381" s="594">
        <v>0.58499999999999996</v>
      </c>
      <c r="H381" s="29" t="s">
        <v>348</v>
      </c>
      <c r="I381" s="29" t="s">
        <v>349</v>
      </c>
      <c r="J381" s="29" t="s">
        <v>349</v>
      </c>
      <c r="K381" s="588">
        <v>12.9</v>
      </c>
      <c r="L381" s="588">
        <v>118</v>
      </c>
      <c r="M381" s="643">
        <v>13</v>
      </c>
      <c r="N381" s="643">
        <v>120</v>
      </c>
      <c r="O381" s="32"/>
      <c r="P381" s="32"/>
      <c r="Q381" s="32"/>
      <c r="R381" s="32"/>
      <c r="S381" s="32"/>
      <c r="T381" s="586"/>
      <c r="U381" s="587"/>
      <c r="V381" s="587"/>
      <c r="W381" s="587"/>
      <c r="X381" s="587"/>
      <c r="Y381" s="587"/>
      <c r="Z381" s="587"/>
      <c r="AA381" s="587"/>
      <c r="AB381" s="587"/>
      <c r="AC381" s="587"/>
      <c r="AD381" s="587"/>
      <c r="AE381" s="587"/>
      <c r="AF381" s="587"/>
      <c r="AG381" s="587"/>
      <c r="AH381" s="587"/>
      <c r="AI381" s="587"/>
      <c r="AJ381" s="587"/>
      <c r="AK381" s="587"/>
      <c r="AL381" s="587"/>
      <c r="AM381" s="588"/>
    </row>
    <row r="382" spans="1:39" ht="15">
      <c r="A382" s="29" t="s">
        <v>372</v>
      </c>
      <c r="B382" s="33">
        <v>43143</v>
      </c>
      <c r="C382" s="532">
        <v>0.48108125291171927</v>
      </c>
      <c r="D382" s="29" t="s">
        <v>350</v>
      </c>
      <c r="E382" s="594">
        <v>0.66600000000000004</v>
      </c>
      <c r="F382" s="593">
        <v>1.1599999999999999</v>
      </c>
      <c r="G382" s="594">
        <v>0.84199999999999997</v>
      </c>
      <c r="H382" s="29" t="s">
        <v>348</v>
      </c>
      <c r="I382" s="29" t="s">
        <v>349</v>
      </c>
      <c r="J382" s="29" t="s">
        <v>349</v>
      </c>
      <c r="K382" s="588">
        <v>12.3</v>
      </c>
      <c r="L382" s="588">
        <v>132</v>
      </c>
      <c r="M382" s="643">
        <v>12</v>
      </c>
      <c r="N382" s="643">
        <v>130</v>
      </c>
      <c r="O382" s="32"/>
      <c r="P382" s="32"/>
      <c r="Q382" s="32"/>
      <c r="R382" s="32"/>
      <c r="S382" s="32"/>
      <c r="T382" s="586"/>
      <c r="U382" s="587"/>
      <c r="V382" s="587"/>
      <c r="W382" s="587"/>
      <c r="X382" s="587"/>
      <c r="Y382" s="587"/>
      <c r="Z382" s="587"/>
      <c r="AA382" s="587"/>
      <c r="AB382" s="587"/>
      <c r="AC382" s="587"/>
      <c r="AD382" s="587"/>
      <c r="AE382" s="587"/>
      <c r="AF382" s="587"/>
      <c r="AG382" s="587"/>
      <c r="AH382" s="587"/>
      <c r="AI382" s="587"/>
      <c r="AJ382" s="587"/>
      <c r="AK382" s="587"/>
      <c r="AL382" s="587"/>
      <c r="AM382" s="588"/>
    </row>
    <row r="383" spans="1:39" ht="15">
      <c r="A383" s="29" t="s">
        <v>372</v>
      </c>
      <c r="B383" s="33">
        <v>43150</v>
      </c>
      <c r="C383" s="532">
        <v>1.2144786102148242</v>
      </c>
      <c r="D383" s="643">
        <v>1.2</v>
      </c>
      <c r="E383" s="594">
        <v>0.51</v>
      </c>
      <c r="F383" s="593">
        <v>2.14</v>
      </c>
      <c r="G383" s="594">
        <v>0.92800000000000005</v>
      </c>
      <c r="H383" s="29" t="s">
        <v>348</v>
      </c>
      <c r="I383" s="643">
        <v>2</v>
      </c>
      <c r="J383" s="29" t="s">
        <v>349</v>
      </c>
      <c r="K383" s="588">
        <v>13.5</v>
      </c>
      <c r="L383" s="588">
        <v>122</v>
      </c>
      <c r="M383" s="643">
        <v>14</v>
      </c>
      <c r="N383" s="643">
        <v>120</v>
      </c>
      <c r="O383" s="32"/>
      <c r="P383" s="32"/>
      <c r="Q383" s="32"/>
      <c r="R383" s="32"/>
      <c r="S383" s="32"/>
      <c r="T383" s="586"/>
      <c r="U383" s="587"/>
      <c r="V383" s="587"/>
      <c r="W383" s="587"/>
      <c r="X383" s="587"/>
      <c r="Y383" s="587"/>
      <c r="Z383" s="587"/>
      <c r="AA383" s="587"/>
      <c r="AB383" s="587"/>
      <c r="AC383" s="587"/>
      <c r="AD383" s="587"/>
      <c r="AE383" s="587"/>
      <c r="AF383" s="587"/>
      <c r="AG383" s="587"/>
      <c r="AH383" s="587"/>
      <c r="AI383" s="587"/>
      <c r="AJ383" s="587"/>
      <c r="AK383" s="587"/>
      <c r="AL383" s="587"/>
      <c r="AM383" s="588"/>
    </row>
    <row r="384" spans="1:39" ht="15">
      <c r="A384" s="29" t="s">
        <v>372</v>
      </c>
      <c r="B384" s="33">
        <v>43157</v>
      </c>
      <c r="C384" s="532">
        <v>0.62684866693009</v>
      </c>
      <c r="D384" s="643">
        <v>0.6</v>
      </c>
      <c r="E384" s="594">
        <v>0.51200000000000001</v>
      </c>
      <c r="F384" s="593">
        <v>0.93899999999999995</v>
      </c>
      <c r="G384" s="594">
        <v>1.04</v>
      </c>
      <c r="H384" s="29" t="s">
        <v>348</v>
      </c>
      <c r="I384" s="29" t="s">
        <v>349</v>
      </c>
      <c r="J384" s="29" t="s">
        <v>349</v>
      </c>
      <c r="K384" s="588">
        <v>12.3</v>
      </c>
      <c r="L384" s="588">
        <v>110</v>
      </c>
      <c r="M384" s="643">
        <v>12</v>
      </c>
      <c r="N384" s="643">
        <v>110</v>
      </c>
      <c r="O384" s="32"/>
      <c r="P384" s="32"/>
      <c r="Q384" s="32"/>
      <c r="R384" s="32"/>
      <c r="S384" s="32"/>
      <c r="T384" s="586"/>
      <c r="U384" s="587"/>
      <c r="V384" s="587"/>
      <c r="W384" s="587"/>
      <c r="X384" s="587"/>
      <c r="Y384" s="587"/>
      <c r="Z384" s="587"/>
      <c r="AA384" s="587"/>
      <c r="AB384" s="587"/>
      <c r="AC384" s="587"/>
      <c r="AD384" s="587"/>
      <c r="AE384" s="587"/>
      <c r="AF384" s="587"/>
      <c r="AG384" s="587"/>
      <c r="AH384" s="587"/>
      <c r="AI384" s="587"/>
      <c r="AJ384" s="587"/>
      <c r="AK384" s="587"/>
      <c r="AL384" s="587"/>
      <c r="AM384" s="588"/>
    </row>
    <row r="385" spans="1:39" ht="15">
      <c r="A385" s="29" t="s">
        <v>372</v>
      </c>
      <c r="B385" s="33">
        <v>43164</v>
      </c>
      <c r="C385" s="532">
        <v>0.78539246730100432</v>
      </c>
      <c r="D385" s="643">
        <v>0.8</v>
      </c>
      <c r="E385" s="594">
        <v>0.88600000000000001</v>
      </c>
      <c r="F385" s="593">
        <v>1.57</v>
      </c>
      <c r="G385" s="594">
        <v>1.06</v>
      </c>
      <c r="H385" s="29" t="s">
        <v>348</v>
      </c>
      <c r="I385" s="29" t="s">
        <v>349</v>
      </c>
      <c r="J385" s="29" t="s">
        <v>349</v>
      </c>
      <c r="K385" s="588">
        <v>14.9</v>
      </c>
      <c r="L385" s="588">
        <v>125</v>
      </c>
      <c r="M385" s="643">
        <v>15</v>
      </c>
      <c r="N385" s="643">
        <v>120</v>
      </c>
      <c r="O385" s="32"/>
      <c r="P385" s="32"/>
      <c r="Q385" s="32"/>
      <c r="R385" s="32"/>
      <c r="S385" s="32"/>
      <c r="T385" s="586"/>
      <c r="U385" s="587"/>
      <c r="V385" s="587"/>
      <c r="W385" s="587"/>
      <c r="X385" s="587"/>
      <c r="Y385" s="587"/>
      <c r="Z385" s="587"/>
      <c r="AA385" s="587"/>
      <c r="AB385" s="587"/>
      <c r="AC385" s="587"/>
      <c r="AD385" s="587"/>
      <c r="AE385" s="587"/>
      <c r="AF385" s="587"/>
      <c r="AG385" s="587"/>
      <c r="AH385" s="587"/>
      <c r="AI385" s="587"/>
      <c r="AJ385" s="587"/>
      <c r="AK385" s="587"/>
      <c r="AL385" s="587"/>
      <c r="AM385" s="588"/>
    </row>
    <row r="386" spans="1:39" ht="15">
      <c r="A386" s="29" t="s">
        <v>372</v>
      </c>
      <c r="B386" s="33">
        <v>43171</v>
      </c>
      <c r="C386" s="532">
        <v>0.45401955633544439</v>
      </c>
      <c r="D386" s="29" t="s">
        <v>350</v>
      </c>
      <c r="E386" s="594">
        <v>-0.441</v>
      </c>
      <c r="F386" s="593">
        <v>0.246</v>
      </c>
      <c r="G386" s="594">
        <v>1.1200000000000001</v>
      </c>
      <c r="H386" s="29" t="s">
        <v>348</v>
      </c>
      <c r="I386" s="29" t="s">
        <v>349</v>
      </c>
      <c r="J386" s="29" t="s">
        <v>349</v>
      </c>
      <c r="K386" s="588">
        <v>11.8</v>
      </c>
      <c r="L386" s="588">
        <v>98.2</v>
      </c>
      <c r="M386" s="643">
        <v>12</v>
      </c>
      <c r="N386" s="643">
        <v>100</v>
      </c>
      <c r="O386" s="32"/>
      <c r="P386" s="32"/>
      <c r="Q386" s="32"/>
      <c r="R386" s="32"/>
      <c r="S386" s="32"/>
      <c r="T386" s="586"/>
      <c r="U386" s="587"/>
      <c r="V386" s="587"/>
      <c r="W386" s="587"/>
      <c r="X386" s="587"/>
      <c r="Y386" s="587"/>
      <c r="Z386" s="587"/>
      <c r="AA386" s="587"/>
      <c r="AB386" s="587"/>
      <c r="AC386" s="587"/>
      <c r="AD386" s="587"/>
      <c r="AE386" s="587"/>
      <c r="AF386" s="587"/>
      <c r="AG386" s="587"/>
      <c r="AH386" s="587"/>
      <c r="AI386" s="587"/>
      <c r="AJ386" s="587"/>
      <c r="AK386" s="587"/>
      <c r="AL386" s="587"/>
      <c r="AM386" s="588"/>
    </row>
    <row r="387" spans="1:39" ht="15">
      <c r="A387" s="29" t="s">
        <v>372</v>
      </c>
      <c r="B387" s="33">
        <v>43178</v>
      </c>
      <c r="C387" s="532">
        <v>1.1107453694779614</v>
      </c>
      <c r="D387" s="643">
        <v>1.1000000000000001</v>
      </c>
      <c r="E387" s="594">
        <v>0.8</v>
      </c>
      <c r="F387" s="593">
        <v>1.23</v>
      </c>
      <c r="G387" s="594">
        <v>1.24</v>
      </c>
      <c r="H387" s="29" t="s">
        <v>348</v>
      </c>
      <c r="I387" s="29" t="s">
        <v>349</v>
      </c>
      <c r="J387" s="29" t="s">
        <v>349</v>
      </c>
      <c r="K387" s="588">
        <v>11.3</v>
      </c>
      <c r="L387" s="588">
        <v>114</v>
      </c>
      <c r="M387" s="643">
        <v>11</v>
      </c>
      <c r="N387" s="643">
        <v>110</v>
      </c>
      <c r="O387" s="32"/>
      <c r="P387" s="32"/>
      <c r="Q387" s="32"/>
      <c r="R387" s="32"/>
      <c r="S387" s="32"/>
      <c r="T387" s="586"/>
      <c r="U387" s="587"/>
      <c r="V387" s="587"/>
      <c r="W387" s="587"/>
      <c r="X387" s="587"/>
      <c r="Y387" s="587"/>
      <c r="Z387" s="587"/>
      <c r="AA387" s="587"/>
      <c r="AB387" s="587"/>
      <c r="AC387" s="587"/>
      <c r="AD387" s="587"/>
      <c r="AE387" s="587"/>
      <c r="AF387" s="587"/>
      <c r="AG387" s="587"/>
      <c r="AH387" s="587"/>
      <c r="AI387" s="587"/>
      <c r="AJ387" s="587"/>
      <c r="AK387" s="587"/>
      <c r="AL387" s="587"/>
      <c r="AM387" s="588"/>
    </row>
    <row r="388" spans="1:39" ht="15">
      <c r="A388" s="29" t="s">
        <v>372</v>
      </c>
      <c r="B388" s="33">
        <v>43185</v>
      </c>
      <c r="C388" s="532">
        <v>2.6369451564777031</v>
      </c>
      <c r="D388" s="643">
        <v>2.6</v>
      </c>
      <c r="E388" s="594">
        <v>2.91</v>
      </c>
      <c r="F388" s="593">
        <v>1.73</v>
      </c>
      <c r="G388" s="594">
        <v>1.34</v>
      </c>
      <c r="H388" s="29" t="s">
        <v>348</v>
      </c>
      <c r="I388" s="29" t="s">
        <v>349</v>
      </c>
      <c r="J388" s="29" t="s">
        <v>349</v>
      </c>
      <c r="K388" s="588">
        <v>12.9</v>
      </c>
      <c r="L388" s="588">
        <v>110</v>
      </c>
      <c r="M388" s="643">
        <v>13</v>
      </c>
      <c r="N388" s="643">
        <v>110</v>
      </c>
      <c r="O388" s="32"/>
      <c r="P388" s="32"/>
      <c r="Q388" s="32"/>
      <c r="R388" s="32"/>
      <c r="S388" s="32"/>
      <c r="T388" s="586"/>
      <c r="U388" s="587"/>
      <c r="V388" s="587"/>
      <c r="W388" s="587"/>
      <c r="X388" s="587"/>
      <c r="Y388" s="587"/>
      <c r="Z388" s="587"/>
      <c r="AA388" s="587"/>
      <c r="AB388" s="587"/>
      <c r="AC388" s="587"/>
      <c r="AD388" s="587"/>
      <c r="AE388" s="587"/>
      <c r="AF388" s="587"/>
      <c r="AG388" s="587"/>
      <c r="AH388" s="587"/>
      <c r="AI388" s="587"/>
      <c r="AJ388" s="587"/>
      <c r="AK388" s="587"/>
      <c r="AL388" s="587"/>
      <c r="AM388" s="588"/>
    </row>
    <row r="389" spans="1:39" ht="15">
      <c r="A389" s="587"/>
      <c r="B389" s="587"/>
      <c r="C389" s="587"/>
      <c r="D389" s="587"/>
      <c r="E389" s="587"/>
      <c r="F389" s="588"/>
      <c r="G389" s="587"/>
      <c r="H389" s="587"/>
      <c r="I389" s="587"/>
      <c r="J389" s="587"/>
      <c r="K389" s="588"/>
      <c r="L389" s="588"/>
      <c r="M389" s="588"/>
      <c r="N389" s="587"/>
      <c r="O389" s="587"/>
      <c r="P389" s="587"/>
      <c r="Q389" s="587"/>
      <c r="R389" s="587"/>
      <c r="S389" s="587"/>
      <c r="T389" s="586"/>
      <c r="U389" s="587"/>
      <c r="V389" s="587"/>
      <c r="W389" s="587"/>
      <c r="X389" s="587"/>
      <c r="Y389" s="587"/>
      <c r="Z389" s="587"/>
      <c r="AA389" s="587"/>
      <c r="AB389" s="587"/>
      <c r="AC389" s="587"/>
      <c r="AD389" s="587"/>
      <c r="AE389" s="587"/>
      <c r="AF389" s="587"/>
      <c r="AG389" s="587"/>
      <c r="AH389" s="587"/>
      <c r="AI389" s="587"/>
      <c r="AJ389" s="587"/>
      <c r="AK389" s="587"/>
      <c r="AL389" s="587"/>
      <c r="AM389" s="588"/>
    </row>
    <row r="390" spans="1:39" ht="15">
      <c r="A390" s="29" t="s">
        <v>84</v>
      </c>
      <c r="B390" s="33">
        <v>43070</v>
      </c>
      <c r="C390" s="511">
        <v>1.0698239803160783</v>
      </c>
      <c r="D390" s="643">
        <v>1.1000000000000001</v>
      </c>
      <c r="E390" s="587">
        <v>0.92500000000000004</v>
      </c>
      <c r="F390" s="588">
        <v>3.05</v>
      </c>
      <c r="G390" s="587">
        <v>1.01</v>
      </c>
      <c r="H390" s="29" t="s">
        <v>348</v>
      </c>
      <c r="I390" s="643">
        <v>3</v>
      </c>
      <c r="J390" s="29" t="s">
        <v>349</v>
      </c>
      <c r="K390" s="588">
        <v>13.1</v>
      </c>
      <c r="L390" s="588">
        <v>107</v>
      </c>
      <c r="M390" s="643">
        <v>13</v>
      </c>
      <c r="N390" s="643">
        <v>110</v>
      </c>
      <c r="O390" s="643">
        <v>0.2</v>
      </c>
      <c r="P390" s="29" t="s">
        <v>326</v>
      </c>
      <c r="Q390" s="29" t="s">
        <v>326</v>
      </c>
      <c r="R390" s="32"/>
      <c r="S390" s="32"/>
      <c r="T390" s="586">
        <v>9.0838593965458861E-2</v>
      </c>
      <c r="U390" s="11">
        <v>35.872199999999999</v>
      </c>
      <c r="V390" s="11">
        <v>21.0471</v>
      </c>
      <c r="W390" s="11">
        <v>50.070317000000003</v>
      </c>
      <c r="X390" s="10">
        <v>1025.1465000000001</v>
      </c>
      <c r="Y390" s="11">
        <v>7.1191000000000004</v>
      </c>
      <c r="Z390" s="10">
        <v>98.616</v>
      </c>
      <c r="AA390" s="11">
        <v>8.1760000000000002</v>
      </c>
      <c r="AB390" s="11">
        <v>0.23080000000000001</v>
      </c>
      <c r="AC390" s="11">
        <v>0.40160000000000001</v>
      </c>
      <c r="AD390" s="11">
        <v>35.927100000000003</v>
      </c>
      <c r="AE390" s="11">
        <v>20.031600000000001</v>
      </c>
      <c r="AF390" s="11">
        <v>49.080627999999997</v>
      </c>
      <c r="AG390" s="10">
        <v>1025.4711</v>
      </c>
      <c r="AH390" s="11">
        <v>7.9051</v>
      </c>
      <c r="AI390" s="10">
        <v>107.542</v>
      </c>
      <c r="AJ390" s="11">
        <v>8.2010000000000005</v>
      </c>
      <c r="AK390" s="11">
        <v>0.16</v>
      </c>
      <c r="AL390" s="11">
        <v>0.33860000000000001</v>
      </c>
      <c r="AM390" s="588">
        <v>5.6</v>
      </c>
    </row>
    <row r="391" spans="1:39" ht="15">
      <c r="A391" s="29" t="s">
        <v>84</v>
      </c>
      <c r="B391" s="33">
        <v>43077</v>
      </c>
      <c r="C391" s="532">
        <v>1.30320526166367</v>
      </c>
      <c r="D391" s="643">
        <v>1.3</v>
      </c>
      <c r="E391" s="587">
        <v>1.2</v>
      </c>
      <c r="F391" s="588">
        <v>3.27</v>
      </c>
      <c r="G391" s="587">
        <v>1.04</v>
      </c>
      <c r="H391" s="29" t="s">
        <v>348</v>
      </c>
      <c r="I391" s="643">
        <v>3</v>
      </c>
      <c r="J391" s="29" t="s">
        <v>349</v>
      </c>
      <c r="K391" s="593">
        <v>13.8</v>
      </c>
      <c r="L391" s="593">
        <v>118</v>
      </c>
      <c r="M391" s="643">
        <v>14</v>
      </c>
      <c r="N391" s="643">
        <v>120</v>
      </c>
      <c r="O391" s="643">
        <v>0.2</v>
      </c>
      <c r="P391" s="29" t="s">
        <v>326</v>
      </c>
      <c r="Q391" s="29" t="s">
        <v>326</v>
      </c>
      <c r="R391" s="32"/>
      <c r="S391" s="32"/>
      <c r="T391" s="586">
        <v>0.1011466945040443</v>
      </c>
      <c r="U391" s="11">
        <v>36.002000000000002</v>
      </c>
      <c r="V391" s="11">
        <v>21.3977</v>
      </c>
      <c r="W391" s="11">
        <v>50.599254999999999</v>
      </c>
      <c r="X391" s="10">
        <v>1025.1506999999999</v>
      </c>
      <c r="Y391" s="11">
        <v>7.1658999999999997</v>
      </c>
      <c r="Z391" s="10">
        <v>99.965999999999994</v>
      </c>
      <c r="AA391" s="11">
        <v>8.1839999999999993</v>
      </c>
      <c r="AB391" s="11">
        <v>0.65129999999999999</v>
      </c>
      <c r="AC391" s="11">
        <v>0.40410000000000001</v>
      </c>
      <c r="AD391" s="11">
        <v>36.006</v>
      </c>
      <c r="AE391" s="11">
        <v>21.3782</v>
      </c>
      <c r="AF391" s="11">
        <v>50.584406999999999</v>
      </c>
      <c r="AG391" s="10">
        <v>1025.1645000000001</v>
      </c>
      <c r="AH391" s="11">
        <v>7.3855000000000004</v>
      </c>
      <c r="AI391" s="10">
        <v>102.996</v>
      </c>
      <c r="AJ391" s="11">
        <v>8.1929999999999996</v>
      </c>
      <c r="AK391" s="11">
        <v>0.23860000000000001</v>
      </c>
      <c r="AL391" s="11">
        <v>0.30580000000000002</v>
      </c>
      <c r="AM391" s="588">
        <v>5.4</v>
      </c>
    </row>
    <row r="392" spans="1:39" ht="15">
      <c r="A392" s="29" t="s">
        <v>84</v>
      </c>
      <c r="B392" s="33">
        <v>43084</v>
      </c>
      <c r="C392" s="532">
        <v>0.86115192974573451</v>
      </c>
      <c r="D392" s="643">
        <v>0.9</v>
      </c>
      <c r="E392" s="594">
        <v>1.04</v>
      </c>
      <c r="F392" s="593">
        <v>2.16</v>
      </c>
      <c r="G392" s="594">
        <v>0.74299999999999999</v>
      </c>
      <c r="H392" s="29" t="s">
        <v>348</v>
      </c>
      <c r="I392" s="643">
        <v>2</v>
      </c>
      <c r="J392" s="29" t="s">
        <v>349</v>
      </c>
      <c r="K392" s="588">
        <v>12.3</v>
      </c>
      <c r="L392" s="31">
        <v>106</v>
      </c>
      <c r="M392" s="643">
        <v>12</v>
      </c>
      <c r="N392" s="643">
        <v>110</v>
      </c>
      <c r="O392" s="643">
        <v>0.2</v>
      </c>
      <c r="P392" s="29" t="s">
        <v>326</v>
      </c>
      <c r="Q392" s="29" t="s">
        <v>326</v>
      </c>
      <c r="R392" s="32"/>
      <c r="S392" s="32"/>
      <c r="T392" s="586">
        <v>8.6819496153566947E-2</v>
      </c>
      <c r="U392" s="11">
        <v>36.072899999999997</v>
      </c>
      <c r="V392" s="11">
        <v>22.037800000000001</v>
      </c>
      <c r="W392" s="11">
        <v>51.362192999999998</v>
      </c>
      <c r="X392" s="10">
        <v>1025.0254</v>
      </c>
      <c r="Y392" s="11">
        <v>7.5540000000000003</v>
      </c>
      <c r="Z392" s="10">
        <v>106.63200000000001</v>
      </c>
      <c r="AA392" s="11">
        <v>8.2240000000000002</v>
      </c>
      <c r="AB392" s="11">
        <v>0.24909999999999999</v>
      </c>
      <c r="AC392" s="11">
        <v>0.34</v>
      </c>
      <c r="AD392" s="11">
        <v>36.070500000000003</v>
      </c>
      <c r="AE392" s="11">
        <v>22.042300000000001</v>
      </c>
      <c r="AF392" s="11">
        <v>51.364643999999998</v>
      </c>
      <c r="AG392" s="10">
        <v>1025.0301999999999</v>
      </c>
      <c r="AH392" s="11">
        <v>7.6547999999999998</v>
      </c>
      <c r="AI392" s="10">
        <v>108.062</v>
      </c>
      <c r="AJ392" s="11">
        <v>8.2249999999999996</v>
      </c>
      <c r="AK392" s="11">
        <v>0.2147</v>
      </c>
      <c r="AL392" s="11">
        <v>0.36059999999999998</v>
      </c>
      <c r="AM392" s="588">
        <v>5.3</v>
      </c>
    </row>
    <row r="393" spans="1:39" ht="15">
      <c r="A393" s="29" t="s">
        <v>84</v>
      </c>
      <c r="B393" s="33">
        <v>43091</v>
      </c>
      <c r="C393" s="532">
        <v>1.2689706599818322</v>
      </c>
      <c r="D393" s="643">
        <v>1.3</v>
      </c>
      <c r="E393" s="594">
        <v>1.82</v>
      </c>
      <c r="F393" s="593">
        <v>3.37</v>
      </c>
      <c r="G393" s="594">
        <v>0.68600000000000005</v>
      </c>
      <c r="H393" s="29" t="s">
        <v>348</v>
      </c>
      <c r="I393" s="643">
        <v>3</v>
      </c>
      <c r="J393" s="29" t="s">
        <v>349</v>
      </c>
      <c r="K393" s="29">
        <v>16</v>
      </c>
      <c r="L393" s="31">
        <v>125</v>
      </c>
      <c r="M393" s="643">
        <v>16</v>
      </c>
      <c r="N393" s="643">
        <v>120</v>
      </c>
      <c r="O393" s="643">
        <v>0.2</v>
      </c>
      <c r="P393" s="29" t="s">
        <v>326</v>
      </c>
      <c r="Q393" s="29" t="s">
        <v>326</v>
      </c>
      <c r="R393" s="32"/>
      <c r="S393" s="32"/>
      <c r="T393" s="586">
        <v>0.10945499717347959</v>
      </c>
      <c r="U393" s="11">
        <v>36.261600000000001</v>
      </c>
      <c r="V393" s="11">
        <v>22.335699999999999</v>
      </c>
      <c r="W393" s="11">
        <v>51.916885999999998</v>
      </c>
      <c r="X393" s="10">
        <v>1025.0835</v>
      </c>
      <c r="Y393" s="11">
        <v>6.8589000000000002</v>
      </c>
      <c r="Z393" s="10">
        <v>97.436999999999998</v>
      </c>
      <c r="AA393" s="11">
        <v>7.96</v>
      </c>
      <c r="AB393" s="11">
        <v>0.3911</v>
      </c>
      <c r="AC393" s="11">
        <v>0.96850000000000003</v>
      </c>
      <c r="AD393" s="11">
        <v>36.257599999999996</v>
      </c>
      <c r="AE393" s="11">
        <v>22.298999999999999</v>
      </c>
      <c r="AF393" s="11">
        <v>51.873634000000003</v>
      </c>
      <c r="AG393" s="10">
        <v>1025.0989</v>
      </c>
      <c r="AH393" s="11">
        <v>7.0429000000000004</v>
      </c>
      <c r="AI393" s="10">
        <v>99.984999999999999</v>
      </c>
      <c r="AJ393" s="11">
        <v>7.9749999999999996</v>
      </c>
      <c r="AK393" s="11">
        <v>0.44590000000000002</v>
      </c>
      <c r="AL393" s="11">
        <v>0.97770000000000001</v>
      </c>
      <c r="AM393" s="588">
        <v>7</v>
      </c>
    </row>
    <row r="394" spans="1:39" ht="15">
      <c r="A394" s="29" t="s">
        <v>84</v>
      </c>
      <c r="B394" s="33">
        <v>43105</v>
      </c>
      <c r="C394" s="532">
        <v>1.8014982895490972</v>
      </c>
      <c r="D394" s="643">
        <v>1.8</v>
      </c>
      <c r="E394" s="594">
        <v>1.7</v>
      </c>
      <c r="F394" s="593">
        <v>3.31</v>
      </c>
      <c r="G394" s="594">
        <v>1.49</v>
      </c>
      <c r="H394" s="29" t="s">
        <v>348</v>
      </c>
      <c r="I394" s="643">
        <v>3</v>
      </c>
      <c r="J394" s="29" t="s">
        <v>349</v>
      </c>
      <c r="K394" s="31">
        <v>13.4</v>
      </c>
      <c r="L394" s="31">
        <v>111</v>
      </c>
      <c r="M394" s="643">
        <v>13</v>
      </c>
      <c r="N394" s="643">
        <v>110</v>
      </c>
      <c r="O394" s="643">
        <v>0.1</v>
      </c>
      <c r="P394" s="29" t="s">
        <v>326</v>
      </c>
      <c r="Q394" s="29" t="s">
        <v>326</v>
      </c>
      <c r="R394" s="32"/>
      <c r="S394" s="32"/>
      <c r="T394" s="586">
        <v>9.1606964870716789E-2</v>
      </c>
      <c r="U394" s="11">
        <v>36.590699999999998</v>
      </c>
      <c r="V394" s="11">
        <v>23.883099999999999</v>
      </c>
      <c r="W394" s="11">
        <v>53.998387000000001</v>
      </c>
      <c r="X394" s="10">
        <v>1024.8842999999999</v>
      </c>
      <c r="Y394" s="11">
        <v>6.5906000000000002</v>
      </c>
      <c r="Z394" s="10">
        <v>96.367000000000004</v>
      </c>
      <c r="AA394" s="11">
        <v>8.2149999999999999</v>
      </c>
      <c r="AB394" s="11">
        <v>0.13900000000000001</v>
      </c>
      <c r="AC394" s="11">
        <v>0.23269999999999999</v>
      </c>
      <c r="AD394" s="11">
        <v>36.591299999999997</v>
      </c>
      <c r="AE394" s="11">
        <v>23.887499999999999</v>
      </c>
      <c r="AF394" s="11">
        <v>54.004823999999999</v>
      </c>
      <c r="AG394" s="10">
        <v>1024.8913</v>
      </c>
      <c r="AH394" s="11">
        <v>6.6391999999999998</v>
      </c>
      <c r="AI394" s="10">
        <v>97.084999999999994</v>
      </c>
      <c r="AJ394" s="11">
        <v>8.218</v>
      </c>
      <c r="AK394" s="11">
        <v>9.6000000000000002E-2</v>
      </c>
      <c r="AL394" s="11">
        <v>0.24460000000000001</v>
      </c>
      <c r="AM394" s="588">
        <v>6.2</v>
      </c>
    </row>
    <row r="395" spans="1:39" ht="15">
      <c r="A395" s="29" t="s">
        <v>84</v>
      </c>
      <c r="B395" s="33">
        <v>43115</v>
      </c>
      <c r="C395" s="532">
        <v>2.3985002400833104</v>
      </c>
      <c r="D395" s="643">
        <v>2.4</v>
      </c>
      <c r="E395" s="594">
        <v>2.0499999999999998</v>
      </c>
      <c r="F395" s="593">
        <v>3.76</v>
      </c>
      <c r="G395" s="594">
        <v>1.75</v>
      </c>
      <c r="H395" s="29" t="s">
        <v>348</v>
      </c>
      <c r="I395" s="643">
        <v>4</v>
      </c>
      <c r="J395" s="29" t="s">
        <v>349</v>
      </c>
      <c r="K395" s="29">
        <v>14.5</v>
      </c>
      <c r="L395" s="31">
        <v>131</v>
      </c>
      <c r="M395" s="643">
        <v>14</v>
      </c>
      <c r="N395" s="643">
        <v>130</v>
      </c>
      <c r="O395" s="643">
        <v>0.6</v>
      </c>
      <c r="P395" s="643">
        <v>0.1</v>
      </c>
      <c r="Q395" s="29" t="s">
        <v>326</v>
      </c>
      <c r="R395" s="32"/>
      <c r="S395" s="32"/>
      <c r="T395" s="586">
        <v>8.184362259397987E-2</v>
      </c>
      <c r="U395" s="11">
        <v>36.7744</v>
      </c>
      <c r="V395" s="11">
        <v>22.992799999999999</v>
      </c>
      <c r="W395" s="11">
        <v>53.275982999999997</v>
      </c>
      <c r="X395" s="10">
        <v>1025.2846</v>
      </c>
      <c r="Y395" s="11">
        <v>6.1596000000000002</v>
      </c>
      <c r="Z395" s="10">
        <v>88.781000000000006</v>
      </c>
      <c r="AA395" s="11">
        <v>8.1280000000000001</v>
      </c>
      <c r="AB395" s="11">
        <v>0.35389999999999999</v>
      </c>
      <c r="AC395" s="11">
        <v>0.5071</v>
      </c>
      <c r="AD395" s="11">
        <v>36.7911</v>
      </c>
      <c r="AE395" s="11">
        <v>23.048400000000001</v>
      </c>
      <c r="AF395" s="11">
        <v>53.358266999999998</v>
      </c>
      <c r="AG395" s="10">
        <v>1025.2883999999999</v>
      </c>
      <c r="AH395" s="11">
        <v>6.0720999999999998</v>
      </c>
      <c r="AI395" s="10">
        <v>87.611999999999995</v>
      </c>
      <c r="AJ395" s="11">
        <v>8.1180000000000003</v>
      </c>
      <c r="AK395" s="11">
        <v>0.32719999999999999</v>
      </c>
      <c r="AL395" s="11">
        <v>0.51019999999999999</v>
      </c>
      <c r="AM395" s="588">
        <v>7.8</v>
      </c>
    </row>
    <row r="396" spans="1:39" ht="15">
      <c r="A396" s="29" t="s">
        <v>84</v>
      </c>
      <c r="B396" s="33">
        <v>43122</v>
      </c>
      <c r="C396" s="532">
        <v>0.82113967361454354</v>
      </c>
      <c r="D396" s="643">
        <v>0.8</v>
      </c>
      <c r="E396" s="594">
        <v>0.34699999999999998</v>
      </c>
      <c r="F396" s="593">
        <v>2.2799999999999998</v>
      </c>
      <c r="G396" s="594">
        <v>0.56399999999999995</v>
      </c>
      <c r="H396" s="29" t="s">
        <v>348</v>
      </c>
      <c r="I396" s="643">
        <v>2</v>
      </c>
      <c r="J396" s="29" t="s">
        <v>349</v>
      </c>
      <c r="K396" s="588">
        <v>12.9</v>
      </c>
      <c r="L396" s="588">
        <v>122</v>
      </c>
      <c r="M396" s="643">
        <v>13</v>
      </c>
      <c r="N396" s="643">
        <v>120</v>
      </c>
      <c r="O396" s="643">
        <v>0.3</v>
      </c>
      <c r="P396" s="29" t="s">
        <v>326</v>
      </c>
      <c r="Q396" s="29" t="s">
        <v>326</v>
      </c>
      <c r="R396" s="32"/>
      <c r="S396" s="32"/>
      <c r="T396" s="586">
        <v>5.817351458809291E-2</v>
      </c>
      <c r="U396" s="11">
        <v>36.416899999999998</v>
      </c>
      <c r="V396" s="11">
        <v>23.960599999999999</v>
      </c>
      <c r="W396" s="11">
        <v>53.854163</v>
      </c>
      <c r="X396" s="10">
        <v>1024.7298000000001</v>
      </c>
      <c r="Y396" s="11">
        <v>6.9850000000000003</v>
      </c>
      <c r="Z396" s="10">
        <v>102.167</v>
      </c>
      <c r="AA396" s="11">
        <v>8.2349999999999994</v>
      </c>
      <c r="AB396" s="11">
        <v>5.3400000000000003E-2</v>
      </c>
      <c r="AC396" s="11">
        <v>0.13750000000000001</v>
      </c>
      <c r="AD396" s="11">
        <v>36.440199999999997</v>
      </c>
      <c r="AE396" s="11">
        <v>23.630299999999998</v>
      </c>
      <c r="AF396" s="11">
        <v>53.530206999999997</v>
      </c>
      <c r="AG396" s="10">
        <v>1024.8517999999999</v>
      </c>
      <c r="AH396" s="11">
        <v>7.4071999999999996</v>
      </c>
      <c r="AI396" s="10">
        <v>107.74299999999999</v>
      </c>
      <c r="AJ396" s="11">
        <v>8.2330000000000005</v>
      </c>
      <c r="AK396" s="11">
        <v>4.6399999999999997E-2</v>
      </c>
      <c r="AL396" s="11">
        <v>0.23150000000000001</v>
      </c>
      <c r="AM396" s="588">
        <v>10.6</v>
      </c>
    </row>
    <row r="397" spans="1:39" ht="15">
      <c r="A397" s="29" t="s">
        <v>84</v>
      </c>
      <c r="B397" s="33">
        <v>43129</v>
      </c>
      <c r="C397" s="532">
        <v>0.96460062852456507</v>
      </c>
      <c r="D397" s="643">
        <v>1</v>
      </c>
      <c r="E397" s="594">
        <v>1.91</v>
      </c>
      <c r="F397" s="593">
        <v>2.36</v>
      </c>
      <c r="G397" s="594">
        <v>1.08</v>
      </c>
      <c r="H397" s="29" t="s">
        <v>348</v>
      </c>
      <c r="I397" s="643">
        <v>2</v>
      </c>
      <c r="J397" s="29" t="s">
        <v>349</v>
      </c>
      <c r="K397" s="29">
        <v>14</v>
      </c>
      <c r="L397" s="29">
        <v>139</v>
      </c>
      <c r="M397" s="643">
        <v>14</v>
      </c>
      <c r="N397" s="643">
        <v>140</v>
      </c>
      <c r="O397" s="643">
        <v>0.5</v>
      </c>
      <c r="P397" s="29" t="s">
        <v>326</v>
      </c>
      <c r="Q397" s="29" t="s">
        <v>326</v>
      </c>
      <c r="R397" s="32"/>
      <c r="S397" s="32"/>
      <c r="T397" s="586">
        <v>9.4346356072225093E-2</v>
      </c>
      <c r="U397" s="11">
        <v>36.450800000000001</v>
      </c>
      <c r="V397" s="11">
        <v>22.7194</v>
      </c>
      <c r="W397" s="11">
        <v>52.567368000000002</v>
      </c>
      <c r="X397" s="10">
        <v>1025.1187</v>
      </c>
      <c r="Y397" s="11">
        <v>7.4141000000000004</v>
      </c>
      <c r="Z397" s="10">
        <v>106.154</v>
      </c>
      <c r="AA397" s="11">
        <v>8.2799999999999994</v>
      </c>
      <c r="AB397" s="11">
        <v>0.33019999999999999</v>
      </c>
      <c r="AC397" s="11">
        <v>0.27479999999999999</v>
      </c>
      <c r="AD397" s="11">
        <v>36.457299999999996</v>
      </c>
      <c r="AE397" s="11">
        <v>22.656500000000001</v>
      </c>
      <c r="AF397" s="11">
        <v>52.508938000000001</v>
      </c>
      <c r="AG397" s="10">
        <v>1025.1478999999999</v>
      </c>
      <c r="AH397" s="11">
        <v>7.6928999999999998</v>
      </c>
      <c r="AI397" s="10">
        <v>110.02800000000001</v>
      </c>
      <c r="AJ397" s="11">
        <v>8.2850000000000001</v>
      </c>
      <c r="AK397" s="11">
        <v>0.3231</v>
      </c>
      <c r="AL397" s="11">
        <v>0.3342</v>
      </c>
      <c r="AM397" s="588">
        <v>5.7</v>
      </c>
    </row>
    <row r="398" spans="1:39" ht="15">
      <c r="A398" s="29" t="s">
        <v>84</v>
      </c>
      <c r="B398" s="33">
        <v>43136</v>
      </c>
      <c r="C398" s="532">
        <v>0.99397851284750072</v>
      </c>
      <c r="D398" s="643">
        <v>1</v>
      </c>
      <c r="E398" s="594">
        <v>0.70899999999999996</v>
      </c>
      <c r="F398" s="593">
        <v>2.36</v>
      </c>
      <c r="G398" s="594">
        <v>0.71299999999999997</v>
      </c>
      <c r="H398" s="29" t="s">
        <v>348</v>
      </c>
      <c r="I398" s="643">
        <v>2</v>
      </c>
      <c r="J398" s="29" t="s">
        <v>349</v>
      </c>
      <c r="K398" s="588">
        <v>12.9</v>
      </c>
      <c r="L398" s="588">
        <v>132</v>
      </c>
      <c r="M398" s="643">
        <v>13</v>
      </c>
      <c r="N398" s="643">
        <v>130</v>
      </c>
      <c r="O398" s="643">
        <v>0.3</v>
      </c>
      <c r="P398" s="29" t="s">
        <v>326</v>
      </c>
      <c r="Q398" s="29" t="s">
        <v>326</v>
      </c>
      <c r="R398" s="32"/>
      <c r="S398" s="32"/>
      <c r="T398" s="586">
        <v>7.913588070105966E-2</v>
      </c>
      <c r="U398" s="11">
        <v>36.552300000000002</v>
      </c>
      <c r="V398" s="11">
        <v>23.158300000000001</v>
      </c>
      <c r="W398" s="11">
        <v>53.168103000000002</v>
      </c>
      <c r="X398" s="10">
        <v>1025.0677000000001</v>
      </c>
      <c r="Y398" s="11">
        <v>7.2401</v>
      </c>
      <c r="Z398" s="10">
        <v>104.521</v>
      </c>
      <c r="AA398" s="11">
        <v>8.2639999999999993</v>
      </c>
      <c r="AB398" s="11">
        <v>0.30380000000000001</v>
      </c>
      <c r="AC398" s="11">
        <v>0.21790000000000001</v>
      </c>
      <c r="AD398" s="11">
        <v>36.555700000000002</v>
      </c>
      <c r="AE398" s="11">
        <v>23.2027</v>
      </c>
      <c r="AF398" s="11">
        <v>53.220928000000001</v>
      </c>
      <c r="AG398" s="10">
        <v>1025.0646999999999</v>
      </c>
      <c r="AH398" s="11">
        <v>7.4539999999999997</v>
      </c>
      <c r="AI398" s="10">
        <v>107.694</v>
      </c>
      <c r="AJ398" s="11">
        <v>8.266</v>
      </c>
      <c r="AK398" s="11">
        <v>0.17710000000000001</v>
      </c>
      <c r="AL398" s="11">
        <v>0.26529999999999998</v>
      </c>
      <c r="AM398" s="588">
        <v>6.5</v>
      </c>
    </row>
    <row r="399" spans="1:39" ht="15">
      <c r="A399" s="29" t="s">
        <v>84</v>
      </c>
      <c r="B399" s="33">
        <v>43143</v>
      </c>
      <c r="C399" s="532">
        <v>0.87992362657350054</v>
      </c>
      <c r="D399" s="643">
        <v>0.9</v>
      </c>
      <c r="E399" s="594">
        <v>1.23</v>
      </c>
      <c r="F399" s="593">
        <v>2.9</v>
      </c>
      <c r="G399" s="594">
        <v>0.73199999999999998</v>
      </c>
      <c r="H399" s="29" t="s">
        <v>348</v>
      </c>
      <c r="I399" s="643">
        <v>3</v>
      </c>
      <c r="J399" s="29" t="s">
        <v>349</v>
      </c>
      <c r="K399" s="588">
        <v>13.2</v>
      </c>
      <c r="L399" s="588">
        <v>163</v>
      </c>
      <c r="M399" s="643">
        <v>13</v>
      </c>
      <c r="N399" s="643">
        <v>160</v>
      </c>
      <c r="O399" s="643">
        <v>0.2</v>
      </c>
      <c r="P399" s="29" t="s">
        <v>326</v>
      </c>
      <c r="Q399" s="29" t="s">
        <v>326</v>
      </c>
      <c r="R399" s="32"/>
      <c r="S399" s="32"/>
      <c r="T399" s="586">
        <v>0.10004163735741223</v>
      </c>
      <c r="U399" s="11">
        <v>36.710900000000002</v>
      </c>
      <c r="V399" s="11">
        <v>23.039300000000001</v>
      </c>
      <c r="W399" s="11">
        <v>53.244551000000001</v>
      </c>
      <c r="X399" s="10">
        <v>1025.2239999999999</v>
      </c>
      <c r="Y399" s="11">
        <v>6.9958999999999998</v>
      </c>
      <c r="Z399" s="10">
        <v>100.879</v>
      </c>
      <c r="AA399" s="11">
        <v>8.3149999999999995</v>
      </c>
      <c r="AB399" s="11">
        <v>9.1700000000000004E-2</v>
      </c>
      <c r="AC399" s="11">
        <v>0.30709999999999998</v>
      </c>
      <c r="AD399" s="11">
        <v>36.709400000000002</v>
      </c>
      <c r="AE399" s="11">
        <v>23.046199999999999</v>
      </c>
      <c r="AF399" s="11">
        <v>53.250568999999999</v>
      </c>
      <c r="AG399" s="10">
        <v>1025.2258999999999</v>
      </c>
      <c r="AH399" s="11">
        <v>7.0749000000000004</v>
      </c>
      <c r="AI399" s="10">
        <v>102.03</v>
      </c>
      <c r="AJ399" s="11">
        <v>8.3179999999999996</v>
      </c>
      <c r="AK399" s="11">
        <v>0.2112</v>
      </c>
      <c r="AL399" s="11">
        <v>0.31430000000000002</v>
      </c>
      <c r="AM399" s="588">
        <v>7.3</v>
      </c>
    </row>
    <row r="400" spans="1:39" ht="15">
      <c r="A400" s="29" t="s">
        <v>84</v>
      </c>
      <c r="B400" s="33">
        <v>43150</v>
      </c>
      <c r="C400" s="532">
        <v>0.74283029691154678</v>
      </c>
      <c r="D400" s="643">
        <v>0.7</v>
      </c>
      <c r="E400" s="594">
        <v>0.92200000000000004</v>
      </c>
      <c r="F400" s="593">
        <v>3.68</v>
      </c>
      <c r="G400" s="594">
        <v>1.1000000000000001</v>
      </c>
      <c r="H400" s="29" t="s">
        <v>348</v>
      </c>
      <c r="I400" s="643">
        <v>4</v>
      </c>
      <c r="J400" s="29" t="s">
        <v>349</v>
      </c>
      <c r="K400" s="588">
        <v>13.5</v>
      </c>
      <c r="L400" s="588">
        <v>124</v>
      </c>
      <c r="M400" s="643">
        <v>14</v>
      </c>
      <c r="N400" s="643">
        <v>120</v>
      </c>
      <c r="O400" s="643">
        <v>0.4</v>
      </c>
      <c r="P400" s="29" t="s">
        <v>326</v>
      </c>
      <c r="Q400" s="29" t="s">
        <v>326</v>
      </c>
      <c r="R400" s="32"/>
      <c r="S400" s="32"/>
      <c r="T400" s="586">
        <v>7.1039032173043595E-2</v>
      </c>
      <c r="U400" s="11">
        <v>36.683199999999999</v>
      </c>
      <c r="V400" s="11">
        <v>23.950600000000001</v>
      </c>
      <c r="W400" s="11">
        <v>54.192276</v>
      </c>
      <c r="X400" s="10">
        <v>1024.9322</v>
      </c>
      <c r="Y400" s="11">
        <v>6.7709000000000001</v>
      </c>
      <c r="Z400" s="10">
        <v>99.171000000000006</v>
      </c>
      <c r="AA400" s="11">
        <v>8.3390000000000004</v>
      </c>
      <c r="AB400" s="11">
        <v>1.1257999999999999</v>
      </c>
      <c r="AC400" s="11">
        <v>0.66410000000000002</v>
      </c>
      <c r="AD400" s="11">
        <v>36.678600000000003</v>
      </c>
      <c r="AE400" s="11">
        <v>23.9284</v>
      </c>
      <c r="AF400" s="11">
        <v>54.163285000000002</v>
      </c>
      <c r="AG400" s="10">
        <v>1024.9446</v>
      </c>
      <c r="AH400" s="11">
        <v>6.8676000000000004</v>
      </c>
      <c r="AI400" s="10">
        <v>100.547</v>
      </c>
      <c r="AJ400" s="11">
        <v>8.34</v>
      </c>
      <c r="AK400" s="11">
        <v>0.16539999999999999</v>
      </c>
      <c r="AL400" s="11">
        <v>0.35499999999999998</v>
      </c>
      <c r="AM400" s="588">
        <v>10</v>
      </c>
    </row>
    <row r="401" spans="1:39" ht="15">
      <c r="A401" s="29" t="s">
        <v>84</v>
      </c>
      <c r="B401" s="33">
        <v>43157</v>
      </c>
      <c r="C401" s="532">
        <v>0.43391943485913875</v>
      </c>
      <c r="D401" s="29" t="s">
        <v>350</v>
      </c>
      <c r="E401" s="594">
        <v>0.45900000000000002</v>
      </c>
      <c r="F401" s="593">
        <v>2.2599999999999998</v>
      </c>
      <c r="G401" s="594">
        <v>1.01</v>
      </c>
      <c r="H401" s="29" t="s">
        <v>348</v>
      </c>
      <c r="I401" s="643">
        <v>2</v>
      </c>
      <c r="J401" s="29" t="s">
        <v>349</v>
      </c>
      <c r="K401" s="588">
        <v>15.2</v>
      </c>
      <c r="L401" s="588">
        <v>132</v>
      </c>
      <c r="M401" s="643">
        <v>15</v>
      </c>
      <c r="N401" s="643">
        <v>130</v>
      </c>
      <c r="O401" s="643">
        <v>0.4</v>
      </c>
      <c r="P401" s="29" t="s">
        <v>326</v>
      </c>
      <c r="Q401" s="29" t="s">
        <v>326</v>
      </c>
      <c r="R401" s="32"/>
      <c r="S401" s="32"/>
      <c r="T401" s="586">
        <v>8.1521003850844403E-2</v>
      </c>
      <c r="U401" s="11">
        <v>36.764400000000002</v>
      </c>
      <c r="V401" s="11">
        <v>22.982199999999999</v>
      </c>
      <c r="W401" s="11">
        <v>53.251776</v>
      </c>
      <c r="X401" s="10">
        <v>1025.2802999999999</v>
      </c>
      <c r="Y401" s="11">
        <v>7.0605000000000002</v>
      </c>
      <c r="Z401" s="10">
        <v>101.741</v>
      </c>
      <c r="AA401" s="11">
        <v>8.2089999999999996</v>
      </c>
      <c r="AB401" s="11">
        <v>0.32629999999999998</v>
      </c>
      <c r="AC401" s="11">
        <v>0.53310000000000002</v>
      </c>
      <c r="AD401" s="11">
        <v>36.758699999999997</v>
      </c>
      <c r="AE401" s="11">
        <v>22.981300000000001</v>
      </c>
      <c r="AF401" s="11">
        <v>53.244267999999998</v>
      </c>
      <c r="AG401" s="10">
        <v>1025.2837</v>
      </c>
      <c r="AH401" s="11">
        <v>7.1891999999999996</v>
      </c>
      <c r="AI401" s="10">
        <v>103.59</v>
      </c>
      <c r="AJ401" s="11">
        <v>8.2219999999999995</v>
      </c>
      <c r="AK401" s="11">
        <v>0.19139999999999999</v>
      </c>
      <c r="AL401" s="11">
        <v>0.47899999999999998</v>
      </c>
      <c r="AM401" s="588">
        <v>5.5</v>
      </c>
    </row>
    <row r="402" spans="1:39" ht="15">
      <c r="A402" s="29" t="s">
        <v>84</v>
      </c>
      <c r="B402" s="33">
        <v>43164</v>
      </c>
      <c r="C402" s="532">
        <v>0.88201699671814693</v>
      </c>
      <c r="D402" s="643">
        <v>0.9</v>
      </c>
      <c r="E402" s="594">
        <v>0.72199999999999998</v>
      </c>
      <c r="F402" s="593">
        <v>3.18</v>
      </c>
      <c r="G402" s="594">
        <v>0.82399999999999995</v>
      </c>
      <c r="H402" s="29" t="s">
        <v>348</v>
      </c>
      <c r="I402" s="643">
        <v>3</v>
      </c>
      <c r="J402" s="29" t="s">
        <v>349</v>
      </c>
      <c r="K402" s="588">
        <v>14.1</v>
      </c>
      <c r="L402" s="588">
        <v>129</v>
      </c>
      <c r="M402" s="643">
        <v>14</v>
      </c>
      <c r="N402" s="643">
        <v>130</v>
      </c>
      <c r="O402" s="643">
        <v>0.4</v>
      </c>
      <c r="P402" s="29" t="s">
        <v>326</v>
      </c>
      <c r="Q402" s="29" t="s">
        <v>326</v>
      </c>
      <c r="R402" s="32"/>
      <c r="S402" s="32"/>
      <c r="T402" s="586">
        <v>8.902145443883043E-2</v>
      </c>
      <c r="U402" s="11">
        <v>36.836799999999997</v>
      </c>
      <c r="V402" s="11">
        <v>22.343599999999999</v>
      </c>
      <c r="W402" s="11">
        <v>52.656356000000002</v>
      </c>
      <c r="X402" s="10">
        <v>1025.5207</v>
      </c>
      <c r="Y402" s="11">
        <v>7.2390999999999996</v>
      </c>
      <c r="Z402" s="10">
        <v>103.19799999999999</v>
      </c>
      <c r="AA402" s="11">
        <v>8.3290000000000006</v>
      </c>
      <c r="AB402" s="11">
        <v>0.26860000000000001</v>
      </c>
      <c r="AC402" s="11">
        <v>0.37559999999999999</v>
      </c>
      <c r="AD402" s="11">
        <v>36.854500000000002</v>
      </c>
      <c r="AE402" s="11">
        <v>22.2563</v>
      </c>
      <c r="AF402" s="11">
        <v>52.5854</v>
      </c>
      <c r="AG402" s="10">
        <v>1025.5652</v>
      </c>
      <c r="AH402" s="11">
        <v>7.6871999999999998</v>
      </c>
      <c r="AI402" s="10">
        <v>109.429</v>
      </c>
      <c r="AJ402" s="11">
        <v>8.3390000000000004</v>
      </c>
      <c r="AK402" s="11">
        <v>0.2374</v>
      </c>
      <c r="AL402" s="11">
        <v>0.4345</v>
      </c>
      <c r="AM402" s="588">
        <v>6.8</v>
      </c>
    </row>
    <row r="403" spans="1:39" ht="15">
      <c r="A403" s="29" t="s">
        <v>84</v>
      </c>
      <c r="B403" s="33">
        <v>43171</v>
      </c>
      <c r="C403" s="532">
        <v>0.50065139647467305</v>
      </c>
      <c r="D403" s="643">
        <v>0.5</v>
      </c>
      <c r="E403" s="594">
        <v>-6.9000000000000006E-2</v>
      </c>
      <c r="F403" s="593">
        <v>3.54</v>
      </c>
      <c r="G403" s="594">
        <v>1.33</v>
      </c>
      <c r="H403" s="29" t="s">
        <v>348</v>
      </c>
      <c r="I403" s="643">
        <v>4</v>
      </c>
      <c r="J403" s="29" t="s">
        <v>349</v>
      </c>
      <c r="K403" s="588">
        <v>11.7</v>
      </c>
      <c r="L403" s="588">
        <v>100</v>
      </c>
      <c r="M403" s="643">
        <v>12</v>
      </c>
      <c r="N403" s="643">
        <v>100</v>
      </c>
      <c r="O403" s="643">
        <v>0.5</v>
      </c>
      <c r="P403" s="29" t="s">
        <v>326</v>
      </c>
      <c r="Q403" s="29" t="s">
        <v>326</v>
      </c>
      <c r="R403" s="32"/>
      <c r="S403" s="32"/>
      <c r="T403" s="586">
        <v>7.9841480808495707E-2</v>
      </c>
      <c r="U403" s="11">
        <v>36.7849</v>
      </c>
      <c r="V403" s="11">
        <v>22.8248</v>
      </c>
      <c r="W403" s="11">
        <v>53.108302000000002</v>
      </c>
      <c r="X403" s="10">
        <v>1025.3417999999999</v>
      </c>
      <c r="Y403" s="11">
        <v>7.4196999999999997</v>
      </c>
      <c r="Z403" s="10">
        <v>106.636</v>
      </c>
      <c r="AA403" s="11">
        <v>8.2929999999999993</v>
      </c>
      <c r="AB403" s="11">
        <v>0.22009999999999999</v>
      </c>
      <c r="AC403" s="11">
        <v>0.37280000000000002</v>
      </c>
      <c r="AD403" s="11">
        <v>36.787700000000001</v>
      </c>
      <c r="AE403" s="11">
        <v>22.690999999999999</v>
      </c>
      <c r="AF403" s="11">
        <v>52.968598999999998</v>
      </c>
      <c r="AG403" s="10">
        <v>1025.3904</v>
      </c>
      <c r="AH403" s="11">
        <v>7.7138999999999998</v>
      </c>
      <c r="AI403" s="10">
        <v>110.607</v>
      </c>
      <c r="AJ403" s="11">
        <v>8.3360000000000003</v>
      </c>
      <c r="AK403" s="11">
        <v>0.27510000000000001</v>
      </c>
      <c r="AL403" s="11">
        <v>0.43659999999999999</v>
      </c>
      <c r="AM403" s="588">
        <v>8.1</v>
      </c>
    </row>
    <row r="404" spans="1:39" ht="15">
      <c r="A404" s="29" t="s">
        <v>84</v>
      </c>
      <c r="B404" s="33">
        <v>43178</v>
      </c>
      <c r="C404" s="532">
        <v>0.5569485589510732</v>
      </c>
      <c r="D404" s="643">
        <v>0.6</v>
      </c>
      <c r="E404" s="594">
        <v>2.85</v>
      </c>
      <c r="F404" s="593">
        <v>1.95</v>
      </c>
      <c r="G404" s="594">
        <v>1.1100000000000001</v>
      </c>
      <c r="H404" s="29" t="s">
        <v>348</v>
      </c>
      <c r="I404" s="29" t="s">
        <v>349</v>
      </c>
      <c r="J404" s="29" t="s">
        <v>349</v>
      </c>
      <c r="K404" s="588">
        <v>12.1</v>
      </c>
      <c r="L404" s="588">
        <v>116</v>
      </c>
      <c r="M404" s="643">
        <v>12</v>
      </c>
      <c r="N404" s="643">
        <v>120</v>
      </c>
      <c r="O404" s="643">
        <v>0.3</v>
      </c>
      <c r="P404" s="29" t="s">
        <v>326</v>
      </c>
      <c r="Q404" s="29" t="s">
        <v>326</v>
      </c>
      <c r="R404" s="32"/>
      <c r="S404" s="32"/>
      <c r="T404" s="586">
        <v>7.9050856132123079E-2</v>
      </c>
      <c r="U404" s="11">
        <v>36.826799999999999</v>
      </c>
      <c r="V404" s="11">
        <v>21.492799999999999</v>
      </c>
      <c r="W404" s="11">
        <v>51.729923999999997</v>
      </c>
      <c r="X404" s="10">
        <v>1025.7511</v>
      </c>
      <c r="Y404" s="11">
        <v>6.8293999999999997</v>
      </c>
      <c r="Z404" s="10">
        <v>95.896000000000001</v>
      </c>
      <c r="AA404" s="11">
        <v>8.2240000000000002</v>
      </c>
      <c r="AB404" s="11">
        <v>0.1852</v>
      </c>
      <c r="AC404" s="11">
        <v>0.37630000000000002</v>
      </c>
      <c r="AD404" s="11">
        <v>36.845999999999997</v>
      </c>
      <c r="AE404" s="11">
        <v>21.429600000000001</v>
      </c>
      <c r="AF404" s="11">
        <v>51.687035000000002</v>
      </c>
      <c r="AG404" s="10">
        <v>1025.7915</v>
      </c>
      <c r="AH404" s="11">
        <v>7.3071000000000002</v>
      </c>
      <c r="AI404" s="10">
        <v>102.5</v>
      </c>
      <c r="AJ404" s="11">
        <v>8.2319999999999993</v>
      </c>
      <c r="AK404" s="11">
        <v>0.11940000000000001</v>
      </c>
      <c r="AL404" s="11">
        <v>0.40300000000000002</v>
      </c>
      <c r="AM404" s="588">
        <v>8.1999999999999993</v>
      </c>
    </row>
    <row r="405" spans="1:39" ht="15">
      <c r="A405" s="29" t="s">
        <v>84</v>
      </c>
      <c r="B405" s="33">
        <v>43185</v>
      </c>
      <c r="C405" s="532">
        <v>3.4705762175678019</v>
      </c>
      <c r="D405" s="643">
        <v>3.5</v>
      </c>
      <c r="E405" s="594">
        <v>2.78</v>
      </c>
      <c r="F405" s="593">
        <v>2.96</v>
      </c>
      <c r="G405" s="594">
        <v>1.65</v>
      </c>
      <c r="H405" s="29" t="s">
        <v>348</v>
      </c>
      <c r="I405" s="643">
        <v>3</v>
      </c>
      <c r="J405" s="29" t="s">
        <v>349</v>
      </c>
      <c r="K405" s="588">
        <v>13.4</v>
      </c>
      <c r="L405" s="588">
        <v>150</v>
      </c>
      <c r="M405" s="643">
        <v>13</v>
      </c>
      <c r="N405" s="643">
        <v>150</v>
      </c>
      <c r="O405" s="643">
        <v>0.3</v>
      </c>
      <c r="P405" s="29" t="s">
        <v>326</v>
      </c>
      <c r="Q405" s="29" t="s">
        <v>326</v>
      </c>
      <c r="R405" s="32"/>
      <c r="S405" s="32"/>
      <c r="T405" s="586">
        <v>9.4818850671398447E-2</v>
      </c>
      <c r="U405" s="11">
        <v>36.693300000000001</v>
      </c>
      <c r="V405" s="11">
        <v>21.096299999999999</v>
      </c>
      <c r="W405" s="11">
        <v>51.140470000000001</v>
      </c>
      <c r="X405" s="11">
        <v>1025.7598</v>
      </c>
      <c r="Y405" s="11">
        <v>5.6246</v>
      </c>
      <c r="Z405" s="10">
        <v>78.36</v>
      </c>
      <c r="AA405" s="11">
        <v>8.1020000000000003</v>
      </c>
      <c r="AB405" s="11">
        <v>0.13120000000000001</v>
      </c>
      <c r="AC405" s="11">
        <v>0.59030000000000005</v>
      </c>
      <c r="AD405" s="11">
        <v>36.693800000000003</v>
      </c>
      <c r="AE405" s="11">
        <v>21.088100000000001</v>
      </c>
      <c r="AF405" s="11">
        <v>51.133254999999998</v>
      </c>
      <c r="AG405" s="11">
        <v>1025.7715000000001</v>
      </c>
      <c r="AH405" s="11">
        <v>5.4572000000000003</v>
      </c>
      <c r="AI405" s="10">
        <v>76.016000000000005</v>
      </c>
      <c r="AJ405" s="11">
        <v>8.1010000000000009</v>
      </c>
      <c r="AK405" s="11">
        <v>0.74060000000000004</v>
      </c>
      <c r="AL405" s="11">
        <v>0.90510000000000002</v>
      </c>
      <c r="AM405" s="588">
        <v>6.5</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G405"/>
  <sheetViews>
    <sheetView workbookViewId="0">
      <selection activeCell="J8" sqref="J8"/>
    </sheetView>
  </sheetViews>
  <sheetFormatPr defaultRowHeight="12"/>
  <sheetData>
    <row r="1" spans="1:59" ht="24">
      <c r="A1" s="26" t="s">
        <v>413</v>
      </c>
      <c r="B1" s="26" t="s">
        <v>414</v>
      </c>
      <c r="C1" s="29" t="s">
        <v>415</v>
      </c>
      <c r="D1" s="26" t="s">
        <v>415</v>
      </c>
      <c r="E1" s="29" t="s">
        <v>445</v>
      </c>
      <c r="F1" s="29" t="s">
        <v>4</v>
      </c>
      <c r="G1" s="29" t="s">
        <v>58</v>
      </c>
      <c r="H1" s="29" t="s">
        <v>59</v>
      </c>
      <c r="I1" s="26" t="s">
        <v>4</v>
      </c>
      <c r="J1" s="26" t="s">
        <v>58</v>
      </c>
      <c r="K1" s="26" t="s">
        <v>59</v>
      </c>
      <c r="L1" s="29" t="s">
        <v>445</v>
      </c>
      <c r="M1" s="29" t="s">
        <v>416</v>
      </c>
      <c r="N1" s="29" t="s">
        <v>34</v>
      </c>
      <c r="O1" s="26" t="s">
        <v>60</v>
      </c>
      <c r="P1" s="26" t="s">
        <v>341</v>
      </c>
      <c r="Q1" s="29" t="s">
        <v>446</v>
      </c>
      <c r="R1" s="29" t="s">
        <v>447</v>
      </c>
      <c r="S1" s="29" t="s">
        <v>448</v>
      </c>
      <c r="T1" s="29" t="s">
        <v>449</v>
      </c>
      <c r="U1" s="29" t="s">
        <v>450</v>
      </c>
      <c r="V1" s="29" t="s">
        <v>445</v>
      </c>
      <c r="W1" s="29" t="s">
        <v>451</v>
      </c>
      <c r="X1" s="29" t="s">
        <v>452</v>
      </c>
      <c r="Y1" s="29" t="s">
        <v>453</v>
      </c>
      <c r="Z1" s="29" t="s">
        <v>454</v>
      </c>
      <c r="AA1" s="26" t="s">
        <v>62</v>
      </c>
      <c r="AB1" s="26" t="s">
        <v>316</v>
      </c>
      <c r="AC1" s="26" t="s">
        <v>317</v>
      </c>
      <c r="AD1" s="29" t="s">
        <v>455</v>
      </c>
      <c r="AE1" s="29" t="s">
        <v>456</v>
      </c>
      <c r="AF1" s="29" t="s">
        <v>457</v>
      </c>
      <c r="AG1" s="29" t="s">
        <v>444</v>
      </c>
      <c r="AH1" s="26" t="s">
        <v>225</v>
      </c>
      <c r="AI1" s="29"/>
      <c r="AJ1" s="29"/>
      <c r="AK1" s="38" t="s">
        <v>373</v>
      </c>
      <c r="AL1" s="116"/>
      <c r="AM1" s="116"/>
      <c r="AN1" s="601" t="s">
        <v>63</v>
      </c>
      <c r="AO1" s="26" t="s">
        <v>491</v>
      </c>
      <c r="AP1" s="26" t="s">
        <v>65</v>
      </c>
      <c r="AQ1" s="538" t="s">
        <v>343</v>
      </c>
      <c r="AR1" s="538" t="s">
        <v>319</v>
      </c>
      <c r="AS1" s="26" t="s">
        <v>223</v>
      </c>
      <c r="AT1" s="26" t="s">
        <v>492</v>
      </c>
      <c r="AU1" s="26" t="s">
        <v>173</v>
      </c>
      <c r="AV1" s="26" t="s">
        <v>297</v>
      </c>
      <c r="AW1" s="26" t="s">
        <v>320</v>
      </c>
      <c r="AX1" s="26" t="s">
        <v>493</v>
      </c>
      <c r="AY1" s="26" t="s">
        <v>68</v>
      </c>
      <c r="AZ1" s="538" t="s">
        <v>344</v>
      </c>
      <c r="BA1" s="538" t="s">
        <v>322</v>
      </c>
      <c r="BB1" s="26" t="s">
        <v>490</v>
      </c>
      <c r="BC1" s="26" t="s">
        <v>494</v>
      </c>
      <c r="BD1" s="26" t="s">
        <v>174</v>
      </c>
      <c r="BE1" s="26" t="s">
        <v>298</v>
      </c>
      <c r="BF1" s="26" t="s">
        <v>323</v>
      </c>
      <c r="BG1" s="38" t="s">
        <v>72</v>
      </c>
    </row>
    <row r="2" spans="1:59">
      <c r="A2" s="26" t="s">
        <v>340</v>
      </c>
      <c r="B2" s="26" t="s">
        <v>27</v>
      </c>
      <c r="C2" s="29" t="s">
        <v>345</v>
      </c>
      <c r="D2" s="26" t="s">
        <v>345</v>
      </c>
      <c r="E2" s="29"/>
      <c r="F2" s="29" t="s">
        <v>345</v>
      </c>
      <c r="G2" s="29" t="s">
        <v>346</v>
      </c>
      <c r="H2" s="29" t="s">
        <v>345</v>
      </c>
      <c r="I2" s="26" t="s">
        <v>345</v>
      </c>
      <c r="J2" s="26" t="s">
        <v>346</v>
      </c>
      <c r="K2" s="26" t="s">
        <v>345</v>
      </c>
      <c r="L2" s="26"/>
      <c r="M2" s="29"/>
      <c r="N2" s="29"/>
      <c r="O2" s="26" t="s">
        <v>346</v>
      </c>
      <c r="P2" s="26" t="s">
        <v>345</v>
      </c>
      <c r="Q2" s="26"/>
      <c r="R2" s="26"/>
      <c r="S2" s="26"/>
      <c r="T2" s="26"/>
      <c r="U2" s="29" t="s">
        <v>459</v>
      </c>
      <c r="V2" s="29"/>
      <c r="W2" s="29"/>
      <c r="X2" s="29"/>
      <c r="Y2" s="29"/>
      <c r="Z2" s="29"/>
      <c r="AA2" s="26" t="s">
        <v>7</v>
      </c>
      <c r="AB2" s="26" t="s">
        <v>7</v>
      </c>
      <c r="AC2" s="26" t="s">
        <v>7</v>
      </c>
      <c r="AD2" s="26"/>
      <c r="AE2" s="29"/>
      <c r="AF2" s="29"/>
      <c r="AG2" s="29" t="s">
        <v>458</v>
      </c>
      <c r="AH2" s="26" t="s">
        <v>230</v>
      </c>
      <c r="AI2" s="29"/>
      <c r="AJ2" s="29"/>
      <c r="AK2" s="26" t="s">
        <v>230</v>
      </c>
      <c r="AL2" s="116"/>
      <c r="AM2" s="116"/>
      <c r="AN2" s="602"/>
      <c r="AO2" s="9" t="s">
        <v>377</v>
      </c>
      <c r="AP2" s="9" t="s">
        <v>377</v>
      </c>
      <c r="AQ2" s="9" t="s">
        <v>377</v>
      </c>
      <c r="AR2" s="9" t="s">
        <v>377</v>
      </c>
      <c r="AS2" s="9" t="s">
        <v>377</v>
      </c>
      <c r="AT2" s="9" t="s">
        <v>377</v>
      </c>
      <c r="AU2" s="9" t="s">
        <v>377</v>
      </c>
      <c r="AV2" s="9" t="s">
        <v>377</v>
      </c>
      <c r="AW2" s="9" t="s">
        <v>377</v>
      </c>
      <c r="AX2" s="9" t="s">
        <v>24</v>
      </c>
      <c r="AY2" s="9" t="s">
        <v>24</v>
      </c>
      <c r="AZ2" s="9" t="s">
        <v>24</v>
      </c>
      <c r="BA2" s="9" t="s">
        <v>24</v>
      </c>
      <c r="BB2" s="9" t="s">
        <v>24</v>
      </c>
      <c r="BC2" s="9" t="s">
        <v>24</v>
      </c>
      <c r="BD2" s="9" t="s">
        <v>24</v>
      </c>
      <c r="BE2" s="9" t="s">
        <v>24</v>
      </c>
      <c r="BF2" s="9" t="s">
        <v>24</v>
      </c>
      <c r="BG2" s="10"/>
    </row>
    <row r="3" spans="1:59">
      <c r="A3" s="29" t="s">
        <v>56</v>
      </c>
      <c r="B3" s="33">
        <v>43437</v>
      </c>
      <c r="C3" s="511">
        <v>0.86864612964836807</v>
      </c>
      <c r="D3" s="29">
        <v>0.9</v>
      </c>
      <c r="E3" s="29">
        <v>1</v>
      </c>
      <c r="F3" s="116">
        <v>-0.496</v>
      </c>
      <c r="G3" s="116">
        <v>2</v>
      </c>
      <c r="H3" s="116">
        <v>1.05</v>
      </c>
      <c r="I3" s="29" t="s">
        <v>348</v>
      </c>
      <c r="J3" s="643">
        <v>2</v>
      </c>
      <c r="K3" s="29" t="s">
        <v>349</v>
      </c>
      <c r="L3" s="29">
        <v>1</v>
      </c>
      <c r="M3" s="29">
        <v>15.5</v>
      </c>
      <c r="N3" s="29">
        <v>125</v>
      </c>
      <c r="O3" s="643">
        <v>16</v>
      </c>
      <c r="P3" s="643">
        <v>120</v>
      </c>
      <c r="Q3" s="511">
        <v>1E-3</v>
      </c>
      <c r="R3" s="511">
        <v>5.8999999999999997E-2</v>
      </c>
      <c r="S3" s="511">
        <v>0.02</v>
      </c>
      <c r="T3" s="511">
        <v>1.7000000000000001E-2</v>
      </c>
      <c r="U3" s="31">
        <v>2</v>
      </c>
      <c r="V3" s="31">
        <v>1</v>
      </c>
      <c r="W3" s="29">
        <v>4</v>
      </c>
      <c r="X3" s="511">
        <v>5.7999999999999996E-2</v>
      </c>
      <c r="Y3" s="511">
        <v>1.9E-2</v>
      </c>
      <c r="Z3" s="511">
        <v>1.6E-2</v>
      </c>
      <c r="AA3" s="643">
        <v>0.8</v>
      </c>
      <c r="AB3" s="29" t="s">
        <v>326</v>
      </c>
      <c r="AC3" s="643">
        <v>0.2</v>
      </c>
      <c r="AD3" s="32">
        <v>4</v>
      </c>
      <c r="AE3" s="536">
        <v>8.8919999999999999E-2</v>
      </c>
      <c r="AF3" s="536">
        <v>9.4759999999999997E-2</v>
      </c>
      <c r="AG3" s="532">
        <v>6.1499999999999977</v>
      </c>
      <c r="AH3" s="643">
        <v>1.5</v>
      </c>
      <c r="AI3" s="532">
        <v>0.69010000000000005</v>
      </c>
      <c r="AJ3" s="603">
        <v>3.5602500000000002E-2</v>
      </c>
      <c r="AK3" s="643">
        <v>0.16</v>
      </c>
      <c r="AL3" s="116"/>
      <c r="AM3" s="116"/>
      <c r="AN3" s="195">
        <v>0.10225335074959119</v>
      </c>
      <c r="AO3" s="11">
        <v>35.894599999999997</v>
      </c>
      <c r="AP3" s="11">
        <v>20.212700000000002</v>
      </c>
      <c r="AQ3" s="11">
        <v>49.228372</v>
      </c>
      <c r="AR3" s="10">
        <v>1025.3892000000001</v>
      </c>
      <c r="AS3" s="11">
        <v>7.5331999999999999</v>
      </c>
      <c r="AT3" s="10">
        <v>102.803</v>
      </c>
      <c r="AU3" s="11">
        <v>8.1999999999999993</v>
      </c>
      <c r="AV3" s="11">
        <v>0.54769999999999996</v>
      </c>
      <c r="AW3" s="11">
        <v>0.98419999999999996</v>
      </c>
      <c r="AX3" s="11">
        <v>35.934699999999999</v>
      </c>
      <c r="AY3" s="11">
        <v>20.118300000000001</v>
      </c>
      <c r="AZ3" s="11">
        <v>49.183512</v>
      </c>
      <c r="BA3" s="10">
        <v>1025.4880000000001</v>
      </c>
      <c r="BB3" s="11">
        <v>7.5975000000000001</v>
      </c>
      <c r="BC3" s="10">
        <v>103.526</v>
      </c>
      <c r="BD3" s="11">
        <v>8.1999999999999993</v>
      </c>
      <c r="BE3" s="11">
        <v>0.77280000000000004</v>
      </c>
      <c r="BF3" s="11">
        <v>1.4975000000000001</v>
      </c>
      <c r="BG3" s="11">
        <v>6.5</v>
      </c>
    </row>
    <row r="4" spans="1:59">
      <c r="A4" s="29" t="s">
        <v>56</v>
      </c>
      <c r="B4" s="33">
        <v>43444</v>
      </c>
      <c r="C4" s="511">
        <v>0.47831664527083706</v>
      </c>
      <c r="D4" s="29" t="s">
        <v>350</v>
      </c>
      <c r="E4" s="29">
        <v>1</v>
      </c>
      <c r="F4" s="116">
        <v>0.14599999999999999</v>
      </c>
      <c r="G4" s="116">
        <v>2.38</v>
      </c>
      <c r="H4" s="116">
        <v>1.32</v>
      </c>
      <c r="I4" s="29" t="s">
        <v>348</v>
      </c>
      <c r="J4" s="643">
        <v>2</v>
      </c>
      <c r="K4" s="29" t="s">
        <v>349</v>
      </c>
      <c r="L4" s="29">
        <v>1</v>
      </c>
      <c r="M4" s="29">
        <v>15.3</v>
      </c>
      <c r="N4" s="29">
        <v>141</v>
      </c>
      <c r="O4" s="643">
        <v>15</v>
      </c>
      <c r="P4" s="643">
        <v>140</v>
      </c>
      <c r="Q4" s="29">
        <v>1E-3</v>
      </c>
      <c r="R4" s="29">
        <v>4.5999999999999999E-2</v>
      </c>
      <c r="S4" s="29">
        <v>1.4999999999999999E-2</v>
      </c>
      <c r="T4" s="29">
        <v>1.2999999999999999E-2</v>
      </c>
      <c r="U4" s="31">
        <v>2</v>
      </c>
      <c r="V4" s="31">
        <v>1</v>
      </c>
      <c r="W4" s="29">
        <v>4</v>
      </c>
      <c r="X4" s="511">
        <v>4.4999999999999998E-2</v>
      </c>
      <c r="Y4" s="511">
        <v>1.3999999999999999E-2</v>
      </c>
      <c r="Z4" s="511">
        <v>1.2E-2</v>
      </c>
      <c r="AA4" s="643">
        <v>0.6</v>
      </c>
      <c r="AB4" s="29" t="s">
        <v>326</v>
      </c>
      <c r="AC4" s="643">
        <v>0.1</v>
      </c>
      <c r="AD4" s="32">
        <v>4</v>
      </c>
      <c r="AE4" s="536">
        <v>8.9029999999999998E-2</v>
      </c>
      <c r="AF4" s="536">
        <v>9.4100000000000003E-2</v>
      </c>
      <c r="AG4" s="532">
        <v>5.3800000000000043</v>
      </c>
      <c r="AH4" s="643">
        <v>1.3</v>
      </c>
      <c r="AI4" s="532">
        <v>0.59709999999999996</v>
      </c>
      <c r="AJ4" s="603">
        <v>3.5602500000000002E-2</v>
      </c>
      <c r="AK4" s="643">
        <v>0.14000000000000001</v>
      </c>
      <c r="AL4" s="116"/>
      <c r="AM4" s="116"/>
      <c r="AN4" s="104">
        <v>0.11630477136189175</v>
      </c>
      <c r="AO4" s="11">
        <v>36.046900000000001</v>
      </c>
      <c r="AP4" s="11">
        <v>21.152000000000001</v>
      </c>
      <c r="AQ4" s="11">
        <v>50.397193000000001</v>
      </c>
      <c r="AR4" s="10">
        <v>1025.2507000000001</v>
      </c>
      <c r="AS4" s="11">
        <v>7.3342000000000001</v>
      </c>
      <c r="AT4" s="10">
        <v>101.892</v>
      </c>
      <c r="AU4" s="11">
        <v>8.1999999999999993</v>
      </c>
      <c r="AV4" s="11">
        <v>0.66090000000000004</v>
      </c>
      <c r="AW4" s="11">
        <v>1.1951000000000001</v>
      </c>
      <c r="AX4" s="11">
        <v>36.0794</v>
      </c>
      <c r="AY4" s="11">
        <v>21.0824</v>
      </c>
      <c r="AZ4" s="11">
        <v>50.368763999999999</v>
      </c>
      <c r="BA4" s="10">
        <v>1025.3363999999999</v>
      </c>
      <c r="BB4" s="11">
        <v>7.3666</v>
      </c>
      <c r="BC4" s="10">
        <v>102.23399999999999</v>
      </c>
      <c r="BD4" s="11">
        <v>8.1999999999999993</v>
      </c>
      <c r="BE4" s="11">
        <v>0.89370000000000005</v>
      </c>
      <c r="BF4" s="11">
        <v>1.1157999999999999</v>
      </c>
      <c r="BG4" s="11">
        <v>7.7</v>
      </c>
    </row>
    <row r="5" spans="1:59">
      <c r="A5" s="29" t="s">
        <v>56</v>
      </c>
      <c r="B5" s="33">
        <v>43451</v>
      </c>
      <c r="C5" s="511">
        <v>0.91674069133846336</v>
      </c>
      <c r="D5" s="31">
        <v>0.9</v>
      </c>
      <c r="E5" s="604">
        <v>1</v>
      </c>
      <c r="F5" s="604">
        <v>0.72599999999999998</v>
      </c>
      <c r="G5" s="604">
        <v>3.29</v>
      </c>
      <c r="H5" s="604">
        <v>3.25</v>
      </c>
      <c r="I5" s="29" t="s">
        <v>348</v>
      </c>
      <c r="J5" s="643">
        <v>3</v>
      </c>
      <c r="K5" s="643">
        <v>3</v>
      </c>
      <c r="L5" s="116">
        <v>1</v>
      </c>
      <c r="M5" s="116">
        <v>14.5</v>
      </c>
      <c r="N5" s="116">
        <v>123</v>
      </c>
      <c r="O5" s="643">
        <v>14</v>
      </c>
      <c r="P5" s="643">
        <v>120</v>
      </c>
      <c r="Q5" s="29">
        <v>1E-3</v>
      </c>
      <c r="R5" s="29">
        <v>8.8999999999999996E-2</v>
      </c>
      <c r="S5" s="29">
        <v>2.9000000000000001E-2</v>
      </c>
      <c r="T5" s="29">
        <v>2.4E-2</v>
      </c>
      <c r="U5" s="31">
        <v>2</v>
      </c>
      <c r="V5" s="31">
        <v>1</v>
      </c>
      <c r="W5" s="29">
        <v>4</v>
      </c>
      <c r="X5" s="511">
        <v>8.7999999999999995E-2</v>
      </c>
      <c r="Y5" s="511">
        <v>2.8000000000000001E-2</v>
      </c>
      <c r="Z5" s="511">
        <v>2.3E-2</v>
      </c>
      <c r="AA5" s="643">
        <v>1.2</v>
      </c>
      <c r="AB5" s="29" t="s">
        <v>326</v>
      </c>
      <c r="AC5" s="643">
        <v>0.3</v>
      </c>
      <c r="AD5" s="32">
        <v>4</v>
      </c>
      <c r="AE5" s="536">
        <v>9.0329999999999994E-2</v>
      </c>
      <c r="AF5" s="536">
        <v>9.7689999999999999E-2</v>
      </c>
      <c r="AG5" s="532">
        <v>7.6700000000000053</v>
      </c>
      <c r="AH5" s="643">
        <v>1.9</v>
      </c>
      <c r="AI5" s="532">
        <v>0.67510000000000003</v>
      </c>
      <c r="AJ5" s="603">
        <v>3.5602500000000002E-2</v>
      </c>
      <c r="AK5" s="643">
        <v>0.16</v>
      </c>
      <c r="AL5" s="116"/>
      <c r="AM5" s="116"/>
      <c r="AN5" s="104">
        <v>0.13641558209058718</v>
      </c>
      <c r="AO5" s="11">
        <v>36.168799999999997</v>
      </c>
      <c r="AP5" s="11">
        <v>21.734999999999999</v>
      </c>
      <c r="AQ5" s="11">
        <v>51.163358000000002</v>
      </c>
      <c r="AR5" s="10">
        <v>1025.182</v>
      </c>
      <c r="AS5" s="11">
        <v>7.0206</v>
      </c>
      <c r="AT5" s="10">
        <v>98.626999999999995</v>
      </c>
      <c r="AU5" s="11">
        <v>8.2989999999999995</v>
      </c>
      <c r="AV5" s="11">
        <v>0.59009999999999996</v>
      </c>
      <c r="AW5" s="11">
        <v>1.3998999999999999</v>
      </c>
      <c r="AX5" s="11">
        <v>36.301499999999997</v>
      </c>
      <c r="AY5" s="11">
        <v>21.724299999999999</v>
      </c>
      <c r="AZ5" s="11">
        <v>51.323138999999998</v>
      </c>
      <c r="BA5" s="10">
        <v>1025.3281999999999</v>
      </c>
      <c r="BB5" s="11">
        <v>7.0984999999999996</v>
      </c>
      <c r="BC5" s="10">
        <v>99.78</v>
      </c>
      <c r="BD5" s="11">
        <v>8.3309999999999995</v>
      </c>
      <c r="BE5" s="11">
        <v>0.7339</v>
      </c>
      <c r="BF5" s="11">
        <v>1.3689</v>
      </c>
      <c r="BG5" s="11">
        <v>5.9</v>
      </c>
    </row>
    <row r="6" spans="1:59">
      <c r="A6" s="29" t="s">
        <v>56</v>
      </c>
      <c r="B6" s="33">
        <v>43458</v>
      </c>
      <c r="C6" s="511">
        <v>0.68973958374825473</v>
      </c>
      <c r="D6" s="643">
        <v>0.7</v>
      </c>
      <c r="E6" s="604">
        <v>1</v>
      </c>
      <c r="F6" s="604">
        <v>0.96899999999999997</v>
      </c>
      <c r="G6" s="604">
        <v>3.25</v>
      </c>
      <c r="H6" s="604">
        <v>1.62</v>
      </c>
      <c r="I6" s="29" t="s">
        <v>348</v>
      </c>
      <c r="J6" s="643">
        <v>3</v>
      </c>
      <c r="K6" s="29" t="s">
        <v>349</v>
      </c>
      <c r="L6" s="604">
        <v>1</v>
      </c>
      <c r="M6" s="604">
        <v>13.3</v>
      </c>
      <c r="N6" s="604">
        <v>99.5</v>
      </c>
      <c r="O6" s="643">
        <v>13</v>
      </c>
      <c r="P6" s="643">
        <v>100</v>
      </c>
      <c r="Q6" s="116">
        <v>1E-3</v>
      </c>
      <c r="R6" s="116">
        <v>5.7000000000000002E-2</v>
      </c>
      <c r="S6" s="116">
        <v>1.7999999999999999E-2</v>
      </c>
      <c r="T6" s="116">
        <v>1.4999999999999999E-2</v>
      </c>
      <c r="U6" s="31">
        <v>2</v>
      </c>
      <c r="V6" s="31">
        <v>1</v>
      </c>
      <c r="W6" s="116">
        <v>4</v>
      </c>
      <c r="X6" s="511">
        <v>5.6000000000000001E-2</v>
      </c>
      <c r="Y6" s="511">
        <v>1.6999999999999998E-2</v>
      </c>
      <c r="Z6" s="511">
        <v>1.3999999999999999E-2</v>
      </c>
      <c r="AA6" s="643">
        <v>0.8</v>
      </c>
      <c r="AB6" s="29" t="s">
        <v>326</v>
      </c>
      <c r="AC6" s="643">
        <v>0.2</v>
      </c>
      <c r="AD6" s="32">
        <v>4</v>
      </c>
      <c r="AE6" s="536">
        <v>8.9319999999999997E-2</v>
      </c>
      <c r="AF6" s="536">
        <v>9.3700000000000006E-2</v>
      </c>
      <c r="AG6" s="532">
        <v>4.6900000000000084</v>
      </c>
      <c r="AH6" s="643">
        <v>1.2</v>
      </c>
      <c r="AI6" s="532">
        <v>0.49530000000000002</v>
      </c>
      <c r="AJ6" s="603">
        <v>3.5602500000000002E-2</v>
      </c>
      <c r="AK6" s="643">
        <v>0.11</v>
      </c>
      <c r="AL6" s="116"/>
      <c r="AM6" s="116"/>
      <c r="AN6" s="104">
        <v>0.10852294354899938</v>
      </c>
      <c r="AO6" s="11">
        <v>36.366799999999998</v>
      </c>
      <c r="AP6" s="11">
        <v>22.7562</v>
      </c>
      <c r="AQ6" s="11">
        <v>52.498899999999999</v>
      </c>
      <c r="AR6" s="10">
        <v>1025.0434</v>
      </c>
      <c r="AS6" s="11">
        <v>7.2243000000000004</v>
      </c>
      <c r="AT6" s="10">
        <v>103.452</v>
      </c>
      <c r="AU6" s="11">
        <v>8.2230000000000008</v>
      </c>
      <c r="AV6" s="11">
        <v>0.32779999999999998</v>
      </c>
      <c r="AW6" s="11">
        <v>0.89059999999999995</v>
      </c>
      <c r="AX6" s="11">
        <v>36.366399999999999</v>
      </c>
      <c r="AY6" s="11">
        <v>22.7438</v>
      </c>
      <c r="AZ6" s="11">
        <v>52.489311000000001</v>
      </c>
      <c r="BA6" s="10">
        <v>1025.0871</v>
      </c>
      <c r="BB6" s="11">
        <v>7.2266000000000004</v>
      </c>
      <c r="BC6" s="10">
        <v>103.462</v>
      </c>
      <c r="BD6" s="11">
        <v>8.2289999999999992</v>
      </c>
      <c r="BE6" s="11">
        <v>0.25779999999999997</v>
      </c>
      <c r="BF6" s="11">
        <v>0.99560000000000004</v>
      </c>
      <c r="BG6" s="11">
        <v>8.1999999999999993</v>
      </c>
    </row>
    <row r="7" spans="1:59">
      <c r="A7" s="29" t="s">
        <v>56</v>
      </c>
      <c r="B7" s="33">
        <v>43472</v>
      </c>
      <c r="C7" s="511">
        <v>0.34315583328485738</v>
      </c>
      <c r="D7" s="29" t="s">
        <v>350</v>
      </c>
      <c r="E7" s="604">
        <v>1</v>
      </c>
      <c r="F7" s="604">
        <v>0.38700000000000001</v>
      </c>
      <c r="G7" s="604">
        <v>2.11</v>
      </c>
      <c r="H7" s="604">
        <v>1.22</v>
      </c>
      <c r="I7" s="29" t="s">
        <v>348</v>
      </c>
      <c r="J7" s="643">
        <v>2</v>
      </c>
      <c r="K7" s="29" t="s">
        <v>349</v>
      </c>
      <c r="L7" s="604">
        <v>1</v>
      </c>
      <c r="M7" s="604">
        <v>12.4</v>
      </c>
      <c r="N7" s="604">
        <v>95.1</v>
      </c>
      <c r="O7" s="643">
        <v>12</v>
      </c>
      <c r="P7" s="643">
        <v>100</v>
      </c>
      <c r="Q7" s="116">
        <v>1E-3</v>
      </c>
      <c r="R7" s="116">
        <v>4.4999999999999998E-2</v>
      </c>
      <c r="S7" s="116">
        <v>1.4999999999999999E-2</v>
      </c>
      <c r="T7" s="116">
        <v>1.2999999999999999E-2</v>
      </c>
      <c r="U7" s="31">
        <v>2</v>
      </c>
      <c r="V7" s="31">
        <v>1</v>
      </c>
      <c r="W7" s="116">
        <v>4</v>
      </c>
      <c r="X7" s="511">
        <v>4.3999999999999997E-2</v>
      </c>
      <c r="Y7" s="511">
        <v>1.3999999999999999E-2</v>
      </c>
      <c r="Z7" s="511">
        <v>1.2E-2</v>
      </c>
      <c r="AA7" s="643">
        <v>0.6</v>
      </c>
      <c r="AB7" s="29" t="s">
        <v>326</v>
      </c>
      <c r="AC7" s="643">
        <v>0.1</v>
      </c>
      <c r="AD7" s="32">
        <v>4</v>
      </c>
      <c r="AE7" s="536">
        <v>8.8590000000000002E-2</v>
      </c>
      <c r="AF7" s="536">
        <v>9.5519999999999994E-2</v>
      </c>
      <c r="AG7" s="532">
        <v>7.2399999999999913</v>
      </c>
      <c r="AH7" s="643">
        <v>1.8</v>
      </c>
      <c r="AI7" s="532">
        <v>0.62939999999999996</v>
      </c>
      <c r="AJ7" s="603">
        <v>3.5602500000000002E-2</v>
      </c>
      <c r="AK7" s="643">
        <v>0.15</v>
      </c>
      <c r="AL7" s="116"/>
      <c r="AM7" s="116"/>
      <c r="AN7" s="104">
        <v>0.12273478163011826</v>
      </c>
      <c r="AO7" s="11">
        <v>36.581600000000002</v>
      </c>
      <c r="AP7" s="11">
        <v>23.0349</v>
      </c>
      <c r="AQ7" s="11">
        <v>53.073127999999997</v>
      </c>
      <c r="AR7" s="10">
        <v>1025.1252999999999</v>
      </c>
      <c r="AS7" s="11">
        <v>7.2455999999999996</v>
      </c>
      <c r="AT7" s="10">
        <v>104.39400000000001</v>
      </c>
      <c r="AU7" s="11">
        <v>8.202</v>
      </c>
      <c r="AV7" s="11">
        <v>0.34910000000000002</v>
      </c>
      <c r="AW7" s="11">
        <v>0.88890000000000002</v>
      </c>
      <c r="AX7" s="11">
        <v>36.589300000000001</v>
      </c>
      <c r="AY7" s="11">
        <v>22.892499999999998</v>
      </c>
      <c r="AZ7" s="11">
        <v>52.934480000000001</v>
      </c>
      <c r="BA7" s="10">
        <v>1025.2139999999999</v>
      </c>
      <c r="BB7" s="11">
        <v>6.7706999999999997</v>
      </c>
      <c r="BC7" s="10">
        <v>97.313999999999993</v>
      </c>
      <c r="BD7" s="11">
        <v>8.1929999999999996</v>
      </c>
      <c r="BE7" s="11">
        <v>0.46679999999999999</v>
      </c>
      <c r="BF7" s="11">
        <v>1.5302</v>
      </c>
      <c r="BG7" s="11">
        <v>6.8</v>
      </c>
    </row>
    <row r="8" spans="1:59">
      <c r="A8" s="29" t="s">
        <v>56</v>
      </c>
      <c r="B8" s="33">
        <v>43479</v>
      </c>
      <c r="C8" s="511">
        <v>0.25409385799118861</v>
      </c>
      <c r="D8" s="29" t="s">
        <v>350</v>
      </c>
      <c r="E8" s="604">
        <v>1</v>
      </c>
      <c r="F8" s="604">
        <v>-0.74</v>
      </c>
      <c r="G8" s="604">
        <v>1.91</v>
      </c>
      <c r="H8" s="604">
        <v>0.93500000000000005</v>
      </c>
      <c r="I8" s="29" t="s">
        <v>348</v>
      </c>
      <c r="J8" s="29" t="s">
        <v>349</v>
      </c>
      <c r="K8" s="29" t="s">
        <v>349</v>
      </c>
      <c r="L8" s="604">
        <v>1</v>
      </c>
      <c r="M8" s="604">
        <v>16</v>
      </c>
      <c r="N8" s="604">
        <v>115</v>
      </c>
      <c r="O8" s="643">
        <v>16</v>
      </c>
      <c r="P8" s="643">
        <v>120</v>
      </c>
      <c r="Q8" s="511">
        <v>1E-3</v>
      </c>
      <c r="R8" s="511">
        <v>7.9000000000000001E-2</v>
      </c>
      <c r="S8" s="511">
        <v>2.4E-2</v>
      </c>
      <c r="T8" s="511">
        <v>2.1000000000000001E-2</v>
      </c>
      <c r="U8" s="31">
        <v>2</v>
      </c>
      <c r="V8" s="31">
        <v>1</v>
      </c>
      <c r="W8" s="29">
        <v>4</v>
      </c>
      <c r="X8" s="511">
        <v>7.8E-2</v>
      </c>
      <c r="Y8" s="511">
        <v>2.3E-2</v>
      </c>
      <c r="Z8" s="511">
        <v>0.02</v>
      </c>
      <c r="AA8" s="643">
        <v>1.1000000000000001</v>
      </c>
      <c r="AB8" s="29" t="s">
        <v>326</v>
      </c>
      <c r="AC8" s="643">
        <v>0.2</v>
      </c>
      <c r="AD8" s="32">
        <v>4</v>
      </c>
      <c r="AE8" s="536">
        <v>8.9510000000000006E-2</v>
      </c>
      <c r="AF8" s="536">
        <v>9.8890000000000006E-2</v>
      </c>
      <c r="AG8" s="532">
        <v>9.69</v>
      </c>
      <c r="AH8" s="643">
        <v>2.4</v>
      </c>
      <c r="AI8" s="532">
        <v>0.77239999999999998</v>
      </c>
      <c r="AJ8" s="603">
        <v>3.5602500000000002E-2</v>
      </c>
      <c r="AK8" s="643">
        <v>0.18</v>
      </c>
      <c r="AL8" s="116"/>
      <c r="AM8" s="116"/>
      <c r="AN8" s="104">
        <v>0.12715602462134654</v>
      </c>
      <c r="AO8" s="11">
        <v>36.682699999999997</v>
      </c>
      <c r="AP8" s="11">
        <v>23.491700000000002</v>
      </c>
      <c r="AQ8" s="11">
        <v>53.695709999999998</v>
      </c>
      <c r="AR8" s="10">
        <v>1025.0679</v>
      </c>
      <c r="AS8" s="11">
        <v>6.9702000000000002</v>
      </c>
      <c r="AT8" s="10">
        <v>101.28400000000001</v>
      </c>
      <c r="AU8" s="11">
        <v>8.1523000000000003</v>
      </c>
      <c r="AV8" s="11">
        <v>0.73939999999999995</v>
      </c>
      <c r="AW8" s="11">
        <v>1.2907</v>
      </c>
      <c r="AX8" s="11">
        <v>36.7029</v>
      </c>
      <c r="AY8" s="11">
        <v>23.374300000000002</v>
      </c>
      <c r="AZ8" s="11">
        <v>53.599552000000003</v>
      </c>
      <c r="BA8" s="10">
        <v>1025.1601000000001</v>
      </c>
      <c r="BB8" s="11">
        <v>7.0385999999999997</v>
      </c>
      <c r="BC8" s="10">
        <v>102.08199999999999</v>
      </c>
      <c r="BD8" s="11">
        <v>8.1523000000000003</v>
      </c>
      <c r="BE8" s="11">
        <v>0.56320000000000003</v>
      </c>
      <c r="BF8" s="11">
        <v>1.7705</v>
      </c>
      <c r="BG8" s="11">
        <v>5.6</v>
      </c>
    </row>
    <row r="9" spans="1:59">
      <c r="A9" s="29" t="s">
        <v>56</v>
      </c>
      <c r="B9" s="33">
        <v>43486</v>
      </c>
      <c r="C9" s="511">
        <v>0.16321235577802681</v>
      </c>
      <c r="D9" s="29" t="s">
        <v>350</v>
      </c>
      <c r="E9" s="604">
        <v>1</v>
      </c>
      <c r="F9" s="604">
        <v>-0.67500000000000004</v>
      </c>
      <c r="G9" s="604">
        <v>2.4</v>
      </c>
      <c r="H9" s="604">
        <v>0.61399999999999999</v>
      </c>
      <c r="I9" s="29" t="s">
        <v>348</v>
      </c>
      <c r="J9" s="643">
        <v>2</v>
      </c>
      <c r="K9" s="29" t="s">
        <v>349</v>
      </c>
      <c r="L9" s="604">
        <v>1</v>
      </c>
      <c r="M9" s="604">
        <v>13.6</v>
      </c>
      <c r="N9" s="604">
        <v>118</v>
      </c>
      <c r="O9" s="643">
        <v>14</v>
      </c>
      <c r="P9" s="643">
        <v>120</v>
      </c>
      <c r="Q9" s="511">
        <v>0</v>
      </c>
      <c r="R9" s="511">
        <v>2.1999999999999999E-2</v>
      </c>
      <c r="S9" s="511">
        <v>7.0000000000000001E-3</v>
      </c>
      <c r="T9" s="511">
        <v>6.0000000000000001E-3</v>
      </c>
      <c r="U9" s="31">
        <v>2</v>
      </c>
      <c r="V9" s="31">
        <v>1</v>
      </c>
      <c r="W9" s="29">
        <v>4</v>
      </c>
      <c r="X9" s="511">
        <v>2.1999999999999999E-2</v>
      </c>
      <c r="Y9" s="511">
        <v>7.0000000000000001E-3</v>
      </c>
      <c r="Z9" s="511">
        <v>6.0000000000000001E-3</v>
      </c>
      <c r="AA9" s="643">
        <v>0.3</v>
      </c>
      <c r="AB9" s="29" t="s">
        <v>326</v>
      </c>
      <c r="AC9" s="29" t="s">
        <v>326</v>
      </c>
      <c r="AD9" s="32">
        <v>4</v>
      </c>
      <c r="AE9" s="536">
        <v>9.0279999999999999E-2</v>
      </c>
      <c r="AF9" s="536">
        <v>9.4969999999999999E-2</v>
      </c>
      <c r="AG9" s="532">
        <v>4.9999999999999991</v>
      </c>
      <c r="AH9" s="643">
        <v>1.2</v>
      </c>
      <c r="AI9" s="532">
        <v>0.48480000000000001</v>
      </c>
      <c r="AJ9" s="603">
        <v>3.5602500000000002E-2</v>
      </c>
      <c r="AK9" s="643">
        <v>0.11</v>
      </c>
      <c r="AL9" s="116"/>
      <c r="AM9" s="116"/>
      <c r="AN9" s="104">
        <v>0.10212719658272038</v>
      </c>
      <c r="AO9" s="11">
        <v>36.621699999999997</v>
      </c>
      <c r="AP9" s="11">
        <v>24.169</v>
      </c>
      <c r="AQ9" s="11">
        <v>54.348064000000001</v>
      </c>
      <c r="AR9" s="10">
        <v>1024.8227999999999</v>
      </c>
      <c r="AS9" s="11">
        <v>7.0016999999999996</v>
      </c>
      <c r="AT9" s="10">
        <v>102.9</v>
      </c>
      <c r="AU9" s="11">
        <v>8.0410000000000004</v>
      </c>
      <c r="AV9" s="11">
        <v>0.33710000000000001</v>
      </c>
      <c r="AW9" s="11">
        <v>0.623</v>
      </c>
      <c r="AX9" s="11">
        <v>36.716299999999997</v>
      </c>
      <c r="AY9" s="11">
        <v>23.685600000000001</v>
      </c>
      <c r="AZ9" s="11">
        <v>53.953178000000001</v>
      </c>
      <c r="BA9" s="10">
        <v>1025.0778</v>
      </c>
      <c r="BB9" s="11">
        <v>6.1959999999999997</v>
      </c>
      <c r="BC9" s="10">
        <v>90.355000000000004</v>
      </c>
      <c r="BD9" s="11">
        <v>8.0050000000000008</v>
      </c>
      <c r="BE9" s="11">
        <v>1.0586</v>
      </c>
      <c r="BF9" s="11">
        <v>1.6218999999999999</v>
      </c>
      <c r="BG9" s="11">
        <v>7</v>
      </c>
    </row>
    <row r="10" spans="1:59">
      <c r="A10" s="29" t="s">
        <v>56</v>
      </c>
      <c r="B10" s="33">
        <v>43494</v>
      </c>
      <c r="C10" s="511">
        <v>0.64878328300852262</v>
      </c>
      <c r="D10" s="643">
        <v>0.6</v>
      </c>
      <c r="E10" s="604">
        <v>1</v>
      </c>
      <c r="F10" s="604">
        <v>-0.40300000000000002</v>
      </c>
      <c r="G10" s="604">
        <v>2.4900000000000002</v>
      </c>
      <c r="H10" s="604">
        <v>0.73199999999999998</v>
      </c>
      <c r="I10" s="29" t="s">
        <v>348</v>
      </c>
      <c r="J10" s="643">
        <v>2</v>
      </c>
      <c r="K10" s="29" t="s">
        <v>349</v>
      </c>
      <c r="L10" s="604">
        <v>1</v>
      </c>
      <c r="M10" s="604">
        <v>14.4</v>
      </c>
      <c r="N10" s="604">
        <v>127</v>
      </c>
      <c r="O10" s="643">
        <v>14</v>
      </c>
      <c r="P10" s="643">
        <v>130</v>
      </c>
      <c r="Q10" s="511">
        <v>1E-3</v>
      </c>
      <c r="R10" s="511">
        <v>3.1E-2</v>
      </c>
      <c r="S10" s="511">
        <v>0.01</v>
      </c>
      <c r="T10" s="511">
        <v>8.9999999999999993E-3</v>
      </c>
      <c r="U10" s="31">
        <v>2</v>
      </c>
      <c r="V10" s="31">
        <v>1</v>
      </c>
      <c r="W10" s="29">
        <v>4</v>
      </c>
      <c r="X10" s="511">
        <v>0.03</v>
      </c>
      <c r="Y10" s="511">
        <v>9.0000000000000011E-3</v>
      </c>
      <c r="Z10" s="511">
        <v>8.0000000000000002E-3</v>
      </c>
      <c r="AA10" s="643">
        <v>0.4</v>
      </c>
      <c r="AB10" s="29" t="s">
        <v>326</v>
      </c>
      <c r="AC10" s="29" t="s">
        <v>326</v>
      </c>
      <c r="AD10" s="32">
        <v>4</v>
      </c>
      <c r="AE10" s="536">
        <v>8.9319999999999997E-2</v>
      </c>
      <c r="AF10" s="536">
        <v>9.5630000000000007E-2</v>
      </c>
      <c r="AG10" s="532">
        <v>6.6200000000000099</v>
      </c>
      <c r="AH10" s="643">
        <v>1.7</v>
      </c>
      <c r="AI10" s="532">
        <v>0.70699999999999996</v>
      </c>
      <c r="AJ10" s="603">
        <v>3.5602500000000002E-2</v>
      </c>
      <c r="AK10" s="643">
        <v>0.17</v>
      </c>
      <c r="AL10" s="116"/>
      <c r="AM10" s="116"/>
      <c r="AN10" s="104">
        <v>0.12266946395938962</v>
      </c>
      <c r="AO10" s="11">
        <v>36.809100000000001</v>
      </c>
      <c r="AP10" s="11">
        <v>23.033999999999999</v>
      </c>
      <c r="AQ10" s="11">
        <v>53.365031999999999</v>
      </c>
      <c r="AR10" s="10">
        <v>1025.2982</v>
      </c>
      <c r="AS10" s="11">
        <v>7.0114999999999998</v>
      </c>
      <c r="AT10" s="10">
        <v>101.152</v>
      </c>
      <c r="AU10" s="11">
        <v>8.0419999999999998</v>
      </c>
      <c r="AV10" s="11">
        <v>0.77029999999999998</v>
      </c>
      <c r="AW10" s="11">
        <v>0.88200000000000001</v>
      </c>
      <c r="AX10" s="11">
        <v>36.805100000000003</v>
      </c>
      <c r="AY10" s="11">
        <v>22.9361</v>
      </c>
      <c r="AZ10" s="11">
        <v>53.258673999999999</v>
      </c>
      <c r="BA10" s="10">
        <v>1025.3659</v>
      </c>
      <c r="BB10" s="11">
        <v>7.0205000000000002</v>
      </c>
      <c r="BC10" s="10">
        <v>101.107</v>
      </c>
      <c r="BD10" s="11">
        <v>8.0489999999999995</v>
      </c>
      <c r="BE10" s="11">
        <v>0.43580000000000002</v>
      </c>
      <c r="BF10" s="11">
        <v>0.99829999999999997</v>
      </c>
      <c r="BG10" s="11">
        <v>6.1</v>
      </c>
    </row>
    <row r="11" spans="1:59">
      <c r="A11" s="29" t="s">
        <v>56</v>
      </c>
      <c r="B11" s="33">
        <v>43500</v>
      </c>
      <c r="C11" s="511">
        <v>0.63496259197763605</v>
      </c>
      <c r="D11" s="643">
        <v>0.6</v>
      </c>
      <c r="E11" s="604">
        <v>1</v>
      </c>
      <c r="F11" s="604">
        <v>-5.8500000000000003E-2</v>
      </c>
      <c r="G11" s="604">
        <v>1.92</v>
      </c>
      <c r="H11" s="604">
        <v>0.92200000000000004</v>
      </c>
      <c r="I11" s="29" t="s">
        <v>348</v>
      </c>
      <c r="J11" s="29" t="s">
        <v>349</v>
      </c>
      <c r="K11" s="29" t="s">
        <v>349</v>
      </c>
      <c r="L11" s="604">
        <v>1</v>
      </c>
      <c r="M11" s="604">
        <v>16</v>
      </c>
      <c r="N11" s="604">
        <v>142</v>
      </c>
      <c r="O11" s="643">
        <v>16</v>
      </c>
      <c r="P11" s="643">
        <v>140</v>
      </c>
      <c r="Q11" s="511">
        <v>1.4E-2</v>
      </c>
      <c r="R11" s="511">
        <v>8.6999999999999994E-2</v>
      </c>
      <c r="S11" s="511">
        <v>3.6999999999999998E-2</v>
      </c>
      <c r="T11" s="511">
        <v>3.5000000000000003E-2</v>
      </c>
      <c r="U11" s="31">
        <v>2</v>
      </c>
      <c r="V11" s="31">
        <v>1</v>
      </c>
      <c r="W11" s="29">
        <v>4</v>
      </c>
      <c r="X11" s="511">
        <v>7.2999999999999995E-2</v>
      </c>
      <c r="Y11" s="511">
        <v>2.3E-2</v>
      </c>
      <c r="Z11" s="511">
        <v>2.1000000000000005E-2</v>
      </c>
      <c r="AA11" s="643">
        <v>1</v>
      </c>
      <c r="AB11" s="29" t="s">
        <v>326</v>
      </c>
      <c r="AC11" s="643">
        <v>0.3</v>
      </c>
      <c r="AD11" s="32">
        <v>4</v>
      </c>
      <c r="AE11" s="536">
        <v>8.8739999999999999E-2</v>
      </c>
      <c r="AF11" s="536">
        <v>9.8919999999999994E-2</v>
      </c>
      <c r="AG11" s="532">
        <v>10.489999999999995</v>
      </c>
      <c r="AH11" s="643">
        <v>2.6</v>
      </c>
      <c r="AI11" s="532">
        <v>0.94979999999999998</v>
      </c>
      <c r="AJ11" s="603">
        <v>3.5602500000000002E-2</v>
      </c>
      <c r="AK11" s="643">
        <v>0.23</v>
      </c>
      <c r="AL11" s="116"/>
      <c r="AM11" s="116"/>
      <c r="AN11" s="104">
        <v>0.13192809269772718</v>
      </c>
      <c r="AO11" s="11">
        <v>36.923900000000003</v>
      </c>
      <c r="AP11" s="11">
        <v>22.4802</v>
      </c>
      <c r="AQ11" s="11">
        <v>52.914034000000001</v>
      </c>
      <c r="AR11" s="10">
        <v>1025.5461</v>
      </c>
      <c r="AS11" s="11">
        <v>7.0293000000000001</v>
      </c>
      <c r="AT11" s="10">
        <v>100.498</v>
      </c>
      <c r="AU11" s="11">
        <v>8.1069999999999993</v>
      </c>
      <c r="AV11" s="11">
        <v>1.1322000000000001</v>
      </c>
      <c r="AW11" s="11">
        <v>1.4705999999999999</v>
      </c>
      <c r="AX11" s="11">
        <v>36.935299999999998</v>
      </c>
      <c r="AY11" s="11">
        <v>22.485900000000001</v>
      </c>
      <c r="AZ11" s="11">
        <v>52.938974000000002</v>
      </c>
      <c r="BA11" s="10">
        <v>1025.5940000000001</v>
      </c>
      <c r="BB11" s="11">
        <v>7.0552999999999999</v>
      </c>
      <c r="BC11" s="10">
        <v>100.887</v>
      </c>
      <c r="BD11" s="11">
        <v>8.1180000000000003</v>
      </c>
      <c r="BE11" s="11">
        <v>0.7893</v>
      </c>
      <c r="BF11" s="11">
        <v>1.6836</v>
      </c>
      <c r="BG11" s="11">
        <v>3.8</v>
      </c>
    </row>
    <row r="12" spans="1:59">
      <c r="A12" s="29" t="s">
        <v>56</v>
      </c>
      <c r="B12" s="33">
        <v>43507</v>
      </c>
      <c r="C12" s="511">
        <v>0.73903012678327018</v>
      </c>
      <c r="D12" s="643">
        <v>0.7</v>
      </c>
      <c r="E12" s="604">
        <v>1</v>
      </c>
      <c r="F12" s="604">
        <v>0.33</v>
      </c>
      <c r="G12" s="604">
        <v>1.38</v>
      </c>
      <c r="H12" s="604">
        <v>1.1299999999999999</v>
      </c>
      <c r="I12" s="29" t="s">
        <v>348</v>
      </c>
      <c r="J12" s="29" t="s">
        <v>349</v>
      </c>
      <c r="K12" s="29" t="s">
        <v>349</v>
      </c>
      <c r="L12" s="116">
        <v>1</v>
      </c>
      <c r="M12" s="116">
        <v>15.6</v>
      </c>
      <c r="N12" s="116">
        <v>149</v>
      </c>
      <c r="O12" s="643">
        <v>16</v>
      </c>
      <c r="P12" s="643">
        <v>150</v>
      </c>
      <c r="Q12" s="511">
        <v>1E-3</v>
      </c>
      <c r="R12" s="511">
        <v>5.3999999999999999E-2</v>
      </c>
      <c r="S12" s="511">
        <v>1.7000000000000001E-2</v>
      </c>
      <c r="T12" s="511">
        <v>1.4999999999999999E-2</v>
      </c>
      <c r="U12" s="31">
        <v>2</v>
      </c>
      <c r="V12" s="31">
        <v>1</v>
      </c>
      <c r="W12" s="29">
        <v>4</v>
      </c>
      <c r="X12" s="511">
        <v>5.2999999999999999E-2</v>
      </c>
      <c r="Y12" s="511">
        <v>1.6E-2</v>
      </c>
      <c r="Z12" s="511">
        <v>1.3999999999999999E-2</v>
      </c>
      <c r="AA12" s="643">
        <v>0.8</v>
      </c>
      <c r="AB12" s="29" t="s">
        <v>326</v>
      </c>
      <c r="AC12" s="643">
        <v>0.2</v>
      </c>
      <c r="AD12" s="32">
        <v>4</v>
      </c>
      <c r="AE12" s="536">
        <v>8.8279999999999997E-2</v>
      </c>
      <c r="AF12" s="536">
        <v>9.5890000000000003E-2</v>
      </c>
      <c r="AG12" s="532">
        <v>7.9200000000000053</v>
      </c>
      <c r="AH12" s="643">
        <v>2</v>
      </c>
      <c r="AI12" s="532">
        <v>0.74109999999999998</v>
      </c>
      <c r="AJ12" s="603">
        <v>3.5602500000000002E-2</v>
      </c>
      <c r="AK12" s="643">
        <v>0.18</v>
      </c>
      <c r="AL12" s="116"/>
      <c r="AM12" s="116"/>
      <c r="AN12" s="104">
        <v>0.11903637557396517</v>
      </c>
      <c r="AO12" s="11">
        <v>36.884599999999999</v>
      </c>
      <c r="AP12" s="11">
        <v>23.1188</v>
      </c>
      <c r="AQ12" s="11">
        <v>53.554022000000003</v>
      </c>
      <c r="AR12" s="10">
        <v>1025.3311000000001</v>
      </c>
      <c r="AS12" s="11">
        <v>7.0590999999999999</v>
      </c>
      <c r="AT12" s="10">
        <v>102.033</v>
      </c>
      <c r="AU12" s="11">
        <v>8.0660000000000007</v>
      </c>
      <c r="AV12" s="11">
        <v>0.41510000000000002</v>
      </c>
      <c r="AW12" s="11">
        <v>1.0891999999999999</v>
      </c>
      <c r="AX12" s="11">
        <v>36.892400000000002</v>
      </c>
      <c r="AY12" s="11">
        <v>23.1282</v>
      </c>
      <c r="AZ12" s="11">
        <v>53.578488999999998</v>
      </c>
      <c r="BA12" s="10">
        <v>1025.3762999999999</v>
      </c>
      <c r="BB12" s="11">
        <v>7.0387000000000004</v>
      </c>
      <c r="BC12" s="10">
        <v>101.761</v>
      </c>
      <c r="BD12" s="11">
        <v>8.07</v>
      </c>
      <c r="BE12" s="11">
        <v>0.29060000000000002</v>
      </c>
      <c r="BF12" s="11">
        <v>1.2229000000000001</v>
      </c>
      <c r="BG12" s="11">
        <v>5.9</v>
      </c>
    </row>
    <row r="13" spans="1:59">
      <c r="A13" s="29" t="s">
        <v>56</v>
      </c>
      <c r="B13" s="33">
        <v>43514</v>
      </c>
      <c r="C13" s="511">
        <v>3.2103534692162565</v>
      </c>
      <c r="D13" s="643">
        <v>3.2</v>
      </c>
      <c r="E13" s="604">
        <v>1</v>
      </c>
      <c r="F13" s="604">
        <v>3.65</v>
      </c>
      <c r="G13" s="604">
        <v>1.39</v>
      </c>
      <c r="H13" s="604">
        <v>2.98</v>
      </c>
      <c r="I13" s="643">
        <v>4</v>
      </c>
      <c r="J13" s="29" t="s">
        <v>349</v>
      </c>
      <c r="K13" s="643">
        <v>3</v>
      </c>
      <c r="L13" s="116">
        <v>1</v>
      </c>
      <c r="M13" s="116">
        <v>16.399999999999999</v>
      </c>
      <c r="N13" s="116">
        <v>142</v>
      </c>
      <c r="O13" s="643">
        <v>16</v>
      </c>
      <c r="P13" s="643">
        <v>140</v>
      </c>
      <c r="Q13" s="511">
        <v>1.2999999999999999E-2</v>
      </c>
      <c r="R13" s="511">
        <v>7.8E-2</v>
      </c>
      <c r="S13" s="511">
        <v>3.3000000000000002E-2</v>
      </c>
      <c r="T13" s="511">
        <v>0.03</v>
      </c>
      <c r="U13" s="31">
        <v>2</v>
      </c>
      <c r="V13" s="31">
        <v>1</v>
      </c>
      <c r="W13" s="29">
        <v>4</v>
      </c>
      <c r="X13" s="511">
        <v>6.5000000000000002E-2</v>
      </c>
      <c r="Y13" s="511">
        <v>2.0000000000000004E-2</v>
      </c>
      <c r="Z13" s="511">
        <v>1.7000000000000001E-2</v>
      </c>
      <c r="AA13" s="643">
        <v>0.9</v>
      </c>
      <c r="AB13" s="29" t="s">
        <v>326</v>
      </c>
      <c r="AC13" s="643">
        <v>0.2</v>
      </c>
      <c r="AD13" s="32">
        <v>4</v>
      </c>
      <c r="AE13" s="536">
        <v>8.974E-2</v>
      </c>
      <c r="AF13" s="536">
        <v>9.511E-2</v>
      </c>
      <c r="AG13" s="532">
        <v>5.68</v>
      </c>
      <c r="AH13" s="643">
        <v>1.4</v>
      </c>
      <c r="AI13" s="603">
        <v>0.73950000000000005</v>
      </c>
      <c r="AJ13" s="603">
        <v>3.5602500000000002E-2</v>
      </c>
      <c r="AK13" s="643">
        <v>0.18</v>
      </c>
      <c r="AL13" s="116"/>
      <c r="AM13" s="116"/>
      <c r="AN13" s="104">
        <v>0.12097770591653374</v>
      </c>
      <c r="AO13" s="11">
        <v>36.883000000000003</v>
      </c>
      <c r="AP13" s="11">
        <v>23.243099999999998</v>
      </c>
      <c r="AQ13" s="11">
        <v>53.686399000000002</v>
      </c>
      <c r="AR13" s="10">
        <v>1025.2926</v>
      </c>
      <c r="AS13" s="11">
        <v>6.9930000000000003</v>
      </c>
      <c r="AT13" s="10">
        <v>101.297</v>
      </c>
      <c r="AU13" s="11">
        <v>8.1010000000000009</v>
      </c>
      <c r="AV13" s="11">
        <v>0.42359999999999998</v>
      </c>
      <c r="AW13" s="11">
        <v>1.0993999999999999</v>
      </c>
      <c r="AX13" s="11">
        <v>36.8827</v>
      </c>
      <c r="AY13" s="11">
        <v>23.245899999999999</v>
      </c>
      <c r="AZ13" s="11">
        <v>53.693389000000003</v>
      </c>
      <c r="BA13" s="10">
        <v>1025.3340000000001</v>
      </c>
      <c r="BB13" s="11">
        <v>6.9984999999999999</v>
      </c>
      <c r="BC13" s="10">
        <v>101.381</v>
      </c>
      <c r="BD13" s="11">
        <v>8.1069999999999993</v>
      </c>
      <c r="BE13" s="11">
        <v>0.34910000000000002</v>
      </c>
      <c r="BF13" s="11">
        <v>1.4804999999999999</v>
      </c>
      <c r="BG13" s="11">
        <v>5.8</v>
      </c>
    </row>
    <row r="14" spans="1:59">
      <c r="A14" s="29" t="s">
        <v>56</v>
      </c>
      <c r="B14" s="33">
        <v>43521</v>
      </c>
      <c r="C14" s="511">
        <v>0.60330327459417898</v>
      </c>
      <c r="D14" s="643">
        <v>0.6</v>
      </c>
      <c r="E14" s="604">
        <v>1</v>
      </c>
      <c r="F14" s="604">
        <v>0.435</v>
      </c>
      <c r="G14" s="604">
        <v>1.9</v>
      </c>
      <c r="H14" s="604">
        <v>2.5</v>
      </c>
      <c r="I14" s="29" t="s">
        <v>348</v>
      </c>
      <c r="J14" s="29" t="s">
        <v>349</v>
      </c>
      <c r="K14" s="643">
        <v>2</v>
      </c>
      <c r="L14" s="116">
        <v>1</v>
      </c>
      <c r="M14" s="116">
        <v>13.3</v>
      </c>
      <c r="N14" s="116">
        <v>133</v>
      </c>
      <c r="O14" s="643">
        <v>13</v>
      </c>
      <c r="P14" s="643">
        <v>130</v>
      </c>
      <c r="Q14" s="511">
        <v>0</v>
      </c>
      <c r="R14" s="511">
        <v>5.8000000000000003E-2</v>
      </c>
      <c r="S14" s="511">
        <v>1.6E-2</v>
      </c>
      <c r="T14" s="511">
        <v>1.4E-2</v>
      </c>
      <c r="U14" s="31">
        <v>2</v>
      </c>
      <c r="V14" s="31">
        <v>1</v>
      </c>
      <c r="W14" s="29">
        <v>4</v>
      </c>
      <c r="X14" s="511">
        <v>5.8000000000000003E-2</v>
      </c>
      <c r="Y14" s="511">
        <v>1.6E-2</v>
      </c>
      <c r="Z14" s="511">
        <v>1.4E-2</v>
      </c>
      <c r="AA14" s="643">
        <v>0.8</v>
      </c>
      <c r="AB14" s="29" t="s">
        <v>326</v>
      </c>
      <c r="AC14" s="643">
        <v>0.2</v>
      </c>
      <c r="AD14" s="32">
        <v>4</v>
      </c>
      <c r="AE14" s="536">
        <v>9.0079999999999993E-2</v>
      </c>
      <c r="AF14" s="536">
        <v>9.7019999999999995E-2</v>
      </c>
      <c r="AG14" s="532">
        <v>7.2500000000000009</v>
      </c>
      <c r="AH14" s="643">
        <v>1.8</v>
      </c>
      <c r="AI14" s="603">
        <v>0.9304</v>
      </c>
      <c r="AJ14" s="603">
        <v>3.5602500000000002E-2</v>
      </c>
      <c r="AK14" s="643">
        <v>0.22</v>
      </c>
      <c r="AL14" s="116"/>
      <c r="AM14" s="116"/>
      <c r="AN14" s="104">
        <v>0.10608819869889888</v>
      </c>
      <c r="AO14" s="11">
        <v>36.880499999999998</v>
      </c>
      <c r="AP14" s="11">
        <v>24.044</v>
      </c>
      <c r="AQ14" s="11">
        <v>54.552475999999999</v>
      </c>
      <c r="AR14" s="10">
        <v>1025.0546999999999</v>
      </c>
      <c r="AS14" s="11">
        <v>6.8936999999999999</v>
      </c>
      <c r="AT14" s="10">
        <v>101.247</v>
      </c>
      <c r="AU14" s="11">
        <v>8.125</v>
      </c>
      <c r="AV14" s="11">
        <v>0.2969</v>
      </c>
      <c r="AW14" s="11">
        <v>1.1198999999999999</v>
      </c>
      <c r="AX14" s="11">
        <v>36.950000000000003</v>
      </c>
      <c r="AY14" s="11">
        <v>24.164400000000001</v>
      </c>
      <c r="AZ14" s="11">
        <v>54.779218999999998</v>
      </c>
      <c r="BA14" s="10">
        <v>1025.1139000000001</v>
      </c>
      <c r="BB14" s="11">
        <v>6.7794999999999996</v>
      </c>
      <c r="BC14" s="10">
        <v>99.813999999999993</v>
      </c>
      <c r="BD14" s="11">
        <v>8.1270000000000007</v>
      </c>
      <c r="BE14" s="11">
        <v>0.46760000000000002</v>
      </c>
      <c r="BF14" s="11">
        <v>1.3907</v>
      </c>
      <c r="BG14" s="11">
        <v>6.8</v>
      </c>
    </row>
    <row r="15" spans="1:59">
      <c r="A15" s="29" t="s">
        <v>56</v>
      </c>
      <c r="B15" s="33">
        <v>43528</v>
      </c>
      <c r="C15" s="511">
        <v>0.53193991992056311</v>
      </c>
      <c r="D15" s="643">
        <v>0.5</v>
      </c>
      <c r="E15" s="604">
        <v>1</v>
      </c>
      <c r="F15" s="604">
        <v>1.06</v>
      </c>
      <c r="G15" s="604">
        <v>1.84</v>
      </c>
      <c r="H15" s="604">
        <v>1.03</v>
      </c>
      <c r="I15" s="29" t="s">
        <v>348</v>
      </c>
      <c r="J15" s="29" t="s">
        <v>349</v>
      </c>
      <c r="K15" s="29" t="s">
        <v>349</v>
      </c>
      <c r="L15" s="116">
        <v>1</v>
      </c>
      <c r="M15" s="116">
        <v>13.9</v>
      </c>
      <c r="N15" s="116">
        <v>137</v>
      </c>
      <c r="O15" s="643">
        <v>14</v>
      </c>
      <c r="P15" s="643">
        <v>140</v>
      </c>
      <c r="Q15" s="511">
        <v>1E-3</v>
      </c>
      <c r="R15" s="511">
        <v>6.4000000000000001E-2</v>
      </c>
      <c r="S15" s="511">
        <v>1.9E-2</v>
      </c>
      <c r="T15" s="511">
        <v>1.7000000000000001E-2</v>
      </c>
      <c r="U15" s="31">
        <v>2</v>
      </c>
      <c r="V15" s="31">
        <v>1</v>
      </c>
      <c r="W15" s="29">
        <v>4</v>
      </c>
      <c r="X15" s="511">
        <v>6.3E-2</v>
      </c>
      <c r="Y15" s="511">
        <v>1.7999999999999999E-2</v>
      </c>
      <c r="Z15" s="511">
        <v>1.6E-2</v>
      </c>
      <c r="AA15" s="643">
        <v>0.9</v>
      </c>
      <c r="AB15" s="29" t="s">
        <v>326</v>
      </c>
      <c r="AC15" s="643">
        <v>0.2</v>
      </c>
      <c r="AD15" s="32">
        <v>4</v>
      </c>
      <c r="AE15" s="536">
        <v>8.9630000000000001E-2</v>
      </c>
      <c r="AF15" s="536">
        <v>9.5880000000000007E-2</v>
      </c>
      <c r="AG15" s="532">
        <v>6.5600000000000049</v>
      </c>
      <c r="AH15" s="643">
        <v>1.6</v>
      </c>
      <c r="AI15" s="603">
        <v>0.85499999999999998</v>
      </c>
      <c r="AJ15" s="603">
        <v>3.5602500000000002E-2</v>
      </c>
      <c r="AK15" s="643">
        <v>0.2</v>
      </c>
      <c r="AL15" s="116"/>
      <c r="AM15" s="116"/>
      <c r="AN15" s="104">
        <v>0.11400687681796978</v>
      </c>
      <c r="AO15" s="11">
        <v>37.0364</v>
      </c>
      <c r="AP15" s="11">
        <v>23.539100000000001</v>
      </c>
      <c r="AQ15" s="11">
        <v>54.206361999999999</v>
      </c>
      <c r="AR15" s="10">
        <v>1025.3221000000001</v>
      </c>
      <c r="AS15" s="11">
        <v>7.0503999999999998</v>
      </c>
      <c r="AT15" s="10">
        <v>102.744</v>
      </c>
      <c r="AU15" s="11">
        <v>8.1059999999999999</v>
      </c>
      <c r="AV15" s="11">
        <v>0.39340000000000003</v>
      </c>
      <c r="AW15" s="11">
        <v>1.2826</v>
      </c>
      <c r="AX15" s="11">
        <v>37.036299999999997</v>
      </c>
      <c r="AY15" s="11">
        <v>23.539300000000001</v>
      </c>
      <c r="AZ15" s="11">
        <v>54.211033999999998</v>
      </c>
      <c r="BA15" s="10">
        <v>1025.3648000000001</v>
      </c>
      <c r="BB15" s="11">
        <v>7.0358000000000001</v>
      </c>
      <c r="BC15" s="10">
        <v>102.53100000000001</v>
      </c>
      <c r="BD15" s="11">
        <v>8.1080000000000005</v>
      </c>
      <c r="BE15" s="11">
        <v>0.27550000000000002</v>
      </c>
      <c r="BF15" s="11">
        <v>1.4774</v>
      </c>
      <c r="BG15" s="11">
        <v>5.9</v>
      </c>
    </row>
    <row r="16" spans="1:59">
      <c r="A16" s="29" t="s">
        <v>56</v>
      </c>
      <c r="B16" s="33">
        <v>43535</v>
      </c>
      <c r="C16" s="605">
        <v>1.1160198547081628</v>
      </c>
      <c r="D16" s="643">
        <v>1.1000000000000001</v>
      </c>
      <c r="E16" s="604">
        <v>1</v>
      </c>
      <c r="F16" s="604">
        <v>0.93400000000000005</v>
      </c>
      <c r="G16" s="604">
        <v>2.36</v>
      </c>
      <c r="H16" s="604">
        <v>1.88</v>
      </c>
      <c r="I16" s="29" t="s">
        <v>348</v>
      </c>
      <c r="J16" s="643">
        <v>2</v>
      </c>
      <c r="K16" s="29" t="s">
        <v>349</v>
      </c>
      <c r="L16" s="116">
        <v>1</v>
      </c>
      <c r="M16" s="116">
        <v>14.2</v>
      </c>
      <c r="N16" s="116">
        <v>146</v>
      </c>
      <c r="O16" s="643">
        <v>14</v>
      </c>
      <c r="P16" s="643">
        <v>150</v>
      </c>
      <c r="Q16" s="511">
        <v>1E-3</v>
      </c>
      <c r="R16" s="511">
        <v>6.6000000000000003E-2</v>
      </c>
      <c r="S16" s="511">
        <v>2.1000000000000001E-2</v>
      </c>
      <c r="T16" s="511">
        <v>1.7999999999999999E-2</v>
      </c>
      <c r="U16" s="31">
        <v>2</v>
      </c>
      <c r="V16" s="31">
        <v>1</v>
      </c>
      <c r="W16" s="29">
        <v>4</v>
      </c>
      <c r="X16" s="511">
        <v>6.5000000000000002E-2</v>
      </c>
      <c r="Y16" s="511">
        <v>0.02</v>
      </c>
      <c r="Z16" s="511">
        <v>1.6999999999999998E-2</v>
      </c>
      <c r="AA16" s="643">
        <v>0.9</v>
      </c>
      <c r="AB16" s="29" t="s">
        <v>326</v>
      </c>
      <c r="AC16" s="643">
        <v>0.2</v>
      </c>
      <c r="AD16" s="32">
        <v>4</v>
      </c>
      <c r="AE16" s="536">
        <v>8.7550000000000003E-2</v>
      </c>
      <c r="AF16" s="536">
        <v>9.3280000000000002E-2</v>
      </c>
      <c r="AG16" s="532">
        <v>6.0399999999999983</v>
      </c>
      <c r="AH16" s="643">
        <v>1.5</v>
      </c>
      <c r="AI16" s="603">
        <v>0.70269999999999999</v>
      </c>
      <c r="AJ16" s="603">
        <v>3.5602500000000002E-2</v>
      </c>
      <c r="AK16" s="643">
        <v>0.17</v>
      </c>
      <c r="AL16" s="116"/>
      <c r="AM16" s="116"/>
      <c r="AN16" s="104">
        <v>0.12609716926484663</v>
      </c>
      <c r="AO16" s="11">
        <v>36.6995</v>
      </c>
      <c r="AP16" s="11">
        <v>23.275700000000001</v>
      </c>
      <c r="AQ16" s="11">
        <v>53.484532999999999</v>
      </c>
      <c r="AR16" s="10">
        <v>1025.1439</v>
      </c>
      <c r="AS16" s="11">
        <v>7.0176999999999996</v>
      </c>
      <c r="AT16" s="10">
        <v>101.604</v>
      </c>
      <c r="AU16" s="11">
        <v>8.1050000000000004</v>
      </c>
      <c r="AV16" s="11">
        <v>0.48509999999999998</v>
      </c>
      <c r="AW16" s="11">
        <v>1.0387999999999999</v>
      </c>
      <c r="AX16" s="11">
        <v>36.818300000000001</v>
      </c>
      <c r="AY16" s="11">
        <v>23.4481</v>
      </c>
      <c r="AZ16" s="11">
        <v>53.829149000000001</v>
      </c>
      <c r="BA16" s="10">
        <v>1025.2270000000001</v>
      </c>
      <c r="BB16" s="11">
        <v>6.8598999999999997</v>
      </c>
      <c r="BC16" s="10">
        <v>99.685000000000002</v>
      </c>
      <c r="BD16" s="11">
        <v>8.0960000000000001</v>
      </c>
      <c r="BE16" s="11">
        <v>0.63780000000000003</v>
      </c>
      <c r="BF16" s="11">
        <v>1.3208</v>
      </c>
      <c r="BG16" s="11">
        <v>6.9</v>
      </c>
    </row>
    <row r="17" spans="1:59">
      <c r="A17" s="29" t="s">
        <v>56</v>
      </c>
      <c r="B17" s="33">
        <v>43542</v>
      </c>
      <c r="C17" s="511">
        <v>0.88011838879150728</v>
      </c>
      <c r="D17" s="643">
        <v>0.9</v>
      </c>
      <c r="E17" s="604">
        <v>1</v>
      </c>
      <c r="F17" s="604">
        <v>0.57099999999999995</v>
      </c>
      <c r="G17" s="604">
        <v>2.96</v>
      </c>
      <c r="H17" s="604">
        <v>1.53</v>
      </c>
      <c r="I17" s="29" t="s">
        <v>348</v>
      </c>
      <c r="J17" s="643">
        <v>3</v>
      </c>
      <c r="K17" s="29" t="s">
        <v>349</v>
      </c>
      <c r="L17" s="116">
        <v>1</v>
      </c>
      <c r="M17" s="116">
        <v>15.4</v>
      </c>
      <c r="N17" s="116">
        <v>136</v>
      </c>
      <c r="O17" s="643">
        <v>15</v>
      </c>
      <c r="P17" s="643">
        <v>140</v>
      </c>
      <c r="Q17" s="116">
        <v>1E-3</v>
      </c>
      <c r="R17" s="116">
        <v>7.3999999999999996E-2</v>
      </c>
      <c r="S17" s="116">
        <v>2.1999999999999999E-2</v>
      </c>
      <c r="T17" s="116">
        <v>0.02</v>
      </c>
      <c r="U17" s="31">
        <v>2</v>
      </c>
      <c r="V17" s="31">
        <v>1</v>
      </c>
      <c r="W17" s="29">
        <v>4</v>
      </c>
      <c r="X17" s="511">
        <v>7.2999999999999995E-2</v>
      </c>
      <c r="Y17" s="511">
        <v>2.0999999999999998E-2</v>
      </c>
      <c r="Z17" s="511">
        <v>1.9E-2</v>
      </c>
      <c r="AA17" s="643">
        <v>1</v>
      </c>
      <c r="AB17" s="29" t="s">
        <v>326</v>
      </c>
      <c r="AC17" s="643">
        <v>0.2</v>
      </c>
      <c r="AD17" s="32">
        <v>4</v>
      </c>
      <c r="AE17" s="536">
        <v>9.0649999999999994E-2</v>
      </c>
      <c r="AF17" s="536">
        <v>9.7470000000000001E-2</v>
      </c>
      <c r="AG17" s="532">
        <v>7.1300000000000061</v>
      </c>
      <c r="AH17" s="643">
        <v>1.8</v>
      </c>
      <c r="AI17" s="603">
        <v>0.64300000000000002</v>
      </c>
      <c r="AJ17" s="603">
        <v>3.5602500000000002E-2</v>
      </c>
      <c r="AK17" s="643">
        <v>0.15</v>
      </c>
      <c r="AL17" s="116"/>
      <c r="AM17" s="116"/>
      <c r="AN17" s="104">
        <v>0.10108624000291555</v>
      </c>
      <c r="AO17" s="11">
        <v>36.813800000000001</v>
      </c>
      <c r="AP17" s="11">
        <v>24.731200000000001</v>
      </c>
      <c r="AQ17" s="11">
        <v>55.212400000000002</v>
      </c>
      <c r="AR17" s="10">
        <v>1024.7961</v>
      </c>
      <c r="AS17" s="11">
        <v>7.4737999999999998</v>
      </c>
      <c r="AT17" s="10">
        <v>111.01900000000001</v>
      </c>
      <c r="AU17" s="11">
        <v>8.0890000000000004</v>
      </c>
      <c r="AV17" s="11">
        <v>0.3705</v>
      </c>
      <c r="AW17" s="11">
        <v>2.1438999999999999</v>
      </c>
      <c r="AX17" s="11">
        <v>36.827300000000001</v>
      </c>
      <c r="AY17" s="11">
        <v>23.763300000000001</v>
      </c>
      <c r="AZ17" s="11">
        <v>54.181980000000003</v>
      </c>
      <c r="BA17" s="10">
        <v>1025.1366</v>
      </c>
      <c r="BB17" s="11">
        <v>7.1512000000000002</v>
      </c>
      <c r="BC17" s="10">
        <v>104.491</v>
      </c>
      <c r="BD17" s="11">
        <v>8.0990000000000002</v>
      </c>
      <c r="BE17" s="11">
        <v>0.71399999999999997</v>
      </c>
      <c r="BF17" s="11">
        <v>6.9128999999999996</v>
      </c>
      <c r="BG17" s="11">
        <v>8.3000000000000007</v>
      </c>
    </row>
    <row r="18" spans="1:59">
      <c r="A18" s="29" t="s">
        <v>56</v>
      </c>
      <c r="B18" s="33">
        <v>43549</v>
      </c>
      <c r="C18" s="511">
        <v>0.32284704788886509</v>
      </c>
      <c r="D18" s="29" t="s">
        <v>350</v>
      </c>
      <c r="E18" s="604">
        <v>1</v>
      </c>
      <c r="F18" s="604">
        <v>-0.19700000000000001</v>
      </c>
      <c r="G18" s="604">
        <v>2.16</v>
      </c>
      <c r="H18" s="604">
        <v>1.17</v>
      </c>
      <c r="I18" s="29" t="s">
        <v>348</v>
      </c>
      <c r="J18" s="643">
        <v>2</v>
      </c>
      <c r="K18" s="29" t="s">
        <v>349</v>
      </c>
      <c r="L18" s="116">
        <v>1</v>
      </c>
      <c r="M18" s="116">
        <v>14.9</v>
      </c>
      <c r="N18" s="116">
        <v>121</v>
      </c>
      <c r="O18" s="643">
        <v>15</v>
      </c>
      <c r="P18" s="643">
        <v>120</v>
      </c>
      <c r="Q18" s="116">
        <v>2E-3</v>
      </c>
      <c r="R18" s="116">
        <v>5.2999999999999999E-2</v>
      </c>
      <c r="S18" s="116">
        <v>1.7000000000000001E-2</v>
      </c>
      <c r="T18" s="116">
        <v>1.4999999999999999E-2</v>
      </c>
      <c r="U18" s="31">
        <v>2</v>
      </c>
      <c r="V18" s="31">
        <v>1</v>
      </c>
      <c r="W18" s="29">
        <v>4</v>
      </c>
      <c r="X18" s="511">
        <v>5.0999999999999997E-2</v>
      </c>
      <c r="Y18" s="511">
        <v>1.5000000000000001E-2</v>
      </c>
      <c r="Z18" s="511">
        <v>1.2999999999999999E-2</v>
      </c>
      <c r="AA18" s="643">
        <v>0.7</v>
      </c>
      <c r="AB18" s="29" t="s">
        <v>326</v>
      </c>
      <c r="AC18" s="643">
        <v>0.1</v>
      </c>
      <c r="AD18" s="32">
        <v>4</v>
      </c>
      <c r="AE18" s="536">
        <v>8.7910000000000002E-2</v>
      </c>
      <c r="AF18" s="536">
        <v>9.7019999999999995E-2</v>
      </c>
      <c r="AG18" s="532">
        <v>9.4199999999999928</v>
      </c>
      <c r="AH18" s="643">
        <v>2.4</v>
      </c>
      <c r="AI18" s="603">
        <v>0.82550000000000001</v>
      </c>
      <c r="AJ18" s="603">
        <v>3.5602500000000002E-2</v>
      </c>
      <c r="AK18" s="643">
        <v>0.2</v>
      </c>
      <c r="AL18" s="116"/>
      <c r="AM18" s="116"/>
      <c r="AN18" s="104">
        <v>8.9142172272221903E-2</v>
      </c>
      <c r="AO18" s="11">
        <v>36.976900000000001</v>
      </c>
      <c r="AP18" s="11">
        <v>22.9236</v>
      </c>
      <c r="AQ18" s="11">
        <v>53.461174999999997</v>
      </c>
      <c r="AR18" s="10">
        <v>1025.4581000000001</v>
      </c>
      <c r="AS18" s="11">
        <v>6.8863000000000003</v>
      </c>
      <c r="AT18" s="10">
        <v>99.251999999999995</v>
      </c>
      <c r="AU18" s="11">
        <v>8.0969999999999995</v>
      </c>
      <c r="AV18" s="11">
        <v>0.44290000000000002</v>
      </c>
      <c r="AW18" s="11">
        <v>1.1067</v>
      </c>
      <c r="AX18" s="11">
        <v>36.979599999999998</v>
      </c>
      <c r="AY18" s="11">
        <v>22.929300000000001</v>
      </c>
      <c r="AZ18" s="11">
        <v>53.475382000000003</v>
      </c>
      <c r="BA18" s="10">
        <v>1025.5017</v>
      </c>
      <c r="BB18" s="11">
        <v>6.8703000000000003</v>
      </c>
      <c r="BC18" s="10">
        <v>99.033000000000001</v>
      </c>
      <c r="BD18" s="11">
        <v>8.0960000000000001</v>
      </c>
      <c r="BE18" s="11">
        <v>0.60140000000000005</v>
      </c>
      <c r="BF18" s="11">
        <v>1.3421000000000001</v>
      </c>
      <c r="BG18" s="11">
        <v>6.4</v>
      </c>
    </row>
    <row r="19" spans="1:59">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537"/>
      <c r="AC19" s="537"/>
      <c r="AD19" s="26"/>
      <c r="AE19" s="26"/>
      <c r="AF19" s="26"/>
      <c r="AG19" s="26"/>
      <c r="AH19" s="104"/>
      <c r="AI19" s="104"/>
      <c r="AJ19" s="104"/>
      <c r="AK19" s="104"/>
      <c r="AL19" s="116"/>
      <c r="AM19" s="116"/>
      <c r="AN19" s="104"/>
      <c r="AO19" s="116"/>
      <c r="AP19" s="116"/>
      <c r="AQ19" s="116"/>
      <c r="AR19" s="116"/>
      <c r="AS19" s="116"/>
      <c r="AT19" s="116"/>
      <c r="AU19" s="116"/>
      <c r="AV19" s="116"/>
      <c r="AW19" s="116"/>
      <c r="AX19" s="116"/>
      <c r="AY19" s="116"/>
      <c r="AZ19" s="116"/>
      <c r="BA19" s="116"/>
      <c r="BB19" s="116"/>
      <c r="BC19" s="116"/>
      <c r="BD19" s="116"/>
      <c r="BE19" s="116"/>
      <c r="BF19" s="116"/>
      <c r="BG19" s="116"/>
    </row>
    <row r="20" spans="1:59">
      <c r="A20" s="29" t="s">
        <v>15</v>
      </c>
      <c r="B20" s="33">
        <v>43437</v>
      </c>
      <c r="C20" s="511">
        <v>0.47252440351986047</v>
      </c>
      <c r="D20" s="29" t="s">
        <v>350</v>
      </c>
      <c r="E20" s="29">
        <v>1</v>
      </c>
      <c r="F20" s="116">
        <v>-1.1599999999999999</v>
      </c>
      <c r="G20" s="116">
        <v>2.46</v>
      </c>
      <c r="H20" s="116">
        <v>1.02</v>
      </c>
      <c r="I20" s="29" t="s">
        <v>348</v>
      </c>
      <c r="J20" s="643">
        <v>2</v>
      </c>
      <c r="K20" s="29" t="s">
        <v>349</v>
      </c>
      <c r="L20" s="29">
        <v>1</v>
      </c>
      <c r="M20" s="29">
        <v>15</v>
      </c>
      <c r="N20" s="29">
        <v>120</v>
      </c>
      <c r="O20" s="643">
        <v>15</v>
      </c>
      <c r="P20" s="643">
        <v>120</v>
      </c>
      <c r="Q20" s="511">
        <v>0</v>
      </c>
      <c r="R20" s="511">
        <v>4.8000000000000001E-2</v>
      </c>
      <c r="S20" s="511">
        <v>1.4999999999999999E-2</v>
      </c>
      <c r="T20" s="511">
        <v>1.2999999999999999E-2</v>
      </c>
      <c r="U20" s="31">
        <v>2</v>
      </c>
      <c r="V20" s="31">
        <v>1</v>
      </c>
      <c r="W20" s="29">
        <v>4</v>
      </c>
      <c r="X20" s="511">
        <v>4.8000000000000001E-2</v>
      </c>
      <c r="Y20" s="511">
        <v>1.4999999999999999E-2</v>
      </c>
      <c r="Z20" s="511">
        <v>1.2999999999999999E-2</v>
      </c>
      <c r="AA20" s="643">
        <v>0.7</v>
      </c>
      <c r="AB20" s="29" t="s">
        <v>326</v>
      </c>
      <c r="AC20" s="643">
        <v>0.2</v>
      </c>
      <c r="AD20" s="32">
        <v>4</v>
      </c>
      <c r="AE20" s="536">
        <v>8.9529999999999998E-2</v>
      </c>
      <c r="AF20" s="536">
        <v>9.3039999999999998E-2</v>
      </c>
      <c r="AG20" s="532">
        <v>3.8199999999999994</v>
      </c>
      <c r="AH20" s="643">
        <v>1</v>
      </c>
      <c r="AI20" s="532">
        <v>0.48209999999999997</v>
      </c>
      <c r="AJ20" s="603">
        <v>3.5602500000000002E-2</v>
      </c>
      <c r="AK20" s="643">
        <v>0.11</v>
      </c>
      <c r="AL20" s="116"/>
      <c r="AM20" s="116"/>
      <c r="AN20" s="104">
        <v>9.3777209384345653E-2</v>
      </c>
      <c r="AO20" s="11">
        <v>35.947299999999998</v>
      </c>
      <c r="AP20" s="11">
        <v>20.128900000000002</v>
      </c>
      <c r="AQ20" s="11">
        <v>49.205486000000001</v>
      </c>
      <c r="AR20" s="10">
        <v>1025.4519</v>
      </c>
      <c r="AS20" s="11">
        <v>7.6971999999999996</v>
      </c>
      <c r="AT20" s="10">
        <v>104.913</v>
      </c>
      <c r="AU20" s="11">
        <v>8.1999999999999993</v>
      </c>
      <c r="AV20" s="11">
        <v>0.78990000000000005</v>
      </c>
      <c r="AW20" s="11">
        <v>0.7752</v>
      </c>
      <c r="AX20" s="11">
        <v>35.940399999999997</v>
      </c>
      <c r="AY20" s="11">
        <v>20.087800000000001</v>
      </c>
      <c r="AZ20" s="11">
        <v>49.158664000000002</v>
      </c>
      <c r="BA20" s="10">
        <v>1025.5001</v>
      </c>
      <c r="BB20" s="11">
        <v>7.6817000000000002</v>
      </c>
      <c r="BC20" s="10">
        <v>104.619</v>
      </c>
      <c r="BD20" s="11">
        <v>8.1999999999999993</v>
      </c>
      <c r="BE20" s="11">
        <v>0.46150000000000002</v>
      </c>
      <c r="BF20" s="11">
        <v>1.2455000000000001</v>
      </c>
      <c r="BG20" s="11">
        <v>6.7</v>
      </c>
    </row>
    <row r="21" spans="1:59">
      <c r="A21" s="29" t="s">
        <v>15</v>
      </c>
      <c r="B21" s="33">
        <v>43444</v>
      </c>
      <c r="C21" s="511">
        <v>0.47765889258821226</v>
      </c>
      <c r="D21" s="29" t="s">
        <v>350</v>
      </c>
      <c r="E21" s="29">
        <v>1</v>
      </c>
      <c r="F21" s="116">
        <v>-0.77300000000000002</v>
      </c>
      <c r="G21" s="116">
        <v>2.57</v>
      </c>
      <c r="H21" s="116">
        <v>1.17</v>
      </c>
      <c r="I21" s="29" t="s">
        <v>348</v>
      </c>
      <c r="J21" s="643">
        <v>3</v>
      </c>
      <c r="K21" s="29" t="s">
        <v>349</v>
      </c>
      <c r="L21" s="29">
        <v>1</v>
      </c>
      <c r="M21" s="29">
        <v>15.8</v>
      </c>
      <c r="N21" s="29">
        <v>113</v>
      </c>
      <c r="O21" s="643">
        <v>16</v>
      </c>
      <c r="P21" s="643">
        <v>110</v>
      </c>
      <c r="Q21" s="29">
        <v>1E-3</v>
      </c>
      <c r="R21" s="29">
        <v>5.1999999999999998E-2</v>
      </c>
      <c r="S21" s="29">
        <v>1.7000000000000001E-2</v>
      </c>
      <c r="T21" s="29">
        <v>1.4E-2</v>
      </c>
      <c r="U21" s="31">
        <v>2</v>
      </c>
      <c r="V21" s="31">
        <v>1</v>
      </c>
      <c r="W21" s="29">
        <v>4</v>
      </c>
      <c r="X21" s="511">
        <v>5.0999999999999997E-2</v>
      </c>
      <c r="Y21" s="511">
        <v>1.6E-2</v>
      </c>
      <c r="Z21" s="511">
        <v>1.3000000000000001E-2</v>
      </c>
      <c r="AA21" s="643">
        <v>0.7</v>
      </c>
      <c r="AB21" s="29" t="s">
        <v>326</v>
      </c>
      <c r="AC21" s="643">
        <v>0.1</v>
      </c>
      <c r="AD21" s="32">
        <v>4</v>
      </c>
      <c r="AE21" s="536">
        <v>9.0759999999999993E-2</v>
      </c>
      <c r="AF21" s="536">
        <v>9.6759999999999999E-2</v>
      </c>
      <c r="AG21" s="532">
        <v>6.3100000000000049</v>
      </c>
      <c r="AH21" s="643">
        <v>1.6</v>
      </c>
      <c r="AI21" s="532">
        <v>0.4834</v>
      </c>
      <c r="AJ21" s="603">
        <v>3.5602500000000002E-2</v>
      </c>
      <c r="AK21" s="643">
        <v>0.11</v>
      </c>
      <c r="AL21" s="116"/>
      <c r="AM21" s="116"/>
      <c r="AN21" s="104">
        <v>0.10515619539181527</v>
      </c>
      <c r="AO21" s="11">
        <v>36.104399999999998</v>
      </c>
      <c r="AP21" s="11">
        <v>20.921700000000001</v>
      </c>
      <c r="AQ21" s="11">
        <v>50.226778000000003</v>
      </c>
      <c r="AR21" s="10">
        <v>1025.3571999999999</v>
      </c>
      <c r="AS21" s="11">
        <v>7.5462999999999996</v>
      </c>
      <c r="AT21" s="10">
        <v>104.441</v>
      </c>
      <c r="AU21" s="11">
        <v>8.1999999999999993</v>
      </c>
      <c r="AV21" s="11">
        <v>0.42599999999999999</v>
      </c>
      <c r="AW21" s="11">
        <v>0.76890000000000003</v>
      </c>
      <c r="AX21" s="11">
        <v>36.101300000000002</v>
      </c>
      <c r="AY21" s="11">
        <v>20.898599999999998</v>
      </c>
      <c r="AZ21" s="11">
        <v>50.203074999999998</v>
      </c>
      <c r="BA21" s="10">
        <v>1025.4037000000001</v>
      </c>
      <c r="BB21" s="11">
        <v>7.5442</v>
      </c>
      <c r="BC21" s="10">
        <v>104.366</v>
      </c>
      <c r="BD21" s="11">
        <v>8.1999999999999993</v>
      </c>
      <c r="BE21" s="11">
        <v>0.55430000000000001</v>
      </c>
      <c r="BF21" s="11">
        <v>1.0258</v>
      </c>
      <c r="BG21" s="11">
        <v>7.3</v>
      </c>
    </row>
    <row r="22" spans="1:59">
      <c r="A22" s="29" t="s">
        <v>15</v>
      </c>
      <c r="B22" s="33">
        <v>43451</v>
      </c>
      <c r="C22" s="511">
        <v>1.3637120282420581</v>
      </c>
      <c r="D22" s="643">
        <v>1.4</v>
      </c>
      <c r="E22" s="604">
        <v>1</v>
      </c>
      <c r="F22" s="604">
        <v>1.24</v>
      </c>
      <c r="G22" s="604">
        <v>3.94</v>
      </c>
      <c r="H22" s="604">
        <v>1.32</v>
      </c>
      <c r="I22" s="29" t="s">
        <v>348</v>
      </c>
      <c r="J22" s="643">
        <v>4</v>
      </c>
      <c r="K22" s="29" t="s">
        <v>349</v>
      </c>
      <c r="L22" s="116">
        <v>1</v>
      </c>
      <c r="M22" s="116">
        <v>15.1</v>
      </c>
      <c r="N22" s="116">
        <v>111</v>
      </c>
      <c r="O22" s="643">
        <v>15</v>
      </c>
      <c r="P22" s="643">
        <v>110</v>
      </c>
      <c r="Q22" s="29">
        <v>1E-3</v>
      </c>
      <c r="R22" s="29">
        <v>6.3E-2</v>
      </c>
      <c r="S22" s="29">
        <v>2.1000000000000001E-2</v>
      </c>
      <c r="T22" s="29">
        <v>1.7000000000000001E-2</v>
      </c>
      <c r="U22" s="31">
        <v>2</v>
      </c>
      <c r="V22" s="31">
        <v>1</v>
      </c>
      <c r="W22" s="29">
        <v>4</v>
      </c>
      <c r="X22" s="511">
        <v>6.2E-2</v>
      </c>
      <c r="Y22" s="511">
        <v>0.02</v>
      </c>
      <c r="Z22" s="511">
        <v>1.6E-2</v>
      </c>
      <c r="AA22" s="643">
        <v>0.9</v>
      </c>
      <c r="AB22" s="29" t="s">
        <v>326</v>
      </c>
      <c r="AC22" s="643">
        <v>0.2</v>
      </c>
      <c r="AD22" s="32">
        <v>4</v>
      </c>
      <c r="AE22" s="536">
        <v>8.8779999999999998E-2</v>
      </c>
      <c r="AF22" s="536">
        <v>9.6659999999999996E-2</v>
      </c>
      <c r="AG22" s="532">
        <v>8.1899999999999977</v>
      </c>
      <c r="AH22" s="643">
        <v>2</v>
      </c>
      <c r="AI22" s="532">
        <v>0.56569999999999998</v>
      </c>
      <c r="AJ22" s="603">
        <v>3.5602500000000002E-2</v>
      </c>
      <c r="AK22" s="643">
        <v>0.13</v>
      </c>
      <c r="AL22" s="116"/>
      <c r="AM22" s="116"/>
      <c r="AN22" s="104">
        <v>0.11876893043214484</v>
      </c>
      <c r="AO22" s="11">
        <v>36.346400000000003</v>
      </c>
      <c r="AP22" s="11">
        <v>21.3964</v>
      </c>
      <c r="AQ22" s="11">
        <v>51.027881999999998</v>
      </c>
      <c r="AR22" s="10">
        <v>1025.4114</v>
      </c>
      <c r="AS22" s="11">
        <v>7.2579000000000002</v>
      </c>
      <c r="AT22" s="10">
        <v>101.452</v>
      </c>
      <c r="AU22" s="11">
        <v>8.2070000000000007</v>
      </c>
      <c r="AV22" s="11">
        <v>0.56320000000000003</v>
      </c>
      <c r="AW22" s="11">
        <v>1.0709</v>
      </c>
      <c r="AX22" s="11">
        <v>36.343499999999999</v>
      </c>
      <c r="AY22" s="11">
        <v>21.386099999999999</v>
      </c>
      <c r="AZ22" s="11">
        <v>51.017671</v>
      </c>
      <c r="BA22" s="10">
        <v>1025.4547</v>
      </c>
      <c r="BB22" s="11">
        <v>7.2480000000000002</v>
      </c>
      <c r="BC22" s="10">
        <v>101.29300000000001</v>
      </c>
      <c r="BD22" s="11">
        <v>8.2119999999999997</v>
      </c>
      <c r="BE22" s="11">
        <v>0.66659999999999997</v>
      </c>
      <c r="BF22" s="11">
        <v>1.2404999999999999</v>
      </c>
      <c r="BG22" s="11">
        <v>5.2</v>
      </c>
    </row>
    <row r="23" spans="1:59">
      <c r="A23" s="29" t="s">
        <v>15</v>
      </c>
      <c r="B23" s="33">
        <v>43458</v>
      </c>
      <c r="C23" s="511">
        <v>0.60562847675937059</v>
      </c>
      <c r="D23" s="643">
        <v>0.6</v>
      </c>
      <c r="E23" s="604">
        <v>1</v>
      </c>
      <c r="F23" s="604">
        <v>0.68700000000000006</v>
      </c>
      <c r="G23" s="604">
        <v>2.97</v>
      </c>
      <c r="H23" s="604">
        <v>1.21</v>
      </c>
      <c r="I23" s="29" t="s">
        <v>348</v>
      </c>
      <c r="J23" s="643">
        <v>3</v>
      </c>
      <c r="K23" s="29" t="s">
        <v>349</v>
      </c>
      <c r="L23" s="604">
        <v>1</v>
      </c>
      <c r="M23" s="604">
        <v>13.7</v>
      </c>
      <c r="N23" s="604">
        <v>113</v>
      </c>
      <c r="O23" s="643">
        <v>14</v>
      </c>
      <c r="P23" s="643">
        <v>110</v>
      </c>
      <c r="Q23" s="116">
        <v>1E-3</v>
      </c>
      <c r="R23" s="116">
        <v>5.8999999999999997E-2</v>
      </c>
      <c r="S23" s="116">
        <v>1.9E-2</v>
      </c>
      <c r="T23" s="116">
        <v>1.7000000000000001E-2</v>
      </c>
      <c r="U23" s="31">
        <v>2</v>
      </c>
      <c r="V23" s="31">
        <v>1</v>
      </c>
      <c r="W23" s="116">
        <v>4</v>
      </c>
      <c r="X23" s="511">
        <v>5.7999999999999996E-2</v>
      </c>
      <c r="Y23" s="511">
        <v>1.7999999999999999E-2</v>
      </c>
      <c r="Z23" s="511">
        <v>1.6E-2</v>
      </c>
      <c r="AA23" s="643">
        <v>0.8</v>
      </c>
      <c r="AB23" s="29" t="s">
        <v>326</v>
      </c>
      <c r="AC23" s="643">
        <v>0.2</v>
      </c>
      <c r="AD23" s="32">
        <v>4</v>
      </c>
      <c r="AE23" s="536">
        <v>8.9010000000000006E-2</v>
      </c>
      <c r="AF23" s="536">
        <v>9.4070000000000001E-2</v>
      </c>
      <c r="AG23" s="532">
        <v>5.3699999999999948</v>
      </c>
      <c r="AH23" s="643">
        <v>1.3</v>
      </c>
      <c r="AI23" s="532">
        <v>0.54600000000000004</v>
      </c>
      <c r="AJ23" s="603">
        <v>3.5602500000000002E-2</v>
      </c>
      <c r="AK23" s="643">
        <v>0.13</v>
      </c>
      <c r="AL23" s="116"/>
      <c r="AM23" s="116"/>
      <c r="AN23" s="104">
        <v>0.1064528699734288</v>
      </c>
      <c r="AO23" s="11">
        <v>36.413600000000002</v>
      </c>
      <c r="AP23" s="11">
        <v>22.755099999999999</v>
      </c>
      <c r="AQ23" s="11">
        <v>52.557642000000001</v>
      </c>
      <c r="AR23" s="10">
        <v>1025.0784000000001</v>
      </c>
      <c r="AS23" s="11">
        <v>7.1425000000000001</v>
      </c>
      <c r="AT23" s="10">
        <v>102.30800000000001</v>
      </c>
      <c r="AU23" s="11">
        <v>8.2119999999999997</v>
      </c>
      <c r="AV23" s="11">
        <v>0.14660000000000001</v>
      </c>
      <c r="AW23" s="11">
        <v>0.94199999999999995</v>
      </c>
      <c r="AX23" s="11">
        <v>36.446800000000003</v>
      </c>
      <c r="AY23" s="11">
        <v>22.784600000000001</v>
      </c>
      <c r="AZ23" s="11">
        <v>52.635976999999997</v>
      </c>
      <c r="BA23" s="10">
        <v>1025.1365000000001</v>
      </c>
      <c r="BB23" s="11">
        <v>7.125</v>
      </c>
      <c r="BC23" s="10">
        <v>102.129</v>
      </c>
      <c r="BD23" s="11">
        <v>8.2119999999999997</v>
      </c>
      <c r="BE23" s="11">
        <v>0.2641</v>
      </c>
      <c r="BF23" s="11">
        <v>0.99880000000000002</v>
      </c>
      <c r="BG23" s="11">
        <v>7.2</v>
      </c>
    </row>
    <row r="24" spans="1:59">
      <c r="A24" s="29" t="s">
        <v>15</v>
      </c>
      <c r="B24" s="33">
        <v>43472</v>
      </c>
      <c r="C24" s="511">
        <v>0.39400099063890354</v>
      </c>
      <c r="D24" s="29" t="s">
        <v>350</v>
      </c>
      <c r="E24" s="604">
        <v>1</v>
      </c>
      <c r="F24" s="604">
        <v>-9.4299999999999995E-2</v>
      </c>
      <c r="G24" s="604">
        <v>1.83</v>
      </c>
      <c r="H24" s="604">
        <v>0.79200000000000004</v>
      </c>
      <c r="I24" s="29" t="s">
        <v>348</v>
      </c>
      <c r="J24" s="29" t="s">
        <v>349</v>
      </c>
      <c r="K24" s="29" t="s">
        <v>349</v>
      </c>
      <c r="L24" s="604">
        <v>1</v>
      </c>
      <c r="M24" s="604">
        <v>14.2</v>
      </c>
      <c r="N24" s="604">
        <v>102</v>
      </c>
      <c r="O24" s="643">
        <v>14</v>
      </c>
      <c r="P24" s="643">
        <v>100</v>
      </c>
      <c r="Q24" s="116">
        <v>1E-3</v>
      </c>
      <c r="R24" s="116">
        <v>3.9E-2</v>
      </c>
      <c r="S24" s="116">
        <v>1.2999999999999999E-2</v>
      </c>
      <c r="T24" s="116">
        <v>1.0999999999999999E-2</v>
      </c>
      <c r="U24" s="31">
        <v>2</v>
      </c>
      <c r="V24" s="31">
        <v>1</v>
      </c>
      <c r="W24" s="116">
        <v>4</v>
      </c>
      <c r="X24" s="511">
        <v>3.7999999999999999E-2</v>
      </c>
      <c r="Y24" s="511">
        <v>1.2E-2</v>
      </c>
      <c r="Z24" s="511">
        <v>9.9999999999999985E-3</v>
      </c>
      <c r="AA24" s="643">
        <v>0.5</v>
      </c>
      <c r="AB24" s="29" t="s">
        <v>326</v>
      </c>
      <c r="AC24" s="643">
        <v>0.1</v>
      </c>
      <c r="AD24" s="32">
        <v>4</v>
      </c>
      <c r="AE24" s="536">
        <v>8.9529999999999998E-2</v>
      </c>
      <c r="AF24" s="536">
        <v>9.4769999999999993E-2</v>
      </c>
      <c r="AG24" s="532">
        <v>5.5499999999999945</v>
      </c>
      <c r="AH24" s="643">
        <v>1.4</v>
      </c>
      <c r="AI24" s="532">
        <v>0.49220000000000003</v>
      </c>
      <c r="AJ24" s="603">
        <v>3.5602500000000002E-2</v>
      </c>
      <c r="AK24" s="643">
        <v>0.11</v>
      </c>
      <c r="AL24" s="116"/>
      <c r="AM24" s="116"/>
      <c r="AN24" s="104">
        <v>0.1081656765711841</v>
      </c>
      <c r="AO24" s="11">
        <v>36.561700000000002</v>
      </c>
      <c r="AP24" s="11">
        <v>22.853200000000001</v>
      </c>
      <c r="AQ24" s="11">
        <v>52.852584</v>
      </c>
      <c r="AR24" s="10">
        <v>1025.1624999999999</v>
      </c>
      <c r="AS24" s="11">
        <v>7.1559999999999997</v>
      </c>
      <c r="AT24" s="10">
        <v>102.764</v>
      </c>
      <c r="AU24" s="11">
        <v>8.202</v>
      </c>
      <c r="AV24" s="11">
        <v>0.36120000000000002</v>
      </c>
      <c r="AW24" s="11">
        <v>0.71440000000000003</v>
      </c>
      <c r="AX24" s="11">
        <v>36.560499999999998</v>
      </c>
      <c r="AY24" s="11">
        <v>22.8157</v>
      </c>
      <c r="AZ24" s="11">
        <v>52.815103000000001</v>
      </c>
      <c r="BA24" s="10">
        <v>1025.2140999999999</v>
      </c>
      <c r="BB24" s="11">
        <v>7.1363000000000003</v>
      </c>
      <c r="BC24" s="10">
        <v>102.413</v>
      </c>
      <c r="BD24" s="11">
        <v>8.2080000000000002</v>
      </c>
      <c r="BE24" s="11">
        <v>0.4718</v>
      </c>
      <c r="BF24" s="11">
        <v>0.88439999999999996</v>
      </c>
      <c r="BG24" s="11">
        <v>7.1</v>
      </c>
    </row>
    <row r="25" spans="1:59">
      <c r="A25" s="29" t="s">
        <v>15</v>
      </c>
      <c r="B25" s="33">
        <v>43479</v>
      </c>
      <c r="C25" s="511">
        <v>0.19875635988246954</v>
      </c>
      <c r="D25" s="29" t="s">
        <v>350</v>
      </c>
      <c r="E25" s="604">
        <v>1</v>
      </c>
      <c r="F25" s="604">
        <v>0.86699999999999999</v>
      </c>
      <c r="G25" s="604">
        <v>2.76</v>
      </c>
      <c r="H25" s="604">
        <v>7.6600000000000001E-3</v>
      </c>
      <c r="I25" s="29" t="s">
        <v>348</v>
      </c>
      <c r="J25" s="643">
        <v>3</v>
      </c>
      <c r="K25" s="29" t="s">
        <v>349</v>
      </c>
      <c r="L25" s="604">
        <v>1</v>
      </c>
      <c r="M25" s="604">
        <v>16</v>
      </c>
      <c r="N25" s="604">
        <v>103</v>
      </c>
      <c r="O25" s="643">
        <v>16</v>
      </c>
      <c r="P25" s="643">
        <v>100</v>
      </c>
      <c r="Q25" s="511">
        <v>3.0000000000000001E-3</v>
      </c>
      <c r="R25" s="511">
        <v>6.0999999999999999E-2</v>
      </c>
      <c r="S25" s="511">
        <v>0.02</v>
      </c>
      <c r="T25" s="511">
        <v>1.7000000000000001E-2</v>
      </c>
      <c r="U25" s="31">
        <v>2</v>
      </c>
      <c r="V25" s="31">
        <v>1</v>
      </c>
      <c r="W25" s="29">
        <v>4</v>
      </c>
      <c r="X25" s="511">
        <v>5.7999999999999996E-2</v>
      </c>
      <c r="Y25" s="511">
        <v>1.7000000000000001E-2</v>
      </c>
      <c r="Z25" s="511">
        <v>1.4000000000000002E-2</v>
      </c>
      <c r="AA25" s="643">
        <v>0.8</v>
      </c>
      <c r="AB25" s="29" t="s">
        <v>326</v>
      </c>
      <c r="AC25" s="643">
        <v>0.1</v>
      </c>
      <c r="AD25" s="32">
        <v>4</v>
      </c>
      <c r="AE25" s="536">
        <v>8.9330000000000007E-2</v>
      </c>
      <c r="AF25" s="536">
        <v>9.5829999999999999E-2</v>
      </c>
      <c r="AG25" s="532">
        <v>6.8099999999999916</v>
      </c>
      <c r="AH25" s="643">
        <v>1.7</v>
      </c>
      <c r="AI25" s="532">
        <v>0.57269999999999999</v>
      </c>
      <c r="AJ25" s="603">
        <v>3.5602500000000002E-2</v>
      </c>
      <c r="AK25" s="643">
        <v>0.13</v>
      </c>
      <c r="AL25" s="116"/>
      <c r="AM25" s="116"/>
      <c r="AN25" s="104">
        <v>0.12435587969884426</v>
      </c>
      <c r="AO25" s="11">
        <v>36.682299999999998</v>
      </c>
      <c r="AP25" s="11">
        <v>23.172599999999999</v>
      </c>
      <c r="AQ25" s="11">
        <v>53.351087999999997</v>
      </c>
      <c r="AR25" s="10">
        <v>1025.1613</v>
      </c>
      <c r="AS25" s="11">
        <v>7.0144000000000002</v>
      </c>
      <c r="AT25" s="10">
        <v>101.364</v>
      </c>
      <c r="AU25" s="11">
        <v>8.1523000000000003</v>
      </c>
      <c r="AV25" s="11">
        <v>0.43719999999999998</v>
      </c>
      <c r="AW25" s="11">
        <v>0.78790000000000004</v>
      </c>
      <c r="AX25" s="11">
        <v>36.688400000000001</v>
      </c>
      <c r="AY25" s="11">
        <v>23.170400000000001</v>
      </c>
      <c r="AZ25" s="11">
        <v>53.360995000000003</v>
      </c>
      <c r="BA25" s="10">
        <v>1025.2093</v>
      </c>
      <c r="BB25" s="11">
        <v>7.0353000000000003</v>
      </c>
      <c r="BC25" s="10">
        <v>101.666</v>
      </c>
      <c r="BD25" s="11">
        <v>8.1523000000000003</v>
      </c>
      <c r="BE25" s="11">
        <v>0.37030000000000002</v>
      </c>
      <c r="BF25" s="11">
        <v>1.0463</v>
      </c>
      <c r="BG25" s="11">
        <v>6.3</v>
      </c>
    </row>
    <row r="26" spans="1:59">
      <c r="A26" s="29" t="s">
        <v>15</v>
      </c>
      <c r="B26" s="33">
        <v>43486</v>
      </c>
      <c r="C26" s="511">
        <v>0.13647378154308759</v>
      </c>
      <c r="D26" s="29" t="s">
        <v>350</v>
      </c>
      <c r="E26" s="604">
        <v>1</v>
      </c>
      <c r="F26" s="604">
        <v>-1.7500000000000002E-2</v>
      </c>
      <c r="G26" s="604">
        <v>2.4</v>
      </c>
      <c r="H26" s="604">
        <v>0.77800000000000002</v>
      </c>
      <c r="I26" s="29" t="s">
        <v>348</v>
      </c>
      <c r="J26" s="643">
        <v>2</v>
      </c>
      <c r="K26" s="29" t="s">
        <v>349</v>
      </c>
      <c r="L26" s="604">
        <v>1</v>
      </c>
      <c r="M26" s="604">
        <v>15.9</v>
      </c>
      <c r="N26" s="604">
        <v>127</v>
      </c>
      <c r="O26" s="643">
        <v>16</v>
      </c>
      <c r="P26" s="643">
        <v>130</v>
      </c>
      <c r="Q26" s="511">
        <v>1E-3</v>
      </c>
      <c r="R26" s="511">
        <v>3.4000000000000002E-2</v>
      </c>
      <c r="S26" s="511">
        <v>1.0999999999999999E-2</v>
      </c>
      <c r="T26" s="511">
        <v>0.01</v>
      </c>
      <c r="U26" s="31">
        <v>2</v>
      </c>
      <c r="V26" s="31">
        <v>1</v>
      </c>
      <c r="W26" s="29">
        <v>4</v>
      </c>
      <c r="X26" s="511">
        <v>3.3000000000000002E-2</v>
      </c>
      <c r="Y26" s="511">
        <v>9.9999999999999985E-3</v>
      </c>
      <c r="Z26" s="511">
        <v>9.0000000000000011E-3</v>
      </c>
      <c r="AA26" s="643">
        <v>0.5</v>
      </c>
      <c r="AB26" s="29" t="s">
        <v>326</v>
      </c>
      <c r="AC26" s="643">
        <v>0.1</v>
      </c>
      <c r="AD26" s="32">
        <v>4</v>
      </c>
      <c r="AE26" s="536">
        <v>8.9609999999999995E-2</v>
      </c>
      <c r="AF26" s="536">
        <v>9.6149999999999999E-2</v>
      </c>
      <c r="AG26" s="532">
        <v>6.8500000000000041</v>
      </c>
      <c r="AH26" s="643">
        <v>1.7</v>
      </c>
      <c r="AI26" s="532">
        <v>0.71368095183035407</v>
      </c>
      <c r="AJ26" s="603">
        <v>3.5602500000000002E-2</v>
      </c>
      <c r="AK26" s="643">
        <v>0.17</v>
      </c>
      <c r="AL26" s="116"/>
      <c r="AM26" s="116"/>
      <c r="AN26" s="104">
        <v>0.10886621351540408</v>
      </c>
      <c r="AO26" s="11">
        <v>36.723999999999997</v>
      </c>
      <c r="AP26" s="11">
        <v>24.0273</v>
      </c>
      <c r="AQ26" s="11">
        <v>54.328977000000002</v>
      </c>
      <c r="AR26" s="10">
        <v>1024.9405999999999</v>
      </c>
      <c r="AS26" s="11">
        <v>7.0475000000000003</v>
      </c>
      <c r="AT26" s="10">
        <v>103.38200000000001</v>
      </c>
      <c r="AU26" s="11">
        <v>8.0429999999999993</v>
      </c>
      <c r="AV26" s="11">
        <v>0.14319999999999999</v>
      </c>
      <c r="AW26" s="11">
        <v>0.6764</v>
      </c>
      <c r="AX26" s="11">
        <v>36.719499999999996</v>
      </c>
      <c r="AY26" s="11">
        <v>23.604399999999998</v>
      </c>
      <c r="AZ26" s="11">
        <v>53.869759999999999</v>
      </c>
      <c r="BA26" s="10">
        <v>1025.1052</v>
      </c>
      <c r="BB26" s="11">
        <v>6.2766999999999999</v>
      </c>
      <c r="BC26" s="10">
        <v>91.405000000000001</v>
      </c>
      <c r="BD26" s="11">
        <v>8.01</v>
      </c>
      <c r="BE26" s="11">
        <v>0.9264</v>
      </c>
      <c r="BF26" s="11">
        <v>1.46</v>
      </c>
      <c r="BG26" s="11">
        <v>6.5</v>
      </c>
    </row>
    <row r="27" spans="1:59">
      <c r="A27" s="29" t="s">
        <v>15</v>
      </c>
      <c r="B27" s="33">
        <v>43494</v>
      </c>
      <c r="C27" s="511">
        <v>0.45866077309038217</v>
      </c>
      <c r="D27" s="29" t="s">
        <v>350</v>
      </c>
      <c r="E27" s="604">
        <v>1</v>
      </c>
      <c r="F27" s="604">
        <v>-1.03</v>
      </c>
      <c r="G27" s="604">
        <v>2.62</v>
      </c>
      <c r="H27" s="604">
        <v>0.59899999999999998</v>
      </c>
      <c r="I27" s="29" t="s">
        <v>348</v>
      </c>
      <c r="J27" s="643">
        <v>3</v>
      </c>
      <c r="K27" s="29" t="s">
        <v>349</v>
      </c>
      <c r="L27" s="604">
        <v>1</v>
      </c>
      <c r="M27" s="604">
        <v>14.1</v>
      </c>
      <c r="N27" s="604">
        <v>119</v>
      </c>
      <c r="O27" s="643">
        <v>14</v>
      </c>
      <c r="P27" s="643">
        <v>120</v>
      </c>
      <c r="Q27" s="511">
        <v>1E-3</v>
      </c>
      <c r="R27" s="511">
        <v>3.6999999999999998E-2</v>
      </c>
      <c r="S27" s="511">
        <v>1.2E-2</v>
      </c>
      <c r="T27" s="511">
        <v>0.01</v>
      </c>
      <c r="U27" s="31">
        <v>2</v>
      </c>
      <c r="V27" s="31">
        <v>1</v>
      </c>
      <c r="W27" s="29">
        <v>4</v>
      </c>
      <c r="X27" s="511">
        <v>3.5999999999999997E-2</v>
      </c>
      <c r="Y27" s="511">
        <v>1.0999999999999999E-2</v>
      </c>
      <c r="Z27" s="511">
        <v>9.0000000000000011E-3</v>
      </c>
      <c r="AA27" s="643">
        <v>0.5</v>
      </c>
      <c r="AB27" s="29" t="s">
        <v>326</v>
      </c>
      <c r="AC27" s="29" t="s">
        <v>326</v>
      </c>
      <c r="AD27" s="32">
        <v>4</v>
      </c>
      <c r="AE27" s="536">
        <v>9.0359999999999996E-2</v>
      </c>
      <c r="AF27" s="536">
        <v>9.6610000000000001E-2</v>
      </c>
      <c r="AG27" s="532">
        <v>6.5600000000000049</v>
      </c>
      <c r="AH27" s="643">
        <v>1.6</v>
      </c>
      <c r="AI27" s="532">
        <v>0.5696</v>
      </c>
      <c r="AJ27" s="603">
        <v>3.5602500000000002E-2</v>
      </c>
      <c r="AK27" s="643">
        <v>0.13</v>
      </c>
      <c r="AL27" s="116"/>
      <c r="AM27" s="116"/>
      <c r="AN27" s="104">
        <v>0.1280271553503079</v>
      </c>
      <c r="AO27" s="11">
        <v>36.781100000000002</v>
      </c>
      <c r="AP27" s="11">
        <v>22.686199999999999</v>
      </c>
      <c r="AQ27" s="11">
        <v>52.954039000000002</v>
      </c>
      <c r="AR27" s="10">
        <v>1025.3775000000001</v>
      </c>
      <c r="AS27" s="11">
        <v>7.1273</v>
      </c>
      <c r="AT27" s="10">
        <v>102.184</v>
      </c>
      <c r="AU27" s="11">
        <v>8.0500000000000007</v>
      </c>
      <c r="AV27" s="11">
        <v>0.43769999999999998</v>
      </c>
      <c r="AW27" s="11">
        <v>0.82169999999999999</v>
      </c>
      <c r="AX27" s="11">
        <v>36.7806</v>
      </c>
      <c r="AY27" s="11">
        <v>22.6951</v>
      </c>
      <c r="AZ27" s="11">
        <v>52.967436999999997</v>
      </c>
      <c r="BA27" s="10">
        <v>1025.4172000000001</v>
      </c>
      <c r="BB27" s="11">
        <v>7.1143999999999998</v>
      </c>
      <c r="BC27" s="10">
        <v>102.014</v>
      </c>
      <c r="BD27" s="11">
        <v>8.0540000000000003</v>
      </c>
      <c r="BE27" s="11">
        <v>0.43540000000000001</v>
      </c>
      <c r="BF27" s="11">
        <v>0.97440000000000004</v>
      </c>
      <c r="BG27" s="11">
        <v>5.7</v>
      </c>
    </row>
    <row r="28" spans="1:59">
      <c r="A28" s="29" t="s">
        <v>15</v>
      </c>
      <c r="B28" s="33">
        <v>43500</v>
      </c>
      <c r="C28" s="511">
        <v>0.25096296548867064</v>
      </c>
      <c r="D28" s="29" t="s">
        <v>350</v>
      </c>
      <c r="E28" s="604">
        <v>1</v>
      </c>
      <c r="F28" s="604">
        <v>0.20399999999999999</v>
      </c>
      <c r="G28" s="604">
        <v>2.35</v>
      </c>
      <c r="H28" s="604">
        <v>0.5</v>
      </c>
      <c r="I28" s="29" t="s">
        <v>348</v>
      </c>
      <c r="J28" s="643">
        <v>2</v>
      </c>
      <c r="K28" s="29" t="s">
        <v>349</v>
      </c>
      <c r="L28" s="604">
        <v>1</v>
      </c>
      <c r="M28" s="604">
        <v>15</v>
      </c>
      <c r="N28" s="604">
        <v>127</v>
      </c>
      <c r="O28" s="643">
        <v>15</v>
      </c>
      <c r="P28" s="643">
        <v>130</v>
      </c>
      <c r="Q28" s="511">
        <v>1E-3</v>
      </c>
      <c r="R28" s="511">
        <v>6.4000000000000001E-2</v>
      </c>
      <c r="S28" s="511">
        <v>1.9E-2</v>
      </c>
      <c r="T28" s="511">
        <v>1.7000000000000001E-2</v>
      </c>
      <c r="U28" s="31">
        <v>2</v>
      </c>
      <c r="V28" s="31">
        <v>1</v>
      </c>
      <c r="W28" s="29">
        <v>3</v>
      </c>
      <c r="X28" s="511">
        <v>6.3E-2</v>
      </c>
      <c r="Y28" s="511">
        <v>1.7999999999999999E-2</v>
      </c>
      <c r="Z28" s="511">
        <v>1.6E-2</v>
      </c>
      <c r="AA28" s="643">
        <v>1.2</v>
      </c>
      <c r="AB28" s="29" t="s">
        <v>326</v>
      </c>
      <c r="AC28" s="643">
        <v>0.3</v>
      </c>
      <c r="AD28" s="32">
        <v>3</v>
      </c>
      <c r="AE28" s="536">
        <v>8.7900000000000006E-2</v>
      </c>
      <c r="AF28" s="536">
        <v>9.5579999999999998E-2</v>
      </c>
      <c r="AG28" s="532">
        <v>7.9899999999999922</v>
      </c>
      <c r="AH28" s="643">
        <v>2.7</v>
      </c>
      <c r="AI28" s="532">
        <v>0.62209999999999999</v>
      </c>
      <c r="AJ28" s="603">
        <v>3.5602500000000002E-2</v>
      </c>
      <c r="AK28" s="643">
        <v>0.2</v>
      </c>
      <c r="AL28" s="116"/>
      <c r="AM28" s="116"/>
      <c r="AN28" s="104">
        <v>0.136509305630899</v>
      </c>
      <c r="AO28" s="11">
        <v>36.893300000000004</v>
      </c>
      <c r="AP28" s="11">
        <v>22.3551</v>
      </c>
      <c r="AQ28" s="11">
        <v>52.740094999999997</v>
      </c>
      <c r="AR28" s="10">
        <v>1025.5574999999999</v>
      </c>
      <c r="AS28" s="11">
        <v>7.1853999999999996</v>
      </c>
      <c r="AT28" s="10">
        <v>102.486</v>
      </c>
      <c r="AU28" s="11">
        <v>8.1270000000000007</v>
      </c>
      <c r="AV28" s="11">
        <v>0.77939999999999998</v>
      </c>
      <c r="AW28" s="11">
        <v>1.2458</v>
      </c>
      <c r="AX28" s="11">
        <v>36.892800000000001</v>
      </c>
      <c r="AY28" s="11">
        <v>22.357199999999999</v>
      </c>
      <c r="AZ28" s="11">
        <v>52.746059000000002</v>
      </c>
      <c r="BA28" s="10">
        <v>1025.5988</v>
      </c>
      <c r="BB28" s="11">
        <v>7.1825000000000001</v>
      </c>
      <c r="BC28" s="10">
        <v>102.449</v>
      </c>
      <c r="BD28" s="11">
        <v>8.1319999999999997</v>
      </c>
      <c r="BE28" s="11">
        <v>0.87490000000000001</v>
      </c>
      <c r="BF28" s="11">
        <v>1.6608000000000001</v>
      </c>
      <c r="BG28" s="11">
        <v>4.2</v>
      </c>
    </row>
    <row r="29" spans="1:59">
      <c r="A29" s="29" t="s">
        <v>15</v>
      </c>
      <c r="B29" s="33">
        <v>43507</v>
      </c>
      <c r="C29" s="511">
        <v>0.80821675230110324</v>
      </c>
      <c r="D29" s="643">
        <v>0.8</v>
      </c>
      <c r="E29" s="604">
        <v>1</v>
      </c>
      <c r="F29" s="604">
        <v>0.92800000000000005</v>
      </c>
      <c r="G29" s="604">
        <v>2.2000000000000002</v>
      </c>
      <c r="H29" s="604">
        <v>0.60599999999999998</v>
      </c>
      <c r="I29" s="29" t="s">
        <v>348</v>
      </c>
      <c r="J29" s="643">
        <v>2</v>
      </c>
      <c r="K29" s="29" t="s">
        <v>349</v>
      </c>
      <c r="L29" s="116">
        <v>1</v>
      </c>
      <c r="M29" s="116">
        <v>15.4</v>
      </c>
      <c r="N29" s="116">
        <v>129</v>
      </c>
      <c r="O29" s="643">
        <v>15</v>
      </c>
      <c r="P29" s="643">
        <v>130</v>
      </c>
      <c r="Q29" s="511">
        <v>1E-3</v>
      </c>
      <c r="R29" s="511">
        <v>5.1999999999999998E-2</v>
      </c>
      <c r="S29" s="511">
        <v>1.6E-2</v>
      </c>
      <c r="T29" s="511">
        <v>1.4E-2</v>
      </c>
      <c r="U29" s="31">
        <v>2</v>
      </c>
      <c r="V29" s="31">
        <v>1</v>
      </c>
      <c r="W29" s="29">
        <v>4</v>
      </c>
      <c r="X29" s="511">
        <v>5.0999999999999997E-2</v>
      </c>
      <c r="Y29" s="511">
        <v>1.4999999999999999E-2</v>
      </c>
      <c r="Z29" s="511">
        <v>1.3000000000000001E-2</v>
      </c>
      <c r="AA29" s="643">
        <v>0.7</v>
      </c>
      <c r="AB29" s="29" t="s">
        <v>326</v>
      </c>
      <c r="AC29" s="643">
        <v>0.1</v>
      </c>
      <c r="AD29" s="32">
        <v>4</v>
      </c>
      <c r="AE29" s="536">
        <v>8.7239999999999998E-2</v>
      </c>
      <c r="AF29" s="536">
        <v>9.2319999999999999E-2</v>
      </c>
      <c r="AG29" s="532">
        <v>5.3900000000000006</v>
      </c>
      <c r="AH29" s="643">
        <v>1.3</v>
      </c>
      <c r="AI29" s="532">
        <v>0.59119999999999995</v>
      </c>
      <c r="AJ29" s="603">
        <v>3.5602500000000002E-2</v>
      </c>
      <c r="AK29" s="643">
        <v>0.14000000000000001</v>
      </c>
      <c r="AL29" s="116"/>
      <c r="AM29" s="116"/>
      <c r="AN29" s="104">
        <v>0.10524168556393745</v>
      </c>
      <c r="AO29" s="11">
        <v>36.928100000000001</v>
      </c>
      <c r="AP29" s="11">
        <v>22.894500000000001</v>
      </c>
      <c r="AQ29" s="11">
        <v>53.367012000000003</v>
      </c>
      <c r="AR29" s="10">
        <v>1025.4286</v>
      </c>
      <c r="AS29" s="11">
        <v>7.1075999999999997</v>
      </c>
      <c r="AT29" s="10">
        <v>102.36</v>
      </c>
      <c r="AU29" s="11">
        <v>8.0609999999999999</v>
      </c>
      <c r="AV29" s="11">
        <v>0.6694</v>
      </c>
      <c r="AW29" s="11">
        <v>0.9163</v>
      </c>
      <c r="AX29" s="11">
        <v>36.928199999999997</v>
      </c>
      <c r="AY29" s="11">
        <v>22.893999999999998</v>
      </c>
      <c r="AZ29" s="11">
        <v>53.371201999999997</v>
      </c>
      <c r="BA29" s="10">
        <v>1025.4727</v>
      </c>
      <c r="BB29" s="11">
        <v>7.0622999999999996</v>
      </c>
      <c r="BC29" s="10">
        <v>101.70699999999999</v>
      </c>
      <c r="BD29" s="11">
        <v>8.0660000000000007</v>
      </c>
      <c r="BE29" s="11">
        <v>0.52539999999999998</v>
      </c>
      <c r="BF29" s="11">
        <v>1.0184</v>
      </c>
      <c r="BG29" s="11">
        <v>6.1</v>
      </c>
    </row>
    <row r="30" spans="1:59">
      <c r="A30" s="29" t="s">
        <v>15</v>
      </c>
      <c r="B30" s="33">
        <v>43514</v>
      </c>
      <c r="C30" s="511">
        <v>0.33569403142493848</v>
      </c>
      <c r="D30" s="29" t="s">
        <v>350</v>
      </c>
      <c r="E30" s="604">
        <v>1</v>
      </c>
      <c r="F30" s="604">
        <v>0.14399999999999999</v>
      </c>
      <c r="G30" s="604">
        <v>2.5299999999999998</v>
      </c>
      <c r="H30" s="604">
        <v>0.77500000000000002</v>
      </c>
      <c r="I30" s="29" t="s">
        <v>348</v>
      </c>
      <c r="J30" s="643">
        <v>3</v>
      </c>
      <c r="K30" s="29" t="s">
        <v>349</v>
      </c>
      <c r="L30" s="116">
        <v>1</v>
      </c>
      <c r="M30" s="116">
        <v>15.6</v>
      </c>
      <c r="N30" s="116">
        <v>133</v>
      </c>
      <c r="O30" s="643">
        <v>16</v>
      </c>
      <c r="P30" s="643">
        <v>130</v>
      </c>
      <c r="Q30" s="511">
        <v>0.01</v>
      </c>
      <c r="R30" s="511">
        <v>6.3E-2</v>
      </c>
      <c r="S30" s="511">
        <v>2.5999999999999999E-2</v>
      </c>
      <c r="T30" s="511">
        <v>2.4E-2</v>
      </c>
      <c r="U30" s="31">
        <v>2</v>
      </c>
      <c r="V30" s="31">
        <v>1</v>
      </c>
      <c r="W30" s="29">
        <v>4</v>
      </c>
      <c r="X30" s="511">
        <v>5.2999999999999999E-2</v>
      </c>
      <c r="Y30" s="511">
        <v>1.6E-2</v>
      </c>
      <c r="Z30" s="511">
        <v>1.4E-2</v>
      </c>
      <c r="AA30" s="643">
        <v>0.8</v>
      </c>
      <c r="AB30" s="29" t="s">
        <v>326</v>
      </c>
      <c r="AC30" s="643">
        <v>0.2</v>
      </c>
      <c r="AD30" s="32">
        <v>4</v>
      </c>
      <c r="AE30" s="536">
        <v>8.8880000000000001E-2</v>
      </c>
      <c r="AF30" s="536">
        <v>9.529E-2</v>
      </c>
      <c r="AG30" s="532">
        <v>6.7199999999999989</v>
      </c>
      <c r="AH30" s="643">
        <v>1.7</v>
      </c>
      <c r="AI30" s="603">
        <v>0.70209999999999995</v>
      </c>
      <c r="AJ30" s="603">
        <v>3.5602500000000002E-2</v>
      </c>
      <c r="AK30" s="643">
        <v>0.17</v>
      </c>
      <c r="AL30" s="116"/>
      <c r="AM30" s="116"/>
      <c r="AN30" s="104">
        <v>0.12137161281678099</v>
      </c>
      <c r="AO30" s="11">
        <v>36.938800000000001</v>
      </c>
      <c r="AP30" s="11">
        <v>22.918700000000001</v>
      </c>
      <c r="AQ30" s="11">
        <v>53.406968999999997</v>
      </c>
      <c r="AR30" s="10">
        <v>1025.4299000000001</v>
      </c>
      <c r="AS30" s="11">
        <v>7.1151999999999997</v>
      </c>
      <c r="AT30" s="10">
        <v>102.51900000000001</v>
      </c>
      <c r="AU30" s="11">
        <v>8.1189999999999998</v>
      </c>
      <c r="AV30" s="11">
        <v>0.52129999999999999</v>
      </c>
      <c r="AW30" s="11">
        <v>1.1040000000000001</v>
      </c>
      <c r="AX30" s="11">
        <v>36.945999999999998</v>
      </c>
      <c r="AY30" s="11">
        <v>22.911200000000001</v>
      </c>
      <c r="AZ30" s="11">
        <v>53.412590999999999</v>
      </c>
      <c r="BA30" s="10">
        <v>1025.4802999999999</v>
      </c>
      <c r="BB30" s="11">
        <v>7.1131000000000002</v>
      </c>
      <c r="BC30" s="10">
        <v>102.48</v>
      </c>
      <c r="BD30" s="11">
        <v>8.1259999999999994</v>
      </c>
      <c r="BE30" s="11">
        <v>0.65890000000000004</v>
      </c>
      <c r="BF30" s="11">
        <v>1.2398</v>
      </c>
      <c r="BG30" s="11">
        <v>5.4</v>
      </c>
    </row>
    <row r="31" spans="1:59">
      <c r="A31" s="29" t="s">
        <v>15</v>
      </c>
      <c r="B31" s="33">
        <v>43521</v>
      </c>
      <c r="C31" s="511">
        <v>0.36627610171384689</v>
      </c>
      <c r="D31" s="29" t="s">
        <v>350</v>
      </c>
      <c r="E31" s="604">
        <v>1</v>
      </c>
      <c r="F31" s="604">
        <v>0.24199999999999999</v>
      </c>
      <c r="G31" s="604">
        <v>2.06</v>
      </c>
      <c r="H31" s="604">
        <v>1.2</v>
      </c>
      <c r="I31" s="29" t="s">
        <v>348</v>
      </c>
      <c r="J31" s="643">
        <v>2</v>
      </c>
      <c r="K31" s="29" t="s">
        <v>349</v>
      </c>
      <c r="L31" s="116">
        <v>1</v>
      </c>
      <c r="M31" s="116">
        <v>15.3</v>
      </c>
      <c r="N31" s="116">
        <v>137</v>
      </c>
      <c r="O31" s="643">
        <v>15</v>
      </c>
      <c r="P31" s="643">
        <v>140</v>
      </c>
      <c r="Q31" s="511">
        <v>1E-3</v>
      </c>
      <c r="R31" s="511">
        <v>7.6999999999999999E-2</v>
      </c>
      <c r="S31" s="511">
        <v>2.1999999999999999E-2</v>
      </c>
      <c r="T31" s="511">
        <v>0.02</v>
      </c>
      <c r="U31" s="31">
        <v>2</v>
      </c>
      <c r="V31" s="31">
        <v>1</v>
      </c>
      <c r="W31" s="29">
        <v>4</v>
      </c>
      <c r="X31" s="511">
        <v>7.5999999999999998E-2</v>
      </c>
      <c r="Y31" s="511">
        <v>2.0999999999999998E-2</v>
      </c>
      <c r="Z31" s="511">
        <v>1.9E-2</v>
      </c>
      <c r="AA31" s="643">
        <v>1.1000000000000001</v>
      </c>
      <c r="AB31" s="29" t="s">
        <v>326</v>
      </c>
      <c r="AC31" s="643">
        <v>0.2</v>
      </c>
      <c r="AD31" s="32">
        <v>4</v>
      </c>
      <c r="AE31" s="536">
        <v>8.9279999999999998E-2</v>
      </c>
      <c r="AF31" s="536">
        <v>9.8760000000000001E-2</v>
      </c>
      <c r="AG31" s="532">
        <v>9.7900000000000027</v>
      </c>
      <c r="AH31" s="643">
        <v>2.4</v>
      </c>
      <c r="AI31" s="603">
        <v>0.85970000000000002</v>
      </c>
      <c r="AJ31" s="603">
        <v>3.5602500000000002E-2</v>
      </c>
      <c r="AK31" s="643">
        <v>0.21</v>
      </c>
      <c r="AL31" s="116"/>
      <c r="AM31" s="116"/>
      <c r="AN31" s="104">
        <v>0.12469641200862812</v>
      </c>
      <c r="AO31" s="11">
        <v>37.091299999999997</v>
      </c>
      <c r="AP31" s="11">
        <v>23.830500000000001</v>
      </c>
      <c r="AQ31" s="11">
        <v>54.595590000000001</v>
      </c>
      <c r="AR31" s="10">
        <v>1025.278</v>
      </c>
      <c r="AS31" s="11">
        <v>6.9987000000000004</v>
      </c>
      <c r="AT31" s="10">
        <v>102.536</v>
      </c>
      <c r="AU31" s="11">
        <v>8.1259999999999994</v>
      </c>
      <c r="AV31" s="11">
        <v>0.83989999999999998</v>
      </c>
      <c r="AW31" s="11">
        <v>1.4052</v>
      </c>
      <c r="AX31" s="11">
        <v>37.090400000000002</v>
      </c>
      <c r="AY31" s="11">
        <v>23.8369</v>
      </c>
      <c r="AZ31" s="11">
        <v>54.605899000000001</v>
      </c>
      <c r="BA31" s="10">
        <v>1025.3185000000001</v>
      </c>
      <c r="BB31" s="11">
        <v>6.9326999999999996</v>
      </c>
      <c r="BC31" s="10">
        <v>101.58</v>
      </c>
      <c r="BD31" s="11">
        <v>8.1259999999999994</v>
      </c>
      <c r="BE31" s="11">
        <v>0.83730000000000004</v>
      </c>
      <c r="BF31" s="11">
        <v>1.6532</v>
      </c>
      <c r="BG31" s="11">
        <v>5.2</v>
      </c>
    </row>
    <row r="32" spans="1:59">
      <c r="A32" s="29" t="s">
        <v>15</v>
      </c>
      <c r="B32" s="33">
        <v>43528</v>
      </c>
      <c r="C32" s="511">
        <v>1.6218534584785973</v>
      </c>
      <c r="D32" s="643">
        <v>1.6</v>
      </c>
      <c r="E32" s="604">
        <v>1</v>
      </c>
      <c r="F32" s="604">
        <v>0.84699999999999998</v>
      </c>
      <c r="G32" s="604">
        <v>1.68</v>
      </c>
      <c r="H32" s="604">
        <v>1.07</v>
      </c>
      <c r="I32" s="29" t="s">
        <v>348</v>
      </c>
      <c r="J32" s="29" t="s">
        <v>349</v>
      </c>
      <c r="K32" s="29" t="s">
        <v>349</v>
      </c>
      <c r="L32" s="116">
        <v>1</v>
      </c>
      <c r="M32" s="116">
        <v>15</v>
      </c>
      <c r="N32" s="116">
        <v>139</v>
      </c>
      <c r="O32" s="643">
        <v>15</v>
      </c>
      <c r="P32" s="643">
        <v>140</v>
      </c>
      <c r="Q32" s="511">
        <v>1E-3</v>
      </c>
      <c r="R32" s="511">
        <v>5.5E-2</v>
      </c>
      <c r="S32" s="511">
        <v>1.6E-2</v>
      </c>
      <c r="T32" s="511">
        <v>1.4E-2</v>
      </c>
      <c r="U32" s="31">
        <v>2</v>
      </c>
      <c r="V32" s="31">
        <v>1</v>
      </c>
      <c r="W32" s="29">
        <v>4</v>
      </c>
      <c r="X32" s="511">
        <v>5.3999999999999999E-2</v>
      </c>
      <c r="Y32" s="511">
        <v>1.4999999999999999E-2</v>
      </c>
      <c r="Z32" s="511">
        <v>1.3000000000000001E-2</v>
      </c>
      <c r="AA32" s="643">
        <v>0.8</v>
      </c>
      <c r="AB32" s="29" t="s">
        <v>326</v>
      </c>
      <c r="AC32" s="643">
        <v>0.1</v>
      </c>
      <c r="AD32" s="32">
        <v>4</v>
      </c>
      <c r="AE32" s="536">
        <v>8.7870000000000004E-2</v>
      </c>
      <c r="AF32" s="536">
        <v>9.6369999999999997E-2</v>
      </c>
      <c r="AG32" s="532">
        <v>8.8099999999999934</v>
      </c>
      <c r="AH32" s="643">
        <v>2.2000000000000002</v>
      </c>
      <c r="AI32" s="603">
        <v>0.71279999999999999</v>
      </c>
      <c r="AJ32" s="603">
        <v>3.5602500000000002E-2</v>
      </c>
      <c r="AK32" s="643">
        <v>0.17</v>
      </c>
      <c r="AL32" s="116"/>
      <c r="AM32" s="116"/>
      <c r="AN32" s="104">
        <v>0.12842055951899584</v>
      </c>
      <c r="AO32" s="11">
        <v>36.913200000000003</v>
      </c>
      <c r="AP32" s="11">
        <v>23.368200000000002</v>
      </c>
      <c r="AQ32" s="11">
        <v>53.860911000000002</v>
      </c>
      <c r="AR32" s="10">
        <v>1025.279</v>
      </c>
      <c r="AS32" s="11">
        <v>6.8628999999999998</v>
      </c>
      <c r="AT32" s="10">
        <v>99.644999999999996</v>
      </c>
      <c r="AU32" s="11">
        <v>8.1050000000000004</v>
      </c>
      <c r="AV32" s="11">
        <v>0.78439999999999999</v>
      </c>
      <c r="AW32" s="11">
        <v>1.1346000000000001</v>
      </c>
      <c r="AX32" s="11">
        <v>36.910499999999999</v>
      </c>
      <c r="AY32" s="11">
        <v>23.3645</v>
      </c>
      <c r="AZ32" s="11">
        <v>53.857942000000001</v>
      </c>
      <c r="BA32" s="10">
        <v>1025.3212000000001</v>
      </c>
      <c r="BB32" s="11">
        <v>6.8414000000000001</v>
      </c>
      <c r="BC32" s="10">
        <v>99.323999999999998</v>
      </c>
      <c r="BD32" s="11">
        <v>8.1029999999999998</v>
      </c>
      <c r="BE32" s="11">
        <v>0.51890000000000003</v>
      </c>
      <c r="BF32" s="11">
        <v>1.2235</v>
      </c>
      <c r="BG32" s="11">
        <v>5.0999999999999996</v>
      </c>
    </row>
    <row r="33" spans="1:59">
      <c r="A33" s="29" t="s">
        <v>15</v>
      </c>
      <c r="B33" s="33">
        <v>43535</v>
      </c>
      <c r="C33" s="605">
        <v>2.7379722749858577</v>
      </c>
      <c r="D33" s="643">
        <v>2.7</v>
      </c>
      <c r="E33" s="604">
        <v>1</v>
      </c>
      <c r="F33" s="604">
        <v>3.28</v>
      </c>
      <c r="G33" s="604">
        <v>2.69</v>
      </c>
      <c r="H33" s="604">
        <v>1.42</v>
      </c>
      <c r="I33" s="643">
        <v>3</v>
      </c>
      <c r="J33" s="643">
        <v>3</v>
      </c>
      <c r="K33" s="29" t="s">
        <v>349</v>
      </c>
      <c r="L33" s="116">
        <v>1</v>
      </c>
      <c r="M33" s="116">
        <v>15.6</v>
      </c>
      <c r="N33" s="116">
        <v>137</v>
      </c>
      <c r="O33" s="643">
        <v>16</v>
      </c>
      <c r="P33" s="643">
        <v>140</v>
      </c>
      <c r="Q33" s="511">
        <v>1E-3</v>
      </c>
      <c r="R33" s="511">
        <v>5.2999999999999999E-2</v>
      </c>
      <c r="S33" s="511">
        <v>1.7000000000000001E-2</v>
      </c>
      <c r="T33" s="511">
        <v>1.4999999999999999E-2</v>
      </c>
      <c r="U33" s="31">
        <v>2</v>
      </c>
      <c r="V33" s="31">
        <v>1</v>
      </c>
      <c r="W33" s="29">
        <v>4</v>
      </c>
      <c r="X33" s="511">
        <v>5.1999999999999998E-2</v>
      </c>
      <c r="Y33" s="511">
        <v>1.6E-2</v>
      </c>
      <c r="Z33" s="511">
        <v>1.3999999999999999E-2</v>
      </c>
      <c r="AA33" s="643">
        <v>0.7</v>
      </c>
      <c r="AB33" s="29" t="s">
        <v>326</v>
      </c>
      <c r="AC33" s="643">
        <v>0.2</v>
      </c>
      <c r="AD33" s="32">
        <v>4</v>
      </c>
      <c r="AE33" s="536">
        <v>8.9580000000000007E-2</v>
      </c>
      <c r="AF33" s="536">
        <v>9.6879999999999994E-2</v>
      </c>
      <c r="AG33" s="532">
        <v>7.609999999999987</v>
      </c>
      <c r="AH33" s="643">
        <v>1.9</v>
      </c>
      <c r="AI33" s="603">
        <v>0.63680000000000003</v>
      </c>
      <c r="AJ33" s="603">
        <v>3.5602500000000002E-2</v>
      </c>
      <c r="AK33" s="643">
        <v>0.15</v>
      </c>
      <c r="AL33" s="116"/>
      <c r="AM33" s="116"/>
      <c r="AN33" s="104">
        <v>0.13310091765166163</v>
      </c>
      <c r="AO33" s="11">
        <v>36.818199999999997</v>
      </c>
      <c r="AP33" s="11">
        <v>23.2944</v>
      </c>
      <c r="AQ33" s="11">
        <v>53.658330999999997</v>
      </c>
      <c r="AR33" s="10">
        <v>1025.2291</v>
      </c>
      <c r="AS33" s="11">
        <v>6.8558000000000003</v>
      </c>
      <c r="AT33" s="10">
        <v>99.361000000000004</v>
      </c>
      <c r="AU33" s="11">
        <v>8.0990000000000002</v>
      </c>
      <c r="AV33" s="11">
        <v>0.53739999999999999</v>
      </c>
      <c r="AW33" s="11">
        <v>1.0128999999999999</v>
      </c>
      <c r="AX33" s="11">
        <v>36.890300000000003</v>
      </c>
      <c r="AY33" s="11">
        <v>23.423500000000001</v>
      </c>
      <c r="AZ33" s="11">
        <v>53.895859999999999</v>
      </c>
      <c r="BA33" s="10">
        <v>1025.2896000000001</v>
      </c>
      <c r="BB33" s="11">
        <v>6.7546999999999997</v>
      </c>
      <c r="BC33" s="10">
        <v>98.155000000000001</v>
      </c>
      <c r="BD33" s="11">
        <v>8.0950000000000006</v>
      </c>
      <c r="BE33" s="11">
        <v>0.75870000000000004</v>
      </c>
      <c r="BF33" s="11">
        <v>1.3734</v>
      </c>
      <c r="BG33" s="11">
        <v>6.4</v>
      </c>
    </row>
    <row r="34" spans="1:59">
      <c r="A34" s="29" t="s">
        <v>15</v>
      </c>
      <c r="B34" s="33">
        <v>43542</v>
      </c>
      <c r="C34" s="511">
        <v>0.43496891574680385</v>
      </c>
      <c r="D34" s="29" t="s">
        <v>350</v>
      </c>
      <c r="E34" s="604">
        <v>1</v>
      </c>
      <c r="F34" s="604">
        <v>0.214</v>
      </c>
      <c r="G34" s="604">
        <v>3.07</v>
      </c>
      <c r="H34" s="604">
        <v>0.92700000000000005</v>
      </c>
      <c r="I34" s="29" t="s">
        <v>348</v>
      </c>
      <c r="J34" s="643">
        <v>3</v>
      </c>
      <c r="K34" s="29" t="s">
        <v>349</v>
      </c>
      <c r="L34" s="116">
        <v>1</v>
      </c>
      <c r="M34" s="116">
        <v>15.6</v>
      </c>
      <c r="N34" s="116">
        <v>130</v>
      </c>
      <c r="O34" s="643">
        <v>16</v>
      </c>
      <c r="P34" s="643">
        <v>130</v>
      </c>
      <c r="Q34" s="116">
        <v>2E-3</v>
      </c>
      <c r="R34" s="116">
        <v>4.7E-2</v>
      </c>
      <c r="S34" s="116">
        <v>1.4999999999999999E-2</v>
      </c>
      <c r="T34" s="116">
        <v>1.2999999999999999E-2</v>
      </c>
      <c r="U34" s="31">
        <v>2</v>
      </c>
      <c r="V34" s="31">
        <v>1</v>
      </c>
      <c r="W34" s="29">
        <v>4</v>
      </c>
      <c r="X34" s="511">
        <v>4.4999999999999998E-2</v>
      </c>
      <c r="Y34" s="511">
        <v>1.2999999999999999E-2</v>
      </c>
      <c r="Z34" s="511">
        <v>1.0999999999999999E-2</v>
      </c>
      <c r="AA34" s="643">
        <v>0.6</v>
      </c>
      <c r="AB34" s="29" t="s">
        <v>326</v>
      </c>
      <c r="AC34" s="643">
        <v>0.1</v>
      </c>
      <c r="AD34" s="32">
        <v>4</v>
      </c>
      <c r="AE34" s="536">
        <v>0.09</v>
      </c>
      <c r="AF34" s="536">
        <v>9.5390000000000003E-2</v>
      </c>
      <c r="AG34" s="532">
        <v>5.7000000000000055</v>
      </c>
      <c r="AH34" s="643">
        <v>1.4</v>
      </c>
      <c r="AI34" s="603">
        <v>0.54169999999999996</v>
      </c>
      <c r="AJ34" s="603">
        <v>3.5602500000000002E-2</v>
      </c>
      <c r="AK34" s="643">
        <v>0.13</v>
      </c>
      <c r="AL34" s="116"/>
      <c r="AM34" s="116"/>
      <c r="AN34" s="104">
        <v>8.1221641167980099E-2</v>
      </c>
      <c r="AO34" s="11">
        <v>36.944299999999998</v>
      </c>
      <c r="AP34" s="11">
        <v>23.6114</v>
      </c>
      <c r="AQ34" s="11">
        <v>54.16545</v>
      </c>
      <c r="AR34" s="10">
        <v>1025.2311</v>
      </c>
      <c r="AS34" s="11">
        <v>6.9579000000000004</v>
      </c>
      <c r="AT34" s="10">
        <v>101.46899999999999</v>
      </c>
      <c r="AU34" s="11">
        <v>8.0670000000000002</v>
      </c>
      <c r="AV34" s="11">
        <v>0.28160000000000002</v>
      </c>
      <c r="AW34" s="11">
        <v>0.93469999999999998</v>
      </c>
      <c r="AX34" s="11">
        <v>36.935200000000002</v>
      </c>
      <c r="AY34" s="11">
        <v>23.526499999999999</v>
      </c>
      <c r="AZ34" s="11">
        <v>54.065748999999997</v>
      </c>
      <c r="BA34" s="10">
        <v>1025.2927</v>
      </c>
      <c r="BB34" s="11">
        <v>6.8817000000000004</v>
      </c>
      <c r="BC34" s="10">
        <v>100.20399999999999</v>
      </c>
      <c r="BD34" s="11">
        <v>8.0640000000000001</v>
      </c>
      <c r="BE34" s="11">
        <v>0.4662</v>
      </c>
      <c r="BF34" s="11">
        <v>1.0824</v>
      </c>
      <c r="BG34" s="11">
        <v>8.1</v>
      </c>
    </row>
    <row r="35" spans="1:59">
      <c r="A35" s="29" t="s">
        <v>15</v>
      </c>
      <c r="B35" s="33">
        <v>43549</v>
      </c>
      <c r="C35" s="511">
        <v>0.24753572299392981</v>
      </c>
      <c r="D35" s="29" t="s">
        <v>350</v>
      </c>
      <c r="E35" s="604">
        <v>1</v>
      </c>
      <c r="F35" s="604">
        <v>-1.8100000000000002E-2</v>
      </c>
      <c r="G35" s="604">
        <v>3.4</v>
      </c>
      <c r="H35" s="604">
        <v>0.69599999999999995</v>
      </c>
      <c r="I35" s="29" t="s">
        <v>348</v>
      </c>
      <c r="J35" s="643">
        <v>3</v>
      </c>
      <c r="K35" s="29" t="s">
        <v>349</v>
      </c>
      <c r="L35" s="116">
        <v>1</v>
      </c>
      <c r="M35" s="116">
        <v>17.399999999999999</v>
      </c>
      <c r="N35" s="116">
        <v>120</v>
      </c>
      <c r="O35" s="643">
        <v>17</v>
      </c>
      <c r="P35" s="643">
        <v>120</v>
      </c>
      <c r="Q35" s="116">
        <v>1.6E-2</v>
      </c>
      <c r="R35" s="116">
        <v>0.121</v>
      </c>
      <c r="S35" s="116">
        <v>4.8000000000000001E-2</v>
      </c>
      <c r="T35" s="116">
        <v>4.3999999999999997E-2</v>
      </c>
      <c r="U35" s="31">
        <v>2</v>
      </c>
      <c r="V35" s="31">
        <v>1</v>
      </c>
      <c r="W35" s="29">
        <v>4</v>
      </c>
      <c r="X35" s="511">
        <v>0.105</v>
      </c>
      <c r="Y35" s="511">
        <v>3.2000000000000001E-2</v>
      </c>
      <c r="Z35" s="511">
        <v>2.7999999999999997E-2</v>
      </c>
      <c r="AA35" s="643">
        <v>1.5</v>
      </c>
      <c r="AB35" s="29" t="s">
        <v>326</v>
      </c>
      <c r="AC35" s="643">
        <v>0.3</v>
      </c>
      <c r="AD35" s="32">
        <v>4</v>
      </c>
      <c r="AE35" s="536">
        <v>8.7580000000000005E-2</v>
      </c>
      <c r="AF35" s="536">
        <v>9.9210000000000007E-2</v>
      </c>
      <c r="AG35" s="532">
        <v>11.940000000000001</v>
      </c>
      <c r="AH35" s="643">
        <v>3</v>
      </c>
      <c r="AI35" s="603">
        <v>0.89539999999999997</v>
      </c>
      <c r="AJ35" s="603">
        <v>3.5602500000000002E-2</v>
      </c>
      <c r="AK35" s="643">
        <v>0.21</v>
      </c>
      <c r="AL35" s="116"/>
      <c r="AM35" s="116"/>
      <c r="AN35" s="104">
        <v>0.10956348277819297</v>
      </c>
      <c r="AO35" s="11">
        <v>36.995600000000003</v>
      </c>
      <c r="AP35" s="11">
        <v>22.755500000000001</v>
      </c>
      <c r="AQ35" s="11">
        <v>53.302943999999997</v>
      </c>
      <c r="AR35" s="10">
        <v>1025.5205000000001</v>
      </c>
      <c r="AS35" s="11">
        <v>6.9653</v>
      </c>
      <c r="AT35" s="10">
        <v>100.107</v>
      </c>
      <c r="AU35" s="11">
        <v>8.0879999999999992</v>
      </c>
      <c r="AV35" s="11">
        <v>0.70660000000000001</v>
      </c>
      <c r="AW35" s="11">
        <v>1.5570999999999999</v>
      </c>
      <c r="AX35" s="11">
        <v>37.130400000000002</v>
      </c>
      <c r="AY35" s="11">
        <v>22.796099999999999</v>
      </c>
      <c r="AZ35" s="11">
        <v>53.524065999999998</v>
      </c>
      <c r="BA35" s="10">
        <v>1025.6554000000001</v>
      </c>
      <c r="BB35" s="11">
        <v>6.7316000000000003</v>
      </c>
      <c r="BC35" s="10">
        <v>96.893000000000001</v>
      </c>
      <c r="BD35" s="11">
        <v>8.0760000000000005</v>
      </c>
      <c r="BE35" s="11">
        <v>0.75490000000000002</v>
      </c>
      <c r="BF35" s="11">
        <v>2.1930999999999998</v>
      </c>
      <c r="BG35" s="11">
        <v>4.9000000000000004</v>
      </c>
    </row>
    <row r="36" spans="1:59">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537"/>
      <c r="AC36" s="537"/>
      <c r="AD36" s="26"/>
      <c r="AE36" s="26"/>
      <c r="AF36" s="26"/>
      <c r="AG36" s="26"/>
      <c r="AH36" s="104"/>
      <c r="AI36" s="104"/>
      <c r="AJ36" s="104"/>
      <c r="AK36" s="104"/>
      <c r="AL36" s="116"/>
      <c r="AM36" s="116"/>
      <c r="AN36" s="104"/>
      <c r="AO36" s="116"/>
      <c r="AP36" s="116"/>
      <c r="AQ36" s="116"/>
      <c r="AR36" s="116"/>
      <c r="AS36" s="116"/>
      <c r="AT36" s="116"/>
      <c r="AU36" s="116"/>
      <c r="AV36" s="116"/>
      <c r="AW36" s="116"/>
      <c r="AX36" s="116"/>
      <c r="AY36" s="116"/>
      <c r="AZ36" s="116"/>
      <c r="BA36" s="116"/>
      <c r="BB36" s="116"/>
      <c r="BC36" s="116"/>
      <c r="BD36" s="116"/>
      <c r="BE36" s="116"/>
      <c r="BF36" s="116"/>
      <c r="BG36" s="116"/>
    </row>
    <row r="37" spans="1:59">
      <c r="A37" s="29" t="s">
        <v>360</v>
      </c>
      <c r="B37" s="33">
        <v>43437</v>
      </c>
      <c r="C37" s="511">
        <v>0.50486784120850647</v>
      </c>
      <c r="D37" s="643">
        <v>0.5</v>
      </c>
      <c r="E37" s="29">
        <v>1</v>
      </c>
      <c r="F37" s="116">
        <v>0.57599999999999996</v>
      </c>
      <c r="G37" s="116">
        <v>2.85</v>
      </c>
      <c r="H37" s="116">
        <v>1.28</v>
      </c>
      <c r="I37" s="29" t="s">
        <v>348</v>
      </c>
      <c r="J37" s="643">
        <v>3</v>
      </c>
      <c r="K37" s="29" t="s">
        <v>349</v>
      </c>
      <c r="L37" s="29">
        <v>1</v>
      </c>
      <c r="M37" s="29">
        <v>15.1</v>
      </c>
      <c r="N37" s="29">
        <v>101</v>
      </c>
      <c r="O37" s="643">
        <v>15</v>
      </c>
      <c r="P37" s="643">
        <v>100</v>
      </c>
      <c r="Q37" s="511">
        <v>0</v>
      </c>
      <c r="R37" s="511">
        <v>2.1999999999999999E-2</v>
      </c>
      <c r="S37" s="511">
        <v>8.0000000000000002E-3</v>
      </c>
      <c r="T37" s="511">
        <v>6.0000000000000001E-3</v>
      </c>
      <c r="U37" s="31">
        <v>2</v>
      </c>
      <c r="V37" s="31">
        <v>1</v>
      </c>
      <c r="W37" s="29">
        <v>4</v>
      </c>
      <c r="X37" s="511">
        <v>2.1999999999999999E-2</v>
      </c>
      <c r="Y37" s="511">
        <v>8.0000000000000002E-3</v>
      </c>
      <c r="Z37" s="511">
        <v>6.0000000000000001E-3</v>
      </c>
      <c r="AA37" s="643">
        <v>0.3</v>
      </c>
      <c r="AB37" s="29" t="s">
        <v>326</v>
      </c>
      <c r="AC37" s="29" t="s">
        <v>326</v>
      </c>
      <c r="AD37" s="32"/>
      <c r="AE37" s="536"/>
      <c r="AF37" s="536"/>
      <c r="AG37" s="532"/>
      <c r="AH37" s="32"/>
      <c r="AI37" s="532"/>
      <c r="AJ37" s="532"/>
      <c r="AK37" s="32"/>
      <c r="AL37" s="116"/>
      <c r="AM37" s="116"/>
      <c r="AN37" s="195">
        <v>8.4609102205399772E-2</v>
      </c>
      <c r="AO37" s="11">
        <v>35.8369</v>
      </c>
      <c r="AP37" s="11">
        <v>19.706700000000001</v>
      </c>
      <c r="AQ37" s="11">
        <v>48.633384999999997</v>
      </c>
      <c r="AR37" s="10">
        <v>1025.48</v>
      </c>
      <c r="AS37" s="11">
        <v>7.5585000000000004</v>
      </c>
      <c r="AT37" s="10">
        <v>102.16200000000001</v>
      </c>
      <c r="AU37" s="11">
        <v>8.1999999999999993</v>
      </c>
      <c r="AV37" s="11">
        <v>0.56230000000000002</v>
      </c>
      <c r="AW37" s="11">
        <v>0.67349999999999999</v>
      </c>
      <c r="AX37" s="11">
        <v>35.8337</v>
      </c>
      <c r="AY37" s="11">
        <v>19.655999999999999</v>
      </c>
      <c r="AZ37" s="11">
        <v>48.580860000000001</v>
      </c>
      <c r="BA37" s="10">
        <v>1025.5274999999999</v>
      </c>
      <c r="BB37" s="11">
        <v>7.5881999999999996</v>
      </c>
      <c r="BC37" s="10">
        <v>102.467</v>
      </c>
      <c r="BD37" s="11">
        <v>8.1999999999999993</v>
      </c>
      <c r="BE37" s="11">
        <v>0.42599999999999999</v>
      </c>
      <c r="BF37" s="11">
        <v>0.66720000000000002</v>
      </c>
      <c r="BG37" s="11">
        <v>6.5</v>
      </c>
    </row>
    <row r="38" spans="1:59">
      <c r="A38" s="29" t="s">
        <v>360</v>
      </c>
      <c r="B38" s="33">
        <v>43444</v>
      </c>
      <c r="C38" s="511">
        <v>0.38351552854760645</v>
      </c>
      <c r="D38" s="29" t="s">
        <v>350</v>
      </c>
      <c r="E38" s="29">
        <v>1</v>
      </c>
      <c r="F38" s="116">
        <v>-0.66800000000000004</v>
      </c>
      <c r="G38" s="116">
        <v>2.33</v>
      </c>
      <c r="H38" s="116">
        <v>0.86199999999999999</v>
      </c>
      <c r="I38" s="29" t="s">
        <v>348</v>
      </c>
      <c r="J38" s="643">
        <v>2</v>
      </c>
      <c r="K38" s="29" t="s">
        <v>349</v>
      </c>
      <c r="L38" s="29">
        <v>1</v>
      </c>
      <c r="M38" s="29">
        <v>15.1</v>
      </c>
      <c r="N38" s="29">
        <v>120</v>
      </c>
      <c r="O38" s="643">
        <v>15</v>
      </c>
      <c r="P38" s="643">
        <v>120</v>
      </c>
      <c r="Q38" s="29">
        <v>1E-3</v>
      </c>
      <c r="R38" s="29">
        <v>2.5999999999999999E-2</v>
      </c>
      <c r="S38" s="29">
        <v>8.9999999999999993E-3</v>
      </c>
      <c r="T38" s="29">
        <v>7.0000000000000001E-3</v>
      </c>
      <c r="U38" s="31">
        <v>2</v>
      </c>
      <c r="V38" s="31">
        <v>1</v>
      </c>
      <c r="W38" s="29">
        <v>4</v>
      </c>
      <c r="X38" s="511">
        <v>2.4999999999999998E-2</v>
      </c>
      <c r="Y38" s="511">
        <v>8.0000000000000002E-3</v>
      </c>
      <c r="Z38" s="511">
        <v>6.0000000000000001E-3</v>
      </c>
      <c r="AA38" s="643">
        <v>0.4</v>
      </c>
      <c r="AB38" s="29" t="s">
        <v>326</v>
      </c>
      <c r="AC38" s="29" t="s">
        <v>326</v>
      </c>
      <c r="AD38" s="32"/>
      <c r="AE38" s="536"/>
      <c r="AF38" s="536"/>
      <c r="AG38" s="532"/>
      <c r="AH38" s="32"/>
      <c r="AI38" s="532"/>
      <c r="AJ38" s="532"/>
      <c r="AK38" s="32"/>
      <c r="AL38" s="116"/>
      <c r="AM38" s="116"/>
      <c r="AN38" s="104">
        <v>8.3261658572803016E-2</v>
      </c>
      <c r="AO38" s="11">
        <v>35.9786</v>
      </c>
      <c r="AP38" s="11">
        <v>20.594799999999999</v>
      </c>
      <c r="AQ38" s="11">
        <v>49.729576000000002</v>
      </c>
      <c r="AR38" s="10">
        <v>1025.3507</v>
      </c>
      <c r="AS38" s="11">
        <v>7.4809000000000001</v>
      </c>
      <c r="AT38" s="10">
        <v>102.851</v>
      </c>
      <c r="AU38" s="11">
        <v>8.1999999999999993</v>
      </c>
      <c r="AV38" s="11">
        <v>0.38290000000000002</v>
      </c>
      <c r="AW38" s="11">
        <v>0.59150000000000003</v>
      </c>
      <c r="AX38" s="11">
        <v>35.976500000000001</v>
      </c>
      <c r="AY38" s="11">
        <v>20.553799999999999</v>
      </c>
      <c r="AZ38" s="11">
        <v>49.687866999999997</v>
      </c>
      <c r="BA38" s="10">
        <v>1025.3972000000001</v>
      </c>
      <c r="BB38" s="11">
        <v>7.4665999999999997</v>
      </c>
      <c r="BC38" s="10">
        <v>102.577</v>
      </c>
      <c r="BD38" s="11">
        <v>8.1999999999999993</v>
      </c>
      <c r="BE38" s="11">
        <v>0.3972</v>
      </c>
      <c r="BF38" s="11">
        <v>0.63280000000000003</v>
      </c>
      <c r="BG38" s="11">
        <v>8</v>
      </c>
    </row>
    <row r="39" spans="1:59">
      <c r="A39" s="29" t="s">
        <v>360</v>
      </c>
      <c r="B39" s="33">
        <v>43451</v>
      </c>
      <c r="C39" s="511">
        <v>0.71278451239766905</v>
      </c>
      <c r="D39" s="643">
        <v>0.7</v>
      </c>
      <c r="E39" s="604">
        <v>1</v>
      </c>
      <c r="F39" s="604">
        <v>0.63200000000000001</v>
      </c>
      <c r="G39" s="604">
        <v>3.47</v>
      </c>
      <c r="H39" s="604">
        <v>1.5</v>
      </c>
      <c r="I39" s="29" t="s">
        <v>348</v>
      </c>
      <c r="J39" s="643">
        <v>3</v>
      </c>
      <c r="K39" s="29" t="s">
        <v>349</v>
      </c>
      <c r="L39" s="116">
        <v>1</v>
      </c>
      <c r="M39" s="116">
        <v>13</v>
      </c>
      <c r="N39" s="116">
        <v>93.6</v>
      </c>
      <c r="O39" s="643">
        <v>13</v>
      </c>
      <c r="P39" s="643">
        <v>90</v>
      </c>
      <c r="Q39" s="29">
        <v>0</v>
      </c>
      <c r="R39" s="29">
        <v>3.3000000000000002E-2</v>
      </c>
      <c r="S39" s="29">
        <v>1.2E-2</v>
      </c>
      <c r="T39" s="29">
        <v>8.9999999999999993E-3</v>
      </c>
      <c r="U39" s="31">
        <v>2</v>
      </c>
      <c r="V39" s="31">
        <v>1</v>
      </c>
      <c r="W39" s="29">
        <v>4</v>
      </c>
      <c r="X39" s="511">
        <v>3.3000000000000002E-2</v>
      </c>
      <c r="Y39" s="511">
        <v>1.2E-2</v>
      </c>
      <c r="Z39" s="511">
        <v>8.9999999999999993E-3</v>
      </c>
      <c r="AA39" s="643">
        <v>0.5</v>
      </c>
      <c r="AB39" s="29" t="s">
        <v>326</v>
      </c>
      <c r="AC39" s="29" t="s">
        <v>326</v>
      </c>
      <c r="AD39" s="32"/>
      <c r="AE39" s="536"/>
      <c r="AF39" s="536"/>
      <c r="AG39" s="532"/>
      <c r="AH39" s="32"/>
      <c r="AI39" s="532"/>
      <c r="AJ39" s="532"/>
      <c r="AK39" s="32"/>
      <c r="AL39" s="116"/>
      <c r="AM39" s="116"/>
      <c r="AN39" s="104">
        <v>0.10746030903434999</v>
      </c>
      <c r="AO39" s="11">
        <v>36.165799999999997</v>
      </c>
      <c r="AP39" s="11">
        <v>21.101199999999999</v>
      </c>
      <c r="AQ39" s="11">
        <v>50.491596000000001</v>
      </c>
      <c r="AR39" s="10">
        <v>1025.3565000000001</v>
      </c>
      <c r="AS39" s="11">
        <v>7.2637</v>
      </c>
      <c r="AT39" s="10">
        <v>100.89100000000001</v>
      </c>
      <c r="AU39" s="11">
        <v>8.2059999999999995</v>
      </c>
      <c r="AV39" s="11">
        <v>0.70420000000000005</v>
      </c>
      <c r="AW39" s="11">
        <v>0.75139999999999996</v>
      </c>
      <c r="AX39" s="11">
        <v>36.164700000000003</v>
      </c>
      <c r="AY39" s="11">
        <v>21.094799999999999</v>
      </c>
      <c r="AZ39" s="11">
        <v>50.487524999999998</v>
      </c>
      <c r="BA39" s="10">
        <v>1025.3960999999999</v>
      </c>
      <c r="BB39" s="11">
        <v>7.2805</v>
      </c>
      <c r="BC39" s="10">
        <v>101.113</v>
      </c>
      <c r="BD39" s="11">
        <v>8.2059999999999995</v>
      </c>
      <c r="BE39" s="11">
        <v>0.39600000000000002</v>
      </c>
      <c r="BF39" s="11">
        <v>0.86909999999999998</v>
      </c>
      <c r="BG39" s="11">
        <v>5.9</v>
      </c>
    </row>
    <row r="40" spans="1:59">
      <c r="A40" s="29" t="s">
        <v>360</v>
      </c>
      <c r="B40" s="33">
        <v>43458</v>
      </c>
      <c r="C40" s="511">
        <v>1.0335695348533172</v>
      </c>
      <c r="D40" s="643">
        <v>1</v>
      </c>
      <c r="E40" s="604">
        <v>1</v>
      </c>
      <c r="F40" s="604">
        <v>1.37</v>
      </c>
      <c r="G40" s="604">
        <v>3.44</v>
      </c>
      <c r="H40" s="604">
        <v>1.36</v>
      </c>
      <c r="I40" s="29" t="s">
        <v>348</v>
      </c>
      <c r="J40" s="643">
        <v>3</v>
      </c>
      <c r="K40" s="29" t="s">
        <v>349</v>
      </c>
      <c r="L40" s="604">
        <v>1</v>
      </c>
      <c r="M40" s="604">
        <v>13.5</v>
      </c>
      <c r="N40" s="604">
        <v>119</v>
      </c>
      <c r="O40" s="643">
        <v>14</v>
      </c>
      <c r="P40" s="643">
        <v>120</v>
      </c>
      <c r="Q40" s="116">
        <v>0</v>
      </c>
      <c r="R40" s="116">
        <v>3.1E-2</v>
      </c>
      <c r="S40" s="116">
        <v>0.01</v>
      </c>
      <c r="T40" s="116">
        <v>8.9999999999999993E-3</v>
      </c>
      <c r="U40" s="31">
        <v>2</v>
      </c>
      <c r="V40" s="31">
        <v>1</v>
      </c>
      <c r="W40" s="116">
        <v>4</v>
      </c>
      <c r="X40" s="511">
        <v>3.1E-2</v>
      </c>
      <c r="Y40" s="511">
        <v>0.01</v>
      </c>
      <c r="Z40" s="511">
        <v>8.9999999999999993E-3</v>
      </c>
      <c r="AA40" s="643">
        <v>0.4</v>
      </c>
      <c r="AB40" s="29" t="s">
        <v>326</v>
      </c>
      <c r="AC40" s="643">
        <v>0.1</v>
      </c>
      <c r="AD40" s="32"/>
      <c r="AE40" s="536"/>
      <c r="AF40" s="536"/>
      <c r="AG40" s="532"/>
      <c r="AH40" s="32"/>
      <c r="AI40" s="532"/>
      <c r="AJ40" s="532"/>
      <c r="AK40" s="32"/>
      <c r="AL40" s="116"/>
      <c r="AM40" s="116"/>
      <c r="AN40" s="104">
        <v>7.5249779317183699E-2</v>
      </c>
      <c r="AO40" s="11">
        <v>36.359000000000002</v>
      </c>
      <c r="AP40" s="11">
        <v>22.3325</v>
      </c>
      <c r="AQ40" s="11">
        <v>52.037263000000003</v>
      </c>
      <c r="AR40" s="10">
        <v>1025.1578999999999</v>
      </c>
      <c r="AS40" s="11">
        <v>7.2087000000000003</v>
      </c>
      <c r="AT40" s="10">
        <v>102.459</v>
      </c>
      <c r="AU40" s="11">
        <v>8.2230000000000008</v>
      </c>
      <c r="AV40" s="11">
        <v>0.21299999999999999</v>
      </c>
      <c r="AW40" s="11">
        <v>0.65180000000000005</v>
      </c>
      <c r="AX40" s="11">
        <v>36.357599999999998</v>
      </c>
      <c r="AY40" s="11">
        <v>22.3445</v>
      </c>
      <c r="AZ40" s="11">
        <v>52.052118</v>
      </c>
      <c r="BA40" s="10">
        <v>1025.1911</v>
      </c>
      <c r="BB40" s="11">
        <v>7.2285000000000004</v>
      </c>
      <c r="BC40" s="10">
        <v>102.762</v>
      </c>
      <c r="BD40" s="11">
        <v>8.2279999999999998</v>
      </c>
      <c r="BE40" s="11">
        <v>7.0999999999999994E-2</v>
      </c>
      <c r="BF40" s="11">
        <v>0.90190000000000003</v>
      </c>
      <c r="BG40" s="11">
        <v>8.6</v>
      </c>
    </row>
    <row r="41" spans="1:59">
      <c r="A41" s="29" t="s">
        <v>360</v>
      </c>
      <c r="B41" s="33">
        <v>43472</v>
      </c>
      <c r="C41" s="511">
        <v>0.42803946513131641</v>
      </c>
      <c r="D41" s="29" t="s">
        <v>350</v>
      </c>
      <c r="E41" s="604">
        <v>1</v>
      </c>
      <c r="F41" s="604">
        <v>0.17699999999999999</v>
      </c>
      <c r="G41" s="604">
        <v>3.01</v>
      </c>
      <c r="H41" s="604">
        <v>0.95699999999999996</v>
      </c>
      <c r="I41" s="29" t="s">
        <v>348</v>
      </c>
      <c r="J41" s="643">
        <v>3</v>
      </c>
      <c r="K41" s="29" t="s">
        <v>349</v>
      </c>
      <c r="L41" s="604">
        <v>1</v>
      </c>
      <c r="M41" s="604">
        <v>12.8</v>
      </c>
      <c r="N41" s="604">
        <v>109</v>
      </c>
      <c r="O41" s="643">
        <v>13</v>
      </c>
      <c r="P41" s="643">
        <v>110</v>
      </c>
      <c r="Q41" s="116">
        <v>0</v>
      </c>
      <c r="R41" s="116">
        <v>4.2999999999999997E-2</v>
      </c>
      <c r="S41" s="116">
        <v>1.2999999999999999E-2</v>
      </c>
      <c r="T41" s="116">
        <v>1.0999999999999999E-2</v>
      </c>
      <c r="U41" s="31">
        <v>2</v>
      </c>
      <c r="V41" s="31">
        <v>1</v>
      </c>
      <c r="W41" s="116">
        <v>4</v>
      </c>
      <c r="X41" s="511">
        <v>4.2999999999999997E-2</v>
      </c>
      <c r="Y41" s="511">
        <v>1.2999999999999999E-2</v>
      </c>
      <c r="Z41" s="511">
        <v>1.0999999999999999E-2</v>
      </c>
      <c r="AA41" s="643">
        <v>0.6</v>
      </c>
      <c r="AB41" s="29" t="s">
        <v>326</v>
      </c>
      <c r="AC41" s="643">
        <v>0.1</v>
      </c>
      <c r="AD41" s="32"/>
      <c r="AE41" s="536"/>
      <c r="AF41" s="536"/>
      <c r="AG41" s="532"/>
      <c r="AH41" s="32"/>
      <c r="AI41" s="532"/>
      <c r="AJ41" s="532"/>
      <c r="AK41" s="32"/>
      <c r="AL41" s="116"/>
      <c r="AM41" s="116"/>
      <c r="AN41" s="104">
        <v>0.10142118331051454</v>
      </c>
      <c r="AO41" s="11">
        <v>36.506300000000003</v>
      </c>
      <c r="AP41" s="11">
        <v>22.527899999999999</v>
      </c>
      <c r="AQ41" s="11">
        <v>52.433278000000001</v>
      </c>
      <c r="AR41" s="10">
        <v>1025.2139</v>
      </c>
      <c r="AS41" s="11">
        <v>6.8780000000000001</v>
      </c>
      <c r="AT41" s="10">
        <v>98.18</v>
      </c>
      <c r="AU41" s="11">
        <v>8.1980000000000004</v>
      </c>
      <c r="AV41" s="11">
        <v>0.51629999999999998</v>
      </c>
      <c r="AW41" s="11">
        <v>0.76849999999999996</v>
      </c>
      <c r="AX41" s="11">
        <v>36.508699999999997</v>
      </c>
      <c r="AY41" s="11">
        <v>22.503399999999999</v>
      </c>
      <c r="AZ41" s="11">
        <v>52.413986000000001</v>
      </c>
      <c r="BA41" s="10">
        <v>1025.2601999999999</v>
      </c>
      <c r="BB41" s="11">
        <v>6.8906000000000001</v>
      </c>
      <c r="BC41" s="10">
        <v>98.317999999999998</v>
      </c>
      <c r="BD41" s="11">
        <v>8.2010000000000005</v>
      </c>
      <c r="BE41" s="11">
        <v>0.37990000000000002</v>
      </c>
      <c r="BF41" s="11">
        <v>0.78469999999999995</v>
      </c>
      <c r="BG41" s="11">
        <v>7.9</v>
      </c>
    </row>
    <row r="42" spans="1:59">
      <c r="A42" s="29" t="s">
        <v>360</v>
      </c>
      <c r="B42" s="33">
        <v>43479</v>
      </c>
      <c r="C42" s="511">
        <v>0.38560071858548139</v>
      </c>
      <c r="D42" s="29" t="s">
        <v>350</v>
      </c>
      <c r="E42" s="604">
        <v>1</v>
      </c>
      <c r="F42" s="604">
        <v>0.308</v>
      </c>
      <c r="G42" s="604">
        <v>2.37</v>
      </c>
      <c r="H42" s="604">
        <v>0.47499999999999998</v>
      </c>
      <c r="I42" s="29" t="s">
        <v>348</v>
      </c>
      <c r="J42" s="643">
        <v>2</v>
      </c>
      <c r="K42" s="29" t="s">
        <v>349</v>
      </c>
      <c r="L42" s="604">
        <v>1</v>
      </c>
      <c r="M42" s="604">
        <v>14.3</v>
      </c>
      <c r="N42" s="604">
        <v>111</v>
      </c>
      <c r="O42" s="643">
        <v>14</v>
      </c>
      <c r="P42" s="643">
        <v>110</v>
      </c>
      <c r="Q42" s="511">
        <v>0</v>
      </c>
      <c r="R42" s="511">
        <v>3.6999999999999998E-2</v>
      </c>
      <c r="S42" s="511">
        <v>1.2E-2</v>
      </c>
      <c r="T42" s="511">
        <v>0.01</v>
      </c>
      <c r="U42" s="31">
        <v>2</v>
      </c>
      <c r="V42" s="31">
        <v>1</v>
      </c>
      <c r="W42" s="29">
        <v>4</v>
      </c>
      <c r="X42" s="511">
        <v>3.6999999999999998E-2</v>
      </c>
      <c r="Y42" s="511">
        <v>1.2E-2</v>
      </c>
      <c r="Z42" s="511">
        <v>0.01</v>
      </c>
      <c r="AA42" s="643">
        <v>0.5</v>
      </c>
      <c r="AB42" s="29" t="s">
        <v>326</v>
      </c>
      <c r="AC42" s="643">
        <v>0.1</v>
      </c>
      <c r="AD42" s="32"/>
      <c r="AE42" s="536"/>
      <c r="AF42" s="536"/>
      <c r="AG42" s="532"/>
      <c r="AH42" s="32"/>
      <c r="AI42" s="532"/>
      <c r="AJ42" s="532"/>
      <c r="AK42" s="32"/>
      <c r="AL42" s="116"/>
      <c r="AM42" s="116"/>
      <c r="AN42" s="104">
        <v>0.10800618009411468</v>
      </c>
      <c r="AO42" s="11">
        <v>36.567100000000003</v>
      </c>
      <c r="AP42" s="11">
        <v>22.9695</v>
      </c>
      <c r="AQ42" s="11">
        <v>52.984292000000003</v>
      </c>
      <c r="AR42" s="10">
        <v>1025.1331</v>
      </c>
      <c r="AS42" s="11">
        <v>7.0237999999999996</v>
      </c>
      <c r="AT42" s="10">
        <v>101.074</v>
      </c>
      <c r="AU42" s="11">
        <v>8.1523000000000003</v>
      </c>
      <c r="AV42" s="11">
        <v>0.51070000000000004</v>
      </c>
      <c r="AW42" s="11">
        <v>0.72430000000000005</v>
      </c>
      <c r="AX42" s="11">
        <v>36.558999999999997</v>
      </c>
      <c r="AY42" s="11">
        <v>22.915700000000001</v>
      </c>
      <c r="AZ42" s="11">
        <v>52.920228000000002</v>
      </c>
      <c r="BA42" s="10">
        <v>1025.1827000000001</v>
      </c>
      <c r="BB42" s="11">
        <v>7.0204000000000004</v>
      </c>
      <c r="BC42" s="10">
        <v>100.926</v>
      </c>
      <c r="BD42" s="11">
        <v>8.1523000000000003</v>
      </c>
      <c r="BE42" s="11">
        <v>0.4582</v>
      </c>
      <c r="BF42" s="11">
        <v>1.0371999999999999</v>
      </c>
      <c r="BG42" s="11">
        <v>6.2</v>
      </c>
    </row>
    <row r="43" spans="1:59">
      <c r="A43" s="29" t="s">
        <v>360</v>
      </c>
      <c r="B43" s="33">
        <v>43486</v>
      </c>
      <c r="C43" s="511">
        <v>0.13739336701049673</v>
      </c>
      <c r="D43" s="29" t="s">
        <v>350</v>
      </c>
      <c r="E43" s="604">
        <v>1</v>
      </c>
      <c r="F43" s="604">
        <v>1.26</v>
      </c>
      <c r="G43" s="604">
        <v>1.97</v>
      </c>
      <c r="H43" s="604">
        <v>0.47099999999999997</v>
      </c>
      <c r="I43" s="29" t="s">
        <v>348</v>
      </c>
      <c r="J43" s="29" t="s">
        <v>349</v>
      </c>
      <c r="K43" s="29" t="s">
        <v>349</v>
      </c>
      <c r="L43" s="604">
        <v>1</v>
      </c>
      <c r="M43" s="604">
        <v>13.9</v>
      </c>
      <c r="N43" s="604">
        <v>108</v>
      </c>
      <c r="O43" s="643">
        <v>14</v>
      </c>
      <c r="P43" s="643">
        <v>110</v>
      </c>
      <c r="Q43" s="511">
        <v>0</v>
      </c>
      <c r="R43" s="511">
        <v>3.4000000000000002E-2</v>
      </c>
      <c r="S43" s="511">
        <v>0.01</v>
      </c>
      <c r="T43" s="511">
        <v>8.9999999999999993E-3</v>
      </c>
      <c r="U43" s="31">
        <v>2</v>
      </c>
      <c r="V43" s="31">
        <v>1</v>
      </c>
      <c r="W43" s="29">
        <v>4</v>
      </c>
      <c r="X43" s="511">
        <v>3.4000000000000002E-2</v>
      </c>
      <c r="Y43" s="511">
        <v>0.01</v>
      </c>
      <c r="Z43" s="511">
        <v>8.9999999999999993E-3</v>
      </c>
      <c r="AA43" s="643">
        <v>0.5</v>
      </c>
      <c r="AB43" s="29" t="s">
        <v>326</v>
      </c>
      <c r="AC43" s="643">
        <v>0.1</v>
      </c>
      <c r="AD43" s="32"/>
      <c r="AE43" s="536"/>
      <c r="AF43" s="536"/>
      <c r="AG43" s="532"/>
      <c r="AH43" s="32"/>
      <c r="AI43" s="32"/>
      <c r="AJ43" s="32"/>
      <c r="AK43" s="532"/>
      <c r="AL43" s="532"/>
      <c r="AM43" s="32"/>
      <c r="AN43" s="104">
        <v>0.1074729788986418</v>
      </c>
      <c r="AO43" s="11">
        <v>36.637099999999997</v>
      </c>
      <c r="AP43" s="11">
        <v>23.3599</v>
      </c>
      <c r="AQ43" s="11">
        <v>53.494461000000001</v>
      </c>
      <c r="AR43" s="10">
        <v>1025.0718999999999</v>
      </c>
      <c r="AS43" s="11">
        <v>6.9718999999999998</v>
      </c>
      <c r="AT43" s="10">
        <v>101.05200000000001</v>
      </c>
      <c r="AU43" s="11">
        <v>8.0399999999999991</v>
      </c>
      <c r="AV43" s="11">
        <v>0.20710000000000001</v>
      </c>
      <c r="AW43" s="11">
        <v>0.65180000000000005</v>
      </c>
      <c r="AX43" s="11">
        <v>36.650700000000001</v>
      </c>
      <c r="AY43" s="11">
        <v>23.3414</v>
      </c>
      <c r="AZ43" s="11">
        <v>53.495938000000002</v>
      </c>
      <c r="BA43" s="10">
        <v>1025.1237000000001</v>
      </c>
      <c r="BB43" s="11">
        <v>7.0122999999999998</v>
      </c>
      <c r="BC43" s="10">
        <v>101.613</v>
      </c>
      <c r="BD43" s="11">
        <v>8.0440000000000005</v>
      </c>
      <c r="BE43" s="11">
        <v>0.4173</v>
      </c>
      <c r="BF43" s="11">
        <v>0.73870000000000002</v>
      </c>
      <c r="BG43" s="11">
        <v>6.8</v>
      </c>
    </row>
    <row r="44" spans="1:59">
      <c r="A44" s="29" t="s">
        <v>360</v>
      </c>
      <c r="B44" s="33">
        <v>43494</v>
      </c>
      <c r="C44" s="511">
        <v>0.855470694215269</v>
      </c>
      <c r="D44" s="643">
        <v>0.9</v>
      </c>
      <c r="E44" s="604">
        <v>1</v>
      </c>
      <c r="F44" s="604">
        <v>2.8400000000000002E-2</v>
      </c>
      <c r="G44" s="604">
        <v>2.59</v>
      </c>
      <c r="H44" s="604">
        <v>0.39500000000000002</v>
      </c>
      <c r="I44" s="29" t="s">
        <v>348</v>
      </c>
      <c r="J44" s="643">
        <v>3</v>
      </c>
      <c r="K44" s="29" t="s">
        <v>349</v>
      </c>
      <c r="L44" s="604">
        <v>1</v>
      </c>
      <c r="M44" s="604">
        <v>13.2</v>
      </c>
      <c r="N44" s="604">
        <v>105</v>
      </c>
      <c r="O44" s="643">
        <v>13</v>
      </c>
      <c r="P44" s="643">
        <v>100</v>
      </c>
      <c r="Q44" s="511">
        <v>1E-3</v>
      </c>
      <c r="R44" s="511">
        <v>2.1999999999999999E-2</v>
      </c>
      <c r="S44" s="511">
        <v>8.0000000000000002E-3</v>
      </c>
      <c r="T44" s="511">
        <v>7.0000000000000001E-3</v>
      </c>
      <c r="U44" s="31">
        <v>2</v>
      </c>
      <c r="V44" s="31">
        <v>1</v>
      </c>
      <c r="W44" s="29">
        <v>4</v>
      </c>
      <c r="X44" s="511">
        <v>2.0999999999999998E-2</v>
      </c>
      <c r="Y44" s="511">
        <v>7.0000000000000001E-3</v>
      </c>
      <c r="Z44" s="511">
        <v>6.0000000000000001E-3</v>
      </c>
      <c r="AA44" s="643">
        <v>0.3</v>
      </c>
      <c r="AB44" s="29" t="s">
        <v>326</v>
      </c>
      <c r="AC44" s="29" t="s">
        <v>326</v>
      </c>
      <c r="AD44" s="32"/>
      <c r="AE44" s="536"/>
      <c r="AF44" s="536"/>
      <c r="AG44" s="532"/>
      <c r="AH44" s="32"/>
      <c r="AI44" s="532"/>
      <c r="AJ44" s="532"/>
      <c r="AK44" s="32"/>
      <c r="AL44" s="116"/>
      <c r="AM44" s="116"/>
      <c r="AN44" s="104">
        <v>0.10128362019593987</v>
      </c>
      <c r="AO44" s="11">
        <v>36.667299999999997</v>
      </c>
      <c r="AP44" s="11">
        <v>22.1326</v>
      </c>
      <c r="AQ44" s="11">
        <v>52.214733000000003</v>
      </c>
      <c r="AR44" s="10">
        <v>1025.4490000000001</v>
      </c>
      <c r="AS44" s="11">
        <v>7.1451000000000002</v>
      </c>
      <c r="AT44" s="10">
        <v>101.38</v>
      </c>
      <c r="AU44" s="11">
        <v>8.0640000000000001</v>
      </c>
      <c r="AV44" s="11">
        <v>0.39400000000000002</v>
      </c>
      <c r="AW44" s="11">
        <v>0.71650000000000003</v>
      </c>
      <c r="AX44" s="11">
        <v>36.663899999999998</v>
      </c>
      <c r="AY44" s="11">
        <v>22.066199999999998</v>
      </c>
      <c r="AZ44" s="11">
        <v>52.143396000000003</v>
      </c>
      <c r="BA44" s="10">
        <v>1025.5043000000001</v>
      </c>
      <c r="BB44" s="11">
        <v>7.1264000000000003</v>
      </c>
      <c r="BC44" s="10">
        <v>100.994</v>
      </c>
      <c r="BD44" s="11">
        <v>8.0660000000000007</v>
      </c>
      <c r="BE44" s="11">
        <v>0.29520000000000002</v>
      </c>
      <c r="BF44" s="11">
        <v>0.8498</v>
      </c>
      <c r="BG44" s="11">
        <v>7</v>
      </c>
    </row>
    <row r="45" spans="1:59">
      <c r="A45" s="29" t="s">
        <v>360</v>
      </c>
      <c r="B45" s="33">
        <v>43500</v>
      </c>
      <c r="C45" s="511">
        <v>0.25723162282907192</v>
      </c>
      <c r="D45" s="29" t="s">
        <v>350</v>
      </c>
      <c r="E45" s="604">
        <v>1</v>
      </c>
      <c r="F45" s="604">
        <v>-7.2599999999999998E-2</v>
      </c>
      <c r="G45" s="604">
        <v>2.65</v>
      </c>
      <c r="H45" s="604">
        <v>0.80800000000000005</v>
      </c>
      <c r="I45" s="29" t="s">
        <v>348</v>
      </c>
      <c r="J45" s="643">
        <v>3</v>
      </c>
      <c r="K45" s="29" t="s">
        <v>349</v>
      </c>
      <c r="L45" s="604">
        <v>1</v>
      </c>
      <c r="M45" s="604">
        <v>16.2</v>
      </c>
      <c r="N45" s="604">
        <v>136</v>
      </c>
      <c r="O45" s="643">
        <v>16</v>
      </c>
      <c r="P45" s="643">
        <v>140</v>
      </c>
      <c r="Q45" s="511">
        <v>1E-3</v>
      </c>
      <c r="R45" s="511">
        <v>5.5E-2</v>
      </c>
      <c r="S45" s="511">
        <v>1.7000000000000001E-2</v>
      </c>
      <c r="T45" s="511">
        <v>1.4999999999999999E-2</v>
      </c>
      <c r="U45" s="31">
        <v>2</v>
      </c>
      <c r="V45" s="31">
        <v>1</v>
      </c>
      <c r="W45" s="29">
        <v>4</v>
      </c>
      <c r="X45" s="511">
        <v>5.3999999999999999E-2</v>
      </c>
      <c r="Y45" s="511">
        <v>1.6E-2</v>
      </c>
      <c r="Z45" s="511">
        <v>1.3999999999999999E-2</v>
      </c>
      <c r="AA45" s="643">
        <v>0.8</v>
      </c>
      <c r="AB45" s="29" t="s">
        <v>326</v>
      </c>
      <c r="AC45" s="643">
        <v>0.2</v>
      </c>
      <c r="AD45" s="32"/>
      <c r="AE45" s="536"/>
      <c r="AF45" s="536"/>
      <c r="AG45" s="532"/>
      <c r="AH45" s="32"/>
      <c r="AI45" s="532"/>
      <c r="AJ45" s="532"/>
      <c r="AK45" s="32"/>
      <c r="AL45" s="116"/>
      <c r="AM45" s="116"/>
      <c r="AN45" s="104">
        <v>0.10524028225882852</v>
      </c>
      <c r="AO45" s="11">
        <v>36.777700000000003</v>
      </c>
      <c r="AP45" s="11">
        <v>21.996099999999998</v>
      </c>
      <c r="AQ45" s="11">
        <v>52.207749999999997</v>
      </c>
      <c r="AR45" s="10">
        <v>1025.5719999999999</v>
      </c>
      <c r="AS45" s="11">
        <v>6.9673999999999996</v>
      </c>
      <c r="AT45" s="10">
        <v>98.683000000000007</v>
      </c>
      <c r="AU45" s="11">
        <v>8.1140000000000008</v>
      </c>
      <c r="AV45" s="11">
        <v>0.65949999999999998</v>
      </c>
      <c r="AW45" s="11">
        <v>0.89990000000000003</v>
      </c>
      <c r="AX45" s="11">
        <v>36.782899999999998</v>
      </c>
      <c r="AY45" s="11">
        <v>21.9937</v>
      </c>
      <c r="AZ45" s="11">
        <v>52.215620000000001</v>
      </c>
      <c r="BA45" s="10">
        <v>1025.6138000000001</v>
      </c>
      <c r="BB45" s="11">
        <v>6.9287000000000001</v>
      </c>
      <c r="BC45" s="10">
        <v>98.134</v>
      </c>
      <c r="BD45" s="11">
        <v>8.1210000000000004</v>
      </c>
      <c r="BE45" s="11">
        <v>0.71160000000000001</v>
      </c>
      <c r="BF45" s="11">
        <v>1.1711</v>
      </c>
      <c r="BG45" s="11">
        <v>4.8</v>
      </c>
    </row>
    <row r="46" spans="1:59">
      <c r="A46" s="29" t="s">
        <v>360</v>
      </c>
      <c r="B46" s="33">
        <v>43507</v>
      </c>
      <c r="C46" s="511">
        <v>0.83129652814453137</v>
      </c>
      <c r="D46" s="643">
        <v>0.8</v>
      </c>
      <c r="E46" s="604">
        <v>1</v>
      </c>
      <c r="F46" s="604">
        <v>1.03</v>
      </c>
      <c r="G46" s="604">
        <v>2.83</v>
      </c>
      <c r="H46" s="604">
        <v>0.93500000000000005</v>
      </c>
      <c r="I46" s="29" t="s">
        <v>348</v>
      </c>
      <c r="J46" s="643">
        <v>3</v>
      </c>
      <c r="K46" s="29" t="s">
        <v>349</v>
      </c>
      <c r="L46" s="116">
        <v>1</v>
      </c>
      <c r="M46" s="116">
        <v>14.8</v>
      </c>
      <c r="N46" s="116">
        <v>129</v>
      </c>
      <c r="O46" s="643">
        <v>15</v>
      </c>
      <c r="P46" s="643">
        <v>130</v>
      </c>
      <c r="Q46" s="511">
        <v>1E-3</v>
      </c>
      <c r="R46" s="511">
        <v>0.03</v>
      </c>
      <c r="S46" s="511">
        <v>8.9999999999999993E-3</v>
      </c>
      <c r="T46" s="511">
        <v>8.0000000000000002E-3</v>
      </c>
      <c r="U46" s="31">
        <v>2</v>
      </c>
      <c r="V46" s="31">
        <v>1</v>
      </c>
      <c r="W46" s="29">
        <v>4</v>
      </c>
      <c r="X46" s="511">
        <v>2.8999999999999998E-2</v>
      </c>
      <c r="Y46" s="511">
        <v>8.0000000000000002E-3</v>
      </c>
      <c r="Z46" s="511">
        <v>7.0000000000000001E-3</v>
      </c>
      <c r="AA46" s="643">
        <v>0.4</v>
      </c>
      <c r="AB46" s="29" t="s">
        <v>326</v>
      </c>
      <c r="AC46" s="29" t="s">
        <v>326</v>
      </c>
      <c r="AD46" s="32"/>
      <c r="AE46" s="536"/>
      <c r="AF46" s="536"/>
      <c r="AG46" s="532"/>
      <c r="AH46" s="32"/>
      <c r="AI46" s="532"/>
      <c r="AJ46" s="532"/>
      <c r="AK46" s="32"/>
      <c r="AL46" s="116"/>
      <c r="AM46" s="116"/>
      <c r="AN46" s="104">
        <v>9.6627546116108728E-2</v>
      </c>
      <c r="AO46" s="11">
        <v>36.8339</v>
      </c>
      <c r="AP46" s="11">
        <v>22.8371</v>
      </c>
      <c r="AQ46" s="11">
        <v>53.184311000000001</v>
      </c>
      <c r="AR46" s="10">
        <v>1025.3737000000001</v>
      </c>
      <c r="AS46" s="11">
        <v>6.9968000000000004</v>
      </c>
      <c r="AT46" s="10">
        <v>100.608</v>
      </c>
      <c r="AU46" s="11">
        <v>8.0630000000000006</v>
      </c>
      <c r="AV46" s="11">
        <v>0.46439999999999998</v>
      </c>
      <c r="AW46" s="11">
        <v>0.75160000000000005</v>
      </c>
      <c r="AX46" s="11">
        <v>36.832599999999999</v>
      </c>
      <c r="AY46" s="11">
        <v>22.833100000000002</v>
      </c>
      <c r="AZ46" s="11">
        <v>53.182253000000003</v>
      </c>
      <c r="BA46" s="10">
        <v>1025.413</v>
      </c>
      <c r="BB46" s="11">
        <v>7.0267999999999997</v>
      </c>
      <c r="BC46" s="10">
        <v>101.032</v>
      </c>
      <c r="BD46" s="11">
        <v>8.0690000000000008</v>
      </c>
      <c r="BE46" s="11">
        <v>0.53539999999999999</v>
      </c>
      <c r="BF46" s="11">
        <v>0.82410000000000005</v>
      </c>
      <c r="BG46" s="11">
        <v>6.5</v>
      </c>
    </row>
    <row r="47" spans="1:59">
      <c r="A47" s="29" t="s">
        <v>360</v>
      </c>
      <c r="B47" s="33">
        <v>43514</v>
      </c>
      <c r="C47" s="511">
        <v>0.6781040367055956</v>
      </c>
      <c r="D47" s="643">
        <v>0.7</v>
      </c>
      <c r="E47" s="604">
        <v>1</v>
      </c>
      <c r="F47" s="604">
        <v>0.60899999999999999</v>
      </c>
      <c r="G47" s="604">
        <v>2.37</v>
      </c>
      <c r="H47" s="604">
        <v>0.71499999999999997</v>
      </c>
      <c r="I47" s="29" t="s">
        <v>348</v>
      </c>
      <c r="J47" s="643">
        <v>2</v>
      </c>
      <c r="K47" s="29" t="s">
        <v>349</v>
      </c>
      <c r="L47" s="116">
        <v>1</v>
      </c>
      <c r="M47" s="116">
        <v>16.3</v>
      </c>
      <c r="N47" s="116">
        <v>145</v>
      </c>
      <c r="O47" s="643">
        <v>16</v>
      </c>
      <c r="P47" s="643">
        <v>140</v>
      </c>
      <c r="Q47" s="511">
        <v>2E-3</v>
      </c>
      <c r="R47" s="511">
        <v>7.6999999999999999E-2</v>
      </c>
      <c r="S47" s="511">
        <v>2.3E-2</v>
      </c>
      <c r="T47" s="511">
        <v>2.1000000000000001E-2</v>
      </c>
      <c r="U47" s="31">
        <v>2</v>
      </c>
      <c r="V47" s="31">
        <v>1</v>
      </c>
      <c r="W47" s="29">
        <v>4</v>
      </c>
      <c r="X47" s="511">
        <v>7.4999999999999997E-2</v>
      </c>
      <c r="Y47" s="511">
        <v>2.0999999999999998E-2</v>
      </c>
      <c r="Z47" s="511">
        <v>1.9000000000000003E-2</v>
      </c>
      <c r="AA47" s="643">
        <v>1.1000000000000001</v>
      </c>
      <c r="AB47" s="29" t="s">
        <v>326</v>
      </c>
      <c r="AC47" s="643">
        <v>0.2</v>
      </c>
      <c r="AD47" s="32"/>
      <c r="AE47" s="536"/>
      <c r="AF47" s="536"/>
      <c r="AG47" s="532"/>
      <c r="AH47" s="32"/>
      <c r="AI47" s="603"/>
      <c r="AJ47" s="532"/>
      <c r="AK47" s="32"/>
      <c r="AL47" s="116"/>
      <c r="AM47" s="116"/>
      <c r="AN47" s="104">
        <v>0.11859405380512973</v>
      </c>
      <c r="AO47" s="11">
        <v>36.9193</v>
      </c>
      <c r="AP47" s="11">
        <v>22.8066</v>
      </c>
      <c r="AQ47" s="11">
        <v>53.260750999999999</v>
      </c>
      <c r="AR47" s="10">
        <v>1025.4473</v>
      </c>
      <c r="AS47" s="11">
        <v>7.1597999999999997</v>
      </c>
      <c r="AT47" s="10">
        <v>102.949</v>
      </c>
      <c r="AU47" s="11">
        <v>8.1229999999999993</v>
      </c>
      <c r="AV47" s="11">
        <v>0.52149999999999996</v>
      </c>
      <c r="AW47" s="11">
        <v>1.1415</v>
      </c>
      <c r="AX47" s="11">
        <v>36.917299999999997</v>
      </c>
      <c r="AY47" s="11">
        <v>22.795400000000001</v>
      </c>
      <c r="AZ47" s="11">
        <v>53.250048</v>
      </c>
      <c r="BA47" s="10">
        <v>1025.4875999999999</v>
      </c>
      <c r="BB47" s="11">
        <v>7.1307999999999998</v>
      </c>
      <c r="BC47" s="10">
        <v>102.51</v>
      </c>
      <c r="BD47" s="11">
        <v>8.1300000000000008</v>
      </c>
      <c r="BE47" s="11">
        <v>0.53539999999999999</v>
      </c>
      <c r="BF47" s="11">
        <v>1.5939000000000001</v>
      </c>
      <c r="BG47" s="11">
        <v>4.9000000000000004</v>
      </c>
    </row>
    <row r="48" spans="1:59">
      <c r="A48" s="29" t="s">
        <v>360</v>
      </c>
      <c r="B48" s="33">
        <v>43521</v>
      </c>
      <c r="C48" s="511">
        <v>0.27205661257288732</v>
      </c>
      <c r="D48" s="29" t="s">
        <v>350</v>
      </c>
      <c r="E48" s="604">
        <v>1</v>
      </c>
      <c r="F48" s="604">
        <v>0.64500000000000002</v>
      </c>
      <c r="G48" s="604">
        <v>2.4300000000000002</v>
      </c>
      <c r="H48" s="604">
        <v>0.748</v>
      </c>
      <c r="I48" s="29" t="s">
        <v>348</v>
      </c>
      <c r="J48" s="643">
        <v>2</v>
      </c>
      <c r="K48" s="29" t="s">
        <v>349</v>
      </c>
      <c r="L48" s="116">
        <v>1</v>
      </c>
      <c r="M48" s="116">
        <v>14</v>
      </c>
      <c r="N48" s="116">
        <v>124</v>
      </c>
      <c r="O48" s="643">
        <v>14</v>
      </c>
      <c r="P48" s="643">
        <v>120</v>
      </c>
      <c r="Q48" s="511">
        <v>-1E-3</v>
      </c>
      <c r="R48" s="511">
        <v>3.2000000000000001E-2</v>
      </c>
      <c r="S48" s="511">
        <v>8.0000000000000002E-3</v>
      </c>
      <c r="T48" s="511">
        <v>7.0000000000000001E-3</v>
      </c>
      <c r="U48" s="31">
        <v>2</v>
      </c>
      <c r="V48" s="31">
        <v>1</v>
      </c>
      <c r="W48" s="29">
        <v>4</v>
      </c>
      <c r="X48" s="511">
        <v>3.3000000000000002E-2</v>
      </c>
      <c r="Y48" s="511">
        <v>9.0000000000000011E-3</v>
      </c>
      <c r="Z48" s="511">
        <v>8.0000000000000002E-3</v>
      </c>
      <c r="AA48" s="643">
        <v>0.5</v>
      </c>
      <c r="AB48" s="29" t="s">
        <v>326</v>
      </c>
      <c r="AC48" s="29" t="s">
        <v>326</v>
      </c>
      <c r="AD48" s="32"/>
      <c r="AE48" s="536"/>
      <c r="AF48" s="536"/>
      <c r="AG48" s="532"/>
      <c r="AH48" s="32"/>
      <c r="AI48" s="603"/>
      <c r="AJ48" s="532"/>
      <c r="AK48" s="32"/>
      <c r="AL48" s="116"/>
      <c r="AM48" s="116"/>
      <c r="AN48" s="104">
        <v>0.10434630203374252</v>
      </c>
      <c r="AO48" s="11">
        <v>36.869900000000001</v>
      </c>
      <c r="AP48" s="11">
        <v>23.3764</v>
      </c>
      <c r="AQ48" s="11">
        <v>53.813932000000001</v>
      </c>
      <c r="AR48" s="10">
        <v>1025.2447</v>
      </c>
      <c r="AS48" s="11">
        <v>6.8983999999999996</v>
      </c>
      <c r="AT48" s="10">
        <v>100.15</v>
      </c>
      <c r="AU48" s="11">
        <v>8.1340000000000003</v>
      </c>
      <c r="AV48" s="11">
        <v>0.49880000000000002</v>
      </c>
      <c r="AW48" s="11">
        <v>0.79959999999999998</v>
      </c>
      <c r="AX48" s="11">
        <v>36.869999999999997</v>
      </c>
      <c r="AY48" s="11">
        <v>23.382400000000001</v>
      </c>
      <c r="AZ48" s="11">
        <v>53.824624999999997</v>
      </c>
      <c r="BA48" s="10">
        <v>1025.2817</v>
      </c>
      <c r="BB48" s="11">
        <v>6.8212999999999999</v>
      </c>
      <c r="BC48" s="10">
        <v>99.040999999999997</v>
      </c>
      <c r="BD48" s="11">
        <v>8.1329999999999991</v>
      </c>
      <c r="BE48" s="11">
        <v>3.133</v>
      </c>
      <c r="BF48" s="11">
        <v>1.9049</v>
      </c>
      <c r="BG48" s="11">
        <v>6.8</v>
      </c>
    </row>
    <row r="49" spans="1:59">
      <c r="A49" s="29" t="s">
        <v>360</v>
      </c>
      <c r="B49" s="33">
        <v>43528</v>
      </c>
      <c r="C49" s="511">
        <v>0.75132490834178178</v>
      </c>
      <c r="D49" s="643">
        <v>0.8</v>
      </c>
      <c r="E49" s="604">
        <v>1</v>
      </c>
      <c r="F49" s="604">
        <v>0.77500000000000002</v>
      </c>
      <c r="G49" s="604">
        <v>2.2799999999999998</v>
      </c>
      <c r="H49" s="604">
        <v>0.76</v>
      </c>
      <c r="I49" s="29" t="s">
        <v>348</v>
      </c>
      <c r="J49" s="643">
        <v>2</v>
      </c>
      <c r="K49" s="29" t="s">
        <v>349</v>
      </c>
      <c r="L49" s="116">
        <v>1</v>
      </c>
      <c r="M49" s="116">
        <v>13.1</v>
      </c>
      <c r="N49" s="116">
        <v>136</v>
      </c>
      <c r="O49" s="643">
        <v>13</v>
      </c>
      <c r="P49" s="643">
        <v>140</v>
      </c>
      <c r="Q49" s="511">
        <v>0</v>
      </c>
      <c r="R49" s="511">
        <v>2.9000000000000001E-2</v>
      </c>
      <c r="S49" s="511">
        <v>8.0000000000000002E-3</v>
      </c>
      <c r="T49" s="511">
        <v>6.0000000000000001E-3</v>
      </c>
      <c r="U49" s="31">
        <v>2</v>
      </c>
      <c r="V49" s="31">
        <v>1</v>
      </c>
      <c r="W49" s="29">
        <v>4</v>
      </c>
      <c r="X49" s="511">
        <v>2.9000000000000001E-2</v>
      </c>
      <c r="Y49" s="511">
        <v>8.0000000000000002E-3</v>
      </c>
      <c r="Z49" s="511">
        <v>6.0000000000000001E-3</v>
      </c>
      <c r="AA49" s="643">
        <v>0.4</v>
      </c>
      <c r="AB49" s="29" t="s">
        <v>326</v>
      </c>
      <c r="AC49" s="29" t="s">
        <v>326</v>
      </c>
      <c r="AD49" s="32"/>
      <c r="AE49" s="536"/>
      <c r="AF49" s="536"/>
      <c r="AG49" s="532"/>
      <c r="AH49" s="32"/>
      <c r="AI49" s="603"/>
      <c r="AJ49" s="532"/>
      <c r="AK49" s="32"/>
      <c r="AL49" s="116"/>
      <c r="AM49" s="116"/>
      <c r="AN49" s="104">
        <v>9.7966596625111896E-2</v>
      </c>
      <c r="AO49" s="11">
        <v>36.922499999999999</v>
      </c>
      <c r="AP49" s="11">
        <v>23.357099999999999</v>
      </c>
      <c r="AQ49" s="11">
        <v>53.860912999999996</v>
      </c>
      <c r="AR49" s="10">
        <v>1025.2892999999999</v>
      </c>
      <c r="AS49" s="11">
        <v>6.6619000000000002</v>
      </c>
      <c r="AT49" s="10">
        <v>96.712999999999994</v>
      </c>
      <c r="AU49" s="11">
        <v>8.0969999999999995</v>
      </c>
      <c r="AV49" s="11">
        <v>0.40510000000000002</v>
      </c>
      <c r="AW49" s="11">
        <v>0.84319999999999995</v>
      </c>
      <c r="AX49" s="11">
        <v>36.922600000000003</v>
      </c>
      <c r="AY49" s="11">
        <v>23.3307</v>
      </c>
      <c r="AZ49" s="11">
        <v>53.836413</v>
      </c>
      <c r="BA49" s="10">
        <v>1025.3348000000001</v>
      </c>
      <c r="BB49" s="11">
        <v>6.6840000000000002</v>
      </c>
      <c r="BC49" s="10">
        <v>96.989000000000004</v>
      </c>
      <c r="BD49" s="11">
        <v>8.0969999999999995</v>
      </c>
      <c r="BE49" s="11">
        <v>0.36830000000000002</v>
      </c>
      <c r="BF49" s="11">
        <v>0.94489999999999996</v>
      </c>
      <c r="BG49" s="11">
        <v>7</v>
      </c>
    </row>
    <row r="50" spans="1:59">
      <c r="A50" s="29" t="s">
        <v>360</v>
      </c>
      <c r="B50" s="33">
        <v>43535</v>
      </c>
      <c r="C50" s="605">
        <v>5.300413901360483</v>
      </c>
      <c r="D50" s="643">
        <v>5.3</v>
      </c>
      <c r="E50" s="604">
        <v>1</v>
      </c>
      <c r="F50" s="604">
        <v>5.41</v>
      </c>
      <c r="G50" s="604">
        <v>3.52</v>
      </c>
      <c r="H50" s="604">
        <v>1.19</v>
      </c>
      <c r="I50" s="643">
        <v>5</v>
      </c>
      <c r="J50" s="643">
        <v>4</v>
      </c>
      <c r="K50" s="29" t="s">
        <v>349</v>
      </c>
      <c r="L50" s="116">
        <v>1</v>
      </c>
      <c r="M50" s="116">
        <v>14.4</v>
      </c>
      <c r="N50" s="116">
        <v>149</v>
      </c>
      <c r="O50" s="643">
        <v>14</v>
      </c>
      <c r="P50" s="643">
        <v>150</v>
      </c>
      <c r="Q50" s="511">
        <v>1E-3</v>
      </c>
      <c r="R50" s="511">
        <v>4.2999999999999997E-2</v>
      </c>
      <c r="S50" s="511">
        <v>1.4E-2</v>
      </c>
      <c r="T50" s="511">
        <v>1.2E-2</v>
      </c>
      <c r="U50" s="31">
        <v>2</v>
      </c>
      <c r="V50" s="31">
        <v>1</v>
      </c>
      <c r="W50" s="29">
        <v>4</v>
      </c>
      <c r="X50" s="511">
        <v>4.1999999999999996E-2</v>
      </c>
      <c r="Y50" s="511">
        <v>1.3000000000000001E-2</v>
      </c>
      <c r="Z50" s="511">
        <v>1.0999999999999999E-2</v>
      </c>
      <c r="AA50" s="643">
        <v>0.6</v>
      </c>
      <c r="AB50" s="29" t="s">
        <v>326</v>
      </c>
      <c r="AC50" s="643">
        <v>0.1</v>
      </c>
      <c r="AD50" s="32"/>
      <c r="AE50" s="536"/>
      <c r="AF50" s="536"/>
      <c r="AG50" s="532"/>
      <c r="AH50" s="32"/>
      <c r="AI50" s="603"/>
      <c r="AJ50" s="532"/>
      <c r="AK50" s="32"/>
      <c r="AL50" s="116"/>
      <c r="AM50" s="116"/>
      <c r="AN50" s="104">
        <v>0.10018568705411129</v>
      </c>
      <c r="AO50" s="11">
        <v>36.798999999999999</v>
      </c>
      <c r="AP50" s="11">
        <v>23.1707</v>
      </c>
      <c r="AQ50" s="11">
        <v>53.499616000000003</v>
      </c>
      <c r="AR50" s="10">
        <v>1025.2501999999999</v>
      </c>
      <c r="AS50" s="11">
        <v>6.7085999999999997</v>
      </c>
      <c r="AT50" s="10">
        <v>97.007000000000005</v>
      </c>
      <c r="AU50" s="11">
        <v>8.1039999999999992</v>
      </c>
      <c r="AV50" s="11">
        <v>0.40060000000000001</v>
      </c>
      <c r="AW50" s="11">
        <v>0.87949999999999995</v>
      </c>
      <c r="AX50" s="11">
        <v>36.864400000000003</v>
      </c>
      <c r="AY50" s="11">
        <v>23.147300000000001</v>
      </c>
      <c r="AZ50" s="11">
        <v>53.562806000000002</v>
      </c>
      <c r="BA50" s="10">
        <v>1025.3466000000001</v>
      </c>
      <c r="BB50" s="11">
        <v>6.6391999999999998</v>
      </c>
      <c r="BC50" s="10">
        <v>96.001000000000005</v>
      </c>
      <c r="BD50" s="11">
        <v>8.1020000000000003</v>
      </c>
      <c r="BE50" s="11">
        <v>0.5756</v>
      </c>
      <c r="BF50" s="11">
        <v>1.0257000000000001</v>
      </c>
      <c r="BG50" s="11">
        <v>7</v>
      </c>
    </row>
    <row r="51" spans="1:59">
      <c r="A51" s="29" t="s">
        <v>360</v>
      </c>
      <c r="B51" s="33">
        <v>43542</v>
      </c>
      <c r="C51" s="511">
        <v>0.27992928697939912</v>
      </c>
      <c r="D51" s="29" t="s">
        <v>350</v>
      </c>
      <c r="E51" s="604">
        <v>1</v>
      </c>
      <c r="F51" s="604">
        <v>-0.124</v>
      </c>
      <c r="G51" s="604">
        <v>3.06</v>
      </c>
      <c r="H51" s="604">
        <v>0.443</v>
      </c>
      <c r="I51" s="29" t="s">
        <v>348</v>
      </c>
      <c r="J51" s="643">
        <v>3</v>
      </c>
      <c r="K51" s="29" t="s">
        <v>349</v>
      </c>
      <c r="L51" s="116">
        <v>1</v>
      </c>
      <c r="M51" s="116">
        <v>17.5</v>
      </c>
      <c r="N51" s="116">
        <v>120</v>
      </c>
      <c r="O51" s="643">
        <v>18</v>
      </c>
      <c r="P51" s="643">
        <v>120</v>
      </c>
      <c r="Q51" s="116">
        <v>2E-3</v>
      </c>
      <c r="R51" s="116">
        <v>7.0000000000000007E-2</v>
      </c>
      <c r="S51" s="116">
        <v>2.1999999999999999E-2</v>
      </c>
      <c r="T51" s="116">
        <v>0.02</v>
      </c>
      <c r="U51" s="31">
        <v>2</v>
      </c>
      <c r="V51" s="31">
        <v>1</v>
      </c>
      <c r="W51" s="29">
        <v>4</v>
      </c>
      <c r="X51" s="511">
        <v>6.8000000000000005E-2</v>
      </c>
      <c r="Y51" s="511">
        <v>1.9999999999999997E-2</v>
      </c>
      <c r="Z51" s="511">
        <v>1.8000000000000002E-2</v>
      </c>
      <c r="AA51" s="643">
        <v>1</v>
      </c>
      <c r="AB51" s="29" t="s">
        <v>326</v>
      </c>
      <c r="AC51" s="643">
        <v>0.2</v>
      </c>
      <c r="AD51" s="32"/>
      <c r="AE51" s="536"/>
      <c r="AF51" s="536"/>
      <c r="AG51" s="532"/>
      <c r="AH51" s="32"/>
      <c r="AI51" s="603"/>
      <c r="AJ51" s="532"/>
      <c r="AK51" s="32"/>
      <c r="AL51" s="116"/>
      <c r="AM51" s="116"/>
      <c r="AN51" s="104">
        <v>9.9043153860026781E-2</v>
      </c>
      <c r="AO51" s="11">
        <v>36.882399999999997</v>
      </c>
      <c r="AP51" s="11">
        <v>23.2349</v>
      </c>
      <c r="AQ51" s="11">
        <v>53.676743999999999</v>
      </c>
      <c r="AR51" s="10">
        <v>1025.2945</v>
      </c>
      <c r="AS51" s="11">
        <v>6.8848000000000003</v>
      </c>
      <c r="AT51" s="10">
        <v>99.715000000000003</v>
      </c>
      <c r="AU51" s="11">
        <v>8.0709999999999997</v>
      </c>
      <c r="AV51" s="11">
        <v>0.50560000000000005</v>
      </c>
      <c r="AW51" s="11">
        <v>0.90629999999999999</v>
      </c>
      <c r="AX51" s="11">
        <v>36.879800000000003</v>
      </c>
      <c r="AY51" s="11">
        <v>23.202999999999999</v>
      </c>
      <c r="AZ51" s="11">
        <v>53.643008000000002</v>
      </c>
      <c r="BA51" s="10">
        <v>1025.3415</v>
      </c>
      <c r="BB51" s="11">
        <v>6.9157999999999999</v>
      </c>
      <c r="BC51" s="10">
        <v>100.10599999999999</v>
      </c>
      <c r="BD51" s="11">
        <v>8.07</v>
      </c>
      <c r="BE51" s="11">
        <v>0.67700000000000005</v>
      </c>
      <c r="BF51" s="11">
        <v>1.7647999999999999</v>
      </c>
      <c r="BG51" s="11">
        <v>6.4</v>
      </c>
    </row>
    <row r="52" spans="1:59">
      <c r="A52" s="29" t="s">
        <v>360</v>
      </c>
      <c r="B52" s="33">
        <v>43549</v>
      </c>
      <c r="C52" s="511">
        <v>0.58053694614387807</v>
      </c>
      <c r="D52" s="643">
        <v>0.6</v>
      </c>
      <c r="E52" s="604">
        <v>1</v>
      </c>
      <c r="F52" s="604">
        <v>0.126</v>
      </c>
      <c r="G52" s="604">
        <v>3.3</v>
      </c>
      <c r="H52" s="604">
        <v>0.68200000000000005</v>
      </c>
      <c r="I52" s="29" t="s">
        <v>348</v>
      </c>
      <c r="J52" s="643">
        <v>3</v>
      </c>
      <c r="K52" s="29" t="s">
        <v>349</v>
      </c>
      <c r="L52" s="116">
        <v>1</v>
      </c>
      <c r="M52" s="116">
        <v>15.3</v>
      </c>
      <c r="N52" s="116">
        <v>107</v>
      </c>
      <c r="O52" s="643">
        <v>15</v>
      </c>
      <c r="P52" s="643">
        <v>110</v>
      </c>
      <c r="Q52" s="116">
        <v>1E-3</v>
      </c>
      <c r="R52" s="116">
        <v>6.6000000000000003E-2</v>
      </c>
      <c r="S52" s="116">
        <v>2.1000000000000001E-2</v>
      </c>
      <c r="T52" s="116">
        <v>1.7999999999999999E-2</v>
      </c>
      <c r="U52" s="31">
        <v>2</v>
      </c>
      <c r="V52" s="31">
        <v>1</v>
      </c>
      <c r="W52" s="29">
        <v>4</v>
      </c>
      <c r="X52" s="511">
        <v>6.5000000000000002E-2</v>
      </c>
      <c r="Y52" s="511">
        <v>0.02</v>
      </c>
      <c r="Z52" s="511">
        <v>1.6999999999999998E-2</v>
      </c>
      <c r="AA52" s="643">
        <v>0.9</v>
      </c>
      <c r="AB52" s="29" t="s">
        <v>326</v>
      </c>
      <c r="AC52" s="643">
        <v>0.2</v>
      </c>
      <c r="AD52" s="32"/>
      <c r="AE52" s="536"/>
      <c r="AF52" s="536"/>
      <c r="AG52" s="532"/>
      <c r="AH52" s="32"/>
      <c r="AI52" s="603"/>
      <c r="AJ52" s="532"/>
      <c r="AK52" s="32"/>
      <c r="AL52" s="116"/>
      <c r="AM52" s="116"/>
      <c r="AN52" s="104">
        <v>8.2983046233033056E-2</v>
      </c>
      <c r="AO52" s="11">
        <v>36.863799999999998</v>
      </c>
      <c r="AP52" s="11">
        <v>22.537400000000002</v>
      </c>
      <c r="AQ52" s="11">
        <v>52.899180000000001</v>
      </c>
      <c r="AR52" s="10">
        <v>1025.4828</v>
      </c>
      <c r="AS52" s="11">
        <v>6.8693</v>
      </c>
      <c r="AT52" s="10">
        <v>98.275999999999996</v>
      </c>
      <c r="AU52" s="11">
        <v>8.0869999999999997</v>
      </c>
      <c r="AV52" s="11">
        <v>0.62470000000000003</v>
      </c>
      <c r="AW52" s="11">
        <v>1.0019</v>
      </c>
      <c r="AX52" s="11">
        <v>36.865200000000002</v>
      </c>
      <c r="AY52" s="11">
        <v>22.546900000000001</v>
      </c>
      <c r="AZ52" s="11">
        <v>52.914965000000002</v>
      </c>
      <c r="BA52" s="10">
        <v>1025.5184999999999</v>
      </c>
      <c r="BB52" s="11">
        <v>6.8551000000000002</v>
      </c>
      <c r="BC52" s="10">
        <v>98.09</v>
      </c>
      <c r="BD52" s="11">
        <v>8.0869999999999997</v>
      </c>
      <c r="BE52" s="11">
        <v>0.60860000000000003</v>
      </c>
      <c r="BF52" s="11">
        <v>1.3290999999999999</v>
      </c>
      <c r="BG52" s="11">
        <v>5.9</v>
      </c>
    </row>
    <row r="53" spans="1:59">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537"/>
      <c r="AC53" s="537"/>
      <c r="AD53" s="26"/>
      <c r="AE53" s="26"/>
      <c r="AF53" s="26"/>
      <c r="AG53" s="26"/>
      <c r="AH53" s="104"/>
      <c r="AI53" s="104"/>
      <c r="AJ53" s="104"/>
      <c r="AK53" s="104"/>
      <c r="AL53" s="116"/>
      <c r="AM53" s="116"/>
      <c r="AN53" s="104"/>
      <c r="AO53" s="116"/>
      <c r="AP53" s="116"/>
      <c r="AQ53" s="116"/>
      <c r="AR53" s="116"/>
      <c r="AS53" s="116"/>
      <c r="AT53" s="116"/>
      <c r="AU53" s="116"/>
      <c r="AV53" s="116"/>
      <c r="AW53" s="116"/>
      <c r="AX53" s="116"/>
      <c r="AY53" s="116"/>
      <c r="AZ53" s="116"/>
      <c r="BA53" s="116"/>
      <c r="BB53" s="116"/>
      <c r="BC53" s="116"/>
      <c r="BD53" s="116"/>
      <c r="BE53" s="116"/>
      <c r="BF53" s="116"/>
      <c r="BG53" s="116"/>
    </row>
    <row r="54" spans="1:59">
      <c r="A54" s="29" t="s">
        <v>184</v>
      </c>
      <c r="B54" s="33">
        <v>43437</v>
      </c>
      <c r="C54" s="511">
        <v>1.004883918357887</v>
      </c>
      <c r="D54" s="643">
        <v>1</v>
      </c>
      <c r="E54" s="29">
        <v>1</v>
      </c>
      <c r="F54" s="116">
        <v>0.182</v>
      </c>
      <c r="G54" s="116">
        <v>2.4700000000000002</v>
      </c>
      <c r="H54" s="116">
        <v>1.01</v>
      </c>
      <c r="I54" s="29" t="s">
        <v>348</v>
      </c>
      <c r="J54" s="643">
        <v>2</v>
      </c>
      <c r="K54" s="29" t="s">
        <v>349</v>
      </c>
      <c r="L54" s="29">
        <v>1</v>
      </c>
      <c r="M54" s="29">
        <v>15.3</v>
      </c>
      <c r="N54" s="29">
        <v>117</v>
      </c>
      <c r="O54" s="643">
        <v>15</v>
      </c>
      <c r="P54" s="643">
        <v>120</v>
      </c>
      <c r="Q54" s="29">
        <v>1E-3</v>
      </c>
      <c r="R54" s="29">
        <v>6.7000000000000004E-2</v>
      </c>
      <c r="S54" s="29">
        <v>2.1000000000000001E-2</v>
      </c>
      <c r="T54" s="29">
        <v>1.7999999999999999E-2</v>
      </c>
      <c r="U54" s="31">
        <v>2</v>
      </c>
      <c r="V54" s="31">
        <v>1</v>
      </c>
      <c r="W54" s="29">
        <v>4</v>
      </c>
      <c r="X54" s="511">
        <v>6.6000000000000003E-2</v>
      </c>
      <c r="Y54" s="511">
        <v>0.02</v>
      </c>
      <c r="Z54" s="511">
        <v>1.6999999999999998E-2</v>
      </c>
      <c r="AA54" s="643">
        <v>0.9</v>
      </c>
      <c r="AB54" s="29" t="s">
        <v>326</v>
      </c>
      <c r="AC54" s="643">
        <v>0.2</v>
      </c>
      <c r="AD54" s="537"/>
      <c r="AE54" s="537"/>
      <c r="AF54" s="537"/>
      <c r="AG54" s="532"/>
      <c r="AH54" s="32"/>
      <c r="AI54" s="532"/>
      <c r="AJ54" s="532"/>
      <c r="AK54" s="32"/>
      <c r="AL54" s="116"/>
      <c r="AM54" s="116"/>
      <c r="AN54" s="503">
        <v>0.10157006208228976</v>
      </c>
      <c r="AO54" s="11">
        <v>36.110399999999998</v>
      </c>
      <c r="AP54" s="11">
        <v>20.459399999999999</v>
      </c>
      <c r="AQ54" s="11">
        <v>49.749679</v>
      </c>
      <c r="AR54" s="10">
        <v>1025.4879000000001</v>
      </c>
      <c r="AS54" s="11">
        <v>7.8381999999999996</v>
      </c>
      <c r="AT54" s="10">
        <v>107.58199999999999</v>
      </c>
      <c r="AU54" s="11">
        <v>8.1999999999999993</v>
      </c>
      <c r="AV54" s="11">
        <v>0.48759999999999998</v>
      </c>
      <c r="AW54" s="11">
        <v>0.70279999999999998</v>
      </c>
      <c r="AX54" s="11">
        <v>36.742100000000001</v>
      </c>
      <c r="AY54" s="11">
        <v>20.249099999999999</v>
      </c>
      <c r="AZ54" s="11">
        <v>50.303579999999997</v>
      </c>
      <c r="BA54" s="10">
        <v>1026.0661</v>
      </c>
      <c r="BB54" s="11">
        <v>7.6273</v>
      </c>
      <c r="BC54" s="10">
        <v>104.678</v>
      </c>
      <c r="BD54" s="11">
        <v>8.1999999999999993</v>
      </c>
      <c r="BE54" s="11">
        <v>1.0388999999999999</v>
      </c>
      <c r="BF54" s="11">
        <v>1.302</v>
      </c>
      <c r="BG54" s="11">
        <v>6.7</v>
      </c>
    </row>
    <row r="55" spans="1:59">
      <c r="A55" s="29" t="s">
        <v>184</v>
      </c>
      <c r="B55" s="33">
        <v>43444</v>
      </c>
      <c r="C55" s="511">
        <v>0.32119105971767031</v>
      </c>
      <c r="D55" s="29" t="s">
        <v>350</v>
      </c>
      <c r="E55" s="29">
        <v>1</v>
      </c>
      <c r="F55" s="116">
        <v>-0.60199999999999998</v>
      </c>
      <c r="G55" s="116">
        <v>2.91</v>
      </c>
      <c r="H55" s="116">
        <v>1.01</v>
      </c>
      <c r="I55" s="29" t="s">
        <v>348</v>
      </c>
      <c r="J55" s="643">
        <v>3</v>
      </c>
      <c r="K55" s="29" t="s">
        <v>349</v>
      </c>
      <c r="L55" s="29">
        <v>1</v>
      </c>
      <c r="M55" s="29">
        <v>14.8</v>
      </c>
      <c r="N55" s="29">
        <v>115</v>
      </c>
      <c r="O55" s="643">
        <v>15</v>
      </c>
      <c r="P55" s="643">
        <v>120</v>
      </c>
      <c r="Q55" s="29">
        <v>1E-3</v>
      </c>
      <c r="R55" s="29">
        <v>4.9000000000000002E-2</v>
      </c>
      <c r="S55" s="29">
        <v>1.6E-2</v>
      </c>
      <c r="T55" s="29">
        <v>1.2999999999999999E-2</v>
      </c>
      <c r="U55" s="31">
        <v>2</v>
      </c>
      <c r="V55" s="31">
        <v>1</v>
      </c>
      <c r="W55" s="29">
        <v>4</v>
      </c>
      <c r="X55" s="511">
        <v>4.8000000000000001E-2</v>
      </c>
      <c r="Y55" s="511">
        <v>1.4999999999999999E-2</v>
      </c>
      <c r="Z55" s="511">
        <v>1.2E-2</v>
      </c>
      <c r="AA55" s="643">
        <v>0.7</v>
      </c>
      <c r="AB55" s="29" t="s">
        <v>326</v>
      </c>
      <c r="AC55" s="643">
        <v>0.1</v>
      </c>
      <c r="AD55" s="537"/>
      <c r="AE55" s="537"/>
      <c r="AF55" s="537"/>
      <c r="AG55" s="532"/>
      <c r="AH55" s="32"/>
      <c r="AI55" s="532"/>
      <c r="AJ55" s="532"/>
      <c r="AK55" s="32"/>
      <c r="AL55" s="116"/>
      <c r="AM55" s="116"/>
      <c r="AN55" s="104">
        <v>0.10292333422641031</v>
      </c>
      <c r="AO55" s="11">
        <v>36.169199999999996</v>
      </c>
      <c r="AP55" s="11">
        <v>21.228400000000001</v>
      </c>
      <c r="AQ55" s="11">
        <v>50.629662000000003</v>
      </c>
      <c r="AR55" s="10">
        <v>1025.3231000000001</v>
      </c>
      <c r="AS55" s="11">
        <v>7.6002000000000001</v>
      </c>
      <c r="AT55" s="10">
        <v>105.80800000000001</v>
      </c>
      <c r="AU55" s="11">
        <v>8.1999999999999993</v>
      </c>
      <c r="AV55" s="11">
        <v>0.41799999999999998</v>
      </c>
      <c r="AW55" s="11">
        <v>0.71960000000000002</v>
      </c>
      <c r="AX55" s="11">
        <v>36.936599999999999</v>
      </c>
      <c r="AY55" s="11">
        <v>21.1599</v>
      </c>
      <c r="AZ55" s="11">
        <v>51.513781000000002</v>
      </c>
      <c r="BA55" s="10">
        <v>1025.9655</v>
      </c>
      <c r="BB55" s="11">
        <v>7.47</v>
      </c>
      <c r="BC55" s="10">
        <v>104.337</v>
      </c>
      <c r="BD55" s="11">
        <v>8.1999999999999993</v>
      </c>
      <c r="BE55" s="11">
        <v>0.5655</v>
      </c>
      <c r="BF55" s="11">
        <v>1.1329</v>
      </c>
      <c r="BG55" s="11">
        <v>7.9</v>
      </c>
    </row>
    <row r="56" spans="1:59">
      <c r="A56" s="29" t="s">
        <v>184</v>
      </c>
      <c r="B56" s="33">
        <v>43451</v>
      </c>
      <c r="C56" s="511">
        <v>2.9774780989830507</v>
      </c>
      <c r="D56" s="643">
        <v>3</v>
      </c>
      <c r="E56" s="604">
        <v>1</v>
      </c>
      <c r="F56" s="604">
        <v>3.84</v>
      </c>
      <c r="G56" s="604">
        <v>4.3499999999999996</v>
      </c>
      <c r="H56" s="604">
        <v>2.0299999999999998</v>
      </c>
      <c r="I56" s="643">
        <v>4</v>
      </c>
      <c r="J56" s="643">
        <v>4</v>
      </c>
      <c r="K56" s="643">
        <v>2</v>
      </c>
      <c r="L56" s="116">
        <v>1</v>
      </c>
      <c r="M56" s="116">
        <v>14.8</v>
      </c>
      <c r="N56" s="116">
        <v>103</v>
      </c>
      <c r="O56" s="643">
        <v>15</v>
      </c>
      <c r="P56" s="643">
        <v>100</v>
      </c>
      <c r="Q56" s="29">
        <v>1E-3</v>
      </c>
      <c r="R56" s="29">
        <v>0.06</v>
      </c>
      <c r="S56" s="29">
        <v>0.02</v>
      </c>
      <c r="T56" s="29">
        <v>1.6E-2</v>
      </c>
      <c r="U56" s="31">
        <v>2</v>
      </c>
      <c r="V56" s="31">
        <v>1</v>
      </c>
      <c r="W56" s="29">
        <v>4</v>
      </c>
      <c r="X56" s="511">
        <v>5.8999999999999997E-2</v>
      </c>
      <c r="Y56" s="511">
        <v>1.9E-2</v>
      </c>
      <c r="Z56" s="511">
        <v>1.4999999999999999E-2</v>
      </c>
      <c r="AA56" s="643">
        <v>0.8</v>
      </c>
      <c r="AB56" s="29" t="s">
        <v>326</v>
      </c>
      <c r="AC56" s="643">
        <v>0.2</v>
      </c>
      <c r="AD56" s="537"/>
      <c r="AE56" s="537"/>
      <c r="AF56" s="537"/>
      <c r="AG56" s="532"/>
      <c r="AH56" s="32"/>
      <c r="AI56" s="532"/>
      <c r="AJ56" s="532"/>
      <c r="AK56" s="32"/>
      <c r="AL56" s="116"/>
      <c r="AM56" s="116"/>
      <c r="AN56" s="104">
        <v>0.10521599422221514</v>
      </c>
      <c r="AO56" s="11">
        <v>36.295699999999997</v>
      </c>
      <c r="AP56" s="11">
        <v>21.357500000000002</v>
      </c>
      <c r="AQ56" s="11">
        <v>50.923482</v>
      </c>
      <c r="AR56" s="10">
        <v>1025.384</v>
      </c>
      <c r="AS56" s="11">
        <v>7.1917999999999997</v>
      </c>
      <c r="AT56" s="10">
        <v>100.429</v>
      </c>
      <c r="AU56" s="11">
        <v>8.2230000000000008</v>
      </c>
      <c r="AV56" s="11">
        <v>0.28260000000000002</v>
      </c>
      <c r="AW56" s="11">
        <v>0.81359999999999999</v>
      </c>
      <c r="AX56" s="11">
        <v>36.936399999999999</v>
      </c>
      <c r="AY56" s="11">
        <v>21.351199999999999</v>
      </c>
      <c r="AZ56" s="11">
        <v>51.718781999999997</v>
      </c>
      <c r="BA56" s="10">
        <v>1025.9137000000001</v>
      </c>
      <c r="BB56" s="11">
        <v>7.1317000000000004</v>
      </c>
      <c r="BC56" s="10">
        <v>99.953000000000003</v>
      </c>
      <c r="BD56" s="11">
        <v>8.1880000000000006</v>
      </c>
      <c r="BE56" s="11">
        <v>0.8468</v>
      </c>
      <c r="BF56" s="11">
        <v>1.1778999999999999</v>
      </c>
      <c r="BG56" s="11">
        <v>5.9</v>
      </c>
    </row>
    <row r="57" spans="1:59">
      <c r="A57" s="29" t="s">
        <v>184</v>
      </c>
      <c r="B57" s="33">
        <v>43458</v>
      </c>
      <c r="C57" s="511">
        <v>0.72439170714762791</v>
      </c>
      <c r="D57" s="643">
        <v>0.7</v>
      </c>
      <c r="E57" s="604">
        <v>1</v>
      </c>
      <c r="F57" s="604">
        <v>0.34899999999999998</v>
      </c>
      <c r="G57" s="604">
        <v>2.4700000000000002</v>
      </c>
      <c r="H57" s="604">
        <v>1.54</v>
      </c>
      <c r="I57" s="29" t="s">
        <v>348</v>
      </c>
      <c r="J57" s="643">
        <v>2</v>
      </c>
      <c r="K57" s="29" t="s">
        <v>349</v>
      </c>
      <c r="L57" s="604">
        <v>1</v>
      </c>
      <c r="M57" s="604">
        <v>13.5</v>
      </c>
      <c r="N57" s="604">
        <v>103</v>
      </c>
      <c r="O57" s="643">
        <v>14</v>
      </c>
      <c r="P57" s="643">
        <v>100</v>
      </c>
      <c r="Q57" s="116">
        <v>1E-3</v>
      </c>
      <c r="R57" s="116">
        <v>5.0999999999999997E-2</v>
      </c>
      <c r="S57" s="116">
        <v>1.6E-2</v>
      </c>
      <c r="T57" s="116">
        <v>1.4E-2</v>
      </c>
      <c r="U57" s="31">
        <v>2</v>
      </c>
      <c r="V57" s="31">
        <v>1</v>
      </c>
      <c r="W57" s="116">
        <v>4</v>
      </c>
      <c r="X57" s="511">
        <v>4.9999999999999996E-2</v>
      </c>
      <c r="Y57" s="511">
        <v>1.4999999999999999E-2</v>
      </c>
      <c r="Z57" s="511">
        <v>1.3000000000000001E-2</v>
      </c>
      <c r="AA57" s="643">
        <v>0.7</v>
      </c>
      <c r="AB57" s="29" t="s">
        <v>326</v>
      </c>
      <c r="AC57" s="643">
        <v>0.2</v>
      </c>
      <c r="AD57" s="537"/>
      <c r="AE57" s="537"/>
      <c r="AF57" s="537"/>
      <c r="AG57" s="532"/>
      <c r="AH57" s="32"/>
      <c r="AI57" s="532"/>
      <c r="AJ57" s="532"/>
      <c r="AK57" s="32"/>
      <c r="AL57" s="116"/>
      <c r="AM57" s="116"/>
      <c r="AN57" s="104">
        <v>7.8112077709119293E-2</v>
      </c>
      <c r="AO57" s="11">
        <v>36.508600000000001</v>
      </c>
      <c r="AP57" s="11">
        <v>22.863</v>
      </c>
      <c r="AQ57" s="11">
        <v>52.794896999999999</v>
      </c>
      <c r="AR57" s="10">
        <v>1025.1196</v>
      </c>
      <c r="AS57" s="11">
        <v>7.3304999999999998</v>
      </c>
      <c r="AT57" s="10">
        <v>105.256</v>
      </c>
      <c r="AU57" s="11">
        <v>8.23</v>
      </c>
      <c r="AV57" s="11">
        <v>0.17169999999999999</v>
      </c>
      <c r="AW57" s="11">
        <v>0.66359999999999997</v>
      </c>
      <c r="AX57" s="11">
        <v>37.072899999999997</v>
      </c>
      <c r="AY57" s="11">
        <v>22.9071</v>
      </c>
      <c r="AZ57" s="11">
        <v>53.570383</v>
      </c>
      <c r="BA57" s="10">
        <v>1025.5735</v>
      </c>
      <c r="BB57" s="11">
        <v>7.2370000000000001</v>
      </c>
      <c r="BC57" s="10">
        <v>104.33499999999999</v>
      </c>
      <c r="BD57" s="11">
        <v>8.2040000000000006</v>
      </c>
      <c r="BE57" s="11">
        <v>0.31269999999999998</v>
      </c>
      <c r="BF57" s="11">
        <v>1.1298999999999999</v>
      </c>
      <c r="BG57" s="11">
        <v>9.1999999999999993</v>
      </c>
    </row>
    <row r="58" spans="1:59">
      <c r="A58" s="29" t="s">
        <v>184</v>
      </c>
      <c r="B58" s="33">
        <v>43472</v>
      </c>
      <c r="C58" s="511">
        <v>1.6815458756093646</v>
      </c>
      <c r="D58" s="643">
        <v>1.7</v>
      </c>
      <c r="E58" s="604">
        <v>1</v>
      </c>
      <c r="F58" s="604">
        <v>2.0299999999999998</v>
      </c>
      <c r="G58" s="604">
        <v>2.11</v>
      </c>
      <c r="H58" s="604">
        <v>1.37</v>
      </c>
      <c r="I58" s="29" t="s">
        <v>348</v>
      </c>
      <c r="J58" s="643">
        <v>2</v>
      </c>
      <c r="K58" s="29" t="s">
        <v>349</v>
      </c>
      <c r="L58" s="604">
        <v>1</v>
      </c>
      <c r="M58" s="604">
        <v>14.9</v>
      </c>
      <c r="N58" s="604">
        <v>138</v>
      </c>
      <c r="O58" s="643">
        <v>15</v>
      </c>
      <c r="P58" s="643">
        <v>140</v>
      </c>
      <c r="Q58" s="116">
        <v>0</v>
      </c>
      <c r="R58" s="116">
        <v>0.06</v>
      </c>
      <c r="S58" s="116">
        <v>1.7999999999999999E-2</v>
      </c>
      <c r="T58" s="116">
        <v>1.4999999999999999E-2</v>
      </c>
      <c r="U58" s="31">
        <v>2</v>
      </c>
      <c r="V58" s="31">
        <v>1</v>
      </c>
      <c r="W58" s="116">
        <v>4</v>
      </c>
      <c r="X58" s="511">
        <v>0.06</v>
      </c>
      <c r="Y58" s="511">
        <v>1.7999999999999999E-2</v>
      </c>
      <c r="Z58" s="511">
        <v>1.4999999999999999E-2</v>
      </c>
      <c r="AA58" s="643">
        <v>0.9</v>
      </c>
      <c r="AB58" s="29" t="s">
        <v>326</v>
      </c>
      <c r="AC58" s="643">
        <v>0.2</v>
      </c>
      <c r="AD58" s="537"/>
      <c r="AE58" s="537"/>
      <c r="AF58" s="537"/>
      <c r="AG58" s="532"/>
      <c r="AH58" s="32"/>
      <c r="AI58" s="532"/>
      <c r="AJ58" s="532"/>
      <c r="AK58" s="32"/>
      <c r="AL58" s="116"/>
      <c r="AM58" s="116"/>
      <c r="AN58" s="104">
        <v>9.6749987912379487E-2</v>
      </c>
      <c r="AO58" s="11">
        <v>36.673999999999999</v>
      </c>
      <c r="AP58" s="11">
        <v>23.092300000000002</v>
      </c>
      <c r="AQ58" s="11">
        <v>53.253860000000003</v>
      </c>
      <c r="AR58" s="10">
        <v>1025.1782000000001</v>
      </c>
      <c r="AS58" s="11">
        <v>7.2478999999999996</v>
      </c>
      <c r="AT58" s="10">
        <v>104.587</v>
      </c>
      <c r="AU58" s="11">
        <v>8.2149999999999999</v>
      </c>
      <c r="AV58" s="11">
        <v>0.1229</v>
      </c>
      <c r="AW58" s="11">
        <v>0.66059999999999997</v>
      </c>
      <c r="AX58" s="11">
        <v>37.350700000000003</v>
      </c>
      <c r="AY58" s="11">
        <v>23.0136</v>
      </c>
      <c r="AZ58" s="11">
        <v>54.042682999999997</v>
      </c>
      <c r="BA58" s="10">
        <v>1025.7544</v>
      </c>
      <c r="BB58" s="11">
        <v>7.0734000000000004</v>
      </c>
      <c r="BC58" s="10">
        <v>102.32899999999999</v>
      </c>
      <c r="BD58" s="11">
        <v>8.1750000000000007</v>
      </c>
      <c r="BE58" s="11">
        <v>0.46899999999999997</v>
      </c>
      <c r="BF58" s="11">
        <v>1.2402</v>
      </c>
      <c r="BG58" s="11">
        <v>8.6</v>
      </c>
    </row>
    <row r="59" spans="1:59">
      <c r="A59" s="29" t="s">
        <v>184</v>
      </c>
      <c r="B59" s="33">
        <v>43479</v>
      </c>
      <c r="C59" s="511">
        <v>0.6498636763736515</v>
      </c>
      <c r="D59" s="643">
        <v>0.6</v>
      </c>
      <c r="E59" s="604">
        <v>1</v>
      </c>
      <c r="F59" s="604">
        <v>0.88</v>
      </c>
      <c r="G59" s="604">
        <v>2.35</v>
      </c>
      <c r="H59" s="604">
        <v>0.82799999999999996</v>
      </c>
      <c r="I59" s="29" t="s">
        <v>348</v>
      </c>
      <c r="J59" s="643">
        <v>2</v>
      </c>
      <c r="K59" s="29" t="s">
        <v>349</v>
      </c>
      <c r="L59" s="604">
        <v>1</v>
      </c>
      <c r="M59" s="604">
        <v>15.6</v>
      </c>
      <c r="N59" s="604">
        <v>101</v>
      </c>
      <c r="O59" s="643">
        <v>16</v>
      </c>
      <c r="P59" s="643">
        <v>100</v>
      </c>
      <c r="Q59" s="511">
        <v>0</v>
      </c>
      <c r="R59" s="511">
        <v>8.2000000000000003E-2</v>
      </c>
      <c r="S59" s="511">
        <v>2.4E-2</v>
      </c>
      <c r="T59" s="511">
        <v>0.02</v>
      </c>
      <c r="U59" s="31">
        <v>2</v>
      </c>
      <c r="V59" s="31">
        <v>1</v>
      </c>
      <c r="W59" s="29">
        <v>4</v>
      </c>
      <c r="X59" s="511">
        <v>8.2000000000000003E-2</v>
      </c>
      <c r="Y59" s="511">
        <v>2.4E-2</v>
      </c>
      <c r="Z59" s="511">
        <v>0.02</v>
      </c>
      <c r="AA59" s="643">
        <v>1.2</v>
      </c>
      <c r="AB59" s="29" t="s">
        <v>326</v>
      </c>
      <c r="AC59" s="643">
        <v>0.2</v>
      </c>
      <c r="AD59" s="537"/>
      <c r="AE59" s="537"/>
      <c r="AF59" s="537"/>
      <c r="AG59" s="532"/>
      <c r="AH59" s="32"/>
      <c r="AI59" s="532"/>
      <c r="AJ59" s="532"/>
      <c r="AK59" s="32"/>
      <c r="AL59" s="116"/>
      <c r="AM59" s="116"/>
      <c r="AN59" s="104">
        <v>0.11523334406848652</v>
      </c>
      <c r="AO59" s="11">
        <v>36.634</v>
      </c>
      <c r="AP59" s="11">
        <v>23.069299999999998</v>
      </c>
      <c r="AQ59" s="11">
        <v>53.177734999999998</v>
      </c>
      <c r="AR59" s="10">
        <v>1025.1551999999999</v>
      </c>
      <c r="AS59" s="11">
        <v>7.0492999999999997</v>
      </c>
      <c r="AT59" s="10">
        <v>101.658</v>
      </c>
      <c r="AU59" s="11">
        <v>8.1523000000000003</v>
      </c>
      <c r="AV59" s="11">
        <v>0.35339999999999999</v>
      </c>
      <c r="AW59" s="11">
        <v>0.84699999999999998</v>
      </c>
      <c r="AX59" s="11">
        <v>37.418399999999998</v>
      </c>
      <c r="AY59" s="11">
        <v>23.633199999999999</v>
      </c>
      <c r="AZ59" s="11">
        <v>54.809370000000001</v>
      </c>
      <c r="BA59" s="10">
        <v>1025.6239</v>
      </c>
      <c r="BB59" s="11">
        <v>6.7243000000000004</v>
      </c>
      <c r="BC59" s="10">
        <v>98.367999999999995</v>
      </c>
      <c r="BD59" s="11">
        <v>8.1523000000000003</v>
      </c>
      <c r="BE59" s="11">
        <v>1.0302</v>
      </c>
      <c r="BF59" s="11">
        <v>1.7883</v>
      </c>
      <c r="BG59" s="11">
        <v>6.8</v>
      </c>
    </row>
    <row r="60" spans="1:59">
      <c r="A60" s="29" t="s">
        <v>184</v>
      </c>
      <c r="B60" s="33">
        <v>43486</v>
      </c>
      <c r="C60" s="511">
        <v>9.8303925077601773E-2</v>
      </c>
      <c r="D60" s="29" t="s">
        <v>350</v>
      </c>
      <c r="E60" s="604">
        <v>1</v>
      </c>
      <c r="F60" s="604">
        <v>-1.05</v>
      </c>
      <c r="G60" s="604">
        <v>2.16</v>
      </c>
      <c r="H60" s="604">
        <v>0.65100000000000002</v>
      </c>
      <c r="I60" s="29" t="s">
        <v>348</v>
      </c>
      <c r="J60" s="643">
        <v>2</v>
      </c>
      <c r="K60" s="29" t="s">
        <v>349</v>
      </c>
      <c r="L60" s="604">
        <v>1</v>
      </c>
      <c r="M60" s="604">
        <v>14.3</v>
      </c>
      <c r="N60" s="604">
        <v>109</v>
      </c>
      <c r="O60" s="643">
        <v>14</v>
      </c>
      <c r="P60" s="643">
        <v>110</v>
      </c>
      <c r="Q60" s="511">
        <v>2E-3</v>
      </c>
      <c r="R60" s="511">
        <v>4.2000000000000003E-2</v>
      </c>
      <c r="S60" s="511">
        <v>1.4E-2</v>
      </c>
      <c r="T60" s="511">
        <v>1.2E-2</v>
      </c>
      <c r="U60" s="31">
        <v>2</v>
      </c>
      <c r="V60" s="31">
        <v>1</v>
      </c>
      <c r="W60" s="29">
        <v>4</v>
      </c>
      <c r="X60" s="511">
        <v>0.04</v>
      </c>
      <c r="Y60" s="511">
        <v>1.2E-2</v>
      </c>
      <c r="Z60" s="511">
        <v>0.01</v>
      </c>
      <c r="AA60" s="643">
        <v>0.6</v>
      </c>
      <c r="AB60" s="29" t="s">
        <v>326</v>
      </c>
      <c r="AC60" s="643">
        <v>0.1</v>
      </c>
      <c r="AD60" s="537"/>
      <c r="AE60" s="537"/>
      <c r="AF60" s="537"/>
      <c r="AG60" s="532"/>
      <c r="AH60" s="32"/>
      <c r="AI60" s="32"/>
      <c r="AJ60" s="32"/>
      <c r="AK60" s="532"/>
      <c r="AL60" s="532"/>
      <c r="AM60" s="32"/>
      <c r="AN60" s="104">
        <v>9.1536012150056509E-2</v>
      </c>
      <c r="AO60" s="11">
        <v>36.768500000000003</v>
      </c>
      <c r="AP60" s="11">
        <v>24.0288</v>
      </c>
      <c r="AQ60" s="11">
        <v>54.388891999999998</v>
      </c>
      <c r="AR60" s="10">
        <v>1024.9738</v>
      </c>
      <c r="AS60" s="11">
        <v>7.2714999999999996</v>
      </c>
      <c r="AT60" s="10">
        <v>106.69799999999999</v>
      </c>
      <c r="AU60" s="11">
        <v>8.0510000000000002</v>
      </c>
      <c r="AV60" s="11">
        <v>0.30309999999999998</v>
      </c>
      <c r="AW60" s="11">
        <v>0.61260000000000003</v>
      </c>
      <c r="AX60" s="11">
        <v>37.8643</v>
      </c>
      <c r="AY60" s="11">
        <v>23.972200000000001</v>
      </c>
      <c r="AZ60" s="11">
        <v>55.764513999999998</v>
      </c>
      <c r="BA60" s="10">
        <v>1025.8619000000001</v>
      </c>
      <c r="BB60" s="11">
        <v>6.9851999999999999</v>
      </c>
      <c r="BC60" s="10">
        <v>103.04600000000001</v>
      </c>
      <c r="BD60" s="11">
        <v>7.9969999999999999</v>
      </c>
      <c r="BE60" s="11">
        <v>0.60060000000000002</v>
      </c>
      <c r="BF60" s="11">
        <v>1.4016</v>
      </c>
      <c r="BG60" s="11">
        <v>6.8</v>
      </c>
    </row>
    <row r="61" spans="1:59">
      <c r="A61" s="29" t="s">
        <v>184</v>
      </c>
      <c r="B61" s="33">
        <v>43494</v>
      </c>
      <c r="C61" s="511">
        <v>0.43228382759296824</v>
      </c>
      <c r="D61" s="29" t="s">
        <v>350</v>
      </c>
      <c r="E61" s="604">
        <v>1</v>
      </c>
      <c r="F61" s="604">
        <v>3.8899999999999997E-2</v>
      </c>
      <c r="G61" s="604">
        <v>2.6</v>
      </c>
      <c r="H61" s="604">
        <v>0.90700000000000003</v>
      </c>
      <c r="I61" s="29" t="s">
        <v>348</v>
      </c>
      <c r="J61" s="643">
        <v>3</v>
      </c>
      <c r="K61" s="29" t="s">
        <v>349</v>
      </c>
      <c r="L61" s="604">
        <v>1</v>
      </c>
      <c r="M61" s="604">
        <v>16.2</v>
      </c>
      <c r="N61" s="604">
        <v>133</v>
      </c>
      <c r="O61" s="643">
        <v>16</v>
      </c>
      <c r="P61" s="643">
        <v>130</v>
      </c>
      <c r="Q61" s="511">
        <v>2E-3</v>
      </c>
      <c r="R61" s="511">
        <v>6.5000000000000002E-2</v>
      </c>
      <c r="S61" s="511">
        <v>2.1000000000000001E-2</v>
      </c>
      <c r="T61" s="511">
        <v>1.7999999999999999E-2</v>
      </c>
      <c r="U61" s="31">
        <v>2</v>
      </c>
      <c r="V61" s="31">
        <v>1</v>
      </c>
      <c r="W61" s="29">
        <v>4</v>
      </c>
      <c r="X61" s="511">
        <v>6.3E-2</v>
      </c>
      <c r="Y61" s="511">
        <v>1.9000000000000003E-2</v>
      </c>
      <c r="Z61" s="511">
        <v>1.6E-2</v>
      </c>
      <c r="AA61" s="643">
        <v>0.9</v>
      </c>
      <c r="AB61" s="29" t="s">
        <v>326</v>
      </c>
      <c r="AC61" s="643">
        <v>0.2</v>
      </c>
      <c r="AD61" s="537"/>
      <c r="AE61" s="537"/>
      <c r="AF61" s="537"/>
      <c r="AG61" s="532"/>
      <c r="AH61" s="32"/>
      <c r="AI61" s="532"/>
      <c r="AJ61" s="532"/>
      <c r="AK61" s="32"/>
      <c r="AL61" s="116"/>
      <c r="AM61" s="116"/>
      <c r="AN61" s="104">
        <v>0.12393641599133176</v>
      </c>
      <c r="AO61" s="11">
        <v>36.856900000000003</v>
      </c>
      <c r="AP61" s="11">
        <v>22.677700000000002</v>
      </c>
      <c r="AQ61" s="11">
        <v>53.041665000000002</v>
      </c>
      <c r="AR61" s="10">
        <v>1025.4377999999999</v>
      </c>
      <c r="AS61" s="11">
        <v>7.1764999999999999</v>
      </c>
      <c r="AT61" s="10">
        <v>102.92</v>
      </c>
      <c r="AU61" s="11">
        <v>8.0559999999999992</v>
      </c>
      <c r="AV61" s="11">
        <v>0.43580000000000002</v>
      </c>
      <c r="AW61" s="11">
        <v>0.98670000000000002</v>
      </c>
      <c r="AX61" s="11">
        <v>37.679299999999998</v>
      </c>
      <c r="AY61" s="11">
        <v>23.063800000000001</v>
      </c>
      <c r="AZ61" s="11">
        <v>54.519430999999997</v>
      </c>
      <c r="BA61" s="10">
        <v>1025.9898000000001</v>
      </c>
      <c r="BB61" s="11">
        <v>6.9623999999999997</v>
      </c>
      <c r="BC61" s="10">
        <v>101.003</v>
      </c>
      <c r="BD61" s="11">
        <v>8.0180000000000007</v>
      </c>
      <c r="BE61" s="11">
        <v>0.89100000000000001</v>
      </c>
      <c r="BF61" s="11">
        <v>2.0819000000000001</v>
      </c>
      <c r="BG61" s="11">
        <v>6.7</v>
      </c>
    </row>
    <row r="62" spans="1:59">
      <c r="A62" s="29" t="s">
        <v>184</v>
      </c>
      <c r="B62" s="33">
        <v>43500</v>
      </c>
      <c r="C62" s="511">
        <v>0.29648638741586053</v>
      </c>
      <c r="D62" s="29" t="s">
        <v>350</v>
      </c>
      <c r="E62" s="604">
        <v>1</v>
      </c>
      <c r="F62" s="604">
        <v>0.40699999999999997</v>
      </c>
      <c r="G62" s="604">
        <v>1.59</v>
      </c>
      <c r="H62" s="604">
        <v>0.20399999999999999</v>
      </c>
      <c r="I62" s="29" t="s">
        <v>348</v>
      </c>
      <c r="J62" s="29" t="s">
        <v>349</v>
      </c>
      <c r="K62" s="29" t="s">
        <v>349</v>
      </c>
      <c r="L62" s="604">
        <v>1</v>
      </c>
      <c r="M62" s="604">
        <v>16.100000000000001</v>
      </c>
      <c r="N62" s="604">
        <v>122</v>
      </c>
      <c r="O62" s="643">
        <v>16</v>
      </c>
      <c r="P62" s="643">
        <v>120</v>
      </c>
      <c r="Q62" s="511">
        <v>1E-3</v>
      </c>
      <c r="R62" s="511">
        <v>9.9000000000000005E-2</v>
      </c>
      <c r="S62" s="511">
        <v>2.9000000000000001E-2</v>
      </c>
      <c r="T62" s="511">
        <v>2.5999999999999999E-2</v>
      </c>
      <c r="U62" s="31">
        <v>2</v>
      </c>
      <c r="V62" s="31">
        <v>1</v>
      </c>
      <c r="W62" s="29">
        <v>4</v>
      </c>
      <c r="X62" s="511">
        <v>9.8000000000000004E-2</v>
      </c>
      <c r="Y62" s="511">
        <v>2.8000000000000001E-2</v>
      </c>
      <c r="Z62" s="511">
        <v>2.4999999999999998E-2</v>
      </c>
      <c r="AA62" s="643">
        <v>1.4</v>
      </c>
      <c r="AB62" s="29" t="s">
        <v>326</v>
      </c>
      <c r="AC62" s="643">
        <v>0.3</v>
      </c>
      <c r="AD62" s="537"/>
      <c r="AE62" s="537"/>
      <c r="AF62" s="537"/>
      <c r="AG62" s="532"/>
      <c r="AH62" s="32"/>
      <c r="AI62" s="532"/>
      <c r="AJ62" s="532"/>
      <c r="AK62" s="32"/>
      <c r="AL62" s="116"/>
      <c r="AM62" s="116"/>
      <c r="AN62" s="104">
        <v>0.12987817007389754</v>
      </c>
      <c r="AO62" s="11">
        <v>36.746200000000002</v>
      </c>
      <c r="AP62" s="11">
        <v>22.032499999999999</v>
      </c>
      <c r="AQ62" s="11">
        <v>52.207146999999999</v>
      </c>
      <c r="AR62" s="10">
        <v>1025.5373999999999</v>
      </c>
      <c r="AS62" s="11">
        <v>7.0505000000000004</v>
      </c>
      <c r="AT62" s="10">
        <v>99.906999999999996</v>
      </c>
      <c r="AU62" s="11">
        <v>8.1219999999999999</v>
      </c>
      <c r="AV62" s="11">
        <v>0.84340000000000004</v>
      </c>
      <c r="AW62" s="11">
        <v>1.1598999999999999</v>
      </c>
      <c r="AX62" s="11">
        <v>37.2866</v>
      </c>
      <c r="AY62" s="11">
        <v>22.3354</v>
      </c>
      <c r="AZ62" s="11">
        <v>53.221415</v>
      </c>
      <c r="BA62" s="10">
        <v>1025.9015999999999</v>
      </c>
      <c r="BB62" s="11">
        <v>6.7098000000000004</v>
      </c>
      <c r="BC62" s="10">
        <v>95.888999999999996</v>
      </c>
      <c r="BD62" s="11">
        <v>8.1</v>
      </c>
      <c r="BE62" s="11">
        <v>1.3547</v>
      </c>
      <c r="BF62" s="11">
        <v>2.0310000000000001</v>
      </c>
      <c r="BG62" s="11">
        <v>4.3</v>
      </c>
    </row>
    <row r="63" spans="1:59">
      <c r="A63" s="29" t="s">
        <v>184</v>
      </c>
      <c r="B63" s="33">
        <v>43507</v>
      </c>
      <c r="C63" s="511">
        <v>0.5654317564409802</v>
      </c>
      <c r="D63" s="643">
        <v>0.6</v>
      </c>
      <c r="E63" s="604">
        <v>1</v>
      </c>
      <c r="F63" s="604">
        <v>-0.26</v>
      </c>
      <c r="G63" s="604">
        <v>2.36</v>
      </c>
      <c r="H63" s="604">
        <v>0.74199999999999999</v>
      </c>
      <c r="I63" s="29" t="s">
        <v>348</v>
      </c>
      <c r="J63" s="643">
        <v>2</v>
      </c>
      <c r="K63" s="29" t="s">
        <v>349</v>
      </c>
      <c r="L63" s="116">
        <v>1</v>
      </c>
      <c r="M63" s="116">
        <v>14.6</v>
      </c>
      <c r="N63" s="116">
        <v>129</v>
      </c>
      <c r="O63" s="643">
        <v>15</v>
      </c>
      <c r="P63" s="643">
        <v>130</v>
      </c>
      <c r="Q63" s="511">
        <v>1E-3</v>
      </c>
      <c r="R63" s="511">
        <v>6.4000000000000001E-2</v>
      </c>
      <c r="S63" s="511">
        <v>1.9E-2</v>
      </c>
      <c r="T63" s="511">
        <v>1.7000000000000001E-2</v>
      </c>
      <c r="U63" s="31">
        <v>2</v>
      </c>
      <c r="V63" s="31">
        <v>1</v>
      </c>
      <c r="W63" s="29">
        <v>4</v>
      </c>
      <c r="X63" s="511">
        <v>6.3E-2</v>
      </c>
      <c r="Y63" s="511">
        <v>1.7999999999999999E-2</v>
      </c>
      <c r="Z63" s="511">
        <v>1.6E-2</v>
      </c>
      <c r="AA63" s="643">
        <v>0.9</v>
      </c>
      <c r="AB63" s="29" t="s">
        <v>326</v>
      </c>
      <c r="AC63" s="643">
        <v>0.2</v>
      </c>
      <c r="AD63" s="537"/>
      <c r="AE63" s="537"/>
      <c r="AF63" s="537"/>
      <c r="AG63" s="532"/>
      <c r="AH63" s="32"/>
      <c r="AI63" s="532"/>
      <c r="AJ63" s="532"/>
      <c r="AK63" s="32"/>
      <c r="AL63" s="116"/>
      <c r="AM63" s="116"/>
      <c r="AN63" s="104">
        <v>9.5586760857365463E-2</v>
      </c>
      <c r="AO63" s="11">
        <v>36.969099999999997</v>
      </c>
      <c r="AP63" s="11">
        <v>23.117599999999999</v>
      </c>
      <c r="AQ63" s="11">
        <v>53.661377999999999</v>
      </c>
      <c r="AR63" s="10">
        <v>1025.3949</v>
      </c>
      <c r="AS63" s="11">
        <v>7.1013000000000002</v>
      </c>
      <c r="AT63" s="10">
        <v>102.691</v>
      </c>
      <c r="AU63" s="11">
        <v>8.0649999999999995</v>
      </c>
      <c r="AV63" s="11">
        <v>0.60760000000000003</v>
      </c>
      <c r="AW63" s="11">
        <v>0.94569999999999999</v>
      </c>
      <c r="AX63" s="11">
        <v>37.639200000000002</v>
      </c>
      <c r="AY63" s="11">
        <v>23.1891</v>
      </c>
      <c r="AZ63" s="11">
        <v>54.606009</v>
      </c>
      <c r="BA63" s="10">
        <v>1025.9222</v>
      </c>
      <c r="BB63" s="11">
        <v>6.9833999999999996</v>
      </c>
      <c r="BC63" s="10">
        <v>101.506</v>
      </c>
      <c r="BD63" s="11">
        <v>8.0719999999999992</v>
      </c>
      <c r="BE63" s="11">
        <v>0.43180000000000002</v>
      </c>
      <c r="BF63" s="11">
        <v>1.1217999999999999</v>
      </c>
      <c r="BG63" s="11">
        <v>6.2</v>
      </c>
    </row>
    <row r="64" spans="1:59">
      <c r="A64" s="29" t="s">
        <v>184</v>
      </c>
      <c r="B64" s="33">
        <v>43514</v>
      </c>
      <c r="C64" s="511">
        <v>0.55748912029795183</v>
      </c>
      <c r="D64" s="643">
        <v>0.6</v>
      </c>
      <c r="E64" s="604">
        <v>1</v>
      </c>
      <c r="F64" s="604">
        <v>0.80200000000000005</v>
      </c>
      <c r="G64" s="604">
        <v>1.95</v>
      </c>
      <c r="H64" s="604">
        <v>0.77900000000000003</v>
      </c>
      <c r="I64" s="29" t="s">
        <v>348</v>
      </c>
      <c r="J64" s="29" t="s">
        <v>349</v>
      </c>
      <c r="K64" s="29" t="s">
        <v>349</v>
      </c>
      <c r="L64" s="116">
        <v>1</v>
      </c>
      <c r="M64" s="116">
        <v>17.899999999999999</v>
      </c>
      <c r="N64" s="116">
        <v>149</v>
      </c>
      <c r="O64" s="643">
        <v>18</v>
      </c>
      <c r="P64" s="643">
        <v>150</v>
      </c>
      <c r="Q64" s="511">
        <v>1E-3</v>
      </c>
      <c r="R64" s="511">
        <v>9.2999999999999999E-2</v>
      </c>
      <c r="S64" s="511">
        <v>2.7E-2</v>
      </c>
      <c r="T64" s="511">
        <v>2.5000000000000001E-2</v>
      </c>
      <c r="U64" s="31">
        <v>2</v>
      </c>
      <c r="V64" s="31">
        <v>1</v>
      </c>
      <c r="W64" s="29">
        <v>3</v>
      </c>
      <c r="X64" s="511">
        <v>9.1999999999999998E-2</v>
      </c>
      <c r="Y64" s="511">
        <v>2.5999999999999999E-2</v>
      </c>
      <c r="Z64" s="511">
        <v>2.4E-2</v>
      </c>
      <c r="AA64" s="643">
        <v>1.7</v>
      </c>
      <c r="AB64" s="29" t="s">
        <v>326</v>
      </c>
      <c r="AC64" s="643">
        <v>0.4</v>
      </c>
      <c r="AD64" s="537"/>
      <c r="AE64" s="537"/>
      <c r="AF64" s="537"/>
      <c r="AG64" s="532"/>
      <c r="AH64" s="32"/>
      <c r="AI64" s="603"/>
      <c r="AJ64" s="532"/>
      <c r="AK64" s="32"/>
      <c r="AL64" s="116"/>
      <c r="AM64" s="116"/>
      <c r="AN64" s="104">
        <v>0.12920616073559166</v>
      </c>
      <c r="AO64" s="11">
        <v>36.916200000000003</v>
      </c>
      <c r="AP64" s="11">
        <v>22.7624</v>
      </c>
      <c r="AQ64" s="11">
        <v>53.209046999999998</v>
      </c>
      <c r="AR64" s="10">
        <v>1025.4590000000001</v>
      </c>
      <c r="AS64" s="11">
        <v>7.1711999999999998</v>
      </c>
      <c r="AT64" s="10">
        <v>103.03100000000001</v>
      </c>
      <c r="AU64" s="11">
        <v>8.1229999999999993</v>
      </c>
      <c r="AV64" s="11">
        <v>0.71889999999999998</v>
      </c>
      <c r="AW64" s="11">
        <v>1.321</v>
      </c>
      <c r="AX64" s="11">
        <v>37.933799999999998</v>
      </c>
      <c r="AY64" s="11">
        <v>23.4528</v>
      </c>
      <c r="AZ64" s="11">
        <v>55.277214000000001</v>
      </c>
      <c r="BA64" s="10">
        <v>1026.0685000000001</v>
      </c>
      <c r="BB64" s="11">
        <v>7.0194000000000001</v>
      </c>
      <c r="BC64" s="10">
        <v>102.67</v>
      </c>
      <c r="BD64" s="11">
        <v>8.0760000000000005</v>
      </c>
      <c r="BE64" s="11">
        <v>1.1073</v>
      </c>
      <c r="BF64" s="11">
        <v>2.2048000000000001</v>
      </c>
      <c r="BG64" s="11">
        <v>4.2</v>
      </c>
    </row>
    <row r="65" spans="1:59">
      <c r="A65" s="29" t="s">
        <v>184</v>
      </c>
      <c r="B65" s="33">
        <v>43521</v>
      </c>
      <c r="C65" s="511">
        <v>0.35337937256557755</v>
      </c>
      <c r="D65" s="29" t="s">
        <v>350</v>
      </c>
      <c r="E65" s="604">
        <v>1</v>
      </c>
      <c r="F65" s="604">
        <v>0.36199999999999999</v>
      </c>
      <c r="G65" s="604">
        <v>2.17</v>
      </c>
      <c r="H65" s="604">
        <v>1.06</v>
      </c>
      <c r="I65" s="29" t="s">
        <v>348</v>
      </c>
      <c r="J65" s="643">
        <v>2</v>
      </c>
      <c r="K65" s="29" t="s">
        <v>349</v>
      </c>
      <c r="L65" s="116">
        <v>1</v>
      </c>
      <c r="M65" s="116">
        <v>14.4</v>
      </c>
      <c r="N65" s="116">
        <v>141</v>
      </c>
      <c r="O65" s="643">
        <v>14</v>
      </c>
      <c r="P65" s="643">
        <v>140</v>
      </c>
      <c r="Q65" s="511">
        <v>0</v>
      </c>
      <c r="R65" s="511">
        <v>7.4999999999999997E-2</v>
      </c>
      <c r="S65" s="511">
        <v>2.1000000000000001E-2</v>
      </c>
      <c r="T65" s="511">
        <v>1.7999999999999999E-2</v>
      </c>
      <c r="U65" s="31">
        <v>2</v>
      </c>
      <c r="V65" s="31">
        <v>1</v>
      </c>
      <c r="W65" s="29">
        <v>4</v>
      </c>
      <c r="X65" s="511">
        <v>7.4999999999999997E-2</v>
      </c>
      <c r="Y65" s="511">
        <v>2.1000000000000001E-2</v>
      </c>
      <c r="Z65" s="511">
        <v>1.7999999999999999E-2</v>
      </c>
      <c r="AA65" s="643">
        <v>1.1000000000000001</v>
      </c>
      <c r="AB65" s="29" t="s">
        <v>326</v>
      </c>
      <c r="AC65" s="643">
        <v>0.2</v>
      </c>
      <c r="AD65" s="537"/>
      <c r="AE65" s="537"/>
      <c r="AF65" s="537"/>
      <c r="AG65" s="532"/>
      <c r="AH65" s="32"/>
      <c r="AI65" s="603"/>
      <c r="AJ65" s="532"/>
      <c r="AK65" s="32"/>
      <c r="AL65" s="116"/>
      <c r="AM65" s="116"/>
      <c r="AN65" s="104">
        <v>0.11694412213834075</v>
      </c>
      <c r="AO65" s="11">
        <v>36.933700000000002</v>
      </c>
      <c r="AP65" s="11">
        <v>23.494700000000002</v>
      </c>
      <c r="AQ65" s="11">
        <v>54.024925000000003</v>
      </c>
      <c r="AR65" s="10">
        <v>1025.2574</v>
      </c>
      <c r="AS65" s="11">
        <v>7.11</v>
      </c>
      <c r="AT65" s="10">
        <v>103.471</v>
      </c>
      <c r="AU65" s="11">
        <v>8.1509999999999998</v>
      </c>
      <c r="AV65" s="11">
        <v>0.50360000000000005</v>
      </c>
      <c r="AW65" s="11">
        <v>1.2784</v>
      </c>
      <c r="AX65" s="11">
        <v>37.980400000000003</v>
      </c>
      <c r="AY65" s="11">
        <v>24.349900000000002</v>
      </c>
      <c r="AZ65" s="11">
        <v>56.337538000000002</v>
      </c>
      <c r="BA65" s="10">
        <v>1025.8362999999999</v>
      </c>
      <c r="BB65" s="11">
        <v>6.7641</v>
      </c>
      <c r="BC65" s="10">
        <v>100.496</v>
      </c>
      <c r="BD65" s="11">
        <v>8.0850000000000009</v>
      </c>
      <c r="BE65" s="11">
        <v>1.2630999999999999</v>
      </c>
      <c r="BF65" s="11">
        <v>2.1442000000000001</v>
      </c>
      <c r="BG65" s="11">
        <v>5.8</v>
      </c>
    </row>
    <row r="66" spans="1:59">
      <c r="A66" s="29" t="s">
        <v>184</v>
      </c>
      <c r="B66" s="33">
        <v>43528</v>
      </c>
      <c r="C66" s="511">
        <v>0.36062658066217812</v>
      </c>
      <c r="D66" s="29" t="s">
        <v>350</v>
      </c>
      <c r="E66" s="604">
        <v>1</v>
      </c>
      <c r="F66" s="604">
        <v>0.65400000000000003</v>
      </c>
      <c r="G66" s="604">
        <v>1.77</v>
      </c>
      <c r="H66" s="604">
        <v>0.70499999999999996</v>
      </c>
      <c r="I66" s="29" t="s">
        <v>348</v>
      </c>
      <c r="J66" s="29" t="s">
        <v>349</v>
      </c>
      <c r="K66" s="29" t="s">
        <v>349</v>
      </c>
      <c r="L66" s="116">
        <v>1</v>
      </c>
      <c r="M66" s="116">
        <v>15.3</v>
      </c>
      <c r="N66" s="116">
        <v>134</v>
      </c>
      <c r="O66" s="643">
        <v>15</v>
      </c>
      <c r="P66" s="643">
        <v>130</v>
      </c>
      <c r="Q66" s="511">
        <v>1E-3</v>
      </c>
      <c r="R66" s="511">
        <v>6.5000000000000002E-2</v>
      </c>
      <c r="S66" s="511">
        <v>1.7999999999999999E-2</v>
      </c>
      <c r="T66" s="511">
        <v>1.6E-2</v>
      </c>
      <c r="U66" s="31">
        <v>2</v>
      </c>
      <c r="V66" s="31">
        <v>1</v>
      </c>
      <c r="W66" s="29">
        <v>4</v>
      </c>
      <c r="X66" s="511">
        <v>6.4000000000000001E-2</v>
      </c>
      <c r="Y66" s="511">
        <v>1.6999999999999998E-2</v>
      </c>
      <c r="Z66" s="511">
        <v>1.4999999999999999E-2</v>
      </c>
      <c r="AA66" s="643">
        <v>0.9</v>
      </c>
      <c r="AB66" s="29" t="s">
        <v>326</v>
      </c>
      <c r="AC66" s="643">
        <v>0.2</v>
      </c>
      <c r="AD66" s="537"/>
      <c r="AE66" s="537"/>
      <c r="AF66" s="537"/>
      <c r="AG66" s="532"/>
      <c r="AH66" s="32"/>
      <c r="AI66" s="603"/>
      <c r="AJ66" s="532"/>
      <c r="AK66" s="32"/>
      <c r="AL66" s="116"/>
      <c r="AM66" s="116"/>
      <c r="AN66" s="104">
        <v>0.10836874010958006</v>
      </c>
      <c r="AO66" s="11">
        <v>36.8842</v>
      </c>
      <c r="AP66" s="11">
        <v>23.193899999999999</v>
      </c>
      <c r="AQ66" s="11">
        <v>53.634819</v>
      </c>
      <c r="AR66" s="10">
        <v>1025.3089</v>
      </c>
      <c r="AS66" s="11">
        <v>6.9291999999999998</v>
      </c>
      <c r="AT66" s="10">
        <v>100.28700000000001</v>
      </c>
      <c r="AU66" s="11">
        <v>8.1080000000000005</v>
      </c>
      <c r="AV66" s="11">
        <v>0.56840000000000002</v>
      </c>
      <c r="AW66" s="11">
        <v>1.0744</v>
      </c>
      <c r="AX66" s="11">
        <v>37.622300000000003</v>
      </c>
      <c r="AY66" s="11">
        <v>23.565100000000001</v>
      </c>
      <c r="AZ66" s="11">
        <v>54.998893000000002</v>
      </c>
      <c r="BA66" s="10">
        <v>1025.7991</v>
      </c>
      <c r="BB66" s="11">
        <v>6.9183000000000003</v>
      </c>
      <c r="BC66" s="10">
        <v>101.205</v>
      </c>
      <c r="BD66" s="11">
        <v>8.08</v>
      </c>
      <c r="BE66" s="11">
        <v>0.67420000000000002</v>
      </c>
      <c r="BF66" s="11">
        <v>1.887</v>
      </c>
      <c r="BG66" s="11">
        <v>6</v>
      </c>
    </row>
    <row r="67" spans="1:59">
      <c r="A67" s="29" t="s">
        <v>184</v>
      </c>
      <c r="B67" s="33">
        <v>43535</v>
      </c>
      <c r="C67" s="605">
        <v>1.3298717508372928</v>
      </c>
      <c r="D67" s="643">
        <v>1.3</v>
      </c>
      <c r="E67" s="604">
        <v>1</v>
      </c>
      <c r="F67" s="604">
        <v>1.0900000000000001</v>
      </c>
      <c r="G67" s="604">
        <v>2.31</v>
      </c>
      <c r="H67" s="604">
        <v>1.34</v>
      </c>
      <c r="I67" s="29" t="s">
        <v>348</v>
      </c>
      <c r="J67" s="643">
        <v>2</v>
      </c>
      <c r="K67" s="29" t="s">
        <v>349</v>
      </c>
      <c r="L67" s="116">
        <v>1</v>
      </c>
      <c r="M67" s="116">
        <v>13.5</v>
      </c>
      <c r="N67" s="116">
        <v>124</v>
      </c>
      <c r="O67" s="643">
        <v>14</v>
      </c>
      <c r="P67" s="643">
        <v>120</v>
      </c>
      <c r="Q67" s="511">
        <v>1E-3</v>
      </c>
      <c r="R67" s="511">
        <v>7.4999999999999997E-2</v>
      </c>
      <c r="S67" s="511">
        <v>2.3E-2</v>
      </c>
      <c r="T67" s="511">
        <v>2.1000000000000001E-2</v>
      </c>
      <c r="U67" s="31">
        <v>2</v>
      </c>
      <c r="V67" s="31">
        <v>1</v>
      </c>
      <c r="W67" s="29">
        <v>4</v>
      </c>
      <c r="X67" s="511">
        <v>7.3999999999999996E-2</v>
      </c>
      <c r="Y67" s="511">
        <v>2.1999999999999999E-2</v>
      </c>
      <c r="Z67" s="511">
        <v>0.02</v>
      </c>
      <c r="AA67" s="643">
        <v>1.1000000000000001</v>
      </c>
      <c r="AB67" s="29" t="s">
        <v>326</v>
      </c>
      <c r="AC67" s="643">
        <v>0.2</v>
      </c>
      <c r="AD67" s="537"/>
      <c r="AE67" s="537"/>
      <c r="AF67" s="537"/>
      <c r="AG67" s="532"/>
      <c r="AH67" s="32"/>
      <c r="AI67" s="603"/>
      <c r="AJ67" s="532"/>
      <c r="AK67" s="32"/>
      <c r="AL67" s="116"/>
      <c r="AM67" s="116"/>
      <c r="AN67" s="104">
        <v>0.10863853475293815</v>
      </c>
      <c r="AO67" s="11">
        <v>37.078499999999998</v>
      </c>
      <c r="AP67" s="11">
        <v>24.098700000000001</v>
      </c>
      <c r="AQ67" s="11">
        <v>54.871743000000002</v>
      </c>
      <c r="AR67" s="10">
        <v>1025.1876</v>
      </c>
      <c r="AS67" s="11">
        <v>6.9291</v>
      </c>
      <c r="AT67" s="10">
        <v>101.977</v>
      </c>
      <c r="AU67" s="11">
        <v>8.1020000000000003</v>
      </c>
      <c r="AV67" s="11">
        <v>0.29459999999999997</v>
      </c>
      <c r="AW67" s="11">
        <v>1.0198</v>
      </c>
      <c r="AX67" s="11">
        <v>37.662999999999997</v>
      </c>
      <c r="AY67" s="11">
        <v>23.960999999999999</v>
      </c>
      <c r="AZ67" s="11">
        <v>55.489441999999997</v>
      </c>
      <c r="BA67" s="10">
        <v>1025.7132999999999</v>
      </c>
      <c r="BB67" s="11">
        <v>6.7736999999999998</v>
      </c>
      <c r="BC67" s="10">
        <v>99.790999999999997</v>
      </c>
      <c r="BD67" s="11">
        <v>8.0739999999999998</v>
      </c>
      <c r="BE67" s="11">
        <v>0.57989999999999997</v>
      </c>
      <c r="BF67" s="11">
        <v>1.6409</v>
      </c>
      <c r="BG67" s="11">
        <v>7.4</v>
      </c>
    </row>
    <row r="68" spans="1:59">
      <c r="A68" s="29" t="s">
        <v>184</v>
      </c>
      <c r="B68" s="33">
        <v>43542</v>
      </c>
      <c r="C68" s="511">
        <v>0.76001260114779545</v>
      </c>
      <c r="D68" s="643">
        <v>0.8</v>
      </c>
      <c r="E68" s="604">
        <v>1</v>
      </c>
      <c r="F68" s="604">
        <v>0.66900000000000004</v>
      </c>
      <c r="G68" s="604">
        <v>2.69</v>
      </c>
      <c r="H68" s="604">
        <v>1.23</v>
      </c>
      <c r="I68" s="29" t="s">
        <v>348</v>
      </c>
      <c r="J68" s="643">
        <v>3</v>
      </c>
      <c r="K68" s="29" t="s">
        <v>349</v>
      </c>
      <c r="L68" s="116">
        <v>1</v>
      </c>
      <c r="M68" s="116">
        <v>15.5</v>
      </c>
      <c r="N68" s="116">
        <v>125</v>
      </c>
      <c r="O68" s="643">
        <v>16</v>
      </c>
      <c r="P68" s="643">
        <v>120</v>
      </c>
      <c r="Q68" s="116">
        <v>2E-3</v>
      </c>
      <c r="R68" s="116">
        <v>9.7000000000000003E-2</v>
      </c>
      <c r="S68" s="116">
        <v>0.03</v>
      </c>
      <c r="T68" s="116">
        <v>2.7E-2</v>
      </c>
      <c r="U68" s="31">
        <v>2</v>
      </c>
      <c r="V68" s="31">
        <v>1</v>
      </c>
      <c r="W68" s="29">
        <v>4</v>
      </c>
      <c r="X68" s="511">
        <v>9.5000000000000001E-2</v>
      </c>
      <c r="Y68" s="511">
        <v>2.7999999999999997E-2</v>
      </c>
      <c r="Z68" s="511">
        <v>2.5000000000000001E-2</v>
      </c>
      <c r="AA68" s="643">
        <v>1.4</v>
      </c>
      <c r="AB68" s="29" t="s">
        <v>326</v>
      </c>
      <c r="AC68" s="643">
        <v>0.3</v>
      </c>
      <c r="AD68" s="537"/>
      <c r="AE68" s="537"/>
      <c r="AF68" s="537"/>
      <c r="AG68" s="532"/>
      <c r="AH68" s="32"/>
      <c r="AI68" s="603"/>
      <c r="AJ68" s="532"/>
      <c r="AK68" s="32"/>
      <c r="AL68" s="116"/>
      <c r="AM68" s="116"/>
      <c r="AN68" s="104">
        <v>0.10927179797261685</v>
      </c>
      <c r="AO68" s="11">
        <v>36.834899999999998</v>
      </c>
      <c r="AP68" s="11">
        <v>23.258400000000002</v>
      </c>
      <c r="AQ68" s="11">
        <v>53.640839999999997</v>
      </c>
      <c r="AR68" s="10">
        <v>1025.2517</v>
      </c>
      <c r="AS68" s="11">
        <v>6.9941000000000004</v>
      </c>
      <c r="AT68" s="10">
        <v>101.31</v>
      </c>
      <c r="AU68" s="11">
        <v>8.0749999999999993</v>
      </c>
      <c r="AV68" s="11">
        <v>0.26529999999999998</v>
      </c>
      <c r="AW68" s="11">
        <v>1.1486000000000001</v>
      </c>
      <c r="AX68" s="11">
        <v>37.731099999999998</v>
      </c>
      <c r="AY68" s="11">
        <v>23.727399999999999</v>
      </c>
      <c r="AZ68" s="11">
        <v>55.319417999999999</v>
      </c>
      <c r="BA68" s="10">
        <v>1025.8342</v>
      </c>
      <c r="BB68" s="11">
        <v>6.7938000000000001</v>
      </c>
      <c r="BC68" s="10">
        <v>99.724999999999994</v>
      </c>
      <c r="BD68" s="11">
        <v>8.0389999999999997</v>
      </c>
      <c r="BE68" s="11">
        <v>0.67800000000000005</v>
      </c>
      <c r="BF68" s="11">
        <v>1.8070999999999999</v>
      </c>
      <c r="BG68" s="11">
        <v>6.4</v>
      </c>
    </row>
    <row r="69" spans="1:59">
      <c r="A69" s="29" t="s">
        <v>184</v>
      </c>
      <c r="B69" s="33">
        <v>43549</v>
      </c>
      <c r="C69" s="511">
        <v>1.5724966117636872</v>
      </c>
      <c r="D69" s="643">
        <v>1.6</v>
      </c>
      <c r="E69" s="604">
        <v>1</v>
      </c>
      <c r="F69" s="604">
        <v>1.54</v>
      </c>
      <c r="G69" s="604">
        <v>3.05</v>
      </c>
      <c r="H69" s="604">
        <v>1.08</v>
      </c>
      <c r="I69" s="29" t="s">
        <v>348</v>
      </c>
      <c r="J69" s="643">
        <v>3</v>
      </c>
      <c r="K69" s="29" t="s">
        <v>349</v>
      </c>
      <c r="L69" s="116">
        <v>1</v>
      </c>
      <c r="M69" s="116">
        <v>16.100000000000001</v>
      </c>
      <c r="N69" s="116">
        <v>111</v>
      </c>
      <c r="O69" s="643">
        <v>16</v>
      </c>
      <c r="P69" s="643">
        <v>110</v>
      </c>
      <c r="Q69" s="116">
        <v>1E-3</v>
      </c>
      <c r="R69" s="116">
        <v>8.8999999999999996E-2</v>
      </c>
      <c r="S69" s="116">
        <v>2.7E-2</v>
      </c>
      <c r="T69" s="116">
        <v>2.4E-2</v>
      </c>
      <c r="U69" s="31">
        <v>2</v>
      </c>
      <c r="V69" s="31">
        <v>1</v>
      </c>
      <c r="W69" s="29">
        <v>4</v>
      </c>
      <c r="X69" s="511">
        <v>8.7999999999999995E-2</v>
      </c>
      <c r="Y69" s="511">
        <v>2.5999999999999999E-2</v>
      </c>
      <c r="Z69" s="511">
        <v>2.3E-2</v>
      </c>
      <c r="AA69" s="643">
        <v>1.3</v>
      </c>
      <c r="AB69" s="29" t="s">
        <v>326</v>
      </c>
      <c r="AC69" s="643">
        <v>0.3</v>
      </c>
      <c r="AD69" s="537"/>
      <c r="AE69" s="537"/>
      <c r="AF69" s="537"/>
      <c r="AG69" s="532"/>
      <c r="AH69" s="32"/>
      <c r="AI69" s="603"/>
      <c r="AJ69" s="532"/>
      <c r="AK69" s="32"/>
      <c r="AL69" s="116"/>
      <c r="AM69" s="116"/>
      <c r="AN69" s="104">
        <v>8.5524533130344332E-2</v>
      </c>
      <c r="AO69" s="11">
        <v>36.801699999999997</v>
      </c>
      <c r="AP69" s="11">
        <v>22.559100000000001</v>
      </c>
      <c r="AQ69" s="11">
        <v>52.843417000000002</v>
      </c>
      <c r="AR69" s="10">
        <v>1025.4292</v>
      </c>
      <c r="AS69" s="11">
        <v>6.8596000000000004</v>
      </c>
      <c r="AT69" s="10">
        <v>98.138999999999996</v>
      </c>
      <c r="AU69" s="11">
        <v>8.08</v>
      </c>
      <c r="AV69" s="11">
        <v>1.1565000000000001</v>
      </c>
      <c r="AW69" s="11">
        <v>1.6792</v>
      </c>
      <c r="AX69" s="11">
        <v>37.405700000000003</v>
      </c>
      <c r="AY69" s="11">
        <v>22.751300000000001</v>
      </c>
      <c r="AZ69" s="11">
        <v>53.826549999999997</v>
      </c>
      <c r="BA69" s="10">
        <v>1025.8747000000001</v>
      </c>
      <c r="BB69" s="11">
        <v>6.8068999999999997</v>
      </c>
      <c r="BC69" s="10">
        <v>98.055999999999997</v>
      </c>
      <c r="BD69" s="11">
        <v>8.0619999999999994</v>
      </c>
      <c r="BE69" s="11">
        <v>0.85680000000000001</v>
      </c>
      <c r="BF69" s="11">
        <v>2.0057999999999998</v>
      </c>
      <c r="BG69" s="11">
        <v>6.4</v>
      </c>
    </row>
    <row r="70" spans="1:59">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537"/>
      <c r="AC70" s="537"/>
      <c r="AD70" s="26"/>
      <c r="AE70" s="26"/>
      <c r="AF70" s="26"/>
      <c r="AG70" s="26"/>
      <c r="AH70" s="104"/>
      <c r="AI70" s="104"/>
      <c r="AJ70" s="104"/>
      <c r="AK70" s="104"/>
      <c r="AL70" s="116"/>
      <c r="AM70" s="116"/>
      <c r="AN70" s="104"/>
      <c r="AO70" s="116"/>
      <c r="AP70" s="116"/>
      <c r="AQ70" s="116"/>
      <c r="AR70" s="116"/>
      <c r="AS70" s="116"/>
      <c r="AT70" s="116"/>
      <c r="AU70" s="116"/>
      <c r="AV70" s="116"/>
      <c r="AW70" s="116"/>
      <c r="AX70" s="116"/>
      <c r="AY70" s="116"/>
      <c r="AZ70" s="116"/>
      <c r="BA70" s="116"/>
      <c r="BB70" s="116"/>
      <c r="BC70" s="116"/>
      <c r="BD70" s="116"/>
      <c r="BE70" s="116"/>
      <c r="BF70" s="116"/>
      <c r="BG70" s="116"/>
    </row>
    <row r="71" spans="1:59">
      <c r="A71" s="29" t="s">
        <v>17</v>
      </c>
      <c r="B71" s="33">
        <v>43437</v>
      </c>
      <c r="C71" s="511">
        <v>0.91075322020559213</v>
      </c>
      <c r="D71" s="643">
        <v>0.9</v>
      </c>
      <c r="E71" s="29">
        <v>1</v>
      </c>
      <c r="F71" s="116">
        <v>0.17100000000000001</v>
      </c>
      <c r="G71" s="116">
        <v>2.88</v>
      </c>
      <c r="H71" s="116">
        <v>1.39</v>
      </c>
      <c r="I71" s="29" t="s">
        <v>348</v>
      </c>
      <c r="J71" s="643">
        <v>3</v>
      </c>
      <c r="K71" s="29" t="s">
        <v>349</v>
      </c>
      <c r="L71" s="29">
        <v>1</v>
      </c>
      <c r="M71" s="29">
        <v>16</v>
      </c>
      <c r="N71" s="29">
        <v>122</v>
      </c>
      <c r="O71" s="643">
        <v>16</v>
      </c>
      <c r="P71" s="643">
        <v>120</v>
      </c>
      <c r="Q71" s="511">
        <v>0</v>
      </c>
      <c r="R71" s="511">
        <v>4.1000000000000002E-2</v>
      </c>
      <c r="S71" s="511">
        <v>1.2999999999999999E-2</v>
      </c>
      <c r="T71" s="511">
        <v>1.0999999999999999E-2</v>
      </c>
      <c r="U71" s="31">
        <v>2</v>
      </c>
      <c r="V71" s="31">
        <v>1</v>
      </c>
      <c r="W71" s="29">
        <v>4</v>
      </c>
      <c r="X71" s="511">
        <v>4.1000000000000002E-2</v>
      </c>
      <c r="Y71" s="511">
        <v>1.2999999999999999E-2</v>
      </c>
      <c r="Z71" s="511">
        <v>1.0999999999999999E-2</v>
      </c>
      <c r="AA71" s="643">
        <v>0.6</v>
      </c>
      <c r="AB71" s="29" t="s">
        <v>326</v>
      </c>
      <c r="AC71" s="643">
        <v>0.1</v>
      </c>
      <c r="AD71" s="32"/>
      <c r="AE71" s="536"/>
      <c r="AF71" s="536"/>
      <c r="AG71" s="532"/>
      <c r="AH71" s="32"/>
      <c r="AI71" s="532"/>
      <c r="AJ71" s="532"/>
      <c r="AK71" s="32"/>
      <c r="AL71" s="116"/>
      <c r="AM71" s="116"/>
      <c r="AN71" s="104">
        <v>8.2685591306744369E-2</v>
      </c>
      <c r="AO71" s="11">
        <v>35.883899999999997</v>
      </c>
      <c r="AP71" s="11">
        <v>19.967600000000001</v>
      </c>
      <c r="AQ71" s="11">
        <v>48.960591999999998</v>
      </c>
      <c r="AR71" s="10">
        <v>1025.4449999999999</v>
      </c>
      <c r="AS71" s="11">
        <v>7.5147000000000004</v>
      </c>
      <c r="AT71" s="10">
        <v>102.086</v>
      </c>
      <c r="AU71" s="11">
        <v>8.1999999999999993</v>
      </c>
      <c r="AV71" s="11">
        <v>0.38019999999999998</v>
      </c>
      <c r="AW71" s="11">
        <v>0.62680000000000002</v>
      </c>
      <c r="AX71" s="11">
        <v>36.687899999999999</v>
      </c>
      <c r="AY71" s="11">
        <v>20.219799999999999</v>
      </c>
      <c r="AZ71" s="11">
        <v>50.207813999999999</v>
      </c>
      <c r="BA71" s="10">
        <v>1026.0443</v>
      </c>
      <c r="BB71" s="11">
        <v>7.3947000000000003</v>
      </c>
      <c r="BC71" s="10">
        <v>101.399</v>
      </c>
      <c r="BD71" s="11">
        <v>8.1999999999999993</v>
      </c>
      <c r="BE71" s="11">
        <v>0.87290000000000001</v>
      </c>
      <c r="BF71" s="11">
        <v>2.6027999999999998</v>
      </c>
      <c r="BG71" s="11">
        <v>6.3</v>
      </c>
    </row>
    <row r="72" spans="1:59">
      <c r="A72" s="29" t="s">
        <v>17</v>
      </c>
      <c r="B72" s="33">
        <v>43444</v>
      </c>
      <c r="C72" s="511">
        <v>0.535048906034154</v>
      </c>
      <c r="D72" s="643">
        <v>0.5</v>
      </c>
      <c r="E72" s="29">
        <v>1</v>
      </c>
      <c r="F72" s="116">
        <v>-0.871</v>
      </c>
      <c r="G72" s="116">
        <v>2.4</v>
      </c>
      <c r="H72" s="116">
        <v>1.21</v>
      </c>
      <c r="I72" s="29" t="s">
        <v>348</v>
      </c>
      <c r="J72" s="643">
        <v>2</v>
      </c>
      <c r="K72" s="29" t="s">
        <v>349</v>
      </c>
      <c r="L72" s="29">
        <v>1</v>
      </c>
      <c r="M72" s="29">
        <v>16.399999999999999</v>
      </c>
      <c r="N72" s="29">
        <v>120</v>
      </c>
      <c r="O72" s="643">
        <v>16</v>
      </c>
      <c r="P72" s="643">
        <v>120</v>
      </c>
      <c r="Q72" s="29">
        <v>1E-3</v>
      </c>
      <c r="R72" s="29">
        <v>4.7E-2</v>
      </c>
      <c r="S72" s="29">
        <v>1.6E-2</v>
      </c>
      <c r="T72" s="29">
        <v>1.2999999999999999E-2</v>
      </c>
      <c r="U72" s="31">
        <v>2</v>
      </c>
      <c r="V72" s="31">
        <v>1</v>
      </c>
      <c r="W72" s="29">
        <v>4</v>
      </c>
      <c r="X72" s="511">
        <v>4.5999999999999999E-2</v>
      </c>
      <c r="Y72" s="511">
        <v>1.4999999999999999E-2</v>
      </c>
      <c r="Z72" s="511">
        <v>1.2E-2</v>
      </c>
      <c r="AA72" s="643">
        <v>0.7</v>
      </c>
      <c r="AB72" s="29" t="s">
        <v>326</v>
      </c>
      <c r="AC72" s="643">
        <v>0.1</v>
      </c>
      <c r="AD72" s="32"/>
      <c r="AE72" s="536"/>
      <c r="AF72" s="536"/>
      <c r="AG72" s="532"/>
      <c r="AH72" s="32"/>
      <c r="AI72" s="532"/>
      <c r="AJ72" s="532"/>
      <c r="AK72" s="32"/>
      <c r="AL72" s="116"/>
      <c r="AM72" s="116"/>
      <c r="AN72" s="104">
        <v>9.8837197745281935E-2</v>
      </c>
      <c r="AO72" s="11">
        <v>36.0625</v>
      </c>
      <c r="AP72" s="11">
        <v>20.784099999999999</v>
      </c>
      <c r="AQ72" s="11">
        <v>50.030824000000003</v>
      </c>
      <c r="AR72" s="10">
        <v>1025.3632</v>
      </c>
      <c r="AS72" s="11">
        <v>7.4589999999999996</v>
      </c>
      <c r="AT72" s="10">
        <v>102.952</v>
      </c>
      <c r="AU72" s="11">
        <v>8.1999999999999993</v>
      </c>
      <c r="AV72" s="11">
        <v>0.35449999999999998</v>
      </c>
      <c r="AW72" s="11">
        <v>0.63060000000000005</v>
      </c>
      <c r="AX72" s="11">
        <v>36.749499999999998</v>
      </c>
      <c r="AY72" s="11">
        <v>21.288399999999999</v>
      </c>
      <c r="AZ72" s="11">
        <v>51.420273999999999</v>
      </c>
      <c r="BA72" s="10">
        <v>1025.7987000000001</v>
      </c>
      <c r="BB72" s="11">
        <v>7.3606999999999996</v>
      </c>
      <c r="BC72" s="10">
        <v>102.934</v>
      </c>
      <c r="BD72" s="11">
        <v>8.1999999999999993</v>
      </c>
      <c r="BE72" s="11">
        <v>0.62070000000000003</v>
      </c>
      <c r="BF72" s="11">
        <v>1.262</v>
      </c>
      <c r="BG72" s="11">
        <v>8.1999999999999993</v>
      </c>
    </row>
    <row r="73" spans="1:59">
      <c r="A73" s="29" t="s">
        <v>17</v>
      </c>
      <c r="B73" s="33">
        <v>43451</v>
      </c>
      <c r="C73" s="511">
        <v>5.245921225263209</v>
      </c>
      <c r="D73" s="643">
        <v>5.2</v>
      </c>
      <c r="E73" s="604">
        <v>1</v>
      </c>
      <c r="F73" s="604">
        <v>6.36</v>
      </c>
      <c r="G73" s="604">
        <v>4.4400000000000004</v>
      </c>
      <c r="H73" s="604">
        <v>2.21</v>
      </c>
      <c r="I73" s="643">
        <v>6</v>
      </c>
      <c r="J73" s="643">
        <v>4</v>
      </c>
      <c r="K73" s="643">
        <v>2</v>
      </c>
      <c r="L73" s="116">
        <v>1</v>
      </c>
      <c r="M73" s="116">
        <v>15</v>
      </c>
      <c r="N73" s="116">
        <v>122</v>
      </c>
      <c r="O73" s="643">
        <v>15</v>
      </c>
      <c r="P73" s="643">
        <v>120</v>
      </c>
      <c r="Q73" s="29">
        <v>1E-3</v>
      </c>
      <c r="R73" s="29">
        <v>6.2E-2</v>
      </c>
      <c r="S73" s="29">
        <v>0.02</v>
      </c>
      <c r="T73" s="29">
        <v>1.7000000000000001E-2</v>
      </c>
      <c r="U73" s="31">
        <v>2</v>
      </c>
      <c r="V73" s="31">
        <v>1</v>
      </c>
      <c r="W73" s="29">
        <v>4</v>
      </c>
      <c r="X73" s="511">
        <v>6.0999999999999999E-2</v>
      </c>
      <c r="Y73" s="511">
        <v>1.9E-2</v>
      </c>
      <c r="Z73" s="511">
        <v>1.6E-2</v>
      </c>
      <c r="AA73" s="643">
        <v>0.9</v>
      </c>
      <c r="AB73" s="29" t="s">
        <v>326</v>
      </c>
      <c r="AC73" s="643">
        <v>0.2</v>
      </c>
      <c r="AD73" s="32"/>
      <c r="AE73" s="536"/>
      <c r="AF73" s="536"/>
      <c r="AG73" s="532"/>
      <c r="AH73" s="32"/>
      <c r="AI73" s="532"/>
      <c r="AJ73" s="532"/>
      <c r="AK73" s="32"/>
      <c r="AL73" s="116"/>
      <c r="AM73" s="116"/>
      <c r="AN73" s="104">
        <v>0.11229196517630245</v>
      </c>
      <c r="AO73" s="11">
        <v>36.2652</v>
      </c>
      <c r="AP73" s="11">
        <v>21.283000000000001</v>
      </c>
      <c r="AQ73" s="11">
        <v>50.806874000000001</v>
      </c>
      <c r="AR73" s="10">
        <v>1025.3819000000001</v>
      </c>
      <c r="AS73" s="11">
        <v>7.1539000000000001</v>
      </c>
      <c r="AT73" s="10">
        <v>99.748999999999995</v>
      </c>
      <c r="AU73" s="11">
        <v>8.2140000000000004</v>
      </c>
      <c r="AV73" s="11">
        <v>0.26750000000000002</v>
      </c>
      <c r="AW73" s="11">
        <v>0.85009999999999997</v>
      </c>
      <c r="AX73" s="11">
        <v>37.117600000000003</v>
      </c>
      <c r="AY73" s="11">
        <v>22.05</v>
      </c>
      <c r="AZ73" s="11">
        <v>52.699486999999998</v>
      </c>
      <c r="BA73" s="10">
        <v>1025.8652</v>
      </c>
      <c r="BB73" s="11">
        <v>6.9139999999999997</v>
      </c>
      <c r="BC73" s="10">
        <v>98.215999999999994</v>
      </c>
      <c r="BD73" s="11">
        <v>8.1489999999999991</v>
      </c>
      <c r="BE73" s="11">
        <v>0.8397</v>
      </c>
      <c r="BF73" s="11">
        <v>1.4568000000000001</v>
      </c>
      <c r="BG73" s="11">
        <v>5.9</v>
      </c>
    </row>
    <row r="74" spans="1:59">
      <c r="A74" s="29" t="s">
        <v>17</v>
      </c>
      <c r="B74" s="33">
        <v>43458</v>
      </c>
      <c r="C74" s="511">
        <v>4.804744750639208</v>
      </c>
      <c r="D74" s="643">
        <v>4.8</v>
      </c>
      <c r="E74" s="604">
        <v>1</v>
      </c>
      <c r="F74" s="604">
        <v>5.23</v>
      </c>
      <c r="G74" s="604">
        <v>3.01</v>
      </c>
      <c r="H74" s="604">
        <v>1.79</v>
      </c>
      <c r="I74" s="643">
        <v>5</v>
      </c>
      <c r="J74" s="643">
        <v>3</v>
      </c>
      <c r="K74" s="29" t="s">
        <v>349</v>
      </c>
      <c r="L74" s="604">
        <v>1</v>
      </c>
      <c r="M74" s="604">
        <v>14.6</v>
      </c>
      <c r="N74" s="604">
        <v>122</v>
      </c>
      <c r="O74" s="643">
        <v>15</v>
      </c>
      <c r="P74" s="643">
        <v>120</v>
      </c>
      <c r="Q74" s="116">
        <v>1E-3</v>
      </c>
      <c r="R74" s="116">
        <v>5.6000000000000001E-2</v>
      </c>
      <c r="S74" s="116">
        <v>1.7999999999999999E-2</v>
      </c>
      <c r="T74" s="116">
        <v>1.7000000000000001E-2</v>
      </c>
      <c r="U74" s="31">
        <v>2</v>
      </c>
      <c r="V74" s="31">
        <v>1</v>
      </c>
      <c r="W74" s="116">
        <v>4</v>
      </c>
      <c r="X74" s="511">
        <v>5.5E-2</v>
      </c>
      <c r="Y74" s="511">
        <v>1.6999999999999998E-2</v>
      </c>
      <c r="Z74" s="511">
        <v>1.6E-2</v>
      </c>
      <c r="AA74" s="643">
        <v>0.8</v>
      </c>
      <c r="AB74" s="29" t="s">
        <v>326</v>
      </c>
      <c r="AC74" s="643">
        <v>0.2</v>
      </c>
      <c r="AD74" s="32"/>
      <c r="AE74" s="536"/>
      <c r="AF74" s="536"/>
      <c r="AG74" s="532"/>
      <c r="AH74" s="32"/>
      <c r="AI74" s="532"/>
      <c r="AJ74" s="532"/>
      <c r="AK74" s="32"/>
      <c r="AL74" s="116"/>
      <c r="AM74" s="116"/>
      <c r="AN74" s="104">
        <v>8.321239324580447E-2</v>
      </c>
      <c r="AO74" s="11">
        <v>36.4786</v>
      </c>
      <c r="AP74" s="11">
        <v>22.6431</v>
      </c>
      <c r="AQ74" s="11">
        <v>52.521262999999998</v>
      </c>
      <c r="AR74" s="10">
        <v>1025.1612</v>
      </c>
      <c r="AS74" s="11">
        <v>7.2728999999999999</v>
      </c>
      <c r="AT74" s="10">
        <v>104.01</v>
      </c>
      <c r="AU74" s="11">
        <v>8.2210000000000001</v>
      </c>
      <c r="AV74" s="11">
        <v>0.18240000000000001</v>
      </c>
      <c r="AW74" s="11">
        <v>0.6704</v>
      </c>
      <c r="AX74" s="11">
        <v>37.279499999999999</v>
      </c>
      <c r="AY74" s="11">
        <v>23.326699999999999</v>
      </c>
      <c r="AZ74" s="11">
        <v>54.294587999999997</v>
      </c>
      <c r="BA74" s="10">
        <v>1025.6188</v>
      </c>
      <c r="BB74" s="11">
        <v>6.7984999999999998</v>
      </c>
      <c r="BC74" s="10">
        <v>98.847999999999999</v>
      </c>
      <c r="BD74" s="11">
        <v>8.1639999999999997</v>
      </c>
      <c r="BE74" s="11">
        <v>0.49780000000000002</v>
      </c>
      <c r="BF74" s="11">
        <v>1.2476</v>
      </c>
      <c r="BG74" s="11">
        <v>9.4</v>
      </c>
    </row>
    <row r="75" spans="1:59">
      <c r="A75" s="29" t="s">
        <v>17</v>
      </c>
      <c r="B75" s="33">
        <v>43472</v>
      </c>
      <c r="C75" s="511">
        <v>0.58965814571716579</v>
      </c>
      <c r="D75" s="643">
        <v>0.6</v>
      </c>
      <c r="E75" s="604">
        <v>1</v>
      </c>
      <c r="F75" s="604">
        <v>0.61699999999999999</v>
      </c>
      <c r="G75" s="604">
        <v>2.14</v>
      </c>
      <c r="H75" s="604">
        <v>0.91600000000000004</v>
      </c>
      <c r="I75" s="29" t="s">
        <v>348</v>
      </c>
      <c r="J75" s="643">
        <v>2</v>
      </c>
      <c r="K75" s="29" t="s">
        <v>349</v>
      </c>
      <c r="L75" s="604">
        <v>1</v>
      </c>
      <c r="M75" s="604">
        <v>16.399999999999999</v>
      </c>
      <c r="N75" s="604">
        <v>120</v>
      </c>
      <c r="O75" s="643">
        <v>16</v>
      </c>
      <c r="P75" s="643">
        <v>120</v>
      </c>
      <c r="Q75" s="116">
        <v>1E-3</v>
      </c>
      <c r="R75" s="116">
        <v>9.6000000000000002E-2</v>
      </c>
      <c r="S75" s="116">
        <v>2.9000000000000001E-2</v>
      </c>
      <c r="T75" s="116">
        <v>2.5000000000000001E-2</v>
      </c>
      <c r="U75" s="31">
        <v>2</v>
      </c>
      <c r="V75" s="31">
        <v>1</v>
      </c>
      <c r="W75" s="116">
        <v>4</v>
      </c>
      <c r="X75" s="511">
        <v>9.5000000000000001E-2</v>
      </c>
      <c r="Y75" s="511">
        <v>2.8000000000000001E-2</v>
      </c>
      <c r="Z75" s="511">
        <v>2.4E-2</v>
      </c>
      <c r="AA75" s="643">
        <v>1.4</v>
      </c>
      <c r="AB75" s="29" t="s">
        <v>326</v>
      </c>
      <c r="AC75" s="643">
        <v>0.3</v>
      </c>
      <c r="AD75" s="32"/>
      <c r="AE75" s="536"/>
      <c r="AF75" s="536"/>
      <c r="AG75" s="532"/>
      <c r="AH75" s="32"/>
      <c r="AI75" s="532"/>
      <c r="AJ75" s="532"/>
      <c r="AK75" s="32"/>
      <c r="AL75" s="116"/>
      <c r="AM75" s="116"/>
      <c r="AN75" s="104">
        <v>9.3217494879825502E-2</v>
      </c>
      <c r="AO75" s="11">
        <v>36.627299999999998</v>
      </c>
      <c r="AP75" s="11">
        <v>22.755700000000001</v>
      </c>
      <c r="AQ75" s="11">
        <v>52.831919999999997</v>
      </c>
      <c r="AR75" s="10">
        <v>1025.2401</v>
      </c>
      <c r="AS75" s="11">
        <v>7.1516000000000002</v>
      </c>
      <c r="AT75" s="10">
        <v>102.566</v>
      </c>
      <c r="AU75" s="11">
        <v>8.2149999999999999</v>
      </c>
      <c r="AV75" s="11">
        <v>0.26269999999999999</v>
      </c>
      <c r="AW75" s="11">
        <v>0.83220000000000005</v>
      </c>
      <c r="AX75" s="11">
        <v>37.342599999999997</v>
      </c>
      <c r="AY75" s="11">
        <v>23.0991</v>
      </c>
      <c r="AZ75" s="11">
        <v>54.127139</v>
      </c>
      <c r="BA75" s="10">
        <v>1025.7356</v>
      </c>
      <c r="BB75" s="11">
        <v>6.5598999999999998</v>
      </c>
      <c r="BC75" s="10">
        <v>95.037000000000006</v>
      </c>
      <c r="BD75" s="11">
        <v>8.1479999999999997</v>
      </c>
      <c r="BE75" s="11">
        <v>0.91520000000000001</v>
      </c>
      <c r="BF75" s="11">
        <v>3.9167000000000001</v>
      </c>
      <c r="BG75" s="11">
        <v>8.3000000000000007</v>
      </c>
    </row>
    <row r="76" spans="1:59">
      <c r="A76" s="29" t="s">
        <v>17</v>
      </c>
      <c r="B76" s="33">
        <v>43479</v>
      </c>
      <c r="C76" s="511">
        <v>0.65468321275858399</v>
      </c>
      <c r="D76" s="643">
        <v>0.7</v>
      </c>
      <c r="E76" s="604">
        <v>1</v>
      </c>
      <c r="F76" s="604">
        <v>0.38900000000000001</v>
      </c>
      <c r="G76" s="604">
        <v>2.82</v>
      </c>
      <c r="H76" s="604">
        <v>1.01</v>
      </c>
      <c r="I76" s="29" t="s">
        <v>348</v>
      </c>
      <c r="J76" s="643">
        <v>3</v>
      </c>
      <c r="K76" s="29" t="s">
        <v>349</v>
      </c>
      <c r="L76" s="604">
        <v>1</v>
      </c>
      <c r="M76" s="604">
        <v>14.5</v>
      </c>
      <c r="N76" s="604">
        <v>119</v>
      </c>
      <c r="O76" s="643">
        <v>14</v>
      </c>
      <c r="P76" s="643">
        <v>120</v>
      </c>
      <c r="Q76" s="511">
        <v>3.0000000000000001E-3</v>
      </c>
      <c r="R76" s="511">
        <v>0.128</v>
      </c>
      <c r="S76" s="511">
        <v>3.7999999999999999E-2</v>
      </c>
      <c r="T76" s="511">
        <v>3.4000000000000002E-2</v>
      </c>
      <c r="U76" s="31">
        <v>2</v>
      </c>
      <c r="V76" s="31">
        <v>1</v>
      </c>
      <c r="W76" s="29">
        <v>4</v>
      </c>
      <c r="X76" s="511">
        <v>0.125</v>
      </c>
      <c r="Y76" s="511">
        <v>3.4999999999999996E-2</v>
      </c>
      <c r="Z76" s="511">
        <v>3.1000000000000003E-2</v>
      </c>
      <c r="AA76" s="643">
        <v>1.8</v>
      </c>
      <c r="AB76" s="29" t="s">
        <v>326</v>
      </c>
      <c r="AC76" s="643">
        <v>0.4</v>
      </c>
      <c r="AD76" s="32"/>
      <c r="AE76" s="536"/>
      <c r="AF76" s="536"/>
      <c r="AG76" s="532"/>
      <c r="AH76" s="32"/>
      <c r="AI76" s="532"/>
      <c r="AJ76" s="532"/>
      <c r="AK76" s="32"/>
      <c r="AL76" s="116"/>
      <c r="AM76" s="116"/>
      <c r="AN76" s="503">
        <v>0.10124582582728325</v>
      </c>
      <c r="AO76" s="11">
        <v>36.651499999999999</v>
      </c>
      <c r="AP76" s="11">
        <v>23.219799999999999</v>
      </c>
      <c r="AQ76" s="11">
        <v>53.362138999999999</v>
      </c>
      <c r="AR76" s="10">
        <v>1025.1237000000001</v>
      </c>
      <c r="AS76" s="11">
        <v>7.0115999999999996</v>
      </c>
      <c r="AT76" s="10">
        <v>101.38800000000001</v>
      </c>
      <c r="AU76" s="11">
        <v>8.1523000000000003</v>
      </c>
      <c r="AV76" s="11">
        <v>0.19</v>
      </c>
      <c r="AW76" s="11">
        <v>0.73899999999999999</v>
      </c>
      <c r="AX76" s="11">
        <v>37.586500000000001</v>
      </c>
      <c r="AY76" s="11">
        <v>24.017600000000002</v>
      </c>
      <c r="AZ76" s="11">
        <v>55.453256000000003</v>
      </c>
      <c r="BA76" s="10">
        <v>1025.6486</v>
      </c>
      <c r="BB76" s="11">
        <v>6.6786000000000003</v>
      </c>
      <c r="BC76" s="10">
        <v>98.441999999999993</v>
      </c>
      <c r="BD76" s="11">
        <v>8.1523000000000003</v>
      </c>
      <c r="BE76" s="11">
        <v>0.6724</v>
      </c>
      <c r="BF76" s="11">
        <v>3.1080000000000001</v>
      </c>
      <c r="BG76" s="11">
        <v>7.1</v>
      </c>
    </row>
    <row r="77" spans="1:59">
      <c r="A77" s="29" t="s">
        <v>17</v>
      </c>
      <c r="B77" s="33">
        <v>43486</v>
      </c>
      <c r="C77" s="511">
        <v>0.1197109907781964</v>
      </c>
      <c r="D77" s="29" t="s">
        <v>350</v>
      </c>
      <c r="E77" s="604">
        <v>1</v>
      </c>
      <c r="F77" s="604">
        <v>-0.89</v>
      </c>
      <c r="G77" s="604">
        <v>2.2400000000000002</v>
      </c>
      <c r="H77" s="604">
        <v>0.158</v>
      </c>
      <c r="I77" s="29" t="s">
        <v>348</v>
      </c>
      <c r="J77" s="643">
        <v>2</v>
      </c>
      <c r="K77" s="29" t="s">
        <v>349</v>
      </c>
      <c r="L77" s="604">
        <v>1</v>
      </c>
      <c r="M77" s="604">
        <v>15.2</v>
      </c>
      <c r="N77" s="604">
        <v>132</v>
      </c>
      <c r="O77" s="643">
        <v>15</v>
      </c>
      <c r="P77" s="643">
        <v>130</v>
      </c>
      <c r="Q77" s="511">
        <v>1E-3</v>
      </c>
      <c r="R77" s="511">
        <v>6.4000000000000001E-2</v>
      </c>
      <c r="S77" s="511">
        <v>1.9E-2</v>
      </c>
      <c r="T77" s="511">
        <v>1.6E-2</v>
      </c>
      <c r="U77" s="31">
        <v>2</v>
      </c>
      <c r="V77" s="31">
        <v>1</v>
      </c>
      <c r="W77" s="29">
        <v>4</v>
      </c>
      <c r="X77" s="511">
        <v>6.3E-2</v>
      </c>
      <c r="Y77" s="511">
        <v>1.7999999999999999E-2</v>
      </c>
      <c r="Z77" s="511">
        <v>1.4999999999999999E-2</v>
      </c>
      <c r="AA77" s="643">
        <v>0.9</v>
      </c>
      <c r="AB77" s="29" t="s">
        <v>326</v>
      </c>
      <c r="AC77" s="643">
        <v>0.2</v>
      </c>
      <c r="AD77" s="32"/>
      <c r="AE77" s="536"/>
      <c r="AF77" s="536"/>
      <c r="AG77" s="532"/>
      <c r="AH77" s="32"/>
      <c r="AI77" s="32"/>
      <c r="AJ77" s="32"/>
      <c r="AK77" s="532"/>
      <c r="AL77" s="532"/>
      <c r="AM77" s="32"/>
      <c r="AN77" s="104">
        <v>0.10183473548608236</v>
      </c>
      <c r="AO77" s="11">
        <v>36.768500000000003</v>
      </c>
      <c r="AP77" s="11">
        <v>24.0288</v>
      </c>
      <c r="AQ77" s="11">
        <v>54.388891999999998</v>
      </c>
      <c r="AR77" s="10">
        <v>1024.9738</v>
      </c>
      <c r="AS77" s="11">
        <v>7.2714999999999996</v>
      </c>
      <c r="AT77" s="10">
        <v>106.69799999999999</v>
      </c>
      <c r="AU77" s="11">
        <v>8.0510000000000002</v>
      </c>
      <c r="AV77" s="11">
        <v>0.30309999999999998</v>
      </c>
      <c r="AW77" s="11">
        <v>0.61260000000000003</v>
      </c>
      <c r="AX77" s="11">
        <v>37.519199999999998</v>
      </c>
      <c r="AY77" s="11">
        <v>23.973600000000001</v>
      </c>
      <c r="AZ77" s="11">
        <v>55.316634000000001</v>
      </c>
      <c r="BA77" s="10">
        <v>1025.6098</v>
      </c>
      <c r="BB77" s="11">
        <v>6.4280999999999997</v>
      </c>
      <c r="BC77" s="10">
        <v>94.641999999999996</v>
      </c>
      <c r="BD77" s="11">
        <v>8.0300000000000011</v>
      </c>
      <c r="BE77" s="11">
        <v>1.3633</v>
      </c>
      <c r="BF77" s="11">
        <v>3.1646999999999998</v>
      </c>
      <c r="BG77" s="11">
        <v>6.4</v>
      </c>
    </row>
    <row r="78" spans="1:59">
      <c r="A78" s="29" t="s">
        <v>17</v>
      </c>
      <c r="B78" s="33">
        <v>43494</v>
      </c>
      <c r="C78" s="511">
        <v>0.72906821122655374</v>
      </c>
      <c r="D78" s="643">
        <v>0.7</v>
      </c>
      <c r="E78" s="604">
        <v>1</v>
      </c>
      <c r="F78" s="604">
        <v>-0.20699999999999999</v>
      </c>
      <c r="G78" s="604">
        <v>2.4500000000000002</v>
      </c>
      <c r="H78" s="604">
        <v>0.878</v>
      </c>
      <c r="I78" s="29" t="s">
        <v>348</v>
      </c>
      <c r="J78" s="643">
        <v>2</v>
      </c>
      <c r="K78" s="29" t="s">
        <v>349</v>
      </c>
      <c r="L78" s="604">
        <v>1</v>
      </c>
      <c r="M78" s="604">
        <v>16.100000000000001</v>
      </c>
      <c r="N78" s="604">
        <v>126</v>
      </c>
      <c r="O78" s="643">
        <v>16</v>
      </c>
      <c r="P78" s="643">
        <v>130</v>
      </c>
      <c r="Q78" s="511">
        <v>2E-3</v>
      </c>
      <c r="R78" s="511">
        <v>8.5000000000000006E-2</v>
      </c>
      <c r="S78" s="511">
        <v>2.5999999999999999E-2</v>
      </c>
      <c r="T78" s="511">
        <v>2.3E-2</v>
      </c>
      <c r="U78" s="31">
        <v>2</v>
      </c>
      <c r="V78" s="31">
        <v>1</v>
      </c>
      <c r="W78" s="29">
        <v>4</v>
      </c>
      <c r="X78" s="511">
        <v>8.3000000000000004E-2</v>
      </c>
      <c r="Y78" s="511">
        <v>2.4E-2</v>
      </c>
      <c r="Z78" s="511">
        <v>2.0999999999999998E-2</v>
      </c>
      <c r="AA78" s="643">
        <v>1.2</v>
      </c>
      <c r="AB78" s="29" t="s">
        <v>326</v>
      </c>
      <c r="AC78" s="643">
        <v>0.2</v>
      </c>
      <c r="AD78" s="32"/>
      <c r="AE78" s="536"/>
      <c r="AF78" s="536"/>
      <c r="AG78" s="532"/>
      <c r="AH78" s="32"/>
      <c r="AI78" s="532"/>
      <c r="AJ78" s="532"/>
      <c r="AK78" s="32"/>
      <c r="AL78" s="116"/>
      <c r="AM78" s="116"/>
      <c r="AN78" s="104">
        <v>0.11301828675365883</v>
      </c>
      <c r="AO78" s="11">
        <v>36.847299999999997</v>
      </c>
      <c r="AP78" s="11">
        <v>22.567</v>
      </c>
      <c r="AQ78" s="11">
        <v>52.910119999999999</v>
      </c>
      <c r="AR78" s="10">
        <v>1025.4619</v>
      </c>
      <c r="AS78" s="11">
        <v>7.1795999999999998</v>
      </c>
      <c r="AT78" s="10">
        <v>102.758</v>
      </c>
      <c r="AU78" s="11">
        <v>8.0530000000000008</v>
      </c>
      <c r="AV78" s="11">
        <v>0.64180000000000004</v>
      </c>
      <c r="AW78" s="11">
        <v>0.91310000000000002</v>
      </c>
      <c r="AX78" s="11">
        <v>37.3932</v>
      </c>
      <c r="AY78" s="11">
        <v>22.997800000000002</v>
      </c>
      <c r="AZ78" s="11">
        <v>54.081442000000003</v>
      </c>
      <c r="BA78" s="10">
        <v>1025.8049000000001</v>
      </c>
      <c r="BB78" s="11">
        <v>7.0221999999999998</v>
      </c>
      <c r="BC78" s="10">
        <v>101.586</v>
      </c>
      <c r="BD78" s="11">
        <v>8.0210000000000008</v>
      </c>
      <c r="BE78" s="11">
        <v>1.2493000000000001</v>
      </c>
      <c r="BF78" s="11">
        <v>2.2574000000000001</v>
      </c>
      <c r="BG78" s="11">
        <v>7</v>
      </c>
    </row>
    <row r="79" spans="1:59">
      <c r="A79" s="29" t="s">
        <v>17</v>
      </c>
      <c r="B79" s="33">
        <v>43500</v>
      </c>
      <c r="C79" s="511">
        <v>1.123160273099947</v>
      </c>
      <c r="D79" s="643">
        <v>1.1000000000000001</v>
      </c>
      <c r="E79" s="604">
        <v>1</v>
      </c>
      <c r="F79" s="604">
        <v>1.08</v>
      </c>
      <c r="G79" s="604">
        <v>2.3199999999999998</v>
      </c>
      <c r="H79" s="604">
        <v>1.74</v>
      </c>
      <c r="I79" s="29" t="s">
        <v>348</v>
      </c>
      <c r="J79" s="643">
        <v>2</v>
      </c>
      <c r="K79" s="29" t="s">
        <v>349</v>
      </c>
      <c r="L79" s="604">
        <v>1</v>
      </c>
      <c r="M79" s="604">
        <v>16.399999999999999</v>
      </c>
      <c r="N79" s="604">
        <v>133</v>
      </c>
      <c r="O79" s="643">
        <v>16</v>
      </c>
      <c r="P79" s="643">
        <v>130</v>
      </c>
      <c r="Q79" s="511">
        <v>2E-3</v>
      </c>
      <c r="R79" s="511">
        <v>0.112</v>
      </c>
      <c r="S79" s="511">
        <v>3.3000000000000002E-2</v>
      </c>
      <c r="T79" s="511">
        <v>2.9000000000000001E-2</v>
      </c>
      <c r="U79" s="31">
        <v>2</v>
      </c>
      <c r="V79" s="31">
        <v>1</v>
      </c>
      <c r="W79" s="29">
        <v>4</v>
      </c>
      <c r="X79" s="511">
        <v>0.11</v>
      </c>
      <c r="Y79" s="511">
        <v>3.1E-2</v>
      </c>
      <c r="Z79" s="511">
        <v>2.7000000000000003E-2</v>
      </c>
      <c r="AA79" s="643">
        <v>1.6</v>
      </c>
      <c r="AB79" s="29" t="s">
        <v>326</v>
      </c>
      <c r="AC79" s="643">
        <v>0.3</v>
      </c>
      <c r="AD79" s="32"/>
      <c r="AE79" s="536"/>
      <c r="AF79" s="536"/>
      <c r="AG79" s="532"/>
      <c r="AH79" s="32"/>
      <c r="AI79" s="532"/>
      <c r="AJ79" s="532"/>
      <c r="AK79" s="32"/>
      <c r="AL79" s="116"/>
      <c r="AM79" s="116"/>
      <c r="AN79" s="104">
        <v>0.12899414759909072</v>
      </c>
      <c r="AO79" s="11">
        <v>36.727899999999998</v>
      </c>
      <c r="AP79" s="11">
        <v>22.018799999999999</v>
      </c>
      <c r="AQ79" s="11">
        <v>52.169288999999999</v>
      </c>
      <c r="AR79" s="10">
        <v>1025.5272</v>
      </c>
      <c r="AS79" s="11">
        <v>6.9626999999999999</v>
      </c>
      <c r="AT79" s="10">
        <v>98.629000000000005</v>
      </c>
      <c r="AU79" s="11">
        <v>8.1189999999999998</v>
      </c>
      <c r="AV79" s="11">
        <v>0.81879999999999997</v>
      </c>
      <c r="AW79" s="11">
        <v>1.0996999999999999</v>
      </c>
      <c r="AX79" s="11">
        <v>37.509900000000002</v>
      </c>
      <c r="AY79" s="11">
        <v>22.926200000000001</v>
      </c>
      <c r="AZ79" s="11">
        <v>54.152228999999998</v>
      </c>
      <c r="BA79" s="10">
        <v>1025.9123999999999</v>
      </c>
      <c r="BB79" s="11">
        <v>6.0750999999999999</v>
      </c>
      <c r="BC79" s="10">
        <v>87.834000000000003</v>
      </c>
      <c r="BD79" s="11">
        <v>8.0570000000000004</v>
      </c>
      <c r="BE79" s="11">
        <v>1.3995</v>
      </c>
      <c r="BF79" s="11">
        <v>3.1520999999999999</v>
      </c>
      <c r="BG79" s="11">
        <v>4.2</v>
      </c>
    </row>
    <row r="80" spans="1:59">
      <c r="A80" s="29" t="s">
        <v>17</v>
      </c>
      <c r="B80" s="33">
        <v>43507</v>
      </c>
      <c r="C80" s="511">
        <v>1.0957284638845621</v>
      </c>
      <c r="D80" s="643">
        <v>1.1000000000000001</v>
      </c>
      <c r="E80" s="604">
        <v>1</v>
      </c>
      <c r="F80" s="604">
        <v>0.33800000000000002</v>
      </c>
      <c r="G80" s="604">
        <v>1.97</v>
      </c>
      <c r="H80" s="604">
        <v>0.74</v>
      </c>
      <c r="I80" s="29" t="s">
        <v>348</v>
      </c>
      <c r="J80" s="29" t="s">
        <v>349</v>
      </c>
      <c r="K80" s="29" t="s">
        <v>349</v>
      </c>
      <c r="L80" s="116">
        <v>1</v>
      </c>
      <c r="M80" s="116">
        <v>15.5</v>
      </c>
      <c r="N80" s="116">
        <v>139</v>
      </c>
      <c r="O80" s="643">
        <v>16</v>
      </c>
      <c r="P80" s="643">
        <v>140</v>
      </c>
      <c r="Q80" s="511">
        <v>1E-3</v>
      </c>
      <c r="R80" s="511">
        <v>7.1999999999999995E-2</v>
      </c>
      <c r="S80" s="511">
        <v>2.1999999999999999E-2</v>
      </c>
      <c r="T80" s="511">
        <v>0.02</v>
      </c>
      <c r="U80" s="31">
        <v>2</v>
      </c>
      <c r="V80" s="31">
        <v>1</v>
      </c>
      <c r="W80" s="29">
        <v>4</v>
      </c>
      <c r="X80" s="511">
        <v>7.0999999999999994E-2</v>
      </c>
      <c r="Y80" s="511">
        <v>2.0999999999999998E-2</v>
      </c>
      <c r="Z80" s="511">
        <v>1.9E-2</v>
      </c>
      <c r="AA80" s="643">
        <v>1</v>
      </c>
      <c r="AB80" s="29" t="s">
        <v>326</v>
      </c>
      <c r="AC80" s="643">
        <v>0.2</v>
      </c>
      <c r="AD80" s="32"/>
      <c r="AE80" s="536"/>
      <c r="AF80" s="536"/>
      <c r="AG80" s="532"/>
      <c r="AH80" s="32"/>
      <c r="AI80" s="532"/>
      <c r="AJ80" s="532"/>
      <c r="AK80" s="32"/>
      <c r="AL80" s="116"/>
      <c r="AM80" s="116"/>
      <c r="AN80" s="104">
        <v>0.10909633563666257</v>
      </c>
      <c r="AO80" s="11">
        <v>36.869700000000002</v>
      </c>
      <c r="AP80" s="11">
        <v>22.7119</v>
      </c>
      <c r="AQ80" s="11">
        <v>53.094878999999999</v>
      </c>
      <c r="AR80" s="10">
        <v>1025.4372000000001</v>
      </c>
      <c r="AS80" s="11">
        <v>6.9333999999999998</v>
      </c>
      <c r="AT80" s="10">
        <v>99.498999999999995</v>
      </c>
      <c r="AU80" s="11">
        <v>8.0670000000000002</v>
      </c>
      <c r="AV80" s="11">
        <v>0.503</v>
      </c>
      <c r="AW80" s="11">
        <v>0.92130000000000001</v>
      </c>
      <c r="AX80" s="11">
        <v>37.627899999999997</v>
      </c>
      <c r="AY80" s="11">
        <v>23.387799999999999</v>
      </c>
      <c r="AZ80" s="11">
        <v>54.811636</v>
      </c>
      <c r="BA80" s="10">
        <v>1025.8674000000001</v>
      </c>
      <c r="BB80" s="11">
        <v>6.6203000000000003</v>
      </c>
      <c r="BC80" s="10">
        <v>96.552999999999997</v>
      </c>
      <c r="BD80" s="11">
        <v>8.0220000000000002</v>
      </c>
      <c r="BE80" s="11">
        <v>1.1489</v>
      </c>
      <c r="BF80" s="11">
        <v>2.3913000000000002</v>
      </c>
      <c r="BG80" s="11">
        <v>6.1</v>
      </c>
    </row>
    <row r="81" spans="1:59">
      <c r="A81" s="29" t="s">
        <v>17</v>
      </c>
      <c r="B81" s="33">
        <v>43514</v>
      </c>
      <c r="C81" s="511">
        <v>0.62702877149142988</v>
      </c>
      <c r="D81" s="643">
        <v>0.6</v>
      </c>
      <c r="E81" s="604">
        <v>1</v>
      </c>
      <c r="F81" s="604">
        <v>0.184</v>
      </c>
      <c r="G81" s="604">
        <v>2.17</v>
      </c>
      <c r="H81" s="604">
        <v>0.98499999999999999</v>
      </c>
      <c r="I81" s="29" t="s">
        <v>348</v>
      </c>
      <c r="J81" s="643">
        <v>2</v>
      </c>
      <c r="K81" s="29" t="s">
        <v>349</v>
      </c>
      <c r="L81" s="116">
        <v>1</v>
      </c>
      <c r="M81" s="116">
        <v>20.399999999999999</v>
      </c>
      <c r="N81" s="116">
        <v>146</v>
      </c>
      <c r="O81" s="643">
        <v>20</v>
      </c>
      <c r="P81" s="643">
        <v>150</v>
      </c>
      <c r="Q81" s="511">
        <v>2E-3</v>
      </c>
      <c r="R81" s="511">
        <v>0.104</v>
      </c>
      <c r="S81" s="511">
        <v>0.03</v>
      </c>
      <c r="T81" s="511">
        <v>2.7E-2</v>
      </c>
      <c r="U81" s="31">
        <v>2</v>
      </c>
      <c r="V81" s="31">
        <v>1</v>
      </c>
      <c r="W81" s="29">
        <v>2</v>
      </c>
      <c r="X81" s="511">
        <v>0.10199999999999999</v>
      </c>
      <c r="Y81" s="511">
        <v>2.7999999999999997E-2</v>
      </c>
      <c r="Z81" s="511">
        <v>2.5000000000000001E-2</v>
      </c>
      <c r="AA81" s="643">
        <v>2.9</v>
      </c>
      <c r="AB81" s="29" t="s">
        <v>326</v>
      </c>
      <c r="AC81" s="643">
        <v>0.6</v>
      </c>
      <c r="AD81" s="32"/>
      <c r="AE81" s="536"/>
      <c r="AF81" s="536"/>
      <c r="AG81" s="532"/>
      <c r="AH81" s="32"/>
      <c r="AI81" s="603"/>
      <c r="AJ81" s="532"/>
      <c r="AK81" s="32"/>
      <c r="AL81" s="116"/>
      <c r="AM81" s="116"/>
      <c r="AN81" s="104">
        <v>0.14390984067550966</v>
      </c>
      <c r="AO81" s="11">
        <v>36.905099999999997</v>
      </c>
      <c r="AP81" s="11">
        <v>22.816600000000001</v>
      </c>
      <c r="AQ81" s="11">
        <v>53.253307</v>
      </c>
      <c r="AR81" s="10">
        <v>1025.4338</v>
      </c>
      <c r="AS81" s="11">
        <v>7.0682999999999998</v>
      </c>
      <c r="AT81" s="10">
        <v>101.642</v>
      </c>
      <c r="AU81" s="11">
        <v>8.1240000000000006</v>
      </c>
      <c r="AV81" s="11">
        <v>0.78779999999999994</v>
      </c>
      <c r="AW81" s="11">
        <v>1.87</v>
      </c>
      <c r="AX81" s="11">
        <v>37.690600000000003</v>
      </c>
      <c r="AY81" s="11">
        <v>23.591000000000001</v>
      </c>
      <c r="AZ81" s="11">
        <v>55.11703</v>
      </c>
      <c r="BA81" s="10">
        <v>1025.8539000000001</v>
      </c>
      <c r="BB81" s="11">
        <v>6.6172000000000004</v>
      </c>
      <c r="BC81" s="10">
        <v>96.882000000000005</v>
      </c>
      <c r="BD81" s="11">
        <v>8.0709999999999997</v>
      </c>
      <c r="BE81" s="11">
        <v>1.6284000000000001</v>
      </c>
      <c r="BF81" s="11">
        <v>4.1494</v>
      </c>
      <c r="BG81" s="11">
        <v>4</v>
      </c>
    </row>
    <row r="82" spans="1:59">
      <c r="A82" s="29" t="s">
        <v>17</v>
      </c>
      <c r="B82" s="33">
        <v>43521</v>
      </c>
      <c r="C82" s="511">
        <v>0.73862527620295393</v>
      </c>
      <c r="D82" s="643">
        <v>0.7</v>
      </c>
      <c r="E82" s="604">
        <v>1</v>
      </c>
      <c r="F82" s="604">
        <v>0.63100000000000001</v>
      </c>
      <c r="G82" s="604">
        <v>2.33</v>
      </c>
      <c r="H82" s="604">
        <v>1.26</v>
      </c>
      <c r="I82" s="29" t="s">
        <v>348</v>
      </c>
      <c r="J82" s="643">
        <v>2</v>
      </c>
      <c r="K82" s="29" t="s">
        <v>349</v>
      </c>
      <c r="L82" s="116">
        <v>1</v>
      </c>
      <c r="M82" s="116">
        <v>15.4</v>
      </c>
      <c r="N82" s="116">
        <v>147</v>
      </c>
      <c r="O82" s="643">
        <v>15</v>
      </c>
      <c r="P82" s="643">
        <v>150</v>
      </c>
      <c r="Q82" s="511">
        <v>0</v>
      </c>
      <c r="R82" s="511">
        <v>9.8000000000000004E-2</v>
      </c>
      <c r="S82" s="511">
        <v>2.7E-2</v>
      </c>
      <c r="T82" s="511">
        <v>2.4E-2</v>
      </c>
      <c r="U82" s="31">
        <v>2</v>
      </c>
      <c r="V82" s="31">
        <v>1</v>
      </c>
      <c r="W82" s="29">
        <v>4</v>
      </c>
      <c r="X82" s="511">
        <v>9.8000000000000004E-2</v>
      </c>
      <c r="Y82" s="511">
        <v>2.7E-2</v>
      </c>
      <c r="Z82" s="511">
        <v>2.4E-2</v>
      </c>
      <c r="AA82" s="643">
        <v>1.4</v>
      </c>
      <c r="AB82" s="29" t="s">
        <v>326</v>
      </c>
      <c r="AC82" s="643">
        <v>0.3</v>
      </c>
      <c r="AD82" s="32"/>
      <c r="AE82" s="536"/>
      <c r="AF82" s="536"/>
      <c r="AG82" s="532"/>
      <c r="AH82" s="32"/>
      <c r="AI82" s="603"/>
      <c r="AJ82" s="532"/>
      <c r="AK82" s="32"/>
      <c r="AL82" s="116"/>
      <c r="AM82" s="116"/>
      <c r="AN82" s="104">
        <v>0.12005828142972655</v>
      </c>
      <c r="AO82" s="11">
        <v>36.903300000000002</v>
      </c>
      <c r="AP82" s="11">
        <v>23.424600000000002</v>
      </c>
      <c r="AQ82" s="11">
        <v>53.909486000000001</v>
      </c>
      <c r="AR82" s="10">
        <v>1025.2560000000001</v>
      </c>
      <c r="AS82" s="11">
        <v>6.9420000000000002</v>
      </c>
      <c r="AT82" s="10">
        <v>100.886</v>
      </c>
      <c r="AU82" s="11">
        <v>8.1389999999999993</v>
      </c>
      <c r="AV82" s="11">
        <v>0.68489999999999995</v>
      </c>
      <c r="AW82" s="11">
        <v>1.1422000000000001</v>
      </c>
      <c r="AX82" s="11">
        <v>37.826999999999998</v>
      </c>
      <c r="AY82" s="11">
        <v>24.549700000000001</v>
      </c>
      <c r="AZ82" s="11">
        <v>56.359698999999999</v>
      </c>
      <c r="BA82" s="10">
        <v>1025.6703</v>
      </c>
      <c r="BB82" s="11">
        <v>6.508</v>
      </c>
      <c r="BC82" s="10">
        <v>96.936000000000007</v>
      </c>
      <c r="BD82" s="11">
        <v>8.0749999999999993</v>
      </c>
      <c r="BE82" s="11">
        <v>1.1074999999999999</v>
      </c>
      <c r="BF82" s="11">
        <v>2.4131</v>
      </c>
      <c r="BG82" s="11">
        <v>4.9000000000000004</v>
      </c>
    </row>
    <row r="83" spans="1:59">
      <c r="A83" s="29" t="s">
        <v>17</v>
      </c>
      <c r="B83" s="33">
        <v>43528</v>
      </c>
      <c r="C83" s="511">
        <v>0.97737738160158183</v>
      </c>
      <c r="D83" s="643">
        <v>1</v>
      </c>
      <c r="E83" s="604">
        <v>1</v>
      </c>
      <c r="F83" s="604">
        <v>0.64600000000000002</v>
      </c>
      <c r="G83" s="604">
        <v>1.89</v>
      </c>
      <c r="H83" s="604">
        <v>1.02</v>
      </c>
      <c r="I83" s="29" t="s">
        <v>348</v>
      </c>
      <c r="J83" s="29" t="s">
        <v>349</v>
      </c>
      <c r="K83" s="29" t="s">
        <v>349</v>
      </c>
      <c r="L83" s="116">
        <v>1</v>
      </c>
      <c r="M83" s="116">
        <v>15.6</v>
      </c>
      <c r="N83" s="116">
        <v>142</v>
      </c>
      <c r="O83" s="643">
        <v>16</v>
      </c>
      <c r="P83" s="643">
        <v>140</v>
      </c>
      <c r="Q83" s="511">
        <v>0</v>
      </c>
      <c r="R83" s="511">
        <v>8.3000000000000004E-2</v>
      </c>
      <c r="S83" s="511">
        <v>2.3E-2</v>
      </c>
      <c r="T83" s="511">
        <v>2.1000000000000001E-2</v>
      </c>
      <c r="U83" s="31">
        <v>2</v>
      </c>
      <c r="V83" s="31">
        <v>1</v>
      </c>
      <c r="W83" s="29">
        <v>4</v>
      </c>
      <c r="X83" s="511">
        <v>8.3000000000000004E-2</v>
      </c>
      <c r="Y83" s="511">
        <v>2.3E-2</v>
      </c>
      <c r="Z83" s="511">
        <v>2.1000000000000001E-2</v>
      </c>
      <c r="AA83" s="643">
        <v>1.2</v>
      </c>
      <c r="AB83" s="29" t="s">
        <v>326</v>
      </c>
      <c r="AC83" s="643">
        <v>0.3</v>
      </c>
      <c r="AD83" s="32"/>
      <c r="AE83" s="536"/>
      <c r="AF83" s="536"/>
      <c r="AG83" s="532"/>
      <c r="AH83" s="32"/>
      <c r="AI83" s="603"/>
      <c r="AJ83" s="532"/>
      <c r="AK83" s="32"/>
      <c r="AL83" s="116"/>
      <c r="AM83" s="116"/>
      <c r="AN83" s="104">
        <v>0.10900188941491179</v>
      </c>
      <c r="AO83" s="11">
        <v>36.866100000000003</v>
      </c>
      <c r="AP83" s="11">
        <v>23.153500000000001</v>
      </c>
      <c r="AQ83" s="11">
        <v>53.56758</v>
      </c>
      <c r="AR83" s="10">
        <v>1025.306</v>
      </c>
      <c r="AS83" s="11">
        <v>6.8441999999999998</v>
      </c>
      <c r="AT83" s="10">
        <v>98.977000000000004</v>
      </c>
      <c r="AU83" s="11">
        <v>8.1039999999999992</v>
      </c>
      <c r="AV83" s="11">
        <v>0.56879999999999997</v>
      </c>
      <c r="AW83" s="11">
        <v>1.0754999999999999</v>
      </c>
      <c r="AX83" s="11">
        <v>37.640300000000003</v>
      </c>
      <c r="AY83" s="11">
        <v>23.679300000000001</v>
      </c>
      <c r="AZ83" s="11">
        <v>55.149523000000002</v>
      </c>
      <c r="BA83" s="10">
        <v>1025.7905000000001</v>
      </c>
      <c r="BB83" s="11">
        <v>6.0705999999999998</v>
      </c>
      <c r="BC83" s="10">
        <v>88.989000000000004</v>
      </c>
      <c r="BD83" s="11">
        <v>8.0299999999999994</v>
      </c>
      <c r="BE83" s="11">
        <v>1.4699</v>
      </c>
      <c r="BF83" s="11">
        <v>3.2097000000000002</v>
      </c>
      <c r="BG83" s="11">
        <v>6.3</v>
      </c>
    </row>
    <row r="84" spans="1:59">
      <c r="A84" s="29" t="s">
        <v>17</v>
      </c>
      <c r="B84" s="33">
        <v>43535</v>
      </c>
      <c r="C84" s="605">
        <v>4.7515861536986561</v>
      </c>
      <c r="D84" s="643">
        <v>4.8</v>
      </c>
      <c r="E84" s="604">
        <v>1</v>
      </c>
      <c r="F84" s="604">
        <v>5.25</v>
      </c>
      <c r="G84" s="604">
        <v>3.06</v>
      </c>
      <c r="H84" s="604">
        <v>2.42</v>
      </c>
      <c r="I84" s="643">
        <v>5</v>
      </c>
      <c r="J84" s="643">
        <v>3</v>
      </c>
      <c r="K84" s="643">
        <v>2</v>
      </c>
      <c r="L84" s="116">
        <v>1</v>
      </c>
      <c r="M84" s="116">
        <v>16.899999999999999</v>
      </c>
      <c r="N84" s="116">
        <v>150</v>
      </c>
      <c r="O84" s="643">
        <v>17</v>
      </c>
      <c r="P84" s="643">
        <v>150</v>
      </c>
      <c r="Q84" s="511">
        <v>1E-3</v>
      </c>
      <c r="R84" s="511">
        <v>0.11</v>
      </c>
      <c r="S84" s="511">
        <v>3.3000000000000002E-2</v>
      </c>
      <c r="T84" s="511">
        <v>0.03</v>
      </c>
      <c r="U84" s="31">
        <v>2</v>
      </c>
      <c r="V84" s="31">
        <v>1</v>
      </c>
      <c r="W84" s="29">
        <v>4</v>
      </c>
      <c r="X84" s="511">
        <v>0.109</v>
      </c>
      <c r="Y84" s="511">
        <v>3.2000000000000001E-2</v>
      </c>
      <c r="Z84" s="511">
        <v>2.8999999999999998E-2</v>
      </c>
      <c r="AA84" s="643">
        <v>1.6</v>
      </c>
      <c r="AB84" s="29" t="s">
        <v>326</v>
      </c>
      <c r="AC84" s="643">
        <v>0.4</v>
      </c>
      <c r="AD84" s="32"/>
      <c r="AE84" s="536"/>
      <c r="AF84" s="536"/>
      <c r="AG84" s="532"/>
      <c r="AH84" s="32"/>
      <c r="AI84" s="603"/>
      <c r="AJ84" s="532"/>
      <c r="AK84" s="32"/>
      <c r="AL84" s="116"/>
      <c r="AM84" s="116"/>
      <c r="AN84" s="104">
        <v>0.12527704175070589</v>
      </c>
      <c r="AO84" s="11">
        <v>36.924399999999999</v>
      </c>
      <c r="AP84" s="11">
        <v>23.292000000000002</v>
      </c>
      <c r="AQ84" s="11">
        <v>53.792802999999999</v>
      </c>
      <c r="AR84" s="10">
        <v>1025.31</v>
      </c>
      <c r="AS84" s="11">
        <v>6.6528</v>
      </c>
      <c r="AT84" s="10">
        <v>96.472999999999999</v>
      </c>
      <c r="AU84" s="11">
        <v>8.1120000000000001</v>
      </c>
      <c r="AV84" s="11">
        <v>0.44490000000000002</v>
      </c>
      <c r="AW84" s="11">
        <v>1.1025</v>
      </c>
      <c r="AX84" s="11">
        <v>37.636800000000001</v>
      </c>
      <c r="AY84" s="11">
        <v>23.744800000000001</v>
      </c>
      <c r="AZ84" s="11">
        <v>55.217143</v>
      </c>
      <c r="BA84" s="10">
        <v>1025.7669000000001</v>
      </c>
      <c r="BB84" s="11">
        <v>5.2770999999999999</v>
      </c>
      <c r="BC84" s="10">
        <v>77.441999999999993</v>
      </c>
      <c r="BD84" s="11">
        <v>8.0250000000000004</v>
      </c>
      <c r="BE84" s="11">
        <v>5.7869000000000002</v>
      </c>
      <c r="BF84" s="11">
        <v>4.1303000000000001</v>
      </c>
      <c r="BG84" s="11">
        <v>6.9</v>
      </c>
    </row>
    <row r="85" spans="1:59">
      <c r="A85" s="29" t="s">
        <v>17</v>
      </c>
      <c r="B85" s="33">
        <v>43542</v>
      </c>
      <c r="C85" s="511">
        <v>2.3089587711032604</v>
      </c>
      <c r="D85" s="643">
        <v>2.2999999999999998</v>
      </c>
      <c r="E85" s="604">
        <v>1</v>
      </c>
      <c r="F85" s="604">
        <v>1.71</v>
      </c>
      <c r="G85" s="604">
        <v>3.1</v>
      </c>
      <c r="H85" s="604">
        <v>2.06</v>
      </c>
      <c r="I85" s="29" t="s">
        <v>348</v>
      </c>
      <c r="J85" s="643">
        <v>3</v>
      </c>
      <c r="K85" s="643">
        <v>2</v>
      </c>
      <c r="L85" s="116">
        <v>1</v>
      </c>
      <c r="M85" s="116">
        <v>18.3</v>
      </c>
      <c r="N85" s="116">
        <v>137</v>
      </c>
      <c r="O85" s="643">
        <v>18</v>
      </c>
      <c r="P85" s="643">
        <v>140</v>
      </c>
      <c r="Q85" s="116">
        <v>1E-3</v>
      </c>
      <c r="R85" s="116">
        <v>0.10100000000000001</v>
      </c>
      <c r="S85" s="116">
        <v>0.03</v>
      </c>
      <c r="T85" s="116">
        <v>2.7E-2</v>
      </c>
      <c r="U85" s="31">
        <v>2</v>
      </c>
      <c r="V85" s="31">
        <v>1</v>
      </c>
      <c r="W85" s="29">
        <v>3</v>
      </c>
      <c r="X85" s="511">
        <v>0.1</v>
      </c>
      <c r="Y85" s="511">
        <v>2.8999999999999998E-2</v>
      </c>
      <c r="Z85" s="511">
        <v>2.5999999999999999E-2</v>
      </c>
      <c r="AA85" s="643">
        <v>1.9</v>
      </c>
      <c r="AB85" s="29" t="s">
        <v>326</v>
      </c>
      <c r="AC85" s="643">
        <v>0.4</v>
      </c>
      <c r="AD85" s="32"/>
      <c r="AE85" s="536"/>
      <c r="AF85" s="536"/>
      <c r="AG85" s="532"/>
      <c r="AH85" s="32"/>
      <c r="AI85" s="603"/>
      <c r="AJ85" s="532"/>
      <c r="AK85" s="32"/>
      <c r="AL85" s="116"/>
      <c r="AM85" s="116"/>
      <c r="AN85" s="104">
        <v>0.14915352852369135</v>
      </c>
      <c r="AO85" s="11">
        <v>36.972900000000003</v>
      </c>
      <c r="AP85" s="11">
        <v>23.384699999999999</v>
      </c>
      <c r="AQ85" s="11">
        <v>53.956204</v>
      </c>
      <c r="AR85" s="10">
        <v>1025.3193000000001</v>
      </c>
      <c r="AS85" s="11">
        <v>6.8258000000000001</v>
      </c>
      <c r="AT85" s="10">
        <v>99.168999999999997</v>
      </c>
      <c r="AU85" s="11">
        <v>8.0640000000000001</v>
      </c>
      <c r="AV85" s="11">
        <v>0.75829999999999997</v>
      </c>
      <c r="AW85" s="11">
        <v>1.1436999999999999</v>
      </c>
      <c r="AX85" s="11">
        <v>37.515099999999997</v>
      </c>
      <c r="AY85" s="11">
        <v>23.709700000000002</v>
      </c>
      <c r="AZ85" s="11">
        <v>55.020533</v>
      </c>
      <c r="BA85" s="10">
        <v>1025.6876999999999</v>
      </c>
      <c r="BB85" s="11">
        <v>6.4264999999999999</v>
      </c>
      <c r="BC85" s="10">
        <v>94.186000000000007</v>
      </c>
      <c r="BD85" s="11">
        <v>8.0169999999999995</v>
      </c>
      <c r="BE85" s="11">
        <v>1.417</v>
      </c>
      <c r="BF85" s="11">
        <v>2.2526000000000002</v>
      </c>
      <c r="BG85" s="11">
        <v>4.5999999999999996</v>
      </c>
    </row>
    <row r="86" spans="1:59">
      <c r="A86" s="29" t="s">
        <v>17</v>
      </c>
      <c r="B86" s="33">
        <v>43549</v>
      </c>
      <c r="C86" s="511">
        <v>4.8696417440745003</v>
      </c>
      <c r="D86" s="643">
        <v>4.9000000000000004</v>
      </c>
      <c r="E86" s="604">
        <v>1</v>
      </c>
      <c r="F86" s="604">
        <v>4.91</v>
      </c>
      <c r="G86" s="604">
        <v>3.54</v>
      </c>
      <c r="H86" s="604">
        <v>1.73</v>
      </c>
      <c r="I86" s="643">
        <v>5</v>
      </c>
      <c r="J86" s="643">
        <v>4</v>
      </c>
      <c r="K86" s="29" t="s">
        <v>349</v>
      </c>
      <c r="L86" s="116">
        <v>1</v>
      </c>
      <c r="M86" s="116">
        <v>17.7</v>
      </c>
      <c r="N86" s="116">
        <v>124</v>
      </c>
      <c r="O86" s="643">
        <v>18</v>
      </c>
      <c r="P86" s="643">
        <v>120</v>
      </c>
      <c r="Q86" s="116">
        <v>2E-3</v>
      </c>
      <c r="R86" s="116">
        <v>9.6000000000000002E-2</v>
      </c>
      <c r="S86" s="116">
        <v>0.03</v>
      </c>
      <c r="T86" s="116">
        <v>2.5999999999999999E-2</v>
      </c>
      <c r="U86" s="31">
        <v>2</v>
      </c>
      <c r="V86" s="31">
        <v>1</v>
      </c>
      <c r="W86" s="29">
        <v>4</v>
      </c>
      <c r="X86" s="511">
        <v>9.4E-2</v>
      </c>
      <c r="Y86" s="511">
        <v>2.7999999999999997E-2</v>
      </c>
      <c r="Z86" s="511">
        <v>2.4E-2</v>
      </c>
      <c r="AA86" s="643">
        <v>1.3</v>
      </c>
      <c r="AB86" s="29" t="s">
        <v>326</v>
      </c>
      <c r="AC86" s="643">
        <v>0.3</v>
      </c>
      <c r="AD86" s="32"/>
      <c r="AE86" s="536"/>
      <c r="AF86" s="536"/>
      <c r="AG86" s="532"/>
      <c r="AH86" s="32"/>
      <c r="AI86" s="603"/>
      <c r="AJ86" s="532"/>
      <c r="AK86" s="32"/>
      <c r="AL86" s="116"/>
      <c r="AM86" s="116"/>
      <c r="AN86" s="104">
        <v>8.7219621940059402E-2</v>
      </c>
      <c r="AO86" s="11">
        <v>36.789099999999998</v>
      </c>
      <c r="AP86" s="11">
        <v>22.5351</v>
      </c>
      <c r="AQ86" s="11">
        <v>52.801544</v>
      </c>
      <c r="AR86" s="10">
        <v>1025.4268999999999</v>
      </c>
      <c r="AS86" s="11">
        <v>6.8837999999999999</v>
      </c>
      <c r="AT86" s="10">
        <v>98.436000000000007</v>
      </c>
      <c r="AU86" s="11">
        <v>8.08</v>
      </c>
      <c r="AV86" s="11">
        <v>0.49359999999999998</v>
      </c>
      <c r="AW86" s="11">
        <v>1.1651</v>
      </c>
      <c r="AX86" s="11">
        <v>37.816699999999997</v>
      </c>
      <c r="AY86" s="11">
        <v>23.668700000000001</v>
      </c>
      <c r="AZ86" s="11">
        <v>55.366909</v>
      </c>
      <c r="BA86" s="10">
        <v>1025.9304</v>
      </c>
      <c r="BB86" s="11">
        <v>5.4888000000000003</v>
      </c>
      <c r="BC86" s="10">
        <v>80.528000000000006</v>
      </c>
      <c r="BD86" s="11">
        <v>7.9889999999999999</v>
      </c>
      <c r="BE86" s="11">
        <v>1.1377999999999999</v>
      </c>
      <c r="BF86" s="11">
        <v>2.2736999999999998</v>
      </c>
      <c r="BG86" s="11">
        <v>6.5</v>
      </c>
    </row>
    <row r="87" spans="1:59">
      <c r="A87" s="29"/>
      <c r="B87" s="33"/>
      <c r="C87" s="511"/>
      <c r="D87" s="31"/>
      <c r="E87" s="604"/>
      <c r="F87" s="604"/>
      <c r="G87" s="604"/>
      <c r="H87" s="604"/>
      <c r="I87" s="31"/>
      <c r="J87" s="31"/>
      <c r="K87" s="31"/>
      <c r="L87" s="116"/>
      <c r="M87" s="116"/>
      <c r="N87" s="116"/>
      <c r="O87" s="31"/>
      <c r="P87" s="31"/>
      <c r="Q87" s="116"/>
      <c r="R87" s="116"/>
      <c r="S87" s="116"/>
      <c r="T87" s="116"/>
      <c r="U87" s="31"/>
      <c r="V87" s="31"/>
      <c r="W87" s="29"/>
      <c r="X87" s="511"/>
      <c r="Y87" s="511"/>
      <c r="Z87" s="511"/>
      <c r="AA87" s="32"/>
      <c r="AB87" s="32"/>
      <c r="AC87" s="32"/>
      <c r="AD87" s="32"/>
      <c r="AE87" s="536"/>
      <c r="AF87" s="536"/>
      <c r="AG87" s="532"/>
      <c r="AH87" s="32"/>
      <c r="AI87" s="603"/>
      <c r="AJ87" s="532"/>
      <c r="AK87" s="32"/>
      <c r="AL87" s="116"/>
      <c r="AM87" s="116"/>
      <c r="AN87" s="104"/>
      <c r="AO87" s="116"/>
      <c r="AP87" s="116"/>
      <c r="AQ87" s="116"/>
      <c r="AR87" s="116"/>
      <c r="AS87" s="116"/>
      <c r="AT87" s="116"/>
      <c r="AU87" s="116"/>
      <c r="AV87" s="116"/>
      <c r="AW87" s="116"/>
      <c r="AX87" s="116"/>
      <c r="AY87" s="116"/>
      <c r="AZ87" s="116"/>
      <c r="BA87" s="116"/>
      <c r="BB87" s="116"/>
      <c r="BC87" s="116"/>
      <c r="BD87" s="116"/>
      <c r="BE87" s="116"/>
      <c r="BF87" s="116"/>
      <c r="BG87" s="116"/>
    </row>
    <row r="88" spans="1:59">
      <c r="A88" s="29" t="s">
        <v>359</v>
      </c>
      <c r="B88" s="33">
        <v>43437</v>
      </c>
      <c r="C88" s="511">
        <v>8.1381209164323955</v>
      </c>
      <c r="D88" s="643">
        <v>8.1</v>
      </c>
      <c r="E88" s="29">
        <v>1</v>
      </c>
      <c r="F88" s="116">
        <v>8.64</v>
      </c>
      <c r="G88" s="116">
        <v>3.47</v>
      </c>
      <c r="H88" s="116">
        <v>2.16</v>
      </c>
      <c r="I88" s="643">
        <v>9</v>
      </c>
      <c r="J88" s="643">
        <v>3</v>
      </c>
      <c r="K88" s="643">
        <v>2</v>
      </c>
      <c r="L88" s="606">
        <v>1</v>
      </c>
      <c r="M88" s="606">
        <v>12.6</v>
      </c>
      <c r="N88" s="599">
        <v>104</v>
      </c>
      <c r="O88" s="643">
        <v>13</v>
      </c>
      <c r="P88" s="643">
        <v>100</v>
      </c>
      <c r="Q88" s="511">
        <v>0</v>
      </c>
      <c r="R88" s="511">
        <v>4.5999999999999999E-2</v>
      </c>
      <c r="S88" s="511">
        <v>1.4999999999999999E-2</v>
      </c>
      <c r="T88" s="511">
        <v>1.2E-2</v>
      </c>
      <c r="U88" s="31">
        <v>2</v>
      </c>
      <c r="V88" s="31">
        <v>1</v>
      </c>
      <c r="W88" s="29">
        <v>4</v>
      </c>
      <c r="X88" s="511">
        <v>4.5999999999999999E-2</v>
      </c>
      <c r="Y88" s="511">
        <v>1.4999999999999999E-2</v>
      </c>
      <c r="Z88" s="511">
        <v>1.2E-2</v>
      </c>
      <c r="AA88" s="643">
        <v>0.7</v>
      </c>
      <c r="AB88" s="29" t="s">
        <v>326</v>
      </c>
      <c r="AC88" s="643">
        <v>0.1</v>
      </c>
      <c r="AD88" s="32"/>
      <c r="AE88" s="536"/>
      <c r="AF88" s="536"/>
      <c r="AG88" s="532"/>
      <c r="AH88" s="32"/>
      <c r="AI88" s="532"/>
      <c r="AJ88" s="532"/>
      <c r="AK88" s="32"/>
      <c r="AL88" s="116"/>
      <c r="AM88" s="116"/>
      <c r="AN88" s="104">
        <v>0.11193249837938146</v>
      </c>
      <c r="AO88" s="11">
        <v>35.860199999999999</v>
      </c>
      <c r="AP88" s="11">
        <v>20.1387</v>
      </c>
      <c r="AQ88" s="11">
        <v>49.109575999999997</v>
      </c>
      <c r="AR88" s="10">
        <v>1025.3829000000001</v>
      </c>
      <c r="AS88" s="11">
        <v>7.5858999999999996</v>
      </c>
      <c r="AT88" s="10">
        <v>103.361</v>
      </c>
      <c r="AU88" s="11">
        <v>8.1999999999999993</v>
      </c>
      <c r="AV88" s="11">
        <v>0.53200000000000003</v>
      </c>
      <c r="AW88" s="11">
        <v>0.65910000000000002</v>
      </c>
      <c r="AX88" s="11">
        <v>35.9253</v>
      </c>
      <c r="AY88" s="11">
        <v>19.691800000000001</v>
      </c>
      <c r="AZ88" s="11">
        <v>48.731507000000001</v>
      </c>
      <c r="BA88" s="10">
        <v>1025.6171999999999</v>
      </c>
      <c r="BB88" s="11">
        <v>7.6999000000000004</v>
      </c>
      <c r="BC88" s="10">
        <v>104.1</v>
      </c>
      <c r="BD88" s="11">
        <v>8.1999999999999993</v>
      </c>
      <c r="BE88" s="11">
        <v>0.60660000000000003</v>
      </c>
      <c r="BF88" s="11">
        <v>1.2873000000000001</v>
      </c>
      <c r="BG88" s="11">
        <v>6.7</v>
      </c>
    </row>
    <row r="89" spans="1:59">
      <c r="A89" s="29" t="s">
        <v>359</v>
      </c>
      <c r="B89" s="33">
        <v>43444</v>
      </c>
      <c r="C89" s="511">
        <v>0.81079621343031205</v>
      </c>
      <c r="D89" s="643">
        <v>0.8</v>
      </c>
      <c r="E89" s="29">
        <v>1</v>
      </c>
      <c r="F89" s="116">
        <v>-0.13900000000000001</v>
      </c>
      <c r="G89" s="116">
        <v>3.78</v>
      </c>
      <c r="H89" s="116">
        <v>0.99299999999999999</v>
      </c>
      <c r="I89" s="29" t="s">
        <v>348</v>
      </c>
      <c r="J89" s="643">
        <v>4</v>
      </c>
      <c r="K89" s="29" t="s">
        <v>349</v>
      </c>
      <c r="L89" s="606">
        <v>1</v>
      </c>
      <c r="M89" s="606">
        <v>17.8</v>
      </c>
      <c r="N89" s="606">
        <v>134</v>
      </c>
      <c r="O89" s="643">
        <v>18</v>
      </c>
      <c r="P89" s="643">
        <v>130</v>
      </c>
      <c r="Q89" s="29">
        <v>1E-3</v>
      </c>
      <c r="R89" s="29">
        <v>4.7E-2</v>
      </c>
      <c r="S89" s="29">
        <v>1.4999999999999999E-2</v>
      </c>
      <c r="T89" s="29">
        <v>1.2999999999999999E-2</v>
      </c>
      <c r="U89" s="31">
        <v>2</v>
      </c>
      <c r="V89" s="31">
        <v>1</v>
      </c>
      <c r="W89" s="29">
        <v>4</v>
      </c>
      <c r="X89" s="511">
        <v>4.5999999999999999E-2</v>
      </c>
      <c r="Y89" s="511">
        <v>1.3999999999999999E-2</v>
      </c>
      <c r="Z89" s="511">
        <v>1.2E-2</v>
      </c>
      <c r="AA89" s="643">
        <v>0.7</v>
      </c>
      <c r="AB89" s="29" t="s">
        <v>326</v>
      </c>
      <c r="AC89" s="643">
        <v>0.1</v>
      </c>
      <c r="AD89" s="32"/>
      <c r="AE89" s="536"/>
      <c r="AF89" s="536"/>
      <c r="AG89" s="532"/>
      <c r="AH89" s="32"/>
      <c r="AI89" s="532"/>
      <c r="AJ89" s="532"/>
      <c r="AK89" s="32"/>
      <c r="AL89" s="116"/>
      <c r="AM89" s="116"/>
      <c r="AN89" s="104">
        <v>7.7933035793169639E-2</v>
      </c>
      <c r="AO89" s="11">
        <v>36.026200000000003</v>
      </c>
      <c r="AP89" s="11">
        <v>20.800899999999999</v>
      </c>
      <c r="AQ89" s="11">
        <v>50.003740999999998</v>
      </c>
      <c r="AR89" s="10">
        <v>1025.3320000000001</v>
      </c>
      <c r="AS89" s="11">
        <v>7.5365000000000002</v>
      </c>
      <c r="AT89" s="10">
        <v>104.03100000000001</v>
      </c>
      <c r="AU89" s="11">
        <v>8.1999999999999993</v>
      </c>
      <c r="AV89" s="11">
        <v>0.54220000000000002</v>
      </c>
      <c r="AW89" s="11">
        <v>0.74229999999999996</v>
      </c>
      <c r="AX89" s="11">
        <v>36.001399999999997</v>
      </c>
      <c r="AY89" s="11">
        <v>20.510999999999999</v>
      </c>
      <c r="AZ89" s="11">
        <v>49.676738</v>
      </c>
      <c r="BA89" s="10">
        <v>1025.4562000000001</v>
      </c>
      <c r="BB89" s="11">
        <v>7.2826000000000004</v>
      </c>
      <c r="BC89" s="10">
        <v>99.986000000000004</v>
      </c>
      <c r="BD89" s="11">
        <v>8.1999999999999993</v>
      </c>
      <c r="BE89" s="11">
        <v>0.83360000000000001</v>
      </c>
      <c r="BF89" s="11">
        <v>1.1042000000000001</v>
      </c>
      <c r="BG89" s="11">
        <v>11.2</v>
      </c>
    </row>
    <row r="90" spans="1:59">
      <c r="A90" s="29" t="s">
        <v>359</v>
      </c>
      <c r="B90" s="33">
        <v>43451</v>
      </c>
      <c r="C90" s="511">
        <v>2.3068743440251605</v>
      </c>
      <c r="D90" s="643">
        <v>2.2999999999999998</v>
      </c>
      <c r="E90" s="604">
        <v>1</v>
      </c>
      <c r="F90" s="604">
        <v>2.5499999999999998</v>
      </c>
      <c r="G90" s="604">
        <v>4.37</v>
      </c>
      <c r="H90" s="604">
        <v>1.1100000000000001</v>
      </c>
      <c r="I90" s="29" t="s">
        <v>348</v>
      </c>
      <c r="J90" s="643">
        <v>4</v>
      </c>
      <c r="K90" s="29" t="s">
        <v>349</v>
      </c>
      <c r="L90" s="607">
        <v>1</v>
      </c>
      <c r="M90" s="607">
        <v>15.9</v>
      </c>
      <c r="N90" s="607">
        <v>115</v>
      </c>
      <c r="O90" s="643">
        <v>16</v>
      </c>
      <c r="P90" s="643">
        <v>120</v>
      </c>
      <c r="Q90" s="29">
        <v>1E-3</v>
      </c>
      <c r="R90" s="29">
        <v>5.1999999999999998E-2</v>
      </c>
      <c r="S90" s="29">
        <v>1.7000000000000001E-2</v>
      </c>
      <c r="T90" s="29">
        <v>1.4999999999999999E-2</v>
      </c>
      <c r="U90" s="31">
        <v>2</v>
      </c>
      <c r="V90" s="31">
        <v>1</v>
      </c>
      <c r="W90" s="29">
        <v>4</v>
      </c>
      <c r="X90" s="511">
        <v>5.0999999999999997E-2</v>
      </c>
      <c r="Y90" s="511">
        <v>1.6E-2</v>
      </c>
      <c r="Z90" s="511">
        <v>1.3999999999999999E-2</v>
      </c>
      <c r="AA90" s="643">
        <v>0.7</v>
      </c>
      <c r="AB90" s="29" t="s">
        <v>326</v>
      </c>
      <c r="AC90" s="643">
        <v>0.2</v>
      </c>
      <c r="AD90" s="32"/>
      <c r="AE90" s="536"/>
      <c r="AF90" s="536"/>
      <c r="AG90" s="532"/>
      <c r="AH90" s="32"/>
      <c r="AI90" s="532"/>
      <c r="AJ90" s="532"/>
      <c r="AK90" s="32"/>
      <c r="AL90" s="116"/>
      <c r="AM90" s="116"/>
      <c r="AN90" s="104">
        <v>0.10122819028375318</v>
      </c>
      <c r="AO90" s="11">
        <v>36.228700000000003</v>
      </c>
      <c r="AP90" s="11">
        <v>21.360199999999999</v>
      </c>
      <c r="AQ90" s="11">
        <v>50.842748</v>
      </c>
      <c r="AR90" s="10">
        <v>1025.3317999999999</v>
      </c>
      <c r="AS90" s="11">
        <v>7.2724000000000002</v>
      </c>
      <c r="AT90" s="10">
        <v>101.51900000000001</v>
      </c>
      <c r="AU90" s="11">
        <v>8.2200000000000006</v>
      </c>
      <c r="AV90" s="11">
        <v>0.55289999999999995</v>
      </c>
      <c r="AW90" s="11">
        <v>0.83960000000000001</v>
      </c>
      <c r="AX90" s="11">
        <v>36.214700000000001</v>
      </c>
      <c r="AY90" s="11">
        <v>21.077200000000001</v>
      </c>
      <c r="AZ90" s="11">
        <v>50.533639000000001</v>
      </c>
      <c r="BA90" s="10">
        <v>1025.4641999999999</v>
      </c>
      <c r="BB90" s="11">
        <v>6.8939000000000004</v>
      </c>
      <c r="BC90" s="10">
        <v>95.741</v>
      </c>
      <c r="BD90" s="11">
        <v>8.2040000000000006</v>
      </c>
      <c r="BE90" s="11">
        <v>2.8791000000000002</v>
      </c>
      <c r="BF90" s="11">
        <v>1.7262</v>
      </c>
      <c r="BG90" s="11">
        <v>5.9</v>
      </c>
    </row>
    <row r="91" spans="1:59">
      <c r="A91" s="29" t="s">
        <v>359</v>
      </c>
      <c r="B91" s="33">
        <v>43458</v>
      </c>
      <c r="C91" s="511">
        <v>1.8564692411250212</v>
      </c>
      <c r="D91" s="643">
        <v>1.9</v>
      </c>
      <c r="E91" s="604">
        <v>1</v>
      </c>
      <c r="F91" s="604">
        <v>1.99</v>
      </c>
      <c r="G91" s="604">
        <v>4.49</v>
      </c>
      <c r="H91" s="604">
        <v>0.84199999999999997</v>
      </c>
      <c r="I91" s="29" t="s">
        <v>348</v>
      </c>
      <c r="J91" s="643">
        <v>4</v>
      </c>
      <c r="K91" s="29" t="s">
        <v>349</v>
      </c>
      <c r="L91" s="604">
        <v>1</v>
      </c>
      <c r="M91" s="604">
        <v>15.6</v>
      </c>
      <c r="N91" s="604">
        <v>134</v>
      </c>
      <c r="O91" s="643">
        <v>16</v>
      </c>
      <c r="P91" s="643">
        <v>130</v>
      </c>
      <c r="Q91" s="116">
        <v>1E-3</v>
      </c>
      <c r="R91" s="116">
        <v>7.2999999999999995E-2</v>
      </c>
      <c r="S91" s="116">
        <v>2.1999999999999999E-2</v>
      </c>
      <c r="T91" s="116">
        <v>0.02</v>
      </c>
      <c r="U91" s="31">
        <v>2</v>
      </c>
      <c r="V91" s="31">
        <v>1</v>
      </c>
      <c r="W91" s="116">
        <v>4</v>
      </c>
      <c r="X91" s="511">
        <v>7.1999999999999995E-2</v>
      </c>
      <c r="Y91" s="511">
        <v>2.0999999999999998E-2</v>
      </c>
      <c r="Z91" s="511">
        <v>1.9E-2</v>
      </c>
      <c r="AA91" s="643">
        <v>1</v>
      </c>
      <c r="AB91" s="29" t="s">
        <v>326</v>
      </c>
      <c r="AC91" s="643">
        <v>0.2</v>
      </c>
      <c r="AD91" s="32"/>
      <c r="AE91" s="536"/>
      <c r="AF91" s="536"/>
      <c r="AG91" s="532"/>
      <c r="AH91" s="32"/>
      <c r="AI91" s="532"/>
      <c r="AJ91" s="532"/>
      <c r="AK91" s="32"/>
      <c r="AL91" s="116"/>
      <c r="AM91" s="116"/>
      <c r="AN91" s="104">
        <v>0.1031096498114254</v>
      </c>
      <c r="AO91" s="11">
        <v>36.3322</v>
      </c>
      <c r="AP91" s="11">
        <v>22.105699999999999</v>
      </c>
      <c r="AQ91" s="11">
        <v>51.762121999999998</v>
      </c>
      <c r="AR91" s="10">
        <v>1025.2019</v>
      </c>
      <c r="AS91" s="11">
        <v>7.1529999999999996</v>
      </c>
      <c r="AT91" s="10">
        <v>101.245</v>
      </c>
      <c r="AU91" s="11">
        <v>8.2260000000000009</v>
      </c>
      <c r="AV91" s="11">
        <v>0.47870000000000001</v>
      </c>
      <c r="AW91" s="11">
        <v>0.9597</v>
      </c>
      <c r="AX91" s="11">
        <v>36.307000000000002</v>
      </c>
      <c r="AY91" s="11">
        <v>21.694299999999998</v>
      </c>
      <c r="AZ91" s="11">
        <v>51.300378000000002</v>
      </c>
      <c r="BA91" s="10">
        <v>1025.3607999999999</v>
      </c>
      <c r="BB91" s="11">
        <v>6.8337000000000003</v>
      </c>
      <c r="BC91" s="10">
        <v>96.009</v>
      </c>
      <c r="BD91" s="11">
        <v>8.2210000000000001</v>
      </c>
      <c r="BE91" s="11">
        <v>0.52390000000000003</v>
      </c>
      <c r="BF91" s="11">
        <v>1.7472000000000001</v>
      </c>
      <c r="BG91" s="11">
        <v>7.6</v>
      </c>
    </row>
    <row r="92" spans="1:59">
      <c r="A92" s="29" t="s">
        <v>359</v>
      </c>
      <c r="B92" s="33">
        <v>43472</v>
      </c>
      <c r="C92" s="511">
        <v>0.34653460392078506</v>
      </c>
      <c r="D92" s="29" t="s">
        <v>350</v>
      </c>
      <c r="E92" s="604">
        <v>1</v>
      </c>
      <c r="F92" s="604">
        <v>0.40899999999999997</v>
      </c>
      <c r="G92" s="604">
        <v>3.52</v>
      </c>
      <c r="H92" s="604">
        <v>0.73599999999999999</v>
      </c>
      <c r="I92" s="29" t="s">
        <v>348</v>
      </c>
      <c r="J92" s="643">
        <v>4</v>
      </c>
      <c r="K92" s="29" t="s">
        <v>349</v>
      </c>
      <c r="L92" s="604">
        <v>1</v>
      </c>
      <c r="M92" s="604">
        <v>16.399999999999999</v>
      </c>
      <c r="N92" s="604">
        <v>156</v>
      </c>
      <c r="O92" s="643">
        <v>16</v>
      </c>
      <c r="P92" s="643">
        <v>160</v>
      </c>
      <c r="Q92" s="116">
        <v>1E-3</v>
      </c>
      <c r="R92" s="116">
        <v>0.10100000000000001</v>
      </c>
      <c r="S92" s="116">
        <v>2.9000000000000001E-2</v>
      </c>
      <c r="T92" s="116">
        <v>2.5000000000000001E-2</v>
      </c>
      <c r="U92" s="31">
        <v>2</v>
      </c>
      <c r="V92" s="31">
        <v>1</v>
      </c>
      <c r="W92" s="116">
        <v>4</v>
      </c>
      <c r="X92" s="511">
        <v>0.1</v>
      </c>
      <c r="Y92" s="511">
        <v>2.8000000000000001E-2</v>
      </c>
      <c r="Z92" s="511">
        <v>2.4E-2</v>
      </c>
      <c r="AA92" s="643">
        <v>1.4</v>
      </c>
      <c r="AB92" s="29" t="s">
        <v>326</v>
      </c>
      <c r="AC92" s="643">
        <v>0.3</v>
      </c>
      <c r="AD92" s="32"/>
      <c r="AE92" s="536"/>
      <c r="AF92" s="536"/>
      <c r="AG92" s="532"/>
      <c r="AH92" s="32"/>
      <c r="AI92" s="532"/>
      <c r="AJ92" s="532"/>
      <c r="AK92" s="32"/>
      <c r="AL92" s="116"/>
      <c r="AM92" s="116"/>
      <c r="AN92" s="104">
        <v>8.8934978861877817E-2</v>
      </c>
      <c r="AO92" s="11">
        <v>36.558999999999997</v>
      </c>
      <c r="AP92" s="11">
        <v>22.733899999999998</v>
      </c>
      <c r="AQ92" s="11">
        <v>52.721165999999997</v>
      </c>
      <c r="AR92" s="10">
        <v>1025.1945000000001</v>
      </c>
      <c r="AS92" s="11">
        <v>7.2205000000000004</v>
      </c>
      <c r="AT92" s="10">
        <v>103.473</v>
      </c>
      <c r="AU92" s="11">
        <v>8.2210000000000001</v>
      </c>
      <c r="AV92" s="11">
        <v>0.21679999999999999</v>
      </c>
      <c r="AW92" s="11">
        <v>0.64580000000000004</v>
      </c>
      <c r="AX92" s="11">
        <v>36.562399999999997</v>
      </c>
      <c r="AY92" s="11">
        <v>22.3294</v>
      </c>
      <c r="AZ92" s="11">
        <v>52.299191</v>
      </c>
      <c r="BA92" s="10">
        <v>1025.3798999999999</v>
      </c>
      <c r="BB92" s="11">
        <v>6.8686999999999996</v>
      </c>
      <c r="BC92" s="10">
        <v>97.736999999999995</v>
      </c>
      <c r="BD92" s="11">
        <v>8.2170000000000005</v>
      </c>
      <c r="BE92" s="11">
        <v>0.75629999999999997</v>
      </c>
      <c r="BF92" s="11">
        <v>2.4205000000000001</v>
      </c>
      <c r="BG92" s="11">
        <v>9.6999999999999993</v>
      </c>
    </row>
    <row r="93" spans="1:59">
      <c r="A93" s="29" t="s">
        <v>359</v>
      </c>
      <c r="B93" s="33">
        <v>43479</v>
      </c>
      <c r="C93" s="511">
        <v>0.52158948405130556</v>
      </c>
      <c r="D93" s="643">
        <v>0.5</v>
      </c>
      <c r="E93" s="604">
        <v>1</v>
      </c>
      <c r="F93" s="604">
        <v>-0.55500000000000005</v>
      </c>
      <c r="G93" s="604">
        <v>3.02</v>
      </c>
      <c r="H93" s="604">
        <v>0.19900000000000001</v>
      </c>
      <c r="I93" s="29" t="s">
        <v>348</v>
      </c>
      <c r="J93" s="643">
        <v>3</v>
      </c>
      <c r="K93" s="29" t="s">
        <v>349</v>
      </c>
      <c r="L93" s="604">
        <v>1</v>
      </c>
      <c r="M93" s="604">
        <v>18</v>
      </c>
      <c r="N93" s="604">
        <v>116</v>
      </c>
      <c r="O93" s="643">
        <v>18</v>
      </c>
      <c r="P93" s="643">
        <v>120</v>
      </c>
      <c r="Q93" s="511">
        <v>2E-3</v>
      </c>
      <c r="R93" s="511">
        <v>8.5999999999999993E-2</v>
      </c>
      <c r="S93" s="511">
        <v>2.5999999999999999E-2</v>
      </c>
      <c r="T93" s="511">
        <v>2.3E-2</v>
      </c>
      <c r="U93" s="31">
        <v>2</v>
      </c>
      <c r="V93" s="31">
        <v>1</v>
      </c>
      <c r="W93" s="29">
        <v>4</v>
      </c>
      <c r="X93" s="511">
        <v>8.3999999999999991E-2</v>
      </c>
      <c r="Y93" s="511">
        <v>2.4E-2</v>
      </c>
      <c r="Z93" s="511">
        <v>2.0999999999999998E-2</v>
      </c>
      <c r="AA93" s="643">
        <v>1.2</v>
      </c>
      <c r="AB93" s="29" t="s">
        <v>326</v>
      </c>
      <c r="AC93" s="643">
        <v>0.2</v>
      </c>
      <c r="AD93" s="32"/>
      <c r="AE93" s="536"/>
      <c r="AF93" s="536"/>
      <c r="AG93" s="532"/>
      <c r="AH93" s="32"/>
      <c r="AI93" s="532"/>
      <c r="AJ93" s="532"/>
      <c r="AK93" s="32"/>
      <c r="AL93" s="116"/>
      <c r="AM93" s="116"/>
      <c r="AN93" s="104">
        <v>0.10286081021991969</v>
      </c>
      <c r="AO93" s="11">
        <v>36.627099999999999</v>
      </c>
      <c r="AP93" s="11">
        <v>23.215199999999999</v>
      </c>
      <c r="AQ93" s="11">
        <v>53.325879999999998</v>
      </c>
      <c r="AR93" s="10">
        <v>1025.1076</v>
      </c>
      <c r="AS93" s="11">
        <v>7.0989000000000004</v>
      </c>
      <c r="AT93" s="10">
        <v>102.628</v>
      </c>
      <c r="AU93" s="11">
        <v>8.1523000000000003</v>
      </c>
      <c r="AV93" s="11">
        <v>0.41670000000000001</v>
      </c>
      <c r="AW93" s="11">
        <v>0.7611</v>
      </c>
      <c r="AX93" s="11">
        <v>36.6218</v>
      </c>
      <c r="AY93" s="11">
        <v>23.090399999999999</v>
      </c>
      <c r="AZ93" s="11">
        <v>53.191484000000003</v>
      </c>
      <c r="BA93" s="10">
        <v>1025.2063000000001</v>
      </c>
      <c r="BB93" s="11">
        <v>6.9359999999999999</v>
      </c>
      <c r="BC93" s="10">
        <v>100.053</v>
      </c>
      <c r="BD93" s="11">
        <v>8.1523000000000003</v>
      </c>
      <c r="BE93" s="11">
        <v>1.0709</v>
      </c>
      <c r="BF93" s="11">
        <v>1.7908999999999999</v>
      </c>
      <c r="BG93" s="11">
        <v>6.6</v>
      </c>
    </row>
    <row r="94" spans="1:59">
      <c r="A94" s="29" t="s">
        <v>359</v>
      </c>
      <c r="B94" s="33">
        <v>43486</v>
      </c>
      <c r="C94" s="511">
        <v>0.44205393537712173</v>
      </c>
      <c r="D94" s="29" t="s">
        <v>350</v>
      </c>
      <c r="E94" s="604">
        <v>1</v>
      </c>
      <c r="F94" s="604">
        <v>0.182</v>
      </c>
      <c r="G94" s="604">
        <v>2.66</v>
      </c>
      <c r="H94" s="604">
        <v>0.78500000000000003</v>
      </c>
      <c r="I94" s="29" t="s">
        <v>348</v>
      </c>
      <c r="J94" s="643">
        <v>3</v>
      </c>
      <c r="K94" s="29" t="s">
        <v>349</v>
      </c>
      <c r="L94" s="604">
        <v>1</v>
      </c>
      <c r="M94" s="604">
        <v>13.6</v>
      </c>
      <c r="N94" s="604">
        <v>107</v>
      </c>
      <c r="O94" s="643">
        <v>14</v>
      </c>
      <c r="P94" s="643">
        <v>110</v>
      </c>
      <c r="Q94" s="511">
        <v>1E-3</v>
      </c>
      <c r="R94" s="511">
        <v>4.3999999999999997E-2</v>
      </c>
      <c r="S94" s="511">
        <v>1.4E-2</v>
      </c>
      <c r="T94" s="511">
        <v>1.2999999999999999E-2</v>
      </c>
      <c r="U94" s="31">
        <v>2</v>
      </c>
      <c r="V94" s="31">
        <v>1</v>
      </c>
      <c r="W94" s="29">
        <v>4</v>
      </c>
      <c r="X94" s="511">
        <v>4.2999999999999997E-2</v>
      </c>
      <c r="Y94" s="511">
        <v>1.3000000000000001E-2</v>
      </c>
      <c r="Z94" s="511">
        <v>1.2E-2</v>
      </c>
      <c r="AA94" s="643">
        <v>0.6</v>
      </c>
      <c r="AB94" s="29" t="s">
        <v>326</v>
      </c>
      <c r="AC94" s="643">
        <v>0.2</v>
      </c>
      <c r="AD94" s="32"/>
      <c r="AE94" s="536"/>
      <c r="AF94" s="536"/>
      <c r="AG94" s="532"/>
      <c r="AH94" s="32"/>
      <c r="AI94" s="32"/>
      <c r="AJ94" s="32"/>
      <c r="AK94" s="532"/>
      <c r="AL94" s="532"/>
      <c r="AM94" s="32"/>
      <c r="AN94" s="104">
        <v>8.5477495100268669E-2</v>
      </c>
      <c r="AO94" s="11">
        <v>36.639299999999999</v>
      </c>
      <c r="AP94" s="11">
        <v>23.200800000000001</v>
      </c>
      <c r="AQ94" s="11">
        <v>53.325882</v>
      </c>
      <c r="AR94" s="10">
        <v>1025.1204</v>
      </c>
      <c r="AS94" s="11">
        <v>7.1181000000000001</v>
      </c>
      <c r="AT94" s="10">
        <v>102.88800000000001</v>
      </c>
      <c r="AU94" s="11">
        <v>8.0920000000000005</v>
      </c>
      <c r="AV94" s="11">
        <v>8.9499999999999996E-2</v>
      </c>
      <c r="AW94" s="11">
        <v>0.63039999999999996</v>
      </c>
      <c r="AX94" s="11">
        <v>36.646799999999999</v>
      </c>
      <c r="AY94" s="11">
        <v>22.962</v>
      </c>
      <c r="AZ94" s="11">
        <v>53.085453999999999</v>
      </c>
      <c r="BA94" s="10">
        <v>1025.2612999999999</v>
      </c>
      <c r="BB94" s="11">
        <v>6.1772</v>
      </c>
      <c r="BC94" s="10">
        <v>88.921000000000006</v>
      </c>
      <c r="BD94" s="11">
        <v>8.0410000000000004</v>
      </c>
      <c r="BE94" s="11">
        <v>1.2863</v>
      </c>
      <c r="BF94" s="11">
        <v>2.1562000000000001</v>
      </c>
      <c r="BG94" s="11">
        <v>7.5</v>
      </c>
    </row>
    <row r="95" spans="1:59">
      <c r="A95" s="29" t="s">
        <v>359</v>
      </c>
      <c r="B95" s="33">
        <v>43494</v>
      </c>
      <c r="C95" s="511">
        <v>0.72933213302328259</v>
      </c>
      <c r="D95" s="643">
        <v>0.7</v>
      </c>
      <c r="E95" s="604">
        <v>1</v>
      </c>
      <c r="F95" s="604">
        <v>0.752</v>
      </c>
      <c r="G95" s="604">
        <v>2.0699999999999998</v>
      </c>
      <c r="H95" s="604">
        <v>0.71799999999999997</v>
      </c>
      <c r="I95" s="29" t="s">
        <v>348</v>
      </c>
      <c r="J95" s="643">
        <v>2</v>
      </c>
      <c r="K95" s="29" t="s">
        <v>349</v>
      </c>
      <c r="L95" s="604">
        <v>1</v>
      </c>
      <c r="M95" s="604">
        <v>16.8</v>
      </c>
      <c r="N95" s="604">
        <v>177</v>
      </c>
      <c r="O95" s="643">
        <v>17</v>
      </c>
      <c r="P95" s="643">
        <v>180</v>
      </c>
      <c r="Q95" s="511">
        <v>1E-3</v>
      </c>
      <c r="R95" s="511">
        <v>4.4999999999999998E-2</v>
      </c>
      <c r="S95" s="511">
        <v>1.4E-2</v>
      </c>
      <c r="T95" s="511">
        <v>1.2E-2</v>
      </c>
      <c r="U95" s="31">
        <v>2</v>
      </c>
      <c r="V95" s="31">
        <v>1</v>
      </c>
      <c r="W95" s="29">
        <v>4</v>
      </c>
      <c r="X95" s="511">
        <v>4.3999999999999997E-2</v>
      </c>
      <c r="Y95" s="511">
        <v>1.3000000000000001E-2</v>
      </c>
      <c r="Z95" s="511">
        <v>1.0999999999999999E-2</v>
      </c>
      <c r="AA95" s="643">
        <v>0.6</v>
      </c>
      <c r="AB95" s="29" t="s">
        <v>326</v>
      </c>
      <c r="AC95" s="643">
        <v>0.1</v>
      </c>
      <c r="AD95" s="32"/>
      <c r="AE95" s="536"/>
      <c r="AF95" s="536"/>
      <c r="AG95" s="532"/>
      <c r="AH95" s="32"/>
      <c r="AI95" s="532"/>
      <c r="AJ95" s="532"/>
      <c r="AK95" s="32"/>
      <c r="AL95" s="116"/>
      <c r="AM95" s="116"/>
      <c r="AN95" s="104">
        <v>9.8065846028394951E-2</v>
      </c>
      <c r="AO95" s="11">
        <v>36.7258</v>
      </c>
      <c r="AP95" s="11">
        <v>22.3628</v>
      </c>
      <c r="AQ95" s="11">
        <v>52.535733</v>
      </c>
      <c r="AR95" s="10">
        <v>1025.4278999999999</v>
      </c>
      <c r="AS95" s="11">
        <v>7.2621000000000002</v>
      </c>
      <c r="AT95" s="10">
        <v>103.494</v>
      </c>
      <c r="AU95" s="11">
        <v>8.0690000000000008</v>
      </c>
      <c r="AV95" s="11">
        <v>0.1983</v>
      </c>
      <c r="AW95" s="11">
        <v>0.84350000000000003</v>
      </c>
      <c r="AX95" s="11">
        <v>36.7179</v>
      </c>
      <c r="AY95" s="11">
        <v>22.250900000000001</v>
      </c>
      <c r="AZ95" s="11">
        <v>52.412568999999998</v>
      </c>
      <c r="BA95" s="10">
        <v>1025.5207</v>
      </c>
      <c r="BB95" s="11">
        <v>7.1744000000000003</v>
      </c>
      <c r="BC95" s="10">
        <v>102.038</v>
      </c>
      <c r="BD95" s="11">
        <v>8.0730000000000004</v>
      </c>
      <c r="BE95" s="11">
        <v>0.64500000000000002</v>
      </c>
      <c r="BF95" s="11">
        <v>1.0459000000000001</v>
      </c>
      <c r="BG95" s="11">
        <v>7.8</v>
      </c>
    </row>
    <row r="96" spans="1:59">
      <c r="A96" s="29" t="s">
        <v>359</v>
      </c>
      <c r="B96" s="33">
        <v>43500</v>
      </c>
      <c r="C96" s="511">
        <v>0.44895907372014404</v>
      </c>
      <c r="D96" s="29" t="s">
        <v>350</v>
      </c>
      <c r="E96" s="604">
        <v>1</v>
      </c>
      <c r="F96" s="604">
        <v>-2.0299999999999999E-2</v>
      </c>
      <c r="G96" s="604">
        <v>2.5499999999999998</v>
      </c>
      <c r="H96" s="604">
        <v>1.03</v>
      </c>
      <c r="I96" s="29" t="s">
        <v>348</v>
      </c>
      <c r="J96" s="643">
        <v>3</v>
      </c>
      <c r="K96" s="29" t="s">
        <v>349</v>
      </c>
      <c r="L96" s="604">
        <v>1</v>
      </c>
      <c r="M96" s="604">
        <v>17.5</v>
      </c>
      <c r="N96" s="604">
        <v>141</v>
      </c>
      <c r="O96" s="643">
        <v>18</v>
      </c>
      <c r="P96" s="643">
        <v>140</v>
      </c>
      <c r="Q96" s="511">
        <v>1E-3</v>
      </c>
      <c r="R96" s="511">
        <v>0.13500000000000001</v>
      </c>
      <c r="S96" s="511">
        <v>0.04</v>
      </c>
      <c r="T96" s="511">
        <v>3.5999999999999997E-2</v>
      </c>
      <c r="U96" s="31">
        <v>2</v>
      </c>
      <c r="V96" s="31">
        <v>1</v>
      </c>
      <c r="W96" s="29">
        <v>4</v>
      </c>
      <c r="X96" s="511">
        <v>0.13400000000000001</v>
      </c>
      <c r="Y96" s="511">
        <v>3.9E-2</v>
      </c>
      <c r="Z96" s="511">
        <v>3.4999999999999996E-2</v>
      </c>
      <c r="AA96" s="643">
        <v>1.9</v>
      </c>
      <c r="AB96" s="29" t="s">
        <v>326</v>
      </c>
      <c r="AC96" s="643">
        <v>0.4</v>
      </c>
      <c r="AD96" s="32"/>
      <c r="AE96" s="536"/>
      <c r="AF96" s="536"/>
      <c r="AG96" s="532"/>
      <c r="AH96" s="32"/>
      <c r="AI96" s="532"/>
      <c r="AJ96" s="532"/>
      <c r="AK96" s="32"/>
      <c r="AL96" s="116"/>
      <c r="AM96" s="116"/>
      <c r="AN96" s="104">
        <v>0.1323058323290551</v>
      </c>
      <c r="AO96" s="11">
        <v>36.751800000000003</v>
      </c>
      <c r="AP96" s="11">
        <v>22.395199999999999</v>
      </c>
      <c r="AQ96" s="11">
        <v>52.603535999999998</v>
      </c>
      <c r="AR96" s="10">
        <v>1025.4383</v>
      </c>
      <c r="AS96" s="11">
        <v>7.1218000000000004</v>
      </c>
      <c r="AT96" s="10">
        <v>101.568</v>
      </c>
      <c r="AU96" s="11">
        <v>8.1389999999999993</v>
      </c>
      <c r="AV96" s="11">
        <v>0.74619999999999997</v>
      </c>
      <c r="AW96" s="11">
        <v>1.1543000000000001</v>
      </c>
      <c r="AX96" s="11">
        <v>36.744</v>
      </c>
      <c r="AY96" s="11">
        <v>22.277999999999999</v>
      </c>
      <c r="AZ96" s="11">
        <v>52.474550999999998</v>
      </c>
      <c r="BA96" s="10">
        <v>1025.5309</v>
      </c>
      <c r="BB96" s="11">
        <v>6.9611999999999998</v>
      </c>
      <c r="BC96" s="10">
        <v>99.067999999999998</v>
      </c>
      <c r="BD96" s="11">
        <v>8.1370000000000005</v>
      </c>
      <c r="BE96" s="11">
        <v>2.0714999999999999</v>
      </c>
      <c r="BF96" s="11">
        <v>2.5562999999999998</v>
      </c>
      <c r="BG96" s="11">
        <v>4.3</v>
      </c>
    </row>
    <row r="97" spans="1:59">
      <c r="A97" s="29" t="s">
        <v>359</v>
      </c>
      <c r="B97" s="33">
        <v>43507</v>
      </c>
      <c r="C97" s="511">
        <v>0.63139903012008758</v>
      </c>
      <c r="D97" s="643">
        <v>0.6</v>
      </c>
      <c r="E97" s="604">
        <v>1</v>
      </c>
      <c r="F97" s="604">
        <v>0.48299999999999998</v>
      </c>
      <c r="G97" s="604">
        <v>2.5299999999999998</v>
      </c>
      <c r="H97" s="604">
        <v>0.47199999999999998</v>
      </c>
      <c r="I97" s="29" t="s">
        <v>348</v>
      </c>
      <c r="J97" s="643">
        <v>3</v>
      </c>
      <c r="K97" s="29" t="s">
        <v>349</v>
      </c>
      <c r="L97" s="116">
        <v>1</v>
      </c>
      <c r="M97" s="116">
        <v>16.899999999999999</v>
      </c>
      <c r="N97" s="116">
        <v>142</v>
      </c>
      <c r="O97" s="643">
        <v>17</v>
      </c>
      <c r="P97" s="643">
        <v>140</v>
      </c>
      <c r="Q97" s="511">
        <v>1.2E-2</v>
      </c>
      <c r="R97" s="511">
        <v>0.10199999999999999</v>
      </c>
      <c r="S97" s="511">
        <v>3.7999999999999999E-2</v>
      </c>
      <c r="T97" s="511">
        <v>3.5000000000000003E-2</v>
      </c>
      <c r="U97" s="31">
        <v>2</v>
      </c>
      <c r="V97" s="31">
        <v>1</v>
      </c>
      <c r="W97" s="29">
        <v>4</v>
      </c>
      <c r="X97" s="511">
        <v>0.09</v>
      </c>
      <c r="Y97" s="511">
        <v>2.5999999999999999E-2</v>
      </c>
      <c r="Z97" s="511">
        <v>2.3000000000000003E-2</v>
      </c>
      <c r="AA97" s="643">
        <v>1.3</v>
      </c>
      <c r="AB97" s="29" t="s">
        <v>326</v>
      </c>
      <c r="AC97" s="643">
        <v>0.3</v>
      </c>
      <c r="AD97" s="32"/>
      <c r="AE97" s="536"/>
      <c r="AF97" s="536"/>
      <c r="AG97" s="532"/>
      <c r="AH97" s="32"/>
      <c r="AI97" s="532"/>
      <c r="AJ97" s="532"/>
      <c r="AK97" s="32"/>
      <c r="AL97" s="116"/>
      <c r="AM97" s="116"/>
      <c r="AN97" s="104">
        <v>0.13484744502984206</v>
      </c>
      <c r="AO97" s="11">
        <v>36.826700000000002</v>
      </c>
      <c r="AP97" s="11">
        <v>22.839300000000001</v>
      </c>
      <c r="AQ97" s="11">
        <v>53.177475000000001</v>
      </c>
      <c r="AR97" s="10">
        <v>1025.3688999999999</v>
      </c>
      <c r="AS97" s="11">
        <v>7.0617000000000001</v>
      </c>
      <c r="AT97" s="10">
        <v>101.542</v>
      </c>
      <c r="AU97" s="11">
        <v>8.07</v>
      </c>
      <c r="AV97" s="11">
        <v>0.68989999999999996</v>
      </c>
      <c r="AW97" s="11">
        <v>1.0282</v>
      </c>
      <c r="AX97" s="11">
        <v>36.823</v>
      </c>
      <c r="AY97" s="11">
        <v>22.7363</v>
      </c>
      <c r="AZ97" s="11">
        <v>53.068528000000001</v>
      </c>
      <c r="BA97" s="10">
        <v>1025.4613999999999</v>
      </c>
      <c r="BB97" s="11">
        <v>6.9652000000000003</v>
      </c>
      <c r="BC97" s="10">
        <v>99.971999999999994</v>
      </c>
      <c r="BD97" s="11">
        <v>8.077</v>
      </c>
      <c r="BE97" s="11">
        <v>0.74180000000000001</v>
      </c>
      <c r="BF97" s="11">
        <v>1.974</v>
      </c>
      <c r="BG97" s="11">
        <v>5.4</v>
      </c>
    </row>
    <row r="98" spans="1:59">
      <c r="A98" s="29" t="s">
        <v>359</v>
      </c>
      <c r="B98" s="33">
        <v>43514</v>
      </c>
      <c r="C98" s="511">
        <v>0.83013657234962246</v>
      </c>
      <c r="D98" s="643">
        <v>0.8</v>
      </c>
      <c r="E98" s="604">
        <v>1</v>
      </c>
      <c r="F98" s="604">
        <v>0.70599999999999996</v>
      </c>
      <c r="G98" s="604">
        <v>1.97</v>
      </c>
      <c r="H98" s="604">
        <v>0.92500000000000004</v>
      </c>
      <c r="I98" s="29" t="s">
        <v>348</v>
      </c>
      <c r="J98" s="29" t="s">
        <v>349</v>
      </c>
      <c r="K98" s="29" t="s">
        <v>349</v>
      </c>
      <c r="L98" s="116">
        <v>1</v>
      </c>
      <c r="M98" s="116">
        <v>18</v>
      </c>
      <c r="N98" s="116">
        <v>138</v>
      </c>
      <c r="O98" s="643">
        <v>18</v>
      </c>
      <c r="P98" s="643">
        <v>140</v>
      </c>
      <c r="Q98" s="511">
        <v>1E-3</v>
      </c>
      <c r="R98" s="511">
        <v>7.0999999999999994E-2</v>
      </c>
      <c r="S98" s="511">
        <v>0.02</v>
      </c>
      <c r="T98" s="511">
        <v>1.9E-2</v>
      </c>
      <c r="U98" s="31">
        <v>2</v>
      </c>
      <c r="V98" s="31">
        <v>1</v>
      </c>
      <c r="W98" s="29">
        <v>2</v>
      </c>
      <c r="X98" s="511">
        <v>6.9999999999999993E-2</v>
      </c>
      <c r="Y98" s="511">
        <v>1.9E-2</v>
      </c>
      <c r="Z98" s="511">
        <v>1.7999999999999999E-2</v>
      </c>
      <c r="AA98" s="643">
        <v>2</v>
      </c>
      <c r="AB98" s="29" t="s">
        <v>326</v>
      </c>
      <c r="AC98" s="643">
        <v>0.5</v>
      </c>
      <c r="AD98" s="32"/>
      <c r="AE98" s="536"/>
      <c r="AF98" s="536"/>
      <c r="AG98" s="532"/>
      <c r="AH98" s="32"/>
      <c r="AI98" s="603"/>
      <c r="AJ98" s="532"/>
      <c r="AK98" s="32"/>
      <c r="AL98" s="116"/>
      <c r="AM98" s="116"/>
      <c r="AN98" s="104">
        <v>0.15796804760689612</v>
      </c>
      <c r="AO98" s="11">
        <v>36.860599999999998</v>
      </c>
      <c r="AP98" s="11">
        <v>22.893999999999998</v>
      </c>
      <c r="AQ98" s="11">
        <v>53.279907999999999</v>
      </c>
      <c r="AR98" s="10">
        <v>1025.3774000000001</v>
      </c>
      <c r="AS98" s="11">
        <v>7.1954000000000002</v>
      </c>
      <c r="AT98" s="10">
        <v>103.583</v>
      </c>
      <c r="AU98" s="11">
        <v>8.1359999999999992</v>
      </c>
      <c r="AV98" s="11">
        <v>1.0501</v>
      </c>
      <c r="AW98" s="11">
        <v>1.4046000000000001</v>
      </c>
      <c r="AX98" s="11">
        <v>36.850700000000003</v>
      </c>
      <c r="AY98" s="11">
        <v>22.8032</v>
      </c>
      <c r="AZ98" s="11">
        <v>53.176054999999998</v>
      </c>
      <c r="BA98" s="10">
        <v>1025.4626000000001</v>
      </c>
      <c r="BB98" s="11">
        <v>7.0495000000000001</v>
      </c>
      <c r="BC98" s="10">
        <v>101.31699999999999</v>
      </c>
      <c r="BD98" s="11">
        <v>8.1440000000000001</v>
      </c>
      <c r="BE98" s="11">
        <v>1.863</v>
      </c>
      <c r="BF98" s="11">
        <v>2.9516</v>
      </c>
      <c r="BG98" s="11">
        <v>4</v>
      </c>
    </row>
    <row r="99" spans="1:59">
      <c r="A99" s="29" t="s">
        <v>359</v>
      </c>
      <c r="B99" s="33">
        <v>43521</v>
      </c>
      <c r="C99" s="511">
        <v>0.58593204290876744</v>
      </c>
      <c r="D99" s="643">
        <v>0.6</v>
      </c>
      <c r="E99" s="604">
        <v>1</v>
      </c>
      <c r="F99" s="604">
        <v>0.58099999999999996</v>
      </c>
      <c r="G99" s="604">
        <v>2.0099999999999998</v>
      </c>
      <c r="H99" s="604">
        <v>1.1399999999999999</v>
      </c>
      <c r="I99" s="29" t="s">
        <v>348</v>
      </c>
      <c r="J99" s="643">
        <v>2</v>
      </c>
      <c r="K99" s="29" t="s">
        <v>349</v>
      </c>
      <c r="L99" s="116">
        <v>1</v>
      </c>
      <c r="M99" s="116">
        <v>15.3</v>
      </c>
      <c r="N99" s="116">
        <v>272</v>
      </c>
      <c r="O99" s="643">
        <v>15</v>
      </c>
      <c r="P99" s="643">
        <v>270</v>
      </c>
      <c r="Q99" s="511">
        <v>0</v>
      </c>
      <c r="R99" s="511">
        <v>0.08</v>
      </c>
      <c r="S99" s="511">
        <v>2.3E-2</v>
      </c>
      <c r="T99" s="511">
        <v>0.02</v>
      </c>
      <c r="U99" s="31">
        <v>2</v>
      </c>
      <c r="V99" s="31">
        <v>1</v>
      </c>
      <c r="W99" s="29">
        <v>4</v>
      </c>
      <c r="X99" s="511">
        <v>0.08</v>
      </c>
      <c r="Y99" s="511">
        <v>2.3E-2</v>
      </c>
      <c r="Z99" s="511">
        <v>0.02</v>
      </c>
      <c r="AA99" s="643">
        <v>1.1000000000000001</v>
      </c>
      <c r="AB99" s="29" t="s">
        <v>326</v>
      </c>
      <c r="AC99" s="643">
        <v>0.2</v>
      </c>
      <c r="AD99" s="32"/>
      <c r="AE99" s="536"/>
      <c r="AF99" s="536"/>
      <c r="AG99" s="532"/>
      <c r="AH99" s="32"/>
      <c r="AI99" s="603"/>
      <c r="AJ99" s="532"/>
      <c r="AK99" s="32"/>
      <c r="AL99" s="116"/>
      <c r="AM99" s="116"/>
      <c r="AN99" s="104">
        <v>0.1280242058703632</v>
      </c>
      <c r="AO99" s="11">
        <v>36.866900000000001</v>
      </c>
      <c r="AP99" s="11">
        <v>23.2774</v>
      </c>
      <c r="AQ99" s="11">
        <v>53.702688999999999</v>
      </c>
      <c r="AR99" s="10">
        <v>1025.2707</v>
      </c>
      <c r="AS99" s="11">
        <v>7.1456</v>
      </c>
      <c r="AT99" s="10">
        <v>103.55800000000001</v>
      </c>
      <c r="AU99" s="11">
        <v>8.1519999999999992</v>
      </c>
      <c r="AV99" s="11">
        <v>0.99739999999999995</v>
      </c>
      <c r="AW99" s="11">
        <v>1.2149000000000001</v>
      </c>
      <c r="AX99" s="11">
        <v>36.862299999999998</v>
      </c>
      <c r="AY99" s="11">
        <v>23.191400000000002</v>
      </c>
      <c r="AZ99" s="11">
        <v>53.610771</v>
      </c>
      <c r="BA99" s="10">
        <v>1025.3594000000001</v>
      </c>
      <c r="BB99" s="11">
        <v>6.6795999999999998</v>
      </c>
      <c r="BC99" s="10">
        <v>96.659000000000006</v>
      </c>
      <c r="BD99" s="11">
        <v>8.14</v>
      </c>
      <c r="BE99" s="11">
        <v>2.0411999999999999</v>
      </c>
      <c r="BF99" s="11">
        <v>2.5566</v>
      </c>
      <c r="BG99" s="11">
        <v>3.9</v>
      </c>
    </row>
    <row r="100" spans="1:59">
      <c r="A100" s="29" t="s">
        <v>359</v>
      </c>
      <c r="B100" s="33">
        <v>43528</v>
      </c>
      <c r="C100" s="511">
        <v>1.4307071770308721</v>
      </c>
      <c r="D100" s="643">
        <v>1.4</v>
      </c>
      <c r="E100" s="604">
        <v>1</v>
      </c>
      <c r="F100" s="604">
        <v>1.93</v>
      </c>
      <c r="G100" s="604">
        <v>1.69</v>
      </c>
      <c r="H100" s="604">
        <v>1.29</v>
      </c>
      <c r="I100" s="29" t="s">
        <v>348</v>
      </c>
      <c r="J100" s="29" t="s">
        <v>349</v>
      </c>
      <c r="K100" s="29" t="s">
        <v>349</v>
      </c>
      <c r="L100" s="116">
        <v>1</v>
      </c>
      <c r="M100" s="116">
        <v>15.5</v>
      </c>
      <c r="N100" s="116">
        <v>144</v>
      </c>
      <c r="O100" s="643">
        <v>16</v>
      </c>
      <c r="P100" s="643">
        <v>140</v>
      </c>
      <c r="Q100" s="511">
        <v>0</v>
      </c>
      <c r="R100" s="511">
        <v>9.9000000000000005E-2</v>
      </c>
      <c r="S100" s="511">
        <v>2.7E-2</v>
      </c>
      <c r="T100" s="511">
        <v>2.4E-2</v>
      </c>
      <c r="U100" s="31">
        <v>2</v>
      </c>
      <c r="V100" s="31">
        <v>1</v>
      </c>
      <c r="W100" s="29">
        <v>4</v>
      </c>
      <c r="X100" s="511">
        <v>9.9000000000000005E-2</v>
      </c>
      <c r="Y100" s="511">
        <v>2.7E-2</v>
      </c>
      <c r="Z100" s="511">
        <v>2.4E-2</v>
      </c>
      <c r="AA100" s="643">
        <v>1.4</v>
      </c>
      <c r="AB100" s="29" t="s">
        <v>326</v>
      </c>
      <c r="AC100" s="643">
        <v>0.3</v>
      </c>
      <c r="AD100" s="32"/>
      <c r="AE100" s="536"/>
      <c r="AF100" s="536"/>
      <c r="AG100" s="532"/>
      <c r="AH100" s="32"/>
      <c r="AI100" s="603"/>
      <c r="AJ100" s="532"/>
      <c r="AK100" s="32"/>
      <c r="AL100" s="116"/>
      <c r="AM100" s="116"/>
      <c r="AN100" s="104">
        <v>0.11448965041567963</v>
      </c>
      <c r="AO100" s="11">
        <v>36.875999999999998</v>
      </c>
      <c r="AP100" s="11">
        <v>23.3019</v>
      </c>
      <c r="AQ100" s="11">
        <v>53.741017999999997</v>
      </c>
      <c r="AR100" s="10">
        <v>1025.2704000000001</v>
      </c>
      <c r="AS100" s="11">
        <v>7.0336999999999996</v>
      </c>
      <c r="AT100" s="10">
        <v>101.986</v>
      </c>
      <c r="AU100" s="11">
        <v>8.1150000000000002</v>
      </c>
      <c r="AV100" s="11">
        <v>0.54949999999999999</v>
      </c>
      <c r="AW100" s="11">
        <v>1.2208000000000001</v>
      </c>
      <c r="AX100" s="11">
        <v>36.863199999999999</v>
      </c>
      <c r="AY100" s="11">
        <v>23.0412</v>
      </c>
      <c r="AZ100" s="11">
        <v>53.449260000000002</v>
      </c>
      <c r="BA100" s="10">
        <v>1025.4034999999999</v>
      </c>
      <c r="BB100" s="11">
        <v>5.8791000000000002</v>
      </c>
      <c r="BC100" s="10">
        <v>84.852999999999994</v>
      </c>
      <c r="BD100" s="11">
        <v>8.0679999999999996</v>
      </c>
      <c r="BE100" s="11">
        <v>3.8328000000000002</v>
      </c>
      <c r="BF100" s="11">
        <v>3.3029999999999999</v>
      </c>
      <c r="BG100" s="11">
        <v>5.4</v>
      </c>
    </row>
    <row r="101" spans="1:59">
      <c r="A101" s="29" t="s">
        <v>359</v>
      </c>
      <c r="B101" s="33">
        <v>43535</v>
      </c>
      <c r="C101" s="605">
        <v>3.3865782273476128</v>
      </c>
      <c r="D101" s="643">
        <v>3.4</v>
      </c>
      <c r="E101" s="604">
        <v>1</v>
      </c>
      <c r="F101" s="604">
        <v>4.07</v>
      </c>
      <c r="G101" s="604">
        <v>3.35</v>
      </c>
      <c r="H101" s="604">
        <v>2.08</v>
      </c>
      <c r="I101" s="643">
        <v>4</v>
      </c>
      <c r="J101" s="643">
        <v>3</v>
      </c>
      <c r="K101" s="643">
        <v>2</v>
      </c>
      <c r="L101" s="116">
        <v>1</v>
      </c>
      <c r="M101" s="116">
        <v>18.100000000000001</v>
      </c>
      <c r="N101" s="116">
        <v>164</v>
      </c>
      <c r="O101" s="643">
        <v>18</v>
      </c>
      <c r="P101" s="643">
        <v>160</v>
      </c>
      <c r="Q101" s="511">
        <v>1E-3</v>
      </c>
      <c r="R101" s="511">
        <v>0.14299999999999999</v>
      </c>
      <c r="S101" s="511">
        <v>4.2999999999999997E-2</v>
      </c>
      <c r="T101" s="511">
        <v>3.9E-2</v>
      </c>
      <c r="U101" s="31">
        <v>2</v>
      </c>
      <c r="V101" s="31">
        <v>1</v>
      </c>
      <c r="W101" s="29">
        <v>4</v>
      </c>
      <c r="X101" s="511">
        <v>0.14199999999999999</v>
      </c>
      <c r="Y101" s="511">
        <v>4.1999999999999996E-2</v>
      </c>
      <c r="Z101" s="511">
        <v>3.7999999999999999E-2</v>
      </c>
      <c r="AA101" s="643">
        <v>2</v>
      </c>
      <c r="AB101" s="29" t="s">
        <v>326</v>
      </c>
      <c r="AC101" s="643">
        <v>0.5</v>
      </c>
      <c r="AD101" s="32"/>
      <c r="AE101" s="536"/>
      <c r="AF101" s="536"/>
      <c r="AG101" s="532"/>
      <c r="AH101" s="32"/>
      <c r="AI101" s="603"/>
      <c r="AJ101" s="532"/>
      <c r="AK101" s="32"/>
      <c r="AL101" s="116"/>
      <c r="AM101" s="116"/>
      <c r="AN101" s="104">
        <v>0.12723235388607995</v>
      </c>
      <c r="AO101" s="11">
        <v>36.918300000000002</v>
      </c>
      <c r="AP101" s="11">
        <v>23.373999999999999</v>
      </c>
      <c r="AQ101" s="11">
        <v>53.873980000000003</v>
      </c>
      <c r="AR101" s="10">
        <v>1025.2811999999999</v>
      </c>
      <c r="AS101" s="11">
        <v>6.7961</v>
      </c>
      <c r="AT101" s="10">
        <v>98.688999999999993</v>
      </c>
      <c r="AU101" s="11">
        <v>8.1150000000000002</v>
      </c>
      <c r="AV101" s="11">
        <v>0.53139999999999998</v>
      </c>
      <c r="AW101" s="11">
        <v>1.2788999999999999</v>
      </c>
      <c r="AX101" s="11">
        <v>37.010399999999997</v>
      </c>
      <c r="AY101" s="11">
        <v>23.275300000000001</v>
      </c>
      <c r="AZ101" s="11">
        <v>53.892892000000003</v>
      </c>
      <c r="BA101" s="10">
        <v>1025.4477999999999</v>
      </c>
      <c r="BB101" s="11">
        <v>5.4474</v>
      </c>
      <c r="BC101" s="10">
        <v>79.010000000000005</v>
      </c>
      <c r="BD101" s="11">
        <v>8.0589999999999993</v>
      </c>
      <c r="BE101" s="11">
        <v>1.3832</v>
      </c>
      <c r="BF101" s="11">
        <v>2.5979000000000001</v>
      </c>
      <c r="BG101" s="11">
        <v>6</v>
      </c>
    </row>
    <row r="102" spans="1:59">
      <c r="A102" s="29" t="s">
        <v>359</v>
      </c>
      <c r="B102" s="33">
        <v>43542</v>
      </c>
      <c r="C102" s="511">
        <v>2.3572705406588077</v>
      </c>
      <c r="D102" s="643">
        <v>2.4</v>
      </c>
      <c r="E102" s="604">
        <v>1</v>
      </c>
      <c r="F102" s="604">
        <v>1.93</v>
      </c>
      <c r="G102" s="604">
        <v>3.47</v>
      </c>
      <c r="H102" s="604">
        <v>1.45</v>
      </c>
      <c r="I102" s="29" t="s">
        <v>348</v>
      </c>
      <c r="J102" s="643">
        <v>3</v>
      </c>
      <c r="K102" s="29" t="s">
        <v>349</v>
      </c>
      <c r="L102" s="116">
        <v>1</v>
      </c>
      <c r="M102" s="607">
        <v>19.399999999999999</v>
      </c>
      <c r="N102" s="607">
        <v>135</v>
      </c>
      <c r="O102" s="643">
        <v>19</v>
      </c>
      <c r="P102" s="643">
        <v>140</v>
      </c>
      <c r="Q102" s="116">
        <v>2E-3</v>
      </c>
      <c r="R102" s="116">
        <v>0.11</v>
      </c>
      <c r="S102" s="116">
        <v>3.3000000000000002E-2</v>
      </c>
      <c r="T102" s="116">
        <v>0.03</v>
      </c>
      <c r="U102" s="31">
        <v>2</v>
      </c>
      <c r="V102" s="31">
        <v>1</v>
      </c>
      <c r="W102" s="29">
        <v>3</v>
      </c>
      <c r="X102" s="511">
        <v>0.108</v>
      </c>
      <c r="Y102" s="511">
        <v>3.1E-2</v>
      </c>
      <c r="Z102" s="511">
        <v>2.7999999999999997E-2</v>
      </c>
      <c r="AA102" s="643">
        <v>2</v>
      </c>
      <c r="AB102" s="29" t="s">
        <v>326</v>
      </c>
      <c r="AC102" s="643">
        <v>0.5</v>
      </c>
      <c r="AD102" s="32"/>
      <c r="AE102" s="536"/>
      <c r="AF102" s="536"/>
      <c r="AG102" s="532"/>
      <c r="AH102" s="32"/>
      <c r="AI102" s="603"/>
      <c r="AJ102" s="532"/>
      <c r="AK102" s="32"/>
      <c r="AL102" s="116"/>
      <c r="AM102" s="116"/>
      <c r="AN102" s="104">
        <v>0.11288407555222561</v>
      </c>
      <c r="AO102" s="11">
        <v>36.828400000000002</v>
      </c>
      <c r="AP102" s="11">
        <v>23.3172</v>
      </c>
      <c r="AQ102" s="11">
        <v>53.696041999999998</v>
      </c>
      <c r="AR102" s="10">
        <v>1025.2294999999999</v>
      </c>
      <c r="AS102" s="11">
        <v>6.9229000000000003</v>
      </c>
      <c r="AT102" s="10">
        <v>100.378</v>
      </c>
      <c r="AU102" s="11">
        <v>8.0779999999999994</v>
      </c>
      <c r="AV102" s="11">
        <v>0.82040000000000002</v>
      </c>
      <c r="AW102" s="11">
        <v>1.0107999999999999</v>
      </c>
      <c r="AX102" s="11">
        <v>36.822299999999998</v>
      </c>
      <c r="AY102" s="11">
        <v>23.071999999999999</v>
      </c>
      <c r="AZ102" s="11">
        <v>53.429982000000003</v>
      </c>
      <c r="BA102" s="10">
        <v>1025.3646000000001</v>
      </c>
      <c r="BB102" s="11">
        <v>6.0777999999999999</v>
      </c>
      <c r="BC102" s="10">
        <v>87.747</v>
      </c>
      <c r="BD102" s="11">
        <v>8.0429999999999993</v>
      </c>
      <c r="BE102" s="11">
        <v>2.0118</v>
      </c>
      <c r="BF102" s="11">
        <v>3.3058999999999998</v>
      </c>
      <c r="BG102" s="11">
        <v>4.8</v>
      </c>
    </row>
    <row r="103" spans="1:59">
      <c r="A103" s="29" t="s">
        <v>359</v>
      </c>
      <c r="B103" s="33">
        <v>43549</v>
      </c>
      <c r="C103" s="511">
        <v>3.2247928459121504</v>
      </c>
      <c r="D103" s="643">
        <v>3.2</v>
      </c>
      <c r="E103" s="604">
        <v>1</v>
      </c>
      <c r="F103" s="604">
        <v>2.82</v>
      </c>
      <c r="G103" s="604">
        <v>5.56</v>
      </c>
      <c r="H103" s="604">
        <v>1.1399999999999999</v>
      </c>
      <c r="I103" s="29" t="s">
        <v>348</v>
      </c>
      <c r="J103" s="643">
        <v>6</v>
      </c>
      <c r="K103" s="29" t="s">
        <v>349</v>
      </c>
      <c r="L103" s="116">
        <v>1</v>
      </c>
      <c r="M103" s="607">
        <v>21.4</v>
      </c>
      <c r="N103" s="607">
        <v>143</v>
      </c>
      <c r="O103" s="643">
        <v>21</v>
      </c>
      <c r="P103" s="643">
        <v>140</v>
      </c>
      <c r="Q103" s="116">
        <v>2E-3</v>
      </c>
      <c r="R103" s="116">
        <v>0.10199999999999999</v>
      </c>
      <c r="S103" s="116">
        <v>0.03</v>
      </c>
      <c r="T103" s="116">
        <v>2.7E-2</v>
      </c>
      <c r="U103" s="31">
        <v>2</v>
      </c>
      <c r="V103" s="31">
        <v>1</v>
      </c>
      <c r="W103" s="29">
        <v>3</v>
      </c>
      <c r="X103" s="511">
        <v>9.9999999999999992E-2</v>
      </c>
      <c r="Y103" s="511">
        <v>2.7999999999999997E-2</v>
      </c>
      <c r="Z103" s="511">
        <v>2.5000000000000001E-2</v>
      </c>
      <c r="AA103" s="643">
        <v>1.9</v>
      </c>
      <c r="AB103" s="29" t="s">
        <v>326</v>
      </c>
      <c r="AC103" s="643">
        <v>0.4</v>
      </c>
      <c r="AD103" s="32"/>
      <c r="AE103" s="536"/>
      <c r="AF103" s="536"/>
      <c r="AG103" s="532"/>
      <c r="AH103" s="32"/>
      <c r="AI103" s="603"/>
      <c r="AJ103" s="532"/>
      <c r="AK103" s="32"/>
      <c r="AL103" s="116"/>
      <c r="AM103" s="116"/>
      <c r="AN103" s="104">
        <v>9.7811660574666365E-2</v>
      </c>
      <c r="AO103" s="11">
        <v>36.894300000000001</v>
      </c>
      <c r="AP103" s="11">
        <v>22.881399999999999</v>
      </c>
      <c r="AQ103" s="11">
        <v>53.309465000000003</v>
      </c>
      <c r="AR103" s="10">
        <v>1025.4070999999999</v>
      </c>
      <c r="AS103" s="11">
        <v>6.9424000000000001</v>
      </c>
      <c r="AT103" s="10">
        <v>99.938999999999993</v>
      </c>
      <c r="AU103" s="11">
        <v>8.1</v>
      </c>
      <c r="AV103" s="11">
        <v>0.66269999999999996</v>
      </c>
      <c r="AW103" s="11">
        <v>1.4504999999999999</v>
      </c>
      <c r="AX103" s="11">
        <v>36.922699999999999</v>
      </c>
      <c r="AY103" s="11">
        <v>22.5444</v>
      </c>
      <c r="AZ103" s="11">
        <v>52.988869999999999</v>
      </c>
      <c r="BA103" s="10">
        <v>1025.5938000000001</v>
      </c>
      <c r="BB103" s="11">
        <v>6.7419000000000002</v>
      </c>
      <c r="BC103" s="10">
        <v>96.498000000000005</v>
      </c>
      <c r="BD103" s="11">
        <v>8.1</v>
      </c>
      <c r="BE103" s="11">
        <v>0.94610000000000005</v>
      </c>
      <c r="BF103" s="11">
        <v>2.4434</v>
      </c>
      <c r="BG103" s="11">
        <v>5.0999999999999996</v>
      </c>
    </row>
    <row r="104" spans="1:59">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537"/>
      <c r="AC104" s="537"/>
      <c r="AD104" s="26"/>
      <c r="AE104" s="26"/>
      <c r="AF104" s="26"/>
      <c r="AG104" s="26"/>
      <c r="AH104" s="104"/>
      <c r="AI104" s="104"/>
      <c r="AJ104" s="104"/>
      <c r="AK104" s="104"/>
      <c r="AL104" s="116"/>
      <c r="AM104" s="116"/>
      <c r="AN104" s="104"/>
      <c r="AO104" s="116"/>
      <c r="AP104" s="116"/>
      <c r="AQ104" s="116"/>
      <c r="AR104" s="116"/>
      <c r="AS104" s="116"/>
      <c r="AT104" s="116"/>
      <c r="AU104" s="116"/>
      <c r="AV104" s="116"/>
      <c r="AW104" s="116"/>
      <c r="AX104" s="116"/>
      <c r="AY104" s="116"/>
      <c r="AZ104" s="116"/>
      <c r="BA104" s="116"/>
      <c r="BB104" s="116"/>
      <c r="BC104" s="116"/>
      <c r="BD104" s="116"/>
      <c r="BE104" s="116"/>
      <c r="BF104" s="116"/>
      <c r="BG104" s="116"/>
    </row>
    <row r="105" spans="1:59">
      <c r="A105" s="29" t="s">
        <v>18</v>
      </c>
      <c r="B105" s="33">
        <v>43437</v>
      </c>
      <c r="C105" s="511">
        <v>2.9728816917905245</v>
      </c>
      <c r="D105" s="643">
        <v>3</v>
      </c>
      <c r="E105" s="29">
        <v>1</v>
      </c>
      <c r="F105" s="116">
        <v>2.08</v>
      </c>
      <c r="G105" s="116">
        <v>3.47</v>
      </c>
      <c r="H105" s="116">
        <v>1.82</v>
      </c>
      <c r="I105" s="29" t="s">
        <v>348</v>
      </c>
      <c r="J105" s="643">
        <v>3</v>
      </c>
      <c r="K105" s="29" t="s">
        <v>349</v>
      </c>
      <c r="L105" s="29">
        <v>1</v>
      </c>
      <c r="M105" s="29">
        <v>15.9</v>
      </c>
      <c r="N105" s="29">
        <v>108</v>
      </c>
      <c r="O105" s="643">
        <v>16</v>
      </c>
      <c r="P105" s="643">
        <v>110</v>
      </c>
      <c r="Q105" s="511">
        <v>0</v>
      </c>
      <c r="R105" s="511">
        <v>3.5000000000000003E-2</v>
      </c>
      <c r="S105" s="511">
        <v>1.2E-2</v>
      </c>
      <c r="T105" s="511">
        <v>0.01</v>
      </c>
      <c r="U105" s="31">
        <v>2</v>
      </c>
      <c r="V105" s="31">
        <v>1</v>
      </c>
      <c r="W105" s="29">
        <v>4</v>
      </c>
      <c r="X105" s="511">
        <v>3.5000000000000003E-2</v>
      </c>
      <c r="Y105" s="511">
        <v>1.2E-2</v>
      </c>
      <c r="Z105" s="511">
        <v>0.01</v>
      </c>
      <c r="AA105" s="643">
        <v>0.5</v>
      </c>
      <c r="AB105" s="29" t="s">
        <v>326</v>
      </c>
      <c r="AC105" s="643">
        <v>0.1</v>
      </c>
      <c r="AD105" s="32"/>
      <c r="AE105" s="536"/>
      <c r="AF105" s="536"/>
      <c r="AG105" s="532"/>
      <c r="AH105" s="32"/>
      <c r="AI105" s="532"/>
      <c r="AJ105" s="532"/>
      <c r="AK105" s="32"/>
      <c r="AL105" s="116"/>
      <c r="AM105" s="116"/>
      <c r="AN105" s="104">
        <v>9.6514938209909293E-2</v>
      </c>
      <c r="AO105" s="11">
        <v>35.9101</v>
      </c>
      <c r="AP105" s="11">
        <v>20.071300000000001</v>
      </c>
      <c r="AQ105" s="11">
        <v>49.100290000000001</v>
      </c>
      <c r="AR105" s="10">
        <v>1025.4378999999999</v>
      </c>
      <c r="AS105" s="11">
        <v>7.6369999999999996</v>
      </c>
      <c r="AT105" s="10">
        <v>103.96</v>
      </c>
      <c r="AU105" s="11">
        <v>8.1999999999999993</v>
      </c>
      <c r="AV105" s="11">
        <v>0.47639999999999999</v>
      </c>
      <c r="AW105" s="11">
        <v>0.6522</v>
      </c>
      <c r="AX105" s="11">
        <v>35.8765</v>
      </c>
      <c r="AY105" s="11">
        <v>19.598800000000001</v>
      </c>
      <c r="AZ105" s="11">
        <v>48.576200999999998</v>
      </c>
      <c r="BA105" s="10">
        <v>1025.6048000000001</v>
      </c>
      <c r="BB105" s="11">
        <v>7.6451000000000002</v>
      </c>
      <c r="BC105" s="10">
        <v>103.15300000000001</v>
      </c>
      <c r="BD105" s="11">
        <v>8.1999999999999993</v>
      </c>
      <c r="BE105" s="11">
        <v>0.66090000000000004</v>
      </c>
      <c r="BF105" s="11">
        <v>0.93279999999999996</v>
      </c>
      <c r="BG105" s="11">
        <v>10.5</v>
      </c>
    </row>
    <row r="106" spans="1:59">
      <c r="A106" s="29" t="s">
        <v>18</v>
      </c>
      <c r="B106" s="33">
        <v>43444</v>
      </c>
      <c r="C106" s="511">
        <v>2.2533426222115613</v>
      </c>
      <c r="D106" s="643">
        <v>2.2999999999999998</v>
      </c>
      <c r="E106" s="29">
        <v>1</v>
      </c>
      <c r="F106" s="116">
        <v>1.77</v>
      </c>
      <c r="G106" s="116">
        <v>4.08</v>
      </c>
      <c r="H106" s="116">
        <v>1.57</v>
      </c>
      <c r="I106" s="29" t="s">
        <v>348</v>
      </c>
      <c r="J106" s="643">
        <v>4</v>
      </c>
      <c r="K106" s="29" t="s">
        <v>349</v>
      </c>
      <c r="L106" s="29">
        <v>1</v>
      </c>
      <c r="M106" s="29">
        <v>16.600000000000001</v>
      </c>
      <c r="N106" s="29">
        <v>141</v>
      </c>
      <c r="O106" s="643">
        <v>17</v>
      </c>
      <c r="P106" s="643">
        <v>140</v>
      </c>
      <c r="Q106" s="29">
        <v>0</v>
      </c>
      <c r="R106" s="29">
        <v>4.1000000000000002E-2</v>
      </c>
      <c r="S106" s="29">
        <v>1.2999999999999999E-2</v>
      </c>
      <c r="T106" s="29">
        <v>1.0999999999999999E-2</v>
      </c>
      <c r="U106" s="31">
        <v>2</v>
      </c>
      <c r="V106" s="31">
        <v>1</v>
      </c>
      <c r="W106" s="29">
        <v>4</v>
      </c>
      <c r="X106" s="511">
        <v>4.1000000000000002E-2</v>
      </c>
      <c r="Y106" s="511">
        <v>1.2999999999999999E-2</v>
      </c>
      <c r="Z106" s="511">
        <v>1.0999999999999999E-2</v>
      </c>
      <c r="AA106" s="643">
        <v>0.6</v>
      </c>
      <c r="AB106" s="29" t="s">
        <v>326</v>
      </c>
      <c r="AC106" s="643">
        <v>0.1</v>
      </c>
      <c r="AD106" s="32"/>
      <c r="AE106" s="536"/>
      <c r="AF106" s="536"/>
      <c r="AG106" s="532"/>
      <c r="AH106" s="32"/>
      <c r="AI106" s="532"/>
      <c r="AJ106" s="532"/>
      <c r="AK106" s="32"/>
      <c r="AL106" s="116"/>
      <c r="AM106" s="116"/>
      <c r="AN106" s="104">
        <v>9.2278464041279096E-2</v>
      </c>
      <c r="AO106" s="11">
        <v>36.070900000000002</v>
      </c>
      <c r="AP106" s="11">
        <v>20.6416</v>
      </c>
      <c r="AQ106" s="11">
        <v>49.891919000000001</v>
      </c>
      <c r="AR106" s="10">
        <v>1025.4083000000001</v>
      </c>
      <c r="AS106" s="11">
        <v>7.3960999999999997</v>
      </c>
      <c r="AT106" s="10">
        <v>101.827</v>
      </c>
      <c r="AU106" s="11">
        <v>8.1999999999999993</v>
      </c>
      <c r="AV106" s="11">
        <v>0.53310000000000002</v>
      </c>
      <c r="AW106" s="11">
        <v>0.5716</v>
      </c>
      <c r="AX106" s="11">
        <v>36.016199999999998</v>
      </c>
      <c r="AY106" s="11">
        <v>20.433700000000002</v>
      </c>
      <c r="AZ106" s="11">
        <v>49.613706000000001</v>
      </c>
      <c r="BA106" s="10">
        <v>1025.4838999999999</v>
      </c>
      <c r="BB106" s="11">
        <v>7.4641999999999999</v>
      </c>
      <c r="BC106" s="10">
        <v>102.345</v>
      </c>
      <c r="BD106" s="11">
        <v>8.1999999999999993</v>
      </c>
      <c r="BE106" s="11">
        <v>0.62490000000000001</v>
      </c>
      <c r="BF106" s="11">
        <v>0.93079999999999996</v>
      </c>
      <c r="BG106" s="11">
        <v>8.1999999999999993</v>
      </c>
    </row>
    <row r="107" spans="1:59">
      <c r="A107" s="29" t="s">
        <v>18</v>
      </c>
      <c r="B107" s="33">
        <v>43451</v>
      </c>
      <c r="C107" s="511">
        <v>4.2600621999842749</v>
      </c>
      <c r="D107" s="643">
        <v>4.3</v>
      </c>
      <c r="E107" s="604">
        <v>1</v>
      </c>
      <c r="F107" s="604">
        <v>4.3</v>
      </c>
      <c r="G107" s="604">
        <v>5.17</v>
      </c>
      <c r="H107" s="604">
        <v>2.02</v>
      </c>
      <c r="I107" s="643">
        <v>4</v>
      </c>
      <c r="J107" s="643">
        <v>5</v>
      </c>
      <c r="K107" s="643">
        <v>2</v>
      </c>
      <c r="L107" s="116">
        <v>1</v>
      </c>
      <c r="M107" s="116">
        <v>15.3</v>
      </c>
      <c r="N107" s="116">
        <v>108</v>
      </c>
      <c r="O107" s="643">
        <v>15</v>
      </c>
      <c r="P107" s="643">
        <v>110</v>
      </c>
      <c r="Q107" s="29">
        <v>1E-3</v>
      </c>
      <c r="R107" s="29">
        <v>4.9000000000000002E-2</v>
      </c>
      <c r="S107" s="29">
        <v>1.6E-2</v>
      </c>
      <c r="T107" s="29">
        <v>1.4E-2</v>
      </c>
      <c r="U107" s="31">
        <v>2</v>
      </c>
      <c r="V107" s="31">
        <v>1</v>
      </c>
      <c r="W107" s="29">
        <v>4</v>
      </c>
      <c r="X107" s="511">
        <v>4.8000000000000001E-2</v>
      </c>
      <c r="Y107" s="511">
        <v>1.4999999999999999E-2</v>
      </c>
      <c r="Z107" s="511">
        <v>1.3000000000000001E-2</v>
      </c>
      <c r="AA107" s="643">
        <v>0.7</v>
      </c>
      <c r="AB107" s="29" t="s">
        <v>326</v>
      </c>
      <c r="AC107" s="643">
        <v>0.2</v>
      </c>
      <c r="AD107" s="32"/>
      <c r="AE107" s="536"/>
      <c r="AF107" s="536"/>
      <c r="AG107" s="532"/>
      <c r="AH107" s="32"/>
      <c r="AI107" s="532"/>
      <c r="AJ107" s="532"/>
      <c r="AK107" s="32"/>
      <c r="AL107" s="116"/>
      <c r="AM107" s="116"/>
      <c r="AN107" s="104">
        <v>8.1910568200036699E-2</v>
      </c>
      <c r="AO107" s="11">
        <v>36.217100000000002</v>
      </c>
      <c r="AP107" s="11">
        <v>21.3643</v>
      </c>
      <c r="AQ107" s="11">
        <v>50.832577000000001</v>
      </c>
      <c r="AR107" s="10">
        <v>1025.3219999999999</v>
      </c>
      <c r="AS107" s="11">
        <v>7.1969000000000003</v>
      </c>
      <c r="AT107" s="10">
        <v>100.46599999999999</v>
      </c>
      <c r="AU107" s="11">
        <v>8.2159999999999993</v>
      </c>
      <c r="AV107" s="11">
        <v>6.3299999999999995E-2</v>
      </c>
      <c r="AW107" s="11">
        <v>0.66690000000000005</v>
      </c>
      <c r="AX107" s="11">
        <v>36.212800000000001</v>
      </c>
      <c r="AY107" s="11">
        <v>21.2468</v>
      </c>
      <c r="AZ107" s="11">
        <v>50.710101000000002</v>
      </c>
      <c r="BA107" s="10">
        <v>1025.4172000000001</v>
      </c>
      <c r="BB107" s="11">
        <v>7.1965000000000003</v>
      </c>
      <c r="BC107" s="10">
        <v>100.247</v>
      </c>
      <c r="BD107" s="11">
        <v>8.2159999999999993</v>
      </c>
      <c r="BE107" s="11">
        <v>0.17050000000000001</v>
      </c>
      <c r="BF107" s="11">
        <v>0.93779999999999997</v>
      </c>
      <c r="BG107" s="11">
        <v>8.8000000000000007</v>
      </c>
    </row>
    <row r="108" spans="1:59">
      <c r="A108" s="29" t="s">
        <v>18</v>
      </c>
      <c r="B108" s="33">
        <v>43458</v>
      </c>
      <c r="C108" s="511">
        <v>8.2049457064056028</v>
      </c>
      <c r="D108" s="643">
        <v>8.1999999999999993</v>
      </c>
      <c r="E108" s="604">
        <v>1</v>
      </c>
      <c r="F108" s="604">
        <v>9.17</v>
      </c>
      <c r="G108" s="604">
        <v>5.54</v>
      </c>
      <c r="H108" s="604">
        <v>3.17</v>
      </c>
      <c r="I108" s="643">
        <v>9</v>
      </c>
      <c r="J108" s="643">
        <v>6</v>
      </c>
      <c r="K108" s="643">
        <v>3</v>
      </c>
      <c r="L108" s="604">
        <v>1</v>
      </c>
      <c r="M108" s="604">
        <v>18.5</v>
      </c>
      <c r="N108" s="604">
        <v>123</v>
      </c>
      <c r="O108" s="643">
        <v>18</v>
      </c>
      <c r="P108" s="643">
        <v>120</v>
      </c>
      <c r="Q108" s="116">
        <v>1E-3</v>
      </c>
      <c r="R108" s="116">
        <v>9.5000000000000001E-2</v>
      </c>
      <c r="S108" s="116">
        <v>2.9000000000000001E-2</v>
      </c>
      <c r="T108" s="116">
        <v>2.5999999999999999E-2</v>
      </c>
      <c r="U108" s="31">
        <v>2</v>
      </c>
      <c r="V108" s="31">
        <v>1</v>
      </c>
      <c r="W108" s="116">
        <v>4</v>
      </c>
      <c r="X108" s="511">
        <v>9.4E-2</v>
      </c>
      <c r="Y108" s="511">
        <v>2.8000000000000001E-2</v>
      </c>
      <c r="Z108" s="511">
        <v>2.4999999999999998E-2</v>
      </c>
      <c r="AA108" s="643">
        <v>1.3</v>
      </c>
      <c r="AB108" s="29" t="s">
        <v>326</v>
      </c>
      <c r="AC108" s="643">
        <v>0.3</v>
      </c>
      <c r="AD108" s="32"/>
      <c r="AE108" s="536"/>
      <c r="AF108" s="536"/>
      <c r="AG108" s="532"/>
      <c r="AH108" s="32"/>
      <c r="AI108" s="532"/>
      <c r="AJ108" s="532"/>
      <c r="AK108" s="32"/>
      <c r="AL108" s="116"/>
      <c r="AM108" s="116"/>
      <c r="AN108" s="104">
        <v>8.6719040350728166E-2</v>
      </c>
      <c r="AO108" s="11">
        <v>36.355899999999998</v>
      </c>
      <c r="AP108" s="11">
        <v>22.1663</v>
      </c>
      <c r="AQ108" s="11">
        <v>51.856544999999997</v>
      </c>
      <c r="AR108" s="10">
        <v>1025.2034000000001</v>
      </c>
      <c r="AS108" s="11">
        <v>6.9839000000000002</v>
      </c>
      <c r="AT108" s="10">
        <v>98.971999999999994</v>
      </c>
      <c r="AU108" s="11">
        <v>8.2249999999999996</v>
      </c>
      <c r="AV108" s="11">
        <v>0.29580000000000001</v>
      </c>
      <c r="AW108" s="11">
        <v>0.64229999999999998</v>
      </c>
      <c r="AX108" s="11">
        <v>36.358199999999997</v>
      </c>
      <c r="AY108" s="11">
        <v>21.7318</v>
      </c>
      <c r="AZ108" s="11">
        <v>51.404589999999999</v>
      </c>
      <c r="BA108" s="10">
        <v>1025.3915</v>
      </c>
      <c r="BB108" s="11">
        <v>6.0529000000000002</v>
      </c>
      <c r="BC108" s="10">
        <v>85.120999999999995</v>
      </c>
      <c r="BD108" s="11">
        <v>8.1920000000000002</v>
      </c>
      <c r="BE108" s="11">
        <v>1.5972</v>
      </c>
      <c r="BF108" s="11">
        <v>1.6867000000000001</v>
      </c>
      <c r="BG108" s="11">
        <v>8.1999999999999993</v>
      </c>
    </row>
    <row r="109" spans="1:59">
      <c r="A109" s="29" t="s">
        <v>18</v>
      </c>
      <c r="B109" s="33">
        <v>43472</v>
      </c>
      <c r="C109" s="511">
        <v>4.6802812424923728</v>
      </c>
      <c r="D109" s="643">
        <v>4.7</v>
      </c>
      <c r="E109" s="604">
        <v>1</v>
      </c>
      <c r="F109" s="604">
        <v>6.65</v>
      </c>
      <c r="G109" s="604">
        <v>5.03</v>
      </c>
      <c r="H109" s="604">
        <v>2.5099999999999998</v>
      </c>
      <c r="I109" s="643">
        <v>7</v>
      </c>
      <c r="J109" s="643">
        <v>5</v>
      </c>
      <c r="K109" s="643">
        <v>3</v>
      </c>
      <c r="L109" s="604">
        <v>1</v>
      </c>
      <c r="M109" s="604">
        <v>18.899999999999999</v>
      </c>
      <c r="N109" s="604">
        <v>170</v>
      </c>
      <c r="O109" s="643">
        <v>19</v>
      </c>
      <c r="P109" s="643">
        <v>170</v>
      </c>
      <c r="Q109" s="116">
        <v>1E-3</v>
      </c>
      <c r="R109" s="116">
        <v>0.115</v>
      </c>
      <c r="S109" s="116">
        <v>3.3000000000000002E-2</v>
      </c>
      <c r="T109" s="116">
        <v>2.8000000000000001E-2</v>
      </c>
      <c r="U109" s="31">
        <v>2</v>
      </c>
      <c r="V109" s="31">
        <v>1</v>
      </c>
      <c r="W109" s="116">
        <v>4</v>
      </c>
      <c r="X109" s="511">
        <v>0.114</v>
      </c>
      <c r="Y109" s="511">
        <v>3.2000000000000001E-2</v>
      </c>
      <c r="Z109" s="511">
        <v>2.7E-2</v>
      </c>
      <c r="AA109" s="643">
        <v>1.6</v>
      </c>
      <c r="AB109" s="29" t="s">
        <v>326</v>
      </c>
      <c r="AC109" s="643">
        <v>0.3</v>
      </c>
      <c r="AD109" s="32"/>
      <c r="AE109" s="536"/>
      <c r="AF109" s="536"/>
      <c r="AG109" s="532"/>
      <c r="AH109" s="32"/>
      <c r="AI109" s="532"/>
      <c r="AJ109" s="532"/>
      <c r="AK109" s="32"/>
      <c r="AL109" s="116"/>
      <c r="AM109" s="116"/>
      <c r="AN109" s="104">
        <v>9.4578999958140147E-2</v>
      </c>
      <c r="AO109" s="11">
        <v>36.522100000000002</v>
      </c>
      <c r="AP109" s="11">
        <v>22.472300000000001</v>
      </c>
      <c r="AQ109" s="11">
        <v>52.394013999999999</v>
      </c>
      <c r="AR109" s="10">
        <v>1025.2420999999999</v>
      </c>
      <c r="AS109" s="11">
        <v>6.8541999999999996</v>
      </c>
      <c r="AT109" s="10">
        <v>97.753</v>
      </c>
      <c r="AU109" s="11">
        <v>8.2080000000000002</v>
      </c>
      <c r="AV109" s="11">
        <v>0.4093</v>
      </c>
      <c r="AW109" s="11">
        <v>0.81010000000000004</v>
      </c>
      <c r="AX109" s="11">
        <v>36.570900000000002</v>
      </c>
      <c r="AY109" s="11">
        <v>22.2879</v>
      </c>
      <c r="AZ109" s="11">
        <v>52.265782999999999</v>
      </c>
      <c r="BA109" s="10">
        <v>1025.3981000000001</v>
      </c>
      <c r="BB109" s="11">
        <v>6.3120000000000003</v>
      </c>
      <c r="BC109" s="10">
        <v>89.754000000000005</v>
      </c>
      <c r="BD109" s="11">
        <v>8.18</v>
      </c>
      <c r="BE109" s="11">
        <v>0.79649999999999999</v>
      </c>
      <c r="BF109" s="11">
        <v>1.8226</v>
      </c>
      <c r="BG109" s="11">
        <v>9.9</v>
      </c>
    </row>
    <row r="110" spans="1:59">
      <c r="A110" s="29" t="s">
        <v>18</v>
      </c>
      <c r="B110" s="33">
        <v>43479</v>
      </c>
      <c r="C110" s="511">
        <v>1.7531903619398832</v>
      </c>
      <c r="D110" s="643">
        <v>1.8</v>
      </c>
      <c r="E110" s="604">
        <v>1</v>
      </c>
      <c r="F110" s="604">
        <v>2.84</v>
      </c>
      <c r="G110" s="604">
        <v>3.29</v>
      </c>
      <c r="H110" s="604">
        <v>1.92</v>
      </c>
      <c r="I110" s="29" t="s">
        <v>348</v>
      </c>
      <c r="J110" s="643">
        <v>3</v>
      </c>
      <c r="K110" s="29" t="s">
        <v>349</v>
      </c>
      <c r="L110" s="604">
        <v>1</v>
      </c>
      <c r="M110" s="604">
        <v>16.8</v>
      </c>
      <c r="N110" s="604">
        <v>128</v>
      </c>
      <c r="O110" s="643">
        <v>17</v>
      </c>
      <c r="P110" s="643">
        <v>130</v>
      </c>
      <c r="Q110" s="511">
        <v>1E-3</v>
      </c>
      <c r="R110" s="511">
        <v>7.1999999999999995E-2</v>
      </c>
      <c r="S110" s="511">
        <v>2.1000000000000001E-2</v>
      </c>
      <c r="T110" s="511">
        <v>1.9E-2</v>
      </c>
      <c r="U110" s="31">
        <v>2</v>
      </c>
      <c r="V110" s="31">
        <v>1</v>
      </c>
      <c r="W110" s="29">
        <v>4</v>
      </c>
      <c r="X110" s="511">
        <v>7.0999999999999994E-2</v>
      </c>
      <c r="Y110" s="511">
        <v>0.02</v>
      </c>
      <c r="Z110" s="511">
        <v>1.7999999999999999E-2</v>
      </c>
      <c r="AA110" s="643">
        <v>1</v>
      </c>
      <c r="AB110" s="29" t="s">
        <v>326</v>
      </c>
      <c r="AC110" s="643">
        <v>0.2</v>
      </c>
      <c r="AD110" s="32"/>
      <c r="AE110" s="536"/>
      <c r="AF110" s="536"/>
      <c r="AG110" s="532"/>
      <c r="AH110" s="32"/>
      <c r="AI110" s="532"/>
      <c r="AJ110" s="532"/>
      <c r="AK110" s="32"/>
      <c r="AL110" s="116"/>
      <c r="AM110" s="116"/>
      <c r="AN110" s="104">
        <v>9.264699462729073E-2</v>
      </c>
      <c r="AO110" s="11">
        <v>36.617600000000003</v>
      </c>
      <c r="AP110" s="11">
        <v>23.2471</v>
      </c>
      <c r="AQ110" s="11">
        <v>53.347765000000003</v>
      </c>
      <c r="AR110" s="10">
        <v>1025.0903000000001</v>
      </c>
      <c r="AS110" s="11">
        <v>6.9916</v>
      </c>
      <c r="AT110" s="10">
        <v>101.127</v>
      </c>
      <c r="AU110" s="11">
        <v>8.1523000000000003</v>
      </c>
      <c r="AV110" s="11">
        <v>0.33910000000000001</v>
      </c>
      <c r="AW110" s="11">
        <v>0.63449999999999995</v>
      </c>
      <c r="AX110" s="11">
        <v>36.628999999999998</v>
      </c>
      <c r="AY110" s="11">
        <v>23.0489</v>
      </c>
      <c r="AZ110" s="11">
        <v>53.155724999999997</v>
      </c>
      <c r="BA110" s="10">
        <v>1025.2194</v>
      </c>
      <c r="BB110" s="11">
        <v>6.8672000000000004</v>
      </c>
      <c r="BC110" s="10">
        <v>98.994</v>
      </c>
      <c r="BD110" s="11">
        <v>8.1523000000000003</v>
      </c>
      <c r="BE110" s="11">
        <v>0.58330000000000004</v>
      </c>
      <c r="BF110" s="11">
        <v>1.4177999999999999</v>
      </c>
      <c r="BG110" s="11">
        <v>8.6</v>
      </c>
    </row>
    <row r="111" spans="1:59">
      <c r="A111" s="29" t="s">
        <v>18</v>
      </c>
      <c r="B111" s="33">
        <v>43486</v>
      </c>
      <c r="C111" s="511">
        <v>0.67166392931848873</v>
      </c>
      <c r="D111" s="643">
        <v>0.7</v>
      </c>
      <c r="E111" s="604">
        <v>1</v>
      </c>
      <c r="F111" s="604">
        <v>-0.435</v>
      </c>
      <c r="G111" s="604">
        <v>3.58</v>
      </c>
      <c r="H111" s="604">
        <v>1.04</v>
      </c>
      <c r="I111" s="29" t="s">
        <v>348</v>
      </c>
      <c r="J111" s="643">
        <v>4</v>
      </c>
      <c r="K111" s="29" t="s">
        <v>349</v>
      </c>
      <c r="L111" s="604">
        <v>1</v>
      </c>
      <c r="M111" s="604">
        <v>16.3</v>
      </c>
      <c r="N111" s="604">
        <v>115</v>
      </c>
      <c r="O111" s="643">
        <v>16</v>
      </c>
      <c r="P111" s="643">
        <v>120</v>
      </c>
      <c r="Q111" s="511">
        <v>1E-3</v>
      </c>
      <c r="R111" s="511">
        <v>6.2E-2</v>
      </c>
      <c r="S111" s="511">
        <v>1.9E-2</v>
      </c>
      <c r="T111" s="511">
        <v>1.7000000000000001E-2</v>
      </c>
      <c r="U111" s="31">
        <v>2</v>
      </c>
      <c r="V111" s="31">
        <v>1</v>
      </c>
      <c r="W111" s="29">
        <v>4</v>
      </c>
      <c r="X111" s="511">
        <v>6.0999999999999999E-2</v>
      </c>
      <c r="Y111" s="511">
        <v>1.7999999999999999E-2</v>
      </c>
      <c r="Z111" s="511">
        <v>1.6E-2</v>
      </c>
      <c r="AA111" s="643">
        <v>0.9</v>
      </c>
      <c r="AB111" s="29" t="s">
        <v>326</v>
      </c>
      <c r="AC111" s="643">
        <v>0.2</v>
      </c>
      <c r="AD111" s="32"/>
      <c r="AE111" s="536"/>
      <c r="AF111" s="536"/>
      <c r="AG111" s="532"/>
      <c r="AH111" s="32"/>
      <c r="AI111" s="32"/>
      <c r="AJ111" s="32"/>
      <c r="AK111" s="532"/>
      <c r="AL111" s="532"/>
      <c r="AM111" s="32"/>
      <c r="AN111" s="104">
        <v>9.0959017626551134E-2</v>
      </c>
      <c r="AO111" s="11">
        <v>36.649500000000003</v>
      </c>
      <c r="AP111" s="11">
        <v>23.122699999999998</v>
      </c>
      <c r="AQ111" s="11">
        <v>53.255057999999998</v>
      </c>
      <c r="AR111" s="10">
        <v>1025.1510000000001</v>
      </c>
      <c r="AS111" s="11">
        <v>6.9813999999999998</v>
      </c>
      <c r="AT111" s="10">
        <v>100.78100000000001</v>
      </c>
      <c r="AU111" s="11">
        <v>8.0419999999999998</v>
      </c>
      <c r="AV111" s="11">
        <v>0.39979999999999999</v>
      </c>
      <c r="AW111" s="11">
        <v>0.64290000000000003</v>
      </c>
      <c r="AX111" s="11">
        <v>36.627400000000002</v>
      </c>
      <c r="AY111" s="11">
        <v>22.858499999999999</v>
      </c>
      <c r="AZ111" s="11">
        <v>52.948756000000003</v>
      </c>
      <c r="BA111" s="10">
        <v>1025.2716</v>
      </c>
      <c r="BB111" s="11">
        <v>6.0967000000000002</v>
      </c>
      <c r="BC111" s="10">
        <v>87.593999999999994</v>
      </c>
      <c r="BD111" s="11">
        <v>8.01</v>
      </c>
      <c r="BE111" s="11">
        <v>1.0503</v>
      </c>
      <c r="BF111" s="11">
        <v>2.4466000000000001</v>
      </c>
      <c r="BG111" s="11">
        <v>7.7</v>
      </c>
    </row>
    <row r="112" spans="1:59">
      <c r="A112" s="29" t="s">
        <v>18</v>
      </c>
      <c r="B112" s="33">
        <v>43494</v>
      </c>
      <c r="C112" s="511">
        <v>2.215917561492363</v>
      </c>
      <c r="D112" s="643">
        <v>2.2000000000000002</v>
      </c>
      <c r="E112" s="604">
        <v>1</v>
      </c>
      <c r="F112" s="604">
        <v>2.27</v>
      </c>
      <c r="G112" s="604">
        <v>3.28</v>
      </c>
      <c r="H112" s="604">
        <v>0.80300000000000005</v>
      </c>
      <c r="I112" s="29" t="s">
        <v>348</v>
      </c>
      <c r="J112" s="643">
        <v>3</v>
      </c>
      <c r="K112" s="29" t="s">
        <v>349</v>
      </c>
      <c r="L112" s="604">
        <v>1</v>
      </c>
      <c r="M112" s="604">
        <v>18</v>
      </c>
      <c r="N112" s="604">
        <v>147</v>
      </c>
      <c r="O112" s="643">
        <v>18</v>
      </c>
      <c r="P112" s="643">
        <v>150</v>
      </c>
      <c r="Q112" s="511">
        <v>1E-3</v>
      </c>
      <c r="R112" s="511">
        <v>6.2E-2</v>
      </c>
      <c r="S112" s="511">
        <v>1.7999999999999999E-2</v>
      </c>
      <c r="T112" s="511">
        <v>1.6E-2</v>
      </c>
      <c r="U112" s="31">
        <v>2</v>
      </c>
      <c r="V112" s="31">
        <v>1</v>
      </c>
      <c r="W112" s="29">
        <v>4</v>
      </c>
      <c r="X112" s="511">
        <v>6.0999999999999999E-2</v>
      </c>
      <c r="Y112" s="511">
        <v>1.6999999999999998E-2</v>
      </c>
      <c r="Z112" s="511">
        <v>1.4999999999999999E-2</v>
      </c>
      <c r="AA112" s="643">
        <v>0.9</v>
      </c>
      <c r="AB112" s="29" t="s">
        <v>326</v>
      </c>
      <c r="AC112" s="643">
        <v>0.2</v>
      </c>
      <c r="AD112" s="32"/>
      <c r="AE112" s="536"/>
      <c r="AF112" s="536"/>
      <c r="AG112" s="532"/>
      <c r="AH112" s="32"/>
      <c r="AI112" s="532"/>
      <c r="AJ112" s="532"/>
      <c r="AK112" s="32"/>
      <c r="AL112" s="116"/>
      <c r="AM112" s="116"/>
      <c r="AN112" s="104">
        <v>0.12728874008828098</v>
      </c>
      <c r="AO112" s="11">
        <v>36.722499999999997</v>
      </c>
      <c r="AP112" s="11">
        <v>22.1601</v>
      </c>
      <c r="AQ112" s="11">
        <v>52.314138999999997</v>
      </c>
      <c r="AR112" s="10">
        <v>1025.4845</v>
      </c>
      <c r="AS112" s="11">
        <v>6.8990999999999998</v>
      </c>
      <c r="AT112" s="10">
        <v>97.968999999999994</v>
      </c>
      <c r="AU112" s="11">
        <v>8.0489999999999995</v>
      </c>
      <c r="AV112" s="11">
        <v>0.36730000000000002</v>
      </c>
      <c r="AW112" s="11">
        <v>0.88549999999999995</v>
      </c>
      <c r="AX112" s="11">
        <v>36.745600000000003</v>
      </c>
      <c r="AY112" s="11">
        <v>21.648099999999999</v>
      </c>
      <c r="AZ112" s="11">
        <v>51.801495000000003</v>
      </c>
      <c r="BA112" s="10">
        <v>1025.7113999999999</v>
      </c>
      <c r="BB112" s="11">
        <v>6.9351000000000003</v>
      </c>
      <c r="BC112" s="10">
        <v>97.602999999999994</v>
      </c>
      <c r="BD112" s="11">
        <v>8.0579999999999998</v>
      </c>
      <c r="BE112" s="11">
        <v>0.47649999999999998</v>
      </c>
      <c r="BF112" s="11">
        <v>1.2397</v>
      </c>
      <c r="BG112" s="11">
        <v>6.5</v>
      </c>
    </row>
    <row r="113" spans="1:59">
      <c r="A113" s="29" t="s">
        <v>18</v>
      </c>
      <c r="B113" s="33">
        <v>43500</v>
      </c>
      <c r="C113" s="511">
        <v>0.97464929588790261</v>
      </c>
      <c r="D113" s="643">
        <v>1</v>
      </c>
      <c r="E113" s="604">
        <v>1</v>
      </c>
      <c r="F113" s="604">
        <v>0.79600000000000004</v>
      </c>
      <c r="G113" s="604">
        <v>2.69</v>
      </c>
      <c r="H113" s="604">
        <v>1.18</v>
      </c>
      <c r="I113" s="29" t="s">
        <v>348</v>
      </c>
      <c r="J113" s="643">
        <v>3</v>
      </c>
      <c r="K113" s="29" t="s">
        <v>349</v>
      </c>
      <c r="L113" s="604">
        <v>1</v>
      </c>
      <c r="M113" s="604">
        <v>17.600000000000001</v>
      </c>
      <c r="N113" s="604">
        <v>137</v>
      </c>
      <c r="O113" s="643">
        <v>18</v>
      </c>
      <c r="P113" s="643">
        <v>140</v>
      </c>
      <c r="Q113" s="511">
        <v>1E-3</v>
      </c>
      <c r="R113" s="511">
        <v>0.109</v>
      </c>
      <c r="S113" s="511">
        <v>3.2000000000000001E-2</v>
      </c>
      <c r="T113" s="511">
        <v>2.9000000000000001E-2</v>
      </c>
      <c r="U113" s="31">
        <v>2</v>
      </c>
      <c r="V113" s="31">
        <v>1</v>
      </c>
      <c r="W113" s="29">
        <v>4</v>
      </c>
      <c r="X113" s="511">
        <v>0.108</v>
      </c>
      <c r="Y113" s="511">
        <v>3.1E-2</v>
      </c>
      <c r="Z113" s="511">
        <v>2.8000000000000001E-2</v>
      </c>
      <c r="AA113" s="643">
        <v>1.5</v>
      </c>
      <c r="AB113" s="29" t="s">
        <v>326</v>
      </c>
      <c r="AC113" s="643">
        <v>0.3</v>
      </c>
      <c r="AD113" s="32"/>
      <c r="AE113" s="536"/>
      <c r="AF113" s="536"/>
      <c r="AG113" s="532"/>
      <c r="AH113" s="32"/>
      <c r="AI113" s="532"/>
      <c r="AJ113" s="532"/>
      <c r="AK113" s="32"/>
      <c r="AL113" s="116"/>
      <c r="AM113" s="116"/>
      <c r="AN113" s="104">
        <v>0.13382824613836058</v>
      </c>
      <c r="AO113" s="11">
        <v>36.774999999999999</v>
      </c>
      <c r="AP113" s="11">
        <v>22.2301</v>
      </c>
      <c r="AQ113" s="11">
        <v>52.455584999999999</v>
      </c>
      <c r="AR113" s="10">
        <v>1025.5032000000001</v>
      </c>
      <c r="AS113" s="11">
        <v>6.8552</v>
      </c>
      <c r="AT113" s="10">
        <v>97.494</v>
      </c>
      <c r="AU113" s="11">
        <v>8.1349999999999998</v>
      </c>
      <c r="AV113" s="11">
        <v>0.93469999999999998</v>
      </c>
      <c r="AW113" s="11">
        <v>1.0919000000000001</v>
      </c>
      <c r="AX113" s="11">
        <v>36.782400000000003</v>
      </c>
      <c r="AY113" s="11">
        <v>22.071999999999999</v>
      </c>
      <c r="AZ113" s="11">
        <v>52.301994999999998</v>
      </c>
      <c r="BA113" s="10">
        <v>1025.6203</v>
      </c>
      <c r="BB113" s="11">
        <v>6.9126000000000003</v>
      </c>
      <c r="BC113" s="10">
        <v>98.042000000000002</v>
      </c>
      <c r="BD113" s="11">
        <v>8.1519999999999992</v>
      </c>
      <c r="BE113" s="11">
        <v>1.1520999999999999</v>
      </c>
      <c r="BF113" s="11">
        <v>3.2614000000000001</v>
      </c>
      <c r="BG113" s="11">
        <v>5.4</v>
      </c>
    </row>
    <row r="114" spans="1:59">
      <c r="A114" s="29" t="s">
        <v>18</v>
      </c>
      <c r="B114" s="33">
        <v>43507</v>
      </c>
      <c r="C114" s="511">
        <v>0.79454305047681906</v>
      </c>
      <c r="D114" s="643">
        <v>0.8</v>
      </c>
      <c r="E114" s="604">
        <v>1</v>
      </c>
      <c r="F114" s="604">
        <v>2.64</v>
      </c>
      <c r="G114" s="604">
        <v>2.21</v>
      </c>
      <c r="H114" s="604">
        <v>1.34</v>
      </c>
      <c r="I114" s="29" t="s">
        <v>348</v>
      </c>
      <c r="J114" s="643">
        <v>2</v>
      </c>
      <c r="K114" s="29" t="s">
        <v>349</v>
      </c>
      <c r="L114" s="116">
        <v>1</v>
      </c>
      <c r="M114" s="116">
        <v>17.100000000000001</v>
      </c>
      <c r="N114" s="116">
        <v>132</v>
      </c>
      <c r="O114" s="643">
        <v>17</v>
      </c>
      <c r="P114" s="643">
        <v>130</v>
      </c>
      <c r="Q114" s="511">
        <v>2E-3</v>
      </c>
      <c r="R114" s="511">
        <v>9.1999999999999998E-2</v>
      </c>
      <c r="S114" s="511">
        <v>2.8000000000000001E-2</v>
      </c>
      <c r="T114" s="511">
        <v>2.5000000000000001E-2</v>
      </c>
      <c r="U114" s="31">
        <v>2</v>
      </c>
      <c r="V114" s="31">
        <v>1</v>
      </c>
      <c r="W114" s="29">
        <v>4</v>
      </c>
      <c r="X114" s="511">
        <v>0.09</v>
      </c>
      <c r="Y114" s="511">
        <v>2.6000000000000002E-2</v>
      </c>
      <c r="Z114" s="511">
        <v>2.3E-2</v>
      </c>
      <c r="AA114" s="643">
        <v>1.3</v>
      </c>
      <c r="AB114" s="29" t="s">
        <v>326</v>
      </c>
      <c r="AC114" s="643">
        <v>0.3</v>
      </c>
      <c r="AD114" s="32"/>
      <c r="AE114" s="536"/>
      <c r="AF114" s="536"/>
      <c r="AG114" s="532"/>
      <c r="AH114" s="32"/>
      <c r="AI114" s="532"/>
      <c r="AJ114" s="532"/>
      <c r="AK114" s="32"/>
      <c r="AL114" s="116"/>
      <c r="AM114" s="116"/>
      <c r="AN114" s="104">
        <v>0.11796350112426923</v>
      </c>
      <c r="AO114" s="11">
        <v>36.825400000000002</v>
      </c>
      <c r="AP114" s="11">
        <v>22.7499</v>
      </c>
      <c r="AQ114" s="11">
        <v>53.079332999999998</v>
      </c>
      <c r="AR114" s="10">
        <v>1025.393</v>
      </c>
      <c r="AS114" s="11">
        <v>7.0008999999999997</v>
      </c>
      <c r="AT114" s="10">
        <v>100.509</v>
      </c>
      <c r="AU114" s="11">
        <v>8.0690000000000008</v>
      </c>
      <c r="AV114" s="11">
        <v>0.64890000000000003</v>
      </c>
      <c r="AW114" s="11">
        <v>0.94040000000000001</v>
      </c>
      <c r="AX114" s="11">
        <v>36.826099999999997</v>
      </c>
      <c r="AY114" s="11">
        <v>22.612200000000001</v>
      </c>
      <c r="AZ114" s="11">
        <v>52.938681000000003</v>
      </c>
      <c r="BA114" s="10">
        <v>1025.4993999999999</v>
      </c>
      <c r="BB114" s="11">
        <v>6.9622999999999999</v>
      </c>
      <c r="BC114" s="10">
        <v>99.715999999999994</v>
      </c>
      <c r="BD114" s="11">
        <v>8.0779999999999994</v>
      </c>
      <c r="BE114" s="11">
        <v>0.53300000000000003</v>
      </c>
      <c r="BF114" s="11">
        <v>1.3431999999999999</v>
      </c>
      <c r="BG114" s="11">
        <v>5.2</v>
      </c>
    </row>
    <row r="115" spans="1:59">
      <c r="A115" s="29" t="s">
        <v>18</v>
      </c>
      <c r="B115" s="33">
        <v>43514</v>
      </c>
      <c r="C115" s="511">
        <v>1.7243274415612495</v>
      </c>
      <c r="D115" s="643">
        <v>1.7</v>
      </c>
      <c r="E115" s="604">
        <v>1</v>
      </c>
      <c r="F115" s="604">
        <v>1.64</v>
      </c>
      <c r="G115" s="604">
        <v>2.44</v>
      </c>
      <c r="H115" s="604">
        <v>1.44</v>
      </c>
      <c r="I115" s="29" t="s">
        <v>348</v>
      </c>
      <c r="J115" s="643">
        <v>2</v>
      </c>
      <c r="K115" s="29" t="s">
        <v>349</v>
      </c>
      <c r="L115" s="116">
        <v>1</v>
      </c>
      <c r="M115" s="116">
        <v>18.7</v>
      </c>
      <c r="N115" s="116">
        <v>142</v>
      </c>
      <c r="O115" s="643">
        <v>19</v>
      </c>
      <c r="P115" s="643">
        <v>140</v>
      </c>
      <c r="Q115" s="511">
        <v>2E-3</v>
      </c>
      <c r="R115" s="511">
        <v>0.129</v>
      </c>
      <c r="S115" s="511">
        <v>3.7999999999999999E-2</v>
      </c>
      <c r="T115" s="511">
        <v>3.5000000000000003E-2</v>
      </c>
      <c r="U115" s="31">
        <v>2</v>
      </c>
      <c r="V115" s="31">
        <v>1</v>
      </c>
      <c r="W115" s="29">
        <v>3</v>
      </c>
      <c r="X115" s="511">
        <v>0.127</v>
      </c>
      <c r="Y115" s="511">
        <v>3.5999999999999997E-2</v>
      </c>
      <c r="Z115" s="511">
        <v>3.3000000000000002E-2</v>
      </c>
      <c r="AA115" s="643">
        <v>2.4</v>
      </c>
      <c r="AB115" s="29" t="s">
        <v>326</v>
      </c>
      <c r="AC115" s="643">
        <v>0.5</v>
      </c>
      <c r="AD115" s="32"/>
      <c r="AE115" s="536"/>
      <c r="AF115" s="536"/>
      <c r="AG115" s="532"/>
      <c r="AH115" s="32"/>
      <c r="AI115" s="603"/>
      <c r="AJ115" s="532"/>
      <c r="AK115" s="32"/>
      <c r="AL115" s="116"/>
      <c r="AM115" s="116"/>
      <c r="AN115" s="104">
        <v>0.14379994003195501</v>
      </c>
      <c r="AO115" s="11">
        <v>36.823300000000003</v>
      </c>
      <c r="AP115" s="11">
        <v>22.767600000000002</v>
      </c>
      <c r="AQ115" s="11">
        <v>53.095770999999999</v>
      </c>
      <c r="AR115" s="10">
        <v>1025.3857</v>
      </c>
      <c r="AS115" s="11">
        <v>6.8743999999999996</v>
      </c>
      <c r="AT115" s="10">
        <v>98.721999999999994</v>
      </c>
      <c r="AU115" s="11">
        <v>8.1170000000000009</v>
      </c>
      <c r="AV115" s="11">
        <v>0.93969999999999998</v>
      </c>
      <c r="AW115" s="11">
        <v>1.5749</v>
      </c>
      <c r="AX115" s="11">
        <v>36.861899999999999</v>
      </c>
      <c r="AY115" s="11">
        <v>22.6248</v>
      </c>
      <c r="AZ115" s="11">
        <v>52.997781000000003</v>
      </c>
      <c r="BA115" s="10">
        <v>1025.5220999999999</v>
      </c>
      <c r="BB115" s="11">
        <v>6.9585999999999997</v>
      </c>
      <c r="BC115" s="10">
        <v>99.704999999999998</v>
      </c>
      <c r="BD115" s="11">
        <v>8.1319999999999997</v>
      </c>
      <c r="BE115" s="11">
        <v>1.0680000000000001</v>
      </c>
      <c r="BF115" s="11">
        <v>2.8184999999999998</v>
      </c>
      <c r="BG115" s="11">
        <v>4.4000000000000004</v>
      </c>
    </row>
    <row r="116" spans="1:59">
      <c r="A116" s="29" t="s">
        <v>18</v>
      </c>
      <c r="B116" s="33">
        <v>43521</v>
      </c>
      <c r="C116" s="511">
        <v>0.83033099987360881</v>
      </c>
      <c r="D116" s="643">
        <v>0.8</v>
      </c>
      <c r="E116" s="604">
        <v>1</v>
      </c>
      <c r="F116" s="604">
        <v>0.86199999999999999</v>
      </c>
      <c r="G116" s="604">
        <v>2.2799999999999998</v>
      </c>
      <c r="H116" s="604">
        <v>1.27</v>
      </c>
      <c r="I116" s="29" t="s">
        <v>348</v>
      </c>
      <c r="J116" s="643">
        <v>2</v>
      </c>
      <c r="K116" s="29" t="s">
        <v>349</v>
      </c>
      <c r="L116" s="116">
        <v>1</v>
      </c>
      <c r="M116" s="116">
        <v>14.6</v>
      </c>
      <c r="N116" s="116">
        <v>124</v>
      </c>
      <c r="O116" s="643">
        <v>15</v>
      </c>
      <c r="P116" s="643">
        <v>120</v>
      </c>
      <c r="Q116" s="511">
        <v>1.9E-2</v>
      </c>
      <c r="R116" s="511">
        <v>0.112</v>
      </c>
      <c r="S116" s="511">
        <v>4.5999999999999999E-2</v>
      </c>
      <c r="T116" s="511">
        <v>4.2999999999999997E-2</v>
      </c>
      <c r="U116" s="31">
        <v>2</v>
      </c>
      <c r="V116" s="31">
        <v>1</v>
      </c>
      <c r="W116" s="29">
        <v>4</v>
      </c>
      <c r="X116" s="511">
        <v>9.2999999999999999E-2</v>
      </c>
      <c r="Y116" s="511">
        <v>2.7E-2</v>
      </c>
      <c r="Z116" s="511">
        <v>2.3999999999999997E-2</v>
      </c>
      <c r="AA116" s="643">
        <v>1.3</v>
      </c>
      <c r="AB116" s="29" t="s">
        <v>326</v>
      </c>
      <c r="AC116" s="643">
        <v>0.3</v>
      </c>
      <c r="AD116" s="32"/>
      <c r="AE116" s="536"/>
      <c r="AF116" s="536"/>
      <c r="AG116" s="532"/>
      <c r="AH116" s="32"/>
      <c r="AI116" s="603"/>
      <c r="AJ116" s="532"/>
      <c r="AK116" s="32"/>
      <c r="AL116" s="116"/>
      <c r="AM116" s="116"/>
      <c r="AN116" s="104">
        <v>0.12034365715860407</v>
      </c>
      <c r="AO116" s="11">
        <v>36.865400000000001</v>
      </c>
      <c r="AP116" s="11">
        <v>23.233699999999999</v>
      </c>
      <c r="AQ116" s="11">
        <v>53.653514000000001</v>
      </c>
      <c r="AR116" s="10">
        <v>1025.2824000000001</v>
      </c>
      <c r="AS116" s="11">
        <v>6.9874000000000001</v>
      </c>
      <c r="AT116" s="10">
        <v>101.188</v>
      </c>
      <c r="AU116" s="11">
        <v>8.1449999999999996</v>
      </c>
      <c r="AV116" s="11">
        <v>0.46060000000000001</v>
      </c>
      <c r="AW116" s="11">
        <v>1.0968</v>
      </c>
      <c r="AX116" s="11">
        <v>36.862499999999997</v>
      </c>
      <c r="AY116" s="11">
        <v>23.0366</v>
      </c>
      <c r="AZ116" s="11">
        <v>53.443233999999997</v>
      </c>
      <c r="BA116" s="10">
        <v>1025.4019000000001</v>
      </c>
      <c r="BB116" s="11">
        <v>7.1391999999999998</v>
      </c>
      <c r="BC116" s="10">
        <v>103.03100000000001</v>
      </c>
      <c r="BD116" s="11">
        <v>8.157</v>
      </c>
      <c r="BE116" s="11">
        <v>0.55669999999999997</v>
      </c>
      <c r="BF116" s="11">
        <v>1.9858</v>
      </c>
      <c r="BG116" s="11">
        <v>4.0999999999999996</v>
      </c>
    </row>
    <row r="117" spans="1:59">
      <c r="A117" s="29" t="s">
        <v>18</v>
      </c>
      <c r="B117" s="33">
        <v>43528</v>
      </c>
      <c r="C117" s="511">
        <v>3.302670949970393</v>
      </c>
      <c r="D117" s="643">
        <v>3.3</v>
      </c>
      <c r="E117" s="604">
        <v>1</v>
      </c>
      <c r="F117" s="604">
        <v>3.41</v>
      </c>
      <c r="G117" s="604">
        <v>3.06</v>
      </c>
      <c r="H117" s="604">
        <v>1.41</v>
      </c>
      <c r="I117" s="643">
        <v>3</v>
      </c>
      <c r="J117" s="643">
        <v>3</v>
      </c>
      <c r="K117" s="29" t="s">
        <v>349</v>
      </c>
      <c r="L117" s="116">
        <v>1</v>
      </c>
      <c r="M117" s="116">
        <v>17.5</v>
      </c>
      <c r="N117" s="116">
        <v>148</v>
      </c>
      <c r="O117" s="643">
        <v>18</v>
      </c>
      <c r="P117" s="643">
        <v>150</v>
      </c>
      <c r="Q117" s="511">
        <v>1.6E-2</v>
      </c>
      <c r="R117" s="511">
        <v>0.11</v>
      </c>
      <c r="S117" s="511">
        <v>4.2999999999999997E-2</v>
      </c>
      <c r="T117" s="511">
        <v>4.1000000000000002E-2</v>
      </c>
      <c r="U117" s="31">
        <v>2</v>
      </c>
      <c r="V117" s="31">
        <v>1</v>
      </c>
      <c r="W117" s="29">
        <v>4</v>
      </c>
      <c r="X117" s="511">
        <v>9.4E-2</v>
      </c>
      <c r="Y117" s="511">
        <v>2.6999999999999996E-2</v>
      </c>
      <c r="Z117" s="511">
        <v>2.5000000000000001E-2</v>
      </c>
      <c r="AA117" s="643">
        <v>1.3</v>
      </c>
      <c r="AB117" s="29" t="s">
        <v>326</v>
      </c>
      <c r="AC117" s="643">
        <v>0.3</v>
      </c>
      <c r="AD117" s="32"/>
      <c r="AE117" s="536"/>
      <c r="AF117" s="536"/>
      <c r="AG117" s="532"/>
      <c r="AH117" s="32"/>
      <c r="AI117" s="603"/>
      <c r="AJ117" s="532"/>
      <c r="AK117" s="32"/>
      <c r="AL117" s="116"/>
      <c r="AM117" s="116"/>
      <c r="AN117" s="104">
        <v>0.11742404331434214</v>
      </c>
      <c r="AO117" s="11">
        <v>36.865499999999997</v>
      </c>
      <c r="AP117" s="11">
        <v>23.1904</v>
      </c>
      <c r="AQ117" s="11">
        <v>53.606771000000002</v>
      </c>
      <c r="AR117" s="10">
        <v>1025.2950000000001</v>
      </c>
      <c r="AS117" s="11">
        <v>6.8025000000000002</v>
      </c>
      <c r="AT117" s="10">
        <v>98.436000000000007</v>
      </c>
      <c r="AU117" s="11">
        <v>8.1039999999999992</v>
      </c>
      <c r="AV117" s="11">
        <v>0.52149999999999996</v>
      </c>
      <c r="AW117" s="11">
        <v>1.1686000000000001</v>
      </c>
      <c r="AX117" s="11">
        <v>36.893900000000002</v>
      </c>
      <c r="AY117" s="11">
        <v>23.016999999999999</v>
      </c>
      <c r="AZ117" s="11">
        <v>53.462135000000004</v>
      </c>
      <c r="BA117" s="10">
        <v>1025.4296999999999</v>
      </c>
      <c r="BB117" s="11">
        <v>6.7619999999999996</v>
      </c>
      <c r="BC117" s="10">
        <v>97.572000000000003</v>
      </c>
      <c r="BD117" s="11">
        <v>8.0969999999999995</v>
      </c>
      <c r="BE117" s="11">
        <v>0.75970000000000004</v>
      </c>
      <c r="BF117" s="11">
        <v>2.3218999999999999</v>
      </c>
      <c r="BG117" s="11">
        <v>5.8</v>
      </c>
    </row>
    <row r="118" spans="1:59">
      <c r="A118" s="29" t="s">
        <v>18</v>
      </c>
      <c r="B118" s="33">
        <v>43535</v>
      </c>
      <c r="C118" s="605">
        <v>16.369034561483172</v>
      </c>
      <c r="D118" s="643">
        <v>16</v>
      </c>
      <c r="E118" s="604">
        <v>1</v>
      </c>
      <c r="F118" s="604">
        <v>17.5</v>
      </c>
      <c r="G118" s="604">
        <v>5.39</v>
      </c>
      <c r="H118" s="604">
        <v>4.1100000000000003</v>
      </c>
      <c r="I118" s="643">
        <v>18</v>
      </c>
      <c r="J118" s="643">
        <v>5</v>
      </c>
      <c r="K118" s="643">
        <v>4</v>
      </c>
      <c r="L118" s="116">
        <v>1</v>
      </c>
      <c r="M118" s="116">
        <v>19.7</v>
      </c>
      <c r="N118" s="116">
        <v>179</v>
      </c>
      <c r="O118" s="643">
        <v>20</v>
      </c>
      <c r="P118" s="643">
        <v>180</v>
      </c>
      <c r="Q118" s="511">
        <v>1E-3</v>
      </c>
      <c r="R118" s="511">
        <v>0.127</v>
      </c>
      <c r="S118" s="511">
        <v>3.6999999999999998E-2</v>
      </c>
      <c r="T118" s="511">
        <v>3.4000000000000002E-2</v>
      </c>
      <c r="U118" s="31">
        <v>2</v>
      </c>
      <c r="V118" s="31">
        <v>1</v>
      </c>
      <c r="W118" s="29">
        <v>3</v>
      </c>
      <c r="X118" s="511">
        <v>0.126</v>
      </c>
      <c r="Y118" s="511">
        <v>3.5999999999999997E-2</v>
      </c>
      <c r="Z118" s="511">
        <v>3.3000000000000002E-2</v>
      </c>
      <c r="AA118" s="643">
        <v>2.4</v>
      </c>
      <c r="AB118" s="29" t="s">
        <v>326</v>
      </c>
      <c r="AC118" s="643">
        <v>0.5</v>
      </c>
      <c r="AD118" s="32"/>
      <c r="AE118" s="536"/>
      <c r="AF118" s="536"/>
      <c r="AG118" s="532"/>
      <c r="AH118" s="32"/>
      <c r="AI118" s="603"/>
      <c r="AJ118" s="532"/>
      <c r="AK118" s="32"/>
      <c r="AL118" s="116"/>
      <c r="AM118" s="116"/>
      <c r="AN118" s="104">
        <v>0.13673987067857502</v>
      </c>
      <c r="AO118" s="11">
        <v>36.897399999999998</v>
      </c>
      <c r="AP118" s="11">
        <v>23.292000000000002</v>
      </c>
      <c r="AQ118" s="11">
        <v>53.758001999999998</v>
      </c>
      <c r="AR118" s="10">
        <v>1025.2896000000001</v>
      </c>
      <c r="AS118" s="11">
        <v>6.0229999999999997</v>
      </c>
      <c r="AT118" s="10">
        <v>87.326999999999998</v>
      </c>
      <c r="AU118" s="11">
        <v>8.0830000000000002</v>
      </c>
      <c r="AV118" s="11">
        <v>1.0024999999999999</v>
      </c>
      <c r="AW118" s="11">
        <v>1.3189</v>
      </c>
      <c r="AX118" s="11">
        <v>36.928600000000003</v>
      </c>
      <c r="AY118" s="11">
        <v>22.98</v>
      </c>
      <c r="AZ118" s="11">
        <v>53.467267999999997</v>
      </c>
      <c r="BA118" s="10">
        <v>1025.4719</v>
      </c>
      <c r="BB118" s="11">
        <v>5.8087999999999997</v>
      </c>
      <c r="BC118" s="10">
        <v>83.781000000000006</v>
      </c>
      <c r="BD118" s="11">
        <v>8.0830000000000002</v>
      </c>
      <c r="BE118" s="11">
        <v>1.2133</v>
      </c>
      <c r="BF118" s="11">
        <v>3.0749</v>
      </c>
      <c r="BG118" s="11">
        <v>4.5999999999999996</v>
      </c>
    </row>
    <row r="119" spans="1:59">
      <c r="A119" s="29" t="s">
        <v>18</v>
      </c>
      <c r="B119" s="33">
        <v>43542</v>
      </c>
      <c r="C119" s="511">
        <v>1.6412607199964389</v>
      </c>
      <c r="D119" s="643">
        <v>1.6</v>
      </c>
      <c r="E119" s="604">
        <v>1</v>
      </c>
      <c r="F119" s="604">
        <v>1.45</v>
      </c>
      <c r="G119" s="604">
        <v>2.84</v>
      </c>
      <c r="H119" s="604">
        <v>1.68</v>
      </c>
      <c r="I119" s="29" t="s">
        <v>348</v>
      </c>
      <c r="J119" s="643">
        <v>3</v>
      </c>
      <c r="K119" s="29" t="s">
        <v>349</v>
      </c>
      <c r="L119" s="116">
        <v>1</v>
      </c>
      <c r="M119" s="116">
        <v>17.5</v>
      </c>
      <c r="N119" s="116">
        <v>135</v>
      </c>
      <c r="O119" s="643">
        <v>18</v>
      </c>
      <c r="P119" s="643">
        <v>140</v>
      </c>
      <c r="Q119" s="116">
        <v>1E-3</v>
      </c>
      <c r="R119" s="116">
        <v>8.6999999999999994E-2</v>
      </c>
      <c r="S119" s="116">
        <v>2.5999999999999999E-2</v>
      </c>
      <c r="T119" s="116">
        <v>2.4E-2</v>
      </c>
      <c r="U119" s="31">
        <v>2</v>
      </c>
      <c r="V119" s="31">
        <v>1</v>
      </c>
      <c r="W119" s="29">
        <v>3</v>
      </c>
      <c r="X119" s="511">
        <v>8.5999999999999993E-2</v>
      </c>
      <c r="Y119" s="511">
        <v>2.4999999999999998E-2</v>
      </c>
      <c r="Z119" s="511">
        <v>2.3E-2</v>
      </c>
      <c r="AA119" s="643">
        <v>1.6</v>
      </c>
      <c r="AB119" s="29" t="s">
        <v>326</v>
      </c>
      <c r="AC119" s="643">
        <v>0.4</v>
      </c>
      <c r="AD119" s="32"/>
      <c r="AE119" s="536"/>
      <c r="AF119" s="536"/>
      <c r="AG119" s="532"/>
      <c r="AH119" s="32"/>
      <c r="AI119" s="603"/>
      <c r="AJ119" s="532"/>
      <c r="AK119" s="32"/>
      <c r="AL119" s="116"/>
      <c r="AM119" s="116"/>
      <c r="AN119" s="104">
        <v>0.11884478776997513</v>
      </c>
      <c r="AO119" s="11">
        <v>36.827100000000002</v>
      </c>
      <c r="AP119" s="11">
        <v>23.219200000000001</v>
      </c>
      <c r="AQ119" s="11">
        <v>53.588372</v>
      </c>
      <c r="AR119" s="10">
        <v>1025.2574</v>
      </c>
      <c r="AS119" s="11">
        <v>6.7919</v>
      </c>
      <c r="AT119" s="10">
        <v>98.31</v>
      </c>
      <c r="AU119" s="11">
        <v>8.0739999999999998</v>
      </c>
      <c r="AV119" s="11">
        <v>0.35260000000000002</v>
      </c>
      <c r="AW119" s="11">
        <v>1.0245</v>
      </c>
      <c r="AX119" s="11">
        <v>36.839500000000001</v>
      </c>
      <c r="AY119" s="11">
        <v>22.9466</v>
      </c>
      <c r="AZ119" s="11">
        <v>53.316450000000003</v>
      </c>
      <c r="BA119" s="10">
        <v>1025.4113</v>
      </c>
      <c r="BB119" s="11">
        <v>6.7786</v>
      </c>
      <c r="BC119" s="10">
        <v>97.661000000000001</v>
      </c>
      <c r="BD119" s="11">
        <v>8.0719999999999992</v>
      </c>
      <c r="BE119" s="11">
        <v>0.62409999999999999</v>
      </c>
      <c r="BF119" s="11">
        <v>1.9903</v>
      </c>
      <c r="BG119" s="11">
        <v>5.9</v>
      </c>
    </row>
    <row r="120" spans="1:59">
      <c r="A120" s="29" t="s">
        <v>18</v>
      </c>
      <c r="B120" s="33">
        <v>43549</v>
      </c>
      <c r="C120" s="511">
        <v>2.3010830623837522</v>
      </c>
      <c r="D120" s="643">
        <v>2.2999999999999998</v>
      </c>
      <c r="E120" s="604">
        <v>1</v>
      </c>
      <c r="F120" s="604">
        <v>2.33</v>
      </c>
      <c r="G120" s="604">
        <v>3.3</v>
      </c>
      <c r="H120" s="604">
        <v>0.78700000000000003</v>
      </c>
      <c r="I120" s="29" t="s">
        <v>348</v>
      </c>
      <c r="J120" s="643">
        <v>3</v>
      </c>
      <c r="K120" s="29" t="s">
        <v>349</v>
      </c>
      <c r="L120" s="116">
        <v>1</v>
      </c>
      <c r="M120" s="116">
        <v>19.3</v>
      </c>
      <c r="N120" s="116">
        <v>137</v>
      </c>
      <c r="O120" s="643">
        <v>19</v>
      </c>
      <c r="P120" s="643">
        <v>140</v>
      </c>
      <c r="Q120" s="116">
        <v>2E-3</v>
      </c>
      <c r="R120" s="116">
        <v>0.10199999999999999</v>
      </c>
      <c r="S120" s="116">
        <v>3.1E-2</v>
      </c>
      <c r="T120" s="116">
        <v>2.8000000000000001E-2</v>
      </c>
      <c r="U120" s="31">
        <v>2</v>
      </c>
      <c r="V120" s="31">
        <v>1</v>
      </c>
      <c r="W120" s="29">
        <v>3</v>
      </c>
      <c r="X120" s="511">
        <v>9.9999999999999992E-2</v>
      </c>
      <c r="Y120" s="511">
        <v>2.8999999999999998E-2</v>
      </c>
      <c r="Z120" s="511">
        <v>2.6000000000000002E-2</v>
      </c>
      <c r="AA120" s="643">
        <v>1.9</v>
      </c>
      <c r="AB120" s="29" t="s">
        <v>326</v>
      </c>
      <c r="AC120" s="643">
        <v>0.4</v>
      </c>
      <c r="AD120" s="32"/>
      <c r="AE120" s="536"/>
      <c r="AF120" s="536"/>
      <c r="AG120" s="532"/>
      <c r="AH120" s="32"/>
      <c r="AI120" s="603"/>
      <c r="AJ120" s="532"/>
      <c r="AK120" s="32"/>
      <c r="AL120" s="116"/>
      <c r="AM120" s="116"/>
      <c r="AN120" s="104">
        <v>9.000871526754535E-2</v>
      </c>
      <c r="AO120" s="11">
        <v>36.894599999999997</v>
      </c>
      <c r="AP120" s="11">
        <v>22.903099999999998</v>
      </c>
      <c r="AQ120" s="11">
        <v>53.333455999999998</v>
      </c>
      <c r="AR120" s="10">
        <v>1025.4009000000001</v>
      </c>
      <c r="AS120" s="11">
        <v>6.7413999999999996</v>
      </c>
      <c r="AT120" s="10">
        <v>97.081999999999994</v>
      </c>
      <c r="AU120" s="11">
        <v>8.0850000000000009</v>
      </c>
      <c r="AV120" s="11">
        <v>0.56359999999999999</v>
      </c>
      <c r="AW120" s="11">
        <v>1.18</v>
      </c>
      <c r="AX120" s="11">
        <v>36.9193</v>
      </c>
      <c r="AY120" s="11">
        <v>22.686399999999999</v>
      </c>
      <c r="AZ120" s="11">
        <v>53.137613999999999</v>
      </c>
      <c r="BA120" s="10">
        <v>1025.548</v>
      </c>
      <c r="BB120" s="11">
        <v>6.8284000000000002</v>
      </c>
      <c r="BC120" s="10">
        <v>97.977000000000004</v>
      </c>
      <c r="BD120" s="11">
        <v>8.0950000000000006</v>
      </c>
      <c r="BE120" s="11">
        <v>0.85340000000000005</v>
      </c>
      <c r="BF120" s="11">
        <v>2.4159999999999999</v>
      </c>
      <c r="BG120" s="11">
        <v>5.3</v>
      </c>
    </row>
    <row r="121" spans="1:59">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537"/>
      <c r="AC121" s="537"/>
      <c r="AD121" s="26"/>
      <c r="AE121" s="26"/>
      <c r="AF121" s="26"/>
      <c r="AG121" s="26"/>
      <c r="AH121" s="104"/>
      <c r="AI121" s="104"/>
      <c r="AJ121" s="104"/>
      <c r="AK121" s="104"/>
      <c r="AL121" s="116"/>
      <c r="AM121" s="116"/>
      <c r="AN121" s="104"/>
      <c r="AO121" s="116"/>
      <c r="AP121" s="116"/>
      <c r="AQ121" s="116"/>
      <c r="AR121" s="116"/>
      <c r="AS121" s="116"/>
      <c r="AT121" s="116"/>
      <c r="AU121" s="116"/>
      <c r="AV121" s="116"/>
      <c r="AW121" s="116"/>
      <c r="AX121" s="116"/>
      <c r="AY121" s="116"/>
      <c r="AZ121" s="116"/>
      <c r="BA121" s="116"/>
      <c r="BB121" s="116"/>
      <c r="BC121" s="116"/>
      <c r="BD121" s="116"/>
      <c r="BE121" s="116"/>
      <c r="BF121" s="116"/>
      <c r="BG121" s="116"/>
    </row>
    <row r="122" spans="1:59">
      <c r="A122" s="29" t="s">
        <v>235</v>
      </c>
      <c r="B122" s="33">
        <v>43437</v>
      </c>
      <c r="C122" s="511">
        <v>0.94106487470727218</v>
      </c>
      <c r="D122" s="643">
        <v>0.9</v>
      </c>
      <c r="E122" s="29">
        <v>1</v>
      </c>
      <c r="F122" s="116">
        <v>0.14199999999999999</v>
      </c>
      <c r="G122" s="116">
        <v>3.73</v>
      </c>
      <c r="H122" s="116">
        <v>0.77</v>
      </c>
      <c r="I122" s="29" t="s">
        <v>348</v>
      </c>
      <c r="J122" s="643">
        <v>4</v>
      </c>
      <c r="K122" s="29" t="s">
        <v>349</v>
      </c>
      <c r="L122" s="29">
        <v>1</v>
      </c>
      <c r="M122" s="29">
        <v>16.399999999999999</v>
      </c>
      <c r="N122" s="29">
        <v>104</v>
      </c>
      <c r="O122" s="643">
        <v>16</v>
      </c>
      <c r="P122" s="643">
        <v>100</v>
      </c>
      <c r="Q122" s="29">
        <v>0</v>
      </c>
      <c r="R122" s="29">
        <v>5.7000000000000002E-2</v>
      </c>
      <c r="S122" s="29">
        <v>1.7999999999999999E-2</v>
      </c>
      <c r="T122" s="29">
        <v>1.6E-2</v>
      </c>
      <c r="U122" s="31">
        <v>2</v>
      </c>
      <c r="V122" s="31">
        <v>1</v>
      </c>
      <c r="W122" s="29">
        <v>4</v>
      </c>
      <c r="X122" s="511">
        <v>5.7000000000000002E-2</v>
      </c>
      <c r="Y122" s="511">
        <v>1.7999999999999999E-2</v>
      </c>
      <c r="Z122" s="511">
        <v>1.6E-2</v>
      </c>
      <c r="AA122" s="643">
        <v>0.8</v>
      </c>
      <c r="AB122" s="29" t="s">
        <v>326</v>
      </c>
      <c r="AC122" s="643">
        <v>0.2</v>
      </c>
      <c r="AD122" s="32"/>
      <c r="AE122" s="536"/>
      <c r="AF122" s="536"/>
      <c r="AG122" s="532"/>
      <c r="AH122" s="32"/>
      <c r="AI122" s="532"/>
      <c r="AJ122" s="532"/>
      <c r="AK122" s="32"/>
      <c r="AL122" s="116"/>
      <c r="AM122" s="116"/>
      <c r="AN122" s="104">
        <v>8.2620612295426332E-2</v>
      </c>
      <c r="AO122" s="11">
        <v>35.9407</v>
      </c>
      <c r="AP122" s="11">
        <v>20.363800000000001</v>
      </c>
      <c r="AQ122" s="11">
        <v>49.441924</v>
      </c>
      <c r="AR122" s="10">
        <v>1025.3833999999999</v>
      </c>
      <c r="AS122" s="11">
        <v>7.7145999999999999</v>
      </c>
      <c r="AT122" s="10">
        <v>105.59699999999999</v>
      </c>
      <c r="AU122" s="11">
        <v>8.1999999999999993</v>
      </c>
      <c r="AV122" s="11">
        <v>0.45789999999999997</v>
      </c>
      <c r="AW122" s="11">
        <v>0.52110000000000001</v>
      </c>
      <c r="AX122" s="11">
        <v>35.927300000000002</v>
      </c>
      <c r="AY122" s="11">
        <v>19.378699999999998</v>
      </c>
      <c r="AZ122" s="11">
        <v>48.411253000000002</v>
      </c>
      <c r="BA122" s="10">
        <v>1025.7186999999999</v>
      </c>
      <c r="BB122" s="11">
        <v>7.2587000000000002</v>
      </c>
      <c r="BC122" s="10">
        <v>97.572999999999993</v>
      </c>
      <c r="BD122" s="11">
        <v>8.1999999999999993</v>
      </c>
      <c r="BE122" s="11">
        <v>0.89749999999999996</v>
      </c>
      <c r="BF122" s="11">
        <v>4.0244</v>
      </c>
      <c r="BG122" s="11">
        <v>8.5</v>
      </c>
    </row>
    <row r="123" spans="1:59">
      <c r="A123" s="29" t="s">
        <v>235</v>
      </c>
      <c r="B123" s="33">
        <v>43444</v>
      </c>
      <c r="C123" s="511">
        <v>0.58598499425357031</v>
      </c>
      <c r="D123" s="643">
        <v>0.6</v>
      </c>
      <c r="E123" s="29">
        <v>1</v>
      </c>
      <c r="F123" s="116">
        <v>-1.1499999999999999</v>
      </c>
      <c r="G123" s="116">
        <v>3.54</v>
      </c>
      <c r="H123" s="116">
        <v>0.89200000000000002</v>
      </c>
      <c r="I123" s="29" t="s">
        <v>348</v>
      </c>
      <c r="J123" s="643">
        <v>4</v>
      </c>
      <c r="K123" s="29" t="s">
        <v>349</v>
      </c>
      <c r="L123" s="29">
        <v>1</v>
      </c>
      <c r="M123" s="29">
        <v>16.600000000000001</v>
      </c>
      <c r="N123" s="29">
        <v>130</v>
      </c>
      <c r="O123" s="643">
        <v>17</v>
      </c>
      <c r="P123" s="643">
        <v>130</v>
      </c>
      <c r="Q123" s="29">
        <v>1E-3</v>
      </c>
      <c r="R123" s="29">
        <v>0.06</v>
      </c>
      <c r="S123" s="29">
        <v>1.9E-2</v>
      </c>
      <c r="T123" s="29">
        <v>1.7000000000000001E-2</v>
      </c>
      <c r="U123" s="31">
        <v>2</v>
      </c>
      <c r="V123" s="31">
        <v>1</v>
      </c>
      <c r="W123" s="29">
        <v>4</v>
      </c>
      <c r="X123" s="511">
        <v>5.8999999999999997E-2</v>
      </c>
      <c r="Y123" s="511">
        <v>1.7999999999999999E-2</v>
      </c>
      <c r="Z123" s="511">
        <v>1.6E-2</v>
      </c>
      <c r="AA123" s="643">
        <v>0.8</v>
      </c>
      <c r="AB123" s="29" t="s">
        <v>326</v>
      </c>
      <c r="AC123" s="643">
        <v>0.2</v>
      </c>
      <c r="AD123" s="32"/>
      <c r="AE123" s="536"/>
      <c r="AF123" s="536"/>
      <c r="AG123" s="532"/>
      <c r="AH123" s="32"/>
      <c r="AI123" s="532"/>
      <c r="AJ123" s="532"/>
      <c r="AK123" s="32"/>
      <c r="AL123" s="116"/>
      <c r="AM123" s="116"/>
      <c r="AN123" s="104">
        <v>8.3627123160510158E-2</v>
      </c>
      <c r="AO123" s="11">
        <v>36.0565</v>
      </c>
      <c r="AP123" s="11">
        <v>20.8521</v>
      </c>
      <c r="AQ123" s="11">
        <v>50.094588000000002</v>
      </c>
      <c r="AR123" s="10">
        <v>1025.3393000000001</v>
      </c>
      <c r="AS123" s="11">
        <v>7.5262000000000002</v>
      </c>
      <c r="AT123" s="10">
        <v>104.003</v>
      </c>
      <c r="AU123" s="11">
        <v>8.1999999999999993</v>
      </c>
      <c r="AV123" s="11">
        <v>0.35970000000000002</v>
      </c>
      <c r="AW123" s="11">
        <v>0.56879999999999997</v>
      </c>
      <c r="AX123" s="11">
        <v>36.013199999999998</v>
      </c>
      <c r="AY123" s="11">
        <v>20.1938</v>
      </c>
      <c r="AZ123" s="11">
        <v>49.362023999999998</v>
      </c>
      <c r="BA123" s="10">
        <v>1025.5689</v>
      </c>
      <c r="BB123" s="11">
        <v>7.2789999999999999</v>
      </c>
      <c r="BC123" s="10">
        <v>99.367999999999995</v>
      </c>
      <c r="BD123" s="11">
        <v>8.1999999999999993</v>
      </c>
      <c r="BE123" s="11">
        <v>0.81010000000000004</v>
      </c>
      <c r="BF123" s="11">
        <v>1.9330000000000001</v>
      </c>
      <c r="BG123" s="11">
        <v>8.5</v>
      </c>
    </row>
    <row r="124" spans="1:59">
      <c r="A124" s="29" t="s">
        <v>235</v>
      </c>
      <c r="B124" s="33">
        <v>43451</v>
      </c>
      <c r="C124" s="511">
        <v>0.44058496399285318</v>
      </c>
      <c r="D124" s="29" t="s">
        <v>350</v>
      </c>
      <c r="E124" s="604">
        <v>1</v>
      </c>
      <c r="F124" s="604">
        <v>0.51400000000000001</v>
      </c>
      <c r="G124" s="604">
        <v>4.29</v>
      </c>
      <c r="H124" s="604">
        <v>0.96099999999999997</v>
      </c>
      <c r="I124" s="29" t="s">
        <v>348</v>
      </c>
      <c r="J124" s="643">
        <v>4</v>
      </c>
      <c r="K124" s="29" t="s">
        <v>349</v>
      </c>
      <c r="L124" s="116">
        <v>1</v>
      </c>
      <c r="M124" s="116">
        <v>14.9</v>
      </c>
      <c r="N124" s="116">
        <v>107</v>
      </c>
      <c r="O124" s="643">
        <v>15</v>
      </c>
      <c r="P124" s="643">
        <v>110</v>
      </c>
      <c r="Q124" s="29">
        <v>1E-3</v>
      </c>
      <c r="R124" s="29">
        <v>7.0999999999999994E-2</v>
      </c>
      <c r="S124" s="29">
        <v>2.1999999999999999E-2</v>
      </c>
      <c r="T124" s="29">
        <v>0.02</v>
      </c>
      <c r="U124" s="31">
        <v>2</v>
      </c>
      <c r="V124" s="31">
        <v>1</v>
      </c>
      <c r="W124" s="29">
        <v>4</v>
      </c>
      <c r="X124" s="511">
        <v>6.9999999999999993E-2</v>
      </c>
      <c r="Y124" s="511">
        <v>2.0999999999999998E-2</v>
      </c>
      <c r="Z124" s="511">
        <v>1.9E-2</v>
      </c>
      <c r="AA124" s="643">
        <v>1</v>
      </c>
      <c r="AB124" s="29" t="s">
        <v>326</v>
      </c>
      <c r="AC124" s="643">
        <v>0.2</v>
      </c>
      <c r="AD124" s="32"/>
      <c r="AE124" s="536"/>
      <c r="AF124" s="536"/>
      <c r="AG124" s="532"/>
      <c r="AH124" s="32"/>
      <c r="AI124" s="532"/>
      <c r="AJ124" s="532"/>
      <c r="AK124" s="32"/>
      <c r="AL124" s="116"/>
      <c r="AM124" s="116"/>
      <c r="AN124" s="104">
        <v>9.0425871015139131E-2</v>
      </c>
      <c r="AO124" s="11">
        <v>36.2166</v>
      </c>
      <c r="AP124" s="11">
        <v>21.350899999999999</v>
      </c>
      <c r="AQ124" s="11">
        <v>50.817768000000001</v>
      </c>
      <c r="AR124" s="10">
        <v>1025.3255999999999</v>
      </c>
      <c r="AS124" s="11">
        <v>7.2717000000000001</v>
      </c>
      <c r="AT124" s="10">
        <v>101.485</v>
      </c>
      <c r="AU124" s="11">
        <v>8.2129999999999992</v>
      </c>
      <c r="AV124" s="11">
        <v>0.2757</v>
      </c>
      <c r="AW124" s="11">
        <v>0.78520000000000001</v>
      </c>
      <c r="AX124" s="11">
        <v>36.210700000000003</v>
      </c>
      <c r="AY124" s="11">
        <v>21.232600000000001</v>
      </c>
      <c r="AZ124" s="11">
        <v>50.694296000000001</v>
      </c>
      <c r="BA124" s="10">
        <v>1025.4375</v>
      </c>
      <c r="BB124" s="11">
        <v>7.2114000000000003</v>
      </c>
      <c r="BC124" s="10">
        <v>100.42700000000001</v>
      </c>
      <c r="BD124" s="11">
        <v>8.2140000000000004</v>
      </c>
      <c r="BE124" s="11">
        <v>0.35460000000000003</v>
      </c>
      <c r="BF124" s="11">
        <v>1.5682</v>
      </c>
      <c r="BG124" s="11">
        <v>7.8</v>
      </c>
    </row>
    <row r="125" spans="1:59">
      <c r="A125" s="29" t="s">
        <v>235</v>
      </c>
      <c r="B125" s="33">
        <v>43458</v>
      </c>
      <c r="C125" s="511">
        <v>0.57808541074053199</v>
      </c>
      <c r="D125" s="643">
        <v>0.6</v>
      </c>
      <c r="E125" s="604">
        <v>1</v>
      </c>
      <c r="F125" s="604">
        <v>0.27900000000000003</v>
      </c>
      <c r="G125" s="604">
        <v>2.59</v>
      </c>
      <c r="H125" s="604">
        <v>0.746</v>
      </c>
      <c r="I125" s="29" t="s">
        <v>348</v>
      </c>
      <c r="J125" s="643">
        <v>3</v>
      </c>
      <c r="K125" s="29" t="s">
        <v>349</v>
      </c>
      <c r="L125" s="604">
        <v>1</v>
      </c>
      <c r="M125" s="604">
        <v>14</v>
      </c>
      <c r="N125" s="604">
        <v>102</v>
      </c>
      <c r="O125" s="643">
        <v>14</v>
      </c>
      <c r="P125" s="643">
        <v>100</v>
      </c>
      <c r="Q125" s="116">
        <v>0</v>
      </c>
      <c r="R125" s="116">
        <v>6.3E-2</v>
      </c>
      <c r="S125" s="116">
        <v>1.9E-2</v>
      </c>
      <c r="T125" s="116">
        <v>1.7000000000000001E-2</v>
      </c>
      <c r="U125" s="31">
        <v>2</v>
      </c>
      <c r="V125" s="31">
        <v>1</v>
      </c>
      <c r="W125" s="116">
        <v>4</v>
      </c>
      <c r="X125" s="511">
        <v>6.3E-2</v>
      </c>
      <c r="Y125" s="511">
        <v>1.9E-2</v>
      </c>
      <c r="Z125" s="511">
        <v>1.7000000000000001E-2</v>
      </c>
      <c r="AA125" s="643">
        <v>0.9</v>
      </c>
      <c r="AB125" s="29" t="s">
        <v>326</v>
      </c>
      <c r="AC125" s="643">
        <v>0.2</v>
      </c>
      <c r="AD125" s="32"/>
      <c r="AE125" s="536"/>
      <c r="AF125" s="536"/>
      <c r="AG125" s="532"/>
      <c r="AH125" s="32"/>
      <c r="AI125" s="532"/>
      <c r="AJ125" s="532"/>
      <c r="AK125" s="32"/>
      <c r="AL125" s="116"/>
      <c r="AM125" s="116"/>
      <c r="AN125" s="104">
        <v>8.422782223300268E-2</v>
      </c>
      <c r="AO125" s="11">
        <v>36.363399999999999</v>
      </c>
      <c r="AP125" s="11">
        <v>22.2242</v>
      </c>
      <c r="AQ125" s="11">
        <v>51.927686000000001</v>
      </c>
      <c r="AR125" s="10">
        <v>1025.1926000000001</v>
      </c>
      <c r="AS125" s="11">
        <v>7.4085000000000001</v>
      </c>
      <c r="AT125" s="10">
        <v>105.101</v>
      </c>
      <c r="AU125" s="11">
        <v>8.2449999999999992</v>
      </c>
      <c r="AV125" s="11">
        <v>0.13980000000000001</v>
      </c>
      <c r="AW125" s="11">
        <v>0.5746</v>
      </c>
      <c r="AX125" s="11">
        <v>36.363</v>
      </c>
      <c r="AY125" s="11">
        <v>21.5806</v>
      </c>
      <c r="AZ125" s="11">
        <v>51.252265999999999</v>
      </c>
      <c r="BA125" s="10">
        <v>1025.4566</v>
      </c>
      <c r="BB125" s="11">
        <v>6.5694999999999997</v>
      </c>
      <c r="BC125" s="10">
        <v>92.141000000000005</v>
      </c>
      <c r="BD125" s="11">
        <v>8.2100000000000009</v>
      </c>
      <c r="BE125" s="11">
        <v>0.68669999999999998</v>
      </c>
      <c r="BF125" s="11">
        <v>1.6122000000000001</v>
      </c>
      <c r="BG125" s="11">
        <v>10.8</v>
      </c>
    </row>
    <row r="126" spans="1:59">
      <c r="A126" s="29" t="s">
        <v>235</v>
      </c>
      <c r="B126" s="33">
        <v>43472</v>
      </c>
      <c r="C126" s="511">
        <v>0.36149659096829001</v>
      </c>
      <c r="D126" s="29" t="s">
        <v>350</v>
      </c>
      <c r="E126" s="604">
        <v>1</v>
      </c>
      <c r="F126" s="604">
        <v>0.307</v>
      </c>
      <c r="G126" s="604">
        <v>3.54</v>
      </c>
      <c r="H126" s="604">
        <v>0.79500000000000004</v>
      </c>
      <c r="I126" s="29" t="s">
        <v>348</v>
      </c>
      <c r="J126" s="643">
        <v>4</v>
      </c>
      <c r="K126" s="29" t="s">
        <v>349</v>
      </c>
      <c r="L126" s="604">
        <v>1</v>
      </c>
      <c r="M126" s="604">
        <v>17</v>
      </c>
      <c r="N126" s="604">
        <v>119</v>
      </c>
      <c r="O126" s="643">
        <v>17</v>
      </c>
      <c r="P126" s="643">
        <v>120</v>
      </c>
      <c r="Q126" s="116">
        <v>1E-3</v>
      </c>
      <c r="R126" s="116">
        <v>0.16400000000000001</v>
      </c>
      <c r="S126" s="116">
        <v>4.7E-2</v>
      </c>
      <c r="T126" s="116">
        <v>0.04</v>
      </c>
      <c r="U126" s="31">
        <v>2</v>
      </c>
      <c r="V126" s="31">
        <v>1</v>
      </c>
      <c r="W126" s="116">
        <v>4</v>
      </c>
      <c r="X126" s="511">
        <v>0.16300000000000001</v>
      </c>
      <c r="Y126" s="511">
        <v>4.5999999999999999E-2</v>
      </c>
      <c r="Z126" s="511">
        <v>3.9E-2</v>
      </c>
      <c r="AA126" s="643">
        <v>2.2999999999999998</v>
      </c>
      <c r="AB126" s="29" t="s">
        <v>326</v>
      </c>
      <c r="AC126" s="643">
        <v>0.4</v>
      </c>
      <c r="AD126" s="32"/>
      <c r="AE126" s="536"/>
      <c r="AF126" s="536"/>
      <c r="AG126" s="532"/>
      <c r="AH126" s="32"/>
      <c r="AI126" s="532"/>
      <c r="AJ126" s="532"/>
      <c r="AK126" s="32"/>
      <c r="AL126" s="116"/>
      <c r="AM126" s="116"/>
      <c r="AN126" s="104">
        <v>8.8262319151524576E-2</v>
      </c>
      <c r="AO126" s="11">
        <v>36.578699999999998</v>
      </c>
      <c r="AP126" s="11">
        <v>22.651499999999999</v>
      </c>
      <c r="AQ126" s="11">
        <v>52.65802</v>
      </c>
      <c r="AR126" s="10">
        <v>1025.2335</v>
      </c>
      <c r="AS126" s="11">
        <v>7.2352999999999996</v>
      </c>
      <c r="AT126" s="10">
        <v>103.548</v>
      </c>
      <c r="AU126" s="11">
        <v>8.2270000000000003</v>
      </c>
      <c r="AV126" s="11">
        <v>0.29360000000000003</v>
      </c>
      <c r="AW126" s="11">
        <v>0.61270000000000002</v>
      </c>
      <c r="AX126" s="11">
        <v>36.639000000000003</v>
      </c>
      <c r="AY126" s="11">
        <v>22.0227</v>
      </c>
      <c r="AZ126" s="11">
        <v>52.070093999999997</v>
      </c>
      <c r="BA126" s="10">
        <v>1025.5429999999999</v>
      </c>
      <c r="BB126" s="11">
        <v>6.1063999999999998</v>
      </c>
      <c r="BC126" s="10">
        <v>86.459000000000003</v>
      </c>
      <c r="BD126" s="11">
        <v>8.1989999999999998</v>
      </c>
      <c r="BE126" s="11">
        <v>0.83830000000000005</v>
      </c>
      <c r="BF126" s="11">
        <v>3.4952999999999999</v>
      </c>
      <c r="BG126" s="11">
        <v>9.9</v>
      </c>
    </row>
    <row r="127" spans="1:59">
      <c r="A127" s="29" t="s">
        <v>235</v>
      </c>
      <c r="B127" s="33">
        <v>43479</v>
      </c>
      <c r="C127" s="511">
        <v>0.45291155097262575</v>
      </c>
      <c r="D127" s="29" t="s">
        <v>350</v>
      </c>
      <c r="E127" s="604">
        <v>1</v>
      </c>
      <c r="F127" s="604">
        <v>0.46</v>
      </c>
      <c r="G127" s="604">
        <v>3.22</v>
      </c>
      <c r="H127" s="604">
        <v>0.74399999999999999</v>
      </c>
      <c r="I127" s="29" t="s">
        <v>348</v>
      </c>
      <c r="J127" s="643">
        <v>3</v>
      </c>
      <c r="K127" s="29" t="s">
        <v>349</v>
      </c>
      <c r="L127" s="604">
        <v>1</v>
      </c>
      <c r="M127" s="604">
        <v>17</v>
      </c>
      <c r="N127" s="604">
        <v>122</v>
      </c>
      <c r="O127" s="643">
        <v>17</v>
      </c>
      <c r="P127" s="643">
        <v>120</v>
      </c>
      <c r="Q127" s="511">
        <v>1E-3</v>
      </c>
      <c r="R127" s="511">
        <v>0.13300000000000001</v>
      </c>
      <c r="S127" s="511">
        <v>3.7999999999999999E-2</v>
      </c>
      <c r="T127" s="511">
        <v>3.4000000000000002E-2</v>
      </c>
      <c r="U127" s="31">
        <v>2</v>
      </c>
      <c r="V127" s="31">
        <v>1</v>
      </c>
      <c r="W127" s="29">
        <v>4</v>
      </c>
      <c r="X127" s="511">
        <v>0.13200000000000001</v>
      </c>
      <c r="Y127" s="511">
        <v>3.6999999999999998E-2</v>
      </c>
      <c r="Z127" s="511">
        <v>3.3000000000000002E-2</v>
      </c>
      <c r="AA127" s="643">
        <v>1.9</v>
      </c>
      <c r="AB127" s="29" t="s">
        <v>326</v>
      </c>
      <c r="AC127" s="643">
        <v>0.4</v>
      </c>
      <c r="AD127" s="32"/>
      <c r="AE127" s="536"/>
      <c r="AF127" s="536"/>
      <c r="AG127" s="532"/>
      <c r="AH127" s="32"/>
      <c r="AI127" s="532"/>
      <c r="AJ127" s="532"/>
      <c r="AK127" s="32"/>
      <c r="AL127" s="116"/>
      <c r="AM127" s="116"/>
      <c r="AN127" s="104">
        <v>9.7028540401298213E-2</v>
      </c>
      <c r="AO127" s="11">
        <v>36.631399999999999</v>
      </c>
      <c r="AP127" s="11">
        <v>23.1219</v>
      </c>
      <c r="AQ127" s="11">
        <v>53.230853000000003</v>
      </c>
      <c r="AR127" s="10">
        <v>1025.1370999999999</v>
      </c>
      <c r="AS127" s="11">
        <v>7.1066000000000003</v>
      </c>
      <c r="AT127" s="10">
        <v>102.575</v>
      </c>
      <c r="AU127" s="11">
        <v>8.1523000000000003</v>
      </c>
      <c r="AV127" s="11">
        <v>0.2172</v>
      </c>
      <c r="AW127" s="11">
        <v>0.68420000000000003</v>
      </c>
      <c r="AX127" s="11">
        <v>36.654200000000003</v>
      </c>
      <c r="AY127" s="11">
        <v>22.826899999999998</v>
      </c>
      <c r="AZ127" s="11">
        <v>52.951712999999998</v>
      </c>
      <c r="BA127" s="10">
        <v>1025.3246999999999</v>
      </c>
      <c r="BB127" s="11">
        <v>6.5282999999999998</v>
      </c>
      <c r="BC127" s="10">
        <v>93.757000000000005</v>
      </c>
      <c r="BD127" s="11">
        <v>8.1523000000000003</v>
      </c>
      <c r="BE127" s="11">
        <v>0.62709999999999999</v>
      </c>
      <c r="BF127" s="11">
        <v>2.2677999999999998</v>
      </c>
      <c r="BG127" s="11">
        <v>7.7</v>
      </c>
    </row>
    <row r="128" spans="1:59">
      <c r="A128" s="29" t="s">
        <v>235</v>
      </c>
      <c r="B128" s="33">
        <v>43486</v>
      </c>
      <c r="C128" s="511">
        <v>0.3588246979463286</v>
      </c>
      <c r="D128" s="29" t="s">
        <v>350</v>
      </c>
      <c r="E128" s="604">
        <v>1</v>
      </c>
      <c r="F128" s="604">
        <v>-0.67600000000000005</v>
      </c>
      <c r="G128" s="604">
        <v>3.17</v>
      </c>
      <c r="H128" s="604">
        <v>0.65200000000000002</v>
      </c>
      <c r="I128" s="29" t="s">
        <v>348</v>
      </c>
      <c r="J128" s="643">
        <v>3</v>
      </c>
      <c r="K128" s="29" t="s">
        <v>349</v>
      </c>
      <c r="L128" s="604">
        <v>1</v>
      </c>
      <c r="M128" s="604">
        <v>14.2</v>
      </c>
      <c r="N128" s="604">
        <v>119</v>
      </c>
      <c r="O128" s="643">
        <v>14</v>
      </c>
      <c r="P128" s="643">
        <v>120</v>
      </c>
      <c r="Q128" s="511">
        <v>0</v>
      </c>
      <c r="R128" s="511">
        <v>4.3999999999999997E-2</v>
      </c>
      <c r="S128" s="511">
        <v>1.2999999999999999E-2</v>
      </c>
      <c r="T128" s="511">
        <v>1.2E-2</v>
      </c>
      <c r="U128" s="31">
        <v>2</v>
      </c>
      <c r="V128" s="31">
        <v>1</v>
      </c>
      <c r="W128" s="29">
        <v>4</v>
      </c>
      <c r="X128" s="511">
        <v>4.3999999999999997E-2</v>
      </c>
      <c r="Y128" s="511">
        <v>1.2999999999999999E-2</v>
      </c>
      <c r="Z128" s="511">
        <v>1.2E-2</v>
      </c>
      <c r="AA128" s="643">
        <v>0.6</v>
      </c>
      <c r="AB128" s="29" t="s">
        <v>326</v>
      </c>
      <c r="AC128" s="643">
        <v>0.2</v>
      </c>
      <c r="AD128" s="32"/>
      <c r="AE128" s="536"/>
      <c r="AF128" s="536"/>
      <c r="AG128" s="532"/>
      <c r="AH128" s="32"/>
      <c r="AI128" s="32"/>
      <c r="AJ128" s="32"/>
      <c r="AK128" s="532"/>
      <c r="AL128" s="532"/>
      <c r="AM128" s="32"/>
      <c r="AN128" s="104">
        <v>7.9661363762672022E-2</v>
      </c>
      <c r="AO128" s="11">
        <v>36.6614</v>
      </c>
      <c r="AP128" s="11">
        <v>23.2408</v>
      </c>
      <c r="AQ128" s="11">
        <v>53.397505000000002</v>
      </c>
      <c r="AR128" s="10">
        <v>1025.1253999999999</v>
      </c>
      <c r="AS128" s="11">
        <v>7.2046999999999999</v>
      </c>
      <c r="AT128" s="10">
        <v>104.22499999999999</v>
      </c>
      <c r="AU128" s="11">
        <v>8.1180000000000003</v>
      </c>
      <c r="AV128" s="11">
        <v>0.23710000000000001</v>
      </c>
      <c r="AW128" s="11">
        <v>0.53280000000000005</v>
      </c>
      <c r="AX128" s="11">
        <v>36.712899999999998</v>
      </c>
      <c r="AY128" s="11">
        <v>22.5307</v>
      </c>
      <c r="AZ128" s="11">
        <v>52.708424999999998</v>
      </c>
      <c r="BA128" s="10">
        <v>1025.4544000000001</v>
      </c>
      <c r="BB128" s="11">
        <v>4.6829999999999998</v>
      </c>
      <c r="BC128" s="10">
        <v>66.930000000000007</v>
      </c>
      <c r="BD128" s="11">
        <v>8</v>
      </c>
      <c r="BE128" s="11">
        <v>1.1879</v>
      </c>
      <c r="BF128" s="11">
        <v>2.956</v>
      </c>
      <c r="BG128" s="11">
        <v>7.8</v>
      </c>
    </row>
    <row r="129" spans="1:59">
      <c r="A129" s="29" t="s">
        <v>235</v>
      </c>
      <c r="B129" s="33">
        <v>43494</v>
      </c>
      <c r="C129" s="511">
        <v>2.0429948474190778</v>
      </c>
      <c r="D129" s="643">
        <v>2</v>
      </c>
      <c r="E129" s="604">
        <v>1</v>
      </c>
      <c r="F129" s="604">
        <v>2.12</v>
      </c>
      <c r="G129" s="604">
        <v>3.05</v>
      </c>
      <c r="H129" s="604">
        <v>1.28</v>
      </c>
      <c r="I129" s="29" t="s">
        <v>348</v>
      </c>
      <c r="J129" s="643">
        <v>3</v>
      </c>
      <c r="K129" s="29" t="s">
        <v>349</v>
      </c>
      <c r="L129" s="604">
        <v>1</v>
      </c>
      <c r="M129" s="604">
        <v>15.9</v>
      </c>
      <c r="N129" s="604">
        <v>124</v>
      </c>
      <c r="O129" s="643">
        <v>16</v>
      </c>
      <c r="P129" s="643">
        <v>120</v>
      </c>
      <c r="Q129" s="511">
        <v>1E-3</v>
      </c>
      <c r="R129" s="511">
        <v>6.5000000000000002E-2</v>
      </c>
      <c r="S129" s="511">
        <v>1.9E-2</v>
      </c>
      <c r="T129" s="511">
        <v>1.7000000000000001E-2</v>
      </c>
      <c r="U129" s="31">
        <v>2</v>
      </c>
      <c r="V129" s="31">
        <v>1</v>
      </c>
      <c r="W129" s="29">
        <v>4</v>
      </c>
      <c r="X129" s="511">
        <v>6.4000000000000001E-2</v>
      </c>
      <c r="Y129" s="511">
        <v>1.7999999999999999E-2</v>
      </c>
      <c r="Z129" s="511">
        <v>1.6E-2</v>
      </c>
      <c r="AA129" s="643">
        <v>0.9</v>
      </c>
      <c r="AB129" s="29" t="s">
        <v>326</v>
      </c>
      <c r="AC129" s="643">
        <v>0.2</v>
      </c>
      <c r="AD129" s="32"/>
      <c r="AE129" s="536"/>
      <c r="AF129" s="536"/>
      <c r="AG129" s="532"/>
      <c r="AH129" s="32"/>
      <c r="AI129" s="532"/>
      <c r="AJ129" s="532"/>
      <c r="AK129" s="32"/>
      <c r="AL129" s="116"/>
      <c r="AM129" s="116"/>
      <c r="AN129" s="104">
        <v>9.7119581918570036E-2</v>
      </c>
      <c r="AO129" s="11">
        <v>36.7746</v>
      </c>
      <c r="AP129" s="11">
        <v>22.341000000000001</v>
      </c>
      <c r="AQ129" s="11">
        <v>52.574233999999997</v>
      </c>
      <c r="AR129" s="10">
        <v>1025.4711</v>
      </c>
      <c r="AS129" s="11">
        <v>7.2945000000000002</v>
      </c>
      <c r="AT129" s="10">
        <v>103.946</v>
      </c>
      <c r="AU129" s="11">
        <v>8.0719999999999992</v>
      </c>
      <c r="AV129" s="11">
        <v>0.13589999999999999</v>
      </c>
      <c r="AW129" s="11">
        <v>0.67810000000000004</v>
      </c>
      <c r="AX129" s="11">
        <v>36.758200000000002</v>
      </c>
      <c r="AY129" s="11">
        <v>21.6021</v>
      </c>
      <c r="AZ129" s="11">
        <v>51.769953999999998</v>
      </c>
      <c r="BA129" s="10">
        <v>1025.7524000000001</v>
      </c>
      <c r="BB129" s="11">
        <v>5.6612</v>
      </c>
      <c r="BC129" s="10">
        <v>79.616</v>
      </c>
      <c r="BD129" s="11">
        <v>8.0069999999999997</v>
      </c>
      <c r="BE129" s="11">
        <v>1.2418</v>
      </c>
      <c r="BF129" s="11">
        <v>4.1139000000000001</v>
      </c>
      <c r="BG129" s="11">
        <v>6.5</v>
      </c>
    </row>
    <row r="130" spans="1:59">
      <c r="A130" s="29" t="s">
        <v>235</v>
      </c>
      <c r="B130" s="33">
        <v>43500</v>
      </c>
      <c r="C130" s="511">
        <v>0.59494982422738729</v>
      </c>
      <c r="D130" s="643">
        <v>0.6</v>
      </c>
      <c r="E130" s="604">
        <v>1</v>
      </c>
      <c r="F130" s="604">
        <v>0.36</v>
      </c>
      <c r="G130" s="604">
        <v>1.55</v>
      </c>
      <c r="H130" s="604">
        <v>1.07</v>
      </c>
      <c r="I130" s="29" t="s">
        <v>348</v>
      </c>
      <c r="J130" s="29" t="s">
        <v>349</v>
      </c>
      <c r="K130" s="29" t="s">
        <v>349</v>
      </c>
      <c r="L130" s="604">
        <v>1</v>
      </c>
      <c r="M130" s="604">
        <v>17.3</v>
      </c>
      <c r="N130" s="604">
        <v>130</v>
      </c>
      <c r="O130" s="643">
        <v>17</v>
      </c>
      <c r="P130" s="643">
        <v>130</v>
      </c>
      <c r="Q130" s="511">
        <v>1E-3</v>
      </c>
      <c r="R130" s="511">
        <v>0.13500000000000001</v>
      </c>
      <c r="S130" s="511">
        <v>0.04</v>
      </c>
      <c r="T130" s="511">
        <v>3.5999999999999997E-2</v>
      </c>
      <c r="U130" s="31">
        <v>2</v>
      </c>
      <c r="V130" s="31">
        <v>1</v>
      </c>
      <c r="W130" s="29">
        <v>4</v>
      </c>
      <c r="X130" s="511">
        <v>0.13400000000000001</v>
      </c>
      <c r="Y130" s="511">
        <v>3.9E-2</v>
      </c>
      <c r="Z130" s="511">
        <v>3.4999999999999996E-2</v>
      </c>
      <c r="AA130" s="643">
        <v>1.9</v>
      </c>
      <c r="AB130" s="29" t="s">
        <v>326</v>
      </c>
      <c r="AC130" s="643">
        <v>0.4</v>
      </c>
      <c r="AD130" s="32"/>
      <c r="AE130" s="536"/>
      <c r="AF130" s="536"/>
      <c r="AG130" s="532"/>
      <c r="AH130" s="32"/>
      <c r="AI130" s="532"/>
      <c r="AJ130" s="532"/>
      <c r="AK130" s="32"/>
      <c r="AL130" s="116"/>
      <c r="AM130" s="116"/>
      <c r="AN130" s="104">
        <v>0.1354516400059298</v>
      </c>
      <c r="AO130" s="11">
        <v>36.7836</v>
      </c>
      <c r="AP130" s="11">
        <v>22.223500000000001</v>
      </c>
      <c r="AQ130" s="11">
        <v>52.459395000000001</v>
      </c>
      <c r="AR130" s="10">
        <v>1025.5114000000001</v>
      </c>
      <c r="AS130" s="11">
        <v>7.0194000000000001</v>
      </c>
      <c r="AT130" s="10">
        <v>99.823999999999998</v>
      </c>
      <c r="AU130" s="11">
        <v>8.1389999999999993</v>
      </c>
      <c r="AV130" s="11">
        <v>0.75570000000000004</v>
      </c>
      <c r="AW130" s="11">
        <v>1.2045999999999999</v>
      </c>
      <c r="AX130" s="11">
        <v>36.774700000000003</v>
      </c>
      <c r="AY130" s="11">
        <v>22.0793</v>
      </c>
      <c r="AZ130" s="11">
        <v>52.302014</v>
      </c>
      <c r="BA130" s="10">
        <v>1025.6302000000001</v>
      </c>
      <c r="BB130" s="11">
        <v>6.5225</v>
      </c>
      <c r="BC130" s="10">
        <v>92.516000000000005</v>
      </c>
      <c r="BD130" s="11">
        <v>8.125</v>
      </c>
      <c r="BE130" s="11">
        <v>1.3272999999999999</v>
      </c>
      <c r="BF130" s="11">
        <v>2.8157000000000001</v>
      </c>
      <c r="BG130" s="11">
        <v>4.7</v>
      </c>
    </row>
    <row r="131" spans="1:59">
      <c r="A131" s="29" t="s">
        <v>235</v>
      </c>
      <c r="B131" s="33">
        <v>43507</v>
      </c>
      <c r="C131" s="511">
        <v>0.73688910752743519</v>
      </c>
      <c r="D131" s="643">
        <v>0.7</v>
      </c>
      <c r="E131" s="604">
        <v>1</v>
      </c>
      <c r="F131" s="604">
        <v>0.499</v>
      </c>
      <c r="G131" s="604">
        <v>2.66</v>
      </c>
      <c r="H131" s="604">
        <v>0.96699999999999997</v>
      </c>
      <c r="I131" s="29" t="s">
        <v>348</v>
      </c>
      <c r="J131" s="643">
        <v>3</v>
      </c>
      <c r="K131" s="29" t="s">
        <v>349</v>
      </c>
      <c r="L131" s="116">
        <v>1</v>
      </c>
      <c r="M131" s="116">
        <v>17</v>
      </c>
      <c r="N131" s="116">
        <v>128</v>
      </c>
      <c r="O131" s="643">
        <v>17</v>
      </c>
      <c r="P131" s="643">
        <v>130</v>
      </c>
      <c r="Q131" s="511">
        <v>2E-3</v>
      </c>
      <c r="R131" s="511">
        <v>0.13300000000000001</v>
      </c>
      <c r="S131" s="511">
        <v>3.9E-2</v>
      </c>
      <c r="T131" s="511">
        <v>3.5999999999999997E-2</v>
      </c>
      <c r="U131" s="31">
        <v>2</v>
      </c>
      <c r="V131" s="31">
        <v>1</v>
      </c>
      <c r="W131" s="29">
        <v>3.9</v>
      </c>
      <c r="X131" s="511">
        <v>0.13100000000000001</v>
      </c>
      <c r="Y131" s="511">
        <v>3.6999999999999998E-2</v>
      </c>
      <c r="Z131" s="511">
        <v>3.3999999999999996E-2</v>
      </c>
      <c r="AA131" s="643">
        <v>1.9</v>
      </c>
      <c r="AB131" s="29" t="s">
        <v>326</v>
      </c>
      <c r="AC131" s="643">
        <v>0.4</v>
      </c>
      <c r="AD131" s="32"/>
      <c r="AE131" s="536"/>
      <c r="AF131" s="536"/>
      <c r="AG131" s="532"/>
      <c r="AH131" s="32"/>
      <c r="AI131" s="532"/>
      <c r="AJ131" s="532"/>
      <c r="AK131" s="32"/>
      <c r="AL131" s="116"/>
      <c r="AM131" s="116"/>
      <c r="AN131" s="104">
        <v>0.11348290347155396</v>
      </c>
      <c r="AO131" s="11">
        <v>36.8217</v>
      </c>
      <c r="AP131" s="11">
        <v>22.735700000000001</v>
      </c>
      <c r="AQ131" s="11">
        <v>53.059216999999997</v>
      </c>
      <c r="AR131" s="10">
        <v>1025.3937000000001</v>
      </c>
      <c r="AS131" s="11">
        <v>7.0462999999999996</v>
      </c>
      <c r="AT131" s="10">
        <v>101.134</v>
      </c>
      <c r="AU131" s="11">
        <v>8.0809999999999995</v>
      </c>
      <c r="AV131" s="11">
        <v>0.6593</v>
      </c>
      <c r="AW131" s="11">
        <v>1.1032</v>
      </c>
      <c r="AX131" s="11">
        <v>36.843400000000003</v>
      </c>
      <c r="AY131" s="11">
        <v>22.5593</v>
      </c>
      <c r="AZ131" s="11">
        <v>52.905496999999997</v>
      </c>
      <c r="BA131" s="10">
        <v>1025.5459000000001</v>
      </c>
      <c r="BB131" s="11">
        <v>6.7804000000000002</v>
      </c>
      <c r="BC131" s="10">
        <v>97.03</v>
      </c>
      <c r="BD131" s="11">
        <v>8.08</v>
      </c>
      <c r="BE131" s="11">
        <v>0.71579999999999999</v>
      </c>
      <c r="BF131" s="11">
        <v>2.2972999999999999</v>
      </c>
      <c r="BG131" s="11">
        <v>4.9000000000000004</v>
      </c>
    </row>
    <row r="132" spans="1:59">
      <c r="A132" s="29" t="s">
        <v>235</v>
      </c>
      <c r="B132" s="33">
        <v>43514</v>
      </c>
      <c r="C132" s="511">
        <v>0.75990463459476498</v>
      </c>
      <c r="D132" s="643">
        <v>0.8</v>
      </c>
      <c r="E132" s="604">
        <v>1</v>
      </c>
      <c r="F132" s="604">
        <v>0.40600000000000003</v>
      </c>
      <c r="G132" s="604">
        <v>1.63</v>
      </c>
      <c r="H132" s="604">
        <v>0.45900000000000002</v>
      </c>
      <c r="I132" s="29" t="s">
        <v>348</v>
      </c>
      <c r="J132" s="29" t="s">
        <v>349</v>
      </c>
      <c r="K132" s="29" t="s">
        <v>349</v>
      </c>
      <c r="L132" s="116">
        <v>1</v>
      </c>
      <c r="M132" s="116">
        <v>18.5</v>
      </c>
      <c r="N132" s="116">
        <v>159</v>
      </c>
      <c r="O132" s="643">
        <v>18</v>
      </c>
      <c r="P132" s="643">
        <v>160</v>
      </c>
      <c r="Q132" s="511">
        <v>2E-3</v>
      </c>
      <c r="R132" s="511">
        <v>0.159</v>
      </c>
      <c r="S132" s="511">
        <v>4.7E-2</v>
      </c>
      <c r="T132" s="511">
        <v>4.2000000000000003E-2</v>
      </c>
      <c r="U132" s="31">
        <v>2</v>
      </c>
      <c r="V132" s="31">
        <v>1</v>
      </c>
      <c r="W132" s="29">
        <v>4</v>
      </c>
      <c r="X132" s="511">
        <v>0.157</v>
      </c>
      <c r="Y132" s="511">
        <v>4.4999999999999998E-2</v>
      </c>
      <c r="Z132" s="511">
        <v>0.04</v>
      </c>
      <c r="AA132" s="643">
        <v>2.2000000000000002</v>
      </c>
      <c r="AB132" s="29" t="s">
        <v>326</v>
      </c>
      <c r="AC132" s="643">
        <v>0.5</v>
      </c>
      <c r="AD132" s="32"/>
      <c r="AE132" s="536"/>
      <c r="AF132" s="536"/>
      <c r="AG132" s="532"/>
      <c r="AH132" s="32"/>
      <c r="AI132" s="603"/>
      <c r="AJ132" s="532"/>
      <c r="AK132" s="32"/>
      <c r="AL132" s="116"/>
      <c r="AM132" s="116"/>
      <c r="AN132" s="104">
        <v>0.14063275452889809</v>
      </c>
      <c r="AO132" s="11">
        <v>36.838900000000002</v>
      </c>
      <c r="AP132" s="11">
        <v>22.7532</v>
      </c>
      <c r="AQ132" s="11">
        <v>53.099977000000003</v>
      </c>
      <c r="AR132" s="10">
        <v>1025.4014</v>
      </c>
      <c r="AS132" s="11">
        <v>7.0162000000000004</v>
      </c>
      <c r="AT132" s="10">
        <v>100.742</v>
      </c>
      <c r="AU132" s="11">
        <v>8.1229999999999993</v>
      </c>
      <c r="AV132" s="11">
        <v>0.79049999999999998</v>
      </c>
      <c r="AW132" s="11">
        <v>1.4359</v>
      </c>
      <c r="AX132" s="11">
        <v>36.847900000000003</v>
      </c>
      <c r="AY132" s="11">
        <v>22.640499999999999</v>
      </c>
      <c r="AZ132" s="11">
        <v>52.998775000000002</v>
      </c>
      <c r="BA132" s="10">
        <v>1025.5255</v>
      </c>
      <c r="BB132" s="11">
        <v>6.8028000000000004</v>
      </c>
      <c r="BC132" s="10">
        <v>97.491</v>
      </c>
      <c r="BD132" s="11">
        <v>8.1229999999999993</v>
      </c>
      <c r="BE132" s="11">
        <v>1.1757</v>
      </c>
      <c r="BF132" s="11">
        <v>3.3153000000000001</v>
      </c>
      <c r="BG132" s="11">
        <v>6</v>
      </c>
    </row>
    <row r="133" spans="1:59">
      <c r="A133" s="29" t="s">
        <v>235</v>
      </c>
      <c r="B133" s="33">
        <v>43521</v>
      </c>
      <c r="C133" s="511">
        <v>0.38429290396517224</v>
      </c>
      <c r="D133" s="29" t="s">
        <v>350</v>
      </c>
      <c r="E133" s="604">
        <v>1</v>
      </c>
      <c r="F133" s="604">
        <v>0.66500000000000004</v>
      </c>
      <c r="G133" s="604">
        <v>1.99</v>
      </c>
      <c r="H133" s="604">
        <v>1.4</v>
      </c>
      <c r="I133" s="29" t="s">
        <v>348</v>
      </c>
      <c r="J133" s="29" t="s">
        <v>349</v>
      </c>
      <c r="K133" s="29" t="s">
        <v>349</v>
      </c>
      <c r="L133" s="116">
        <v>1</v>
      </c>
      <c r="M133" s="116">
        <v>14.9</v>
      </c>
      <c r="N133" s="116">
        <v>136</v>
      </c>
      <c r="O133" s="643">
        <v>15</v>
      </c>
      <c r="P133" s="643">
        <v>140</v>
      </c>
      <c r="Q133" s="511">
        <v>0</v>
      </c>
      <c r="R133" s="511">
        <v>0.104</v>
      </c>
      <c r="S133" s="511">
        <v>2.9000000000000001E-2</v>
      </c>
      <c r="T133" s="511">
        <v>2.5999999999999999E-2</v>
      </c>
      <c r="U133" s="31">
        <v>2</v>
      </c>
      <c r="V133" s="31">
        <v>1</v>
      </c>
      <c r="W133" s="29">
        <v>4</v>
      </c>
      <c r="X133" s="511">
        <v>0.104</v>
      </c>
      <c r="Y133" s="511">
        <v>2.9000000000000001E-2</v>
      </c>
      <c r="Z133" s="511">
        <v>2.5999999999999999E-2</v>
      </c>
      <c r="AA133" s="643">
        <v>1.5</v>
      </c>
      <c r="AB133" s="29" t="s">
        <v>326</v>
      </c>
      <c r="AC133" s="643">
        <v>0.3</v>
      </c>
      <c r="AD133" s="32"/>
      <c r="AE133" s="536"/>
      <c r="AF133" s="536"/>
      <c r="AG133" s="532"/>
      <c r="AH133" s="32"/>
      <c r="AI133" s="603"/>
      <c r="AJ133" s="532"/>
      <c r="AK133" s="32"/>
      <c r="AL133" s="116"/>
      <c r="AM133" s="116"/>
      <c r="AN133" s="104">
        <v>0.12124835217770628</v>
      </c>
      <c r="AO133" s="11">
        <v>36.799100000000003</v>
      </c>
      <c r="AP133" s="11">
        <v>23.263300000000001</v>
      </c>
      <c r="AQ133" s="11">
        <v>53.599823000000001</v>
      </c>
      <c r="AR133" s="10">
        <v>1025.2236</v>
      </c>
      <c r="AS133" s="11">
        <v>7.1581000000000001</v>
      </c>
      <c r="AT133" s="10">
        <v>103.67400000000001</v>
      </c>
      <c r="AU133" s="11">
        <v>8.1519999999999992</v>
      </c>
      <c r="AV133" s="11">
        <v>0.31759999999999999</v>
      </c>
      <c r="AW133" s="11">
        <v>1.1194999999999999</v>
      </c>
      <c r="AX133" s="11">
        <v>36.846499999999999</v>
      </c>
      <c r="AY133" s="11">
        <v>22.899000000000001</v>
      </c>
      <c r="AZ133" s="11">
        <v>53.276097999999998</v>
      </c>
      <c r="BA133" s="10">
        <v>1025.4508000000001</v>
      </c>
      <c r="BB133" s="11">
        <v>6.0076999999999998</v>
      </c>
      <c r="BC133" s="10">
        <v>86.486000000000004</v>
      </c>
      <c r="BD133" s="11">
        <v>8.1059999999999999</v>
      </c>
      <c r="BE133" s="11">
        <v>1.3360000000000001</v>
      </c>
      <c r="BF133" s="11">
        <v>4.1420000000000003</v>
      </c>
      <c r="BG133" s="11">
        <v>4.9000000000000004</v>
      </c>
    </row>
    <row r="134" spans="1:59">
      <c r="A134" s="29" t="s">
        <v>235</v>
      </c>
      <c r="B134" s="33">
        <v>43528</v>
      </c>
      <c r="C134" s="511">
        <v>0.6741300626913016</v>
      </c>
      <c r="D134" s="643">
        <v>0.7</v>
      </c>
      <c r="E134" s="604">
        <v>1</v>
      </c>
      <c r="F134" s="604">
        <v>1.38</v>
      </c>
      <c r="G134" s="604">
        <v>2.21</v>
      </c>
      <c r="H134" s="604">
        <v>1.25</v>
      </c>
      <c r="I134" s="29" t="s">
        <v>348</v>
      </c>
      <c r="J134" s="643">
        <v>2</v>
      </c>
      <c r="K134" s="29" t="s">
        <v>349</v>
      </c>
      <c r="L134" s="116">
        <v>1</v>
      </c>
      <c r="M134" s="116">
        <v>15.8</v>
      </c>
      <c r="N134" s="116">
        <v>139</v>
      </c>
      <c r="O134" s="643">
        <v>16</v>
      </c>
      <c r="P134" s="643">
        <v>140</v>
      </c>
      <c r="Q134" s="511">
        <v>0</v>
      </c>
      <c r="R134" s="511">
        <v>9.0999999999999998E-2</v>
      </c>
      <c r="S134" s="511">
        <v>2.5000000000000001E-2</v>
      </c>
      <c r="T134" s="511">
        <v>2.3E-2</v>
      </c>
      <c r="U134" s="31">
        <v>2</v>
      </c>
      <c r="V134" s="31">
        <v>1</v>
      </c>
      <c r="W134" s="29">
        <v>4</v>
      </c>
      <c r="X134" s="511">
        <v>9.0999999999999998E-2</v>
      </c>
      <c r="Y134" s="511">
        <v>2.5000000000000001E-2</v>
      </c>
      <c r="Z134" s="511">
        <v>2.3E-2</v>
      </c>
      <c r="AA134" s="643">
        <v>1.3</v>
      </c>
      <c r="AB134" s="29" t="s">
        <v>326</v>
      </c>
      <c r="AC134" s="643">
        <v>0.3</v>
      </c>
      <c r="AD134" s="32"/>
      <c r="AE134" s="536"/>
      <c r="AF134" s="536"/>
      <c r="AG134" s="532"/>
      <c r="AH134" s="32"/>
      <c r="AI134" s="603"/>
      <c r="AJ134" s="532"/>
      <c r="AK134" s="32"/>
      <c r="AL134" s="116"/>
      <c r="AM134" s="116"/>
      <c r="AN134" s="104">
        <v>0.13111782291666443</v>
      </c>
      <c r="AO134" s="11">
        <v>36.89</v>
      </c>
      <c r="AP134" s="11">
        <v>23.174099999999999</v>
      </c>
      <c r="AQ134" s="11">
        <v>53.620646000000001</v>
      </c>
      <c r="AR134" s="10">
        <v>1025.3181</v>
      </c>
      <c r="AS134" s="11">
        <v>6.9320000000000004</v>
      </c>
      <c r="AT134" s="10">
        <v>100.29600000000001</v>
      </c>
      <c r="AU134" s="11">
        <v>8.109</v>
      </c>
      <c r="AV134" s="11">
        <v>0.98699999999999999</v>
      </c>
      <c r="AW134" s="11">
        <v>1.2023999999999999</v>
      </c>
      <c r="AX134" s="11">
        <v>36.868400000000001</v>
      </c>
      <c r="AY134" s="11">
        <v>22.660399999999999</v>
      </c>
      <c r="AZ134" s="11">
        <v>53.046495</v>
      </c>
      <c r="BA134" s="10">
        <v>1025.5356999999999</v>
      </c>
      <c r="BB134" s="11">
        <v>5.6950000000000003</v>
      </c>
      <c r="BC134" s="10">
        <v>81.653999999999996</v>
      </c>
      <c r="BD134" s="11">
        <v>8.0570000000000004</v>
      </c>
      <c r="BE134" s="11">
        <v>0.64600000000000002</v>
      </c>
      <c r="BF134" s="11">
        <v>1.427</v>
      </c>
      <c r="BG134" s="11">
        <v>5.4</v>
      </c>
    </row>
    <row r="135" spans="1:59">
      <c r="A135" s="29" t="s">
        <v>235</v>
      </c>
      <c r="B135" s="33">
        <v>43535</v>
      </c>
      <c r="C135" s="605">
        <v>3.9362470701154066</v>
      </c>
      <c r="D135" s="643">
        <v>3.9</v>
      </c>
      <c r="E135" s="604">
        <v>1</v>
      </c>
      <c r="F135" s="604">
        <v>4.58</v>
      </c>
      <c r="G135" s="604">
        <v>2.39</v>
      </c>
      <c r="H135" s="604">
        <v>1.62</v>
      </c>
      <c r="I135" s="643">
        <v>5</v>
      </c>
      <c r="J135" s="643">
        <v>2</v>
      </c>
      <c r="K135" s="29" t="s">
        <v>349</v>
      </c>
      <c r="L135" s="116">
        <v>1</v>
      </c>
      <c r="M135" s="116">
        <v>15.7</v>
      </c>
      <c r="N135" s="116">
        <v>142</v>
      </c>
      <c r="O135" s="643">
        <v>16</v>
      </c>
      <c r="P135" s="643">
        <v>140</v>
      </c>
      <c r="Q135" s="511">
        <v>1E-3</v>
      </c>
      <c r="R135" s="511">
        <v>0.123</v>
      </c>
      <c r="S135" s="511">
        <v>3.5999999999999997E-2</v>
      </c>
      <c r="T135" s="511">
        <v>3.3000000000000002E-2</v>
      </c>
      <c r="U135" s="31">
        <v>2</v>
      </c>
      <c r="V135" s="31">
        <v>1</v>
      </c>
      <c r="W135" s="29">
        <v>4</v>
      </c>
      <c r="X135" s="511">
        <v>0.122</v>
      </c>
      <c r="Y135" s="511">
        <v>3.4999999999999996E-2</v>
      </c>
      <c r="Z135" s="511">
        <v>3.2000000000000001E-2</v>
      </c>
      <c r="AA135" s="643">
        <v>1.7</v>
      </c>
      <c r="AB135" s="29" t="s">
        <v>326</v>
      </c>
      <c r="AC135" s="643">
        <v>0.4</v>
      </c>
      <c r="AD135" s="32"/>
      <c r="AE135" s="536"/>
      <c r="AF135" s="536"/>
      <c r="AG135" s="532"/>
      <c r="AH135" s="32"/>
      <c r="AI135" s="603"/>
      <c r="AJ135" s="532"/>
      <c r="AK135" s="32"/>
      <c r="AL135" s="116"/>
      <c r="AM135" s="116"/>
      <c r="AN135" s="104">
        <v>0.11173262581464695</v>
      </c>
      <c r="AO135" s="11">
        <v>36.883800000000001</v>
      </c>
      <c r="AP135" s="11">
        <v>23.230699999999999</v>
      </c>
      <c r="AQ135" s="11">
        <v>53.674030000000002</v>
      </c>
      <c r="AR135" s="10">
        <v>1025.2973</v>
      </c>
      <c r="AS135" s="11">
        <v>6.8693</v>
      </c>
      <c r="AT135" s="10">
        <v>99.483000000000004</v>
      </c>
      <c r="AU135" s="11">
        <v>8.1240000000000006</v>
      </c>
      <c r="AV135" s="11">
        <v>0.25719999999999998</v>
      </c>
      <c r="AW135" s="11">
        <v>1.0673999999999999</v>
      </c>
      <c r="AX135" s="11">
        <v>36.916800000000002</v>
      </c>
      <c r="AY135" s="11">
        <v>22.915199999999999</v>
      </c>
      <c r="AZ135" s="11">
        <v>53.383890000000001</v>
      </c>
      <c r="BA135" s="10">
        <v>1025.4999</v>
      </c>
      <c r="BB135" s="11">
        <v>4.9222000000000001</v>
      </c>
      <c r="BC135" s="10">
        <v>70.908000000000001</v>
      </c>
      <c r="BD135" s="11">
        <v>8.0470000000000006</v>
      </c>
      <c r="BE135" s="11">
        <v>1.0291999999999999</v>
      </c>
      <c r="BF135" s="11">
        <v>2.4022000000000001</v>
      </c>
      <c r="BG135" s="11">
        <v>9.1</v>
      </c>
    </row>
    <row r="136" spans="1:59">
      <c r="A136" s="29" t="s">
        <v>235</v>
      </c>
      <c r="B136" s="33">
        <v>43542</v>
      </c>
      <c r="C136" s="511">
        <v>1.6537975533223261</v>
      </c>
      <c r="D136" s="643">
        <v>1.7</v>
      </c>
      <c r="E136" s="604">
        <v>1</v>
      </c>
      <c r="F136" s="604">
        <v>1.44</v>
      </c>
      <c r="G136" s="604">
        <v>2.59</v>
      </c>
      <c r="H136" s="604">
        <v>0.66400000000000003</v>
      </c>
      <c r="I136" s="29" t="s">
        <v>348</v>
      </c>
      <c r="J136" s="643">
        <v>3</v>
      </c>
      <c r="K136" s="29" t="s">
        <v>349</v>
      </c>
      <c r="L136" s="116">
        <v>1</v>
      </c>
      <c r="M136" s="116">
        <v>17.3</v>
      </c>
      <c r="N136" s="116">
        <v>135</v>
      </c>
      <c r="O136" s="643">
        <v>17</v>
      </c>
      <c r="P136" s="643">
        <v>140</v>
      </c>
      <c r="Q136" s="116">
        <v>2E-3</v>
      </c>
      <c r="R136" s="116">
        <v>0.107</v>
      </c>
      <c r="S136" s="116">
        <v>3.3000000000000002E-2</v>
      </c>
      <c r="T136" s="116">
        <v>0.03</v>
      </c>
      <c r="U136" s="31">
        <v>2</v>
      </c>
      <c r="V136" s="31">
        <v>1</v>
      </c>
      <c r="W136" s="29">
        <v>4</v>
      </c>
      <c r="X136" s="511">
        <v>0.105</v>
      </c>
      <c r="Y136" s="511">
        <v>3.1E-2</v>
      </c>
      <c r="Z136" s="511">
        <v>2.7999999999999997E-2</v>
      </c>
      <c r="AA136" s="643">
        <v>1.5</v>
      </c>
      <c r="AB136" s="29" t="s">
        <v>326</v>
      </c>
      <c r="AC136" s="643">
        <v>0.3</v>
      </c>
      <c r="AD136" s="32"/>
      <c r="AE136" s="536"/>
      <c r="AF136" s="536"/>
      <c r="AG136" s="532"/>
      <c r="AH136" s="32"/>
      <c r="AI136" s="603"/>
      <c r="AJ136" s="532"/>
      <c r="AK136" s="32"/>
      <c r="AL136" s="116"/>
      <c r="AM136" s="116"/>
      <c r="AN136" s="104">
        <v>0.10432831653474069</v>
      </c>
      <c r="AO136" s="11">
        <v>36.820799999999998</v>
      </c>
      <c r="AP136" s="11">
        <v>23.387699999999999</v>
      </c>
      <c r="AQ136" s="11">
        <v>53.762512999999998</v>
      </c>
      <c r="AR136" s="10">
        <v>1025.203</v>
      </c>
      <c r="AS136" s="11">
        <v>6.9606000000000003</v>
      </c>
      <c r="AT136" s="10">
        <v>101.044</v>
      </c>
      <c r="AU136" s="11">
        <v>8.0779999999999994</v>
      </c>
      <c r="AV136" s="11">
        <v>0.56299999999999994</v>
      </c>
      <c r="AW136" s="11">
        <v>0.68630000000000002</v>
      </c>
      <c r="AX136" s="11">
        <v>36.872599999999998</v>
      </c>
      <c r="AY136" s="11">
        <v>22.865200000000002</v>
      </c>
      <c r="AZ136" s="11">
        <v>53.273021</v>
      </c>
      <c r="BA136" s="10">
        <v>1025.4803999999999</v>
      </c>
      <c r="BB136" s="11">
        <v>5.7464000000000004</v>
      </c>
      <c r="BC136" s="10">
        <v>82.688000000000002</v>
      </c>
      <c r="BD136" s="11">
        <v>8.0259999999999998</v>
      </c>
      <c r="BE136" s="11">
        <v>1.3066</v>
      </c>
      <c r="BF136" s="11">
        <v>3.1063999999999998</v>
      </c>
      <c r="BG136" s="11">
        <v>7.4</v>
      </c>
    </row>
    <row r="137" spans="1:59">
      <c r="A137" s="29" t="s">
        <v>235</v>
      </c>
      <c r="B137" s="33">
        <v>43549</v>
      </c>
      <c r="C137" s="511">
        <v>0.55215613467353208</v>
      </c>
      <c r="D137" s="643">
        <v>0.6</v>
      </c>
      <c r="E137" s="604">
        <v>1</v>
      </c>
      <c r="F137" s="604">
        <v>0.34499999999999997</v>
      </c>
      <c r="G137" s="604">
        <v>3.03</v>
      </c>
      <c r="H137" s="604">
        <v>0.90700000000000003</v>
      </c>
      <c r="I137" s="29" t="s">
        <v>348</v>
      </c>
      <c r="J137" s="643">
        <v>3</v>
      </c>
      <c r="K137" s="29" t="s">
        <v>349</v>
      </c>
      <c r="L137" s="116">
        <v>1</v>
      </c>
      <c r="M137" s="116">
        <v>18.100000000000001</v>
      </c>
      <c r="N137" s="116">
        <v>125</v>
      </c>
      <c r="O137" s="643">
        <v>18</v>
      </c>
      <c r="P137" s="643">
        <v>120</v>
      </c>
      <c r="Q137" s="116">
        <v>2E-3</v>
      </c>
      <c r="R137" s="116">
        <v>0.113</v>
      </c>
      <c r="S137" s="116">
        <v>3.4000000000000002E-2</v>
      </c>
      <c r="T137" s="116">
        <v>3.1E-2</v>
      </c>
      <c r="U137" s="31">
        <v>2</v>
      </c>
      <c r="V137" s="31">
        <v>1</v>
      </c>
      <c r="W137" s="29">
        <v>3</v>
      </c>
      <c r="X137" s="511">
        <v>0.111</v>
      </c>
      <c r="Y137" s="511">
        <v>3.2000000000000001E-2</v>
      </c>
      <c r="Z137" s="511">
        <v>2.8999999999999998E-2</v>
      </c>
      <c r="AA137" s="643">
        <v>2.1</v>
      </c>
      <c r="AB137" s="29" t="s">
        <v>326</v>
      </c>
      <c r="AC137" s="643">
        <v>0.5</v>
      </c>
      <c r="AD137" s="32"/>
      <c r="AE137" s="536"/>
      <c r="AF137" s="536"/>
      <c r="AG137" s="532"/>
      <c r="AH137" s="32"/>
      <c r="AI137" s="603"/>
      <c r="AJ137" s="532"/>
      <c r="AK137" s="32"/>
      <c r="AL137" s="116"/>
      <c r="AM137" s="116"/>
      <c r="AN137" s="104">
        <v>0.11878012850970611</v>
      </c>
      <c r="AO137" s="11">
        <v>36.904499999999999</v>
      </c>
      <c r="AP137" s="11">
        <v>22.811499999999999</v>
      </c>
      <c r="AQ137" s="11">
        <v>53.246993000000003</v>
      </c>
      <c r="AR137" s="10">
        <v>1025.4349999999999</v>
      </c>
      <c r="AS137" s="11">
        <v>6.9160000000000004</v>
      </c>
      <c r="AT137" s="10">
        <v>99.444000000000003</v>
      </c>
      <c r="AU137" s="11">
        <v>8.0980000000000008</v>
      </c>
      <c r="AV137" s="11">
        <v>1.0515000000000001</v>
      </c>
      <c r="AW137" s="11">
        <v>1.7475000000000001</v>
      </c>
      <c r="AX137" s="11">
        <v>36.814900000000002</v>
      </c>
      <c r="AY137" s="11">
        <v>22.212199999999999</v>
      </c>
      <c r="AZ137" s="11">
        <v>52.495879000000002</v>
      </c>
      <c r="BA137" s="10">
        <v>1025.6251</v>
      </c>
      <c r="BB137" s="11">
        <v>6.7374999999999998</v>
      </c>
      <c r="BC137" s="10">
        <v>95.813000000000002</v>
      </c>
      <c r="BD137" s="11">
        <v>8.0950000000000006</v>
      </c>
      <c r="BE137" s="11">
        <v>2.3721000000000001</v>
      </c>
      <c r="BF137" s="11">
        <v>2.8994</v>
      </c>
      <c r="BG137" s="11">
        <v>4</v>
      </c>
    </row>
    <row r="138" spans="1:59">
      <c r="A138" s="29" t="s">
        <v>356</v>
      </c>
      <c r="B138" s="33">
        <v>43437</v>
      </c>
      <c r="C138" s="511">
        <v>1.3712831721685534</v>
      </c>
      <c r="D138" s="643">
        <v>1.4</v>
      </c>
      <c r="E138" s="29">
        <v>1</v>
      </c>
      <c r="F138" s="116">
        <v>0.74099999999999999</v>
      </c>
      <c r="G138" s="116">
        <v>3.93</v>
      </c>
      <c r="H138" s="116">
        <v>1.38</v>
      </c>
      <c r="I138" s="29" t="s">
        <v>348</v>
      </c>
      <c r="J138" s="643">
        <v>4</v>
      </c>
      <c r="K138" s="29" t="s">
        <v>349</v>
      </c>
      <c r="L138" s="29">
        <v>1</v>
      </c>
      <c r="M138" s="29">
        <v>23.2</v>
      </c>
      <c r="N138" s="29">
        <v>148</v>
      </c>
      <c r="O138" s="643">
        <v>23</v>
      </c>
      <c r="P138" s="643">
        <v>150</v>
      </c>
      <c r="Q138" s="511"/>
      <c r="R138" s="511"/>
      <c r="S138" s="511"/>
      <c r="T138" s="511"/>
      <c r="U138" s="31"/>
      <c r="V138" s="31"/>
      <c r="W138" s="29"/>
      <c r="X138" s="511"/>
      <c r="Y138" s="511"/>
      <c r="Z138" s="511"/>
      <c r="AA138" s="32"/>
      <c r="AB138" s="32"/>
      <c r="AC138" s="32"/>
      <c r="AD138" s="32"/>
      <c r="AE138" s="536"/>
      <c r="AF138" s="536"/>
      <c r="AG138" s="532"/>
      <c r="AH138" s="32"/>
      <c r="AI138" s="532"/>
      <c r="AJ138" s="532"/>
      <c r="AK138" s="32"/>
      <c r="AL138" s="116"/>
      <c r="AM138" s="116"/>
      <c r="AN138" s="104"/>
      <c r="AO138" s="116"/>
      <c r="AP138" s="116"/>
      <c r="AQ138" s="116"/>
      <c r="AR138" s="116"/>
      <c r="AS138" s="116"/>
      <c r="AT138" s="116"/>
      <c r="AU138" s="116"/>
      <c r="AV138" s="116"/>
      <c r="AW138" s="116"/>
      <c r="AX138" s="116"/>
      <c r="AY138" s="116"/>
      <c r="AZ138" s="116"/>
      <c r="BA138" s="116"/>
      <c r="BB138" s="116"/>
      <c r="BC138" s="116"/>
      <c r="BD138" s="116"/>
      <c r="BE138" s="116"/>
      <c r="BF138" s="116"/>
      <c r="BG138" s="116"/>
    </row>
    <row r="139" spans="1:59">
      <c r="A139" s="29" t="s">
        <v>356</v>
      </c>
      <c r="B139" s="33">
        <v>43444</v>
      </c>
      <c r="C139" s="511">
        <v>1.2521866978912903</v>
      </c>
      <c r="D139" s="643">
        <v>1.3</v>
      </c>
      <c r="E139" s="29">
        <v>1</v>
      </c>
      <c r="F139" s="116">
        <v>0.33800000000000002</v>
      </c>
      <c r="G139" s="116">
        <v>3.64</v>
      </c>
      <c r="H139" s="116">
        <v>0.98</v>
      </c>
      <c r="I139" s="29" t="s">
        <v>348</v>
      </c>
      <c r="J139" s="643">
        <v>4</v>
      </c>
      <c r="K139" s="29" t="s">
        <v>349</v>
      </c>
      <c r="L139" s="29">
        <v>1</v>
      </c>
      <c r="M139" s="29">
        <v>23.2</v>
      </c>
      <c r="N139" s="29">
        <v>154</v>
      </c>
      <c r="O139" s="643">
        <v>23</v>
      </c>
      <c r="P139" s="643">
        <v>150</v>
      </c>
      <c r="Q139" s="511"/>
      <c r="R139" s="511"/>
      <c r="S139" s="511"/>
      <c r="T139" s="511"/>
      <c r="U139" s="31"/>
      <c r="V139" s="31"/>
      <c r="W139" s="29"/>
      <c r="X139" s="511"/>
      <c r="Y139" s="511"/>
      <c r="Z139" s="511"/>
      <c r="AA139" s="32"/>
      <c r="AB139" s="32"/>
      <c r="AC139" s="32"/>
      <c r="AD139" s="32"/>
      <c r="AE139" s="536"/>
      <c r="AF139" s="536"/>
      <c r="AG139" s="532"/>
      <c r="AH139" s="32"/>
      <c r="AI139" s="532"/>
      <c r="AJ139" s="532"/>
      <c r="AK139" s="32"/>
      <c r="AL139" s="116"/>
      <c r="AM139" s="116"/>
      <c r="AN139" s="104"/>
      <c r="AO139" s="116"/>
      <c r="AP139" s="116"/>
      <c r="AQ139" s="116"/>
      <c r="AR139" s="116"/>
      <c r="AS139" s="116"/>
      <c r="AT139" s="116"/>
      <c r="AU139" s="116"/>
      <c r="AV139" s="116"/>
      <c r="AW139" s="116"/>
      <c r="AX139" s="116"/>
      <c r="AY139" s="116"/>
      <c r="AZ139" s="116"/>
      <c r="BA139" s="116"/>
      <c r="BB139" s="116"/>
      <c r="BC139" s="116"/>
      <c r="BD139" s="116"/>
      <c r="BE139" s="116"/>
      <c r="BF139" s="116"/>
      <c r="BG139" s="116"/>
    </row>
    <row r="140" spans="1:59">
      <c r="A140" s="29" t="s">
        <v>356</v>
      </c>
      <c r="B140" s="33">
        <v>43451</v>
      </c>
      <c r="C140" s="511">
        <v>0.90389922761035191</v>
      </c>
      <c r="D140" s="643">
        <v>0.9</v>
      </c>
      <c r="E140" s="604">
        <v>1</v>
      </c>
      <c r="F140" s="604">
        <v>0.69399999999999995</v>
      </c>
      <c r="G140" s="604">
        <v>3.95</v>
      </c>
      <c r="H140" s="604">
        <v>1.47</v>
      </c>
      <c r="I140" s="29" t="s">
        <v>348</v>
      </c>
      <c r="J140" s="643">
        <v>4</v>
      </c>
      <c r="K140" s="29" t="s">
        <v>349</v>
      </c>
      <c r="L140" s="116">
        <v>1</v>
      </c>
      <c r="M140" s="116">
        <v>15.3</v>
      </c>
      <c r="N140" s="116">
        <v>121</v>
      </c>
      <c r="O140" s="643">
        <v>15</v>
      </c>
      <c r="P140" s="643">
        <v>120</v>
      </c>
      <c r="Q140" s="511"/>
      <c r="R140" s="511"/>
      <c r="S140" s="511"/>
      <c r="T140" s="511"/>
      <c r="U140" s="31"/>
      <c r="V140" s="31"/>
      <c r="W140" s="29"/>
      <c r="X140" s="511"/>
      <c r="Y140" s="511"/>
      <c r="Z140" s="511"/>
      <c r="AA140" s="32"/>
      <c r="AB140" s="32"/>
      <c r="AC140" s="32"/>
      <c r="AD140" s="32"/>
      <c r="AE140" s="536"/>
      <c r="AF140" s="536"/>
      <c r="AG140" s="532"/>
      <c r="AH140" s="32"/>
      <c r="AI140" s="532"/>
      <c r="AJ140" s="532"/>
      <c r="AK140" s="32"/>
      <c r="AL140" s="116"/>
      <c r="AM140" s="116"/>
      <c r="AN140" s="104"/>
      <c r="AO140" s="116"/>
      <c r="AP140" s="116"/>
      <c r="AQ140" s="116"/>
      <c r="AR140" s="116"/>
      <c r="AS140" s="116"/>
      <c r="AT140" s="116"/>
      <c r="AU140" s="116"/>
      <c r="AV140" s="116"/>
      <c r="AW140" s="116"/>
      <c r="AX140" s="116"/>
      <c r="AY140" s="116"/>
      <c r="AZ140" s="116"/>
      <c r="BA140" s="116"/>
      <c r="BB140" s="116"/>
      <c r="BC140" s="116"/>
      <c r="BD140" s="116"/>
      <c r="BE140" s="116"/>
      <c r="BF140" s="116"/>
      <c r="BG140" s="116"/>
    </row>
    <row r="141" spans="1:59">
      <c r="A141" s="29" t="s">
        <v>356</v>
      </c>
      <c r="B141" s="33">
        <v>43458</v>
      </c>
      <c r="C141" s="511">
        <v>1.6843262795828948</v>
      </c>
      <c r="D141" s="643">
        <v>1.7</v>
      </c>
      <c r="E141" s="604">
        <v>1</v>
      </c>
      <c r="F141" s="604">
        <v>1.73</v>
      </c>
      <c r="G141" s="604">
        <v>4.6900000000000004</v>
      </c>
      <c r="H141" s="604">
        <v>1.74</v>
      </c>
      <c r="I141" s="29" t="s">
        <v>348</v>
      </c>
      <c r="J141" s="643">
        <v>5</v>
      </c>
      <c r="K141" s="29" t="s">
        <v>349</v>
      </c>
      <c r="L141" s="604">
        <v>1</v>
      </c>
      <c r="M141" s="604">
        <v>19.2</v>
      </c>
      <c r="N141" s="604">
        <v>127</v>
      </c>
      <c r="O141" s="643">
        <v>19</v>
      </c>
      <c r="P141" s="643">
        <v>130</v>
      </c>
      <c r="Q141" s="511"/>
      <c r="R141" s="511"/>
      <c r="S141" s="511"/>
      <c r="T141" s="511"/>
      <c r="U141" s="31"/>
      <c r="V141" s="31"/>
      <c r="W141" s="29"/>
      <c r="X141" s="511"/>
      <c r="Y141" s="511"/>
      <c r="Z141" s="511"/>
      <c r="AA141" s="32"/>
      <c r="AB141" s="32"/>
      <c r="AC141" s="32"/>
      <c r="AD141" s="32"/>
      <c r="AE141" s="536"/>
      <c r="AF141" s="536"/>
      <c r="AG141" s="532"/>
      <c r="AH141" s="32"/>
      <c r="AI141" s="532"/>
      <c r="AJ141" s="532"/>
      <c r="AK141" s="32"/>
      <c r="AL141" s="116"/>
      <c r="AM141" s="116"/>
      <c r="AN141" s="104"/>
      <c r="AO141" s="116"/>
      <c r="AP141" s="116"/>
      <c r="AQ141" s="116"/>
      <c r="AR141" s="116"/>
      <c r="AS141" s="116"/>
      <c r="AT141" s="116"/>
      <c r="AU141" s="116"/>
      <c r="AV141" s="116"/>
      <c r="AW141" s="116"/>
      <c r="AX141" s="116"/>
      <c r="AY141" s="116"/>
      <c r="AZ141" s="116"/>
      <c r="BA141" s="116"/>
      <c r="BB141" s="116"/>
      <c r="BC141" s="116"/>
      <c r="BD141" s="116"/>
      <c r="BE141" s="116"/>
      <c r="BF141" s="116"/>
      <c r="BG141" s="116"/>
    </row>
    <row r="142" spans="1:59">
      <c r="A142" s="29" t="s">
        <v>356</v>
      </c>
      <c r="B142" s="33">
        <v>43472</v>
      </c>
      <c r="C142" s="511">
        <v>1.9022835272540271</v>
      </c>
      <c r="D142" s="643">
        <v>1.9</v>
      </c>
      <c r="E142" s="604">
        <v>1</v>
      </c>
      <c r="F142" s="604">
        <v>3.09</v>
      </c>
      <c r="G142" s="604">
        <v>5.07</v>
      </c>
      <c r="H142" s="604">
        <v>2.13</v>
      </c>
      <c r="I142" s="643">
        <v>3</v>
      </c>
      <c r="J142" s="643">
        <v>5</v>
      </c>
      <c r="K142" s="643">
        <v>2</v>
      </c>
      <c r="L142" s="604">
        <v>1</v>
      </c>
      <c r="M142" s="604">
        <v>23.4</v>
      </c>
      <c r="N142" s="604">
        <v>263</v>
      </c>
      <c r="O142" s="643">
        <v>23</v>
      </c>
      <c r="P142" s="643">
        <v>260</v>
      </c>
      <c r="Q142" s="511"/>
      <c r="R142" s="511"/>
      <c r="S142" s="511"/>
      <c r="T142" s="511"/>
      <c r="U142" s="31"/>
      <c r="V142" s="31"/>
      <c r="W142" s="29"/>
      <c r="X142" s="511"/>
      <c r="Y142" s="511"/>
      <c r="Z142" s="511"/>
      <c r="AA142" s="32"/>
      <c r="AB142" s="32"/>
      <c r="AC142" s="32"/>
      <c r="AD142" s="32"/>
      <c r="AE142" s="536"/>
      <c r="AF142" s="536"/>
      <c r="AG142" s="532"/>
      <c r="AH142" s="32"/>
      <c r="AI142" s="532"/>
      <c r="AJ142" s="532"/>
      <c r="AK142" s="32"/>
      <c r="AL142" s="116"/>
      <c r="AM142" s="116"/>
      <c r="AN142" s="104"/>
      <c r="AO142" s="116"/>
      <c r="AP142" s="116"/>
      <c r="AQ142" s="116"/>
      <c r="AR142" s="116"/>
      <c r="AS142" s="116"/>
      <c r="AT142" s="116"/>
      <c r="AU142" s="116"/>
      <c r="AV142" s="116"/>
      <c r="AW142" s="116"/>
      <c r="AX142" s="116"/>
      <c r="AY142" s="116"/>
      <c r="AZ142" s="116"/>
      <c r="BA142" s="116"/>
      <c r="BB142" s="116"/>
      <c r="BC142" s="116"/>
      <c r="BD142" s="116"/>
      <c r="BE142" s="116"/>
      <c r="BF142" s="116"/>
      <c r="BG142" s="116"/>
    </row>
    <row r="143" spans="1:59">
      <c r="A143" s="29" t="s">
        <v>356</v>
      </c>
      <c r="B143" s="33">
        <v>43479</v>
      </c>
      <c r="C143" s="511">
        <v>2.4526081610865069</v>
      </c>
      <c r="D143" s="643">
        <v>2.5</v>
      </c>
      <c r="E143" s="604">
        <v>1</v>
      </c>
      <c r="F143" s="604">
        <v>3.33</v>
      </c>
      <c r="G143" s="604">
        <v>4.25</v>
      </c>
      <c r="H143" s="604">
        <v>1.76</v>
      </c>
      <c r="I143" s="643">
        <v>3</v>
      </c>
      <c r="J143" s="643">
        <v>4</v>
      </c>
      <c r="K143" s="29" t="s">
        <v>349</v>
      </c>
      <c r="L143" s="604">
        <v>1</v>
      </c>
      <c r="M143" s="604">
        <v>20.9</v>
      </c>
      <c r="N143" s="604">
        <v>144</v>
      </c>
      <c r="O143" s="643">
        <v>21</v>
      </c>
      <c r="P143" s="643">
        <v>140</v>
      </c>
      <c r="Q143" s="511"/>
      <c r="R143" s="511"/>
      <c r="S143" s="511"/>
      <c r="T143" s="511"/>
      <c r="U143" s="31"/>
      <c r="V143" s="31"/>
      <c r="W143" s="29"/>
      <c r="X143" s="511"/>
      <c r="Y143" s="511"/>
      <c r="Z143" s="511"/>
      <c r="AA143" s="32"/>
      <c r="AB143" s="32"/>
      <c r="AC143" s="32"/>
      <c r="AD143" s="32"/>
      <c r="AE143" s="536"/>
      <c r="AF143" s="536"/>
      <c r="AG143" s="532"/>
      <c r="AH143" s="32"/>
      <c r="AI143" s="532"/>
      <c r="AJ143" s="532"/>
      <c r="AK143" s="32"/>
      <c r="AL143" s="116"/>
      <c r="AM143" s="116"/>
      <c r="AN143" s="104"/>
      <c r="AO143" s="116"/>
      <c r="AP143" s="116"/>
      <c r="AQ143" s="116"/>
      <c r="AR143" s="116"/>
      <c r="AS143" s="116"/>
      <c r="AT143" s="116"/>
      <c r="AU143" s="116"/>
      <c r="AV143" s="116"/>
      <c r="AW143" s="116"/>
      <c r="AX143" s="116"/>
      <c r="AY143" s="116"/>
      <c r="AZ143" s="116"/>
      <c r="BA143" s="116"/>
      <c r="BB143" s="116"/>
      <c r="BC143" s="116"/>
      <c r="BD143" s="116"/>
      <c r="BE143" s="116"/>
      <c r="BF143" s="116"/>
      <c r="BG143" s="116"/>
    </row>
    <row r="144" spans="1:59">
      <c r="A144" s="29" t="s">
        <v>356</v>
      </c>
      <c r="B144" s="33">
        <v>43486</v>
      </c>
      <c r="C144" s="511">
        <v>5.5115359274088433</v>
      </c>
      <c r="D144" s="643">
        <v>5.5</v>
      </c>
      <c r="E144" s="604">
        <v>1</v>
      </c>
      <c r="F144" s="604">
        <v>4.5599999999999996</v>
      </c>
      <c r="G144" s="604">
        <v>5.72</v>
      </c>
      <c r="H144" s="604">
        <v>3.08</v>
      </c>
      <c r="I144" s="643">
        <v>5</v>
      </c>
      <c r="J144" s="643">
        <v>6</v>
      </c>
      <c r="K144" s="643">
        <v>3</v>
      </c>
      <c r="L144" s="604">
        <v>1</v>
      </c>
      <c r="M144" s="604">
        <v>20.7</v>
      </c>
      <c r="N144" s="604">
        <v>157</v>
      </c>
      <c r="O144" s="643">
        <v>21</v>
      </c>
      <c r="P144" s="643">
        <v>160</v>
      </c>
      <c r="Q144" s="511"/>
      <c r="R144" s="511"/>
      <c r="S144" s="511"/>
      <c r="T144" s="511"/>
      <c r="U144" s="31"/>
      <c r="V144" s="31"/>
      <c r="W144" s="29"/>
      <c r="X144" s="511"/>
      <c r="Y144" s="511"/>
      <c r="Z144" s="511"/>
      <c r="AA144" s="32"/>
      <c r="AB144" s="32"/>
      <c r="AC144" s="32"/>
      <c r="AD144" s="32"/>
      <c r="AE144" s="536"/>
      <c r="AF144" s="536"/>
      <c r="AG144" s="532"/>
      <c r="AH144" s="32"/>
      <c r="AI144" s="32"/>
      <c r="AJ144" s="32"/>
      <c r="AK144" s="532"/>
      <c r="AL144" s="532"/>
      <c r="AM144" s="32"/>
      <c r="AN144" s="104"/>
      <c r="AO144" s="116"/>
      <c r="AP144" s="116"/>
      <c r="AQ144" s="116"/>
      <c r="AR144" s="116"/>
      <c r="AS144" s="116"/>
      <c r="AT144" s="116"/>
      <c r="AU144" s="116"/>
      <c r="AV144" s="116"/>
      <c r="AW144" s="116"/>
      <c r="AX144" s="116"/>
      <c r="AY144" s="116"/>
      <c r="AZ144" s="116"/>
      <c r="BA144" s="116"/>
      <c r="BB144" s="116"/>
      <c r="BC144" s="116"/>
      <c r="BD144" s="116"/>
      <c r="BE144" s="116"/>
      <c r="BF144" s="116"/>
      <c r="BG144" s="116"/>
    </row>
    <row r="145" spans="1:59">
      <c r="A145" s="29" t="s">
        <v>356</v>
      </c>
      <c r="B145" s="33">
        <v>43494</v>
      </c>
      <c r="C145" s="511">
        <v>12.061871809702588</v>
      </c>
      <c r="D145" s="643">
        <v>12</v>
      </c>
      <c r="E145" s="604">
        <v>1</v>
      </c>
      <c r="F145" s="604">
        <v>12.6</v>
      </c>
      <c r="G145" s="604">
        <v>5.47</v>
      </c>
      <c r="H145" s="604">
        <v>4.82</v>
      </c>
      <c r="I145" s="643">
        <v>13</v>
      </c>
      <c r="J145" s="643">
        <v>5</v>
      </c>
      <c r="K145" s="643">
        <v>5</v>
      </c>
      <c r="L145" s="604">
        <v>1</v>
      </c>
      <c r="M145" s="604">
        <v>21.1</v>
      </c>
      <c r="N145" s="604">
        <v>147</v>
      </c>
      <c r="O145" s="643">
        <v>21</v>
      </c>
      <c r="P145" s="643">
        <v>150</v>
      </c>
      <c r="Q145" s="511"/>
      <c r="R145" s="511"/>
      <c r="S145" s="511"/>
      <c r="T145" s="511"/>
      <c r="U145" s="31"/>
      <c r="V145" s="31"/>
      <c r="W145" s="29"/>
      <c r="X145" s="511"/>
      <c r="Y145" s="511"/>
      <c r="Z145" s="511"/>
      <c r="AA145" s="32"/>
      <c r="AB145" s="32"/>
      <c r="AC145" s="32"/>
      <c r="AD145" s="32"/>
      <c r="AE145" s="536"/>
      <c r="AF145" s="536"/>
      <c r="AG145" s="532"/>
      <c r="AH145" s="32"/>
      <c r="AI145" s="532"/>
      <c r="AJ145" s="532"/>
      <c r="AK145" s="32"/>
      <c r="AL145" s="116"/>
      <c r="AM145" s="116"/>
      <c r="AN145" s="104"/>
      <c r="AO145" s="116"/>
      <c r="AP145" s="116"/>
      <c r="AQ145" s="116"/>
      <c r="AR145" s="116"/>
      <c r="AS145" s="116"/>
      <c r="AT145" s="116"/>
      <c r="AU145" s="116"/>
      <c r="AV145" s="116"/>
      <c r="AW145" s="116"/>
      <c r="AX145" s="116"/>
      <c r="AY145" s="116"/>
      <c r="AZ145" s="116"/>
      <c r="BA145" s="116"/>
      <c r="BB145" s="116"/>
      <c r="BC145" s="116"/>
      <c r="BD145" s="116"/>
      <c r="BE145" s="116"/>
      <c r="BF145" s="116"/>
      <c r="BG145" s="116"/>
    </row>
    <row r="146" spans="1:59">
      <c r="A146" s="29" t="s">
        <v>356</v>
      </c>
      <c r="B146" s="33">
        <v>43500</v>
      </c>
      <c r="C146" s="511">
        <v>3.4421192275528298</v>
      </c>
      <c r="D146" s="643">
        <v>3.4</v>
      </c>
      <c r="E146" s="604">
        <v>1</v>
      </c>
      <c r="F146" s="604">
        <v>3.71</v>
      </c>
      <c r="G146" s="604">
        <v>3.05</v>
      </c>
      <c r="H146" s="604">
        <v>2.1800000000000002</v>
      </c>
      <c r="I146" s="643">
        <v>4</v>
      </c>
      <c r="J146" s="643">
        <v>3</v>
      </c>
      <c r="K146" s="643">
        <v>2</v>
      </c>
      <c r="L146" s="604">
        <v>1</v>
      </c>
      <c r="M146" s="604">
        <v>18.7</v>
      </c>
      <c r="N146" s="604">
        <v>149</v>
      </c>
      <c r="O146" s="643">
        <v>19</v>
      </c>
      <c r="P146" s="643">
        <v>150</v>
      </c>
      <c r="Q146" s="511"/>
      <c r="R146" s="511"/>
      <c r="S146" s="511"/>
      <c r="T146" s="511"/>
      <c r="U146" s="31"/>
      <c r="V146" s="31"/>
      <c r="W146" s="29"/>
      <c r="X146" s="511"/>
      <c r="Y146" s="511"/>
      <c r="Z146" s="511"/>
      <c r="AA146" s="32"/>
      <c r="AB146" s="32"/>
      <c r="AC146" s="32"/>
      <c r="AD146" s="32"/>
      <c r="AE146" s="536"/>
      <c r="AF146" s="536"/>
      <c r="AG146" s="532"/>
      <c r="AH146" s="32"/>
      <c r="AI146" s="532"/>
      <c r="AJ146" s="532"/>
      <c r="AK146" s="32"/>
      <c r="AL146" s="116"/>
      <c r="AM146" s="116"/>
      <c r="AN146" s="104"/>
      <c r="AO146" s="116"/>
      <c r="AP146" s="116"/>
      <c r="AQ146" s="116"/>
      <c r="AR146" s="116"/>
      <c r="AS146" s="116"/>
      <c r="AT146" s="116"/>
      <c r="AU146" s="116"/>
      <c r="AV146" s="116"/>
      <c r="AW146" s="116"/>
      <c r="AX146" s="116"/>
      <c r="AY146" s="116"/>
      <c r="AZ146" s="116"/>
      <c r="BA146" s="116"/>
      <c r="BB146" s="116"/>
      <c r="BC146" s="116"/>
      <c r="BD146" s="116"/>
      <c r="BE146" s="116"/>
      <c r="BF146" s="116"/>
      <c r="BG146" s="116"/>
    </row>
    <row r="147" spans="1:59">
      <c r="A147" s="29" t="s">
        <v>356</v>
      </c>
      <c r="B147" s="33">
        <v>43507</v>
      </c>
      <c r="C147" s="511">
        <v>2.2413166376181217</v>
      </c>
      <c r="D147" s="643">
        <v>2.2000000000000002</v>
      </c>
      <c r="E147" s="604">
        <v>1</v>
      </c>
      <c r="F147" s="604">
        <v>2.09</v>
      </c>
      <c r="G147" s="604">
        <v>2.91</v>
      </c>
      <c r="H147" s="604">
        <v>1.79</v>
      </c>
      <c r="I147" s="29" t="s">
        <v>348</v>
      </c>
      <c r="J147" s="643">
        <v>3</v>
      </c>
      <c r="K147" s="29" t="s">
        <v>349</v>
      </c>
      <c r="L147" s="116">
        <v>1</v>
      </c>
      <c r="M147" s="116">
        <v>20.7</v>
      </c>
      <c r="N147" s="116">
        <v>165</v>
      </c>
      <c r="O147" s="643">
        <v>21</v>
      </c>
      <c r="P147" s="643">
        <v>160</v>
      </c>
      <c r="Q147" s="511"/>
      <c r="R147" s="511"/>
      <c r="S147" s="511"/>
      <c r="T147" s="511"/>
      <c r="U147" s="31"/>
      <c r="V147" s="31"/>
      <c r="W147" s="29"/>
      <c r="X147" s="511"/>
      <c r="Y147" s="511"/>
      <c r="Z147" s="511"/>
      <c r="AA147" s="32"/>
      <c r="AB147" s="32"/>
      <c r="AC147" s="32"/>
      <c r="AD147" s="32"/>
      <c r="AE147" s="536"/>
      <c r="AF147" s="536"/>
      <c r="AG147" s="532"/>
      <c r="AH147" s="32"/>
      <c r="AI147" s="532"/>
      <c r="AJ147" s="532"/>
      <c r="AK147" s="32"/>
      <c r="AL147" s="116"/>
      <c r="AM147" s="116"/>
      <c r="AN147" s="104"/>
      <c r="AO147" s="116"/>
      <c r="AP147" s="116"/>
      <c r="AQ147" s="116"/>
      <c r="AR147" s="116"/>
      <c r="AS147" s="116"/>
      <c r="AT147" s="116"/>
      <c r="AU147" s="116"/>
      <c r="AV147" s="116"/>
      <c r="AW147" s="116"/>
      <c r="AX147" s="116"/>
      <c r="AY147" s="116"/>
      <c r="AZ147" s="116"/>
      <c r="BA147" s="116"/>
      <c r="BB147" s="116"/>
      <c r="BC147" s="116"/>
      <c r="BD147" s="116"/>
      <c r="BE147" s="116"/>
      <c r="BF147" s="116"/>
      <c r="BG147" s="116"/>
    </row>
    <row r="148" spans="1:59">
      <c r="A148" s="29" t="s">
        <v>356</v>
      </c>
      <c r="B148" s="33">
        <v>43514</v>
      </c>
      <c r="C148" s="511">
        <v>1.6937818542402285</v>
      </c>
      <c r="D148" s="643">
        <v>1.7</v>
      </c>
      <c r="E148" s="604">
        <v>1</v>
      </c>
      <c r="F148" s="604">
        <v>1.55</v>
      </c>
      <c r="G148" s="604">
        <v>2.44</v>
      </c>
      <c r="H148" s="604">
        <v>0.68</v>
      </c>
      <c r="I148" s="29" t="s">
        <v>348</v>
      </c>
      <c r="J148" s="643">
        <v>2</v>
      </c>
      <c r="K148" s="29" t="s">
        <v>349</v>
      </c>
      <c r="L148" s="116">
        <v>1</v>
      </c>
      <c r="M148" s="116">
        <v>19</v>
      </c>
      <c r="N148" s="116">
        <v>167</v>
      </c>
      <c r="O148" s="643">
        <v>19</v>
      </c>
      <c r="P148" s="643">
        <v>170</v>
      </c>
      <c r="Q148" s="511"/>
      <c r="R148" s="511"/>
      <c r="S148" s="511"/>
      <c r="T148" s="511"/>
      <c r="U148" s="31"/>
      <c r="V148" s="31"/>
      <c r="W148" s="29"/>
      <c r="X148" s="511"/>
      <c r="Y148" s="511"/>
      <c r="Z148" s="511"/>
      <c r="AA148" s="32"/>
      <c r="AB148" s="32"/>
      <c r="AC148" s="32"/>
      <c r="AD148" s="32"/>
      <c r="AE148" s="536"/>
      <c r="AF148" s="536"/>
      <c r="AG148" s="532"/>
      <c r="AH148" s="32"/>
      <c r="AI148" s="603"/>
      <c r="AJ148" s="532"/>
      <c r="AK148" s="32"/>
      <c r="AL148" s="116"/>
      <c r="AM148" s="116"/>
      <c r="AN148" s="104"/>
      <c r="AO148" s="116"/>
      <c r="AP148" s="116"/>
      <c r="AQ148" s="116"/>
      <c r="AR148" s="116"/>
      <c r="AS148" s="116"/>
      <c r="AT148" s="116"/>
      <c r="AU148" s="116"/>
      <c r="AV148" s="116"/>
      <c r="AW148" s="116"/>
      <c r="AX148" s="116"/>
      <c r="AY148" s="116"/>
      <c r="AZ148" s="116"/>
      <c r="BA148" s="116"/>
      <c r="BB148" s="116"/>
      <c r="BC148" s="116"/>
      <c r="BD148" s="116"/>
      <c r="BE148" s="116"/>
      <c r="BF148" s="116"/>
      <c r="BG148" s="116"/>
    </row>
    <row r="149" spans="1:59">
      <c r="A149" s="29" t="s">
        <v>356</v>
      </c>
      <c r="B149" s="33">
        <v>43521</v>
      </c>
      <c r="C149" s="511">
        <v>2.5249426125408605</v>
      </c>
      <c r="D149" s="643">
        <v>2.5</v>
      </c>
      <c r="E149" s="604">
        <v>1</v>
      </c>
      <c r="F149" s="604">
        <v>2.87</v>
      </c>
      <c r="G149" s="604">
        <v>3.01</v>
      </c>
      <c r="H149" s="604">
        <v>1.55</v>
      </c>
      <c r="I149" s="29" t="s">
        <v>348</v>
      </c>
      <c r="J149" s="643">
        <v>3</v>
      </c>
      <c r="K149" s="29" t="s">
        <v>349</v>
      </c>
      <c r="L149" s="116">
        <v>1</v>
      </c>
      <c r="M149" s="116">
        <v>20.8</v>
      </c>
      <c r="N149" s="116">
        <v>163</v>
      </c>
      <c r="O149" s="643">
        <v>21</v>
      </c>
      <c r="P149" s="643">
        <v>160</v>
      </c>
      <c r="Q149" s="511"/>
      <c r="R149" s="511"/>
      <c r="S149" s="511"/>
      <c r="T149" s="511"/>
      <c r="U149" s="31"/>
      <c r="V149" s="31"/>
      <c r="W149" s="29"/>
      <c r="X149" s="511"/>
      <c r="Y149" s="511"/>
      <c r="Z149" s="511"/>
      <c r="AA149" s="32"/>
      <c r="AB149" s="32"/>
      <c r="AC149" s="32"/>
      <c r="AD149" s="32"/>
      <c r="AE149" s="536"/>
      <c r="AF149" s="536"/>
      <c r="AG149" s="532"/>
      <c r="AH149" s="32"/>
      <c r="AI149" s="603"/>
      <c r="AJ149" s="532"/>
      <c r="AK149" s="32"/>
      <c r="AL149" s="116"/>
      <c r="AM149" s="116"/>
      <c r="AN149" s="104"/>
      <c r="AO149" s="116"/>
      <c r="AP149" s="116"/>
      <c r="AQ149" s="116"/>
      <c r="AR149" s="116"/>
      <c r="AS149" s="116"/>
      <c r="AT149" s="116"/>
      <c r="AU149" s="116"/>
      <c r="AV149" s="116"/>
      <c r="AW149" s="116"/>
      <c r="AX149" s="116"/>
      <c r="AY149" s="116"/>
      <c r="AZ149" s="116"/>
      <c r="BA149" s="116"/>
      <c r="BB149" s="116"/>
      <c r="BC149" s="116"/>
      <c r="BD149" s="116"/>
      <c r="BE149" s="116"/>
      <c r="BF149" s="116"/>
      <c r="BG149" s="116"/>
    </row>
    <row r="150" spans="1:59">
      <c r="A150" s="29" t="s">
        <v>356</v>
      </c>
      <c r="B150" s="33">
        <v>43528</v>
      </c>
      <c r="C150" s="511">
        <v>1.0588425141518822</v>
      </c>
      <c r="D150" s="643">
        <v>1.1000000000000001</v>
      </c>
      <c r="E150" s="604">
        <v>1</v>
      </c>
      <c r="F150" s="604">
        <v>2.21</v>
      </c>
      <c r="G150" s="604">
        <v>3.06</v>
      </c>
      <c r="H150" s="604">
        <v>1.1599999999999999</v>
      </c>
      <c r="I150" s="29" t="s">
        <v>348</v>
      </c>
      <c r="J150" s="643">
        <v>3</v>
      </c>
      <c r="K150" s="29" t="s">
        <v>349</v>
      </c>
      <c r="L150" s="116">
        <v>1</v>
      </c>
      <c r="M150" s="116">
        <v>16.5</v>
      </c>
      <c r="N150" s="116">
        <v>141</v>
      </c>
      <c r="O150" s="643">
        <v>16</v>
      </c>
      <c r="P150" s="643">
        <v>140</v>
      </c>
      <c r="Q150" s="511"/>
      <c r="R150" s="511"/>
      <c r="S150" s="511"/>
      <c r="T150" s="511"/>
      <c r="U150" s="31"/>
      <c r="V150" s="31"/>
      <c r="W150" s="29"/>
      <c r="X150" s="511"/>
      <c r="Y150" s="511"/>
      <c r="Z150" s="511"/>
      <c r="AA150" s="32"/>
      <c r="AB150" s="32"/>
      <c r="AC150" s="32"/>
      <c r="AD150" s="32"/>
      <c r="AE150" s="536"/>
      <c r="AF150" s="536"/>
      <c r="AG150" s="532"/>
      <c r="AH150" s="32"/>
      <c r="AI150" s="603"/>
      <c r="AJ150" s="532"/>
      <c r="AK150" s="32"/>
      <c r="AL150" s="116"/>
      <c r="AM150" s="116"/>
      <c r="AN150" s="104"/>
      <c r="AO150" s="116"/>
      <c r="AP150" s="116"/>
      <c r="AQ150" s="116"/>
      <c r="AR150" s="116"/>
      <c r="AS150" s="116"/>
      <c r="AT150" s="116"/>
      <c r="AU150" s="116"/>
      <c r="AV150" s="116"/>
      <c r="AW150" s="116"/>
      <c r="AX150" s="116"/>
      <c r="AY150" s="116"/>
      <c r="AZ150" s="116"/>
      <c r="BA150" s="116"/>
      <c r="BB150" s="116"/>
      <c r="BC150" s="116"/>
      <c r="BD150" s="116"/>
      <c r="BE150" s="116"/>
      <c r="BF150" s="116"/>
      <c r="BG150" s="116"/>
    </row>
    <row r="151" spans="1:59">
      <c r="A151" s="29" t="s">
        <v>356</v>
      </c>
      <c r="B151" s="33">
        <v>43535</v>
      </c>
      <c r="C151" s="605">
        <v>31.030383352950501</v>
      </c>
      <c r="D151" s="643">
        <v>31</v>
      </c>
      <c r="E151" s="604">
        <v>1</v>
      </c>
      <c r="F151" s="604">
        <v>32.799999999999997</v>
      </c>
      <c r="G151" s="604">
        <v>5.1100000000000003</v>
      </c>
      <c r="H151" s="604">
        <v>5.82</v>
      </c>
      <c r="I151" s="643">
        <v>33</v>
      </c>
      <c r="J151" s="643">
        <v>5</v>
      </c>
      <c r="K151" s="643">
        <v>6</v>
      </c>
      <c r="L151" s="116">
        <v>1</v>
      </c>
      <c r="M151" s="116">
        <v>21.4</v>
      </c>
      <c r="N151" s="116">
        <v>193</v>
      </c>
      <c r="O151" s="643">
        <v>21</v>
      </c>
      <c r="P151" s="643">
        <v>190</v>
      </c>
      <c r="Q151" s="511"/>
      <c r="R151" s="511"/>
      <c r="S151" s="511"/>
      <c r="T151" s="511"/>
      <c r="U151" s="31"/>
      <c r="V151" s="31"/>
      <c r="W151" s="29"/>
      <c r="X151" s="511"/>
      <c r="Y151" s="511"/>
      <c r="Z151" s="511"/>
      <c r="AA151" s="32"/>
      <c r="AB151" s="32"/>
      <c r="AC151" s="32"/>
      <c r="AD151" s="32"/>
      <c r="AE151" s="536"/>
      <c r="AF151" s="536"/>
      <c r="AG151" s="532"/>
      <c r="AH151" s="32"/>
      <c r="AI151" s="603"/>
      <c r="AJ151" s="532"/>
      <c r="AK151" s="32"/>
      <c r="AL151" s="116"/>
      <c r="AM151" s="116"/>
      <c r="AN151" s="104"/>
      <c r="AO151" s="116"/>
      <c r="AP151" s="116"/>
      <c r="AQ151" s="116"/>
      <c r="AR151" s="116"/>
      <c r="AS151" s="116"/>
      <c r="AT151" s="116"/>
      <c r="AU151" s="116"/>
      <c r="AV151" s="116"/>
      <c r="AW151" s="116"/>
      <c r="AX151" s="116"/>
      <c r="AY151" s="116"/>
      <c r="AZ151" s="116"/>
      <c r="BA151" s="116"/>
      <c r="BB151" s="116"/>
      <c r="BC151" s="116"/>
      <c r="BD151" s="116"/>
      <c r="BE151" s="116"/>
      <c r="BF151" s="116"/>
      <c r="BG151" s="116"/>
    </row>
    <row r="152" spans="1:59">
      <c r="A152" s="29" t="s">
        <v>356</v>
      </c>
      <c r="B152" s="33">
        <v>43542</v>
      </c>
      <c r="C152" s="511">
        <v>15.901129463801224</v>
      </c>
      <c r="D152" s="643">
        <v>16</v>
      </c>
      <c r="E152" s="604">
        <v>1</v>
      </c>
      <c r="F152" s="604">
        <v>16.3</v>
      </c>
      <c r="G152" s="604">
        <v>4.8</v>
      </c>
      <c r="H152" s="604">
        <v>2.74</v>
      </c>
      <c r="I152" s="643">
        <v>16</v>
      </c>
      <c r="J152" s="643">
        <v>5</v>
      </c>
      <c r="K152" s="643">
        <v>3</v>
      </c>
      <c r="L152" s="116">
        <v>1</v>
      </c>
      <c r="M152" s="116">
        <v>21.2</v>
      </c>
      <c r="N152" s="116">
        <v>162</v>
      </c>
      <c r="O152" s="643">
        <v>21</v>
      </c>
      <c r="P152" s="643">
        <v>160</v>
      </c>
      <c r="Q152" s="511"/>
      <c r="R152" s="511"/>
      <c r="S152" s="511"/>
      <c r="T152" s="511"/>
      <c r="U152" s="31"/>
      <c r="V152" s="31"/>
      <c r="W152" s="29"/>
      <c r="X152" s="511"/>
      <c r="Y152" s="511"/>
      <c r="Z152" s="511"/>
      <c r="AA152" s="32"/>
      <c r="AB152" s="32"/>
      <c r="AC152" s="32"/>
      <c r="AD152" s="32"/>
      <c r="AE152" s="536"/>
      <c r="AF152" s="536"/>
      <c r="AG152" s="532"/>
      <c r="AH152" s="32"/>
      <c r="AI152" s="603"/>
      <c r="AJ152" s="532"/>
      <c r="AK152" s="32"/>
      <c r="AL152" s="116"/>
      <c r="AM152" s="116"/>
      <c r="AN152" s="104"/>
      <c r="AO152" s="116"/>
      <c r="AP152" s="116"/>
      <c r="AQ152" s="116"/>
      <c r="AR152" s="116"/>
      <c r="AS152" s="116"/>
      <c r="AT152" s="116"/>
      <c r="AU152" s="116"/>
      <c r="AV152" s="116"/>
      <c r="AW152" s="116"/>
      <c r="AX152" s="116"/>
      <c r="AY152" s="116"/>
      <c r="AZ152" s="116"/>
      <c r="BA152" s="116"/>
      <c r="BB152" s="116"/>
      <c r="BC152" s="116"/>
      <c r="BD152" s="116"/>
      <c r="BE152" s="116"/>
      <c r="BF152" s="116"/>
      <c r="BG152" s="116"/>
    </row>
    <row r="153" spans="1:59">
      <c r="A153" s="29" t="s">
        <v>356</v>
      </c>
      <c r="B153" s="33">
        <v>43549</v>
      </c>
      <c r="C153" s="511">
        <v>1.1617336643670233</v>
      </c>
      <c r="D153" s="643">
        <v>1.2</v>
      </c>
      <c r="E153" s="604">
        <v>1</v>
      </c>
      <c r="F153" s="604">
        <v>0.68700000000000006</v>
      </c>
      <c r="G153" s="604">
        <v>3.27</v>
      </c>
      <c r="H153" s="604">
        <v>1.0900000000000001</v>
      </c>
      <c r="I153" s="29" t="s">
        <v>348</v>
      </c>
      <c r="J153" s="643">
        <v>3</v>
      </c>
      <c r="K153" s="29" t="s">
        <v>349</v>
      </c>
      <c r="L153" s="116">
        <v>1</v>
      </c>
      <c r="M153" s="116">
        <v>17.899999999999999</v>
      </c>
      <c r="N153" s="116">
        <v>122</v>
      </c>
      <c r="O153" s="643">
        <v>18</v>
      </c>
      <c r="P153" s="643">
        <v>120</v>
      </c>
      <c r="Q153" s="511"/>
      <c r="R153" s="511"/>
      <c r="S153" s="511"/>
      <c r="T153" s="511"/>
      <c r="U153" s="31"/>
      <c r="V153" s="31"/>
      <c r="W153" s="29"/>
      <c r="X153" s="511"/>
      <c r="Y153" s="511"/>
      <c r="Z153" s="511"/>
      <c r="AA153" s="32"/>
      <c r="AB153" s="32"/>
      <c r="AC153" s="32"/>
      <c r="AD153" s="32"/>
      <c r="AE153" s="536"/>
      <c r="AF153" s="536"/>
      <c r="AG153" s="532"/>
      <c r="AH153" s="32"/>
      <c r="AI153" s="603"/>
      <c r="AJ153" s="532"/>
      <c r="AK153" s="32"/>
      <c r="AL153" s="116"/>
      <c r="AM153" s="116"/>
      <c r="AN153" s="104"/>
      <c r="AO153" s="116"/>
      <c r="AP153" s="116"/>
      <c r="AQ153" s="116"/>
      <c r="AR153" s="116"/>
      <c r="AS153" s="116"/>
      <c r="AT153" s="116"/>
      <c r="AU153" s="116"/>
      <c r="AV153" s="116"/>
      <c r="AW153" s="116"/>
      <c r="AX153" s="116"/>
      <c r="AY153" s="116"/>
      <c r="AZ153" s="116"/>
      <c r="BA153" s="116"/>
      <c r="BB153" s="116"/>
      <c r="BC153" s="116"/>
      <c r="BD153" s="116"/>
      <c r="BE153" s="116"/>
      <c r="BF153" s="116"/>
      <c r="BG153" s="116"/>
    </row>
    <row r="154" spans="1:59">
      <c r="A154" s="29" t="s">
        <v>358</v>
      </c>
      <c r="B154" s="33">
        <v>43437</v>
      </c>
      <c r="C154" s="511">
        <v>0.46524675879836114</v>
      </c>
      <c r="D154" s="29" t="s">
        <v>350</v>
      </c>
      <c r="E154" s="29">
        <v>1</v>
      </c>
      <c r="F154" s="116">
        <v>0.61799999999999999</v>
      </c>
      <c r="G154" s="116">
        <v>2.8</v>
      </c>
      <c r="H154" s="116">
        <v>0.96399999999999997</v>
      </c>
      <c r="I154" s="29" t="s">
        <v>348</v>
      </c>
      <c r="J154" s="643">
        <v>3</v>
      </c>
      <c r="K154" s="29" t="s">
        <v>349</v>
      </c>
      <c r="L154" s="29">
        <v>1</v>
      </c>
      <c r="M154" s="29">
        <v>14.6</v>
      </c>
      <c r="N154" s="29">
        <v>92.6</v>
      </c>
      <c r="O154" s="643">
        <v>15</v>
      </c>
      <c r="P154" s="643">
        <v>90</v>
      </c>
      <c r="Q154" s="511"/>
      <c r="R154" s="511"/>
      <c r="S154" s="511"/>
      <c r="T154" s="511"/>
      <c r="U154" s="31"/>
      <c r="V154" s="31"/>
      <c r="W154" s="29"/>
      <c r="X154" s="511"/>
      <c r="Y154" s="511"/>
      <c r="Z154" s="511"/>
      <c r="AA154" s="32"/>
      <c r="AB154" s="32"/>
      <c r="AC154" s="32"/>
      <c r="AD154" s="32"/>
      <c r="AE154" s="536"/>
      <c r="AF154" s="536"/>
      <c r="AG154" s="532"/>
      <c r="AH154" s="32"/>
      <c r="AI154" s="532"/>
      <c r="AJ154" s="532"/>
      <c r="AK154" s="32"/>
      <c r="AL154" s="116"/>
      <c r="AM154" s="116"/>
      <c r="AN154" s="104"/>
      <c r="AO154" s="116"/>
      <c r="AP154" s="116"/>
      <c r="AQ154" s="116"/>
      <c r="AR154" s="116"/>
      <c r="AS154" s="116"/>
      <c r="AT154" s="116"/>
      <c r="AU154" s="116"/>
      <c r="AV154" s="116"/>
      <c r="AW154" s="116"/>
      <c r="AX154" s="116"/>
      <c r="AY154" s="116"/>
      <c r="AZ154" s="116"/>
      <c r="BA154" s="116"/>
      <c r="BB154" s="116"/>
      <c r="BC154" s="116"/>
      <c r="BD154" s="116"/>
      <c r="BE154" s="116"/>
      <c r="BF154" s="116"/>
      <c r="BG154" s="116"/>
    </row>
    <row r="155" spans="1:59">
      <c r="A155" s="29" t="s">
        <v>358</v>
      </c>
      <c r="B155" s="33">
        <v>43444</v>
      </c>
      <c r="C155" s="511">
        <v>0.31044863941100298</v>
      </c>
      <c r="D155" s="29" t="s">
        <v>350</v>
      </c>
      <c r="E155" s="29">
        <v>1</v>
      </c>
      <c r="F155" s="116">
        <v>-0.98599999999999999</v>
      </c>
      <c r="G155" s="116">
        <v>3.16</v>
      </c>
      <c r="H155" s="116">
        <v>0.51200000000000001</v>
      </c>
      <c r="I155" s="29" t="s">
        <v>348</v>
      </c>
      <c r="J155" s="643">
        <v>3</v>
      </c>
      <c r="K155" s="29" t="s">
        <v>349</v>
      </c>
      <c r="L155" s="29">
        <v>1</v>
      </c>
      <c r="M155" s="29">
        <v>16.100000000000001</v>
      </c>
      <c r="N155" s="29">
        <v>127</v>
      </c>
      <c r="O155" s="643">
        <v>16</v>
      </c>
      <c r="P155" s="643">
        <v>130</v>
      </c>
      <c r="Q155" s="511"/>
      <c r="R155" s="511"/>
      <c r="S155" s="511"/>
      <c r="T155" s="511"/>
      <c r="U155" s="31"/>
      <c r="V155" s="31"/>
      <c r="W155" s="29"/>
      <c r="X155" s="511"/>
      <c r="Y155" s="511"/>
      <c r="Z155" s="511"/>
      <c r="AA155" s="32"/>
      <c r="AB155" s="32"/>
      <c r="AC155" s="32"/>
      <c r="AD155" s="32"/>
      <c r="AE155" s="536"/>
      <c r="AF155" s="536"/>
      <c r="AG155" s="532"/>
      <c r="AH155" s="32"/>
      <c r="AI155" s="532"/>
      <c r="AJ155" s="532"/>
      <c r="AK155" s="32"/>
      <c r="AL155" s="116"/>
      <c r="AM155" s="116"/>
      <c r="AN155" s="104"/>
      <c r="AO155" s="116"/>
      <c r="AP155" s="116"/>
      <c r="AQ155" s="116"/>
      <c r="AR155" s="116"/>
      <c r="AS155" s="116"/>
      <c r="AT155" s="116"/>
      <c r="AU155" s="116"/>
      <c r="AV155" s="116"/>
      <c r="AW155" s="116"/>
      <c r="AX155" s="116"/>
      <c r="AY155" s="116"/>
      <c r="AZ155" s="116"/>
      <c r="BA155" s="116"/>
      <c r="BB155" s="116"/>
      <c r="BC155" s="116"/>
      <c r="BD155" s="116"/>
      <c r="BE155" s="116"/>
      <c r="BF155" s="116"/>
      <c r="BG155" s="116"/>
    </row>
    <row r="156" spans="1:59">
      <c r="A156" s="29" t="s">
        <v>358</v>
      </c>
      <c r="B156" s="33">
        <v>43451</v>
      </c>
      <c r="C156" s="511">
        <v>0.96960679888358969</v>
      </c>
      <c r="D156" s="643">
        <v>1</v>
      </c>
      <c r="E156" s="604">
        <v>1</v>
      </c>
      <c r="F156" s="604">
        <v>0.39700000000000002</v>
      </c>
      <c r="G156" s="604">
        <v>3.64</v>
      </c>
      <c r="H156" s="604">
        <v>0.95199999999999996</v>
      </c>
      <c r="I156" s="29" t="s">
        <v>348</v>
      </c>
      <c r="J156" s="643">
        <v>4</v>
      </c>
      <c r="K156" s="29" t="s">
        <v>349</v>
      </c>
      <c r="L156" s="116">
        <v>1</v>
      </c>
      <c r="M156" s="116">
        <v>14.7</v>
      </c>
      <c r="N156" s="116">
        <v>128</v>
      </c>
      <c r="O156" s="643">
        <v>15</v>
      </c>
      <c r="P156" s="643">
        <v>130</v>
      </c>
      <c r="Q156" s="511"/>
      <c r="R156" s="511"/>
      <c r="S156" s="511"/>
      <c r="T156" s="511"/>
      <c r="U156" s="31"/>
      <c r="V156" s="31"/>
      <c r="W156" s="29"/>
      <c r="X156" s="511"/>
      <c r="Y156" s="511"/>
      <c r="Z156" s="511"/>
      <c r="AA156" s="32"/>
      <c r="AB156" s="32"/>
      <c r="AC156" s="32"/>
      <c r="AD156" s="32"/>
      <c r="AE156" s="536"/>
      <c r="AF156" s="536"/>
      <c r="AG156" s="532"/>
      <c r="AH156" s="32"/>
      <c r="AI156" s="532"/>
      <c r="AJ156" s="532"/>
      <c r="AK156" s="32"/>
      <c r="AL156" s="116"/>
      <c r="AM156" s="116"/>
      <c r="AN156" s="104"/>
      <c r="AO156" s="116"/>
      <c r="AP156" s="116"/>
      <c r="AQ156" s="116"/>
      <c r="AR156" s="116"/>
      <c r="AS156" s="116"/>
      <c r="AT156" s="116"/>
      <c r="AU156" s="116"/>
      <c r="AV156" s="116"/>
      <c r="AW156" s="116"/>
      <c r="AX156" s="116"/>
      <c r="AY156" s="116"/>
      <c r="AZ156" s="116"/>
      <c r="BA156" s="116"/>
      <c r="BB156" s="116"/>
      <c r="BC156" s="116"/>
      <c r="BD156" s="116"/>
      <c r="BE156" s="116"/>
      <c r="BF156" s="116"/>
      <c r="BG156" s="116"/>
    </row>
    <row r="157" spans="1:59">
      <c r="A157" s="29" t="s">
        <v>358</v>
      </c>
      <c r="B157" s="33">
        <v>43458</v>
      </c>
      <c r="C157" s="511">
        <v>0.39115262244427196</v>
      </c>
      <c r="D157" s="29" t="s">
        <v>350</v>
      </c>
      <c r="E157" s="604">
        <v>1</v>
      </c>
      <c r="F157" s="604">
        <v>0.54800000000000004</v>
      </c>
      <c r="G157" s="604">
        <v>3.1</v>
      </c>
      <c r="H157" s="604">
        <v>1.43</v>
      </c>
      <c r="I157" s="29" t="s">
        <v>348</v>
      </c>
      <c r="J157" s="643">
        <v>3</v>
      </c>
      <c r="K157" s="29" t="s">
        <v>349</v>
      </c>
      <c r="L157" s="604">
        <v>1</v>
      </c>
      <c r="M157" s="604">
        <v>13.5</v>
      </c>
      <c r="N157" s="604">
        <v>98.4</v>
      </c>
      <c r="O157" s="643">
        <v>14</v>
      </c>
      <c r="P157" s="643">
        <v>100</v>
      </c>
      <c r="Q157" s="511"/>
      <c r="R157" s="511"/>
      <c r="S157" s="511"/>
      <c r="T157" s="511"/>
      <c r="U157" s="31"/>
      <c r="V157" s="31"/>
      <c r="W157" s="29"/>
      <c r="X157" s="511"/>
      <c r="Y157" s="511"/>
      <c r="Z157" s="511"/>
      <c r="AA157" s="32"/>
      <c r="AB157" s="32"/>
      <c r="AC157" s="32"/>
      <c r="AD157" s="32"/>
      <c r="AE157" s="536"/>
      <c r="AF157" s="536"/>
      <c r="AG157" s="532"/>
      <c r="AH157" s="32"/>
      <c r="AI157" s="532"/>
      <c r="AJ157" s="532"/>
      <c r="AK157" s="32"/>
      <c r="AL157" s="116"/>
      <c r="AM157" s="116"/>
      <c r="AN157" s="104"/>
      <c r="AO157" s="116"/>
      <c r="AP157" s="116"/>
      <c r="AQ157" s="116"/>
      <c r="AR157" s="116"/>
      <c r="AS157" s="116"/>
      <c r="AT157" s="116"/>
      <c r="AU157" s="116"/>
      <c r="AV157" s="116"/>
      <c r="AW157" s="116"/>
      <c r="AX157" s="116"/>
      <c r="AY157" s="116"/>
      <c r="AZ157" s="116"/>
      <c r="BA157" s="116"/>
      <c r="BB157" s="116"/>
      <c r="BC157" s="116"/>
      <c r="BD157" s="116"/>
      <c r="BE157" s="116"/>
      <c r="BF157" s="116"/>
      <c r="BG157" s="116"/>
    </row>
    <row r="158" spans="1:59">
      <c r="A158" s="29" t="s">
        <v>358</v>
      </c>
      <c r="B158" s="33">
        <v>43472</v>
      </c>
      <c r="C158" s="511">
        <v>0.28593496520683842</v>
      </c>
      <c r="D158" s="29" t="s">
        <v>350</v>
      </c>
      <c r="E158" s="604">
        <v>1</v>
      </c>
      <c r="F158" s="604">
        <v>0.16</v>
      </c>
      <c r="G158" s="604">
        <v>3.46</v>
      </c>
      <c r="H158" s="604">
        <v>1.04</v>
      </c>
      <c r="I158" s="29" t="s">
        <v>348</v>
      </c>
      <c r="J158" s="643">
        <v>3</v>
      </c>
      <c r="K158" s="29" t="s">
        <v>349</v>
      </c>
      <c r="L158" s="604">
        <v>1</v>
      </c>
      <c r="M158" s="604">
        <v>14.8</v>
      </c>
      <c r="N158" s="604">
        <v>115</v>
      </c>
      <c r="O158" s="643">
        <v>15</v>
      </c>
      <c r="P158" s="643">
        <v>120</v>
      </c>
      <c r="Q158" s="511"/>
      <c r="R158" s="511"/>
      <c r="S158" s="511"/>
      <c r="T158" s="511"/>
      <c r="U158" s="31"/>
      <c r="V158" s="31"/>
      <c r="W158" s="29"/>
      <c r="X158" s="511"/>
      <c r="Y158" s="511"/>
      <c r="Z158" s="511"/>
      <c r="AA158" s="32"/>
      <c r="AB158" s="32"/>
      <c r="AC158" s="32"/>
      <c r="AD158" s="32"/>
      <c r="AE158" s="536"/>
      <c r="AF158" s="536"/>
      <c r="AG158" s="532"/>
      <c r="AH158" s="32"/>
      <c r="AI158" s="532"/>
      <c r="AJ158" s="532"/>
      <c r="AK158" s="32"/>
      <c r="AL158" s="116"/>
      <c r="AM158" s="116"/>
      <c r="AN158" s="104"/>
      <c r="AO158" s="116"/>
      <c r="AP158" s="116"/>
      <c r="AQ158" s="116"/>
      <c r="AR158" s="116"/>
      <c r="AS158" s="116"/>
      <c r="AT158" s="116"/>
      <c r="AU158" s="116"/>
      <c r="AV158" s="116"/>
      <c r="AW158" s="116"/>
      <c r="AX158" s="116"/>
      <c r="AY158" s="116"/>
      <c r="AZ158" s="116"/>
      <c r="BA158" s="116"/>
      <c r="BB158" s="116"/>
      <c r="BC158" s="116"/>
      <c r="BD158" s="116"/>
      <c r="BE158" s="116"/>
      <c r="BF158" s="116"/>
      <c r="BG158" s="116"/>
    </row>
    <row r="159" spans="1:59">
      <c r="A159" s="29" t="s">
        <v>358</v>
      </c>
      <c r="B159" s="33">
        <v>43479</v>
      </c>
      <c r="C159" s="511">
        <v>0.97610565107688185</v>
      </c>
      <c r="D159" s="643">
        <v>1</v>
      </c>
      <c r="E159" s="604">
        <v>1</v>
      </c>
      <c r="F159" s="604">
        <v>0.52600000000000002</v>
      </c>
      <c r="G159" s="604">
        <v>2.1</v>
      </c>
      <c r="H159" s="604">
        <v>0.27600000000000002</v>
      </c>
      <c r="I159" s="29" t="s">
        <v>348</v>
      </c>
      <c r="J159" s="643">
        <v>2</v>
      </c>
      <c r="K159" s="29" t="s">
        <v>349</v>
      </c>
      <c r="L159" s="604">
        <v>1</v>
      </c>
      <c r="M159" s="604">
        <v>15</v>
      </c>
      <c r="N159" s="604">
        <v>119</v>
      </c>
      <c r="O159" s="643">
        <v>15</v>
      </c>
      <c r="P159" s="643">
        <v>120</v>
      </c>
      <c r="Q159" s="511"/>
      <c r="R159" s="511"/>
      <c r="S159" s="511"/>
      <c r="T159" s="511"/>
      <c r="U159" s="31"/>
      <c r="V159" s="31"/>
      <c r="W159" s="29"/>
      <c r="X159" s="511"/>
      <c r="Y159" s="511"/>
      <c r="Z159" s="511"/>
      <c r="AA159" s="32"/>
      <c r="AB159" s="32"/>
      <c r="AC159" s="32"/>
      <c r="AD159" s="32"/>
      <c r="AE159" s="536"/>
      <c r="AF159" s="536"/>
      <c r="AG159" s="532"/>
      <c r="AH159" s="32"/>
      <c r="AI159" s="532"/>
      <c r="AJ159" s="532"/>
      <c r="AK159" s="32"/>
      <c r="AL159" s="116"/>
      <c r="AM159" s="116"/>
      <c r="AN159" s="104"/>
      <c r="AO159" s="116"/>
      <c r="AP159" s="116"/>
      <c r="AQ159" s="116"/>
      <c r="AR159" s="116"/>
      <c r="AS159" s="116"/>
      <c r="AT159" s="116"/>
      <c r="AU159" s="116"/>
      <c r="AV159" s="116"/>
      <c r="AW159" s="116"/>
      <c r="AX159" s="116"/>
      <c r="AY159" s="116"/>
      <c r="AZ159" s="116"/>
      <c r="BA159" s="116"/>
      <c r="BB159" s="116"/>
      <c r="BC159" s="116"/>
      <c r="BD159" s="116"/>
      <c r="BE159" s="116"/>
      <c r="BF159" s="116"/>
      <c r="BG159" s="116"/>
    </row>
    <row r="160" spans="1:59">
      <c r="A160" s="29" t="s">
        <v>358</v>
      </c>
      <c r="B160" s="33">
        <v>43486</v>
      </c>
      <c r="C160" s="511">
        <v>0.13777028655454823</v>
      </c>
      <c r="D160" s="29" t="s">
        <v>350</v>
      </c>
      <c r="E160" s="604">
        <v>1</v>
      </c>
      <c r="F160" s="604">
        <v>-1.1399999999999999</v>
      </c>
      <c r="G160" s="604">
        <v>1.99</v>
      </c>
      <c r="H160" s="604">
        <v>0.44500000000000001</v>
      </c>
      <c r="I160" s="29" t="s">
        <v>348</v>
      </c>
      <c r="J160" s="29" t="s">
        <v>349</v>
      </c>
      <c r="K160" s="29" t="s">
        <v>349</v>
      </c>
      <c r="L160" s="604">
        <v>1</v>
      </c>
      <c r="M160" s="604">
        <v>13</v>
      </c>
      <c r="N160" s="604">
        <v>110</v>
      </c>
      <c r="O160" s="643">
        <v>13</v>
      </c>
      <c r="P160" s="643">
        <v>110</v>
      </c>
      <c r="Q160" s="511"/>
      <c r="R160" s="511"/>
      <c r="S160" s="511"/>
      <c r="T160" s="511"/>
      <c r="U160" s="31"/>
      <c r="V160" s="31"/>
      <c r="W160" s="29"/>
      <c r="X160" s="511"/>
      <c r="Y160" s="511"/>
      <c r="Z160" s="511"/>
      <c r="AA160" s="32"/>
      <c r="AB160" s="32"/>
      <c r="AC160" s="32"/>
      <c r="AD160" s="32"/>
      <c r="AE160" s="536"/>
      <c r="AF160" s="536"/>
      <c r="AG160" s="532"/>
      <c r="AH160" s="32"/>
      <c r="AI160" s="32"/>
      <c r="AJ160" s="32"/>
      <c r="AK160" s="532"/>
      <c r="AL160" s="532"/>
      <c r="AM160" s="32"/>
      <c r="AN160" s="104"/>
      <c r="AO160" s="116"/>
      <c r="AP160" s="116"/>
      <c r="AQ160" s="116"/>
      <c r="AR160" s="116"/>
      <c r="AS160" s="116"/>
      <c r="AT160" s="116"/>
      <c r="AU160" s="116"/>
      <c r="AV160" s="116"/>
      <c r="AW160" s="116"/>
      <c r="AX160" s="116"/>
      <c r="AY160" s="116"/>
      <c r="AZ160" s="116"/>
      <c r="BA160" s="116"/>
      <c r="BB160" s="116"/>
      <c r="BC160" s="116"/>
      <c r="BD160" s="116"/>
      <c r="BE160" s="116"/>
      <c r="BF160" s="116"/>
      <c r="BG160" s="116"/>
    </row>
    <row r="161" spans="1:59">
      <c r="A161" s="29" t="s">
        <v>358</v>
      </c>
      <c r="B161" s="33">
        <v>43494</v>
      </c>
      <c r="C161" s="511">
        <v>1.0553756034602135</v>
      </c>
      <c r="D161" s="643">
        <v>1.1000000000000001</v>
      </c>
      <c r="E161" s="604">
        <v>1</v>
      </c>
      <c r="F161" s="604">
        <v>0.52400000000000002</v>
      </c>
      <c r="G161" s="604">
        <v>2.56</v>
      </c>
      <c r="H161" s="604">
        <v>-5.6899999999999999E-2</v>
      </c>
      <c r="I161" s="29" t="s">
        <v>348</v>
      </c>
      <c r="J161" s="643">
        <v>3</v>
      </c>
      <c r="K161" s="29" t="s">
        <v>349</v>
      </c>
      <c r="L161" s="604">
        <v>1</v>
      </c>
      <c r="M161" s="604">
        <v>13.8</v>
      </c>
      <c r="N161" s="604">
        <v>113</v>
      </c>
      <c r="O161" s="643">
        <v>14</v>
      </c>
      <c r="P161" s="643">
        <v>110</v>
      </c>
      <c r="Q161" s="511"/>
      <c r="R161" s="511"/>
      <c r="S161" s="511"/>
      <c r="T161" s="511"/>
      <c r="U161" s="31"/>
      <c r="V161" s="31"/>
      <c r="W161" s="29"/>
      <c r="X161" s="511"/>
      <c r="Y161" s="511"/>
      <c r="Z161" s="511"/>
      <c r="AA161" s="32"/>
      <c r="AB161" s="32"/>
      <c r="AC161" s="32"/>
      <c r="AD161" s="32"/>
      <c r="AE161" s="536"/>
      <c r="AF161" s="536"/>
      <c r="AG161" s="532"/>
      <c r="AH161" s="32"/>
      <c r="AI161" s="532"/>
      <c r="AJ161" s="532"/>
      <c r="AK161" s="32"/>
      <c r="AL161" s="116"/>
      <c r="AM161" s="116"/>
      <c r="AN161" s="104"/>
      <c r="AO161" s="116"/>
      <c r="AP161" s="116"/>
      <c r="AQ161" s="116"/>
      <c r="AR161" s="116"/>
      <c r="AS161" s="116"/>
      <c r="AT161" s="116"/>
      <c r="AU161" s="116"/>
      <c r="AV161" s="116"/>
      <c r="AW161" s="116"/>
      <c r="AX161" s="116"/>
      <c r="AY161" s="116"/>
      <c r="AZ161" s="116"/>
      <c r="BA161" s="116"/>
      <c r="BB161" s="116"/>
      <c r="BC161" s="116"/>
      <c r="BD161" s="116"/>
      <c r="BE161" s="116"/>
      <c r="BF161" s="116"/>
      <c r="BG161" s="116"/>
    </row>
    <row r="162" spans="1:59">
      <c r="A162" s="29" t="s">
        <v>358</v>
      </c>
      <c r="B162" s="33">
        <v>43500</v>
      </c>
      <c r="C162" s="511">
        <v>0.37944306062449024</v>
      </c>
      <c r="D162" s="29" t="s">
        <v>350</v>
      </c>
      <c r="E162" s="604">
        <v>1</v>
      </c>
      <c r="F162" s="604">
        <v>0.33400000000000002</v>
      </c>
      <c r="G162" s="604">
        <v>1.8</v>
      </c>
      <c r="H162" s="604">
        <v>0.75</v>
      </c>
      <c r="I162" s="29" t="s">
        <v>348</v>
      </c>
      <c r="J162" s="29" t="s">
        <v>349</v>
      </c>
      <c r="K162" s="29" t="s">
        <v>349</v>
      </c>
      <c r="L162" s="604">
        <v>1</v>
      </c>
      <c r="M162" s="604">
        <v>16.5</v>
      </c>
      <c r="N162" s="604">
        <v>124</v>
      </c>
      <c r="O162" s="643">
        <v>16</v>
      </c>
      <c r="P162" s="643">
        <v>120</v>
      </c>
      <c r="Q162" s="511"/>
      <c r="R162" s="511"/>
      <c r="S162" s="511"/>
      <c r="T162" s="511"/>
      <c r="U162" s="31"/>
      <c r="V162" s="31"/>
      <c r="W162" s="29"/>
      <c r="X162" s="511"/>
      <c r="Y162" s="511"/>
      <c r="Z162" s="511"/>
      <c r="AA162" s="32"/>
      <c r="AB162" s="32"/>
      <c r="AC162" s="32"/>
      <c r="AD162" s="32"/>
      <c r="AE162" s="536"/>
      <c r="AF162" s="536"/>
      <c r="AG162" s="532"/>
      <c r="AH162" s="32"/>
      <c r="AI162" s="532"/>
      <c r="AJ162" s="532"/>
      <c r="AK162" s="32"/>
      <c r="AL162" s="116"/>
      <c r="AM162" s="116"/>
      <c r="AN162" s="104"/>
      <c r="AO162" s="116"/>
      <c r="AP162" s="116"/>
      <c r="AQ162" s="116"/>
      <c r="AR162" s="116"/>
      <c r="AS162" s="116"/>
      <c r="AT162" s="116"/>
      <c r="AU162" s="116"/>
      <c r="AV162" s="116"/>
      <c r="AW162" s="116"/>
      <c r="AX162" s="116"/>
      <c r="AY162" s="116"/>
      <c r="AZ162" s="116"/>
      <c r="BA162" s="116"/>
      <c r="BB162" s="116"/>
      <c r="BC162" s="116"/>
      <c r="BD162" s="116"/>
      <c r="BE162" s="116"/>
      <c r="BF162" s="116"/>
      <c r="BG162" s="116"/>
    </row>
    <row r="163" spans="1:59">
      <c r="A163" s="29" t="s">
        <v>358</v>
      </c>
      <c r="B163" s="33">
        <v>43507</v>
      </c>
      <c r="C163" s="511">
        <v>0.76793306326809696</v>
      </c>
      <c r="D163" s="643">
        <v>0.8</v>
      </c>
      <c r="E163" s="604">
        <v>1</v>
      </c>
      <c r="F163" s="604">
        <v>0.47699999999999998</v>
      </c>
      <c r="G163" s="604">
        <v>2.4300000000000002</v>
      </c>
      <c r="H163" s="604">
        <v>0.69599999999999995</v>
      </c>
      <c r="I163" s="29" t="s">
        <v>348</v>
      </c>
      <c r="J163" s="643">
        <v>2</v>
      </c>
      <c r="K163" s="29" t="s">
        <v>349</v>
      </c>
      <c r="L163" s="116">
        <v>1</v>
      </c>
      <c r="M163" s="116">
        <v>16.3</v>
      </c>
      <c r="N163" s="116">
        <v>139</v>
      </c>
      <c r="O163" s="643">
        <v>16</v>
      </c>
      <c r="P163" s="643">
        <v>140</v>
      </c>
      <c r="Q163" s="511"/>
      <c r="R163" s="511"/>
      <c r="S163" s="511"/>
      <c r="T163" s="511"/>
      <c r="U163" s="31"/>
      <c r="V163" s="31"/>
      <c r="W163" s="29"/>
      <c r="X163" s="511"/>
      <c r="Y163" s="511"/>
      <c r="Z163" s="511"/>
      <c r="AA163" s="32"/>
      <c r="AB163" s="32"/>
      <c r="AC163" s="32"/>
      <c r="AD163" s="32"/>
      <c r="AE163" s="536"/>
      <c r="AF163" s="536"/>
      <c r="AG163" s="532"/>
      <c r="AH163" s="32"/>
      <c r="AI163" s="532"/>
      <c r="AJ163" s="532"/>
      <c r="AK163" s="32"/>
      <c r="AL163" s="116"/>
      <c r="AM163" s="116"/>
      <c r="AN163" s="104"/>
      <c r="AO163" s="116"/>
      <c r="AP163" s="116"/>
      <c r="AQ163" s="116"/>
      <c r="AR163" s="116"/>
      <c r="AS163" s="116"/>
      <c r="AT163" s="116"/>
      <c r="AU163" s="116"/>
      <c r="AV163" s="116"/>
      <c r="AW163" s="116"/>
      <c r="AX163" s="116"/>
      <c r="AY163" s="116"/>
      <c r="AZ163" s="116"/>
      <c r="BA163" s="116"/>
      <c r="BB163" s="116"/>
      <c r="BC163" s="116"/>
      <c r="BD163" s="116"/>
      <c r="BE163" s="116"/>
      <c r="BF163" s="116"/>
      <c r="BG163" s="116"/>
    </row>
    <row r="164" spans="1:59">
      <c r="A164" s="29" t="s">
        <v>358</v>
      </c>
      <c r="B164" s="33">
        <v>43514</v>
      </c>
      <c r="C164" s="511">
        <v>0.34016008059147274</v>
      </c>
      <c r="D164" s="29" t="s">
        <v>350</v>
      </c>
      <c r="E164" s="604">
        <v>1</v>
      </c>
      <c r="F164" s="604">
        <v>0.215</v>
      </c>
      <c r="G164" s="604">
        <v>1.96</v>
      </c>
      <c r="H164" s="604">
        <v>1.03</v>
      </c>
      <c r="I164" s="29" t="s">
        <v>348</v>
      </c>
      <c r="J164" s="29" t="s">
        <v>349</v>
      </c>
      <c r="K164" s="29" t="s">
        <v>349</v>
      </c>
      <c r="L164" s="116">
        <v>1</v>
      </c>
      <c r="M164" s="116">
        <v>16.899999999999999</v>
      </c>
      <c r="N164" s="116">
        <v>136</v>
      </c>
      <c r="O164" s="643">
        <v>17</v>
      </c>
      <c r="P164" s="643">
        <v>140</v>
      </c>
      <c r="Q164" s="511"/>
      <c r="R164" s="511"/>
      <c r="S164" s="511"/>
      <c r="T164" s="511"/>
      <c r="U164" s="31"/>
      <c r="V164" s="31"/>
      <c r="W164" s="29"/>
      <c r="X164" s="511"/>
      <c r="Y164" s="511"/>
      <c r="Z164" s="511"/>
      <c r="AA164" s="32"/>
      <c r="AB164" s="32"/>
      <c r="AC164" s="32"/>
      <c r="AD164" s="32"/>
      <c r="AE164" s="536"/>
      <c r="AF164" s="536"/>
      <c r="AG164" s="532"/>
      <c r="AH164" s="32"/>
      <c r="AI164" s="603"/>
      <c r="AJ164" s="532"/>
      <c r="AK164" s="32"/>
      <c r="AL164" s="116"/>
      <c r="AM164" s="116"/>
      <c r="AN164" s="104"/>
      <c r="AO164" s="116"/>
      <c r="AP164" s="116"/>
      <c r="AQ164" s="116"/>
      <c r="AR164" s="116"/>
      <c r="AS164" s="116"/>
      <c r="AT164" s="116"/>
      <c r="AU164" s="116"/>
      <c r="AV164" s="116"/>
      <c r="AW164" s="116"/>
      <c r="AX164" s="116"/>
      <c r="AY164" s="116"/>
      <c r="AZ164" s="116"/>
      <c r="BA164" s="116"/>
      <c r="BB164" s="116"/>
      <c r="BC164" s="116"/>
      <c r="BD164" s="116"/>
      <c r="BE164" s="116"/>
      <c r="BF164" s="116"/>
      <c r="BG164" s="116"/>
    </row>
    <row r="165" spans="1:59">
      <c r="A165" s="29" t="s">
        <v>358</v>
      </c>
      <c r="B165" s="33">
        <v>43521</v>
      </c>
      <c r="C165" s="511">
        <v>0.26130837430180409</v>
      </c>
      <c r="D165" s="29" t="s">
        <v>350</v>
      </c>
      <c r="E165" s="604">
        <v>1</v>
      </c>
      <c r="F165" s="604">
        <v>0.39</v>
      </c>
      <c r="G165" s="604">
        <v>1.07</v>
      </c>
      <c r="H165" s="604">
        <v>0.80800000000000005</v>
      </c>
      <c r="I165" s="29" t="s">
        <v>348</v>
      </c>
      <c r="J165" s="29" t="s">
        <v>349</v>
      </c>
      <c r="K165" s="29" t="s">
        <v>349</v>
      </c>
      <c r="L165" s="116">
        <v>1</v>
      </c>
      <c r="M165" s="116">
        <v>15.6</v>
      </c>
      <c r="N165" s="116">
        <v>128</v>
      </c>
      <c r="O165" s="643">
        <v>16</v>
      </c>
      <c r="P165" s="643">
        <v>130</v>
      </c>
      <c r="Q165" s="511"/>
      <c r="R165" s="511"/>
      <c r="S165" s="511"/>
      <c r="T165" s="511"/>
      <c r="U165" s="31"/>
      <c r="V165" s="31"/>
      <c r="W165" s="29"/>
      <c r="X165" s="511"/>
      <c r="Y165" s="511"/>
      <c r="Z165" s="511"/>
      <c r="AA165" s="32"/>
      <c r="AB165" s="32"/>
      <c r="AC165" s="32"/>
      <c r="AD165" s="32"/>
      <c r="AE165" s="536"/>
      <c r="AF165" s="536"/>
      <c r="AG165" s="532"/>
      <c r="AH165" s="32"/>
      <c r="AI165" s="603"/>
      <c r="AJ165" s="532"/>
      <c r="AK165" s="32"/>
      <c r="AL165" s="116"/>
      <c r="AM165" s="116"/>
      <c r="AN165" s="104"/>
      <c r="AO165" s="116"/>
      <c r="AP165" s="116"/>
      <c r="AQ165" s="116"/>
      <c r="AR165" s="116"/>
      <c r="AS165" s="116"/>
      <c r="AT165" s="116"/>
      <c r="AU165" s="116"/>
      <c r="AV165" s="116"/>
      <c r="AW165" s="116"/>
      <c r="AX165" s="116"/>
      <c r="AY165" s="116"/>
      <c r="AZ165" s="116"/>
      <c r="BA165" s="116"/>
      <c r="BB165" s="116"/>
      <c r="BC165" s="116"/>
      <c r="BD165" s="116"/>
      <c r="BE165" s="116"/>
      <c r="BF165" s="116"/>
      <c r="BG165" s="116"/>
    </row>
    <row r="166" spans="1:59">
      <c r="A166" s="29" t="s">
        <v>358</v>
      </c>
      <c r="B166" s="33">
        <v>43528</v>
      </c>
      <c r="C166" s="511">
        <v>0.84069171783944685</v>
      </c>
      <c r="D166" s="643">
        <v>0.8</v>
      </c>
      <c r="E166" s="604">
        <v>1</v>
      </c>
      <c r="F166" s="604">
        <v>1.17</v>
      </c>
      <c r="G166" s="604">
        <v>2.27</v>
      </c>
      <c r="H166" s="604">
        <v>0.97199999999999998</v>
      </c>
      <c r="I166" s="29" t="s">
        <v>348</v>
      </c>
      <c r="J166" s="643">
        <v>2</v>
      </c>
      <c r="K166" s="29" t="s">
        <v>349</v>
      </c>
      <c r="L166" s="116">
        <v>1</v>
      </c>
      <c r="M166" s="116">
        <v>16.899999999999999</v>
      </c>
      <c r="N166" s="116">
        <v>142</v>
      </c>
      <c r="O166" s="643">
        <v>17</v>
      </c>
      <c r="P166" s="643">
        <v>140</v>
      </c>
      <c r="Q166" s="511"/>
      <c r="R166" s="511"/>
      <c r="S166" s="511"/>
      <c r="T166" s="511"/>
      <c r="U166" s="31"/>
      <c r="V166" s="31"/>
      <c r="W166" s="29"/>
      <c r="X166" s="511"/>
      <c r="Y166" s="511"/>
      <c r="Z166" s="511"/>
      <c r="AA166" s="32"/>
      <c r="AB166" s="32"/>
      <c r="AC166" s="32"/>
      <c r="AD166" s="32"/>
      <c r="AE166" s="536"/>
      <c r="AF166" s="536"/>
      <c r="AG166" s="532"/>
      <c r="AH166" s="32"/>
      <c r="AI166" s="603"/>
      <c r="AJ166" s="532"/>
      <c r="AK166" s="32"/>
      <c r="AL166" s="116"/>
      <c r="AM166" s="116"/>
      <c r="AN166" s="104"/>
      <c r="AO166" s="116"/>
      <c r="AP166" s="116"/>
      <c r="AQ166" s="116"/>
      <c r="AR166" s="116"/>
      <c r="AS166" s="116"/>
      <c r="AT166" s="116"/>
      <c r="AU166" s="116"/>
      <c r="AV166" s="116"/>
      <c r="AW166" s="116"/>
      <c r="AX166" s="116"/>
      <c r="AY166" s="116"/>
      <c r="AZ166" s="116"/>
      <c r="BA166" s="116"/>
      <c r="BB166" s="116"/>
      <c r="BC166" s="116"/>
      <c r="BD166" s="116"/>
      <c r="BE166" s="116"/>
      <c r="BF166" s="116"/>
      <c r="BG166" s="116"/>
    </row>
    <row r="167" spans="1:59">
      <c r="A167" s="29" t="s">
        <v>358</v>
      </c>
      <c r="B167" s="33">
        <v>43535</v>
      </c>
      <c r="C167" s="605">
        <v>1.0708426288489621</v>
      </c>
      <c r="D167" s="643">
        <v>1.1000000000000001</v>
      </c>
      <c r="E167" s="604">
        <v>1</v>
      </c>
      <c r="F167" s="604">
        <v>1.92</v>
      </c>
      <c r="G167" s="604">
        <v>2</v>
      </c>
      <c r="H167" s="604">
        <v>1.03</v>
      </c>
      <c r="I167" s="29" t="s">
        <v>348</v>
      </c>
      <c r="J167" s="643">
        <v>2</v>
      </c>
      <c r="K167" s="29" t="s">
        <v>349</v>
      </c>
      <c r="L167" s="116">
        <v>1</v>
      </c>
      <c r="M167" s="116">
        <v>14.9</v>
      </c>
      <c r="N167" s="116">
        <v>159</v>
      </c>
      <c r="O167" s="643">
        <v>15</v>
      </c>
      <c r="P167" s="643">
        <v>160</v>
      </c>
      <c r="Q167" s="511"/>
      <c r="R167" s="511"/>
      <c r="S167" s="511"/>
      <c r="T167" s="511"/>
      <c r="U167" s="31"/>
      <c r="V167" s="31"/>
      <c r="W167" s="29"/>
      <c r="X167" s="511"/>
      <c r="Y167" s="511"/>
      <c r="Z167" s="511"/>
      <c r="AA167" s="32"/>
      <c r="AB167" s="32"/>
      <c r="AC167" s="32"/>
      <c r="AD167" s="32"/>
      <c r="AE167" s="536"/>
      <c r="AF167" s="536"/>
      <c r="AG167" s="532"/>
      <c r="AH167" s="32"/>
      <c r="AI167" s="603"/>
      <c r="AJ167" s="532"/>
      <c r="AK167" s="32"/>
      <c r="AL167" s="116"/>
      <c r="AM167" s="116"/>
      <c r="AN167" s="104"/>
      <c r="AO167" s="116"/>
      <c r="AP167" s="116"/>
      <c r="AQ167" s="116"/>
      <c r="AR167" s="116"/>
      <c r="AS167" s="116"/>
      <c r="AT167" s="116"/>
      <c r="AU167" s="116"/>
      <c r="AV167" s="116"/>
      <c r="AW167" s="116"/>
      <c r="AX167" s="116"/>
      <c r="AY167" s="116"/>
      <c r="AZ167" s="116"/>
      <c r="BA167" s="116"/>
      <c r="BB167" s="116"/>
      <c r="BC167" s="116"/>
      <c r="BD167" s="116"/>
      <c r="BE167" s="116"/>
      <c r="BF167" s="116"/>
      <c r="BG167" s="116"/>
    </row>
    <row r="168" spans="1:59">
      <c r="A168" s="29" t="s">
        <v>358</v>
      </c>
      <c r="B168" s="33">
        <v>43542</v>
      </c>
      <c r="C168" s="511">
        <v>0.20391593161324212</v>
      </c>
      <c r="D168" s="29" t="s">
        <v>350</v>
      </c>
      <c r="E168" s="604">
        <v>1</v>
      </c>
      <c r="F168" s="604">
        <v>-3.6400000000000002E-2</v>
      </c>
      <c r="G168" s="604">
        <v>2.58</v>
      </c>
      <c r="H168" s="604">
        <v>0.84</v>
      </c>
      <c r="I168" s="29" t="s">
        <v>348</v>
      </c>
      <c r="J168" s="643">
        <v>3</v>
      </c>
      <c r="K168" s="29" t="s">
        <v>349</v>
      </c>
      <c r="L168" s="116">
        <v>1</v>
      </c>
      <c r="M168" s="116">
        <v>15.2</v>
      </c>
      <c r="N168" s="116">
        <v>107</v>
      </c>
      <c r="O168" s="643">
        <v>15</v>
      </c>
      <c r="P168" s="643">
        <v>110</v>
      </c>
      <c r="Q168" s="511"/>
      <c r="R168" s="511"/>
      <c r="S168" s="511"/>
      <c r="T168" s="511"/>
      <c r="U168" s="31"/>
      <c r="V168" s="31"/>
      <c r="W168" s="29"/>
      <c r="X168" s="511"/>
      <c r="Y168" s="511"/>
      <c r="Z168" s="511"/>
      <c r="AA168" s="32"/>
      <c r="AB168" s="32"/>
      <c r="AC168" s="32"/>
      <c r="AD168" s="32"/>
      <c r="AE168" s="536"/>
      <c r="AF168" s="536"/>
      <c r="AG168" s="532"/>
      <c r="AH168" s="32"/>
      <c r="AI168" s="603"/>
      <c r="AJ168" s="532"/>
      <c r="AK168" s="32"/>
      <c r="AL168" s="116"/>
      <c r="AM168" s="116"/>
      <c r="AN168" s="104"/>
      <c r="AO168" s="116"/>
      <c r="AP168" s="116"/>
      <c r="AQ168" s="116"/>
      <c r="AR168" s="116"/>
      <c r="AS168" s="116"/>
      <c r="AT168" s="116"/>
      <c r="AU168" s="116"/>
      <c r="AV168" s="116"/>
      <c r="AW168" s="116"/>
      <c r="AX168" s="116"/>
      <c r="AY168" s="116"/>
      <c r="AZ168" s="116"/>
      <c r="BA168" s="116"/>
      <c r="BB168" s="116"/>
      <c r="BC168" s="116"/>
      <c r="BD168" s="116"/>
      <c r="BE168" s="116"/>
      <c r="BF168" s="116"/>
      <c r="BG168" s="116"/>
    </row>
    <row r="169" spans="1:59">
      <c r="A169" s="29" t="s">
        <v>358</v>
      </c>
      <c r="B169" s="33">
        <v>43549</v>
      </c>
      <c r="C169" s="511">
        <v>0.33174584305305854</v>
      </c>
      <c r="D169" s="29" t="s">
        <v>350</v>
      </c>
      <c r="E169" s="604">
        <v>1</v>
      </c>
      <c r="F169" s="604">
        <v>-1.72E-3</v>
      </c>
      <c r="G169" s="604">
        <v>2.68</v>
      </c>
      <c r="H169" s="604">
        <v>0.67600000000000005</v>
      </c>
      <c r="I169" s="29" t="s">
        <v>348</v>
      </c>
      <c r="J169" s="643">
        <v>3</v>
      </c>
      <c r="K169" s="29" t="s">
        <v>349</v>
      </c>
      <c r="L169" s="116">
        <v>1</v>
      </c>
      <c r="M169" s="116">
        <v>17.7</v>
      </c>
      <c r="N169" s="116">
        <v>124</v>
      </c>
      <c r="O169" s="643">
        <v>18</v>
      </c>
      <c r="P169" s="643">
        <v>120</v>
      </c>
      <c r="Q169" s="511"/>
      <c r="R169" s="511"/>
      <c r="S169" s="511"/>
      <c r="T169" s="511"/>
      <c r="U169" s="31"/>
      <c r="V169" s="31"/>
      <c r="W169" s="29"/>
      <c r="X169" s="511"/>
      <c r="Y169" s="511"/>
      <c r="Z169" s="511"/>
      <c r="AA169" s="32"/>
      <c r="AB169" s="32"/>
      <c r="AC169" s="32"/>
      <c r="AD169" s="32"/>
      <c r="AE169" s="536"/>
      <c r="AF169" s="536"/>
      <c r="AG169" s="532"/>
      <c r="AH169" s="32"/>
      <c r="AI169" s="603"/>
      <c r="AJ169" s="532"/>
      <c r="AK169" s="32"/>
      <c r="AL169" s="116"/>
      <c r="AM169" s="116"/>
      <c r="AN169" s="104"/>
      <c r="AO169" s="116"/>
      <c r="AP169" s="116"/>
      <c r="AQ169" s="116"/>
      <c r="AR169" s="116"/>
      <c r="AS169" s="116"/>
      <c r="AT169" s="116"/>
      <c r="AU169" s="116"/>
      <c r="AV169" s="116"/>
      <c r="AW169" s="116"/>
      <c r="AX169" s="116"/>
      <c r="AY169" s="116"/>
      <c r="AZ169" s="116"/>
      <c r="BA169" s="116"/>
      <c r="BB169" s="116"/>
      <c r="BC169" s="116"/>
      <c r="BD169" s="116"/>
      <c r="BE169" s="116"/>
      <c r="BF169" s="116"/>
      <c r="BG169" s="116"/>
    </row>
    <row r="170" spans="1:59">
      <c r="A170" s="29"/>
      <c r="B170" s="33"/>
      <c r="C170" s="511"/>
      <c r="D170" s="31"/>
      <c r="E170" s="604"/>
      <c r="F170" s="604"/>
      <c r="G170" s="604"/>
      <c r="H170" s="604"/>
      <c r="I170" s="31"/>
      <c r="J170" s="31"/>
      <c r="K170" s="31"/>
      <c r="L170" s="116"/>
      <c r="M170" s="116"/>
      <c r="N170" s="116"/>
      <c r="O170" s="31"/>
      <c r="P170" s="31"/>
      <c r="Q170" s="116"/>
      <c r="R170" s="116"/>
      <c r="S170" s="116"/>
      <c r="T170" s="116"/>
      <c r="U170" s="31"/>
      <c r="V170" s="31"/>
      <c r="W170" s="29"/>
      <c r="X170" s="511"/>
      <c r="Y170" s="511"/>
      <c r="Z170" s="511"/>
      <c r="AA170" s="32"/>
      <c r="AB170" s="32"/>
      <c r="AC170" s="32"/>
      <c r="AD170" s="32"/>
      <c r="AE170" s="536"/>
      <c r="AF170" s="536"/>
      <c r="AG170" s="532"/>
      <c r="AH170" s="32"/>
      <c r="AI170" s="603"/>
      <c r="AJ170" s="532"/>
      <c r="AK170" s="32"/>
      <c r="AL170" s="116"/>
      <c r="AM170" s="116"/>
      <c r="AN170" s="104"/>
      <c r="AO170" s="116"/>
      <c r="AP170" s="116"/>
      <c r="AQ170" s="116"/>
      <c r="AR170" s="116"/>
      <c r="AS170" s="116"/>
      <c r="AT170" s="116"/>
      <c r="AU170" s="116"/>
      <c r="AV170" s="116"/>
      <c r="AW170" s="116"/>
      <c r="AX170" s="116"/>
      <c r="AY170" s="116"/>
      <c r="AZ170" s="116"/>
      <c r="BA170" s="116"/>
      <c r="BB170" s="116"/>
      <c r="BC170" s="116"/>
      <c r="BD170" s="116"/>
      <c r="BE170" s="116"/>
      <c r="BF170" s="116"/>
      <c r="BG170" s="116"/>
    </row>
    <row r="171" spans="1:59">
      <c r="A171" s="29" t="s">
        <v>20</v>
      </c>
      <c r="B171" s="33">
        <v>43437</v>
      </c>
      <c r="C171" s="511">
        <v>0.62429537560092863</v>
      </c>
      <c r="D171" s="643">
        <v>0.6</v>
      </c>
      <c r="E171" s="29">
        <v>1</v>
      </c>
      <c r="F171" s="116">
        <v>-0.89100000000000001</v>
      </c>
      <c r="G171" s="116">
        <v>4.03</v>
      </c>
      <c r="H171" s="116">
        <v>1.32</v>
      </c>
      <c r="I171" s="29" t="s">
        <v>348</v>
      </c>
      <c r="J171" s="643">
        <v>4</v>
      </c>
      <c r="K171" s="29" t="s">
        <v>349</v>
      </c>
      <c r="L171" s="29">
        <v>1</v>
      </c>
      <c r="M171" s="29">
        <v>14.8</v>
      </c>
      <c r="N171" s="29">
        <v>105</v>
      </c>
      <c r="O171" s="643">
        <v>15</v>
      </c>
      <c r="P171" s="643">
        <v>100</v>
      </c>
      <c r="Q171" s="511">
        <v>0</v>
      </c>
      <c r="R171" s="511">
        <v>4.4999999999999998E-2</v>
      </c>
      <c r="S171" s="511">
        <v>1.4999999999999999E-2</v>
      </c>
      <c r="T171" s="511">
        <v>1.2E-2</v>
      </c>
      <c r="U171" s="31">
        <v>2</v>
      </c>
      <c r="V171" s="31">
        <v>1</v>
      </c>
      <c r="W171" s="29">
        <v>4</v>
      </c>
      <c r="X171" s="511">
        <v>4.4999999999999998E-2</v>
      </c>
      <c r="Y171" s="511">
        <v>1.4999999999999999E-2</v>
      </c>
      <c r="Z171" s="511">
        <v>1.2E-2</v>
      </c>
      <c r="AA171" s="643">
        <v>0.6</v>
      </c>
      <c r="AB171" s="29" t="s">
        <v>326</v>
      </c>
      <c r="AC171" s="643">
        <v>0.1</v>
      </c>
      <c r="AD171" s="32">
        <v>4</v>
      </c>
      <c r="AE171" s="536">
        <v>8.7529999999999997E-2</v>
      </c>
      <c r="AF171" s="536">
        <v>9.418E-2</v>
      </c>
      <c r="AG171" s="532">
        <v>6.9600000000000026</v>
      </c>
      <c r="AH171" s="643">
        <v>1.7</v>
      </c>
      <c r="AI171" s="532">
        <v>0.47470000000000001</v>
      </c>
      <c r="AJ171" s="603">
        <v>3.5602500000000002E-2</v>
      </c>
      <c r="AK171" s="643">
        <v>0.11</v>
      </c>
      <c r="AL171" s="116"/>
      <c r="AM171" s="116"/>
      <c r="AN171" s="104">
        <v>8.8829758933991171E-2</v>
      </c>
      <c r="AO171" s="11">
        <v>35.9694</v>
      </c>
      <c r="AP171" s="11">
        <v>20.614799999999999</v>
      </c>
      <c r="AQ171" s="11">
        <v>49.739066000000001</v>
      </c>
      <c r="AR171" s="10">
        <v>1025.3384000000001</v>
      </c>
      <c r="AS171" s="11">
        <v>7.7031999999999998</v>
      </c>
      <c r="AT171" s="10">
        <v>105.93899999999999</v>
      </c>
      <c r="AU171" s="11">
        <v>8.1999999999999993</v>
      </c>
      <c r="AV171" s="11">
        <v>0.57310000000000005</v>
      </c>
      <c r="AW171" s="11">
        <v>0.64939999999999998</v>
      </c>
      <c r="AX171" s="11">
        <v>35.925400000000003</v>
      </c>
      <c r="AY171" s="11">
        <v>19.500699999999998</v>
      </c>
      <c r="AZ171" s="11">
        <v>48.534227999999999</v>
      </c>
      <c r="BA171" s="10">
        <v>1025.6741999999999</v>
      </c>
      <c r="BB171" s="11">
        <v>7.4977</v>
      </c>
      <c r="BC171" s="10">
        <v>101.011</v>
      </c>
      <c r="BD171" s="11">
        <v>8.1999999999999993</v>
      </c>
      <c r="BE171" s="11">
        <v>0.92589999999999995</v>
      </c>
      <c r="BF171" s="11">
        <v>2.1156000000000001</v>
      </c>
      <c r="BG171" s="11">
        <v>7.7</v>
      </c>
    </row>
    <row r="172" spans="1:59">
      <c r="A172" s="29" t="s">
        <v>20</v>
      </c>
      <c r="B172" s="33">
        <v>43444</v>
      </c>
      <c r="C172" s="511">
        <v>0.65996382734855397</v>
      </c>
      <c r="D172" s="643">
        <v>0.7</v>
      </c>
      <c r="E172" s="29">
        <v>1</v>
      </c>
      <c r="F172" s="116">
        <v>-0.39700000000000002</v>
      </c>
      <c r="G172" s="116">
        <v>3.55</v>
      </c>
      <c r="H172" s="116">
        <v>0.91900000000000004</v>
      </c>
      <c r="I172" s="29" t="s">
        <v>348</v>
      </c>
      <c r="J172" s="643">
        <v>4</v>
      </c>
      <c r="K172" s="29" t="s">
        <v>349</v>
      </c>
      <c r="L172" s="29">
        <v>1</v>
      </c>
      <c r="M172" s="29">
        <v>18.100000000000001</v>
      </c>
      <c r="N172" s="29">
        <v>148</v>
      </c>
      <c r="O172" s="643">
        <v>18</v>
      </c>
      <c r="P172" s="643">
        <v>150</v>
      </c>
      <c r="Q172" s="29">
        <v>1E-3</v>
      </c>
      <c r="R172" s="29">
        <v>6.2E-2</v>
      </c>
      <c r="S172" s="29">
        <v>1.9E-2</v>
      </c>
      <c r="T172" s="29">
        <v>1.7000000000000001E-2</v>
      </c>
      <c r="U172" s="31">
        <v>2</v>
      </c>
      <c r="V172" s="31">
        <v>1</v>
      </c>
      <c r="W172" s="29">
        <v>4</v>
      </c>
      <c r="X172" s="511">
        <v>6.0999999999999999E-2</v>
      </c>
      <c r="Y172" s="511">
        <v>1.7999999999999999E-2</v>
      </c>
      <c r="Z172" s="511">
        <v>1.6E-2</v>
      </c>
      <c r="AA172" s="643">
        <v>0.9</v>
      </c>
      <c r="AB172" s="29" t="s">
        <v>326</v>
      </c>
      <c r="AC172" s="643">
        <v>0.2</v>
      </c>
      <c r="AD172" s="32">
        <v>4</v>
      </c>
      <c r="AE172" s="536">
        <v>8.9539999999999995E-2</v>
      </c>
      <c r="AF172" s="536">
        <v>9.6119999999999997E-2</v>
      </c>
      <c r="AG172" s="532">
        <v>6.8900000000000023</v>
      </c>
      <c r="AH172" s="643">
        <v>1.7</v>
      </c>
      <c r="AI172" s="532">
        <v>0.69540000000000002</v>
      </c>
      <c r="AJ172" s="603">
        <v>3.5602500000000002E-2</v>
      </c>
      <c r="AK172" s="643">
        <v>0.16</v>
      </c>
      <c r="AL172" s="116"/>
      <c r="AM172" s="116"/>
      <c r="AN172" s="104">
        <v>7.8476194615721195E-2</v>
      </c>
      <c r="AO172" s="11">
        <v>36.047699999999999</v>
      </c>
      <c r="AP172" s="11">
        <v>20.910900000000002</v>
      </c>
      <c r="AQ172" s="11">
        <v>50.145493999999999</v>
      </c>
      <c r="AR172" s="10">
        <v>1025.3181</v>
      </c>
      <c r="AS172" s="11">
        <v>7.5876999999999999</v>
      </c>
      <c r="AT172" s="10">
        <v>104.958</v>
      </c>
      <c r="AU172" s="11">
        <v>8.1999999999999993</v>
      </c>
      <c r="AV172" s="11">
        <v>0.38979999999999998</v>
      </c>
      <c r="AW172" s="11">
        <v>0.57879999999999998</v>
      </c>
      <c r="AX172" s="11">
        <v>36.011699999999998</v>
      </c>
      <c r="AY172" s="11">
        <v>20.183900000000001</v>
      </c>
      <c r="AZ172" s="11">
        <v>49.348694999999999</v>
      </c>
      <c r="BA172" s="10">
        <v>1025.5594000000001</v>
      </c>
      <c r="BB172" s="11">
        <v>7.2473000000000001</v>
      </c>
      <c r="BC172" s="10">
        <v>98.918000000000006</v>
      </c>
      <c r="BD172" s="11">
        <v>8.1999999999999993</v>
      </c>
      <c r="BE172" s="11">
        <v>0.76929999999999998</v>
      </c>
      <c r="BF172" s="11">
        <v>2.3997000000000002</v>
      </c>
      <c r="BG172" s="11">
        <v>8.5</v>
      </c>
    </row>
    <row r="173" spans="1:59">
      <c r="A173" s="29" t="s">
        <v>20</v>
      </c>
      <c r="B173" s="33">
        <v>43451</v>
      </c>
      <c r="C173" s="511">
        <v>0.57943760350640616</v>
      </c>
      <c r="D173" s="643">
        <v>0.6</v>
      </c>
      <c r="E173" s="604">
        <v>1</v>
      </c>
      <c r="F173" s="604">
        <v>0.45800000000000002</v>
      </c>
      <c r="G173" s="604">
        <v>5.0199999999999996</v>
      </c>
      <c r="H173" s="604">
        <v>1.57</v>
      </c>
      <c r="I173" s="29" t="s">
        <v>348</v>
      </c>
      <c r="J173" s="643">
        <v>5</v>
      </c>
      <c r="K173" s="29" t="s">
        <v>349</v>
      </c>
      <c r="L173" s="116">
        <v>1</v>
      </c>
      <c r="M173" s="116">
        <v>16.7</v>
      </c>
      <c r="N173" s="116">
        <v>120</v>
      </c>
      <c r="O173" s="643">
        <v>17</v>
      </c>
      <c r="P173" s="643">
        <v>120</v>
      </c>
      <c r="Q173" s="29">
        <v>2E-3</v>
      </c>
      <c r="R173" s="29">
        <v>0.11</v>
      </c>
      <c r="S173" s="29">
        <v>3.3000000000000002E-2</v>
      </c>
      <c r="T173" s="29">
        <v>0.03</v>
      </c>
      <c r="U173" s="31">
        <v>2</v>
      </c>
      <c r="V173" s="31">
        <v>1</v>
      </c>
      <c r="W173" s="29">
        <v>4</v>
      </c>
      <c r="X173" s="511">
        <v>0.108</v>
      </c>
      <c r="Y173" s="511">
        <v>3.1E-2</v>
      </c>
      <c r="Z173" s="511">
        <v>2.7999999999999997E-2</v>
      </c>
      <c r="AA173" s="643">
        <v>1.5</v>
      </c>
      <c r="AB173" s="29" t="s">
        <v>326</v>
      </c>
      <c r="AC173" s="643">
        <v>0.3</v>
      </c>
      <c r="AD173" s="32">
        <v>4</v>
      </c>
      <c r="AE173" s="536">
        <v>8.8730000000000003E-2</v>
      </c>
      <c r="AF173" s="536">
        <v>9.5390000000000003E-2</v>
      </c>
      <c r="AG173" s="532">
        <v>6.9699999999999989</v>
      </c>
      <c r="AH173" s="643">
        <v>1.7</v>
      </c>
      <c r="AI173" s="532">
        <v>0.7036</v>
      </c>
      <c r="AJ173" s="603">
        <v>3.5602500000000002E-2</v>
      </c>
      <c r="AK173" s="643">
        <v>0.17</v>
      </c>
      <c r="AL173" s="116"/>
      <c r="AM173" s="116"/>
      <c r="AN173" s="104">
        <v>9.9424305822431558E-2</v>
      </c>
      <c r="AO173" s="11">
        <v>36.2181</v>
      </c>
      <c r="AP173" s="11">
        <v>21.2182</v>
      </c>
      <c r="AQ173" s="11">
        <v>50.679777000000001</v>
      </c>
      <c r="AR173" s="10">
        <v>1025.3629000000001</v>
      </c>
      <c r="AS173" s="11">
        <v>7.2598000000000003</v>
      </c>
      <c r="AT173" s="10">
        <v>101.08</v>
      </c>
      <c r="AU173" s="11">
        <v>8.2119999999999997</v>
      </c>
      <c r="AV173" s="11">
        <v>0.24329999999999999</v>
      </c>
      <c r="AW173" s="11">
        <v>0.92630000000000001</v>
      </c>
      <c r="AX173" s="11">
        <v>36.391500000000001</v>
      </c>
      <c r="AY173" s="11">
        <v>21.070499999999999</v>
      </c>
      <c r="AZ173" s="11">
        <v>50.746586000000001</v>
      </c>
      <c r="BA173" s="10">
        <v>1025.6086</v>
      </c>
      <c r="BB173" s="11">
        <v>6.9703999999999997</v>
      </c>
      <c r="BC173" s="10">
        <v>96.891999999999996</v>
      </c>
      <c r="BD173" s="11">
        <v>8.2040000000000006</v>
      </c>
      <c r="BE173" s="11">
        <v>0.54549999999999998</v>
      </c>
      <c r="BF173" s="11">
        <v>0.96940000000000004</v>
      </c>
      <c r="BG173" s="11">
        <v>5.8</v>
      </c>
    </row>
    <row r="174" spans="1:59">
      <c r="A174" s="29" t="s">
        <v>20</v>
      </c>
      <c r="B174" s="33">
        <v>43458</v>
      </c>
      <c r="C174" s="511">
        <v>0.911113542890297</v>
      </c>
      <c r="D174" s="643">
        <v>0.9</v>
      </c>
      <c r="E174" s="604">
        <v>1</v>
      </c>
      <c r="F174" s="604">
        <v>0.52400000000000002</v>
      </c>
      <c r="G174" s="604">
        <v>3.68</v>
      </c>
      <c r="H174" s="604">
        <v>1.01</v>
      </c>
      <c r="I174" s="29" t="s">
        <v>348</v>
      </c>
      <c r="J174" s="643">
        <v>4</v>
      </c>
      <c r="K174" s="29" t="s">
        <v>349</v>
      </c>
      <c r="L174" s="604">
        <v>1</v>
      </c>
      <c r="M174" s="604">
        <v>16.8</v>
      </c>
      <c r="N174" s="604">
        <v>108</v>
      </c>
      <c r="O174" s="643">
        <v>17</v>
      </c>
      <c r="P174" s="643">
        <v>110</v>
      </c>
      <c r="Q174" s="116">
        <v>1E-3</v>
      </c>
      <c r="R174" s="116">
        <v>9.4E-2</v>
      </c>
      <c r="S174" s="116">
        <v>2.8000000000000001E-2</v>
      </c>
      <c r="T174" s="116">
        <v>2.5999999999999999E-2</v>
      </c>
      <c r="U174" s="31">
        <v>2</v>
      </c>
      <c r="V174" s="31">
        <v>1</v>
      </c>
      <c r="W174" s="116">
        <v>4</v>
      </c>
      <c r="X174" s="511">
        <v>9.2999999999999999E-2</v>
      </c>
      <c r="Y174" s="511">
        <v>2.7E-2</v>
      </c>
      <c r="Z174" s="511">
        <v>2.4999999999999998E-2</v>
      </c>
      <c r="AA174" s="643">
        <v>1.3</v>
      </c>
      <c r="AB174" s="29" t="s">
        <v>326</v>
      </c>
      <c r="AC174" s="643">
        <v>0.3</v>
      </c>
      <c r="AD174" s="32">
        <v>4</v>
      </c>
      <c r="AE174" s="536">
        <v>8.9550000000000005E-2</v>
      </c>
      <c r="AF174" s="536">
        <v>9.2499999999999999E-2</v>
      </c>
      <c r="AG174" s="532">
        <v>3.2599999999999945</v>
      </c>
      <c r="AH174" s="643">
        <v>0.8</v>
      </c>
      <c r="AI174" s="532">
        <v>0.60550000000000004</v>
      </c>
      <c r="AJ174" s="603">
        <v>3.5602500000000002E-2</v>
      </c>
      <c r="AK174" s="643">
        <v>0.14000000000000001</v>
      </c>
      <c r="AL174" s="116"/>
      <c r="AM174" s="116"/>
      <c r="AN174" s="104">
        <v>8.5881322720736036E-2</v>
      </c>
      <c r="AO174" s="11">
        <v>36.391500000000001</v>
      </c>
      <c r="AP174" s="11">
        <v>21.982399999999998</v>
      </c>
      <c r="AQ174" s="11">
        <v>51.706009000000002</v>
      </c>
      <c r="AR174" s="10">
        <v>1025.2816</v>
      </c>
      <c r="AS174" s="11">
        <v>7.4534000000000002</v>
      </c>
      <c r="AT174" s="10">
        <v>105.304</v>
      </c>
      <c r="AU174" s="11">
        <v>8.2569999999999997</v>
      </c>
      <c r="AV174" s="11">
        <v>0.19950000000000001</v>
      </c>
      <c r="AW174" s="11">
        <v>0.71060000000000001</v>
      </c>
      <c r="AX174" s="11">
        <v>36.395099999999999</v>
      </c>
      <c r="AY174" s="11">
        <v>21.657</v>
      </c>
      <c r="AZ174" s="11">
        <v>51.372478999999998</v>
      </c>
      <c r="BA174" s="10">
        <v>1025.4486999999999</v>
      </c>
      <c r="BB174" s="11">
        <v>6.4783999999999997</v>
      </c>
      <c r="BC174" s="10">
        <v>91.004000000000005</v>
      </c>
      <c r="BD174" s="11">
        <v>8.2070000000000007</v>
      </c>
      <c r="BE174" s="11">
        <v>0.58250000000000002</v>
      </c>
      <c r="BF174" s="11">
        <v>1.8747</v>
      </c>
      <c r="BG174" s="11">
        <v>9.4</v>
      </c>
    </row>
    <row r="175" spans="1:59">
      <c r="A175" s="29" t="s">
        <v>20</v>
      </c>
      <c r="B175" s="33">
        <v>43472</v>
      </c>
      <c r="C175" s="511">
        <v>0.23578870508553273</v>
      </c>
      <c r="D175" s="29" t="s">
        <v>350</v>
      </c>
      <c r="E175" s="604">
        <v>1</v>
      </c>
      <c r="F175" s="604">
        <v>0.53800000000000003</v>
      </c>
      <c r="G175" s="604">
        <v>2.92</v>
      </c>
      <c r="H175" s="604">
        <v>0.89200000000000002</v>
      </c>
      <c r="I175" s="29" t="s">
        <v>348</v>
      </c>
      <c r="J175" s="643">
        <v>3</v>
      </c>
      <c r="K175" s="29" t="s">
        <v>349</v>
      </c>
      <c r="L175" s="604">
        <v>1</v>
      </c>
      <c r="M175" s="604">
        <v>16.3</v>
      </c>
      <c r="N175" s="604">
        <v>127</v>
      </c>
      <c r="O175" s="643">
        <v>16</v>
      </c>
      <c r="P175" s="643">
        <v>130</v>
      </c>
      <c r="Q175" s="116">
        <v>1E-3</v>
      </c>
      <c r="R175" s="116">
        <v>6.7000000000000004E-2</v>
      </c>
      <c r="S175" s="116">
        <v>2.1000000000000001E-2</v>
      </c>
      <c r="T175" s="116">
        <v>1.7999999999999999E-2</v>
      </c>
      <c r="U175" s="31">
        <v>2</v>
      </c>
      <c r="V175" s="31">
        <v>1</v>
      </c>
      <c r="W175" s="116">
        <v>4</v>
      </c>
      <c r="X175" s="511">
        <v>6.6000000000000003E-2</v>
      </c>
      <c r="Y175" s="511">
        <v>0.02</v>
      </c>
      <c r="Z175" s="511">
        <v>1.6999999999999998E-2</v>
      </c>
      <c r="AA175" s="643">
        <v>0.9</v>
      </c>
      <c r="AB175" s="29" t="s">
        <v>326</v>
      </c>
      <c r="AC175" s="643">
        <v>0.2</v>
      </c>
      <c r="AD175" s="32">
        <v>4</v>
      </c>
      <c r="AE175" s="536">
        <v>8.8569999999999996E-2</v>
      </c>
      <c r="AF175" s="536">
        <v>9.3530000000000002E-2</v>
      </c>
      <c r="AG175" s="532">
        <v>5.2700000000000058</v>
      </c>
      <c r="AH175" s="643">
        <v>1.3</v>
      </c>
      <c r="AI175" s="532">
        <v>0.59499999999999997</v>
      </c>
      <c r="AJ175" s="603">
        <v>3.5602500000000002E-2</v>
      </c>
      <c r="AK175" s="643">
        <v>0.14000000000000001</v>
      </c>
      <c r="AL175" s="116"/>
      <c r="AM175" s="116"/>
      <c r="AN175" s="104">
        <v>8.4403037133890135E-2</v>
      </c>
      <c r="AO175" s="11">
        <v>36.581699999999998</v>
      </c>
      <c r="AP175" s="11">
        <v>22.4529</v>
      </c>
      <c r="AQ175" s="11">
        <v>52.449123999999998</v>
      </c>
      <c r="AR175" s="10">
        <v>1025.2927</v>
      </c>
      <c r="AS175" s="11">
        <v>7.3129999999999997</v>
      </c>
      <c r="AT175" s="10">
        <v>104.297</v>
      </c>
      <c r="AU175" s="11">
        <v>8.2309999999999999</v>
      </c>
      <c r="AV175" s="11">
        <v>0.2281</v>
      </c>
      <c r="AW175" s="11">
        <v>0.55910000000000004</v>
      </c>
      <c r="AX175" s="11">
        <v>36.594700000000003</v>
      </c>
      <c r="AY175" s="11">
        <v>22.118400000000001</v>
      </c>
      <c r="AZ175" s="11">
        <v>52.115268999999998</v>
      </c>
      <c r="BA175" s="10">
        <v>1025.4712999999999</v>
      </c>
      <c r="BB175" s="11">
        <v>6.6605999999999996</v>
      </c>
      <c r="BC175" s="10">
        <v>94.441999999999993</v>
      </c>
      <c r="BD175" s="11">
        <v>8.202</v>
      </c>
      <c r="BE175" s="11">
        <v>0.60319999999999996</v>
      </c>
      <c r="BF175" s="11">
        <v>3.1911</v>
      </c>
      <c r="BG175" s="11">
        <v>9.9</v>
      </c>
    </row>
    <row r="176" spans="1:59">
      <c r="A176" s="29" t="s">
        <v>20</v>
      </c>
      <c r="B176" s="33">
        <v>43479</v>
      </c>
      <c r="C176" s="511">
        <v>0.45909327704526248</v>
      </c>
      <c r="D176" s="29" t="s">
        <v>350</v>
      </c>
      <c r="E176" s="604">
        <v>1</v>
      </c>
      <c r="F176" s="604">
        <v>0.39400000000000002</v>
      </c>
      <c r="G176" s="604">
        <v>3.82</v>
      </c>
      <c r="H176" s="604">
        <v>1.06</v>
      </c>
      <c r="I176" s="29" t="s">
        <v>348</v>
      </c>
      <c r="J176" s="643">
        <v>4</v>
      </c>
      <c r="K176" s="29" t="s">
        <v>349</v>
      </c>
      <c r="L176" s="604">
        <v>1</v>
      </c>
      <c r="M176" s="604">
        <v>18.3</v>
      </c>
      <c r="N176" s="604">
        <v>118</v>
      </c>
      <c r="O176" s="643">
        <v>18</v>
      </c>
      <c r="P176" s="643">
        <v>120</v>
      </c>
      <c r="Q176" s="511">
        <v>2E-3</v>
      </c>
      <c r="R176" s="511">
        <v>0.13300000000000001</v>
      </c>
      <c r="S176" s="511">
        <v>3.9E-2</v>
      </c>
      <c r="T176" s="511">
        <v>3.5000000000000003E-2</v>
      </c>
      <c r="U176" s="31">
        <v>2</v>
      </c>
      <c r="V176" s="31">
        <v>1</v>
      </c>
      <c r="W176" s="29">
        <v>4</v>
      </c>
      <c r="X176" s="511">
        <v>0.13100000000000001</v>
      </c>
      <c r="Y176" s="511">
        <v>3.6999999999999998E-2</v>
      </c>
      <c r="Z176" s="511">
        <v>3.3000000000000002E-2</v>
      </c>
      <c r="AA176" s="643">
        <v>1.9</v>
      </c>
      <c r="AB176" s="29" t="s">
        <v>326</v>
      </c>
      <c r="AC176" s="643">
        <v>0.4</v>
      </c>
      <c r="AD176" s="32">
        <v>4</v>
      </c>
      <c r="AE176" s="536">
        <v>8.9639999999999997E-2</v>
      </c>
      <c r="AF176" s="536">
        <v>9.7059999999999994E-2</v>
      </c>
      <c r="AG176" s="532">
        <v>7.729999999999996</v>
      </c>
      <c r="AH176" s="643">
        <v>1.9</v>
      </c>
      <c r="AI176" s="532">
        <v>0.75319999999999998</v>
      </c>
      <c r="AJ176" s="603">
        <v>3.5602500000000002E-2</v>
      </c>
      <c r="AK176" s="643">
        <v>0.18</v>
      </c>
      <c r="AL176" s="116"/>
      <c r="AM176" s="116"/>
      <c r="AN176" s="104">
        <v>9.9195716023706457E-2</v>
      </c>
      <c r="AO176" s="11">
        <v>36.638500000000001</v>
      </c>
      <c r="AP176" s="11">
        <v>23.011299999999999</v>
      </c>
      <c r="AQ176" s="11">
        <v>53.121032999999997</v>
      </c>
      <c r="AR176" s="10">
        <v>1025.1747</v>
      </c>
      <c r="AS176" s="11">
        <v>7.1003999999999996</v>
      </c>
      <c r="AT176" s="10">
        <v>102.292</v>
      </c>
      <c r="AU176" s="11">
        <v>8.1523000000000003</v>
      </c>
      <c r="AV176" s="11">
        <v>0.1128</v>
      </c>
      <c r="AW176" s="11">
        <v>0.74509999999999998</v>
      </c>
      <c r="AX176" s="11">
        <v>36.662100000000002</v>
      </c>
      <c r="AY176" s="11">
        <v>22.790700000000001</v>
      </c>
      <c r="AZ176" s="11">
        <v>52.921787000000002</v>
      </c>
      <c r="BA176" s="10">
        <v>1025.3298</v>
      </c>
      <c r="BB176" s="11">
        <v>6.4736000000000002</v>
      </c>
      <c r="BC176" s="10">
        <v>92.917000000000002</v>
      </c>
      <c r="BD176" s="11">
        <v>8.1523000000000003</v>
      </c>
      <c r="BE176" s="11">
        <v>0.62370000000000003</v>
      </c>
      <c r="BF176" s="11">
        <v>2.0731000000000002</v>
      </c>
      <c r="BG176" s="11">
        <v>6.6</v>
      </c>
    </row>
    <row r="177" spans="1:59">
      <c r="A177" s="29" t="s">
        <v>20</v>
      </c>
      <c r="B177" s="33">
        <v>43486</v>
      </c>
      <c r="C177" s="511">
        <v>0.4790525174288448</v>
      </c>
      <c r="D177" s="29" t="s">
        <v>350</v>
      </c>
      <c r="E177" s="604">
        <v>1</v>
      </c>
      <c r="F177" s="604">
        <v>-0.78600000000000003</v>
      </c>
      <c r="G177" s="604">
        <v>2</v>
      </c>
      <c r="H177" s="604">
        <v>0.72799999999999998</v>
      </c>
      <c r="I177" s="29" t="s">
        <v>348</v>
      </c>
      <c r="J177" s="643">
        <v>2</v>
      </c>
      <c r="K177" s="29" t="s">
        <v>349</v>
      </c>
      <c r="L177" s="604">
        <v>1</v>
      </c>
      <c r="M177" s="604">
        <v>14.9</v>
      </c>
      <c r="N177" s="604">
        <v>112</v>
      </c>
      <c r="O177" s="643">
        <v>15</v>
      </c>
      <c r="P177" s="643">
        <v>110</v>
      </c>
      <c r="Q177" s="511">
        <v>1E-3</v>
      </c>
      <c r="R177" s="511">
        <v>4.4999999999999998E-2</v>
      </c>
      <c r="S177" s="511">
        <v>1.4E-2</v>
      </c>
      <c r="T177" s="511">
        <v>1.2E-2</v>
      </c>
      <c r="U177" s="31">
        <v>2</v>
      </c>
      <c r="V177" s="31">
        <v>1</v>
      </c>
      <c r="W177" s="29">
        <v>4</v>
      </c>
      <c r="X177" s="511">
        <v>4.3999999999999997E-2</v>
      </c>
      <c r="Y177" s="511">
        <v>1.3000000000000001E-2</v>
      </c>
      <c r="Z177" s="511">
        <v>1.0999999999999999E-2</v>
      </c>
      <c r="AA177" s="643">
        <v>0.6</v>
      </c>
      <c r="AB177" s="29" t="s">
        <v>326</v>
      </c>
      <c r="AC177" s="643">
        <v>0.1</v>
      </c>
      <c r="AD177" s="32">
        <v>4</v>
      </c>
      <c r="AE177" s="536">
        <v>8.9120000000000005E-2</v>
      </c>
      <c r="AF177" s="536">
        <v>9.4079999999999997E-2</v>
      </c>
      <c r="AG177" s="532">
        <v>5.2699999999999916</v>
      </c>
      <c r="AH177" s="643">
        <v>1.3</v>
      </c>
      <c r="AI177" s="532">
        <v>0.54620000000000002</v>
      </c>
      <c r="AJ177" s="603">
        <v>3.5602500000000002E-2</v>
      </c>
      <c r="AK177" s="643">
        <v>0.13</v>
      </c>
      <c r="AL177" s="116"/>
      <c r="AM177" s="116"/>
      <c r="AN177" s="104">
        <v>8.2941629379942539E-2</v>
      </c>
      <c r="AO177" s="11">
        <v>36.691099999999999</v>
      </c>
      <c r="AP177" s="11">
        <v>23.091799999999999</v>
      </c>
      <c r="AQ177" s="11">
        <v>53.275362999999999</v>
      </c>
      <c r="AR177" s="10">
        <v>1025.1912</v>
      </c>
      <c r="AS177" s="11">
        <v>7.2046000000000001</v>
      </c>
      <c r="AT177" s="10">
        <v>103.971</v>
      </c>
      <c r="AU177" s="11">
        <v>8.1709999999999994</v>
      </c>
      <c r="AV177" s="11">
        <v>0.1158</v>
      </c>
      <c r="AW177" s="11">
        <v>0.49969999999999998</v>
      </c>
      <c r="AX177" s="11">
        <v>36.703899999999997</v>
      </c>
      <c r="AY177" s="11">
        <v>22.741299999999999</v>
      </c>
      <c r="AZ177" s="11">
        <v>52.922096000000003</v>
      </c>
      <c r="BA177" s="10">
        <v>1025.3759</v>
      </c>
      <c r="BB177" s="11">
        <v>5.6338999999999997</v>
      </c>
      <c r="BC177" s="10">
        <v>80.814999999999998</v>
      </c>
      <c r="BD177" s="11">
        <v>8.1120000000000001</v>
      </c>
      <c r="BE177" s="11">
        <v>1.6617999999999999</v>
      </c>
      <c r="BF177" s="11">
        <v>3.4043999999999999</v>
      </c>
      <c r="BG177" s="11">
        <v>8.1</v>
      </c>
    </row>
    <row r="178" spans="1:59">
      <c r="A178" s="29" t="s">
        <v>20</v>
      </c>
      <c r="B178" s="33">
        <v>43494</v>
      </c>
      <c r="C178" s="511">
        <v>1.4467065739625242</v>
      </c>
      <c r="D178" s="643">
        <v>1.4</v>
      </c>
      <c r="E178" s="604">
        <v>1</v>
      </c>
      <c r="F178" s="604">
        <v>1.05</v>
      </c>
      <c r="G178" s="604">
        <v>2.68</v>
      </c>
      <c r="H178" s="604">
        <v>1.25</v>
      </c>
      <c r="I178" s="29" t="s">
        <v>348</v>
      </c>
      <c r="J178" s="643">
        <v>3</v>
      </c>
      <c r="K178" s="29" t="s">
        <v>349</v>
      </c>
      <c r="L178" s="604">
        <v>1</v>
      </c>
      <c r="M178" s="604">
        <v>16.2</v>
      </c>
      <c r="N178" s="604">
        <v>134</v>
      </c>
      <c r="O178" s="643">
        <v>16</v>
      </c>
      <c r="P178" s="643">
        <v>130</v>
      </c>
      <c r="Q178" s="511">
        <v>2E-3</v>
      </c>
      <c r="R178" s="511">
        <v>8.4000000000000005E-2</v>
      </c>
      <c r="S178" s="511">
        <v>2.5999999999999999E-2</v>
      </c>
      <c r="T178" s="511">
        <v>2.4E-2</v>
      </c>
      <c r="U178" s="31">
        <v>2</v>
      </c>
      <c r="V178" s="31">
        <v>1</v>
      </c>
      <c r="W178" s="29">
        <v>4</v>
      </c>
      <c r="X178" s="511">
        <v>8.2000000000000003E-2</v>
      </c>
      <c r="Y178" s="511">
        <v>2.4E-2</v>
      </c>
      <c r="Z178" s="511">
        <v>2.1999999999999999E-2</v>
      </c>
      <c r="AA178" s="643">
        <v>1.2</v>
      </c>
      <c r="AB178" s="29" t="s">
        <v>326</v>
      </c>
      <c r="AC178" s="643">
        <v>0.3</v>
      </c>
      <c r="AD178" s="32">
        <v>4</v>
      </c>
      <c r="AE178" s="536">
        <v>9.0630000000000002E-2</v>
      </c>
      <c r="AF178" s="536">
        <v>9.6860000000000002E-2</v>
      </c>
      <c r="AG178" s="532">
        <v>6.5399999999999991</v>
      </c>
      <c r="AH178" s="643">
        <v>1.6</v>
      </c>
      <c r="AI178" s="532">
        <v>0.65359999999999996</v>
      </c>
      <c r="AJ178" s="603">
        <v>3.5602500000000002E-2</v>
      </c>
      <c r="AK178" s="643">
        <v>0.15</v>
      </c>
      <c r="AL178" s="116"/>
      <c r="AM178" s="116"/>
      <c r="AN178" s="104">
        <v>0.10905347426570783</v>
      </c>
      <c r="AO178" s="11">
        <v>36.756700000000002</v>
      </c>
      <c r="AP178" s="11">
        <v>21.9605</v>
      </c>
      <c r="AQ178" s="11">
        <v>52.143146000000002</v>
      </c>
      <c r="AR178" s="10">
        <v>1025.5658000000001</v>
      </c>
      <c r="AS178" s="11">
        <v>7.1429999999999998</v>
      </c>
      <c r="AT178" s="10">
        <v>101.095</v>
      </c>
      <c r="AU178" s="11">
        <v>8.0690000000000008</v>
      </c>
      <c r="AV178" s="11">
        <v>0.49640000000000001</v>
      </c>
      <c r="AW178" s="11">
        <v>0.91110000000000002</v>
      </c>
      <c r="AX178" s="11">
        <v>36.760399999999997</v>
      </c>
      <c r="AY178" s="11">
        <v>21.659700000000001</v>
      </c>
      <c r="AZ178" s="11">
        <v>51.833154</v>
      </c>
      <c r="BA178" s="10">
        <v>1025.7267999999999</v>
      </c>
      <c r="BB178" s="11">
        <v>4.8643000000000001</v>
      </c>
      <c r="BC178" s="10">
        <v>68.48</v>
      </c>
      <c r="BD178" s="11">
        <v>7.9770000000000003</v>
      </c>
      <c r="BE178" s="11">
        <v>1.5028999999999999</v>
      </c>
      <c r="BF178" s="11">
        <v>5.0530999999999997</v>
      </c>
      <c r="BG178" s="11">
        <v>6</v>
      </c>
    </row>
    <row r="179" spans="1:59">
      <c r="A179" s="29" t="s">
        <v>20</v>
      </c>
      <c r="B179" s="33">
        <v>43500</v>
      </c>
      <c r="C179" s="511">
        <v>0.80477629905076542</v>
      </c>
      <c r="D179" s="643">
        <v>0.8</v>
      </c>
      <c r="E179" s="604">
        <v>1</v>
      </c>
      <c r="F179" s="604">
        <v>0.10299999999999999</v>
      </c>
      <c r="G179" s="604">
        <v>3.47</v>
      </c>
      <c r="H179" s="604">
        <v>1.43</v>
      </c>
      <c r="I179" s="29" t="s">
        <v>348</v>
      </c>
      <c r="J179" s="643">
        <v>3</v>
      </c>
      <c r="K179" s="29" t="s">
        <v>349</v>
      </c>
      <c r="L179" s="604">
        <v>1</v>
      </c>
      <c r="M179" s="604">
        <v>15.4</v>
      </c>
      <c r="N179" s="604">
        <v>119</v>
      </c>
      <c r="O179" s="643">
        <v>15</v>
      </c>
      <c r="P179" s="643">
        <v>120</v>
      </c>
      <c r="Q179" s="511">
        <v>1E-3</v>
      </c>
      <c r="R179" s="511">
        <v>9.0999999999999998E-2</v>
      </c>
      <c r="S179" s="511">
        <v>2.8000000000000001E-2</v>
      </c>
      <c r="T179" s="511">
        <v>2.4E-2</v>
      </c>
      <c r="U179" s="31">
        <v>2</v>
      </c>
      <c r="V179" s="31">
        <v>1</v>
      </c>
      <c r="W179" s="29">
        <v>4</v>
      </c>
      <c r="X179" s="511">
        <v>0.09</v>
      </c>
      <c r="Y179" s="511">
        <v>2.7E-2</v>
      </c>
      <c r="Z179" s="511">
        <v>2.3E-2</v>
      </c>
      <c r="AA179" s="643">
        <v>1.3</v>
      </c>
      <c r="AB179" s="29" t="s">
        <v>326</v>
      </c>
      <c r="AC179" s="643">
        <v>0.3</v>
      </c>
      <c r="AD179" s="32">
        <v>4</v>
      </c>
      <c r="AE179" s="536">
        <v>8.7999999999999995E-2</v>
      </c>
      <c r="AF179" s="536">
        <v>0.10027</v>
      </c>
      <c r="AG179" s="532">
        <v>12.580000000000004</v>
      </c>
      <c r="AH179" s="643">
        <v>3.1</v>
      </c>
      <c r="AI179" s="532">
        <v>0.75919999999999999</v>
      </c>
      <c r="AJ179" s="603">
        <v>3.5602500000000002E-2</v>
      </c>
      <c r="AK179" s="643">
        <v>0.18</v>
      </c>
      <c r="AL179" s="116"/>
      <c r="AM179" s="116"/>
      <c r="AN179" s="104">
        <v>0.11951317393202321</v>
      </c>
      <c r="AO179" s="11">
        <v>36.735500000000002</v>
      </c>
      <c r="AP179" s="11">
        <v>21.947199999999999</v>
      </c>
      <c r="AQ179" s="11">
        <v>52.102328999999997</v>
      </c>
      <c r="AR179" s="10">
        <v>1025.5542</v>
      </c>
      <c r="AS179" s="11">
        <v>7.1914999999999996</v>
      </c>
      <c r="AT179" s="10">
        <v>101.745</v>
      </c>
      <c r="AU179" s="11">
        <v>8.1479999999999997</v>
      </c>
      <c r="AV179" s="11">
        <v>0.77359999999999995</v>
      </c>
      <c r="AW179" s="11">
        <v>1.1188</v>
      </c>
      <c r="AX179" s="11">
        <v>36.8078</v>
      </c>
      <c r="AY179" s="11">
        <v>21.450600000000001</v>
      </c>
      <c r="AZ179" s="11">
        <v>51.668624999999999</v>
      </c>
      <c r="BA179" s="10">
        <v>1025.8209999999999</v>
      </c>
      <c r="BB179" s="11">
        <v>6.7987000000000002</v>
      </c>
      <c r="BC179" s="10">
        <v>95.382999999999996</v>
      </c>
      <c r="BD179" s="11">
        <v>8.1349999999999998</v>
      </c>
      <c r="BE179" s="11">
        <v>3.5575999999999999</v>
      </c>
      <c r="BF179" s="11">
        <v>2.7976000000000001</v>
      </c>
      <c r="BG179" s="11">
        <v>4.0999999999999996</v>
      </c>
    </row>
    <row r="180" spans="1:59">
      <c r="A180" s="29" t="s">
        <v>20</v>
      </c>
      <c r="B180" s="33">
        <v>43507</v>
      </c>
      <c r="C180" s="511">
        <v>0.90385278858347062</v>
      </c>
      <c r="D180" s="643">
        <v>0.9</v>
      </c>
      <c r="E180" s="604">
        <v>1</v>
      </c>
      <c r="F180" s="604">
        <v>1.32</v>
      </c>
      <c r="G180" s="604">
        <v>2.57</v>
      </c>
      <c r="H180" s="604">
        <v>0.89700000000000002</v>
      </c>
      <c r="I180" s="29" t="s">
        <v>348</v>
      </c>
      <c r="J180" s="643">
        <v>3</v>
      </c>
      <c r="K180" s="29" t="s">
        <v>349</v>
      </c>
      <c r="L180" s="116">
        <v>1</v>
      </c>
      <c r="M180" s="116">
        <v>18.5</v>
      </c>
      <c r="N180" s="116">
        <v>141</v>
      </c>
      <c r="O180" s="643">
        <v>18</v>
      </c>
      <c r="P180" s="643">
        <v>140</v>
      </c>
      <c r="Q180" s="511">
        <v>2E-3</v>
      </c>
      <c r="R180" s="511">
        <v>0.14899999999999999</v>
      </c>
      <c r="S180" s="511">
        <v>4.3999999999999997E-2</v>
      </c>
      <c r="T180" s="511">
        <v>0.04</v>
      </c>
      <c r="U180" s="31">
        <v>2</v>
      </c>
      <c r="V180" s="31">
        <v>1</v>
      </c>
      <c r="W180" s="29">
        <v>3</v>
      </c>
      <c r="X180" s="511">
        <v>0.14699999999999999</v>
      </c>
      <c r="Y180" s="511">
        <v>4.1999999999999996E-2</v>
      </c>
      <c r="Z180" s="511">
        <v>3.7999999999999999E-2</v>
      </c>
      <c r="AA180" s="643">
        <v>2.8</v>
      </c>
      <c r="AB180" s="29" t="s">
        <v>326</v>
      </c>
      <c r="AC180" s="643">
        <v>0.6</v>
      </c>
      <c r="AD180" s="32">
        <v>3</v>
      </c>
      <c r="AE180" s="536">
        <v>8.7279999999999996E-2</v>
      </c>
      <c r="AF180" s="536">
        <v>9.4530000000000003E-2</v>
      </c>
      <c r="AG180" s="532">
        <v>7.5600000000000058</v>
      </c>
      <c r="AH180" s="643">
        <v>2.5</v>
      </c>
      <c r="AI180" s="532">
        <v>0.73950000000000005</v>
      </c>
      <c r="AJ180" s="603">
        <v>3.5602500000000002E-2</v>
      </c>
      <c r="AK180" s="643">
        <v>0.23</v>
      </c>
      <c r="AL180" s="116"/>
      <c r="AM180" s="116"/>
      <c r="AN180" s="104">
        <v>0.1297308290020189</v>
      </c>
      <c r="AO180" s="11">
        <v>36.812800000000003</v>
      </c>
      <c r="AP180" s="11">
        <v>22.514500000000002</v>
      </c>
      <c r="AQ180" s="11">
        <v>52.809486999999997</v>
      </c>
      <c r="AR180" s="10">
        <v>1025.4503999999999</v>
      </c>
      <c r="AS180" s="11">
        <v>7.0114999999999998</v>
      </c>
      <c r="AT180" s="10">
        <v>100.24</v>
      </c>
      <c r="AU180" s="11">
        <v>8.0860000000000003</v>
      </c>
      <c r="AV180" s="11">
        <v>0.98340000000000005</v>
      </c>
      <c r="AW180" s="11">
        <v>1.3766</v>
      </c>
      <c r="AX180" s="11">
        <v>36.822400000000002</v>
      </c>
      <c r="AY180" s="11">
        <v>22.322299999999998</v>
      </c>
      <c r="AZ180" s="11">
        <v>52.622556000000003</v>
      </c>
      <c r="BA180" s="10">
        <v>1025.5869</v>
      </c>
      <c r="BB180" s="11">
        <v>6.6283000000000003</v>
      </c>
      <c r="BC180" s="10">
        <v>94.447000000000003</v>
      </c>
      <c r="BD180" s="11">
        <v>8.0809999999999995</v>
      </c>
      <c r="BE180" s="11">
        <v>1.093</v>
      </c>
      <c r="BF180" s="11">
        <v>3.3008999999999999</v>
      </c>
      <c r="BG180" s="11">
        <v>4.3</v>
      </c>
    </row>
    <row r="181" spans="1:59">
      <c r="A181" s="29" t="s">
        <v>20</v>
      </c>
      <c r="B181" s="33">
        <v>43514</v>
      </c>
      <c r="C181" s="511">
        <v>0.43756515570895993</v>
      </c>
      <c r="D181" s="29" t="s">
        <v>350</v>
      </c>
      <c r="E181" s="604">
        <v>1</v>
      </c>
      <c r="F181" s="604">
        <v>1.1299999999999999</v>
      </c>
      <c r="G181" s="604">
        <v>2.88</v>
      </c>
      <c r="H181" s="604">
        <v>0.76500000000000001</v>
      </c>
      <c r="I181" s="29" t="s">
        <v>348</v>
      </c>
      <c r="J181" s="643">
        <v>3</v>
      </c>
      <c r="K181" s="29" t="s">
        <v>349</v>
      </c>
      <c r="L181" s="116">
        <v>1</v>
      </c>
      <c r="M181" s="116">
        <v>16.5</v>
      </c>
      <c r="N181" s="116">
        <v>132</v>
      </c>
      <c r="O181" s="643">
        <v>16</v>
      </c>
      <c r="P181" s="643">
        <v>130</v>
      </c>
      <c r="Q181" s="511">
        <v>1E-3</v>
      </c>
      <c r="R181" s="511">
        <v>0.1</v>
      </c>
      <c r="S181" s="511">
        <v>3.1E-2</v>
      </c>
      <c r="T181" s="511">
        <v>2.7E-2</v>
      </c>
      <c r="U181" s="31">
        <v>2</v>
      </c>
      <c r="V181" s="31">
        <v>1</v>
      </c>
      <c r="W181" s="29">
        <v>4</v>
      </c>
      <c r="X181" s="511">
        <v>9.9000000000000005E-2</v>
      </c>
      <c r="Y181" s="511">
        <v>0.03</v>
      </c>
      <c r="Z181" s="511">
        <v>2.5999999999999999E-2</v>
      </c>
      <c r="AA181" s="643">
        <v>1.4</v>
      </c>
      <c r="AB181" s="29" t="s">
        <v>326</v>
      </c>
      <c r="AC181" s="643">
        <v>0.3</v>
      </c>
      <c r="AD181" s="32">
        <v>4</v>
      </c>
      <c r="AE181" s="536">
        <v>9.0289999999999995E-2</v>
      </c>
      <c r="AF181" s="536">
        <v>9.6549999999999997E-2</v>
      </c>
      <c r="AG181" s="532">
        <v>6.5700000000000012</v>
      </c>
      <c r="AH181" s="643">
        <v>1.6</v>
      </c>
      <c r="AI181" s="603">
        <v>0.58350000000000002</v>
      </c>
      <c r="AJ181" s="603">
        <v>3.5602500000000002E-2</v>
      </c>
      <c r="AK181" s="643">
        <v>0.14000000000000001</v>
      </c>
      <c r="AL181" s="116"/>
      <c r="AM181" s="116"/>
      <c r="AN181" s="104">
        <v>0.13863679648078445</v>
      </c>
      <c r="AO181" s="11">
        <v>36.844200000000001</v>
      </c>
      <c r="AP181" s="11">
        <v>22.700399999999998</v>
      </c>
      <c r="AQ181" s="11">
        <v>53.049841000000001</v>
      </c>
      <c r="AR181" s="10">
        <v>1025.4209000000001</v>
      </c>
      <c r="AS181" s="11">
        <v>7.1403999999999996</v>
      </c>
      <c r="AT181" s="10">
        <v>102.434</v>
      </c>
      <c r="AU181" s="11">
        <v>8.1319999999999997</v>
      </c>
      <c r="AV181" s="11">
        <v>0.80030000000000001</v>
      </c>
      <c r="AW181" s="11">
        <v>1.3157000000000001</v>
      </c>
      <c r="AX181" s="11">
        <v>36.8613</v>
      </c>
      <c r="AY181" s="11">
        <v>22.008600000000001</v>
      </c>
      <c r="AZ181" s="11">
        <v>52.334319999999998</v>
      </c>
      <c r="BA181" s="10">
        <v>1025.7058</v>
      </c>
      <c r="BB181" s="11">
        <v>6.4584999999999999</v>
      </c>
      <c r="BC181" s="10">
        <v>91.54</v>
      </c>
      <c r="BD181" s="11">
        <v>8.0960000000000001</v>
      </c>
      <c r="BE181" s="11">
        <v>0.77739999999999998</v>
      </c>
      <c r="BF181" s="11">
        <v>2.3448000000000002</v>
      </c>
      <c r="BG181" s="11">
        <v>5</v>
      </c>
    </row>
    <row r="182" spans="1:59">
      <c r="A182" s="29" t="s">
        <v>20</v>
      </c>
      <c r="B182" s="33">
        <v>43521</v>
      </c>
      <c r="C182" s="511">
        <v>0.61304111262047245</v>
      </c>
      <c r="D182" s="643">
        <v>0.6</v>
      </c>
      <c r="E182" s="604">
        <v>1</v>
      </c>
      <c r="F182" s="604">
        <v>0.79400000000000004</v>
      </c>
      <c r="G182" s="604">
        <v>3.83</v>
      </c>
      <c r="H182" s="604">
        <v>2.0099999999999998</v>
      </c>
      <c r="I182" s="29" t="s">
        <v>348</v>
      </c>
      <c r="J182" s="643">
        <v>4</v>
      </c>
      <c r="K182" s="643">
        <v>2</v>
      </c>
      <c r="L182" s="116">
        <v>1</v>
      </c>
      <c r="M182" s="116">
        <v>16.100000000000001</v>
      </c>
      <c r="N182" s="116">
        <v>132</v>
      </c>
      <c r="O182" s="643">
        <v>16</v>
      </c>
      <c r="P182" s="643">
        <v>130</v>
      </c>
      <c r="Q182" s="511">
        <v>0</v>
      </c>
      <c r="R182" s="511">
        <v>0.10299999999999999</v>
      </c>
      <c r="S182" s="511">
        <v>2.9000000000000001E-2</v>
      </c>
      <c r="T182" s="511">
        <v>2.5000000000000001E-2</v>
      </c>
      <c r="U182" s="31">
        <v>2</v>
      </c>
      <c r="V182" s="31">
        <v>1</v>
      </c>
      <c r="W182" s="29">
        <v>4</v>
      </c>
      <c r="X182" s="511">
        <v>0.10299999999999999</v>
      </c>
      <c r="Y182" s="511">
        <v>2.9000000000000001E-2</v>
      </c>
      <c r="Z182" s="511">
        <v>2.5000000000000001E-2</v>
      </c>
      <c r="AA182" s="643">
        <v>1.5</v>
      </c>
      <c r="AB182" s="29" t="s">
        <v>326</v>
      </c>
      <c r="AC182" s="643">
        <v>0.3</v>
      </c>
      <c r="AD182" s="32">
        <v>4</v>
      </c>
      <c r="AE182" s="536">
        <v>8.8300000000000003E-2</v>
      </c>
      <c r="AF182" s="536">
        <v>9.7799999999999998E-2</v>
      </c>
      <c r="AG182" s="532">
        <v>9.8099999999999952</v>
      </c>
      <c r="AH182" s="643">
        <v>2.5</v>
      </c>
      <c r="AI182" s="603">
        <v>0.71660000000000001</v>
      </c>
      <c r="AJ182" s="603">
        <v>3.5602500000000002E-2</v>
      </c>
      <c r="AK182" s="643">
        <v>0.17</v>
      </c>
      <c r="AL182" s="116"/>
      <c r="AM182" s="116"/>
      <c r="AN182" s="104">
        <v>0.10942661311022701</v>
      </c>
      <c r="AO182" s="11">
        <v>36.595199999999998</v>
      </c>
      <c r="AP182" s="11">
        <v>23.1814</v>
      </c>
      <c r="AQ182" s="11">
        <v>53.248131999999998</v>
      </c>
      <c r="AR182" s="10">
        <v>1025.0929000000001</v>
      </c>
      <c r="AS182" s="11">
        <v>6.8673000000000002</v>
      </c>
      <c r="AT182" s="10">
        <v>99.203999999999994</v>
      </c>
      <c r="AU182" s="11">
        <v>8.1300000000000008</v>
      </c>
      <c r="AV182" s="11">
        <v>0.50539999999999996</v>
      </c>
      <c r="AW182" s="11">
        <v>0.91930000000000001</v>
      </c>
      <c r="AX182" s="11">
        <v>36.855499999999999</v>
      </c>
      <c r="AY182" s="11">
        <v>22.9162</v>
      </c>
      <c r="AZ182" s="11">
        <v>53.305109000000002</v>
      </c>
      <c r="BA182" s="10">
        <v>1025.4412</v>
      </c>
      <c r="BB182" s="11">
        <v>5.9885000000000002</v>
      </c>
      <c r="BC182" s="10">
        <v>86.24</v>
      </c>
      <c r="BD182" s="11">
        <v>8.0969999999999995</v>
      </c>
      <c r="BE182" s="11">
        <v>1.3393999999999999</v>
      </c>
      <c r="BF182" s="11">
        <v>4.8760000000000003</v>
      </c>
      <c r="BG182" s="11">
        <v>7.2</v>
      </c>
    </row>
    <row r="183" spans="1:59">
      <c r="A183" s="29" t="s">
        <v>20</v>
      </c>
      <c r="B183" s="33">
        <v>43528</v>
      </c>
      <c r="C183" s="511">
        <v>1.5461695415957553</v>
      </c>
      <c r="D183" s="643">
        <v>1.5</v>
      </c>
      <c r="E183" s="604">
        <v>1</v>
      </c>
      <c r="F183" s="604">
        <v>1.8</v>
      </c>
      <c r="G183" s="604">
        <v>3</v>
      </c>
      <c r="H183" s="604">
        <v>2.31</v>
      </c>
      <c r="I183" s="29" t="s">
        <v>348</v>
      </c>
      <c r="J183" s="643">
        <v>3</v>
      </c>
      <c r="K183" s="643">
        <v>2</v>
      </c>
      <c r="L183" s="116">
        <v>1</v>
      </c>
      <c r="M183" s="116">
        <v>17.7</v>
      </c>
      <c r="N183" s="116">
        <v>156</v>
      </c>
      <c r="O183" s="643">
        <v>18</v>
      </c>
      <c r="P183" s="643">
        <v>160</v>
      </c>
      <c r="Q183" s="511">
        <v>0</v>
      </c>
      <c r="R183" s="511">
        <v>0.106</v>
      </c>
      <c r="S183" s="511">
        <v>0.03</v>
      </c>
      <c r="T183" s="511">
        <v>2.5999999999999999E-2</v>
      </c>
      <c r="U183" s="31">
        <v>2</v>
      </c>
      <c r="V183" s="31">
        <v>1</v>
      </c>
      <c r="W183" s="29">
        <v>4</v>
      </c>
      <c r="X183" s="511">
        <v>0.106</v>
      </c>
      <c r="Y183" s="511">
        <v>0.03</v>
      </c>
      <c r="Z183" s="511">
        <v>2.5999999999999999E-2</v>
      </c>
      <c r="AA183" s="643">
        <v>1.5</v>
      </c>
      <c r="AB183" s="29" t="s">
        <v>326</v>
      </c>
      <c r="AC183" s="643">
        <v>0.3</v>
      </c>
      <c r="AD183" s="32">
        <v>4</v>
      </c>
      <c r="AE183" s="536">
        <v>8.8900000000000007E-2</v>
      </c>
      <c r="AF183" s="536">
        <v>9.6869999999999998E-2</v>
      </c>
      <c r="AG183" s="532">
        <v>8.2799999999999905</v>
      </c>
      <c r="AH183" s="643">
        <v>2.1</v>
      </c>
      <c r="AI183" s="603">
        <v>0.89700000000000002</v>
      </c>
      <c r="AJ183" s="603">
        <v>3.5602500000000002E-2</v>
      </c>
      <c r="AK183" s="643">
        <v>0.22</v>
      </c>
      <c r="AL183" s="116"/>
      <c r="AM183" s="116"/>
      <c r="AN183" s="104">
        <v>0.12268529891861546</v>
      </c>
      <c r="AO183" s="11">
        <v>36.880200000000002</v>
      </c>
      <c r="AP183" s="11">
        <v>23.088100000000001</v>
      </c>
      <c r="AQ183" s="11">
        <v>53.514921999999999</v>
      </c>
      <c r="AR183" s="10">
        <v>1025.3361</v>
      </c>
      <c r="AS183" s="11">
        <v>7.0646000000000004</v>
      </c>
      <c r="AT183" s="10">
        <v>102.057</v>
      </c>
      <c r="AU183" s="11">
        <v>8.11</v>
      </c>
      <c r="AV183" s="11">
        <v>0.53039999999999998</v>
      </c>
      <c r="AW183" s="11">
        <v>1.2433000000000001</v>
      </c>
      <c r="AX183" s="11">
        <v>36.869300000000003</v>
      </c>
      <c r="AY183" s="11">
        <v>22.797999999999998</v>
      </c>
      <c r="AZ183" s="11">
        <v>53.195073999999998</v>
      </c>
      <c r="BA183" s="10">
        <v>1025.4857</v>
      </c>
      <c r="BB183" s="11">
        <v>6.1999000000000004</v>
      </c>
      <c r="BC183" s="10">
        <v>89.108000000000004</v>
      </c>
      <c r="BD183" s="11">
        <v>8.0649999999999995</v>
      </c>
      <c r="BE183" s="11">
        <v>1.0359</v>
      </c>
      <c r="BF183" s="11">
        <v>1.627</v>
      </c>
      <c r="BG183" s="11">
        <v>5.4</v>
      </c>
    </row>
    <row r="184" spans="1:59">
      <c r="A184" s="29" t="s">
        <v>20</v>
      </c>
      <c r="B184" s="33">
        <v>43535</v>
      </c>
      <c r="C184" s="605">
        <v>3.4126807934352361</v>
      </c>
      <c r="D184" s="643">
        <v>3.4</v>
      </c>
      <c r="E184" s="604">
        <v>1</v>
      </c>
      <c r="F184" s="604">
        <v>3.31</v>
      </c>
      <c r="G184" s="604">
        <v>3.51</v>
      </c>
      <c r="H184" s="604">
        <v>5.27</v>
      </c>
      <c r="I184" s="643">
        <v>3</v>
      </c>
      <c r="J184" s="643">
        <v>4</v>
      </c>
      <c r="K184" s="643">
        <v>5</v>
      </c>
      <c r="L184" s="116">
        <v>1</v>
      </c>
      <c r="M184" s="116">
        <v>18.3</v>
      </c>
      <c r="N184" s="116">
        <v>167</v>
      </c>
      <c r="O184" s="643">
        <v>18</v>
      </c>
      <c r="P184" s="643">
        <v>170</v>
      </c>
      <c r="Q184" s="511">
        <v>2E-3</v>
      </c>
      <c r="R184" s="511">
        <v>0.17199999999999999</v>
      </c>
      <c r="S184" s="511">
        <v>5.0999999999999997E-2</v>
      </c>
      <c r="T184" s="511">
        <v>4.7E-2</v>
      </c>
      <c r="U184" s="31">
        <v>2</v>
      </c>
      <c r="V184" s="31">
        <v>1</v>
      </c>
      <c r="W184" s="29">
        <v>4</v>
      </c>
      <c r="X184" s="511">
        <v>0.16999999999999998</v>
      </c>
      <c r="Y184" s="511">
        <v>4.8999999999999995E-2</v>
      </c>
      <c r="Z184" s="511">
        <v>4.4999999999999998E-2</v>
      </c>
      <c r="AA184" s="643">
        <v>2.4</v>
      </c>
      <c r="AB184" s="29" t="s">
        <v>326</v>
      </c>
      <c r="AC184" s="643">
        <v>0.6</v>
      </c>
      <c r="AD184" s="32">
        <v>4</v>
      </c>
      <c r="AE184" s="536">
        <v>0.09</v>
      </c>
      <c r="AF184" s="536">
        <v>9.9540000000000003E-2</v>
      </c>
      <c r="AG184" s="532">
        <v>9.8500000000000068</v>
      </c>
      <c r="AH184" s="643">
        <v>2.5</v>
      </c>
      <c r="AI184" s="603">
        <v>0.72750000000000004</v>
      </c>
      <c r="AJ184" s="603">
        <v>3.5602500000000002E-2</v>
      </c>
      <c r="AK184" s="643">
        <v>0.17</v>
      </c>
      <c r="AL184" s="116"/>
      <c r="AM184" s="116"/>
      <c r="AN184" s="104">
        <v>0.11067907529478468</v>
      </c>
      <c r="AO184" s="11">
        <v>36.675800000000002</v>
      </c>
      <c r="AP184" s="11">
        <v>23.258199999999999</v>
      </c>
      <c r="AQ184" s="11">
        <v>53.434987999999997</v>
      </c>
      <c r="AR184" s="10">
        <v>1025.1311000000001</v>
      </c>
      <c r="AS184" s="11">
        <v>6.5145</v>
      </c>
      <c r="AT184" s="10">
        <v>94.275999999999996</v>
      </c>
      <c r="AU184" s="11">
        <v>8.0559999999999992</v>
      </c>
      <c r="AV184" s="11">
        <v>0.44550000000000001</v>
      </c>
      <c r="AW184" s="11">
        <v>0.94699999999999995</v>
      </c>
      <c r="AX184" s="11">
        <v>36.9071</v>
      </c>
      <c r="AY184" s="11">
        <v>22.912500000000001</v>
      </c>
      <c r="AZ184" s="11">
        <v>53.367398000000001</v>
      </c>
      <c r="BA184" s="10">
        <v>1025.4826</v>
      </c>
      <c r="BB184" s="11">
        <v>5.7401</v>
      </c>
      <c r="BC184" s="10">
        <v>82.682000000000002</v>
      </c>
      <c r="BD184" s="11">
        <v>8.07</v>
      </c>
      <c r="BE184" s="11">
        <v>1.0397000000000001</v>
      </c>
      <c r="BF184" s="11">
        <v>4.9264999999999999</v>
      </c>
      <c r="BG184" s="11">
        <v>6.1</v>
      </c>
    </row>
    <row r="185" spans="1:59">
      <c r="A185" s="29" t="s">
        <v>20</v>
      </c>
      <c r="B185" s="33">
        <v>43542</v>
      </c>
      <c r="C185" s="511">
        <v>3.7781310275632856</v>
      </c>
      <c r="D185" s="643">
        <v>3.8</v>
      </c>
      <c r="E185" s="604">
        <v>1</v>
      </c>
      <c r="F185" s="604">
        <v>3.96</v>
      </c>
      <c r="G185" s="604">
        <v>2.76</v>
      </c>
      <c r="H185" s="604">
        <v>1.29</v>
      </c>
      <c r="I185" s="643">
        <v>4</v>
      </c>
      <c r="J185" s="643">
        <v>3</v>
      </c>
      <c r="K185" s="29" t="s">
        <v>349</v>
      </c>
      <c r="L185" s="116">
        <v>1</v>
      </c>
      <c r="M185" s="116">
        <v>19.2</v>
      </c>
      <c r="N185" s="116">
        <v>138</v>
      </c>
      <c r="O185" s="643">
        <v>19</v>
      </c>
      <c r="P185" s="643">
        <v>140</v>
      </c>
      <c r="Q185" s="116">
        <v>2E-3</v>
      </c>
      <c r="R185" s="116">
        <v>0.129</v>
      </c>
      <c r="S185" s="116">
        <v>0.04</v>
      </c>
      <c r="T185" s="116">
        <v>3.5999999999999997E-2</v>
      </c>
      <c r="U185" s="31">
        <v>2</v>
      </c>
      <c r="V185" s="31">
        <v>1</v>
      </c>
      <c r="W185" s="29">
        <v>3</v>
      </c>
      <c r="X185" s="511">
        <v>0.127</v>
      </c>
      <c r="Y185" s="511">
        <v>3.7999999999999999E-2</v>
      </c>
      <c r="Z185" s="511">
        <v>3.3999999999999996E-2</v>
      </c>
      <c r="AA185" s="643">
        <v>2.4</v>
      </c>
      <c r="AB185" s="29" t="s">
        <v>326</v>
      </c>
      <c r="AC185" s="643">
        <v>0.6</v>
      </c>
      <c r="AD185" s="32">
        <v>3</v>
      </c>
      <c r="AE185" s="536">
        <v>9.0509999999999993E-2</v>
      </c>
      <c r="AF185" s="536">
        <v>9.6110000000000001E-2</v>
      </c>
      <c r="AG185" s="532">
        <v>5.9100000000000072</v>
      </c>
      <c r="AH185" s="643">
        <v>2</v>
      </c>
      <c r="AI185" s="603">
        <v>0.76019999999999999</v>
      </c>
      <c r="AJ185" s="603">
        <v>3.5602500000000002E-2</v>
      </c>
      <c r="AK185" s="643">
        <v>0.24</v>
      </c>
      <c r="AL185" s="116"/>
      <c r="AM185" s="116"/>
      <c r="AN185" s="104">
        <v>0.1052635013197778</v>
      </c>
      <c r="AO185" s="11">
        <v>36.711100000000002</v>
      </c>
      <c r="AP185" s="11">
        <v>23.566099999999999</v>
      </c>
      <c r="AQ185" s="11">
        <v>53.812990999999997</v>
      </c>
      <c r="AR185" s="10">
        <v>1025.0672</v>
      </c>
      <c r="AS185" s="11">
        <v>6.8310000000000004</v>
      </c>
      <c r="AT185" s="10">
        <v>99.406000000000006</v>
      </c>
      <c r="AU185" s="11">
        <v>8.0640000000000001</v>
      </c>
      <c r="AV185" s="11">
        <v>0.41789999999999999</v>
      </c>
      <c r="AW185" s="11">
        <v>0.83299999999999996</v>
      </c>
      <c r="AX185" s="11">
        <v>36.874099999999999</v>
      </c>
      <c r="AY185" s="11">
        <v>22.898800000000001</v>
      </c>
      <c r="AZ185" s="11">
        <v>53.310150999999998</v>
      </c>
      <c r="BA185" s="10">
        <v>1025.4609</v>
      </c>
      <c r="BB185" s="11">
        <v>5.8994999999999997</v>
      </c>
      <c r="BC185" s="10">
        <v>84.941000000000003</v>
      </c>
      <c r="BD185" s="11">
        <v>8.0370000000000008</v>
      </c>
      <c r="BE185" s="11">
        <v>0.95899999999999996</v>
      </c>
      <c r="BF185" s="11">
        <v>2.3001999999999998</v>
      </c>
      <c r="BG185" s="11">
        <v>6.4</v>
      </c>
    </row>
    <row r="186" spans="1:59">
      <c r="A186" s="29" t="s">
        <v>20</v>
      </c>
      <c r="B186" s="33">
        <v>43549</v>
      </c>
      <c r="C186" s="511">
        <v>0.19314714190723384</v>
      </c>
      <c r="D186" s="29" t="s">
        <v>350</v>
      </c>
      <c r="E186" s="604">
        <v>1</v>
      </c>
      <c r="F186" s="604">
        <v>-0.309</v>
      </c>
      <c r="G186" s="604">
        <v>3.37</v>
      </c>
      <c r="H186" s="604">
        <v>0.59799999999999998</v>
      </c>
      <c r="I186" s="29" t="s">
        <v>348</v>
      </c>
      <c r="J186" s="643">
        <v>3</v>
      </c>
      <c r="K186" s="29" t="s">
        <v>349</v>
      </c>
      <c r="L186" s="116">
        <v>1</v>
      </c>
      <c r="M186" s="116">
        <v>17.600000000000001</v>
      </c>
      <c r="N186" s="116">
        <v>139</v>
      </c>
      <c r="O186" s="643">
        <v>18</v>
      </c>
      <c r="P186" s="643">
        <v>140</v>
      </c>
      <c r="Q186" s="116">
        <v>2E-3</v>
      </c>
      <c r="R186" s="116">
        <v>0.14399999999999999</v>
      </c>
      <c r="S186" s="116">
        <v>4.3999999999999997E-2</v>
      </c>
      <c r="T186" s="116">
        <v>3.9E-2</v>
      </c>
      <c r="U186" s="31">
        <v>2</v>
      </c>
      <c r="V186" s="31">
        <v>1</v>
      </c>
      <c r="W186" s="29">
        <v>4</v>
      </c>
      <c r="X186" s="511">
        <v>0.14199999999999999</v>
      </c>
      <c r="Y186" s="511">
        <v>4.1999999999999996E-2</v>
      </c>
      <c r="Z186" s="511">
        <v>3.6999999999999998E-2</v>
      </c>
      <c r="AA186" s="643">
        <v>2</v>
      </c>
      <c r="AB186" s="29" t="s">
        <v>326</v>
      </c>
      <c r="AC186" s="643">
        <v>0.4</v>
      </c>
      <c r="AD186" s="32">
        <v>4</v>
      </c>
      <c r="AE186" s="536">
        <v>8.7749999999999995E-2</v>
      </c>
      <c r="AF186" s="536">
        <v>9.9440000000000001E-2</v>
      </c>
      <c r="AG186" s="532">
        <v>12.000000000000007</v>
      </c>
      <c r="AH186" s="643">
        <v>3</v>
      </c>
      <c r="AI186" s="603">
        <v>0.90790000000000004</v>
      </c>
      <c r="AJ186" s="603">
        <v>3.5602500000000002E-2</v>
      </c>
      <c r="AK186" s="643">
        <v>0.22</v>
      </c>
      <c r="AL186" s="116"/>
      <c r="AM186" s="116"/>
      <c r="AN186" s="104">
        <v>0.1020925890049775</v>
      </c>
      <c r="AO186" s="11">
        <v>36.880499999999998</v>
      </c>
      <c r="AP186" s="11">
        <v>22.214500000000001</v>
      </c>
      <c r="AQ186" s="11">
        <v>52.572462000000002</v>
      </c>
      <c r="AR186" s="10">
        <v>1025.588</v>
      </c>
      <c r="AS186" s="11">
        <v>6.8368000000000002</v>
      </c>
      <c r="AT186" s="10">
        <v>97.266000000000005</v>
      </c>
      <c r="AU186" s="11">
        <v>8.0920000000000005</v>
      </c>
      <c r="AV186" s="11">
        <v>0.75490000000000002</v>
      </c>
      <c r="AW186" s="11">
        <v>1.3664000000000001</v>
      </c>
      <c r="AX186" s="11">
        <v>36.9283</v>
      </c>
      <c r="AY186" s="11">
        <v>21.3552</v>
      </c>
      <c r="AZ186" s="11">
        <v>51.716518999999998</v>
      </c>
      <c r="BA186" s="10">
        <v>1025.9413999999999</v>
      </c>
      <c r="BB186" s="11">
        <v>6.5446</v>
      </c>
      <c r="BC186" s="10">
        <v>91.725999999999999</v>
      </c>
      <c r="BD186" s="11">
        <v>8.0670000000000002</v>
      </c>
      <c r="BE186" s="11">
        <v>0.58169999999999999</v>
      </c>
      <c r="BF186" s="11">
        <v>1.8653999999999999</v>
      </c>
      <c r="BG186" s="11">
        <v>4.7</v>
      </c>
    </row>
    <row r="187" spans="1:59">
      <c r="A187" s="29"/>
      <c r="B187" s="33"/>
      <c r="C187" s="511"/>
      <c r="D187" s="31"/>
      <c r="E187" s="604"/>
      <c r="F187" s="604"/>
      <c r="G187" s="604"/>
      <c r="H187" s="604"/>
      <c r="I187" s="31"/>
      <c r="J187" s="31"/>
      <c r="K187" s="31"/>
      <c r="L187" s="116"/>
      <c r="M187" s="116"/>
      <c r="N187" s="116"/>
      <c r="O187" s="31"/>
      <c r="P187" s="31"/>
      <c r="Q187" s="116"/>
      <c r="R187" s="116"/>
      <c r="S187" s="116"/>
      <c r="T187" s="116"/>
      <c r="U187" s="31"/>
      <c r="V187" s="31"/>
      <c r="W187" s="29"/>
      <c r="X187" s="511"/>
      <c r="Y187" s="511"/>
      <c r="Z187" s="511"/>
      <c r="AA187" s="32"/>
      <c r="AB187" s="32"/>
      <c r="AC187" s="32"/>
      <c r="AD187" s="32"/>
      <c r="AE187" s="536"/>
      <c r="AF187" s="536"/>
      <c r="AG187" s="532"/>
      <c r="AH187" s="32"/>
      <c r="AI187" s="603"/>
      <c r="AJ187" s="532"/>
      <c r="AK187" s="32"/>
      <c r="AL187" s="116"/>
      <c r="AM187" s="116"/>
      <c r="AN187" s="104"/>
      <c r="AO187" s="116"/>
      <c r="AP187" s="116"/>
      <c r="AQ187" s="116"/>
      <c r="AR187" s="116"/>
      <c r="AS187" s="116"/>
      <c r="AT187" s="116"/>
      <c r="AU187" s="116"/>
      <c r="AV187" s="116"/>
      <c r="AW187" s="116"/>
      <c r="AX187" s="116"/>
      <c r="AY187" s="116"/>
      <c r="AZ187" s="116"/>
      <c r="BA187" s="116"/>
      <c r="BB187" s="116"/>
      <c r="BC187" s="116"/>
      <c r="BD187" s="116"/>
      <c r="BE187" s="116"/>
      <c r="BF187" s="116"/>
      <c r="BG187" s="116"/>
    </row>
    <row r="188" spans="1:59">
      <c r="A188" s="29" t="s">
        <v>292</v>
      </c>
      <c r="B188" s="33">
        <v>43437</v>
      </c>
      <c r="C188" s="511">
        <v>0.96347519867683651</v>
      </c>
      <c r="D188" s="643">
        <v>1</v>
      </c>
      <c r="E188" s="29">
        <v>1</v>
      </c>
      <c r="F188" s="116">
        <v>0.27500000000000002</v>
      </c>
      <c r="G188" s="116">
        <v>2.68</v>
      </c>
      <c r="H188" s="116">
        <v>0.84099999999999997</v>
      </c>
      <c r="I188" s="29" t="s">
        <v>348</v>
      </c>
      <c r="J188" s="643">
        <v>3</v>
      </c>
      <c r="K188" s="29" t="s">
        <v>349</v>
      </c>
      <c r="L188" s="29">
        <v>1</v>
      </c>
      <c r="M188" s="29">
        <v>15.8</v>
      </c>
      <c r="N188" s="29">
        <v>157</v>
      </c>
      <c r="O188" s="643">
        <v>16</v>
      </c>
      <c r="P188" s="643">
        <v>160</v>
      </c>
      <c r="Q188" s="29">
        <v>1E-3</v>
      </c>
      <c r="R188" s="29">
        <v>2.3E-2</v>
      </c>
      <c r="S188" s="29">
        <v>0.01</v>
      </c>
      <c r="T188" s="29">
        <v>7.0000000000000001E-3</v>
      </c>
      <c r="U188" s="31">
        <v>2</v>
      </c>
      <c r="V188" s="31">
        <v>1</v>
      </c>
      <c r="W188" s="29">
        <v>4</v>
      </c>
      <c r="X188" s="511">
        <v>2.1999999999999999E-2</v>
      </c>
      <c r="Y188" s="511">
        <v>9.0000000000000011E-3</v>
      </c>
      <c r="Z188" s="511">
        <v>6.0000000000000001E-3</v>
      </c>
      <c r="AA188" s="643">
        <v>0.3</v>
      </c>
      <c r="AB188" s="29" t="s">
        <v>326</v>
      </c>
      <c r="AC188" s="29" t="s">
        <v>326</v>
      </c>
      <c r="AD188" s="32">
        <v>4</v>
      </c>
      <c r="AE188" s="537">
        <v>8.9090000000000003E-2</v>
      </c>
      <c r="AF188" s="537">
        <v>9.4339999999999993E-2</v>
      </c>
      <c r="AG188" s="532">
        <v>5.5599999999999907</v>
      </c>
      <c r="AH188" s="643">
        <v>1.4</v>
      </c>
      <c r="AI188" s="532">
        <v>0.43730000000000002</v>
      </c>
      <c r="AJ188" s="603">
        <v>3.5602500000000002E-2</v>
      </c>
      <c r="AK188" s="643">
        <v>0.1</v>
      </c>
      <c r="AL188" s="116"/>
      <c r="AM188" s="116"/>
      <c r="AN188" s="104">
        <v>8.8507601092091132E-2</v>
      </c>
      <c r="AO188" s="11">
        <v>36.063000000000002</v>
      </c>
      <c r="AP188" s="11">
        <v>21.870699999999999</v>
      </c>
      <c r="AQ188" s="11">
        <v>51.173462000000001</v>
      </c>
      <c r="AR188" s="10">
        <v>1025.0650000000001</v>
      </c>
      <c r="AS188" s="11">
        <v>10.090199999999999</v>
      </c>
      <c r="AT188" s="10">
        <v>142.00399999999999</v>
      </c>
      <c r="AU188" s="11">
        <v>8.1999999999999993</v>
      </c>
      <c r="AV188" s="11">
        <v>0.57040000000000002</v>
      </c>
      <c r="AW188" s="11">
        <v>0.59940000000000004</v>
      </c>
      <c r="AX188" s="11">
        <v>36.069200000000002</v>
      </c>
      <c r="AY188" s="11">
        <v>21.888000000000002</v>
      </c>
      <c r="AZ188" s="11">
        <v>51.199700999999997</v>
      </c>
      <c r="BA188" s="10">
        <v>1025.0669</v>
      </c>
      <c r="BB188" s="11">
        <v>9.8170000000000002</v>
      </c>
      <c r="BC188" s="10">
        <v>138.20599999999999</v>
      </c>
      <c r="BD188" s="11">
        <v>8.1999999999999993</v>
      </c>
      <c r="BE188" s="11">
        <v>0.71930000000000005</v>
      </c>
      <c r="BF188" s="11">
        <v>0.80230000000000001</v>
      </c>
      <c r="BG188" s="11">
        <v>6.5</v>
      </c>
    </row>
    <row r="189" spans="1:59">
      <c r="A189" s="29" t="s">
        <v>292</v>
      </c>
      <c r="B189" s="33">
        <v>43444</v>
      </c>
      <c r="C189" s="511">
        <v>0.41901015189703483</v>
      </c>
      <c r="D189" s="29" t="s">
        <v>350</v>
      </c>
      <c r="E189" s="29">
        <v>1</v>
      </c>
      <c r="F189" s="116">
        <v>-0.69599999999999995</v>
      </c>
      <c r="G189" s="116">
        <v>2.27</v>
      </c>
      <c r="H189" s="116">
        <v>1.2</v>
      </c>
      <c r="I189" s="29" t="s">
        <v>348</v>
      </c>
      <c r="J189" s="643">
        <v>2</v>
      </c>
      <c r="K189" s="29" t="s">
        <v>349</v>
      </c>
      <c r="L189" s="29">
        <v>1</v>
      </c>
      <c r="M189" s="29">
        <v>16.100000000000001</v>
      </c>
      <c r="N189" s="29">
        <v>150</v>
      </c>
      <c r="O189" s="643">
        <v>16</v>
      </c>
      <c r="P189" s="643">
        <v>150</v>
      </c>
      <c r="Q189" s="29">
        <v>1E-3</v>
      </c>
      <c r="R189" s="29">
        <v>2.5000000000000001E-2</v>
      </c>
      <c r="S189" s="29">
        <v>0.01</v>
      </c>
      <c r="T189" s="29">
        <v>8.0000000000000002E-3</v>
      </c>
      <c r="U189" s="31">
        <v>2</v>
      </c>
      <c r="V189" s="31">
        <v>1</v>
      </c>
      <c r="W189" s="29">
        <v>4</v>
      </c>
      <c r="X189" s="511">
        <v>2.4E-2</v>
      </c>
      <c r="Y189" s="511">
        <v>9.0000000000000011E-3</v>
      </c>
      <c r="Z189" s="511">
        <v>7.0000000000000001E-3</v>
      </c>
      <c r="AA189" s="643">
        <v>0.3</v>
      </c>
      <c r="AB189" s="29" t="s">
        <v>326</v>
      </c>
      <c r="AC189" s="29" t="s">
        <v>326</v>
      </c>
      <c r="AD189" s="32">
        <v>4</v>
      </c>
      <c r="AE189" s="537">
        <v>8.9880000000000002E-2</v>
      </c>
      <c r="AF189" s="537">
        <v>9.5009999999999997E-2</v>
      </c>
      <c r="AG189" s="532">
        <v>5.4399999999999951</v>
      </c>
      <c r="AH189" s="643">
        <v>1.4</v>
      </c>
      <c r="AI189" s="532">
        <v>0.63260000000000005</v>
      </c>
      <c r="AJ189" s="603">
        <v>3.5602500000000002E-2</v>
      </c>
      <c r="AK189" s="643">
        <v>0.15</v>
      </c>
      <c r="AL189" s="116"/>
      <c r="AM189" s="116"/>
      <c r="AN189" s="104">
        <v>0.10540901872456689</v>
      </c>
      <c r="AO189" s="11">
        <v>35.963900000000002</v>
      </c>
      <c r="AP189" s="11">
        <v>22.6343</v>
      </c>
      <c r="AQ189" s="11">
        <v>51.853121999999999</v>
      </c>
      <c r="AR189" s="10">
        <v>1024.7727</v>
      </c>
      <c r="AS189" s="11">
        <v>5.5743999999999998</v>
      </c>
      <c r="AT189" s="10">
        <v>79.468999999999994</v>
      </c>
      <c r="AU189" s="11">
        <v>8.1999999999999993</v>
      </c>
      <c r="AV189" s="11">
        <v>0.44419999999999998</v>
      </c>
      <c r="AW189" s="11">
        <v>0.65</v>
      </c>
      <c r="AX189" s="11">
        <v>35.951000000000001</v>
      </c>
      <c r="AY189" s="11">
        <v>22.6953</v>
      </c>
      <c r="AZ189" s="11">
        <v>51.900986000000003</v>
      </c>
      <c r="BA189" s="10">
        <v>1024.7458999999999</v>
      </c>
      <c r="BB189" s="11">
        <v>5.0887000000000002</v>
      </c>
      <c r="BC189" s="10">
        <v>72.617000000000004</v>
      </c>
      <c r="BD189" s="11">
        <v>8.1999999999999993</v>
      </c>
      <c r="BE189" s="11">
        <v>0.5071</v>
      </c>
      <c r="BF189" s="11">
        <v>0.68559999999999999</v>
      </c>
      <c r="BG189" s="11">
        <v>6.2</v>
      </c>
    </row>
    <row r="190" spans="1:59">
      <c r="A190" s="29" t="s">
        <v>292</v>
      </c>
      <c r="B190" s="33">
        <v>43451</v>
      </c>
      <c r="C190" s="511">
        <v>0.39504891174154705</v>
      </c>
      <c r="D190" s="29" t="s">
        <v>350</v>
      </c>
      <c r="E190" s="604">
        <v>1</v>
      </c>
      <c r="F190" s="604">
        <v>0.72499999999999998</v>
      </c>
      <c r="G190" s="604">
        <v>3.62</v>
      </c>
      <c r="H190" s="604">
        <v>0.40699999999999997</v>
      </c>
      <c r="I190" s="29" t="s">
        <v>348</v>
      </c>
      <c r="J190" s="643">
        <v>4</v>
      </c>
      <c r="K190" s="29" t="s">
        <v>349</v>
      </c>
      <c r="L190" s="116">
        <v>1</v>
      </c>
      <c r="M190" s="116">
        <v>18.7</v>
      </c>
      <c r="N190" s="116">
        <v>163</v>
      </c>
      <c r="O190" s="643">
        <v>19</v>
      </c>
      <c r="P190" s="643">
        <v>160</v>
      </c>
      <c r="Q190" s="29">
        <v>3.0000000000000001E-3</v>
      </c>
      <c r="R190" s="29">
        <v>0.1</v>
      </c>
      <c r="S190" s="29">
        <v>3.5000000000000003E-2</v>
      </c>
      <c r="T190" s="29">
        <v>2.9000000000000001E-2</v>
      </c>
      <c r="U190" s="31">
        <v>2</v>
      </c>
      <c r="V190" s="31">
        <v>1</v>
      </c>
      <c r="W190" s="29">
        <v>4</v>
      </c>
      <c r="X190" s="511">
        <v>9.7000000000000003E-2</v>
      </c>
      <c r="Y190" s="511">
        <v>3.2000000000000001E-2</v>
      </c>
      <c r="Z190" s="511">
        <v>2.6000000000000002E-2</v>
      </c>
      <c r="AA190" s="643">
        <v>1.4</v>
      </c>
      <c r="AB190" s="29" t="s">
        <v>326</v>
      </c>
      <c r="AC190" s="643">
        <v>0.3</v>
      </c>
      <c r="AD190" s="32">
        <v>4</v>
      </c>
      <c r="AE190" s="537">
        <v>8.9359999999999995E-2</v>
      </c>
      <c r="AF190" s="537">
        <v>9.6180000000000002E-2</v>
      </c>
      <c r="AG190" s="532">
        <v>7.1300000000000061</v>
      </c>
      <c r="AH190" s="643">
        <v>1.8</v>
      </c>
      <c r="AI190" s="532">
        <v>1.018</v>
      </c>
      <c r="AJ190" s="603">
        <v>3.5602500000000002E-2</v>
      </c>
      <c r="AK190" s="643">
        <v>0.25</v>
      </c>
      <c r="AL190" s="116"/>
      <c r="AM190" s="116"/>
      <c r="AN190" s="104">
        <v>0.10105078415574792</v>
      </c>
      <c r="AO190" s="11">
        <v>36.285499999999999</v>
      </c>
      <c r="AP190" s="11">
        <v>21.692799999999998</v>
      </c>
      <c r="AQ190" s="11">
        <v>51.265242999999998</v>
      </c>
      <c r="AR190" s="10">
        <v>1025.2823000000001</v>
      </c>
      <c r="AS190" s="11">
        <v>8.048</v>
      </c>
      <c r="AT190" s="10">
        <v>113.05200000000001</v>
      </c>
      <c r="AU190" s="11">
        <v>8.298</v>
      </c>
      <c r="AV190" s="11">
        <v>0.47910000000000003</v>
      </c>
      <c r="AW190" s="11">
        <v>1.3004</v>
      </c>
      <c r="AX190" s="11">
        <v>36.2821</v>
      </c>
      <c r="AY190" s="11">
        <v>21.681000000000001</v>
      </c>
      <c r="AZ190" s="11">
        <v>51.248978999999999</v>
      </c>
      <c r="BA190" s="10">
        <v>1025.2869000000001</v>
      </c>
      <c r="BB190" s="11">
        <v>6.8091999999999997</v>
      </c>
      <c r="BC190" s="10">
        <v>95.628</v>
      </c>
      <c r="BD190" s="11">
        <v>8.3109999999999999</v>
      </c>
      <c r="BE190" s="11">
        <v>1.9983</v>
      </c>
      <c r="BF190" s="11">
        <v>9.1549999999999994</v>
      </c>
      <c r="BG190" s="11">
        <v>6.5</v>
      </c>
    </row>
    <row r="191" spans="1:59">
      <c r="A191" s="29" t="s">
        <v>292</v>
      </c>
      <c r="B191" s="33">
        <v>43458</v>
      </c>
      <c r="C191" s="511">
        <v>0.42114937675725828</v>
      </c>
      <c r="D191" s="29" t="s">
        <v>350</v>
      </c>
      <c r="E191" s="604">
        <v>1</v>
      </c>
      <c r="F191" s="604">
        <v>-4.7000000000000002E-3</v>
      </c>
      <c r="G191" s="604">
        <v>2.98</v>
      </c>
      <c r="H191" s="604">
        <v>0.98499999999999999</v>
      </c>
      <c r="I191" s="29" t="s">
        <v>348</v>
      </c>
      <c r="J191" s="643">
        <v>3</v>
      </c>
      <c r="K191" s="29" t="s">
        <v>349</v>
      </c>
      <c r="L191" s="604">
        <v>1</v>
      </c>
      <c r="M191" s="604">
        <v>18.3</v>
      </c>
      <c r="N191" s="604">
        <v>172</v>
      </c>
      <c r="O191" s="643">
        <v>18</v>
      </c>
      <c r="P191" s="643">
        <v>170</v>
      </c>
      <c r="Q191" s="116">
        <v>2E-3</v>
      </c>
      <c r="R191" s="116">
        <v>0.16500000000000001</v>
      </c>
      <c r="S191" s="116">
        <v>0.05</v>
      </c>
      <c r="T191" s="116">
        <v>4.7E-2</v>
      </c>
      <c r="U191" s="31">
        <v>2</v>
      </c>
      <c r="V191" s="31">
        <v>1</v>
      </c>
      <c r="W191" s="116">
        <v>3</v>
      </c>
      <c r="X191" s="511">
        <v>0.16300000000000001</v>
      </c>
      <c r="Y191" s="511">
        <v>4.8000000000000001E-2</v>
      </c>
      <c r="Z191" s="511">
        <v>4.4999999999999998E-2</v>
      </c>
      <c r="AA191" s="643">
        <v>3.1</v>
      </c>
      <c r="AB191" s="29" t="s">
        <v>326</v>
      </c>
      <c r="AC191" s="643">
        <v>0.8</v>
      </c>
      <c r="AD191" s="537">
        <v>3</v>
      </c>
      <c r="AE191" s="537">
        <v>8.9380000000000001E-2</v>
      </c>
      <c r="AF191" s="537">
        <v>9.4369999999999996E-2</v>
      </c>
      <c r="AG191" s="532">
        <v>5.2999999999999945</v>
      </c>
      <c r="AH191" s="643">
        <v>1.8</v>
      </c>
      <c r="AI191" s="532">
        <v>1.054</v>
      </c>
      <c r="AJ191" s="603">
        <v>3.5602500000000002E-2</v>
      </c>
      <c r="AK191" s="643">
        <v>0.34</v>
      </c>
      <c r="AL191" s="116"/>
      <c r="AM191" s="116"/>
      <c r="AN191" s="104">
        <v>9.6522135071475432E-2</v>
      </c>
      <c r="AO191" s="11">
        <v>36.451700000000002</v>
      </c>
      <c r="AP191" s="11">
        <v>22.9663</v>
      </c>
      <c r="AQ191" s="11">
        <v>52.832484999999998</v>
      </c>
      <c r="AR191" s="10">
        <v>1025.0477000000001</v>
      </c>
      <c r="AS191" s="11">
        <v>6.9236000000000004</v>
      </c>
      <c r="AT191" s="10">
        <v>99.558999999999997</v>
      </c>
      <c r="AU191" s="11">
        <v>8.1920000000000002</v>
      </c>
      <c r="AV191" s="11">
        <v>0.28120000000000001</v>
      </c>
      <c r="AW191" s="11">
        <v>1.901</v>
      </c>
      <c r="AX191" s="11">
        <v>36.451300000000003</v>
      </c>
      <c r="AY191" s="11">
        <v>22.973099999999999</v>
      </c>
      <c r="AZ191" s="11">
        <v>52.839303000000001</v>
      </c>
      <c r="BA191" s="10">
        <v>1025.0463</v>
      </c>
      <c r="BB191" s="11">
        <v>7.2373000000000003</v>
      </c>
      <c r="BC191" s="10">
        <v>104.084</v>
      </c>
      <c r="BD191" s="11">
        <v>8.2070000000000007</v>
      </c>
      <c r="BE191" s="11">
        <v>0.2258</v>
      </c>
      <c r="BF191" s="11">
        <v>2.2328999999999999</v>
      </c>
      <c r="BG191" s="11">
        <v>6.7</v>
      </c>
    </row>
    <row r="192" spans="1:59">
      <c r="A192" s="29" t="s">
        <v>292</v>
      </c>
      <c r="B192" s="33">
        <v>43472</v>
      </c>
      <c r="C192" s="511">
        <v>1.0596801934645625</v>
      </c>
      <c r="D192" s="643">
        <v>1.1000000000000001</v>
      </c>
      <c r="E192" s="604">
        <v>1</v>
      </c>
      <c r="F192" s="604">
        <v>2.11</v>
      </c>
      <c r="G192" s="604">
        <v>4.01</v>
      </c>
      <c r="H192" s="604">
        <v>1.26</v>
      </c>
      <c r="I192" s="29" t="s">
        <v>348</v>
      </c>
      <c r="J192" s="643">
        <v>4</v>
      </c>
      <c r="K192" s="29" t="s">
        <v>349</v>
      </c>
      <c r="L192" s="604">
        <v>1</v>
      </c>
      <c r="M192" s="604">
        <v>23.7</v>
      </c>
      <c r="N192" s="604">
        <v>211</v>
      </c>
      <c r="O192" s="643">
        <v>24</v>
      </c>
      <c r="P192" s="643">
        <v>210</v>
      </c>
      <c r="Q192" s="116">
        <v>2E-3</v>
      </c>
      <c r="R192" s="116">
        <v>0.124</v>
      </c>
      <c r="S192" s="116">
        <v>4.1000000000000002E-2</v>
      </c>
      <c r="T192" s="116">
        <v>3.1E-2</v>
      </c>
      <c r="U192" s="31">
        <v>2</v>
      </c>
      <c r="V192" s="31">
        <v>1</v>
      </c>
      <c r="W192" s="116">
        <v>3</v>
      </c>
      <c r="X192" s="511">
        <v>0.122</v>
      </c>
      <c r="Y192" s="511">
        <v>3.9E-2</v>
      </c>
      <c r="Z192" s="511">
        <v>2.8999999999999998E-2</v>
      </c>
      <c r="AA192" s="643">
        <v>2.2999999999999998</v>
      </c>
      <c r="AB192" s="643">
        <v>0.1</v>
      </c>
      <c r="AC192" s="643">
        <v>0.4</v>
      </c>
      <c r="AD192" s="537">
        <v>3</v>
      </c>
      <c r="AE192" s="537">
        <v>8.8789999999999994E-2</v>
      </c>
      <c r="AF192" s="537">
        <v>9.6500000000000002E-2</v>
      </c>
      <c r="AG192" s="532">
        <v>8.0200000000000085</v>
      </c>
      <c r="AH192" s="643">
        <v>2.7</v>
      </c>
      <c r="AI192" s="532">
        <v>1.0609999999999999</v>
      </c>
      <c r="AJ192" s="603">
        <v>3.5602500000000002E-2</v>
      </c>
      <c r="AK192" s="643">
        <v>0.34</v>
      </c>
      <c r="AL192" s="116"/>
      <c r="AM192" s="116"/>
      <c r="AN192" s="104">
        <v>0.10075701578386939</v>
      </c>
      <c r="AO192" s="11">
        <v>36.7348</v>
      </c>
      <c r="AP192" s="11">
        <v>23.854199999999999</v>
      </c>
      <c r="AQ192" s="11">
        <v>54.155639000000001</v>
      </c>
      <c r="AR192" s="10">
        <v>1025.0001</v>
      </c>
      <c r="AS192" s="11">
        <v>6.2641</v>
      </c>
      <c r="AT192" s="10">
        <v>91.623999999999995</v>
      </c>
      <c r="AU192" s="11">
        <v>8.1929999999999996</v>
      </c>
      <c r="AV192" s="11">
        <v>0.59719999999999995</v>
      </c>
      <c r="AW192" s="11">
        <v>1.2978000000000001</v>
      </c>
      <c r="AX192" s="11">
        <v>36.734499999999997</v>
      </c>
      <c r="AY192" s="11">
        <v>23.855899999999998</v>
      </c>
      <c r="AZ192" s="11">
        <v>54.157460999999998</v>
      </c>
      <c r="BA192" s="10">
        <v>1025.0037</v>
      </c>
      <c r="BB192" s="11">
        <v>6.2526999999999999</v>
      </c>
      <c r="BC192" s="10">
        <v>91.459000000000003</v>
      </c>
      <c r="BD192" s="11">
        <v>8.1999999999999993</v>
      </c>
      <c r="BE192" s="11">
        <v>0.60699999999999998</v>
      </c>
      <c r="BF192" s="11">
        <v>1.2978000000000001</v>
      </c>
      <c r="BG192" s="11">
        <v>6.5</v>
      </c>
    </row>
    <row r="193" spans="1:59">
      <c r="A193" s="29" t="s">
        <v>292</v>
      </c>
      <c r="B193" s="33">
        <v>43479</v>
      </c>
      <c r="C193" s="511">
        <v>0.84379522748069402</v>
      </c>
      <c r="D193" s="643">
        <v>0.8</v>
      </c>
      <c r="E193" s="604">
        <v>1</v>
      </c>
      <c r="F193" s="604">
        <v>1.04</v>
      </c>
      <c r="G193" s="604">
        <v>2.2799999999999998</v>
      </c>
      <c r="H193" s="604">
        <v>0.17599999999999999</v>
      </c>
      <c r="I193" s="29" t="s">
        <v>348</v>
      </c>
      <c r="J193" s="643">
        <v>2</v>
      </c>
      <c r="K193" s="29" t="s">
        <v>349</v>
      </c>
      <c r="L193" s="604">
        <v>1</v>
      </c>
      <c r="M193" s="604">
        <v>25</v>
      </c>
      <c r="N193" s="604">
        <v>189</v>
      </c>
      <c r="O193" s="643">
        <v>25</v>
      </c>
      <c r="P193" s="643">
        <v>190</v>
      </c>
      <c r="Q193" s="511">
        <v>2E-3</v>
      </c>
      <c r="R193" s="511">
        <v>0.129</v>
      </c>
      <c r="S193" s="511">
        <v>4.2000000000000003E-2</v>
      </c>
      <c r="T193" s="511">
        <v>3.3000000000000002E-2</v>
      </c>
      <c r="U193" s="31">
        <v>2</v>
      </c>
      <c r="V193" s="31">
        <v>1</v>
      </c>
      <c r="W193" s="29">
        <v>3</v>
      </c>
      <c r="X193" s="511">
        <v>0.127</v>
      </c>
      <c r="Y193" s="511">
        <v>0.04</v>
      </c>
      <c r="Z193" s="511">
        <v>3.1E-2</v>
      </c>
      <c r="AA193" s="643">
        <v>2.4</v>
      </c>
      <c r="AB193" s="643">
        <v>0.1</v>
      </c>
      <c r="AC193" s="643">
        <v>0.4</v>
      </c>
      <c r="AD193" s="537">
        <v>3</v>
      </c>
      <c r="AE193" s="537">
        <v>9.0319999999999998E-2</v>
      </c>
      <c r="AF193" s="537">
        <v>9.9040000000000003E-2</v>
      </c>
      <c r="AG193" s="532">
        <v>9.0300000000000065</v>
      </c>
      <c r="AH193" s="643">
        <v>3</v>
      </c>
      <c r="AI193" s="532">
        <v>1.119</v>
      </c>
      <c r="AJ193" s="603">
        <v>3.5602500000000002E-2</v>
      </c>
      <c r="AK193" s="643">
        <v>0.36</v>
      </c>
      <c r="AL193" s="116"/>
      <c r="AM193" s="116"/>
      <c r="AN193" s="104">
        <v>0.12124666343289335</v>
      </c>
      <c r="AO193" s="11">
        <v>36.883600000000001</v>
      </c>
      <c r="AP193" s="11">
        <v>24.025400000000001</v>
      </c>
      <c r="AQ193" s="11">
        <v>54.536147999999997</v>
      </c>
      <c r="AR193" s="10">
        <v>1025.0617999999999</v>
      </c>
      <c r="AS193" s="11">
        <v>6.5609999999999999</v>
      </c>
      <c r="AT193" s="10">
        <v>96.331000000000003</v>
      </c>
      <c r="AU193" s="11">
        <v>8.1523000000000003</v>
      </c>
      <c r="AV193" s="11">
        <v>0.70069999999999999</v>
      </c>
      <c r="AW193" s="11">
        <v>1.6564000000000001</v>
      </c>
      <c r="AX193" s="11">
        <v>36.883000000000003</v>
      </c>
      <c r="AY193" s="11">
        <v>24.0322</v>
      </c>
      <c r="AZ193" s="11">
        <v>54.543216000000001</v>
      </c>
      <c r="BA193" s="10">
        <v>1025.0635</v>
      </c>
      <c r="BB193" s="11">
        <v>6.54</v>
      </c>
      <c r="BC193" s="10">
        <v>96.034000000000006</v>
      </c>
      <c r="BD193" s="11">
        <v>8.1523000000000003</v>
      </c>
      <c r="BE193" s="11">
        <v>0.73550000000000004</v>
      </c>
      <c r="BF193" s="11">
        <v>1.5615000000000001</v>
      </c>
      <c r="BG193" s="11">
        <v>4.2</v>
      </c>
    </row>
    <row r="194" spans="1:59">
      <c r="A194" s="29" t="s">
        <v>292</v>
      </c>
      <c r="B194" s="33">
        <v>43486</v>
      </c>
      <c r="C194" s="511">
        <v>0.22395257197664412</v>
      </c>
      <c r="D194" s="29" t="s">
        <v>350</v>
      </c>
      <c r="E194" s="604">
        <v>1</v>
      </c>
      <c r="F194" s="604">
        <v>-1.1299999999999999</v>
      </c>
      <c r="G194" s="604">
        <v>3.52</v>
      </c>
      <c r="H194" s="604">
        <v>0.92800000000000005</v>
      </c>
      <c r="I194" s="29" t="s">
        <v>348</v>
      </c>
      <c r="J194" s="643">
        <v>4</v>
      </c>
      <c r="K194" s="29" t="s">
        <v>349</v>
      </c>
      <c r="L194" s="604">
        <v>1</v>
      </c>
      <c r="M194" s="604">
        <v>21.7</v>
      </c>
      <c r="N194" s="604">
        <v>176</v>
      </c>
      <c r="O194" s="643">
        <v>22</v>
      </c>
      <c r="P194" s="643">
        <v>180</v>
      </c>
      <c r="Q194" s="511">
        <v>2E-3</v>
      </c>
      <c r="R194" s="511">
        <v>9.0999999999999998E-2</v>
      </c>
      <c r="S194" s="511">
        <v>2.8000000000000001E-2</v>
      </c>
      <c r="T194" s="511">
        <v>2.3E-2</v>
      </c>
      <c r="U194" s="31">
        <v>2</v>
      </c>
      <c r="V194" s="31">
        <v>1</v>
      </c>
      <c r="W194" s="29">
        <v>4</v>
      </c>
      <c r="X194" s="511">
        <v>8.8999999999999996E-2</v>
      </c>
      <c r="Y194" s="511">
        <v>2.6000000000000002E-2</v>
      </c>
      <c r="Z194" s="511">
        <v>2.0999999999999998E-2</v>
      </c>
      <c r="AA194" s="643">
        <v>1.3</v>
      </c>
      <c r="AB194" s="29" t="s">
        <v>326</v>
      </c>
      <c r="AC194" s="643">
        <v>0.2</v>
      </c>
      <c r="AD194" s="537">
        <v>4</v>
      </c>
      <c r="AE194" s="537">
        <v>8.9349999999999999E-2</v>
      </c>
      <c r="AF194" s="537">
        <v>9.5619999999999997E-2</v>
      </c>
      <c r="AG194" s="532">
        <v>6.5799999999999974</v>
      </c>
      <c r="AH194" s="643">
        <v>1.6</v>
      </c>
      <c r="AI194" s="532">
        <v>0.9032</v>
      </c>
      <c r="AJ194" s="603">
        <v>3.5602500000000002E-2</v>
      </c>
      <c r="AK194" s="643">
        <v>0.22</v>
      </c>
      <c r="AL194" s="116"/>
      <c r="AM194" s="116"/>
      <c r="AN194" s="104">
        <v>0.12970253367515139</v>
      </c>
      <c r="AO194" s="11">
        <v>36.706000000000003</v>
      </c>
      <c r="AP194" s="11">
        <v>23.5059</v>
      </c>
      <c r="AQ194" s="11">
        <v>53.741284</v>
      </c>
      <c r="AR194" s="10">
        <v>1025.0813000000001</v>
      </c>
      <c r="AS194" s="11">
        <v>6.2954999999999997</v>
      </c>
      <c r="AT194" s="10">
        <v>91.516000000000005</v>
      </c>
      <c r="AU194" s="11">
        <v>8.0950000000000006</v>
      </c>
      <c r="AV194" s="11">
        <v>0.49740000000000001</v>
      </c>
      <c r="AW194" s="11">
        <v>0.88529999999999998</v>
      </c>
      <c r="AX194" s="11">
        <v>36.707599999999999</v>
      </c>
      <c r="AY194" s="11">
        <v>23.457599999999999</v>
      </c>
      <c r="AZ194" s="11">
        <v>53.691797999999999</v>
      </c>
      <c r="BA194" s="10">
        <v>1025.1012000000001</v>
      </c>
      <c r="BB194" s="11">
        <v>6.2793999999999999</v>
      </c>
      <c r="BC194" s="10">
        <v>91.206000000000003</v>
      </c>
      <c r="BD194" s="11">
        <v>8.0950000000000006</v>
      </c>
      <c r="BE194" s="11">
        <v>0.4899</v>
      </c>
      <c r="BF194" s="11">
        <v>1.1850000000000001</v>
      </c>
      <c r="BG194" s="11">
        <v>4.2</v>
      </c>
    </row>
    <row r="195" spans="1:59">
      <c r="A195" s="29" t="s">
        <v>292</v>
      </c>
      <c r="B195" s="33">
        <v>43494</v>
      </c>
      <c r="C195" s="511">
        <v>0.55753098365247711</v>
      </c>
      <c r="D195" s="643">
        <v>0.6</v>
      </c>
      <c r="E195" s="604">
        <v>1</v>
      </c>
      <c r="F195" s="604">
        <v>-0.19900000000000001</v>
      </c>
      <c r="G195" s="604">
        <v>2.12</v>
      </c>
      <c r="H195" s="604">
        <v>0.48799999999999999</v>
      </c>
      <c r="I195" s="29" t="s">
        <v>348</v>
      </c>
      <c r="J195" s="643">
        <v>2</v>
      </c>
      <c r="K195" s="29" t="s">
        <v>349</v>
      </c>
      <c r="L195" s="604">
        <v>1</v>
      </c>
      <c r="M195" s="604">
        <v>21</v>
      </c>
      <c r="N195" s="604">
        <v>189</v>
      </c>
      <c r="O195" s="643">
        <v>21</v>
      </c>
      <c r="P195" s="643">
        <v>190</v>
      </c>
      <c r="Q195" s="511">
        <v>2E-3</v>
      </c>
      <c r="R195" s="511">
        <v>0.104</v>
      </c>
      <c r="S195" s="511">
        <v>3.3000000000000002E-2</v>
      </c>
      <c r="T195" s="511">
        <v>2.7E-2</v>
      </c>
      <c r="U195" s="31">
        <v>2</v>
      </c>
      <c r="V195" s="31">
        <v>1</v>
      </c>
      <c r="W195" s="29">
        <v>3</v>
      </c>
      <c r="X195" s="511">
        <v>0.10199999999999999</v>
      </c>
      <c r="Y195" s="511">
        <v>3.1E-2</v>
      </c>
      <c r="Z195" s="511">
        <v>2.5000000000000001E-2</v>
      </c>
      <c r="AA195" s="643">
        <v>1.9</v>
      </c>
      <c r="AB195" s="29" t="s">
        <v>326</v>
      </c>
      <c r="AC195" s="643">
        <v>0.3</v>
      </c>
      <c r="AD195" s="537">
        <v>3</v>
      </c>
      <c r="AE195" s="537">
        <v>8.9120000000000005E-2</v>
      </c>
      <c r="AF195" s="537">
        <v>9.7430000000000003E-2</v>
      </c>
      <c r="AG195" s="532">
        <v>8.6199999999999992</v>
      </c>
      <c r="AH195" s="643">
        <v>2.9</v>
      </c>
      <c r="AI195" s="532">
        <v>0.91020000000000001</v>
      </c>
      <c r="AJ195" s="603">
        <v>3.5602500000000002E-2</v>
      </c>
      <c r="AK195" s="643">
        <v>0.28999999999999998</v>
      </c>
      <c r="AL195" s="116"/>
      <c r="AM195" s="116"/>
      <c r="AN195" s="104">
        <v>0.12733507179403605</v>
      </c>
      <c r="AO195" s="11">
        <v>36.911200000000001</v>
      </c>
      <c r="AP195" s="11">
        <v>23.035</v>
      </c>
      <c r="AQ195" s="11">
        <v>53.497532</v>
      </c>
      <c r="AR195" s="10">
        <v>1025.3762999999999</v>
      </c>
      <c r="AS195" s="11">
        <v>6.7465000000000002</v>
      </c>
      <c r="AT195" s="10">
        <v>97.388999999999996</v>
      </c>
      <c r="AU195" s="11">
        <v>8.0920000000000005</v>
      </c>
      <c r="AV195" s="11">
        <v>0.81220000000000003</v>
      </c>
      <c r="AW195" s="11">
        <v>1.4453</v>
      </c>
      <c r="AX195" s="11">
        <v>36.908299999999997</v>
      </c>
      <c r="AY195" s="11">
        <v>23.0153</v>
      </c>
      <c r="AZ195" s="11">
        <v>53.472911000000003</v>
      </c>
      <c r="BA195" s="10">
        <v>1025.383</v>
      </c>
      <c r="BB195" s="11">
        <v>6.8350999999999997</v>
      </c>
      <c r="BC195" s="10">
        <v>98.632000000000005</v>
      </c>
      <c r="BD195" s="11">
        <v>8.0960000000000001</v>
      </c>
      <c r="BE195" s="11">
        <v>0.66639999999999999</v>
      </c>
      <c r="BF195" s="11">
        <v>1.4977</v>
      </c>
      <c r="BG195" s="11">
        <v>5.3</v>
      </c>
    </row>
    <row r="196" spans="1:59">
      <c r="A196" s="29" t="s">
        <v>292</v>
      </c>
      <c r="B196" s="33">
        <v>43500</v>
      </c>
      <c r="C196" s="511">
        <v>0.41602525675173568</v>
      </c>
      <c r="D196" s="29" t="s">
        <v>350</v>
      </c>
      <c r="E196" s="604">
        <v>1</v>
      </c>
      <c r="F196" s="604">
        <v>0.48199999999999998</v>
      </c>
      <c r="G196" s="604">
        <v>2.14</v>
      </c>
      <c r="H196" s="604">
        <v>0.63600000000000001</v>
      </c>
      <c r="I196" s="29" t="s">
        <v>348</v>
      </c>
      <c r="J196" s="643">
        <v>2</v>
      </c>
      <c r="K196" s="29" t="s">
        <v>349</v>
      </c>
      <c r="L196" s="604">
        <v>1</v>
      </c>
      <c r="M196" s="604">
        <v>24.4</v>
      </c>
      <c r="N196" s="604">
        <v>197</v>
      </c>
      <c r="O196" s="643">
        <v>24</v>
      </c>
      <c r="P196" s="643">
        <v>200</v>
      </c>
      <c r="Q196" s="511">
        <v>2E-3</v>
      </c>
      <c r="R196" s="511">
        <v>0.104</v>
      </c>
      <c r="S196" s="511">
        <v>3.3000000000000002E-2</v>
      </c>
      <c r="T196" s="511">
        <v>2.8000000000000001E-2</v>
      </c>
      <c r="U196" s="31">
        <v>2</v>
      </c>
      <c r="V196" s="31">
        <v>1</v>
      </c>
      <c r="W196" s="29">
        <v>2</v>
      </c>
      <c r="X196" s="511">
        <v>0.10199999999999999</v>
      </c>
      <c r="Y196" s="511">
        <v>3.1E-2</v>
      </c>
      <c r="Z196" s="511">
        <v>2.6000000000000002E-2</v>
      </c>
      <c r="AA196" s="643">
        <v>2.9</v>
      </c>
      <c r="AB196" s="29" t="s">
        <v>326</v>
      </c>
      <c r="AC196" s="643">
        <v>0.6</v>
      </c>
      <c r="AD196" s="537">
        <v>2</v>
      </c>
      <c r="AE196" s="537">
        <v>8.8029999999999997E-2</v>
      </c>
      <c r="AF196" s="537">
        <v>9.6049999999999996E-2</v>
      </c>
      <c r="AG196" s="532">
        <v>8.33</v>
      </c>
      <c r="AH196" s="643">
        <v>4.2</v>
      </c>
      <c r="AI196" s="532">
        <v>0.84109999999999996</v>
      </c>
      <c r="AJ196" s="603">
        <v>3.5602500000000002E-2</v>
      </c>
      <c r="AK196" s="643">
        <v>0.4</v>
      </c>
      <c r="AL196" s="116"/>
      <c r="AM196" s="116"/>
      <c r="AN196" s="15">
        <v>8.2669784267108845E-2</v>
      </c>
      <c r="AO196" s="11">
        <v>36.916499999999999</v>
      </c>
      <c r="AP196" s="11">
        <v>21.8734</v>
      </c>
      <c r="AQ196" s="11">
        <v>52.250639</v>
      </c>
      <c r="AR196" s="10">
        <v>1025.7118</v>
      </c>
      <c r="AS196" s="11">
        <v>7.3449</v>
      </c>
      <c r="AT196" s="10">
        <v>103.889</v>
      </c>
      <c r="AU196" s="11">
        <v>8.1620000000000008</v>
      </c>
      <c r="AV196" s="11">
        <v>0.87109999999999999</v>
      </c>
      <c r="AW196" s="11">
        <v>1.9557</v>
      </c>
      <c r="AX196" s="11">
        <v>36.917299999999997</v>
      </c>
      <c r="AY196" s="11">
        <v>21.8705</v>
      </c>
      <c r="AZ196" s="11">
        <v>52.248928999999997</v>
      </c>
      <c r="BA196" s="10">
        <v>1025.7168999999999</v>
      </c>
      <c r="BB196" s="11">
        <v>7.3844000000000003</v>
      </c>
      <c r="BC196" s="10">
        <v>104.443</v>
      </c>
      <c r="BD196" s="11">
        <v>8.1620000000000008</v>
      </c>
      <c r="BE196" s="11">
        <v>1.6345000000000001</v>
      </c>
      <c r="BF196" s="11">
        <v>2.3201999999999998</v>
      </c>
      <c r="BG196" s="11">
        <v>5.6</v>
      </c>
    </row>
    <row r="197" spans="1:59">
      <c r="A197" s="29" t="s">
        <v>292</v>
      </c>
      <c r="B197" s="33">
        <v>43507</v>
      </c>
      <c r="C197" s="511">
        <v>0.95883622174567262</v>
      </c>
      <c r="D197" s="643">
        <v>1</v>
      </c>
      <c r="E197" s="604">
        <v>1</v>
      </c>
      <c r="F197" s="604">
        <v>0.85299999999999998</v>
      </c>
      <c r="G197" s="604">
        <v>2.85</v>
      </c>
      <c r="H197" s="604">
        <v>0.442</v>
      </c>
      <c r="I197" s="29" t="s">
        <v>348</v>
      </c>
      <c r="J197" s="643">
        <v>3</v>
      </c>
      <c r="K197" s="29" t="s">
        <v>349</v>
      </c>
      <c r="L197" s="116">
        <v>1</v>
      </c>
      <c r="M197" s="116">
        <v>21.4</v>
      </c>
      <c r="N197" s="116">
        <v>182</v>
      </c>
      <c r="O197" s="643">
        <v>21</v>
      </c>
      <c r="P197" s="643">
        <v>180</v>
      </c>
      <c r="Q197" s="511">
        <v>2E-3</v>
      </c>
      <c r="R197" s="511">
        <v>7.4999999999999997E-2</v>
      </c>
      <c r="S197" s="511">
        <v>2.5000000000000001E-2</v>
      </c>
      <c r="T197" s="511">
        <v>0.02</v>
      </c>
      <c r="U197" s="31">
        <v>2</v>
      </c>
      <c r="V197" s="31">
        <v>1</v>
      </c>
      <c r="W197" s="29">
        <v>2.5</v>
      </c>
      <c r="X197" s="511">
        <v>7.2999999999999995E-2</v>
      </c>
      <c r="Y197" s="511">
        <v>2.3E-2</v>
      </c>
      <c r="Z197" s="511">
        <v>1.8000000000000002E-2</v>
      </c>
      <c r="AA197" s="643">
        <v>1.7</v>
      </c>
      <c r="AB197" s="29" t="s">
        <v>326</v>
      </c>
      <c r="AC197" s="643">
        <v>0.3</v>
      </c>
      <c r="AD197" s="537">
        <v>2.5</v>
      </c>
      <c r="AE197" s="537">
        <v>8.8480000000000003E-2</v>
      </c>
      <c r="AF197" s="537">
        <v>9.5119999999999996E-2</v>
      </c>
      <c r="AG197" s="532">
        <v>6.9499999999999931</v>
      </c>
      <c r="AH197" s="643">
        <v>2.8</v>
      </c>
      <c r="AI197" s="532">
        <v>0.78590000000000004</v>
      </c>
      <c r="AJ197" s="603">
        <v>3.5602500000000002E-2</v>
      </c>
      <c r="AK197" s="643">
        <v>0.3</v>
      </c>
      <c r="AL197" s="116"/>
      <c r="AM197" s="116"/>
      <c r="AN197" s="104">
        <v>0.10798281364489534</v>
      </c>
      <c r="AO197" s="11">
        <v>37.001800000000003</v>
      </c>
      <c r="AP197" s="11">
        <v>23.132100000000001</v>
      </c>
      <c r="AQ197" s="11">
        <v>53.719313999999997</v>
      </c>
      <c r="AR197" s="10">
        <v>1025.4156</v>
      </c>
      <c r="AS197" s="11">
        <v>6.7350000000000003</v>
      </c>
      <c r="AT197" s="10">
        <v>97.438000000000002</v>
      </c>
      <c r="AU197" s="11">
        <v>8.109</v>
      </c>
      <c r="AV197" s="11">
        <v>0.78620000000000001</v>
      </c>
      <c r="AW197" s="11">
        <v>1.2981</v>
      </c>
      <c r="AX197" s="11">
        <v>37.002699999999997</v>
      </c>
      <c r="AY197" s="11">
        <v>23.1295</v>
      </c>
      <c r="AZ197" s="11">
        <v>53.718111999999998</v>
      </c>
      <c r="BA197" s="10">
        <v>1025.4213999999999</v>
      </c>
      <c r="BB197" s="11">
        <v>6.7831999999999999</v>
      </c>
      <c r="BC197" s="10">
        <v>98.132000000000005</v>
      </c>
      <c r="BD197" s="11">
        <v>8.1080000000000005</v>
      </c>
      <c r="BE197" s="11">
        <v>0.84519999999999995</v>
      </c>
      <c r="BF197" s="11">
        <v>1.4189000000000001</v>
      </c>
      <c r="BG197" s="11">
        <v>6.1</v>
      </c>
    </row>
    <row r="198" spans="1:59">
      <c r="A198" s="29" t="s">
        <v>292</v>
      </c>
      <c r="B198" s="33">
        <v>43514</v>
      </c>
      <c r="C198" s="511">
        <v>0.61958891552781303</v>
      </c>
      <c r="D198" s="643">
        <v>0.6</v>
      </c>
      <c r="E198" s="604">
        <v>1</v>
      </c>
      <c r="F198" s="604">
        <v>0.80700000000000005</v>
      </c>
      <c r="G198" s="604">
        <v>2.64</v>
      </c>
      <c r="H198" s="604">
        <v>0.91</v>
      </c>
      <c r="I198" s="29" t="s">
        <v>348</v>
      </c>
      <c r="J198" s="643">
        <v>3</v>
      </c>
      <c r="K198" s="29" t="s">
        <v>349</v>
      </c>
      <c r="L198" s="116">
        <v>1</v>
      </c>
      <c r="M198" s="116">
        <v>25.5</v>
      </c>
      <c r="N198" s="116">
        <v>215</v>
      </c>
      <c r="O198" s="643">
        <v>26</v>
      </c>
      <c r="P198" s="643">
        <v>220</v>
      </c>
      <c r="Q198" s="511">
        <v>2E-3</v>
      </c>
      <c r="R198" s="511">
        <v>0.13</v>
      </c>
      <c r="S198" s="511">
        <v>4.1000000000000002E-2</v>
      </c>
      <c r="T198" s="511">
        <v>3.4000000000000002E-2</v>
      </c>
      <c r="U198" s="31">
        <v>2</v>
      </c>
      <c r="V198" s="31">
        <v>1</v>
      </c>
      <c r="W198" s="29">
        <v>3</v>
      </c>
      <c r="X198" s="511">
        <v>0.128</v>
      </c>
      <c r="Y198" s="511">
        <v>3.9E-2</v>
      </c>
      <c r="Z198" s="511">
        <v>3.2000000000000001E-2</v>
      </c>
      <c r="AA198" s="643">
        <v>2.4</v>
      </c>
      <c r="AB198" s="29" t="s">
        <v>326</v>
      </c>
      <c r="AC198" s="643">
        <v>0.5</v>
      </c>
      <c r="AD198" s="537">
        <v>3</v>
      </c>
      <c r="AE198" s="537">
        <v>8.9950000000000002E-2</v>
      </c>
      <c r="AF198" s="537">
        <v>9.7489999999999993E-2</v>
      </c>
      <c r="AG198" s="532">
        <v>7.8499999999999908</v>
      </c>
      <c r="AH198" s="643">
        <v>2.6</v>
      </c>
      <c r="AI198" s="603">
        <v>1.1879999999999999</v>
      </c>
      <c r="AJ198" s="603">
        <v>3.5602500000000002E-2</v>
      </c>
      <c r="AK198" s="643">
        <v>0.38</v>
      </c>
      <c r="AL198" s="116"/>
      <c r="AM198" s="116"/>
      <c r="AN198" s="104">
        <v>0.11017828089012564</v>
      </c>
      <c r="AO198" s="11">
        <v>37.090200000000003</v>
      </c>
      <c r="AP198" s="11">
        <v>22.678999999999998</v>
      </c>
      <c r="AQ198" s="11">
        <v>53.340941999999998</v>
      </c>
      <c r="AR198" s="10">
        <v>1025.6146000000001</v>
      </c>
      <c r="AS198" s="11">
        <v>6.9377000000000004</v>
      </c>
      <c r="AT198" s="10">
        <v>99.631</v>
      </c>
      <c r="AU198" s="11">
        <v>8.1379999999999999</v>
      </c>
      <c r="AV198" s="11">
        <v>0.78779999999999994</v>
      </c>
      <c r="AW198" s="11">
        <v>1.9545999999999999</v>
      </c>
      <c r="AX198" s="11">
        <v>37.090499999999999</v>
      </c>
      <c r="AY198" s="11">
        <v>22.685500000000001</v>
      </c>
      <c r="AZ198" s="11">
        <v>53.348768999999997</v>
      </c>
      <c r="BA198" s="10">
        <v>1025.6158</v>
      </c>
      <c r="BB198" s="11">
        <v>7.0406000000000004</v>
      </c>
      <c r="BC198" s="10">
        <v>101.121</v>
      </c>
      <c r="BD198" s="11">
        <v>8.1389999999999993</v>
      </c>
      <c r="BE198" s="11">
        <v>0.71660000000000001</v>
      </c>
      <c r="BF198" s="11">
        <v>2.1259000000000001</v>
      </c>
      <c r="BG198" s="11">
        <v>7.2</v>
      </c>
    </row>
    <row r="199" spans="1:59">
      <c r="A199" s="29" t="s">
        <v>292</v>
      </c>
      <c r="B199" s="33">
        <v>43521</v>
      </c>
      <c r="C199" s="511">
        <v>0.68778581553732998</v>
      </c>
      <c r="D199" s="643">
        <v>0.7</v>
      </c>
      <c r="E199" s="604">
        <v>1</v>
      </c>
      <c r="F199" s="604">
        <v>1.52</v>
      </c>
      <c r="G199" s="604">
        <v>2.75</v>
      </c>
      <c r="H199" s="604">
        <v>1.33</v>
      </c>
      <c r="I199" s="29" t="s">
        <v>348</v>
      </c>
      <c r="J199" s="643">
        <v>3</v>
      </c>
      <c r="K199" s="29" t="s">
        <v>349</v>
      </c>
      <c r="L199" s="116">
        <v>1</v>
      </c>
      <c r="M199" s="116">
        <v>20.6</v>
      </c>
      <c r="N199" s="116">
        <v>179</v>
      </c>
      <c r="O199" s="643">
        <v>21</v>
      </c>
      <c r="P199" s="643">
        <v>180</v>
      </c>
      <c r="Q199" s="511">
        <v>1E-3</v>
      </c>
      <c r="R199" s="511">
        <v>6.7000000000000004E-2</v>
      </c>
      <c r="S199" s="511">
        <v>0.02</v>
      </c>
      <c r="T199" s="511">
        <v>1.6E-2</v>
      </c>
      <c r="U199" s="31">
        <v>2</v>
      </c>
      <c r="V199" s="31">
        <v>1</v>
      </c>
      <c r="W199" s="29">
        <v>3</v>
      </c>
      <c r="X199" s="511">
        <v>6.6000000000000003E-2</v>
      </c>
      <c r="Y199" s="511">
        <v>1.9E-2</v>
      </c>
      <c r="Z199" s="511">
        <v>1.4999999999999999E-2</v>
      </c>
      <c r="AA199" s="643">
        <v>1.3</v>
      </c>
      <c r="AB199" s="29" t="s">
        <v>326</v>
      </c>
      <c r="AC199" s="643">
        <v>0.2</v>
      </c>
      <c r="AD199" s="537">
        <v>3</v>
      </c>
      <c r="AE199" s="537">
        <v>9.0550000000000005E-2</v>
      </c>
      <c r="AF199" s="537">
        <v>0.10029</v>
      </c>
      <c r="AG199" s="532">
        <v>10.049999999999999</v>
      </c>
      <c r="AH199" s="643">
        <v>3.4</v>
      </c>
      <c r="AI199" s="603">
        <v>0.78510000000000002</v>
      </c>
      <c r="AJ199" s="603">
        <v>3.5602500000000002E-2</v>
      </c>
      <c r="AK199" s="643">
        <v>0.25</v>
      </c>
      <c r="AL199" s="116"/>
      <c r="AM199" s="116"/>
      <c r="AN199" s="104">
        <v>0.12017476773523635</v>
      </c>
      <c r="AO199" s="11">
        <v>36.992100000000001</v>
      </c>
      <c r="AP199" s="11">
        <v>23.905000000000001</v>
      </c>
      <c r="AQ199" s="11">
        <v>54.547258999999997</v>
      </c>
      <c r="AR199" s="10">
        <v>1025.1804999999999</v>
      </c>
      <c r="AS199" s="11">
        <v>6.3444000000000003</v>
      </c>
      <c r="AT199" s="10">
        <v>93.016000000000005</v>
      </c>
      <c r="AU199" s="11">
        <v>8.1229999999999993</v>
      </c>
      <c r="AV199" s="11">
        <v>0.69569999999999999</v>
      </c>
      <c r="AW199" s="11">
        <v>1.375</v>
      </c>
      <c r="AX199" s="11">
        <v>36.997399999999999</v>
      </c>
      <c r="AY199" s="11">
        <v>23.8889</v>
      </c>
      <c r="AZ199" s="11">
        <v>54.537089000000002</v>
      </c>
      <c r="BA199" s="10">
        <v>1025.1934000000001</v>
      </c>
      <c r="BB199" s="11">
        <v>6.3692000000000002</v>
      </c>
      <c r="BC199" s="10">
        <v>93.356999999999999</v>
      </c>
      <c r="BD199" s="11">
        <v>8.1210000000000004</v>
      </c>
      <c r="BE199" s="11">
        <v>0.60799999999999998</v>
      </c>
      <c r="BF199" s="11">
        <v>1.4088000000000001</v>
      </c>
      <c r="BG199" s="11">
        <v>5.9</v>
      </c>
    </row>
    <row r="200" spans="1:59">
      <c r="A200" s="29" t="s">
        <v>292</v>
      </c>
      <c r="B200" s="33">
        <v>43528</v>
      </c>
      <c r="C200" s="511">
        <v>0.80083185085102282</v>
      </c>
      <c r="D200" s="643">
        <v>0.8</v>
      </c>
      <c r="E200" s="604">
        <v>1</v>
      </c>
      <c r="F200" s="604">
        <v>1.1399999999999999</v>
      </c>
      <c r="G200" s="604">
        <v>3.01</v>
      </c>
      <c r="H200" s="604">
        <v>1.38</v>
      </c>
      <c r="I200" s="29" t="s">
        <v>348</v>
      </c>
      <c r="J200" s="643">
        <v>3</v>
      </c>
      <c r="K200" s="29" t="s">
        <v>349</v>
      </c>
      <c r="L200" s="116">
        <v>1</v>
      </c>
      <c r="M200" s="116">
        <v>22.7</v>
      </c>
      <c r="N200" s="116">
        <v>202</v>
      </c>
      <c r="O200" s="643">
        <v>23</v>
      </c>
      <c r="P200" s="643">
        <v>200</v>
      </c>
      <c r="Q200" s="511">
        <v>1E-3</v>
      </c>
      <c r="R200" s="511">
        <v>5.5E-2</v>
      </c>
      <c r="S200" s="511">
        <v>1.6E-2</v>
      </c>
      <c r="T200" s="511">
        <v>1.2999999999999999E-2</v>
      </c>
      <c r="U200" s="31">
        <v>2</v>
      </c>
      <c r="V200" s="31">
        <v>1</v>
      </c>
      <c r="W200" s="29">
        <v>2</v>
      </c>
      <c r="X200" s="511">
        <v>5.3999999999999999E-2</v>
      </c>
      <c r="Y200" s="511">
        <v>1.4999999999999999E-2</v>
      </c>
      <c r="Z200" s="511">
        <v>1.2E-2</v>
      </c>
      <c r="AA200" s="643">
        <v>1.5</v>
      </c>
      <c r="AB200" s="29" t="s">
        <v>326</v>
      </c>
      <c r="AC200" s="643">
        <v>0.2</v>
      </c>
      <c r="AD200" s="32">
        <v>2</v>
      </c>
      <c r="AE200" s="537">
        <v>8.8279999999999997E-2</v>
      </c>
      <c r="AF200" s="537">
        <v>9.5579999999999998E-2</v>
      </c>
      <c r="AG200" s="532">
        <v>7.61</v>
      </c>
      <c r="AH200" s="643">
        <v>3.8</v>
      </c>
      <c r="AI200" s="603">
        <v>0.7429</v>
      </c>
      <c r="AJ200" s="603">
        <v>3.5602500000000002E-2</v>
      </c>
      <c r="AK200" s="643">
        <v>0.35</v>
      </c>
      <c r="AL200" s="116"/>
      <c r="AM200" s="116"/>
      <c r="AN200" s="104">
        <v>0.11650440387796358</v>
      </c>
      <c r="AO200" s="11">
        <v>37.0441</v>
      </c>
      <c r="AP200" s="11">
        <v>23.390899999999998</v>
      </c>
      <c r="AQ200" s="11">
        <v>54.055128000000003</v>
      </c>
      <c r="AR200" s="10">
        <v>1025.3715999999999</v>
      </c>
      <c r="AS200" s="11">
        <v>6.9371999999999998</v>
      </c>
      <c r="AT200" s="10">
        <v>100.839</v>
      </c>
      <c r="AU200" s="11">
        <v>8.1140000000000008</v>
      </c>
      <c r="AV200" s="11">
        <v>0.75890000000000002</v>
      </c>
      <c r="AW200" s="11">
        <v>1.3985000000000001</v>
      </c>
      <c r="AX200" s="11">
        <v>37.042400000000001</v>
      </c>
      <c r="AY200" s="11">
        <v>23.395399999999999</v>
      </c>
      <c r="AZ200" s="11">
        <v>54.058157999999999</v>
      </c>
      <c r="BA200" s="10">
        <v>1025.3726999999999</v>
      </c>
      <c r="BB200" s="11">
        <v>6.7645999999999997</v>
      </c>
      <c r="BC200" s="10">
        <v>98.337000000000003</v>
      </c>
      <c r="BD200" s="11">
        <v>8.1140000000000008</v>
      </c>
      <c r="BE200" s="11">
        <v>0.93730000000000002</v>
      </c>
      <c r="BF200" s="11">
        <v>1.5593999999999999</v>
      </c>
      <c r="BG200" s="11">
        <v>5.9</v>
      </c>
    </row>
    <row r="201" spans="1:59">
      <c r="A201" s="29" t="s">
        <v>292</v>
      </c>
      <c r="B201" s="33">
        <v>43535</v>
      </c>
      <c r="C201" s="605">
        <v>0.8850455695318844</v>
      </c>
      <c r="D201" s="643">
        <v>0.9</v>
      </c>
      <c r="E201" s="604">
        <v>1</v>
      </c>
      <c r="F201" s="604">
        <v>1.25</v>
      </c>
      <c r="G201" s="604">
        <v>2.71</v>
      </c>
      <c r="H201" s="604">
        <v>1.05</v>
      </c>
      <c r="I201" s="29" t="s">
        <v>348</v>
      </c>
      <c r="J201" s="643">
        <v>3</v>
      </c>
      <c r="K201" s="29" t="s">
        <v>349</v>
      </c>
      <c r="L201" s="116">
        <v>1</v>
      </c>
      <c r="M201" s="116">
        <v>23.1</v>
      </c>
      <c r="N201" s="116">
        <v>200</v>
      </c>
      <c r="O201" s="643">
        <v>23</v>
      </c>
      <c r="P201" s="643">
        <v>200</v>
      </c>
      <c r="Q201" s="511">
        <v>3.0000000000000001E-3</v>
      </c>
      <c r="R201" s="511">
        <v>0.11799999999999999</v>
      </c>
      <c r="S201" s="511">
        <v>3.5999999999999997E-2</v>
      </c>
      <c r="T201" s="511">
        <v>3.1E-2</v>
      </c>
      <c r="U201" s="31">
        <v>2</v>
      </c>
      <c r="V201" s="31">
        <v>1</v>
      </c>
      <c r="W201" s="29">
        <v>2</v>
      </c>
      <c r="X201" s="511">
        <v>0.11499999999999999</v>
      </c>
      <c r="Y201" s="511">
        <v>3.2999999999999995E-2</v>
      </c>
      <c r="Z201" s="511">
        <v>2.8000000000000001E-2</v>
      </c>
      <c r="AA201" s="643">
        <v>3.3</v>
      </c>
      <c r="AB201" s="29" t="s">
        <v>326</v>
      </c>
      <c r="AC201" s="643">
        <v>0.6</v>
      </c>
      <c r="AD201" s="32">
        <v>2</v>
      </c>
      <c r="AE201" s="29">
        <v>9.0209999999999999E-2</v>
      </c>
      <c r="AF201" s="29">
        <v>9.5689999999999997E-2</v>
      </c>
      <c r="AG201" s="532">
        <v>5.7899999999999983</v>
      </c>
      <c r="AH201" s="643">
        <v>2.9</v>
      </c>
      <c r="AI201" s="603">
        <v>0.66210000000000002</v>
      </c>
      <c r="AJ201" s="603">
        <v>3.5602500000000002E-2</v>
      </c>
      <c r="AK201" s="643">
        <v>0.31</v>
      </c>
      <c r="AL201" s="116"/>
      <c r="AM201" s="116"/>
      <c r="AN201" s="104">
        <v>0.13763153285714824</v>
      </c>
      <c r="AO201" s="11">
        <v>36.8733</v>
      </c>
      <c r="AP201" s="11">
        <v>23.817699999999999</v>
      </c>
      <c r="AQ201" s="11">
        <v>54.296944000000003</v>
      </c>
      <c r="AR201" s="10">
        <v>1025.1161999999999</v>
      </c>
      <c r="AS201" s="11">
        <v>6.9043000000000001</v>
      </c>
      <c r="AT201" s="10">
        <v>101.003</v>
      </c>
      <c r="AU201" s="11">
        <v>8.0969999999999995</v>
      </c>
      <c r="AV201" s="11">
        <v>0.64559999999999995</v>
      </c>
      <c r="AW201" s="11">
        <v>1.9359</v>
      </c>
      <c r="AX201" s="11">
        <v>36.869700000000002</v>
      </c>
      <c r="AY201" s="11">
        <v>23.818899999999999</v>
      </c>
      <c r="AZ201" s="11">
        <v>54.294145999999998</v>
      </c>
      <c r="BA201" s="10">
        <v>1025.1187</v>
      </c>
      <c r="BB201" s="11">
        <v>6.9074</v>
      </c>
      <c r="BC201" s="10">
        <v>101.05</v>
      </c>
      <c r="BD201" s="11">
        <v>8.0960000000000001</v>
      </c>
      <c r="BE201" s="11">
        <v>0.67320000000000002</v>
      </c>
      <c r="BF201" s="11">
        <v>2.4697</v>
      </c>
      <c r="BG201" s="11">
        <v>5.7</v>
      </c>
    </row>
    <row r="202" spans="1:59">
      <c r="A202" s="29" t="s">
        <v>292</v>
      </c>
      <c r="B202" s="33">
        <v>43542</v>
      </c>
      <c r="C202" s="511">
        <v>0.3172536089305768</v>
      </c>
      <c r="D202" s="29" t="s">
        <v>350</v>
      </c>
      <c r="E202" s="604">
        <v>1</v>
      </c>
      <c r="F202" s="604">
        <v>0.15</v>
      </c>
      <c r="G202" s="604">
        <v>2.69</v>
      </c>
      <c r="H202" s="604">
        <v>0.499</v>
      </c>
      <c r="I202" s="29" t="s">
        <v>348</v>
      </c>
      <c r="J202" s="643">
        <v>3</v>
      </c>
      <c r="K202" s="29" t="s">
        <v>349</v>
      </c>
      <c r="L202" s="116">
        <v>1</v>
      </c>
      <c r="M202" s="116">
        <v>21.9</v>
      </c>
      <c r="N202" s="116">
        <v>173</v>
      </c>
      <c r="O202" s="643">
        <v>22</v>
      </c>
      <c r="P202" s="643">
        <v>170</v>
      </c>
      <c r="Q202" s="116">
        <v>3.0000000000000001E-3</v>
      </c>
      <c r="R202" s="116">
        <v>4.4999999999999998E-2</v>
      </c>
      <c r="S202" s="116">
        <v>1.7000000000000001E-2</v>
      </c>
      <c r="T202" s="116">
        <v>1.4999999999999999E-2</v>
      </c>
      <c r="U202" s="31">
        <v>2</v>
      </c>
      <c r="V202" s="31">
        <v>1</v>
      </c>
      <c r="W202" s="29">
        <v>2</v>
      </c>
      <c r="X202" s="511">
        <v>4.1999999999999996E-2</v>
      </c>
      <c r="Y202" s="511">
        <v>1.4000000000000002E-2</v>
      </c>
      <c r="Z202" s="511">
        <v>1.2E-2</v>
      </c>
      <c r="AA202" s="643">
        <v>1.2</v>
      </c>
      <c r="AB202" s="29" t="s">
        <v>326</v>
      </c>
      <c r="AC202" s="643">
        <v>0.3</v>
      </c>
      <c r="AD202" s="32">
        <v>2</v>
      </c>
      <c r="AE202" s="29">
        <v>8.8739999999999999E-2</v>
      </c>
      <c r="AF202" s="29">
        <v>9.4789999999999999E-2</v>
      </c>
      <c r="AG202" s="532">
        <v>6.3599999999999994</v>
      </c>
      <c r="AH202" s="643">
        <v>3.2</v>
      </c>
      <c r="AI202" s="603">
        <v>0.51349999999999996</v>
      </c>
      <c r="AJ202" s="603">
        <v>3.5602500000000002E-2</v>
      </c>
      <c r="AK202" s="643">
        <v>0.24</v>
      </c>
      <c r="AL202" s="116"/>
      <c r="AM202" s="116"/>
      <c r="AN202" s="104">
        <v>7.4900394065169837E-2</v>
      </c>
      <c r="AO202" s="11">
        <v>36.932000000000002</v>
      </c>
      <c r="AP202" s="11">
        <v>24.290700000000001</v>
      </c>
      <c r="AQ202" s="11">
        <v>54.888613999999997</v>
      </c>
      <c r="AR202" s="10">
        <v>1025.0186000000001</v>
      </c>
      <c r="AS202" s="11">
        <v>7.4002999999999997</v>
      </c>
      <c r="AT202" s="10">
        <v>109.179</v>
      </c>
      <c r="AU202" s="11">
        <v>8.0990000000000002</v>
      </c>
      <c r="AV202" s="11">
        <v>0.71950000000000003</v>
      </c>
      <c r="AW202" s="11">
        <v>1.3225</v>
      </c>
      <c r="AX202" s="11">
        <v>36.934399999999997</v>
      </c>
      <c r="AY202" s="11">
        <v>24.167300000000001</v>
      </c>
      <c r="AZ202" s="11">
        <v>54.757866999999997</v>
      </c>
      <c r="BA202" s="10">
        <v>1025.0631000000001</v>
      </c>
      <c r="BB202" s="11">
        <v>7.6356000000000002</v>
      </c>
      <c r="BC202" s="10">
        <v>112.414</v>
      </c>
      <c r="BD202" s="11">
        <v>8.1240000000000006</v>
      </c>
      <c r="BE202" s="11">
        <v>0.90810000000000002</v>
      </c>
      <c r="BF202" s="11">
        <v>1.5067999999999999</v>
      </c>
      <c r="BG202" s="11">
        <v>5.5</v>
      </c>
    </row>
    <row r="203" spans="1:59">
      <c r="A203" s="29" t="s">
        <v>292</v>
      </c>
      <c r="B203" s="33">
        <v>43549</v>
      </c>
      <c r="C203" s="511">
        <v>0.48021097881512997</v>
      </c>
      <c r="D203" s="29" t="s">
        <v>350</v>
      </c>
      <c r="E203" s="604">
        <v>1</v>
      </c>
      <c r="F203" s="604">
        <v>-6.1199999999999997E-2</v>
      </c>
      <c r="G203" s="604">
        <v>3</v>
      </c>
      <c r="H203" s="604">
        <v>0.49199999999999999</v>
      </c>
      <c r="I203" s="29" t="s">
        <v>348</v>
      </c>
      <c r="J203" s="643">
        <v>3</v>
      </c>
      <c r="K203" s="29" t="s">
        <v>349</v>
      </c>
      <c r="L203" s="116">
        <v>1</v>
      </c>
      <c r="M203" s="116">
        <v>17.8</v>
      </c>
      <c r="N203" s="116">
        <v>128</v>
      </c>
      <c r="O203" s="643">
        <v>18</v>
      </c>
      <c r="P203" s="643">
        <v>130</v>
      </c>
      <c r="Q203" s="116">
        <v>2E-3</v>
      </c>
      <c r="R203" s="116">
        <v>0.10299999999999999</v>
      </c>
      <c r="S203" s="116">
        <v>3.3000000000000002E-2</v>
      </c>
      <c r="T203" s="116">
        <v>2.7E-2</v>
      </c>
      <c r="U203" s="31">
        <v>2</v>
      </c>
      <c r="V203" s="31">
        <v>1</v>
      </c>
      <c r="W203" s="29">
        <v>4</v>
      </c>
      <c r="X203" s="511">
        <v>0.10099999999999999</v>
      </c>
      <c r="Y203" s="511">
        <v>3.1E-2</v>
      </c>
      <c r="Z203" s="511">
        <v>2.5000000000000001E-2</v>
      </c>
      <c r="AA203" s="643">
        <v>1.4</v>
      </c>
      <c r="AB203" s="29" t="s">
        <v>326</v>
      </c>
      <c r="AC203" s="643">
        <v>0.3</v>
      </c>
      <c r="AD203" s="32">
        <v>4</v>
      </c>
      <c r="AE203" s="29">
        <v>8.906E-2</v>
      </c>
      <c r="AF203" s="29">
        <v>9.6229999999999996E-2</v>
      </c>
      <c r="AG203" s="532">
        <v>7.4799999999999951</v>
      </c>
      <c r="AH203" s="643">
        <v>1.9</v>
      </c>
      <c r="AI203" s="603">
        <v>0.81540000000000001</v>
      </c>
      <c r="AJ203" s="603">
        <v>3.5602500000000002E-2</v>
      </c>
      <c r="AK203" s="643">
        <v>0.19</v>
      </c>
      <c r="AL203" s="116"/>
      <c r="AM203" s="116"/>
      <c r="AN203" s="104">
        <v>0.11009193310991502</v>
      </c>
      <c r="AO203" s="11">
        <v>36.921399999999998</v>
      </c>
      <c r="AP203" s="11">
        <v>20.874700000000001</v>
      </c>
      <c r="AQ203" s="11">
        <v>51.185377000000003</v>
      </c>
      <c r="AR203" s="10">
        <v>1025.9929999999999</v>
      </c>
      <c r="AS203" s="11">
        <v>6.7412999999999998</v>
      </c>
      <c r="AT203" s="10">
        <v>93.67</v>
      </c>
      <c r="AU203" s="11">
        <v>8.0570000000000004</v>
      </c>
      <c r="AV203" s="11">
        <v>0.35420000000000001</v>
      </c>
      <c r="AW203" s="11">
        <v>1.1092</v>
      </c>
      <c r="AX203" s="11">
        <v>36.920499999999997</v>
      </c>
      <c r="AY203" s="11">
        <v>20.770199999999999</v>
      </c>
      <c r="AZ203" s="11">
        <v>51.073250999999999</v>
      </c>
      <c r="BA203" s="10">
        <v>1026.0268000000001</v>
      </c>
      <c r="BB203" s="11">
        <v>6.8163999999999998</v>
      </c>
      <c r="BC203" s="10">
        <v>94.534000000000006</v>
      </c>
      <c r="BD203" s="11">
        <v>8.0589999999999993</v>
      </c>
      <c r="BE203" s="11">
        <v>0.33289999999999997</v>
      </c>
      <c r="BF203" s="11">
        <v>1.2020999999999999</v>
      </c>
      <c r="BG203" s="11">
        <v>4.5999999999999996</v>
      </c>
    </row>
    <row r="204" spans="1:59">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04"/>
      <c r="AO204" s="116"/>
      <c r="AP204" s="116"/>
      <c r="AQ204" s="116"/>
      <c r="AR204" s="116"/>
      <c r="AS204" s="116"/>
      <c r="AT204" s="116"/>
      <c r="AU204" s="116"/>
      <c r="AV204" s="116"/>
      <c r="AW204" s="116"/>
      <c r="AX204" s="116"/>
      <c r="AY204" s="116"/>
      <c r="AZ204" s="116"/>
      <c r="BA204" s="116"/>
      <c r="BB204" s="116"/>
      <c r="BC204" s="116"/>
      <c r="BD204" s="116"/>
      <c r="BE204" s="116"/>
      <c r="BF204" s="116"/>
      <c r="BG204" s="116"/>
    </row>
    <row r="205" spans="1:59">
      <c r="A205" s="29" t="s">
        <v>364</v>
      </c>
      <c r="B205" s="33">
        <v>43437</v>
      </c>
      <c r="C205" s="511">
        <v>1.0952864777991027</v>
      </c>
      <c r="D205" s="643">
        <v>1.1000000000000001</v>
      </c>
      <c r="E205" s="29">
        <v>1</v>
      </c>
      <c r="F205" s="116">
        <v>0.67900000000000005</v>
      </c>
      <c r="G205" s="116">
        <v>4.53</v>
      </c>
      <c r="H205" s="116">
        <v>1.77</v>
      </c>
      <c r="I205" s="29" t="s">
        <v>348</v>
      </c>
      <c r="J205" s="643">
        <v>5</v>
      </c>
      <c r="K205" s="29" t="s">
        <v>349</v>
      </c>
      <c r="L205" s="29">
        <v>1</v>
      </c>
      <c r="M205" s="29">
        <v>14.4</v>
      </c>
      <c r="N205" s="29">
        <v>102</v>
      </c>
      <c r="O205" s="643">
        <v>14</v>
      </c>
      <c r="P205" s="643">
        <v>100</v>
      </c>
      <c r="Q205" s="29">
        <v>0</v>
      </c>
      <c r="R205" s="29">
        <v>2.1000000000000001E-2</v>
      </c>
      <c r="S205" s="29">
        <v>8.0000000000000002E-3</v>
      </c>
      <c r="T205" s="29">
        <v>6.0000000000000001E-3</v>
      </c>
      <c r="U205" s="31">
        <v>2</v>
      </c>
      <c r="V205" s="31">
        <v>1</v>
      </c>
      <c r="W205" s="29">
        <v>4</v>
      </c>
      <c r="X205" s="511">
        <v>2.1000000000000001E-2</v>
      </c>
      <c r="Y205" s="511">
        <v>8.0000000000000002E-3</v>
      </c>
      <c r="Z205" s="511">
        <v>6.0000000000000001E-3</v>
      </c>
      <c r="AA205" s="643">
        <v>0.3</v>
      </c>
      <c r="AB205" s="29" t="s">
        <v>326</v>
      </c>
      <c r="AC205" s="29" t="s">
        <v>326</v>
      </c>
      <c r="AD205" s="32"/>
      <c r="AE205" s="536"/>
      <c r="AF205" s="536"/>
      <c r="AG205" s="532"/>
      <c r="AH205" s="32"/>
      <c r="AI205" s="532"/>
      <c r="AJ205" s="532"/>
      <c r="AK205" s="32"/>
      <c r="AL205" s="116"/>
      <c r="AM205" s="116"/>
      <c r="AN205" s="104">
        <v>8.6090217168264982E-2</v>
      </c>
      <c r="AO205" s="11">
        <v>36.0015</v>
      </c>
      <c r="AP205" s="11">
        <v>20.467300000000002</v>
      </c>
      <c r="AQ205" s="11">
        <v>49.624429999999997</v>
      </c>
      <c r="AR205" s="10">
        <v>1025.402</v>
      </c>
      <c r="AS205" s="11">
        <v>8.2348999999999997</v>
      </c>
      <c r="AT205" s="10">
        <v>112.97199999999999</v>
      </c>
      <c r="AU205" s="11">
        <v>8.1999999999999993</v>
      </c>
      <c r="AV205" s="11">
        <v>0.87490000000000001</v>
      </c>
      <c r="AW205" s="11">
        <v>0.66510000000000002</v>
      </c>
      <c r="AX205" s="11">
        <v>35.542000000000002</v>
      </c>
      <c r="AY205" s="11">
        <v>20.439699999999998</v>
      </c>
      <c r="AZ205" s="11">
        <v>49.033014999999999</v>
      </c>
      <c r="BA205" s="10">
        <v>1025.0707</v>
      </c>
      <c r="BB205" s="11">
        <v>7.3757000000000001</v>
      </c>
      <c r="BC205" s="10">
        <v>100.85899999999999</v>
      </c>
      <c r="BD205" s="11">
        <v>8.1999999999999993</v>
      </c>
      <c r="BE205" s="11">
        <v>0.62880000000000003</v>
      </c>
      <c r="BF205" s="11">
        <v>0.63859999999999995</v>
      </c>
      <c r="BG205" s="11">
        <v>5.5</v>
      </c>
    </row>
    <row r="206" spans="1:59">
      <c r="A206" s="29" t="s">
        <v>364</v>
      </c>
      <c r="B206" s="33">
        <v>43444</v>
      </c>
      <c r="C206" s="511">
        <v>0.96078915684540034</v>
      </c>
      <c r="D206" s="643">
        <v>1</v>
      </c>
      <c r="E206" s="29">
        <v>1</v>
      </c>
      <c r="F206" s="116">
        <v>-0.317</v>
      </c>
      <c r="G206" s="116">
        <v>4.2699999999999996</v>
      </c>
      <c r="H206" s="116">
        <v>1.98</v>
      </c>
      <c r="I206" s="29" t="s">
        <v>348</v>
      </c>
      <c r="J206" s="643">
        <v>4</v>
      </c>
      <c r="K206" s="29" t="s">
        <v>349</v>
      </c>
      <c r="L206" s="29">
        <v>1</v>
      </c>
      <c r="M206" s="29">
        <v>15.6</v>
      </c>
      <c r="N206" s="29">
        <v>117</v>
      </c>
      <c r="O206" s="643">
        <v>16</v>
      </c>
      <c r="P206" s="643">
        <v>120</v>
      </c>
      <c r="Q206" s="29">
        <v>1E-3</v>
      </c>
      <c r="R206" s="29">
        <v>2.7E-2</v>
      </c>
      <c r="S206" s="29">
        <v>8.9999999999999993E-3</v>
      </c>
      <c r="T206" s="29">
        <v>7.0000000000000001E-3</v>
      </c>
      <c r="U206" s="31">
        <v>2</v>
      </c>
      <c r="V206" s="31">
        <v>1</v>
      </c>
      <c r="W206" s="29">
        <v>4</v>
      </c>
      <c r="X206" s="511">
        <v>2.5999999999999999E-2</v>
      </c>
      <c r="Y206" s="511">
        <v>8.0000000000000002E-3</v>
      </c>
      <c r="Z206" s="511">
        <v>6.0000000000000001E-3</v>
      </c>
      <c r="AA206" s="643">
        <v>0.4</v>
      </c>
      <c r="AB206" s="29" t="s">
        <v>326</v>
      </c>
      <c r="AC206" s="29" t="s">
        <v>326</v>
      </c>
      <c r="AD206" s="32"/>
      <c r="AE206" s="536"/>
      <c r="AF206" s="536"/>
      <c r="AG206" s="532"/>
      <c r="AH206" s="32"/>
      <c r="AI206" s="532"/>
      <c r="AJ206" s="532"/>
      <c r="AK206" s="32"/>
      <c r="AL206" s="116"/>
      <c r="AM206" s="116"/>
      <c r="AN206" s="104">
        <v>8.7757009523145107E-2</v>
      </c>
      <c r="AO206" s="11">
        <v>36.252600000000001</v>
      </c>
      <c r="AP206" s="11">
        <v>21.407900000000001</v>
      </c>
      <c r="AQ206" s="11">
        <v>50.922884000000003</v>
      </c>
      <c r="AR206" s="10">
        <v>1025.3369</v>
      </c>
      <c r="AS206" s="11">
        <v>6.8898999999999999</v>
      </c>
      <c r="AT206" s="10">
        <v>96.275000000000006</v>
      </c>
      <c r="AU206" s="11">
        <v>8.1999999999999993</v>
      </c>
      <c r="AV206" s="11">
        <v>0.38190000000000002</v>
      </c>
      <c r="AW206" s="11">
        <v>0.60109999999999997</v>
      </c>
      <c r="AX206" s="11">
        <v>36.2438</v>
      </c>
      <c r="AY206" s="11">
        <v>21.382300000000001</v>
      </c>
      <c r="AZ206" s="11">
        <v>50.88588</v>
      </c>
      <c r="BA206" s="10">
        <v>1025.3463999999999</v>
      </c>
      <c r="BB206" s="11">
        <v>6.0979000000000001</v>
      </c>
      <c r="BC206" s="10">
        <v>85.165000000000006</v>
      </c>
      <c r="BD206" s="11">
        <v>8.1999999999999993</v>
      </c>
      <c r="BE206" s="11">
        <v>0.44790000000000002</v>
      </c>
      <c r="BF206" s="11">
        <v>0.57850000000000001</v>
      </c>
      <c r="BG206" s="11">
        <v>6.5</v>
      </c>
    </row>
    <row r="207" spans="1:59">
      <c r="A207" s="29" t="s">
        <v>364</v>
      </c>
      <c r="B207" s="33">
        <v>43451</v>
      </c>
      <c r="C207" s="511">
        <v>1.0847571938198728</v>
      </c>
      <c r="D207" s="643">
        <v>1.1000000000000001</v>
      </c>
      <c r="E207" s="604">
        <v>1</v>
      </c>
      <c r="F207" s="604">
        <v>1.17</v>
      </c>
      <c r="G207" s="604">
        <v>4.9800000000000004</v>
      </c>
      <c r="H207" s="604">
        <v>1.64</v>
      </c>
      <c r="I207" s="29" t="s">
        <v>348</v>
      </c>
      <c r="J207" s="643">
        <v>5</v>
      </c>
      <c r="K207" s="29" t="s">
        <v>349</v>
      </c>
      <c r="L207" s="116">
        <v>1</v>
      </c>
      <c r="M207" s="116">
        <v>14.8</v>
      </c>
      <c r="N207" s="116">
        <v>115</v>
      </c>
      <c r="O207" s="643">
        <v>15</v>
      </c>
      <c r="P207" s="643">
        <v>120</v>
      </c>
      <c r="Q207" s="29">
        <v>1E-3</v>
      </c>
      <c r="R207" s="29">
        <v>3.5999999999999997E-2</v>
      </c>
      <c r="S207" s="29">
        <v>1.2E-2</v>
      </c>
      <c r="T207" s="29">
        <v>8.9999999999999993E-3</v>
      </c>
      <c r="U207" s="31">
        <v>2</v>
      </c>
      <c r="V207" s="31">
        <v>1</v>
      </c>
      <c r="W207" s="29">
        <v>4</v>
      </c>
      <c r="X207" s="511">
        <v>3.4999999999999996E-2</v>
      </c>
      <c r="Y207" s="511">
        <v>1.0999999999999999E-2</v>
      </c>
      <c r="Z207" s="511">
        <v>8.0000000000000002E-3</v>
      </c>
      <c r="AA207" s="643">
        <v>0.5</v>
      </c>
      <c r="AB207" s="29" t="s">
        <v>326</v>
      </c>
      <c r="AC207" s="29" t="s">
        <v>326</v>
      </c>
      <c r="AD207" s="32"/>
      <c r="AE207" s="536"/>
      <c r="AF207" s="536"/>
      <c r="AG207" s="532"/>
      <c r="AH207" s="32"/>
      <c r="AI207" s="532"/>
      <c r="AJ207" s="532"/>
      <c r="AK207" s="32"/>
      <c r="AL207" s="116"/>
      <c r="AM207" s="116"/>
      <c r="AN207" s="104">
        <v>8.6586552637805347E-2</v>
      </c>
      <c r="AO207" s="11">
        <v>36.435099999999998</v>
      </c>
      <c r="AP207" s="11">
        <v>21.621099999999998</v>
      </c>
      <c r="AQ207" s="11">
        <v>51.376918000000003</v>
      </c>
      <c r="AR207" s="10">
        <v>1025.4159999999999</v>
      </c>
      <c r="AS207" s="11">
        <v>7.8937999999999997</v>
      </c>
      <c r="AT207" s="10">
        <v>110.842</v>
      </c>
      <c r="AU207" s="11">
        <v>8.218</v>
      </c>
      <c r="AV207" s="11">
        <v>0.30409999999999998</v>
      </c>
      <c r="AW207" s="11">
        <v>0.56859999999999999</v>
      </c>
      <c r="AX207" s="11">
        <v>36.433100000000003</v>
      </c>
      <c r="AY207" s="11">
        <v>21.690799999999999</v>
      </c>
      <c r="AZ207" s="11">
        <v>51.449716000000002</v>
      </c>
      <c r="BA207" s="10">
        <v>1025.4072000000001</v>
      </c>
      <c r="BB207" s="11">
        <v>7.9871999999999996</v>
      </c>
      <c r="BC207" s="10">
        <v>112.291</v>
      </c>
      <c r="BD207" s="11">
        <v>8.2379999999999995</v>
      </c>
      <c r="BE207" s="11">
        <v>0.36809999999999998</v>
      </c>
      <c r="BF207" s="11">
        <v>0.63729999999999998</v>
      </c>
      <c r="BG207" s="11">
        <v>5.8</v>
      </c>
    </row>
    <row r="208" spans="1:59">
      <c r="A208" s="29" t="s">
        <v>364</v>
      </c>
      <c r="B208" s="33">
        <v>43458</v>
      </c>
      <c r="C208" s="511">
        <v>1.0957765166503011</v>
      </c>
      <c r="D208" s="643">
        <v>1.1000000000000001</v>
      </c>
      <c r="E208" s="604">
        <v>1</v>
      </c>
      <c r="F208" s="604">
        <v>1.36</v>
      </c>
      <c r="G208" s="604">
        <v>3.57</v>
      </c>
      <c r="H208" s="604">
        <v>1.34</v>
      </c>
      <c r="I208" s="29" t="s">
        <v>348</v>
      </c>
      <c r="J208" s="643">
        <v>4</v>
      </c>
      <c r="K208" s="29" t="s">
        <v>349</v>
      </c>
      <c r="L208" s="604">
        <v>1</v>
      </c>
      <c r="M208" s="604">
        <v>15.8</v>
      </c>
      <c r="N208" s="604">
        <v>116</v>
      </c>
      <c r="O208" s="643">
        <v>16</v>
      </c>
      <c r="P208" s="643">
        <v>120</v>
      </c>
      <c r="Q208" s="116">
        <v>0</v>
      </c>
      <c r="R208" s="116">
        <v>4.3999999999999997E-2</v>
      </c>
      <c r="S208" s="116">
        <v>1.4E-2</v>
      </c>
      <c r="T208" s="116">
        <v>1.2E-2</v>
      </c>
      <c r="U208" s="31">
        <v>2</v>
      </c>
      <c r="V208" s="31">
        <v>1</v>
      </c>
      <c r="W208" s="116">
        <v>4</v>
      </c>
      <c r="X208" s="511">
        <v>4.3999999999999997E-2</v>
      </c>
      <c r="Y208" s="511">
        <v>1.4E-2</v>
      </c>
      <c r="Z208" s="511">
        <v>1.2E-2</v>
      </c>
      <c r="AA208" s="643">
        <v>0.6</v>
      </c>
      <c r="AB208" s="29" t="s">
        <v>326</v>
      </c>
      <c r="AC208" s="643">
        <v>0.1</v>
      </c>
      <c r="AD208" s="32"/>
      <c r="AE208" s="536"/>
      <c r="AF208" s="536"/>
      <c r="AG208" s="532"/>
      <c r="AH208" s="32"/>
      <c r="AI208" s="532"/>
      <c r="AJ208" s="532"/>
      <c r="AK208" s="32"/>
      <c r="AL208" s="116"/>
      <c r="AM208" s="116"/>
      <c r="AN208" s="104">
        <v>7.7243207098862038E-2</v>
      </c>
      <c r="AO208" s="11">
        <v>36.459299999999999</v>
      </c>
      <c r="AP208" s="11">
        <v>22.766999999999999</v>
      </c>
      <c r="AQ208" s="11">
        <v>52.628900999999999</v>
      </c>
      <c r="AR208" s="10">
        <v>1025.1098999999999</v>
      </c>
      <c r="AS208" s="11">
        <v>7.6784999999999997</v>
      </c>
      <c r="AT208" s="10">
        <v>110.03700000000001</v>
      </c>
      <c r="AU208" s="11">
        <v>8.2609999999999992</v>
      </c>
      <c r="AV208" s="11">
        <v>0.20449999999999999</v>
      </c>
      <c r="AW208" s="11">
        <v>0.626</v>
      </c>
      <c r="AX208" s="11">
        <v>36.438299999999998</v>
      </c>
      <c r="AY208" s="11">
        <v>22.73</v>
      </c>
      <c r="AZ208" s="11">
        <v>52.563564</v>
      </c>
      <c r="BA208" s="10">
        <v>1025.1152</v>
      </c>
      <c r="BB208" s="11">
        <v>7.7941000000000003</v>
      </c>
      <c r="BC208" s="10">
        <v>111.607</v>
      </c>
      <c r="BD208" s="11">
        <v>8.2650000000000006</v>
      </c>
      <c r="BE208" s="11">
        <v>0.2898</v>
      </c>
      <c r="BF208" s="11">
        <v>0.72640000000000005</v>
      </c>
      <c r="BG208" s="11">
        <v>8.8000000000000007</v>
      </c>
    </row>
    <row r="209" spans="1:59">
      <c r="A209" s="29" t="s">
        <v>364</v>
      </c>
      <c r="B209" s="33">
        <v>43472</v>
      </c>
      <c r="C209" s="511">
        <v>1.0893589243057473</v>
      </c>
      <c r="D209" s="643">
        <v>1.1000000000000001</v>
      </c>
      <c r="E209" s="604">
        <v>1</v>
      </c>
      <c r="F209" s="604">
        <v>1.1100000000000001</v>
      </c>
      <c r="G209" s="604">
        <v>4.47</v>
      </c>
      <c r="H209" s="604">
        <v>1.1599999999999999</v>
      </c>
      <c r="I209" s="29" t="s">
        <v>348</v>
      </c>
      <c r="J209" s="643">
        <v>4</v>
      </c>
      <c r="K209" s="29" t="s">
        <v>349</v>
      </c>
      <c r="L209" s="604">
        <v>1</v>
      </c>
      <c r="M209" s="604">
        <v>17.899999999999999</v>
      </c>
      <c r="N209" s="604">
        <v>151</v>
      </c>
      <c r="O209" s="643">
        <v>18</v>
      </c>
      <c r="P209" s="643">
        <v>150</v>
      </c>
      <c r="Q209" s="116">
        <v>1E-3</v>
      </c>
      <c r="R209" s="116">
        <v>6.9000000000000006E-2</v>
      </c>
      <c r="S209" s="116">
        <v>2.1000000000000001E-2</v>
      </c>
      <c r="T209" s="116">
        <v>1.7999999999999999E-2</v>
      </c>
      <c r="U209" s="31">
        <v>2</v>
      </c>
      <c r="V209" s="31">
        <v>1</v>
      </c>
      <c r="W209" s="116">
        <v>4</v>
      </c>
      <c r="X209" s="511">
        <v>6.8000000000000005E-2</v>
      </c>
      <c r="Y209" s="511">
        <v>0.02</v>
      </c>
      <c r="Z209" s="511">
        <v>1.6999999999999998E-2</v>
      </c>
      <c r="AA209" s="643">
        <v>1</v>
      </c>
      <c r="AB209" s="29" t="s">
        <v>326</v>
      </c>
      <c r="AC209" s="643">
        <v>0.2</v>
      </c>
      <c r="AD209" s="32"/>
      <c r="AE209" s="536"/>
      <c r="AF209" s="536"/>
      <c r="AG209" s="532"/>
      <c r="AH209" s="32"/>
      <c r="AI209" s="532"/>
      <c r="AJ209" s="532"/>
      <c r="AK209" s="32"/>
      <c r="AL209" s="116"/>
      <c r="AM209" s="116"/>
      <c r="AN209" s="104">
        <v>8.4384655052552007E-2</v>
      </c>
      <c r="AO209" s="11">
        <v>36.665399999999998</v>
      </c>
      <c r="AP209" s="11">
        <v>22.811399999999999</v>
      </c>
      <c r="AQ209" s="11">
        <v>52.940668000000002</v>
      </c>
      <c r="AR209" s="10">
        <v>1025.2530999999999</v>
      </c>
      <c r="AS209" s="11">
        <v>7.2689000000000004</v>
      </c>
      <c r="AT209" s="10">
        <v>104.372</v>
      </c>
      <c r="AU209" s="11">
        <v>8.2550000000000008</v>
      </c>
      <c r="AV209" s="11">
        <v>0.43459999999999999</v>
      </c>
      <c r="AW209" s="11">
        <v>0.69330000000000003</v>
      </c>
      <c r="AX209" s="11">
        <v>36.668300000000002</v>
      </c>
      <c r="AY209" s="11">
        <v>22.825399999999998</v>
      </c>
      <c r="AZ209" s="11">
        <v>52.960552999999997</v>
      </c>
      <c r="BA209" s="10">
        <v>1025.2628999999999</v>
      </c>
      <c r="BB209" s="11">
        <v>7.2938999999999998</v>
      </c>
      <c r="BC209" s="10">
        <v>104.759</v>
      </c>
      <c r="BD209" s="11">
        <v>8.2569999999999997</v>
      </c>
      <c r="BE209" s="11">
        <v>0.35599999999999998</v>
      </c>
      <c r="BF209" s="11">
        <v>0.75829999999999997</v>
      </c>
      <c r="BG209" s="11">
        <v>7.7</v>
      </c>
    </row>
    <row r="210" spans="1:59">
      <c r="A210" s="29" t="s">
        <v>364</v>
      </c>
      <c r="B210" s="33">
        <v>43479</v>
      </c>
      <c r="C210" s="511">
        <v>1.1609478549054244</v>
      </c>
      <c r="D210" s="643">
        <v>1.2</v>
      </c>
      <c r="E210" s="604">
        <v>1</v>
      </c>
      <c r="F210" s="604">
        <v>1.49</v>
      </c>
      <c r="G210" s="604">
        <v>5.27</v>
      </c>
      <c r="H210" s="604">
        <v>1.1599999999999999</v>
      </c>
      <c r="I210" s="29" t="s">
        <v>348</v>
      </c>
      <c r="J210" s="643">
        <v>5</v>
      </c>
      <c r="K210" s="29" t="s">
        <v>349</v>
      </c>
      <c r="L210" s="604">
        <v>1</v>
      </c>
      <c r="M210" s="604">
        <v>15.4</v>
      </c>
      <c r="N210" s="604">
        <v>116</v>
      </c>
      <c r="O210" s="643">
        <v>15</v>
      </c>
      <c r="P210" s="643">
        <v>120</v>
      </c>
      <c r="Q210" s="511">
        <v>1E-3</v>
      </c>
      <c r="R210" s="511">
        <v>3.4000000000000002E-2</v>
      </c>
      <c r="S210" s="511">
        <v>1.0999999999999999E-2</v>
      </c>
      <c r="T210" s="511">
        <v>8.9999999999999993E-3</v>
      </c>
      <c r="U210" s="31">
        <v>2</v>
      </c>
      <c r="V210" s="31">
        <v>1</v>
      </c>
      <c r="W210" s="29">
        <v>4</v>
      </c>
      <c r="X210" s="511">
        <v>3.3000000000000002E-2</v>
      </c>
      <c r="Y210" s="511">
        <v>9.9999999999999985E-3</v>
      </c>
      <c r="Z210" s="511">
        <v>8.0000000000000002E-3</v>
      </c>
      <c r="AA210" s="643">
        <v>0.5</v>
      </c>
      <c r="AB210" s="29" t="s">
        <v>326</v>
      </c>
      <c r="AC210" s="29" t="s">
        <v>326</v>
      </c>
      <c r="AD210" s="32"/>
      <c r="AE210" s="536"/>
      <c r="AF210" s="536"/>
      <c r="AG210" s="532"/>
      <c r="AH210" s="32"/>
      <c r="AI210" s="532"/>
      <c r="AJ210" s="532"/>
      <c r="AK210" s="32"/>
      <c r="AL210" s="116"/>
      <c r="AM210" s="116"/>
      <c r="AN210" s="104">
        <v>0.12837887757996613</v>
      </c>
      <c r="AO210" s="11">
        <v>36.662199999999999</v>
      </c>
      <c r="AP210" s="11">
        <v>23.171500000000002</v>
      </c>
      <c r="AQ210" s="11">
        <v>53.324081999999997</v>
      </c>
      <c r="AR210" s="10">
        <v>1025.1469</v>
      </c>
      <c r="AS210" s="11">
        <v>7.2004999999999999</v>
      </c>
      <c r="AT210" s="10">
        <v>104.04</v>
      </c>
      <c r="AU210" s="11">
        <v>8.1523000000000003</v>
      </c>
      <c r="AV210" s="11">
        <v>0.38090000000000002</v>
      </c>
      <c r="AW210" s="11">
        <v>0.59299999999999997</v>
      </c>
      <c r="AX210" s="11">
        <v>36.661499999999997</v>
      </c>
      <c r="AY210" s="11">
        <v>23.179600000000001</v>
      </c>
      <c r="AZ210" s="11">
        <v>53.333120999999998</v>
      </c>
      <c r="BA210" s="10">
        <v>1025.1554000000001</v>
      </c>
      <c r="BB210" s="11">
        <v>7.2343000000000002</v>
      </c>
      <c r="BC210" s="10">
        <v>104.542</v>
      </c>
      <c r="BD210" s="11">
        <v>8.1523000000000003</v>
      </c>
      <c r="BE210" s="11">
        <v>0.3538</v>
      </c>
      <c r="BF210" s="11">
        <v>0.5867</v>
      </c>
      <c r="BG210" s="11">
        <v>4.2</v>
      </c>
    </row>
    <row r="211" spans="1:59">
      <c r="A211" s="29" t="s">
        <v>364</v>
      </c>
      <c r="B211" s="33">
        <v>43486</v>
      </c>
      <c r="C211" s="511">
        <v>0.55273353566065153</v>
      </c>
      <c r="D211" s="643">
        <v>0.6</v>
      </c>
      <c r="E211" s="604">
        <v>1</v>
      </c>
      <c r="F211" s="604">
        <v>-0.55100000000000005</v>
      </c>
      <c r="G211" s="604">
        <v>3.51</v>
      </c>
      <c r="H211" s="604">
        <v>0.47899999999999998</v>
      </c>
      <c r="I211" s="29" t="s">
        <v>348</v>
      </c>
      <c r="J211" s="643">
        <v>4</v>
      </c>
      <c r="K211" s="29" t="s">
        <v>349</v>
      </c>
      <c r="L211" s="604">
        <v>1</v>
      </c>
      <c r="M211" s="604">
        <v>18.399999999999999</v>
      </c>
      <c r="N211" s="604">
        <v>157</v>
      </c>
      <c r="O211" s="643">
        <v>18</v>
      </c>
      <c r="P211" s="643">
        <v>160</v>
      </c>
      <c r="Q211" s="511">
        <v>1E-3</v>
      </c>
      <c r="R211" s="511">
        <v>6.7000000000000004E-2</v>
      </c>
      <c r="S211" s="511">
        <v>0.02</v>
      </c>
      <c r="T211" s="511">
        <v>1.6E-2</v>
      </c>
      <c r="U211" s="31">
        <v>2</v>
      </c>
      <c r="V211" s="31">
        <v>1</v>
      </c>
      <c r="W211" s="29">
        <v>4</v>
      </c>
      <c r="X211" s="511">
        <v>6.6000000000000003E-2</v>
      </c>
      <c r="Y211" s="511">
        <v>1.9E-2</v>
      </c>
      <c r="Z211" s="511">
        <v>1.4999999999999999E-2</v>
      </c>
      <c r="AA211" s="643">
        <v>0.9</v>
      </c>
      <c r="AB211" s="29" t="s">
        <v>326</v>
      </c>
      <c r="AC211" s="643">
        <v>0.1</v>
      </c>
      <c r="AD211" s="32"/>
      <c r="AE211" s="536"/>
      <c r="AF211" s="536"/>
      <c r="AG211" s="532"/>
      <c r="AH211" s="32"/>
      <c r="AI211" s="32"/>
      <c r="AJ211" s="32"/>
      <c r="AK211" s="532"/>
      <c r="AL211" s="532"/>
      <c r="AM211" s="32"/>
      <c r="AN211" s="104">
        <v>0.13334152904614083</v>
      </c>
      <c r="AO211" s="11">
        <v>36.704599999999999</v>
      </c>
      <c r="AP211" s="11">
        <v>23.6797</v>
      </c>
      <c r="AQ211" s="11">
        <v>53.927352999999997</v>
      </c>
      <c r="AR211" s="10">
        <v>1025.0292999999999</v>
      </c>
      <c r="AS211" s="11">
        <v>7.2316000000000003</v>
      </c>
      <c r="AT211" s="10">
        <v>105.43899999999999</v>
      </c>
      <c r="AU211" s="11">
        <v>8.0749999999999993</v>
      </c>
      <c r="AV211" s="11">
        <v>1.1704000000000001</v>
      </c>
      <c r="AW211" s="11">
        <v>0.92700000000000005</v>
      </c>
      <c r="AX211" s="11">
        <v>36.705399999999997</v>
      </c>
      <c r="AY211" s="11">
        <v>23.6557</v>
      </c>
      <c r="AZ211" s="11">
        <v>53.903640000000003</v>
      </c>
      <c r="BA211" s="10">
        <v>1025.049</v>
      </c>
      <c r="BB211" s="11">
        <v>7.2609000000000004</v>
      </c>
      <c r="BC211" s="10">
        <v>105.82299999999999</v>
      </c>
      <c r="BD211" s="11">
        <v>8.077</v>
      </c>
      <c r="BE211" s="11">
        <v>0.74139999999999995</v>
      </c>
      <c r="BF211" s="11">
        <v>0.97260000000000002</v>
      </c>
      <c r="BG211" s="11">
        <v>3.4</v>
      </c>
    </row>
    <row r="212" spans="1:59">
      <c r="A212" s="29" t="s">
        <v>364</v>
      </c>
      <c r="B212" s="33">
        <v>43494</v>
      </c>
      <c r="C212" s="511">
        <v>0.73450928227768031</v>
      </c>
      <c r="D212" s="643">
        <v>0.7</v>
      </c>
      <c r="E212" s="604">
        <v>1</v>
      </c>
      <c r="F212" s="604">
        <v>0.32100000000000001</v>
      </c>
      <c r="G212" s="604">
        <v>2.67</v>
      </c>
      <c r="H212" s="604">
        <v>0.36</v>
      </c>
      <c r="I212" s="29" t="s">
        <v>348</v>
      </c>
      <c r="J212" s="643">
        <v>3</v>
      </c>
      <c r="K212" s="29" t="s">
        <v>349</v>
      </c>
      <c r="L212" s="604">
        <v>1</v>
      </c>
      <c r="M212" s="604">
        <v>15.4</v>
      </c>
      <c r="N212" s="604">
        <v>117</v>
      </c>
      <c r="O212" s="643">
        <v>15</v>
      </c>
      <c r="P212" s="643">
        <v>120</v>
      </c>
      <c r="Q212" s="511">
        <v>2E-3</v>
      </c>
      <c r="R212" s="511">
        <v>5.2999999999999999E-2</v>
      </c>
      <c r="S212" s="511">
        <v>1.7999999999999999E-2</v>
      </c>
      <c r="T212" s="511">
        <v>1.4999999999999999E-2</v>
      </c>
      <c r="U212" s="31">
        <v>2</v>
      </c>
      <c r="V212" s="31">
        <v>1</v>
      </c>
      <c r="W212" s="29">
        <v>5</v>
      </c>
      <c r="X212" s="511">
        <v>5.0999999999999997E-2</v>
      </c>
      <c r="Y212" s="511">
        <v>1.6E-2</v>
      </c>
      <c r="Z212" s="511">
        <v>1.2999999999999999E-2</v>
      </c>
      <c r="AA212" s="643">
        <v>0.6</v>
      </c>
      <c r="AB212" s="29" t="s">
        <v>326</v>
      </c>
      <c r="AC212" s="643">
        <v>0.1</v>
      </c>
      <c r="AD212" s="32"/>
      <c r="AE212" s="536"/>
      <c r="AF212" s="536"/>
      <c r="AG212" s="532"/>
      <c r="AH212" s="32"/>
      <c r="AI212" s="532"/>
      <c r="AJ212" s="532"/>
      <c r="AK212" s="32"/>
      <c r="AL212" s="116"/>
      <c r="AM212" s="116"/>
      <c r="AN212" s="104">
        <v>9.3092100376581985E-2</v>
      </c>
      <c r="AO212" s="11">
        <v>36.770400000000002</v>
      </c>
      <c r="AP212" s="11">
        <v>22.142700000000001</v>
      </c>
      <c r="AQ212" s="11">
        <v>52.355927000000001</v>
      </c>
      <c r="AR212" s="10">
        <v>1025.5246</v>
      </c>
      <c r="AS212" s="11">
        <v>7.1830999999999996</v>
      </c>
      <c r="AT212" s="10">
        <v>101.999</v>
      </c>
      <c r="AU212" s="11">
        <v>8.0719999999999992</v>
      </c>
      <c r="AV212" s="11">
        <v>0.38540000000000002</v>
      </c>
      <c r="AW212" s="11">
        <v>0.6855</v>
      </c>
      <c r="AX212" s="11">
        <v>36.769399999999997</v>
      </c>
      <c r="AY212" s="11">
        <v>22.136700000000001</v>
      </c>
      <c r="AZ212" s="11">
        <v>52.349524000000002</v>
      </c>
      <c r="BA212" s="10">
        <v>1025.5377000000001</v>
      </c>
      <c r="BB212" s="11">
        <v>7.1657000000000002</v>
      </c>
      <c r="BC212" s="10">
        <v>101.74</v>
      </c>
      <c r="BD212" s="11">
        <v>8.0719999999999992</v>
      </c>
      <c r="BE212" s="11">
        <v>0.37069999999999997</v>
      </c>
      <c r="BF212" s="11">
        <v>0.79239999999999999</v>
      </c>
      <c r="BG212" s="11">
        <v>7.4</v>
      </c>
    </row>
    <row r="213" spans="1:59">
      <c r="A213" s="29" t="s">
        <v>364</v>
      </c>
      <c r="B213" s="33">
        <v>43500</v>
      </c>
      <c r="C213" s="511">
        <v>1.2933980666795206</v>
      </c>
      <c r="D213" s="643">
        <v>1.3</v>
      </c>
      <c r="E213" s="604">
        <v>1</v>
      </c>
      <c r="F213" s="604">
        <v>1.21</v>
      </c>
      <c r="G213" s="604">
        <v>3.38</v>
      </c>
      <c r="H213" s="604">
        <v>4.42</v>
      </c>
      <c r="I213" s="29" t="s">
        <v>348</v>
      </c>
      <c r="J213" s="643">
        <v>3</v>
      </c>
      <c r="K213" s="643">
        <v>4</v>
      </c>
      <c r="L213" s="604">
        <v>1</v>
      </c>
      <c r="M213" s="604">
        <v>14.4</v>
      </c>
      <c r="N213" s="604">
        <v>112</v>
      </c>
      <c r="O213" s="643">
        <v>14</v>
      </c>
      <c r="P213" s="643">
        <v>110</v>
      </c>
      <c r="Q213" s="511">
        <v>0</v>
      </c>
      <c r="R213" s="511">
        <v>3.3000000000000002E-2</v>
      </c>
      <c r="S213" s="511">
        <v>0.01</v>
      </c>
      <c r="T213" s="511">
        <v>8.0000000000000002E-3</v>
      </c>
      <c r="U213" s="31">
        <v>2</v>
      </c>
      <c r="V213" s="31">
        <v>1</v>
      </c>
      <c r="W213" s="29">
        <v>4</v>
      </c>
      <c r="X213" s="511">
        <v>3.3000000000000002E-2</v>
      </c>
      <c r="Y213" s="511">
        <v>0.01</v>
      </c>
      <c r="Z213" s="511">
        <v>8.0000000000000002E-3</v>
      </c>
      <c r="AA213" s="643">
        <v>0.5</v>
      </c>
      <c r="AB213" s="29" t="s">
        <v>326</v>
      </c>
      <c r="AC213" s="29" t="s">
        <v>326</v>
      </c>
      <c r="AD213" s="32"/>
      <c r="AE213" s="536"/>
      <c r="AF213" s="536"/>
      <c r="AG213" s="532"/>
      <c r="AH213" s="32"/>
      <c r="AI213" s="532"/>
      <c r="AJ213" s="532"/>
      <c r="AK213" s="32"/>
      <c r="AL213" s="116"/>
      <c r="AM213" s="116"/>
      <c r="AN213" s="104">
        <v>9.6996953997983429E-2</v>
      </c>
      <c r="AO213" s="11">
        <v>36.560899999999997</v>
      </c>
      <c r="AP213" s="11">
        <v>22.010200000000001</v>
      </c>
      <c r="AQ213" s="11">
        <v>51.949513000000003</v>
      </c>
      <c r="AR213" s="10">
        <v>1025.4028000000001</v>
      </c>
      <c r="AS213" s="11">
        <v>7.1955999999999998</v>
      </c>
      <c r="AT213" s="10">
        <v>101.813</v>
      </c>
      <c r="AU213" s="11">
        <v>8.1489999999999991</v>
      </c>
      <c r="AV213" s="11">
        <v>0.47770000000000001</v>
      </c>
      <c r="AW213" s="11">
        <v>0.68559999999999999</v>
      </c>
      <c r="AX213" s="11">
        <v>36.586799999999997</v>
      </c>
      <c r="AY213" s="11">
        <v>21.940899999999999</v>
      </c>
      <c r="AZ213" s="11">
        <v>51.909379000000001</v>
      </c>
      <c r="BA213" s="10">
        <v>1025.4544000000001</v>
      </c>
      <c r="BB213" s="11">
        <v>7.4218999999999999</v>
      </c>
      <c r="BC213" s="10">
        <v>104.902</v>
      </c>
      <c r="BD213" s="11">
        <v>8.1560000000000006</v>
      </c>
      <c r="BE213" s="11">
        <v>0.4652</v>
      </c>
      <c r="BF213" s="11">
        <v>0.72870000000000001</v>
      </c>
      <c r="BG213" s="11">
        <v>5.2</v>
      </c>
    </row>
    <row r="214" spans="1:59">
      <c r="A214" s="29" t="s">
        <v>364</v>
      </c>
      <c r="B214" s="33">
        <v>43507</v>
      </c>
      <c r="C214" s="511">
        <v>1.0947415363545165</v>
      </c>
      <c r="D214" s="643">
        <v>1.1000000000000001</v>
      </c>
      <c r="E214" s="604">
        <v>1</v>
      </c>
      <c r="F214" s="604">
        <v>1.1399999999999999</v>
      </c>
      <c r="G214" s="604">
        <v>3.98</v>
      </c>
      <c r="H214" s="604">
        <v>2.52</v>
      </c>
      <c r="I214" s="29" t="s">
        <v>348</v>
      </c>
      <c r="J214" s="643">
        <v>4</v>
      </c>
      <c r="K214" s="643">
        <v>3</v>
      </c>
      <c r="L214" s="116">
        <v>1</v>
      </c>
      <c r="M214" s="116">
        <v>15</v>
      </c>
      <c r="N214" s="116">
        <v>118</v>
      </c>
      <c r="O214" s="643">
        <v>15</v>
      </c>
      <c r="P214" s="643">
        <v>120</v>
      </c>
      <c r="Q214" s="511">
        <v>2E-3</v>
      </c>
      <c r="R214" s="511">
        <v>4.8000000000000001E-2</v>
      </c>
      <c r="S214" s="511">
        <v>1.7999999999999999E-2</v>
      </c>
      <c r="T214" s="511">
        <v>1.2999999999999999E-2</v>
      </c>
      <c r="U214" s="31">
        <v>2</v>
      </c>
      <c r="V214" s="31">
        <v>1</v>
      </c>
      <c r="W214" s="29">
        <v>6</v>
      </c>
      <c r="X214" s="511">
        <v>4.5999999999999999E-2</v>
      </c>
      <c r="Y214" s="511">
        <v>1.6E-2</v>
      </c>
      <c r="Z214" s="511">
        <v>1.0999999999999999E-2</v>
      </c>
      <c r="AA214" s="643">
        <v>0.4</v>
      </c>
      <c r="AB214" s="29" t="s">
        <v>326</v>
      </c>
      <c r="AC214" s="29" t="s">
        <v>326</v>
      </c>
      <c r="AD214" s="32"/>
      <c r="AE214" s="536"/>
      <c r="AF214" s="536"/>
      <c r="AG214" s="532"/>
      <c r="AH214" s="32"/>
      <c r="AI214" s="532"/>
      <c r="AJ214" s="532"/>
      <c r="AK214" s="32"/>
      <c r="AL214" s="116"/>
      <c r="AM214" s="116"/>
      <c r="AN214" s="104">
        <v>8.6814118295624534E-2</v>
      </c>
      <c r="AO214" s="11">
        <v>36.7547</v>
      </c>
      <c r="AP214" s="11">
        <v>23.0059</v>
      </c>
      <c r="AQ214" s="11">
        <v>53.264626</v>
      </c>
      <c r="AR214" s="10">
        <v>1025.2644</v>
      </c>
      <c r="AS214" s="11">
        <v>7.8244999999999996</v>
      </c>
      <c r="AT214" s="10">
        <v>112.79</v>
      </c>
      <c r="AU214" s="11">
        <v>8.1389999999999993</v>
      </c>
      <c r="AV214" s="11">
        <v>0.42820000000000003</v>
      </c>
      <c r="AW214" s="11">
        <v>0.63990000000000002</v>
      </c>
      <c r="AX214" s="11">
        <v>36.752200000000002</v>
      </c>
      <c r="AY214" s="11">
        <v>23.031500000000001</v>
      </c>
      <c r="AZ214" s="11">
        <v>53.290351000000001</v>
      </c>
      <c r="BA214" s="10">
        <v>1025.2674999999999</v>
      </c>
      <c r="BB214" s="11">
        <v>7.9546999999999999</v>
      </c>
      <c r="BC214" s="10">
        <v>114.717</v>
      </c>
      <c r="BD214" s="11">
        <v>8.1430000000000007</v>
      </c>
      <c r="BE214" s="11">
        <v>0.2787</v>
      </c>
      <c r="BF214" s="11">
        <v>0.65500000000000003</v>
      </c>
      <c r="BG214" s="11">
        <v>6.4</v>
      </c>
    </row>
    <row r="215" spans="1:59">
      <c r="A215" s="29" t="s">
        <v>364</v>
      </c>
      <c r="B215" s="33">
        <v>43514</v>
      </c>
      <c r="C215" s="511">
        <v>1.3974840957982948</v>
      </c>
      <c r="D215" s="643">
        <v>1.4</v>
      </c>
      <c r="E215" s="604">
        <v>1</v>
      </c>
      <c r="F215" s="604">
        <v>1.42</v>
      </c>
      <c r="G215" s="604">
        <v>3.44</v>
      </c>
      <c r="H215" s="604">
        <v>1.39</v>
      </c>
      <c r="I215" s="29" t="s">
        <v>348</v>
      </c>
      <c r="J215" s="643">
        <v>3</v>
      </c>
      <c r="K215" s="29" t="s">
        <v>349</v>
      </c>
      <c r="L215" s="116">
        <v>1</v>
      </c>
      <c r="M215" s="116">
        <v>14.4</v>
      </c>
      <c r="N215" s="116">
        <v>126</v>
      </c>
      <c r="O215" s="643">
        <v>14</v>
      </c>
      <c r="P215" s="643">
        <v>130</v>
      </c>
      <c r="Q215" s="511">
        <v>1E-3</v>
      </c>
      <c r="R215" s="511">
        <v>5.1999999999999998E-2</v>
      </c>
      <c r="S215" s="511">
        <v>1.7999999999999999E-2</v>
      </c>
      <c r="T215" s="511">
        <v>1.2999999999999999E-2</v>
      </c>
      <c r="U215" s="31">
        <v>2</v>
      </c>
      <c r="V215" s="31">
        <v>1</v>
      </c>
      <c r="W215" s="29">
        <v>6</v>
      </c>
      <c r="X215" s="511">
        <v>5.0999999999999997E-2</v>
      </c>
      <c r="Y215" s="511">
        <v>1.6999999999999998E-2</v>
      </c>
      <c r="Z215" s="511">
        <v>1.2E-2</v>
      </c>
      <c r="AA215" s="643">
        <v>0.5</v>
      </c>
      <c r="AB215" s="29" t="s">
        <v>326</v>
      </c>
      <c r="AC215" s="29" t="s">
        <v>326</v>
      </c>
      <c r="AD215" s="32"/>
      <c r="AE215" s="536"/>
      <c r="AF215" s="536"/>
      <c r="AG215" s="532"/>
      <c r="AH215" s="32"/>
      <c r="AI215" s="603"/>
      <c r="AJ215" s="532"/>
      <c r="AK215" s="32"/>
      <c r="AL215" s="116"/>
      <c r="AM215" s="116"/>
      <c r="AN215" s="104">
        <v>0.1179712400582633</v>
      </c>
      <c r="AO215" s="11">
        <v>36.4893</v>
      </c>
      <c r="AP215" s="11">
        <v>22.601099999999999</v>
      </c>
      <c r="AQ215" s="11">
        <v>52.489885000000001</v>
      </c>
      <c r="AR215" s="10">
        <v>1025.1797999999999</v>
      </c>
      <c r="AS215" s="11">
        <v>7.5049999999999999</v>
      </c>
      <c r="AT215" s="10">
        <v>107.25700000000001</v>
      </c>
      <c r="AU215" s="11">
        <v>8.157</v>
      </c>
      <c r="AV215" s="11">
        <v>0.2379</v>
      </c>
      <c r="AW215" s="11">
        <v>0.73799999999999999</v>
      </c>
      <c r="AX215" s="11">
        <v>36.485500000000002</v>
      </c>
      <c r="AY215" s="11">
        <v>22.551300000000001</v>
      </c>
      <c r="AZ215" s="11">
        <v>52.432988999999999</v>
      </c>
      <c r="BA215" s="10">
        <v>1025.2030999999999</v>
      </c>
      <c r="BB215" s="11">
        <v>7.6163999999999996</v>
      </c>
      <c r="BC215" s="10">
        <v>108.751</v>
      </c>
      <c r="BD215" s="11">
        <v>8.16</v>
      </c>
      <c r="BE215" s="11">
        <v>0.25019999999999998</v>
      </c>
      <c r="BF215" s="11">
        <v>0.76690000000000003</v>
      </c>
      <c r="BG215" s="11">
        <v>7.4</v>
      </c>
    </row>
    <row r="216" spans="1:59">
      <c r="A216" s="29" t="s">
        <v>364</v>
      </c>
      <c r="B216" s="33">
        <v>43521</v>
      </c>
      <c r="C216" s="511">
        <v>1.9361528920876101</v>
      </c>
      <c r="D216" s="643">
        <v>1.9</v>
      </c>
      <c r="E216" s="604">
        <v>1</v>
      </c>
      <c r="F216" s="604">
        <v>2.39</v>
      </c>
      <c r="G216" s="604">
        <v>5.1100000000000003</v>
      </c>
      <c r="H216" s="604">
        <v>6.15</v>
      </c>
      <c r="I216" s="29" t="s">
        <v>348</v>
      </c>
      <c r="J216" s="643">
        <v>5</v>
      </c>
      <c r="K216" s="643">
        <v>6</v>
      </c>
      <c r="L216" s="116">
        <v>1</v>
      </c>
      <c r="M216" s="116">
        <v>15.4</v>
      </c>
      <c r="N216" s="116">
        <v>125</v>
      </c>
      <c r="O216" s="643">
        <v>15</v>
      </c>
      <c r="P216" s="643">
        <v>120</v>
      </c>
      <c r="Q216" s="511">
        <v>-1E-3</v>
      </c>
      <c r="R216" s="511">
        <v>2.4E-2</v>
      </c>
      <c r="S216" s="511">
        <v>7.0000000000000001E-3</v>
      </c>
      <c r="T216" s="511">
        <v>5.0000000000000001E-3</v>
      </c>
      <c r="U216" s="31">
        <v>2</v>
      </c>
      <c r="V216" s="31">
        <v>1</v>
      </c>
      <c r="W216" s="29">
        <v>4</v>
      </c>
      <c r="X216" s="511">
        <v>2.5000000000000001E-2</v>
      </c>
      <c r="Y216" s="511">
        <v>8.0000000000000002E-3</v>
      </c>
      <c r="Z216" s="511">
        <v>6.0000000000000001E-3</v>
      </c>
      <c r="AA216" s="643">
        <v>0.4</v>
      </c>
      <c r="AB216" s="29" t="s">
        <v>326</v>
      </c>
      <c r="AC216" s="29" t="s">
        <v>326</v>
      </c>
      <c r="AD216" s="32"/>
      <c r="AE216" s="536"/>
      <c r="AF216" s="536"/>
      <c r="AG216" s="532"/>
      <c r="AH216" s="32"/>
      <c r="AI216" s="603"/>
      <c r="AJ216" s="532"/>
      <c r="AK216" s="32"/>
      <c r="AL216" s="116"/>
      <c r="AM216" s="116"/>
      <c r="AN216" s="104">
        <v>9.729863415195257E-2</v>
      </c>
      <c r="AO216" s="11">
        <v>36.546399999999998</v>
      </c>
      <c r="AP216" s="11">
        <v>23.474299999999999</v>
      </c>
      <c r="AQ216" s="11">
        <v>53.500168000000002</v>
      </c>
      <c r="AR216" s="10">
        <v>1024.9712</v>
      </c>
      <c r="AS216" s="11">
        <v>7.1409000000000002</v>
      </c>
      <c r="AT216" s="10">
        <v>103.65300000000001</v>
      </c>
      <c r="AU216" s="11">
        <v>8.1470000000000002</v>
      </c>
      <c r="AV216" s="11">
        <v>0.22</v>
      </c>
      <c r="AW216" s="11">
        <v>0.68089999999999995</v>
      </c>
      <c r="AX216" s="11">
        <v>36.540999999999997</v>
      </c>
      <c r="AY216" s="11">
        <v>23.4268</v>
      </c>
      <c r="AZ216" s="11">
        <v>53.443106</v>
      </c>
      <c r="BA216" s="10">
        <v>1024.9924000000001</v>
      </c>
      <c r="BB216" s="11">
        <v>7.2870999999999997</v>
      </c>
      <c r="BC216" s="10">
        <v>105.684</v>
      </c>
      <c r="BD216" s="11">
        <v>8.1549999999999994</v>
      </c>
      <c r="BE216" s="11">
        <v>0.1832</v>
      </c>
      <c r="BF216" s="11">
        <v>0.68259999999999998</v>
      </c>
      <c r="BG216" s="11">
        <v>8.6</v>
      </c>
    </row>
    <row r="217" spans="1:59">
      <c r="A217" s="29" t="s">
        <v>364</v>
      </c>
      <c r="B217" s="33">
        <v>43528</v>
      </c>
      <c r="C217" s="511">
        <v>1.7269720118188583</v>
      </c>
      <c r="D217" s="643">
        <v>1.7</v>
      </c>
      <c r="E217" s="604">
        <v>1</v>
      </c>
      <c r="F217" s="604">
        <v>1.97</v>
      </c>
      <c r="G217" s="604">
        <v>3.62</v>
      </c>
      <c r="H217" s="604">
        <v>2.85</v>
      </c>
      <c r="I217" s="29" t="s">
        <v>348</v>
      </c>
      <c r="J217" s="643">
        <v>4</v>
      </c>
      <c r="K217" s="643">
        <v>3</v>
      </c>
      <c r="L217" s="116">
        <v>1</v>
      </c>
      <c r="M217" s="116">
        <v>14.3</v>
      </c>
      <c r="N217" s="116">
        <v>127</v>
      </c>
      <c r="O217" s="643">
        <v>14</v>
      </c>
      <c r="P217" s="643">
        <v>130</v>
      </c>
      <c r="Q217" s="511">
        <v>1E-3</v>
      </c>
      <c r="R217" s="511">
        <v>3.1E-2</v>
      </c>
      <c r="S217" s="511">
        <v>8.9999999999999993E-3</v>
      </c>
      <c r="T217" s="511">
        <v>7.0000000000000001E-3</v>
      </c>
      <c r="U217" s="31">
        <v>2</v>
      </c>
      <c r="V217" s="31">
        <v>1</v>
      </c>
      <c r="W217" s="29">
        <v>2</v>
      </c>
      <c r="X217" s="511">
        <v>0.03</v>
      </c>
      <c r="Y217" s="511">
        <v>8.0000000000000002E-3</v>
      </c>
      <c r="Z217" s="511">
        <v>6.0000000000000001E-3</v>
      </c>
      <c r="AA217" s="643">
        <v>0.9</v>
      </c>
      <c r="AB217" s="29" t="s">
        <v>326</v>
      </c>
      <c r="AC217" s="29" t="s">
        <v>326</v>
      </c>
      <c r="AD217" s="32"/>
      <c r="AE217" s="536"/>
      <c r="AF217" s="536"/>
      <c r="AG217" s="532"/>
      <c r="AH217" s="32"/>
      <c r="AI217" s="603"/>
      <c r="AJ217" s="532"/>
      <c r="AK217" s="32"/>
      <c r="AL217" s="116"/>
      <c r="AM217" s="116"/>
      <c r="AN217" s="104">
        <v>0.10008846891339698</v>
      </c>
      <c r="AO217" s="11">
        <v>36.714100000000002</v>
      </c>
      <c r="AP217" s="11">
        <v>23.127600000000001</v>
      </c>
      <c r="AQ217" s="11">
        <v>53.343572000000002</v>
      </c>
      <c r="AR217" s="10">
        <v>1025.1981000000001</v>
      </c>
      <c r="AS217" s="11">
        <v>7.2276999999999996</v>
      </c>
      <c r="AT217" s="10">
        <v>104.384</v>
      </c>
      <c r="AU217" s="11">
        <v>8.109</v>
      </c>
      <c r="AV217" s="11">
        <v>0.1913</v>
      </c>
      <c r="AW217" s="11">
        <v>0.2767</v>
      </c>
      <c r="AX217" s="11">
        <v>36.6678</v>
      </c>
      <c r="AY217" s="11">
        <v>23.017900000000001</v>
      </c>
      <c r="AZ217" s="11">
        <v>53.167014000000002</v>
      </c>
      <c r="BA217" s="10">
        <v>1025.2071000000001</v>
      </c>
      <c r="BB217" s="11">
        <v>7.3174000000000001</v>
      </c>
      <c r="BC217" s="10">
        <v>105.45</v>
      </c>
      <c r="BD217" s="11">
        <v>8.1199999999999992</v>
      </c>
      <c r="BE217" s="11">
        <v>0.1981</v>
      </c>
      <c r="BF217" s="11">
        <v>0.73350000000000004</v>
      </c>
      <c r="BG217" s="11">
        <v>8.8000000000000007</v>
      </c>
    </row>
    <row r="218" spans="1:59">
      <c r="A218" s="29" t="s">
        <v>364</v>
      </c>
      <c r="B218" s="33">
        <v>43535</v>
      </c>
      <c r="C218" s="605">
        <v>1.866464493560541</v>
      </c>
      <c r="D218" s="643">
        <v>1.9</v>
      </c>
      <c r="E218" s="604">
        <v>1</v>
      </c>
      <c r="F218" s="604">
        <v>1.64</v>
      </c>
      <c r="G218" s="604">
        <v>5.35</v>
      </c>
      <c r="H218" s="604">
        <v>10.199999999999999</v>
      </c>
      <c r="I218" s="29" t="s">
        <v>348</v>
      </c>
      <c r="J218" s="643">
        <v>5</v>
      </c>
      <c r="K218" s="643">
        <v>10</v>
      </c>
      <c r="L218" s="116">
        <v>1</v>
      </c>
      <c r="M218" s="116">
        <v>15.9</v>
      </c>
      <c r="N218" s="116">
        <v>135</v>
      </c>
      <c r="O218" s="643">
        <v>16</v>
      </c>
      <c r="P218" s="643">
        <v>140</v>
      </c>
      <c r="Q218" s="511">
        <v>1.2999999999999999E-2</v>
      </c>
      <c r="R218" s="511">
        <v>5.3999999999999999E-2</v>
      </c>
      <c r="S218" s="511">
        <v>2.7E-2</v>
      </c>
      <c r="T218" s="511">
        <v>2.4E-2</v>
      </c>
      <c r="U218" s="31">
        <v>2</v>
      </c>
      <c r="V218" s="31">
        <v>1</v>
      </c>
      <c r="W218" s="29">
        <v>4</v>
      </c>
      <c r="X218" s="511">
        <v>4.1000000000000002E-2</v>
      </c>
      <c r="Y218" s="511">
        <v>1.4E-2</v>
      </c>
      <c r="Z218" s="511">
        <v>1.1000000000000001E-2</v>
      </c>
      <c r="AA218" s="643">
        <v>0.6</v>
      </c>
      <c r="AB218" s="29" t="s">
        <v>326</v>
      </c>
      <c r="AC218" s="643">
        <v>0.1</v>
      </c>
      <c r="AD218" s="32"/>
      <c r="AE218" s="536"/>
      <c r="AF218" s="536"/>
      <c r="AG218" s="532"/>
      <c r="AH218" s="32"/>
      <c r="AI218" s="603"/>
      <c r="AJ218" s="532"/>
      <c r="AK218" s="32"/>
      <c r="AL218" s="116"/>
      <c r="AM218" s="116"/>
      <c r="AN218" s="104">
        <v>0.11280371222662476</v>
      </c>
      <c r="AO218" s="11">
        <v>36.528399999999998</v>
      </c>
      <c r="AP218" s="11">
        <v>23.250299999999999</v>
      </c>
      <c r="AQ218" s="11">
        <v>53.235866999999999</v>
      </c>
      <c r="AR218" s="10">
        <v>1025.0216</v>
      </c>
      <c r="AS218" s="11">
        <v>6.9572000000000003</v>
      </c>
      <c r="AT218" s="10">
        <v>100.584</v>
      </c>
      <c r="AU218" s="11">
        <v>8.07</v>
      </c>
      <c r="AV218" s="11">
        <v>0.6169</v>
      </c>
      <c r="AW218" s="11">
        <v>0.84289999999999998</v>
      </c>
      <c r="AX218" s="11">
        <v>36.523699999999998</v>
      </c>
      <c r="AY218" s="11">
        <v>23.242699999999999</v>
      </c>
      <c r="AZ218" s="11">
        <v>53.223032000000003</v>
      </c>
      <c r="BA218" s="10">
        <v>1025.0338999999999</v>
      </c>
      <c r="BB218" s="11">
        <v>6.9946000000000002</v>
      </c>
      <c r="BC218" s="10">
        <v>101.10899999999999</v>
      </c>
      <c r="BD218" s="11">
        <v>8.077</v>
      </c>
      <c r="BE218" s="11">
        <v>0.4415</v>
      </c>
      <c r="BF218" s="11">
        <v>0.81330000000000002</v>
      </c>
      <c r="BG218" s="11">
        <v>6.4</v>
      </c>
    </row>
    <row r="219" spans="1:59">
      <c r="A219" s="29" t="s">
        <v>364</v>
      </c>
      <c r="B219" s="33">
        <v>43542</v>
      </c>
      <c r="C219" s="511">
        <v>2.1367363876112462</v>
      </c>
      <c r="D219" s="643">
        <v>2.1</v>
      </c>
      <c r="E219" s="604">
        <v>1</v>
      </c>
      <c r="F219" s="604">
        <v>2.0699999999999998</v>
      </c>
      <c r="G219" s="604">
        <v>3.62</v>
      </c>
      <c r="H219" s="604">
        <v>1.52</v>
      </c>
      <c r="I219" s="29" t="s">
        <v>348</v>
      </c>
      <c r="J219" s="643">
        <v>4</v>
      </c>
      <c r="K219" s="29" t="s">
        <v>349</v>
      </c>
      <c r="L219" s="116">
        <v>1</v>
      </c>
      <c r="M219" s="116">
        <v>16.2</v>
      </c>
      <c r="N219" s="116">
        <v>122</v>
      </c>
      <c r="O219" s="643">
        <v>16</v>
      </c>
      <c r="P219" s="643">
        <v>120</v>
      </c>
      <c r="Q219" s="116">
        <v>2E-3</v>
      </c>
      <c r="R219" s="116">
        <v>4.4999999999999998E-2</v>
      </c>
      <c r="S219" s="116">
        <v>1.6E-2</v>
      </c>
      <c r="T219" s="116">
        <v>1.2E-2</v>
      </c>
      <c r="U219" s="31">
        <v>2</v>
      </c>
      <c r="V219" s="31">
        <v>1</v>
      </c>
      <c r="W219" s="29">
        <v>4</v>
      </c>
      <c r="X219" s="511">
        <v>4.2999999999999997E-2</v>
      </c>
      <c r="Y219" s="511">
        <v>1.4E-2</v>
      </c>
      <c r="Z219" s="511">
        <v>0.01</v>
      </c>
      <c r="AA219" s="643">
        <v>0.6</v>
      </c>
      <c r="AB219" s="29" t="s">
        <v>326</v>
      </c>
      <c r="AC219" s="29" t="s">
        <v>326</v>
      </c>
      <c r="AD219" s="32"/>
      <c r="AE219" s="536"/>
      <c r="AF219" s="536"/>
      <c r="AG219" s="532"/>
      <c r="AH219" s="32"/>
      <c r="AI219" s="603"/>
      <c r="AJ219" s="532"/>
      <c r="AK219" s="32"/>
      <c r="AL219" s="116"/>
      <c r="AM219" s="116"/>
      <c r="AN219" s="104">
        <v>0.1092080604061243</v>
      </c>
      <c r="AO219" s="11">
        <v>36.644399999999997</v>
      </c>
      <c r="AP219" s="11">
        <v>23.7834</v>
      </c>
      <c r="AQ219" s="11">
        <v>53.960746</v>
      </c>
      <c r="AR219" s="10">
        <v>1024.9525000000001</v>
      </c>
      <c r="AS219" s="11">
        <v>7.9912999999999998</v>
      </c>
      <c r="AT219" s="10">
        <v>116.682</v>
      </c>
      <c r="AU219" s="11">
        <v>8.11</v>
      </c>
      <c r="AV219" s="11">
        <v>0.41349999999999998</v>
      </c>
      <c r="AW219" s="11">
        <v>0.752</v>
      </c>
      <c r="AX219" s="11">
        <v>36.6997</v>
      </c>
      <c r="AY219" s="11">
        <v>23.669799999999999</v>
      </c>
      <c r="AZ219" s="11">
        <v>53.911572999999997</v>
      </c>
      <c r="BA219" s="10">
        <v>1025.0408</v>
      </c>
      <c r="BB219" s="11">
        <v>8.2644000000000002</v>
      </c>
      <c r="BC219" s="10">
        <v>120.47199999999999</v>
      </c>
      <c r="BD219" s="11">
        <v>8.1199999999999992</v>
      </c>
      <c r="BE219" s="11">
        <v>0.24879999999999999</v>
      </c>
      <c r="BF219" s="11">
        <v>0.8337</v>
      </c>
      <c r="BG219" s="11">
        <v>6.9</v>
      </c>
    </row>
    <row r="220" spans="1:59">
      <c r="A220" s="29" t="s">
        <v>364</v>
      </c>
      <c r="B220" s="33">
        <v>43549</v>
      </c>
      <c r="C220" s="511">
        <v>0.51379397022317885</v>
      </c>
      <c r="D220" s="643">
        <v>0.5</v>
      </c>
      <c r="E220" s="604">
        <v>1</v>
      </c>
      <c r="F220" s="604">
        <v>2.1700000000000001E-2</v>
      </c>
      <c r="G220" s="604">
        <v>3.52</v>
      </c>
      <c r="H220" s="604">
        <v>0.89700000000000002</v>
      </c>
      <c r="I220" s="29" t="s">
        <v>348</v>
      </c>
      <c r="J220" s="643">
        <v>4</v>
      </c>
      <c r="K220" s="29" t="s">
        <v>349</v>
      </c>
      <c r="L220" s="116">
        <v>1</v>
      </c>
      <c r="M220" s="116">
        <v>18.7</v>
      </c>
      <c r="N220" s="116">
        <v>137</v>
      </c>
      <c r="O220" s="643">
        <v>19</v>
      </c>
      <c r="P220" s="643">
        <v>140</v>
      </c>
      <c r="Q220" s="116">
        <v>2E-3</v>
      </c>
      <c r="R220" s="116">
        <v>0.112</v>
      </c>
      <c r="S220" s="116">
        <v>3.4000000000000002E-2</v>
      </c>
      <c r="T220" s="116">
        <v>0.03</v>
      </c>
      <c r="U220" s="31">
        <v>2</v>
      </c>
      <c r="V220" s="31">
        <v>1</v>
      </c>
      <c r="W220" s="29">
        <v>4</v>
      </c>
      <c r="X220" s="511">
        <v>0.11</v>
      </c>
      <c r="Y220" s="511">
        <v>3.2000000000000001E-2</v>
      </c>
      <c r="Z220" s="511">
        <v>2.7999999999999997E-2</v>
      </c>
      <c r="AA220" s="643">
        <v>1.6</v>
      </c>
      <c r="AB220" s="29" t="s">
        <v>326</v>
      </c>
      <c r="AC220" s="643">
        <v>0.3</v>
      </c>
      <c r="AD220" s="32"/>
      <c r="AE220" s="536"/>
      <c r="AF220" s="536"/>
      <c r="AG220" s="532"/>
      <c r="AH220" s="32"/>
      <c r="AI220" s="603"/>
      <c r="AJ220" s="532"/>
      <c r="AK220" s="32"/>
      <c r="AL220" s="116"/>
      <c r="AM220" s="116"/>
      <c r="AN220" s="104">
        <v>8.0114523446640468E-2</v>
      </c>
      <c r="AO220" s="11">
        <v>36.932699999999997</v>
      </c>
      <c r="AP220" s="11">
        <v>22.583200000000001</v>
      </c>
      <c r="AQ220" s="11">
        <v>53.036352999999998</v>
      </c>
      <c r="AR220" s="10">
        <v>1025.5219999999999</v>
      </c>
      <c r="AS220" s="11">
        <v>7.5419999999999998</v>
      </c>
      <c r="AT220" s="10">
        <v>108.029</v>
      </c>
      <c r="AU220" s="11">
        <v>8.1129999999999995</v>
      </c>
      <c r="AV220" s="11">
        <v>0.61870000000000003</v>
      </c>
      <c r="AW220" s="11">
        <v>1.246</v>
      </c>
      <c r="AX220" s="11">
        <v>36.880099999999999</v>
      </c>
      <c r="AY220" s="11">
        <v>22.235099999999999</v>
      </c>
      <c r="AZ220" s="11">
        <v>52.595427999999998</v>
      </c>
      <c r="BA220" s="10">
        <v>1025.5953</v>
      </c>
      <c r="BB220" s="11">
        <v>7.3258999999999999</v>
      </c>
      <c r="BC220" s="10">
        <v>104.262</v>
      </c>
      <c r="BD220" s="11">
        <v>8.1010000000000009</v>
      </c>
      <c r="BE220" s="11">
        <v>0.65329999999999999</v>
      </c>
      <c r="BF220" s="11">
        <v>1.2742</v>
      </c>
      <c r="BG220" s="11">
        <v>6.6</v>
      </c>
    </row>
    <row r="221" spans="1:59">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04"/>
      <c r="AO221" s="116"/>
      <c r="AP221" s="116"/>
      <c r="AQ221" s="116"/>
      <c r="AR221" s="116"/>
      <c r="AS221" s="116"/>
      <c r="AT221" s="116"/>
      <c r="AU221" s="116"/>
      <c r="AV221" s="116"/>
      <c r="AW221" s="116"/>
      <c r="AX221" s="116"/>
      <c r="AY221" s="116"/>
      <c r="AZ221" s="116"/>
      <c r="BA221" s="116"/>
      <c r="BB221" s="116"/>
      <c r="BC221" s="116"/>
      <c r="BD221" s="116"/>
      <c r="BE221" s="116"/>
      <c r="BF221" s="116"/>
      <c r="BG221" s="116"/>
    </row>
    <row r="222" spans="1:59">
      <c r="A222" s="29" t="s">
        <v>84</v>
      </c>
      <c r="B222" s="33">
        <v>43437</v>
      </c>
      <c r="C222" s="511">
        <v>0.56946343483900663</v>
      </c>
      <c r="D222" s="643">
        <v>0.6</v>
      </c>
      <c r="E222" s="29">
        <v>1</v>
      </c>
      <c r="F222" s="116">
        <v>-0.14199999999999999</v>
      </c>
      <c r="G222" s="116">
        <v>3.43</v>
      </c>
      <c r="H222" s="116">
        <v>1.3</v>
      </c>
      <c r="I222" s="29" t="s">
        <v>348</v>
      </c>
      <c r="J222" s="643">
        <v>3</v>
      </c>
      <c r="K222" s="29" t="s">
        <v>349</v>
      </c>
      <c r="L222" s="29">
        <v>1</v>
      </c>
      <c r="M222" s="29">
        <v>15.1</v>
      </c>
      <c r="N222" s="29">
        <v>119</v>
      </c>
      <c r="O222" s="643">
        <v>15</v>
      </c>
      <c r="P222" s="643">
        <v>120</v>
      </c>
      <c r="Q222" s="29">
        <v>0</v>
      </c>
      <c r="R222" s="29">
        <v>1.6E-2</v>
      </c>
      <c r="S222" s="29">
        <v>6.0000000000000001E-3</v>
      </c>
      <c r="T222" s="29">
        <v>4.0000000000000001E-3</v>
      </c>
      <c r="U222" s="31">
        <v>2</v>
      </c>
      <c r="V222" s="31">
        <v>1</v>
      </c>
      <c r="W222" s="29">
        <v>4</v>
      </c>
      <c r="X222" s="511">
        <v>1.6E-2</v>
      </c>
      <c r="Y222" s="511">
        <v>6.0000000000000001E-3</v>
      </c>
      <c r="Z222" s="511">
        <v>4.0000000000000001E-3</v>
      </c>
      <c r="AA222" s="643">
        <v>0.2</v>
      </c>
      <c r="AB222" s="29" t="s">
        <v>326</v>
      </c>
      <c r="AC222" s="29" t="s">
        <v>326</v>
      </c>
      <c r="AD222" s="32"/>
      <c r="AE222" s="536"/>
      <c r="AF222" s="536"/>
      <c r="AG222" s="532"/>
      <c r="AH222" s="32"/>
      <c r="AI222" s="532"/>
      <c r="AJ222" s="532"/>
      <c r="AK222" s="32"/>
      <c r="AL222" s="116"/>
      <c r="AM222" s="116"/>
      <c r="AN222" s="104">
        <v>9.2476309456654832E-2</v>
      </c>
      <c r="AO222" s="11">
        <v>35.988199999999999</v>
      </c>
      <c r="AP222" s="11">
        <v>21.091000000000001</v>
      </c>
      <c r="AQ222" s="11">
        <v>50.260337</v>
      </c>
      <c r="AR222" s="10">
        <v>1025.2226000000001</v>
      </c>
      <c r="AS222" s="11">
        <v>8.6150000000000002</v>
      </c>
      <c r="AT222" s="10">
        <v>119.514</v>
      </c>
      <c r="AU222" s="11">
        <v>8.1999999999999993</v>
      </c>
      <c r="AV222" s="11">
        <v>0.39900000000000002</v>
      </c>
      <c r="AW222" s="11">
        <v>0.55189999999999995</v>
      </c>
      <c r="AX222" s="11">
        <v>35.983899999999998</v>
      </c>
      <c r="AY222" s="11">
        <v>21.0914</v>
      </c>
      <c r="AZ222" s="11">
        <v>50.256166</v>
      </c>
      <c r="BA222" s="10">
        <v>1025.2272</v>
      </c>
      <c r="BB222" s="11">
        <v>8.6563999999999997</v>
      </c>
      <c r="BC222" s="10">
        <v>120.086</v>
      </c>
      <c r="BD222" s="11">
        <v>8.1999999999999993</v>
      </c>
      <c r="BE222" s="11">
        <v>0.31709999999999999</v>
      </c>
      <c r="BF222" s="11">
        <v>0.55959999999999999</v>
      </c>
      <c r="BG222" s="11">
        <v>5.7</v>
      </c>
    </row>
    <row r="223" spans="1:59">
      <c r="A223" s="29" t="s">
        <v>84</v>
      </c>
      <c r="B223" s="33">
        <v>43444</v>
      </c>
      <c r="C223" s="511">
        <v>0.47243530554691521</v>
      </c>
      <c r="D223" s="29" t="s">
        <v>350</v>
      </c>
      <c r="E223" s="29">
        <v>1</v>
      </c>
      <c r="F223" s="116">
        <v>-1.01</v>
      </c>
      <c r="G223" s="116">
        <v>3.27</v>
      </c>
      <c r="H223" s="116">
        <v>1.33</v>
      </c>
      <c r="I223" s="29" t="s">
        <v>348</v>
      </c>
      <c r="J223" s="643">
        <v>3</v>
      </c>
      <c r="K223" s="29" t="s">
        <v>349</v>
      </c>
      <c r="L223" s="29">
        <v>1</v>
      </c>
      <c r="M223" s="29">
        <v>15.7</v>
      </c>
      <c r="N223" s="29">
        <v>148</v>
      </c>
      <c r="O223" s="643">
        <v>16</v>
      </c>
      <c r="P223" s="643">
        <v>150</v>
      </c>
      <c r="Q223" s="29">
        <v>0</v>
      </c>
      <c r="R223" s="29">
        <v>2.4E-2</v>
      </c>
      <c r="S223" s="29">
        <v>8.0000000000000002E-3</v>
      </c>
      <c r="T223" s="29">
        <v>6.0000000000000001E-3</v>
      </c>
      <c r="U223" s="31">
        <v>2</v>
      </c>
      <c r="V223" s="31">
        <v>1</v>
      </c>
      <c r="W223" s="29">
        <v>6</v>
      </c>
      <c r="X223" s="511">
        <v>2.4E-2</v>
      </c>
      <c r="Y223" s="511">
        <v>8.0000000000000002E-3</v>
      </c>
      <c r="Z223" s="511">
        <v>6.0000000000000001E-3</v>
      </c>
      <c r="AA223" s="643">
        <v>0.2</v>
      </c>
      <c r="AB223" s="29" t="s">
        <v>326</v>
      </c>
      <c r="AC223" s="29" t="s">
        <v>326</v>
      </c>
      <c r="AD223" s="32"/>
      <c r="AE223" s="536"/>
      <c r="AF223" s="536"/>
      <c r="AG223" s="532"/>
      <c r="AH223" s="32"/>
      <c r="AI223" s="532"/>
      <c r="AJ223" s="532"/>
      <c r="AK223" s="32"/>
      <c r="AL223" s="116"/>
      <c r="AM223" s="116"/>
      <c r="AN223" s="104">
        <v>8.7894804851629108E-2</v>
      </c>
      <c r="AO223" s="11">
        <v>36.136800000000001</v>
      </c>
      <c r="AP223" s="11">
        <v>21.387599999999999</v>
      </c>
      <c r="AQ223" s="11">
        <v>50.757043000000003</v>
      </c>
      <c r="AR223" s="10">
        <v>1025.2553</v>
      </c>
      <c r="AS223" s="11">
        <v>6.4988999999999999</v>
      </c>
      <c r="AT223" s="10">
        <v>90.716999999999999</v>
      </c>
      <c r="AU223" s="11">
        <v>8.1999999999999993</v>
      </c>
      <c r="AV223" s="11">
        <v>0.38819999999999999</v>
      </c>
      <c r="AW223" s="11">
        <v>9.4999999999999998E-3</v>
      </c>
      <c r="AX223" s="11">
        <v>36.133600000000001</v>
      </c>
      <c r="AY223" s="11">
        <v>21.366299999999999</v>
      </c>
      <c r="AZ223" s="11">
        <v>50.731225999999999</v>
      </c>
      <c r="BA223" s="10">
        <v>1025.2654</v>
      </c>
      <c r="BB223" s="11">
        <v>7.1673</v>
      </c>
      <c r="BC223" s="10">
        <v>100.00700000000001</v>
      </c>
      <c r="BD223" s="11">
        <v>8.1999999999999993</v>
      </c>
      <c r="BE223" s="11">
        <v>0.36370000000000002</v>
      </c>
      <c r="BF223" s="11">
        <v>8.8000000000000005E-3</v>
      </c>
      <c r="BG223" s="11">
        <v>7</v>
      </c>
    </row>
    <row r="224" spans="1:59">
      <c r="A224" s="29" t="s">
        <v>84</v>
      </c>
      <c r="B224" s="33">
        <v>43451</v>
      </c>
      <c r="C224" s="511">
        <v>0.66972311266943862</v>
      </c>
      <c r="D224" s="643">
        <v>0.7</v>
      </c>
      <c r="E224" s="604">
        <v>1</v>
      </c>
      <c r="F224" s="604">
        <v>0.84599999999999997</v>
      </c>
      <c r="G224" s="604">
        <v>3.62</v>
      </c>
      <c r="H224" s="604">
        <v>1.63</v>
      </c>
      <c r="I224" s="29" t="s">
        <v>348</v>
      </c>
      <c r="J224" s="643">
        <v>4</v>
      </c>
      <c r="K224" s="29" t="s">
        <v>349</v>
      </c>
      <c r="L224" s="116">
        <v>1</v>
      </c>
      <c r="M224" s="116">
        <v>14.1</v>
      </c>
      <c r="N224" s="116">
        <v>117</v>
      </c>
      <c r="O224" s="643">
        <v>14</v>
      </c>
      <c r="P224" s="643">
        <v>120</v>
      </c>
      <c r="Q224" s="29">
        <v>1E-3</v>
      </c>
      <c r="R224" s="29">
        <v>4.8000000000000001E-2</v>
      </c>
      <c r="S224" s="29">
        <v>1.6E-2</v>
      </c>
      <c r="T224" s="29">
        <v>1.2999999999999999E-2</v>
      </c>
      <c r="U224" s="31">
        <v>2</v>
      </c>
      <c r="V224" s="31">
        <v>1</v>
      </c>
      <c r="W224" s="29">
        <v>6</v>
      </c>
      <c r="X224" s="511">
        <v>4.7E-2</v>
      </c>
      <c r="Y224" s="511">
        <v>1.4999999999999999E-2</v>
      </c>
      <c r="Z224" s="511">
        <v>1.2E-2</v>
      </c>
      <c r="AA224" s="643">
        <v>0.4</v>
      </c>
      <c r="AB224" s="29" t="s">
        <v>326</v>
      </c>
      <c r="AC224" s="29" t="s">
        <v>326</v>
      </c>
      <c r="AD224" s="32"/>
      <c r="AE224" s="536"/>
      <c r="AF224" s="536"/>
      <c r="AG224" s="532"/>
      <c r="AH224" s="32"/>
      <c r="AI224" s="532"/>
      <c r="AJ224" s="532"/>
      <c r="AK224" s="32"/>
      <c r="AL224" s="116"/>
      <c r="AM224" s="116"/>
      <c r="AN224" s="104">
        <v>0.12069313706229896</v>
      </c>
      <c r="AO224" s="11">
        <v>36.285400000000003</v>
      </c>
      <c r="AP224" s="11">
        <v>20.372299999999999</v>
      </c>
      <c r="AQ224" s="11">
        <v>49.872621000000002</v>
      </c>
      <c r="AR224" s="10">
        <v>1025.6451</v>
      </c>
      <c r="AS224" s="11">
        <v>6.3564999999999996</v>
      </c>
      <c r="AT224" s="10">
        <v>87.197000000000003</v>
      </c>
      <c r="AU224" s="11">
        <v>8.07</v>
      </c>
      <c r="AV224" s="11">
        <v>0.4546</v>
      </c>
      <c r="AW224" s="11">
        <v>0.46460000000000001</v>
      </c>
      <c r="AX224" s="11">
        <v>36.285499999999999</v>
      </c>
      <c r="AY224" s="11">
        <v>20.385100000000001</v>
      </c>
      <c r="AZ224" s="11">
        <v>49.886926000000003</v>
      </c>
      <c r="BA224" s="10">
        <v>1025.6487</v>
      </c>
      <c r="BB224" s="11">
        <v>6.4359999999999999</v>
      </c>
      <c r="BC224" s="10">
        <v>88.308000000000007</v>
      </c>
      <c r="BD224" s="11">
        <v>8.07</v>
      </c>
      <c r="BE224" s="11">
        <v>0.443</v>
      </c>
      <c r="BF224" s="11">
        <v>0.51980000000000004</v>
      </c>
      <c r="BG224" s="11">
        <v>5.5</v>
      </c>
    </row>
    <row r="225" spans="1:59">
      <c r="A225" s="29" t="s">
        <v>84</v>
      </c>
      <c r="B225" s="33">
        <v>43458</v>
      </c>
      <c r="C225" s="511">
        <v>1.3244185119089174</v>
      </c>
      <c r="D225" s="643">
        <v>1.3</v>
      </c>
      <c r="E225" s="604">
        <v>1</v>
      </c>
      <c r="F225" s="604">
        <v>0.29799999999999999</v>
      </c>
      <c r="G225" s="604">
        <v>4.38</v>
      </c>
      <c r="H225" s="604">
        <v>2.4500000000000002</v>
      </c>
      <c r="I225" s="29" t="s">
        <v>348</v>
      </c>
      <c r="J225" s="643">
        <v>4</v>
      </c>
      <c r="K225" s="643">
        <v>2</v>
      </c>
      <c r="L225" s="604">
        <v>1</v>
      </c>
      <c r="M225" s="604">
        <v>19.7</v>
      </c>
      <c r="N225" s="604">
        <v>142</v>
      </c>
      <c r="O225" s="643">
        <v>20</v>
      </c>
      <c r="P225" s="643">
        <v>140</v>
      </c>
      <c r="Q225" s="116">
        <v>1E-3</v>
      </c>
      <c r="R225" s="116">
        <v>6.7000000000000004E-2</v>
      </c>
      <c r="S225" s="116">
        <v>2.5999999999999999E-2</v>
      </c>
      <c r="T225" s="116">
        <v>1.7000000000000001E-2</v>
      </c>
      <c r="U225" s="31">
        <v>2</v>
      </c>
      <c r="V225" s="31">
        <v>1</v>
      </c>
      <c r="W225" s="116">
        <v>6</v>
      </c>
      <c r="X225" s="511">
        <v>6.6000000000000003E-2</v>
      </c>
      <c r="Y225" s="511">
        <v>2.4999999999999998E-2</v>
      </c>
      <c r="Z225" s="511">
        <v>1.6E-2</v>
      </c>
      <c r="AA225" s="643">
        <v>0.6</v>
      </c>
      <c r="AB225" s="643">
        <v>0.1</v>
      </c>
      <c r="AC225" s="29" t="s">
        <v>326</v>
      </c>
      <c r="AD225" s="32"/>
      <c r="AE225" s="536"/>
      <c r="AF225" s="536"/>
      <c r="AG225" s="532"/>
      <c r="AH225" s="32"/>
      <c r="AI225" s="532"/>
      <c r="AJ225" s="532"/>
      <c r="AK225" s="32"/>
      <c r="AL225" s="116"/>
      <c r="AM225" s="116"/>
      <c r="AN225" s="104">
        <v>9.9568657160005694E-2</v>
      </c>
      <c r="AO225" s="11">
        <v>36.705300000000001</v>
      </c>
      <c r="AP225" s="11">
        <v>23.793399999999998</v>
      </c>
      <c r="AQ225" s="11">
        <v>54.051203999999998</v>
      </c>
      <c r="AR225" s="10">
        <v>1024.9963</v>
      </c>
      <c r="AS225" s="11">
        <v>6.0202</v>
      </c>
      <c r="AT225" s="10">
        <v>87.947999999999993</v>
      </c>
      <c r="AU225" s="11">
        <v>8.17</v>
      </c>
      <c r="AV225" s="11">
        <v>0.5363</v>
      </c>
      <c r="AW225" s="11">
        <v>0.71919999999999995</v>
      </c>
      <c r="AX225" s="11">
        <v>36.704599999999999</v>
      </c>
      <c r="AY225" s="11">
        <v>23.807500000000001</v>
      </c>
      <c r="AZ225" s="11">
        <v>54.066388000000003</v>
      </c>
      <c r="BA225" s="10">
        <v>1024.999</v>
      </c>
      <c r="BB225" s="11">
        <v>6.0787000000000004</v>
      </c>
      <c r="BC225" s="10">
        <v>88.823999999999998</v>
      </c>
      <c r="BD225" s="11">
        <v>8.17</v>
      </c>
      <c r="BE225" s="11">
        <v>0.53239999999999998</v>
      </c>
      <c r="BF225" s="11">
        <v>0.78690000000000004</v>
      </c>
      <c r="BG225" s="11">
        <v>7.2</v>
      </c>
    </row>
    <row r="226" spans="1:59">
      <c r="A226" s="29" t="s">
        <v>84</v>
      </c>
      <c r="B226" s="33">
        <v>43472</v>
      </c>
      <c r="C226" s="511">
        <v>0.64549042746188745</v>
      </c>
      <c r="D226" s="643">
        <v>0.6</v>
      </c>
      <c r="E226" s="604">
        <v>1</v>
      </c>
      <c r="F226" s="604">
        <v>1.01</v>
      </c>
      <c r="G226" s="604">
        <v>3.71</v>
      </c>
      <c r="H226" s="604">
        <v>0.77200000000000002</v>
      </c>
      <c r="I226" s="29" t="s">
        <v>348</v>
      </c>
      <c r="J226" s="643">
        <v>4</v>
      </c>
      <c r="K226" s="29" t="s">
        <v>349</v>
      </c>
      <c r="L226" s="604">
        <v>1</v>
      </c>
      <c r="M226" s="604">
        <v>15.4</v>
      </c>
      <c r="N226" s="604">
        <v>129</v>
      </c>
      <c r="O226" s="643">
        <v>15</v>
      </c>
      <c r="P226" s="643">
        <v>130</v>
      </c>
      <c r="Q226" s="116">
        <v>1E-3</v>
      </c>
      <c r="R226" s="116">
        <v>3.5999999999999997E-2</v>
      </c>
      <c r="S226" s="116">
        <v>1.2E-2</v>
      </c>
      <c r="T226" s="116">
        <v>8.9999999999999993E-3</v>
      </c>
      <c r="U226" s="31">
        <v>2</v>
      </c>
      <c r="V226" s="31">
        <v>1</v>
      </c>
      <c r="W226" s="116">
        <v>6</v>
      </c>
      <c r="X226" s="511">
        <v>3.4999999999999996E-2</v>
      </c>
      <c r="Y226" s="511">
        <v>1.0999999999999999E-2</v>
      </c>
      <c r="Z226" s="511">
        <v>8.0000000000000002E-3</v>
      </c>
      <c r="AA226" s="643">
        <v>0.3</v>
      </c>
      <c r="AB226" s="29" t="s">
        <v>326</v>
      </c>
      <c r="AC226" s="29" t="s">
        <v>326</v>
      </c>
      <c r="AD226" s="32"/>
      <c r="AE226" s="536"/>
      <c r="AF226" s="536"/>
      <c r="AG226" s="532"/>
      <c r="AH226" s="32"/>
      <c r="AI226" s="532"/>
      <c r="AJ226" s="532"/>
      <c r="AK226" s="32"/>
      <c r="AL226" s="116"/>
      <c r="AM226" s="116"/>
      <c r="AN226" s="104">
        <v>9.4083506591376542E-2</v>
      </c>
      <c r="AO226" s="11">
        <v>36.773000000000003</v>
      </c>
      <c r="AP226" s="11">
        <v>23.894500000000001</v>
      </c>
      <c r="AQ226" s="11">
        <v>54.249105</v>
      </c>
      <c r="AR226" s="10">
        <v>1025.0165999999999</v>
      </c>
      <c r="AS226" s="11">
        <v>7.1901999999999999</v>
      </c>
      <c r="AT226" s="10">
        <v>105.26600000000001</v>
      </c>
      <c r="AU226" s="11">
        <v>8.25</v>
      </c>
      <c r="AV226" s="11">
        <v>1.24E-2</v>
      </c>
      <c r="AW226" s="11">
        <v>0.38229999999999997</v>
      </c>
      <c r="AX226" s="11">
        <v>36.773299999999999</v>
      </c>
      <c r="AY226" s="11">
        <v>23.904699999999998</v>
      </c>
      <c r="AZ226" s="11">
        <v>54.261389999999999</v>
      </c>
      <c r="BA226" s="10">
        <v>1025.0219</v>
      </c>
      <c r="BB226" s="11">
        <v>7.2944000000000004</v>
      </c>
      <c r="BC226" s="10">
        <v>106.809</v>
      </c>
      <c r="BD226" s="11">
        <v>8.2509999999999994</v>
      </c>
      <c r="BE226" s="11">
        <v>-1.8E-3</v>
      </c>
      <c r="BF226" s="11">
        <v>0.45550000000000002</v>
      </c>
      <c r="BG226" s="11">
        <v>7.4</v>
      </c>
    </row>
    <row r="227" spans="1:59">
      <c r="A227" s="29" t="s">
        <v>84</v>
      </c>
      <c r="B227" s="33">
        <v>43479</v>
      </c>
      <c r="C227" s="511">
        <v>0.5673916543460954</v>
      </c>
      <c r="D227" s="643">
        <v>0.6</v>
      </c>
      <c r="E227" s="604">
        <v>1</v>
      </c>
      <c r="F227" s="604">
        <v>0.126</v>
      </c>
      <c r="G227" s="604">
        <v>3.07</v>
      </c>
      <c r="H227" s="604">
        <v>0.62</v>
      </c>
      <c r="I227" s="29" t="s">
        <v>348</v>
      </c>
      <c r="J227" s="643">
        <v>3</v>
      </c>
      <c r="K227" s="29" t="s">
        <v>349</v>
      </c>
      <c r="L227" s="604">
        <v>1</v>
      </c>
      <c r="M227" s="604">
        <v>14.1</v>
      </c>
      <c r="N227" s="604">
        <v>118</v>
      </c>
      <c r="O227" s="643">
        <v>14</v>
      </c>
      <c r="P227" s="643">
        <v>120</v>
      </c>
      <c r="Q227" s="511">
        <v>2E-3</v>
      </c>
      <c r="R227" s="511">
        <v>3.2000000000000001E-2</v>
      </c>
      <c r="S227" s="511">
        <v>1.0999999999999999E-2</v>
      </c>
      <c r="T227" s="511">
        <v>8.9999999999999993E-3</v>
      </c>
      <c r="U227" s="31">
        <v>2</v>
      </c>
      <c r="V227" s="31">
        <v>1</v>
      </c>
      <c r="W227" s="29">
        <v>6</v>
      </c>
      <c r="X227" s="511">
        <v>0.03</v>
      </c>
      <c r="Y227" s="511">
        <v>8.9999999999999993E-3</v>
      </c>
      <c r="Z227" s="511">
        <v>6.9999999999999993E-3</v>
      </c>
      <c r="AA227" s="643">
        <v>0.3</v>
      </c>
      <c r="AB227" s="29" t="s">
        <v>326</v>
      </c>
      <c r="AC227" s="29" t="s">
        <v>326</v>
      </c>
      <c r="AD227" s="32"/>
      <c r="AE227" s="536"/>
      <c r="AF227" s="536"/>
      <c r="AG227" s="532"/>
      <c r="AH227" s="32"/>
      <c r="AI227" s="532"/>
      <c r="AJ227" s="532"/>
      <c r="AK227" s="32"/>
      <c r="AL227" s="116"/>
      <c r="AM227" s="116"/>
      <c r="AN227" s="104">
        <v>0.1347744157082375</v>
      </c>
      <c r="AO227" s="11">
        <v>36.767099999999999</v>
      </c>
      <c r="AP227" s="11">
        <v>23.193200000000001</v>
      </c>
      <c r="AQ227" s="11">
        <v>53.483654000000001</v>
      </c>
      <c r="AR227" s="10">
        <v>1025.2281</v>
      </c>
      <c r="AS227" s="11">
        <v>7.8878000000000004</v>
      </c>
      <c r="AT227" s="10">
        <v>114.08199999999999</v>
      </c>
      <c r="AU227" s="11">
        <v>8.1523000000000003</v>
      </c>
      <c r="AV227" s="11">
        <v>0.33550000000000002</v>
      </c>
      <c r="AW227" s="11">
        <v>0.57530000000000003</v>
      </c>
      <c r="AX227" s="11">
        <v>36.794400000000003</v>
      </c>
      <c r="AY227" s="11">
        <v>23.343299999999999</v>
      </c>
      <c r="AZ227" s="11">
        <v>53.680346999999998</v>
      </c>
      <c r="BA227" s="10">
        <v>1025.1967999999999</v>
      </c>
      <c r="BB227" s="11">
        <v>7.7377000000000002</v>
      </c>
      <c r="BC227" s="10">
        <v>112.221</v>
      </c>
      <c r="BD227" s="11">
        <v>8.1523000000000003</v>
      </c>
      <c r="BE227" s="11">
        <v>0.41610000000000003</v>
      </c>
      <c r="BF227" s="11">
        <v>0.52900000000000003</v>
      </c>
      <c r="BG227" s="11">
        <v>3.5</v>
      </c>
    </row>
    <row r="228" spans="1:59">
      <c r="A228" s="29" t="s">
        <v>84</v>
      </c>
      <c r="B228" s="33">
        <v>43486</v>
      </c>
      <c r="C228" s="511">
        <v>1.3530715427270736</v>
      </c>
      <c r="D228" s="643">
        <v>1.4</v>
      </c>
      <c r="E228" s="604">
        <v>1</v>
      </c>
      <c r="F228" s="604">
        <v>0.995</v>
      </c>
      <c r="G228" s="604">
        <v>3.92</v>
      </c>
      <c r="H228" s="604">
        <v>1.08</v>
      </c>
      <c r="I228" s="29" t="s">
        <v>348</v>
      </c>
      <c r="J228" s="643">
        <v>4</v>
      </c>
      <c r="K228" s="29" t="s">
        <v>349</v>
      </c>
      <c r="L228" s="604">
        <v>1</v>
      </c>
      <c r="M228" s="604">
        <v>16.3</v>
      </c>
      <c r="N228" s="604">
        <v>137</v>
      </c>
      <c r="O228" s="643">
        <v>16</v>
      </c>
      <c r="P228" s="643">
        <v>140</v>
      </c>
      <c r="Q228" s="511">
        <v>1E-3</v>
      </c>
      <c r="R228" s="511">
        <v>0.04</v>
      </c>
      <c r="S228" s="511">
        <v>1.4E-2</v>
      </c>
      <c r="T228" s="511">
        <v>0.01</v>
      </c>
      <c r="U228" s="31">
        <v>2</v>
      </c>
      <c r="V228" s="31">
        <v>1</v>
      </c>
      <c r="W228" s="29">
        <v>6</v>
      </c>
      <c r="X228" s="511">
        <v>3.9E-2</v>
      </c>
      <c r="Y228" s="511">
        <v>1.3000000000000001E-2</v>
      </c>
      <c r="Z228" s="511">
        <v>9.0000000000000011E-3</v>
      </c>
      <c r="AA228" s="643">
        <v>0.4</v>
      </c>
      <c r="AB228" s="29" t="s">
        <v>326</v>
      </c>
      <c r="AC228" s="29" t="s">
        <v>326</v>
      </c>
      <c r="AD228" s="32"/>
      <c r="AE228" s="536"/>
      <c r="AF228" s="536"/>
      <c r="AG228" s="532"/>
      <c r="AH228" s="32"/>
      <c r="AI228" s="32"/>
      <c r="AJ228" s="32"/>
      <c r="AK228" s="532"/>
      <c r="AL228" s="532"/>
      <c r="AM228" s="32"/>
      <c r="AN228" s="104">
        <v>9.8101989556796193E-2</v>
      </c>
      <c r="AO228" s="11">
        <v>36.715800000000002</v>
      </c>
      <c r="AP228" s="11">
        <v>24.672599999999999</v>
      </c>
      <c r="AQ228" s="11">
        <v>55.018309000000002</v>
      </c>
      <c r="AR228" s="10">
        <v>1024.7396000000001</v>
      </c>
      <c r="AS228" s="11">
        <v>5.5561999999999996</v>
      </c>
      <c r="AT228" s="10">
        <v>82.406999999999996</v>
      </c>
      <c r="AU228" s="11">
        <v>8.11</v>
      </c>
      <c r="AV228" s="11">
        <v>1.2703</v>
      </c>
      <c r="AW228" s="11">
        <v>0.43609999999999999</v>
      </c>
      <c r="AX228" s="11">
        <v>36.714300000000001</v>
      </c>
      <c r="AY228" s="11">
        <v>24.686599999999999</v>
      </c>
      <c r="AZ228" s="11">
        <v>55.032480999999997</v>
      </c>
      <c r="BA228" s="10">
        <v>1024.7426</v>
      </c>
      <c r="BB228" s="11">
        <v>5.6036000000000001</v>
      </c>
      <c r="BC228" s="10">
        <v>83.128</v>
      </c>
      <c r="BD228" s="11">
        <v>8.1129999999999995</v>
      </c>
      <c r="BE228" s="11">
        <v>1.1246</v>
      </c>
      <c r="BF228" s="11">
        <v>0.5897</v>
      </c>
      <c r="BG228" s="11">
        <v>7.6</v>
      </c>
    </row>
    <row r="229" spans="1:59">
      <c r="A229" s="29" t="s">
        <v>84</v>
      </c>
      <c r="B229" s="33">
        <v>43494</v>
      </c>
      <c r="C229" s="511">
        <v>1.5786987641468577</v>
      </c>
      <c r="D229" s="643">
        <v>1.6</v>
      </c>
      <c r="E229" s="604">
        <v>1</v>
      </c>
      <c r="F229" s="604">
        <v>1.22</v>
      </c>
      <c r="G229" s="604">
        <v>4.17</v>
      </c>
      <c r="H229" s="604">
        <v>0.77600000000000002</v>
      </c>
      <c r="I229" s="29" t="s">
        <v>348</v>
      </c>
      <c r="J229" s="643">
        <v>4</v>
      </c>
      <c r="K229" s="29" t="s">
        <v>349</v>
      </c>
      <c r="L229" s="604">
        <v>1</v>
      </c>
      <c r="M229" s="604">
        <v>16.3</v>
      </c>
      <c r="N229" s="604">
        <v>129</v>
      </c>
      <c r="O229" s="643">
        <v>16</v>
      </c>
      <c r="P229" s="643">
        <v>130</v>
      </c>
      <c r="Q229" s="511">
        <v>1E-3</v>
      </c>
      <c r="R229" s="511">
        <v>2.7E-2</v>
      </c>
      <c r="S229" s="511">
        <v>8.9999999999999993E-3</v>
      </c>
      <c r="T229" s="511">
        <v>7.0000000000000001E-3</v>
      </c>
      <c r="U229" s="31">
        <v>2</v>
      </c>
      <c r="V229" s="31">
        <v>1</v>
      </c>
      <c r="W229" s="29">
        <v>6</v>
      </c>
      <c r="X229" s="511">
        <v>2.5999999999999999E-2</v>
      </c>
      <c r="Y229" s="511">
        <v>8.0000000000000002E-3</v>
      </c>
      <c r="Z229" s="511">
        <v>6.0000000000000001E-3</v>
      </c>
      <c r="AA229" s="643">
        <v>0.2</v>
      </c>
      <c r="AB229" s="29" t="s">
        <v>326</v>
      </c>
      <c r="AC229" s="29" t="s">
        <v>326</v>
      </c>
      <c r="AD229" s="32"/>
      <c r="AE229" s="536"/>
      <c r="AF229" s="536"/>
      <c r="AG229" s="532"/>
      <c r="AH229" s="32"/>
      <c r="AI229" s="532"/>
      <c r="AJ229" s="532"/>
      <c r="AK229" s="32"/>
      <c r="AL229" s="116"/>
      <c r="AM229" s="116"/>
      <c r="AN229" s="104">
        <v>0.11460029615976859</v>
      </c>
      <c r="AO229" s="11">
        <v>36.748699999999999</v>
      </c>
      <c r="AP229" s="11">
        <v>22.606400000000001</v>
      </c>
      <c r="AQ229" s="11">
        <v>52.826819999999998</v>
      </c>
      <c r="AR229" s="10">
        <v>1025.3761999999999</v>
      </c>
      <c r="AS229" s="11">
        <v>5.1505999999999998</v>
      </c>
      <c r="AT229" s="10">
        <v>73.727000000000004</v>
      </c>
      <c r="AU229" s="11">
        <v>8.0510000000000002</v>
      </c>
      <c r="AV229" s="11">
        <v>0.53769999999999996</v>
      </c>
      <c r="AW229" s="11">
        <v>0.3599</v>
      </c>
      <c r="AX229" s="11">
        <v>36.751100000000001</v>
      </c>
      <c r="AY229" s="11">
        <v>22.6313</v>
      </c>
      <c r="AZ229" s="11">
        <v>52.857475000000001</v>
      </c>
      <c r="BA229" s="10">
        <v>1025.3788999999999</v>
      </c>
      <c r="BB229" s="11">
        <v>5.1333000000000002</v>
      </c>
      <c r="BC229" s="10">
        <v>73.512</v>
      </c>
      <c r="BD229" s="11">
        <v>8.0489999999999995</v>
      </c>
      <c r="BE229" s="11">
        <v>0.53100000000000003</v>
      </c>
      <c r="BF229" s="11">
        <v>0.42899999999999999</v>
      </c>
      <c r="BG229" s="11">
        <v>7.5</v>
      </c>
    </row>
    <row r="230" spans="1:59">
      <c r="A230" s="29" t="s">
        <v>84</v>
      </c>
      <c r="B230" s="33">
        <v>43500</v>
      </c>
      <c r="C230" s="511">
        <v>1.1316893526931433</v>
      </c>
      <c r="D230" s="643">
        <v>1.1000000000000001</v>
      </c>
      <c r="E230" s="604">
        <v>1</v>
      </c>
      <c r="F230" s="604">
        <v>1.39</v>
      </c>
      <c r="G230" s="604">
        <v>2.54</v>
      </c>
      <c r="H230" s="604">
        <v>1.57</v>
      </c>
      <c r="I230" s="29" t="s">
        <v>348</v>
      </c>
      <c r="J230" s="643">
        <v>3</v>
      </c>
      <c r="K230" s="29" t="s">
        <v>349</v>
      </c>
      <c r="L230" s="604">
        <v>1</v>
      </c>
      <c r="M230" s="604">
        <v>14.9</v>
      </c>
      <c r="N230" s="604">
        <v>130</v>
      </c>
      <c r="O230" s="643">
        <v>15</v>
      </c>
      <c r="P230" s="643">
        <v>130</v>
      </c>
      <c r="Q230" s="511">
        <v>1E-3</v>
      </c>
      <c r="R230" s="511">
        <v>4.2999999999999997E-2</v>
      </c>
      <c r="S230" s="511">
        <v>1.4999999999999999E-2</v>
      </c>
      <c r="T230" s="511">
        <v>1.0999999999999999E-2</v>
      </c>
      <c r="U230" s="31">
        <v>2</v>
      </c>
      <c r="V230" s="31">
        <v>1</v>
      </c>
      <c r="W230" s="29">
        <v>6</v>
      </c>
      <c r="X230" s="511">
        <v>4.1999999999999996E-2</v>
      </c>
      <c r="Y230" s="511">
        <v>1.3999999999999999E-2</v>
      </c>
      <c r="Z230" s="511">
        <v>9.9999999999999985E-3</v>
      </c>
      <c r="AA230" s="643">
        <v>0.4</v>
      </c>
      <c r="AB230" s="29" t="s">
        <v>326</v>
      </c>
      <c r="AC230" s="29" t="s">
        <v>326</v>
      </c>
      <c r="AD230" s="32"/>
      <c r="AE230" s="536"/>
      <c r="AF230" s="536"/>
      <c r="AG230" s="532"/>
      <c r="AH230" s="32"/>
      <c r="AI230" s="532"/>
      <c r="AJ230" s="532"/>
      <c r="AK230" s="32"/>
      <c r="AL230" s="116"/>
      <c r="AM230" s="116"/>
      <c r="AN230" s="104">
        <v>0.11920056117932185</v>
      </c>
      <c r="AO230" s="11">
        <v>36.764899999999997</v>
      </c>
      <c r="AP230" s="11">
        <v>20.295300000000001</v>
      </c>
      <c r="AQ230" s="11">
        <v>50.376198000000002</v>
      </c>
      <c r="AR230" s="10">
        <v>1026.0308</v>
      </c>
      <c r="AS230" s="11">
        <v>5.9218000000000002</v>
      </c>
      <c r="AT230" s="10">
        <v>81.352000000000004</v>
      </c>
      <c r="AU230" s="11">
        <v>8.0670000000000002</v>
      </c>
      <c r="AV230" s="11">
        <v>0.48870000000000002</v>
      </c>
      <c r="AW230" s="11">
        <v>0.42230000000000001</v>
      </c>
      <c r="AX230" s="11">
        <v>36.7592</v>
      </c>
      <c r="AY230" s="11">
        <v>20.330500000000001</v>
      </c>
      <c r="AZ230" s="11">
        <v>50.407538000000002</v>
      </c>
      <c r="BA230" s="10">
        <v>1026.0252</v>
      </c>
      <c r="BB230" s="11">
        <v>5.9194000000000004</v>
      </c>
      <c r="BC230" s="10">
        <v>81.367000000000004</v>
      </c>
      <c r="BD230" s="11">
        <v>8.07</v>
      </c>
      <c r="BE230" s="11">
        <v>0.52669999999999995</v>
      </c>
      <c r="BF230" s="11">
        <v>0.39439999999999997</v>
      </c>
      <c r="BG230" s="11">
        <v>5.0999999999999996</v>
      </c>
    </row>
    <row r="231" spans="1:59">
      <c r="A231" s="29" t="s">
        <v>84</v>
      </c>
      <c r="B231" s="33">
        <v>43507</v>
      </c>
      <c r="C231" s="511">
        <v>0.43537224786951007</v>
      </c>
      <c r="D231" s="29" t="s">
        <v>350</v>
      </c>
      <c r="E231" s="604">
        <v>1</v>
      </c>
      <c r="F231" s="604">
        <v>0.183</v>
      </c>
      <c r="G231" s="604">
        <v>4</v>
      </c>
      <c r="H231" s="604">
        <v>0.80900000000000005</v>
      </c>
      <c r="I231" s="29" t="s">
        <v>348</v>
      </c>
      <c r="J231" s="643">
        <v>4</v>
      </c>
      <c r="K231" s="29" t="s">
        <v>349</v>
      </c>
      <c r="L231" s="116">
        <v>1</v>
      </c>
      <c r="M231" s="116">
        <v>15.7</v>
      </c>
      <c r="N231" s="116">
        <v>149</v>
      </c>
      <c r="O231" s="643">
        <v>16</v>
      </c>
      <c r="P231" s="643">
        <v>150</v>
      </c>
      <c r="Q231" s="511">
        <v>1E-3</v>
      </c>
      <c r="R231" s="511">
        <v>3.9E-2</v>
      </c>
      <c r="S231" s="511">
        <v>1.4999999999999999E-2</v>
      </c>
      <c r="T231" s="511">
        <v>1.0999999999999999E-2</v>
      </c>
      <c r="U231" s="31">
        <v>2</v>
      </c>
      <c r="V231" s="31">
        <v>1</v>
      </c>
      <c r="W231" s="29">
        <v>6</v>
      </c>
      <c r="X231" s="511">
        <v>3.7999999999999999E-2</v>
      </c>
      <c r="Y231" s="511">
        <v>1.3999999999999999E-2</v>
      </c>
      <c r="Z231" s="511">
        <v>9.9999999999999985E-3</v>
      </c>
      <c r="AA231" s="643">
        <v>0.4</v>
      </c>
      <c r="AB231" s="29" t="s">
        <v>326</v>
      </c>
      <c r="AC231" s="29" t="s">
        <v>326</v>
      </c>
      <c r="AD231" s="32"/>
      <c r="AE231" s="536"/>
      <c r="AF231" s="536"/>
      <c r="AG231" s="532"/>
      <c r="AH231" s="32"/>
      <c r="AI231" s="532"/>
      <c r="AJ231" s="532"/>
      <c r="AK231" s="32"/>
      <c r="AL231" s="116"/>
      <c r="AM231" s="116"/>
      <c r="AN231" s="104">
        <v>7.752873060344917E-2</v>
      </c>
      <c r="AO231" s="11">
        <v>37.001899999999999</v>
      </c>
      <c r="AP231" s="11">
        <v>22.631</v>
      </c>
      <c r="AQ231" s="11">
        <v>53.176307000000001</v>
      </c>
      <c r="AR231" s="10">
        <v>1025.5608</v>
      </c>
      <c r="AS231" s="11">
        <v>7.5796000000000001</v>
      </c>
      <c r="AT231" s="10">
        <v>108.703</v>
      </c>
      <c r="AU231" s="11">
        <v>8.1010000000000009</v>
      </c>
      <c r="AV231" s="11">
        <v>0.25580000000000003</v>
      </c>
      <c r="AW231" s="11">
        <v>0.65139999999999998</v>
      </c>
      <c r="AX231" s="11">
        <v>36.997199999999999</v>
      </c>
      <c r="AY231" s="11">
        <v>22.643000000000001</v>
      </c>
      <c r="AZ231" s="11">
        <v>53.184054000000003</v>
      </c>
      <c r="BA231" s="10">
        <v>1025.5624</v>
      </c>
      <c r="BB231" s="11">
        <v>7.5457000000000001</v>
      </c>
      <c r="BC231" s="10">
        <v>108.23699999999999</v>
      </c>
      <c r="BD231" s="11">
        <v>8.1020000000000003</v>
      </c>
      <c r="BE231" s="11">
        <v>0.32440000000000002</v>
      </c>
      <c r="BF231" s="11">
        <v>0.62329999999999997</v>
      </c>
      <c r="BG231" s="11">
        <v>6.3</v>
      </c>
    </row>
    <row r="232" spans="1:59">
      <c r="A232" s="29" t="s">
        <v>84</v>
      </c>
      <c r="B232" s="33">
        <v>43514</v>
      </c>
      <c r="C232" s="511">
        <v>1.6610539625595893</v>
      </c>
      <c r="D232" s="643">
        <v>1.7</v>
      </c>
      <c r="E232" s="604">
        <v>1</v>
      </c>
      <c r="F232" s="604">
        <v>1.17</v>
      </c>
      <c r="G232" s="604">
        <v>2.89</v>
      </c>
      <c r="H232" s="604">
        <v>1.29</v>
      </c>
      <c r="I232" s="29" t="s">
        <v>348</v>
      </c>
      <c r="J232" s="643">
        <v>3</v>
      </c>
      <c r="K232" s="29" t="s">
        <v>349</v>
      </c>
      <c r="L232" s="116">
        <v>1</v>
      </c>
      <c r="M232" s="116">
        <v>13.9</v>
      </c>
      <c r="N232" s="116">
        <v>123</v>
      </c>
      <c r="O232" s="643">
        <v>14</v>
      </c>
      <c r="P232" s="643">
        <v>120</v>
      </c>
      <c r="Q232" s="511">
        <v>1E-3</v>
      </c>
      <c r="R232" s="511">
        <v>4.1000000000000002E-2</v>
      </c>
      <c r="S232" s="511">
        <v>1.2999999999999999E-2</v>
      </c>
      <c r="T232" s="511">
        <v>1.0999999999999999E-2</v>
      </c>
      <c r="U232" s="31">
        <v>2</v>
      </c>
      <c r="V232" s="31">
        <v>1</v>
      </c>
      <c r="W232" s="29">
        <v>6</v>
      </c>
      <c r="X232" s="511">
        <v>0.04</v>
      </c>
      <c r="Y232" s="511">
        <v>1.2E-2</v>
      </c>
      <c r="Z232" s="511">
        <v>9.9999999999999985E-3</v>
      </c>
      <c r="AA232" s="643">
        <v>0.4</v>
      </c>
      <c r="AB232" s="29" t="s">
        <v>326</v>
      </c>
      <c r="AC232" s="29" t="s">
        <v>326</v>
      </c>
      <c r="AD232" s="32"/>
      <c r="AE232" s="536"/>
      <c r="AF232" s="536"/>
      <c r="AG232" s="532"/>
      <c r="AH232" s="32"/>
      <c r="AI232" s="603"/>
      <c r="AJ232" s="532"/>
      <c r="AK232" s="32"/>
      <c r="AL232" s="116"/>
      <c r="AM232" s="116"/>
      <c r="AN232" s="104">
        <v>0.10549977944511704</v>
      </c>
      <c r="AO232" s="11">
        <v>36.716900000000003</v>
      </c>
      <c r="AP232" s="11">
        <v>22.310400000000001</v>
      </c>
      <c r="AQ232" s="11">
        <v>52.468195000000001</v>
      </c>
      <c r="AR232" s="10">
        <v>1025.4360999999999</v>
      </c>
      <c r="AS232" s="11">
        <v>6.8479999999999999</v>
      </c>
      <c r="AT232" s="10">
        <v>97.497</v>
      </c>
      <c r="AU232" s="11">
        <v>8.1010000000000009</v>
      </c>
      <c r="AV232" s="11">
        <v>0.4415</v>
      </c>
      <c r="AW232" s="11">
        <v>0.71189999999999998</v>
      </c>
      <c r="AX232" s="11">
        <v>36.900799999999997</v>
      </c>
      <c r="AY232" s="11">
        <v>21.465499999999999</v>
      </c>
      <c r="AZ232" s="11">
        <v>51.793658000000001</v>
      </c>
      <c r="BA232" s="10">
        <v>1025.8219999999999</v>
      </c>
      <c r="BB232" s="11">
        <v>8.4337999999999997</v>
      </c>
      <c r="BC232" s="10">
        <v>118.419</v>
      </c>
      <c r="BD232" s="11">
        <v>8.1370000000000005</v>
      </c>
      <c r="BE232" s="11">
        <v>0.16309999999999999</v>
      </c>
      <c r="BF232" s="11">
        <v>0.74070000000000003</v>
      </c>
      <c r="BG232" s="11">
        <v>6.1</v>
      </c>
    </row>
    <row r="233" spans="1:59">
      <c r="A233" s="29" t="s">
        <v>84</v>
      </c>
      <c r="B233" s="33">
        <v>43521</v>
      </c>
      <c r="C233" s="511">
        <v>0.62957635044416693</v>
      </c>
      <c r="D233" s="643">
        <v>0.6</v>
      </c>
      <c r="E233" s="604">
        <v>1</v>
      </c>
      <c r="F233" s="604">
        <v>2.08</v>
      </c>
      <c r="G233" s="604">
        <v>2.5099999999999998</v>
      </c>
      <c r="H233" s="604">
        <v>1.62</v>
      </c>
      <c r="I233" s="29" t="s">
        <v>348</v>
      </c>
      <c r="J233" s="643">
        <v>3</v>
      </c>
      <c r="K233" s="29" t="s">
        <v>349</v>
      </c>
      <c r="L233" s="116">
        <v>1</v>
      </c>
      <c r="M233" s="116">
        <v>13.7</v>
      </c>
      <c r="N233" s="116">
        <v>135</v>
      </c>
      <c r="O233" s="643">
        <v>14</v>
      </c>
      <c r="P233" s="643">
        <v>140</v>
      </c>
      <c r="Q233" s="511">
        <v>0</v>
      </c>
      <c r="R233" s="511">
        <v>3.4000000000000002E-2</v>
      </c>
      <c r="S233" s="511">
        <v>0.01</v>
      </c>
      <c r="T233" s="511">
        <v>7.0000000000000001E-3</v>
      </c>
      <c r="U233" s="31">
        <v>2</v>
      </c>
      <c r="V233" s="31">
        <v>1</v>
      </c>
      <c r="W233" s="29">
        <v>6</v>
      </c>
      <c r="X233" s="511">
        <v>3.4000000000000002E-2</v>
      </c>
      <c r="Y233" s="511">
        <v>0.01</v>
      </c>
      <c r="Z233" s="511">
        <v>7.0000000000000001E-3</v>
      </c>
      <c r="AA233" s="643">
        <v>0.3</v>
      </c>
      <c r="AB233" s="29" t="s">
        <v>326</v>
      </c>
      <c r="AC233" s="29" t="s">
        <v>326</v>
      </c>
      <c r="AD233" s="32"/>
      <c r="AE233" s="536"/>
      <c r="AF233" s="536"/>
      <c r="AG233" s="532"/>
      <c r="AH233" s="32"/>
      <c r="AI233" s="603"/>
      <c r="AJ233" s="532"/>
      <c r="AK233" s="32"/>
      <c r="AL233" s="116"/>
      <c r="AM233" s="116"/>
      <c r="AN233" s="104">
        <v>8.8058196635750263E-2</v>
      </c>
      <c r="AO233" s="11">
        <v>36.851399999999998</v>
      </c>
      <c r="AP233" s="11">
        <v>23.679300000000001</v>
      </c>
      <c r="AQ233" s="11">
        <v>54.118118000000003</v>
      </c>
      <c r="AR233" s="10">
        <v>1025.1404</v>
      </c>
      <c r="AS233" s="11">
        <v>6.1986999999999997</v>
      </c>
      <c r="AT233" s="10">
        <v>90.453999999999994</v>
      </c>
      <c r="AU233" s="11">
        <v>8.09</v>
      </c>
      <c r="AV233" s="11">
        <v>0.45269999999999999</v>
      </c>
      <c r="AW233" s="11">
        <v>0.69479999999999997</v>
      </c>
      <c r="AX233" s="11">
        <v>36.948300000000003</v>
      </c>
      <c r="AY233" s="11">
        <v>22.997499999999999</v>
      </c>
      <c r="AZ233" s="11">
        <v>53.505381999999997</v>
      </c>
      <c r="BA233" s="10">
        <v>1025.4233999999999</v>
      </c>
      <c r="BB233" s="11">
        <v>6.819</v>
      </c>
      <c r="BC233" s="10">
        <v>98.391999999999996</v>
      </c>
      <c r="BD233" s="11">
        <v>8.0690000000000008</v>
      </c>
      <c r="BE233" s="11">
        <v>0.28620000000000001</v>
      </c>
      <c r="BF233" s="11">
        <v>0.81510000000000005</v>
      </c>
      <c r="BG233" s="11">
        <v>8</v>
      </c>
    </row>
    <row r="234" spans="1:59">
      <c r="A234" s="29" t="s">
        <v>84</v>
      </c>
      <c r="B234" s="33">
        <v>43528</v>
      </c>
      <c r="C234" s="511">
        <v>0.82290182185181282</v>
      </c>
      <c r="D234" s="643">
        <v>0.8</v>
      </c>
      <c r="E234" s="604">
        <v>1</v>
      </c>
      <c r="F234" s="604">
        <v>1.43</v>
      </c>
      <c r="G234" s="604">
        <v>3.28</v>
      </c>
      <c r="H234" s="604">
        <v>0.75</v>
      </c>
      <c r="I234" s="29" t="s">
        <v>348</v>
      </c>
      <c r="J234" s="643">
        <v>3</v>
      </c>
      <c r="K234" s="29" t="s">
        <v>349</v>
      </c>
      <c r="L234" s="116">
        <v>1</v>
      </c>
      <c r="M234" s="116">
        <v>13.6</v>
      </c>
      <c r="N234" s="116">
        <v>141</v>
      </c>
      <c r="O234" s="643">
        <v>14</v>
      </c>
      <c r="P234" s="643">
        <v>140</v>
      </c>
      <c r="Q234" s="511">
        <v>0</v>
      </c>
      <c r="R234" s="511">
        <v>2.8000000000000001E-2</v>
      </c>
      <c r="S234" s="511">
        <v>8.0000000000000002E-3</v>
      </c>
      <c r="T234" s="511">
        <v>5.0000000000000001E-3</v>
      </c>
      <c r="U234" s="31">
        <v>2</v>
      </c>
      <c r="V234" s="31">
        <v>1</v>
      </c>
      <c r="W234" s="29">
        <v>6</v>
      </c>
      <c r="X234" s="511">
        <v>2.8000000000000001E-2</v>
      </c>
      <c r="Y234" s="511">
        <v>8.0000000000000002E-3</v>
      </c>
      <c r="Z234" s="511">
        <v>5.0000000000000001E-3</v>
      </c>
      <c r="AA234" s="643">
        <v>0.3</v>
      </c>
      <c r="AB234" s="29" t="s">
        <v>326</v>
      </c>
      <c r="AC234" s="29" t="s">
        <v>326</v>
      </c>
      <c r="AD234" s="32"/>
      <c r="AE234" s="536"/>
      <c r="AF234" s="536"/>
      <c r="AG234" s="532"/>
      <c r="AH234" s="32"/>
      <c r="AI234" s="603"/>
      <c r="AJ234" s="532"/>
      <c r="AK234" s="32"/>
      <c r="AL234" s="116"/>
      <c r="AM234" s="116"/>
      <c r="AN234" s="104">
        <v>8.3991232597290785E-2</v>
      </c>
      <c r="AO234" s="11">
        <v>36.984999999999999</v>
      </c>
      <c r="AP234" s="11">
        <v>23.258800000000001</v>
      </c>
      <c r="AQ234" s="11">
        <v>53.835172999999998</v>
      </c>
      <c r="AR234" s="10">
        <v>1025.3656000000001</v>
      </c>
      <c r="AS234" s="11">
        <v>6.6821999999999999</v>
      </c>
      <c r="AT234" s="10">
        <v>96.878</v>
      </c>
      <c r="AU234" s="11">
        <v>8.0739999999999998</v>
      </c>
      <c r="AV234" s="11">
        <v>0.1663</v>
      </c>
      <c r="AW234" s="11">
        <v>0.6492</v>
      </c>
      <c r="AX234" s="11">
        <v>36.948799999999999</v>
      </c>
      <c r="AY234" s="11">
        <v>23.169499999999999</v>
      </c>
      <c r="AZ234" s="11">
        <v>53.692456999999997</v>
      </c>
      <c r="BA234" s="10">
        <v>1025.3733</v>
      </c>
      <c r="BB234" s="11">
        <v>6.5891000000000002</v>
      </c>
      <c r="BC234" s="10">
        <v>95.358999999999995</v>
      </c>
      <c r="BD234" s="11">
        <v>8.0839999999999996</v>
      </c>
      <c r="BE234" s="11">
        <v>0.24779999999999999</v>
      </c>
      <c r="BF234" s="11">
        <v>0.72799999999999998</v>
      </c>
      <c r="BG234" s="11">
        <v>6.6</v>
      </c>
    </row>
    <row r="235" spans="1:59">
      <c r="A235" s="29" t="s">
        <v>84</v>
      </c>
      <c r="B235" s="33">
        <v>43535</v>
      </c>
      <c r="C235" s="605">
        <v>0.81444634470429589</v>
      </c>
      <c r="D235" s="643">
        <v>0.8</v>
      </c>
      <c r="E235" s="604">
        <v>1</v>
      </c>
      <c r="F235" s="604">
        <v>1.33</v>
      </c>
      <c r="G235" s="604">
        <v>3.74</v>
      </c>
      <c r="H235" s="604">
        <v>1.17</v>
      </c>
      <c r="I235" s="29" t="s">
        <v>348</v>
      </c>
      <c r="J235" s="643">
        <v>4</v>
      </c>
      <c r="K235" s="29" t="s">
        <v>349</v>
      </c>
      <c r="L235" s="116">
        <v>1</v>
      </c>
      <c r="M235" s="116">
        <v>14.9</v>
      </c>
      <c r="N235" s="116">
        <v>131</v>
      </c>
      <c r="O235" s="643">
        <v>15</v>
      </c>
      <c r="P235" s="643">
        <v>130</v>
      </c>
      <c r="Q235" s="511">
        <v>1.0999999999999999E-2</v>
      </c>
      <c r="R235" s="511">
        <v>7.3999999999999996E-2</v>
      </c>
      <c r="S235" s="511">
        <v>3.3000000000000002E-2</v>
      </c>
      <c r="T235" s="511">
        <v>2.5999999999999999E-2</v>
      </c>
      <c r="U235" s="31">
        <v>2</v>
      </c>
      <c r="V235" s="31">
        <v>1</v>
      </c>
      <c r="W235" s="29">
        <v>6</v>
      </c>
      <c r="X235" s="511">
        <v>6.3E-2</v>
      </c>
      <c r="Y235" s="511">
        <v>2.2000000000000002E-2</v>
      </c>
      <c r="Z235" s="511">
        <v>1.4999999999999999E-2</v>
      </c>
      <c r="AA235" s="643">
        <v>0.6</v>
      </c>
      <c r="AB235" s="29" t="s">
        <v>326</v>
      </c>
      <c r="AC235" s="29" t="s">
        <v>326</v>
      </c>
      <c r="AD235" s="32"/>
      <c r="AE235" s="536"/>
      <c r="AF235" s="536"/>
      <c r="AG235" s="532"/>
      <c r="AH235" s="32"/>
      <c r="AI235" s="603"/>
      <c r="AJ235" s="532"/>
      <c r="AK235" s="32"/>
      <c r="AL235" s="116"/>
      <c r="AM235" s="116"/>
      <c r="AN235" s="104">
        <v>9.2787643115503235E-2</v>
      </c>
      <c r="AO235" s="11">
        <v>36.570300000000003</v>
      </c>
      <c r="AP235" s="11">
        <v>23.06</v>
      </c>
      <c r="AQ235" s="11">
        <v>53.085509000000002</v>
      </c>
      <c r="AR235" s="10">
        <v>1025.1087</v>
      </c>
      <c r="AS235" s="11">
        <v>6.2774000000000001</v>
      </c>
      <c r="AT235" s="10">
        <v>90.477999999999994</v>
      </c>
      <c r="AU235" s="11">
        <v>8.0350000000000001</v>
      </c>
      <c r="AV235" s="11">
        <v>0.2112</v>
      </c>
      <c r="AW235" s="11">
        <v>0.75519999999999998</v>
      </c>
      <c r="AX235" s="11">
        <v>36.583599999999997</v>
      </c>
      <c r="AY235" s="11">
        <v>23.0335</v>
      </c>
      <c r="AZ235" s="11">
        <v>53.075240999999998</v>
      </c>
      <c r="BA235" s="10">
        <v>1025.1361999999999</v>
      </c>
      <c r="BB235" s="11">
        <v>6.4733999999999998</v>
      </c>
      <c r="BC235" s="10">
        <v>93.266999999999996</v>
      </c>
      <c r="BD235" s="11">
        <v>8.0419999999999998</v>
      </c>
      <c r="BE235" s="11">
        <v>0.18079999999999999</v>
      </c>
      <c r="BF235" s="11">
        <v>0.77270000000000005</v>
      </c>
      <c r="BG235" s="11">
        <v>8.4</v>
      </c>
    </row>
    <row r="236" spans="1:59" ht="12.75">
      <c r="A236" s="29" t="s">
        <v>84</v>
      </c>
      <c r="B236" s="33">
        <v>43542</v>
      </c>
      <c r="C236" s="511">
        <v>0.58635127876635962</v>
      </c>
      <c r="D236" s="643">
        <v>0.6</v>
      </c>
      <c r="E236" s="604">
        <v>1</v>
      </c>
      <c r="F236" s="604">
        <v>0.66500000000000004</v>
      </c>
      <c r="G236" s="604">
        <v>4.24</v>
      </c>
      <c r="H236" s="604">
        <v>0.97899999999999998</v>
      </c>
      <c r="I236" s="29" t="s">
        <v>348</v>
      </c>
      <c r="J236" s="643">
        <v>4</v>
      </c>
      <c r="K236" s="29" t="s">
        <v>349</v>
      </c>
      <c r="L236" s="608">
        <v>1</v>
      </c>
      <c r="M236" s="608">
        <v>16</v>
      </c>
      <c r="N236" s="608">
        <v>125</v>
      </c>
      <c r="O236" s="643">
        <v>16</v>
      </c>
      <c r="P236" s="643">
        <v>120</v>
      </c>
      <c r="Q236" s="116">
        <v>3.0000000000000001E-3</v>
      </c>
      <c r="R236" s="116">
        <v>3.6999999999999998E-2</v>
      </c>
      <c r="S236" s="116">
        <v>1.2999999999999999E-2</v>
      </c>
      <c r="T236" s="116">
        <v>0.01</v>
      </c>
      <c r="U236" s="31">
        <v>2</v>
      </c>
      <c r="V236" s="31">
        <v>1</v>
      </c>
      <c r="W236" s="29">
        <v>6</v>
      </c>
      <c r="X236" s="511">
        <v>3.3999999999999996E-2</v>
      </c>
      <c r="Y236" s="511">
        <v>9.9999999999999985E-3</v>
      </c>
      <c r="Z236" s="511">
        <v>7.0000000000000001E-3</v>
      </c>
      <c r="AA236" s="643">
        <v>0.3</v>
      </c>
      <c r="AB236" s="29" t="s">
        <v>326</v>
      </c>
      <c r="AC236" s="29" t="s">
        <v>326</v>
      </c>
      <c r="AD236" s="32"/>
      <c r="AE236" s="536"/>
      <c r="AF236" s="536"/>
      <c r="AG236" s="532"/>
      <c r="AH236" s="32"/>
      <c r="AI236" s="603"/>
      <c r="AJ236" s="532"/>
      <c r="AK236" s="32"/>
      <c r="AL236" s="116"/>
      <c r="AM236" s="116"/>
      <c r="AN236" s="104">
        <v>7.9466458800831835E-2</v>
      </c>
      <c r="AO236" s="11">
        <v>36.776299999999999</v>
      </c>
      <c r="AP236" s="11">
        <v>23.616900000000001</v>
      </c>
      <c r="AQ236" s="11">
        <v>53.952837000000002</v>
      </c>
      <c r="AR236" s="10">
        <v>1025.1018999999999</v>
      </c>
      <c r="AS236" s="11">
        <v>6.7329999999999997</v>
      </c>
      <c r="AT236" s="10">
        <v>98.102000000000004</v>
      </c>
      <c r="AU236" s="11">
        <v>8.07</v>
      </c>
      <c r="AV236" s="11">
        <v>0.3745</v>
      </c>
      <c r="AW236" s="11">
        <v>0.72330000000000005</v>
      </c>
      <c r="AX236" s="11">
        <v>36.7864</v>
      </c>
      <c r="AY236" s="11">
        <v>23.542300000000001</v>
      </c>
      <c r="AZ236" s="11">
        <v>53.886049999999997</v>
      </c>
      <c r="BA236" s="10">
        <v>1025.1407999999999</v>
      </c>
      <c r="BB236" s="11">
        <v>6.6071</v>
      </c>
      <c r="BC236" s="10">
        <v>96.15</v>
      </c>
      <c r="BD236" s="11">
        <v>8.0410000000000004</v>
      </c>
      <c r="BE236" s="11">
        <v>0.26550000000000001</v>
      </c>
      <c r="BF236" s="11">
        <v>0.80669999999999997</v>
      </c>
      <c r="BG236" s="11">
        <v>8.1</v>
      </c>
    </row>
    <row r="237" spans="1:59">
      <c r="A237" s="29" t="s">
        <v>84</v>
      </c>
      <c r="B237" s="33">
        <v>43549</v>
      </c>
      <c r="C237" s="511">
        <v>0.82219819199671629</v>
      </c>
      <c r="D237" s="643">
        <v>0.8</v>
      </c>
      <c r="E237" s="604">
        <v>1</v>
      </c>
      <c r="F237" s="604">
        <v>-3.9899999999999998E-2</v>
      </c>
      <c r="G237" s="604">
        <v>3.01</v>
      </c>
      <c r="H237" s="604">
        <v>0.872</v>
      </c>
      <c r="I237" s="29" t="s">
        <v>348</v>
      </c>
      <c r="J237" s="643">
        <v>3</v>
      </c>
      <c r="K237" s="29" t="s">
        <v>349</v>
      </c>
      <c r="L237" s="116">
        <v>1</v>
      </c>
      <c r="M237" s="116">
        <v>15</v>
      </c>
      <c r="N237" s="116">
        <v>117</v>
      </c>
      <c r="O237" s="643">
        <v>15</v>
      </c>
      <c r="P237" s="643">
        <v>120</v>
      </c>
      <c r="Q237" s="116">
        <v>2E-3</v>
      </c>
      <c r="R237" s="116">
        <v>7.3999999999999996E-2</v>
      </c>
      <c r="S237" s="116">
        <v>2.8000000000000001E-2</v>
      </c>
      <c r="T237" s="116">
        <v>1.9E-2</v>
      </c>
      <c r="U237" s="31">
        <v>2</v>
      </c>
      <c r="V237" s="31">
        <v>1</v>
      </c>
      <c r="W237" s="29">
        <v>6</v>
      </c>
      <c r="X237" s="511">
        <v>7.1999999999999995E-2</v>
      </c>
      <c r="Y237" s="511">
        <v>2.6000000000000002E-2</v>
      </c>
      <c r="Z237" s="511">
        <v>1.7000000000000001E-2</v>
      </c>
      <c r="AA237" s="643">
        <v>0.7</v>
      </c>
      <c r="AB237" s="29" t="s">
        <v>326</v>
      </c>
      <c r="AC237" s="29" t="s">
        <v>326</v>
      </c>
      <c r="AD237" s="32"/>
      <c r="AE237" s="536"/>
      <c r="AF237" s="536"/>
      <c r="AG237" s="532"/>
      <c r="AH237" s="32"/>
      <c r="AI237" s="603"/>
      <c r="AJ237" s="532"/>
      <c r="AK237" s="32"/>
      <c r="AL237" s="116"/>
      <c r="AM237" s="116"/>
      <c r="AN237" s="104">
        <v>7.1421295092597273E-2</v>
      </c>
      <c r="AO237" s="11">
        <v>36.828299999999999</v>
      </c>
      <c r="AP237" s="11">
        <v>21.661200000000001</v>
      </c>
      <c r="AQ237" s="11">
        <v>51.912163</v>
      </c>
      <c r="AR237" s="10">
        <v>1025.7044000000001</v>
      </c>
      <c r="AS237" s="11">
        <v>7.0602</v>
      </c>
      <c r="AT237" s="10">
        <v>99.436000000000007</v>
      </c>
      <c r="AU237" s="11">
        <v>8.1010000000000009</v>
      </c>
      <c r="AV237" s="11">
        <v>0.44569999999999999</v>
      </c>
      <c r="AW237" s="11">
        <v>0.9456</v>
      </c>
      <c r="AX237" s="11">
        <v>36.918799999999997</v>
      </c>
      <c r="AY237" s="11">
        <v>20.219100000000001</v>
      </c>
      <c r="AZ237" s="11">
        <v>50.483299000000002</v>
      </c>
      <c r="BA237" s="10">
        <v>1026.1784</v>
      </c>
      <c r="BB237" s="11">
        <v>7.7043999999999997</v>
      </c>
      <c r="BC237" s="10">
        <v>105.79</v>
      </c>
      <c r="BD237" s="11">
        <v>8.11</v>
      </c>
      <c r="BE237" s="11">
        <v>0.45129999999999998</v>
      </c>
      <c r="BF237" s="11">
        <v>0.76439999999999997</v>
      </c>
      <c r="BG237" s="11">
        <v>6.4</v>
      </c>
    </row>
    <row r="238" spans="1:59">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04"/>
      <c r="AO238" s="116"/>
      <c r="AP238" s="116"/>
      <c r="AQ238" s="116"/>
      <c r="AR238" s="116"/>
      <c r="AS238" s="116"/>
      <c r="AT238" s="116"/>
      <c r="AU238" s="116"/>
      <c r="AV238" s="116"/>
      <c r="AW238" s="116"/>
      <c r="AX238" s="116"/>
      <c r="AY238" s="116"/>
      <c r="AZ238" s="116"/>
      <c r="BA238" s="116"/>
      <c r="BB238" s="116"/>
      <c r="BC238" s="116"/>
      <c r="BD238" s="116"/>
      <c r="BE238" s="116"/>
      <c r="BF238" s="116"/>
      <c r="BG238" s="116"/>
    </row>
    <row r="239" spans="1:59">
      <c r="A239" s="29" t="s">
        <v>369</v>
      </c>
      <c r="B239" s="33">
        <v>43437</v>
      </c>
      <c r="C239" s="511">
        <v>1.5954689585156017</v>
      </c>
      <c r="D239" s="643">
        <v>1.6</v>
      </c>
      <c r="E239" s="29">
        <v>1</v>
      </c>
      <c r="F239" s="116">
        <v>-0.63800000000000001</v>
      </c>
      <c r="G239" s="116">
        <v>2.3199999999999998</v>
      </c>
      <c r="H239" s="116">
        <v>0.70799999999999996</v>
      </c>
      <c r="I239" s="29" t="s">
        <v>348</v>
      </c>
      <c r="J239" s="643">
        <v>2</v>
      </c>
      <c r="K239" s="29" t="s">
        <v>349</v>
      </c>
      <c r="L239" s="29">
        <v>1</v>
      </c>
      <c r="M239" s="29">
        <v>13.6</v>
      </c>
      <c r="N239" s="29">
        <v>109</v>
      </c>
      <c r="O239" s="643">
        <v>14</v>
      </c>
      <c r="P239" s="643">
        <v>110</v>
      </c>
      <c r="Q239" s="29">
        <v>0</v>
      </c>
      <c r="R239" s="29">
        <v>2.8000000000000001E-2</v>
      </c>
      <c r="S239" s="29">
        <v>0.01</v>
      </c>
      <c r="T239" s="29">
        <v>8.0000000000000002E-3</v>
      </c>
      <c r="U239" s="31">
        <v>2</v>
      </c>
      <c r="V239" s="31">
        <v>1</v>
      </c>
      <c r="W239" s="29">
        <v>4</v>
      </c>
      <c r="X239" s="511">
        <v>2.8000000000000001E-2</v>
      </c>
      <c r="Y239" s="511">
        <v>0.01</v>
      </c>
      <c r="Z239" s="511">
        <v>8.0000000000000002E-3</v>
      </c>
      <c r="AA239" s="643">
        <v>0.4</v>
      </c>
      <c r="AB239" s="29" t="s">
        <v>326</v>
      </c>
      <c r="AC239" s="29" t="s">
        <v>326</v>
      </c>
      <c r="AD239" s="32">
        <v>4</v>
      </c>
      <c r="AE239" s="536">
        <v>8.8400000000000006E-2</v>
      </c>
      <c r="AF239" s="536">
        <v>9.5449999999999993E-2</v>
      </c>
      <c r="AG239" s="532">
        <v>7.3599999999999861</v>
      </c>
      <c r="AH239" s="643">
        <v>1.8</v>
      </c>
      <c r="AI239" s="532">
        <v>0.48599999999999999</v>
      </c>
      <c r="AJ239" s="603">
        <v>3.5602500000000002E-2</v>
      </c>
      <c r="AK239" s="643">
        <v>0.11</v>
      </c>
      <c r="AL239" s="116"/>
      <c r="AM239" s="116"/>
      <c r="AN239" s="503">
        <v>7.2250790051511804E-2</v>
      </c>
      <c r="AO239" s="11">
        <v>35.913800000000002</v>
      </c>
      <c r="AP239" s="11">
        <v>21.0198</v>
      </c>
      <c r="AQ239" s="11">
        <v>50.093463</v>
      </c>
      <c r="AR239" s="10">
        <v>1025.1851999999999</v>
      </c>
      <c r="AS239" s="11">
        <v>7.6497999999999999</v>
      </c>
      <c r="AT239" s="10">
        <v>105.94199999999999</v>
      </c>
      <c r="AU239" s="11">
        <v>8.1999999999999993</v>
      </c>
      <c r="AV239" s="11">
        <v>0.28660000000000002</v>
      </c>
      <c r="AW239" s="11">
        <v>0.58030000000000004</v>
      </c>
      <c r="AX239" s="11">
        <v>35.995600000000003</v>
      </c>
      <c r="AY239" s="11">
        <v>19.7</v>
      </c>
      <c r="AZ239" s="11">
        <v>48.825367999999997</v>
      </c>
      <c r="BA239" s="10">
        <v>1025.673</v>
      </c>
      <c r="BB239" s="11">
        <v>7.3837000000000002</v>
      </c>
      <c r="BC239" s="10">
        <v>99.882999999999996</v>
      </c>
      <c r="BD239" s="11">
        <v>8.1999999999999993</v>
      </c>
      <c r="BE239" s="11">
        <v>1.4226000000000001</v>
      </c>
      <c r="BF239" s="11">
        <v>1.706</v>
      </c>
      <c r="BG239" s="11">
        <v>7.3</v>
      </c>
    </row>
    <row r="240" spans="1:59">
      <c r="A240" s="29" t="s">
        <v>369</v>
      </c>
      <c r="B240" s="33">
        <v>43444</v>
      </c>
      <c r="C240" s="511">
        <v>0.46983355738596155</v>
      </c>
      <c r="D240" s="29" t="s">
        <v>350</v>
      </c>
      <c r="E240" s="29">
        <v>1</v>
      </c>
      <c r="F240" s="116">
        <v>-0.77800000000000002</v>
      </c>
      <c r="G240" s="116">
        <v>2.99</v>
      </c>
      <c r="H240" s="116">
        <v>1.06</v>
      </c>
      <c r="I240" s="29" t="s">
        <v>348</v>
      </c>
      <c r="J240" s="643">
        <v>3</v>
      </c>
      <c r="K240" s="29" t="s">
        <v>349</v>
      </c>
      <c r="L240" s="29">
        <v>1</v>
      </c>
      <c r="M240" s="29">
        <v>15.8</v>
      </c>
      <c r="N240" s="29">
        <v>132</v>
      </c>
      <c r="O240" s="643">
        <v>16</v>
      </c>
      <c r="P240" s="643">
        <v>130</v>
      </c>
      <c r="Q240" s="29">
        <v>1E-3</v>
      </c>
      <c r="R240" s="29">
        <v>4.1000000000000002E-2</v>
      </c>
      <c r="S240" s="29">
        <v>1.4E-2</v>
      </c>
      <c r="T240" s="29">
        <v>1.4E-2</v>
      </c>
      <c r="U240" s="31">
        <v>2</v>
      </c>
      <c r="V240" s="31">
        <v>1</v>
      </c>
      <c r="W240" s="29">
        <v>4</v>
      </c>
      <c r="X240" s="511">
        <v>0.04</v>
      </c>
      <c r="Y240" s="511">
        <v>1.3000000000000001E-2</v>
      </c>
      <c r="Z240" s="511">
        <v>1.3000000000000001E-2</v>
      </c>
      <c r="AA240" s="643">
        <v>0.6</v>
      </c>
      <c r="AB240" s="29" t="s">
        <v>326</v>
      </c>
      <c r="AC240" s="643">
        <v>0.2</v>
      </c>
      <c r="AD240" s="32">
        <v>4</v>
      </c>
      <c r="AE240" s="536">
        <v>0.09</v>
      </c>
      <c r="AF240" s="536">
        <v>9.4039999999999999E-2</v>
      </c>
      <c r="AG240" s="532">
        <v>4.3500000000000014</v>
      </c>
      <c r="AH240" s="643">
        <v>1.1000000000000001</v>
      </c>
      <c r="AI240" s="532">
        <v>0.5222</v>
      </c>
      <c r="AJ240" s="603">
        <v>3.5602500000000002E-2</v>
      </c>
      <c r="AK240" s="643">
        <v>0.12</v>
      </c>
      <c r="AL240" s="116"/>
      <c r="AM240" s="116"/>
      <c r="AN240" s="104">
        <v>8.4101970652360566E-2</v>
      </c>
      <c r="AO240" s="11">
        <v>36.039099999999998</v>
      </c>
      <c r="AP240" s="11">
        <v>21.545000000000002</v>
      </c>
      <c r="AQ240" s="11">
        <v>50.80039</v>
      </c>
      <c r="AR240" s="10">
        <v>1025.1365000000001</v>
      </c>
      <c r="AS240" s="11">
        <v>6.9527999999999999</v>
      </c>
      <c r="AT240" s="10">
        <v>97.27</v>
      </c>
      <c r="AU240" s="11">
        <v>8.1999999999999993</v>
      </c>
      <c r="AV240" s="11">
        <v>0.68869999999999998</v>
      </c>
      <c r="AW240" s="11">
        <v>0.34370000000000001</v>
      </c>
      <c r="AX240" s="11">
        <v>36.095999999999997</v>
      </c>
      <c r="AY240" s="11">
        <v>20.9497</v>
      </c>
      <c r="AZ240" s="11">
        <v>50.253155</v>
      </c>
      <c r="BA240" s="10">
        <v>1025.4151999999999</v>
      </c>
      <c r="BB240" s="11">
        <v>6.2717000000000001</v>
      </c>
      <c r="BC240" s="10">
        <v>86.838999999999999</v>
      </c>
      <c r="BD240" s="11">
        <v>8.1999999999999993</v>
      </c>
      <c r="BE240" s="11">
        <v>3.0804</v>
      </c>
      <c r="BF240" s="11">
        <v>1.8593</v>
      </c>
      <c r="BG240" s="11">
        <v>7.3</v>
      </c>
    </row>
    <row r="241" spans="1:59">
      <c r="A241" s="29" t="s">
        <v>369</v>
      </c>
      <c r="B241" s="33">
        <v>43451</v>
      </c>
      <c r="C241" s="511">
        <v>0.60336477678988554</v>
      </c>
      <c r="D241" s="643">
        <v>0.6</v>
      </c>
      <c r="E241" s="604">
        <v>1</v>
      </c>
      <c r="F241" s="604">
        <v>0.877</v>
      </c>
      <c r="G241" s="604">
        <v>3.47</v>
      </c>
      <c r="H241" s="604">
        <v>0.91800000000000004</v>
      </c>
      <c r="I241" s="29" t="s">
        <v>348</v>
      </c>
      <c r="J241" s="643">
        <v>3</v>
      </c>
      <c r="K241" s="29" t="s">
        <v>349</v>
      </c>
      <c r="L241" s="116">
        <v>1</v>
      </c>
      <c r="M241" s="116">
        <v>15.9</v>
      </c>
      <c r="N241" s="116">
        <v>129</v>
      </c>
      <c r="O241" s="643">
        <v>16</v>
      </c>
      <c r="P241" s="643">
        <v>130</v>
      </c>
      <c r="Q241" s="29">
        <v>1E-3</v>
      </c>
      <c r="R241" s="29">
        <v>4.8000000000000001E-2</v>
      </c>
      <c r="S241" s="29">
        <v>1.6E-2</v>
      </c>
      <c r="T241" s="29">
        <v>1.4E-2</v>
      </c>
      <c r="U241" s="31">
        <v>2</v>
      </c>
      <c r="V241" s="31">
        <v>1</v>
      </c>
      <c r="W241" s="29">
        <v>4</v>
      </c>
      <c r="X241" s="511">
        <v>4.7E-2</v>
      </c>
      <c r="Y241" s="511">
        <v>1.4999999999999999E-2</v>
      </c>
      <c r="Z241" s="511">
        <v>1.3000000000000001E-2</v>
      </c>
      <c r="AA241" s="643">
        <v>0.7</v>
      </c>
      <c r="AB241" s="29" t="s">
        <v>326</v>
      </c>
      <c r="AC241" s="643">
        <v>0.2</v>
      </c>
      <c r="AD241" s="32">
        <v>4</v>
      </c>
      <c r="AE241" s="536">
        <v>8.9160000000000003E-2</v>
      </c>
      <c r="AF241" s="536">
        <v>9.5549999999999996E-2</v>
      </c>
      <c r="AG241" s="532">
        <v>6.6999999999999922</v>
      </c>
      <c r="AH241" s="643">
        <v>1.7</v>
      </c>
      <c r="AI241" s="532">
        <v>0.72489999999999999</v>
      </c>
      <c r="AJ241" s="603">
        <v>3.5602500000000002E-2</v>
      </c>
      <c r="AK241" s="643">
        <v>0.17</v>
      </c>
      <c r="AL241" s="116"/>
      <c r="AM241" s="116"/>
      <c r="AN241" s="104">
        <v>0.10554550991480605</v>
      </c>
      <c r="AO241" s="11">
        <v>36.216099999999997</v>
      </c>
      <c r="AP241" s="11">
        <v>21.610399999999998</v>
      </c>
      <c r="AQ241" s="11">
        <v>51.091016000000003</v>
      </c>
      <c r="AR241" s="10">
        <v>1025.2524000000001</v>
      </c>
      <c r="AS241" s="11">
        <v>6.6334</v>
      </c>
      <c r="AT241" s="10">
        <v>93.006</v>
      </c>
      <c r="AU241" s="11">
        <v>8.0239999999999991</v>
      </c>
      <c r="AV241" s="11">
        <v>0.88859999999999995</v>
      </c>
      <c r="AW241" s="11">
        <v>0.78180000000000005</v>
      </c>
      <c r="AX241" s="11">
        <v>36.215600000000002</v>
      </c>
      <c r="AY241" s="11">
        <v>21.610600000000002</v>
      </c>
      <c r="AZ241" s="11">
        <v>51.098028999999997</v>
      </c>
      <c r="BA241" s="10">
        <v>1025.3241</v>
      </c>
      <c r="BB241" s="11">
        <v>6.6433999999999997</v>
      </c>
      <c r="BC241" s="10">
        <v>93.146000000000001</v>
      </c>
      <c r="BD241" s="11">
        <v>8.0589999999999993</v>
      </c>
      <c r="BE241" s="11">
        <v>0.86550000000000005</v>
      </c>
      <c r="BF241" s="11">
        <v>1.0720000000000001</v>
      </c>
      <c r="BG241" s="11">
        <v>5.9</v>
      </c>
    </row>
    <row r="242" spans="1:59">
      <c r="A242" s="29" t="s">
        <v>369</v>
      </c>
      <c r="B242" s="33">
        <v>43458</v>
      </c>
      <c r="C242" s="511">
        <v>0.40699633845682115</v>
      </c>
      <c r="D242" s="29" t="s">
        <v>350</v>
      </c>
      <c r="E242" s="604">
        <v>1</v>
      </c>
      <c r="F242" s="604">
        <v>3.8399999999999997E-2</v>
      </c>
      <c r="G242" s="604">
        <v>2.59</v>
      </c>
      <c r="H242" s="604">
        <v>1.05</v>
      </c>
      <c r="I242" s="29" t="s">
        <v>348</v>
      </c>
      <c r="J242" s="643">
        <v>3</v>
      </c>
      <c r="K242" s="29" t="s">
        <v>349</v>
      </c>
      <c r="L242" s="604">
        <v>1</v>
      </c>
      <c r="M242" s="604">
        <v>15.5</v>
      </c>
      <c r="N242" s="604">
        <v>118</v>
      </c>
      <c r="O242" s="643">
        <v>16</v>
      </c>
      <c r="P242" s="643">
        <v>120</v>
      </c>
      <c r="Q242" s="116">
        <v>0</v>
      </c>
      <c r="R242" s="116">
        <v>5.8000000000000003E-2</v>
      </c>
      <c r="S242" s="116">
        <v>1.7000000000000001E-2</v>
      </c>
      <c r="T242" s="116">
        <v>1.4999999999999999E-2</v>
      </c>
      <c r="U242" s="31">
        <v>2</v>
      </c>
      <c r="V242" s="31">
        <v>1</v>
      </c>
      <c r="W242" s="116">
        <v>4</v>
      </c>
      <c r="X242" s="511">
        <v>5.8000000000000003E-2</v>
      </c>
      <c r="Y242" s="511">
        <v>1.7000000000000001E-2</v>
      </c>
      <c r="Z242" s="511">
        <v>1.4999999999999999E-2</v>
      </c>
      <c r="AA242" s="643">
        <v>0.8</v>
      </c>
      <c r="AB242" s="29" t="s">
        <v>326</v>
      </c>
      <c r="AC242" s="643">
        <v>0.2</v>
      </c>
      <c r="AD242" s="32">
        <v>4</v>
      </c>
      <c r="AE242" s="536">
        <v>8.8889999999999997E-2</v>
      </c>
      <c r="AF242" s="536">
        <v>9.6170000000000005E-2</v>
      </c>
      <c r="AG242" s="532">
        <v>7.5900000000000079</v>
      </c>
      <c r="AH242" s="643">
        <v>1.9</v>
      </c>
      <c r="AI242" s="532">
        <v>0.61880000000000002</v>
      </c>
      <c r="AJ242" s="603">
        <v>3.5602500000000002E-2</v>
      </c>
      <c r="AK242" s="643">
        <v>0.15</v>
      </c>
      <c r="AL242" s="116"/>
      <c r="AM242" s="116"/>
      <c r="AN242" s="104">
        <v>6.9072507649171444E-2</v>
      </c>
      <c r="AO242" s="11">
        <v>36.382899999999999</v>
      </c>
      <c r="AP242" s="11">
        <v>22.930399999999999</v>
      </c>
      <c r="AQ242" s="11">
        <v>52.705646999999999</v>
      </c>
      <c r="AR242" s="10">
        <v>1025.0054</v>
      </c>
      <c r="AS242" s="11">
        <v>6.7686000000000002</v>
      </c>
      <c r="AT242" s="10">
        <v>97.231999999999999</v>
      </c>
      <c r="AU242" s="11">
        <v>8.0719999999999992</v>
      </c>
      <c r="AV242" s="11">
        <v>0.18540000000000001</v>
      </c>
      <c r="AW242" s="11">
        <v>0.31909999999999999</v>
      </c>
      <c r="AX242" s="11">
        <v>36.365900000000003</v>
      </c>
      <c r="AY242" s="11">
        <v>22.166899999999998</v>
      </c>
      <c r="AZ242" s="11">
        <v>51.877180000000003</v>
      </c>
      <c r="BA242" s="10">
        <v>1025.2810999999999</v>
      </c>
      <c r="BB242" s="11">
        <v>6.0789</v>
      </c>
      <c r="BC242" s="10">
        <v>86.153000000000006</v>
      </c>
      <c r="BD242" s="11">
        <v>8.1069999999999993</v>
      </c>
      <c r="BE242" s="11">
        <v>4.0441000000000003</v>
      </c>
      <c r="BF242" s="11">
        <v>3.0695000000000001</v>
      </c>
      <c r="BG242" s="11">
        <v>9</v>
      </c>
    </row>
    <row r="243" spans="1:59">
      <c r="A243" s="29" t="s">
        <v>369</v>
      </c>
      <c r="B243" s="33">
        <v>43472</v>
      </c>
      <c r="C243" s="511">
        <v>0.33678257806280021</v>
      </c>
      <c r="D243" s="29" t="s">
        <v>350</v>
      </c>
      <c r="E243" s="604">
        <v>1</v>
      </c>
      <c r="F243" s="604">
        <v>-0.22800000000000001</v>
      </c>
      <c r="G243" s="604">
        <v>2.1</v>
      </c>
      <c r="H243" s="604">
        <v>0.67</v>
      </c>
      <c r="I243" s="29" t="s">
        <v>348</v>
      </c>
      <c r="J243" s="643">
        <v>2</v>
      </c>
      <c r="K243" s="29" t="s">
        <v>349</v>
      </c>
      <c r="L243" s="604">
        <v>1</v>
      </c>
      <c r="M243" s="604">
        <v>14.5</v>
      </c>
      <c r="N243" s="604">
        <v>162</v>
      </c>
      <c r="O243" s="643">
        <v>14</v>
      </c>
      <c r="P243" s="643">
        <v>160</v>
      </c>
      <c r="Q243" s="116">
        <v>3.0000000000000001E-3</v>
      </c>
      <c r="R243" s="116">
        <v>4.2999999999999997E-2</v>
      </c>
      <c r="S243" s="116">
        <v>1.4999999999999999E-2</v>
      </c>
      <c r="T243" s="116">
        <v>1.4E-2</v>
      </c>
      <c r="U243" s="31">
        <v>2</v>
      </c>
      <c r="V243" s="31">
        <v>1</v>
      </c>
      <c r="W243" s="116">
        <v>5</v>
      </c>
      <c r="X243" s="511">
        <v>3.9999999999999994E-2</v>
      </c>
      <c r="Y243" s="511">
        <v>1.2E-2</v>
      </c>
      <c r="Z243" s="511">
        <v>1.0999999999999999E-2</v>
      </c>
      <c r="AA243" s="643">
        <v>0.5</v>
      </c>
      <c r="AB243" s="29" t="s">
        <v>326</v>
      </c>
      <c r="AC243" s="643">
        <v>0.1</v>
      </c>
      <c r="AD243" s="32">
        <v>5</v>
      </c>
      <c r="AE243" s="536">
        <v>8.9499999999999996E-2</v>
      </c>
      <c r="AF243" s="536">
        <v>9.5159999999999995E-2</v>
      </c>
      <c r="AG243" s="532">
        <v>5.969999999999998</v>
      </c>
      <c r="AH243" s="643">
        <v>1.2</v>
      </c>
      <c r="AI243" s="532">
        <v>0.60309999999999997</v>
      </c>
      <c r="AJ243" s="603">
        <v>3.5602500000000002E-2</v>
      </c>
      <c r="AK243" s="643">
        <v>0.11</v>
      </c>
      <c r="AL243" s="116"/>
      <c r="AM243" s="116"/>
      <c r="AN243" s="104">
        <v>7.3797328075867447E-2</v>
      </c>
      <c r="AO243" s="11">
        <v>36.6248</v>
      </c>
      <c r="AP243" s="11">
        <v>23.133900000000001</v>
      </c>
      <c r="AQ243" s="11">
        <v>53.235286000000002</v>
      </c>
      <c r="AR243" s="10">
        <v>1025.1288</v>
      </c>
      <c r="AS243" s="11">
        <v>7.0997000000000003</v>
      </c>
      <c r="AT243" s="10">
        <v>102.49299999999999</v>
      </c>
      <c r="AU243" s="11">
        <v>8.2690000000000001</v>
      </c>
      <c r="AV243" s="11">
        <v>2.5100000000000001E-2</v>
      </c>
      <c r="AW243" s="11">
        <v>0.39379999999999998</v>
      </c>
      <c r="AX243" s="11">
        <v>36.630299999999998</v>
      </c>
      <c r="AY243" s="11">
        <v>22.645099999999999</v>
      </c>
      <c r="AZ243" s="11">
        <v>52.724482999999999</v>
      </c>
      <c r="BA243" s="10">
        <v>1025.3458000000001</v>
      </c>
      <c r="BB243" s="11">
        <v>6.5143000000000004</v>
      </c>
      <c r="BC243" s="10">
        <v>93.245999999999995</v>
      </c>
      <c r="BD243" s="11">
        <v>8.2539999999999996</v>
      </c>
      <c r="BE243" s="11">
        <v>1.8237000000000001</v>
      </c>
      <c r="BF243" s="11">
        <v>1.9669000000000001</v>
      </c>
      <c r="BG243" s="11">
        <v>9.1999999999999993</v>
      </c>
    </row>
    <row r="244" spans="1:59">
      <c r="A244" s="29" t="s">
        <v>369</v>
      </c>
      <c r="B244" s="33">
        <v>43479</v>
      </c>
      <c r="C244" s="511">
        <v>0.32900416186951531</v>
      </c>
      <c r="D244" s="29" t="s">
        <v>350</v>
      </c>
      <c r="E244" s="604">
        <v>1</v>
      </c>
      <c r="F244" s="604">
        <v>-0.52300000000000002</v>
      </c>
      <c r="G244" s="604">
        <v>1.85</v>
      </c>
      <c r="H244" s="604">
        <v>1.6E-2</v>
      </c>
      <c r="I244" s="29" t="s">
        <v>348</v>
      </c>
      <c r="J244" s="29" t="s">
        <v>349</v>
      </c>
      <c r="K244" s="29" t="s">
        <v>349</v>
      </c>
      <c r="L244" s="604">
        <v>1</v>
      </c>
      <c r="M244" s="604">
        <v>13.4</v>
      </c>
      <c r="N244" s="604">
        <v>116</v>
      </c>
      <c r="O244" s="643">
        <v>13</v>
      </c>
      <c r="P244" s="643">
        <v>120</v>
      </c>
      <c r="Q244" s="511">
        <v>1E-3</v>
      </c>
      <c r="R244" s="511">
        <v>4.4999999999999998E-2</v>
      </c>
      <c r="S244" s="511">
        <v>1.4999999999999999E-2</v>
      </c>
      <c r="T244" s="511">
        <v>1.2999999999999999E-2</v>
      </c>
      <c r="U244" s="31">
        <v>2</v>
      </c>
      <c r="V244" s="31">
        <v>1</v>
      </c>
      <c r="W244" s="29">
        <v>4</v>
      </c>
      <c r="X244" s="511">
        <v>4.3999999999999997E-2</v>
      </c>
      <c r="Y244" s="511">
        <v>1.3999999999999999E-2</v>
      </c>
      <c r="Z244" s="511">
        <v>1.2E-2</v>
      </c>
      <c r="AA244" s="643">
        <v>0.6</v>
      </c>
      <c r="AB244" s="29" t="s">
        <v>326</v>
      </c>
      <c r="AC244" s="643">
        <v>0.1</v>
      </c>
      <c r="AD244" s="32">
        <v>4</v>
      </c>
      <c r="AE244" s="536">
        <v>8.9940000000000006E-2</v>
      </c>
      <c r="AF244" s="536">
        <v>9.5380000000000006E-2</v>
      </c>
      <c r="AG244" s="532">
        <v>5.75</v>
      </c>
      <c r="AH244" s="643">
        <v>1.4</v>
      </c>
      <c r="AI244" s="29" t="s">
        <v>460</v>
      </c>
      <c r="AJ244" s="603">
        <v>3.5602500000000002E-2</v>
      </c>
      <c r="AK244" s="29" t="s">
        <v>441</v>
      </c>
      <c r="AL244" s="116"/>
      <c r="AM244" s="116"/>
      <c r="AN244" s="104">
        <v>9.7223009419023163E-2</v>
      </c>
      <c r="AO244" s="11">
        <v>36.696800000000003</v>
      </c>
      <c r="AP244" s="11">
        <v>23.614000000000001</v>
      </c>
      <c r="AQ244" s="11">
        <v>53.846062000000003</v>
      </c>
      <c r="AR244" s="10">
        <v>1025.0424</v>
      </c>
      <c r="AS244" s="11">
        <v>7.0724999999999998</v>
      </c>
      <c r="AT244" s="10">
        <v>102.997</v>
      </c>
      <c r="AU244" s="11">
        <v>8.1523000000000003</v>
      </c>
      <c r="AV244" s="11">
        <v>0.75339999999999996</v>
      </c>
      <c r="AW244" s="11">
        <v>0.84330000000000005</v>
      </c>
      <c r="AX244" s="11">
        <v>36.693300000000001</v>
      </c>
      <c r="AY244" s="11">
        <v>23.420400000000001</v>
      </c>
      <c r="AZ244" s="11">
        <v>53.639991000000002</v>
      </c>
      <c r="BA244" s="10">
        <v>1025.1681000000001</v>
      </c>
      <c r="BB244" s="11">
        <v>6.9496000000000002</v>
      </c>
      <c r="BC244" s="10">
        <v>100.866</v>
      </c>
      <c r="BD244" s="11">
        <v>8.1523000000000003</v>
      </c>
      <c r="BE244" s="11">
        <v>1.6604000000000001</v>
      </c>
      <c r="BF244" s="11">
        <v>1.7257</v>
      </c>
      <c r="BG244" s="11">
        <v>4.5</v>
      </c>
    </row>
    <row r="245" spans="1:59">
      <c r="A245" s="29" t="s">
        <v>369</v>
      </c>
      <c r="B245" s="33">
        <v>43486</v>
      </c>
      <c r="C245" s="511">
        <v>0.16688946989670542</v>
      </c>
      <c r="D245" s="29" t="s">
        <v>350</v>
      </c>
      <c r="E245" s="604">
        <v>1</v>
      </c>
      <c r="F245" s="604">
        <v>-0.84299999999999997</v>
      </c>
      <c r="G245" s="604">
        <v>2.52</v>
      </c>
      <c r="H245" s="604">
        <v>1.1599999999999999</v>
      </c>
      <c r="I245" s="29" t="s">
        <v>348</v>
      </c>
      <c r="J245" s="643">
        <v>3</v>
      </c>
      <c r="K245" s="29" t="s">
        <v>349</v>
      </c>
      <c r="L245" s="604">
        <v>1</v>
      </c>
      <c r="M245" s="604">
        <v>14.8</v>
      </c>
      <c r="N245" s="604">
        <v>123</v>
      </c>
      <c r="O245" s="643">
        <v>15</v>
      </c>
      <c r="P245" s="643">
        <v>120</v>
      </c>
      <c r="Q245" s="511">
        <v>1E-3</v>
      </c>
      <c r="R245" s="511">
        <v>5.7000000000000002E-2</v>
      </c>
      <c r="S245" s="511">
        <v>1.7000000000000001E-2</v>
      </c>
      <c r="T245" s="511">
        <v>1.4999999999999999E-2</v>
      </c>
      <c r="U245" s="31">
        <v>2</v>
      </c>
      <c r="V245" s="31">
        <v>1</v>
      </c>
      <c r="W245" s="29">
        <v>4</v>
      </c>
      <c r="X245" s="511">
        <v>5.6000000000000001E-2</v>
      </c>
      <c r="Y245" s="511">
        <v>1.6E-2</v>
      </c>
      <c r="Z245" s="511">
        <v>1.3999999999999999E-2</v>
      </c>
      <c r="AA245" s="643">
        <v>0.8</v>
      </c>
      <c r="AB245" s="29" t="s">
        <v>326</v>
      </c>
      <c r="AC245" s="643">
        <v>0.2</v>
      </c>
      <c r="AD245" s="32">
        <v>4</v>
      </c>
      <c r="AE245" s="536">
        <v>8.9730000000000004E-2</v>
      </c>
      <c r="AF245" s="536">
        <v>9.733E-2</v>
      </c>
      <c r="AG245" s="532">
        <v>7.9099999999999957</v>
      </c>
      <c r="AH245" s="643">
        <v>2</v>
      </c>
      <c r="AI245" s="532">
        <v>0.80840000000000001</v>
      </c>
      <c r="AJ245" s="603">
        <v>3.5602500000000002E-2</v>
      </c>
      <c r="AK245" s="643">
        <v>0.19</v>
      </c>
      <c r="AL245" s="116"/>
      <c r="AM245" s="116"/>
      <c r="AN245" s="104">
        <v>9.0871051213932699E-2</v>
      </c>
      <c r="AO245" s="11">
        <v>36.647799999999997</v>
      </c>
      <c r="AP245" s="11">
        <v>23.673500000000001</v>
      </c>
      <c r="AQ245" s="11">
        <v>53.846618999999997</v>
      </c>
      <c r="AR245" s="10">
        <v>1024.9879000000001</v>
      </c>
      <c r="AS245" s="11">
        <v>6.5092999999999996</v>
      </c>
      <c r="AT245" s="10">
        <v>94.866</v>
      </c>
      <c r="AU245" s="11">
        <v>8.16</v>
      </c>
      <c r="AV245" s="11">
        <v>0.54690000000000005</v>
      </c>
      <c r="AW245" s="11">
        <v>0.4037</v>
      </c>
      <c r="AX245" s="11">
        <v>36.622599999999998</v>
      </c>
      <c r="AY245" s="11">
        <v>22.979299999999999</v>
      </c>
      <c r="AZ245" s="11">
        <v>53.073664000000001</v>
      </c>
      <c r="BA245" s="10">
        <v>1025.2437</v>
      </c>
      <c r="BB245" s="11">
        <v>5.5545</v>
      </c>
      <c r="BC245" s="10">
        <v>79.97</v>
      </c>
      <c r="BD245" s="11">
        <v>8.1199999999999992</v>
      </c>
      <c r="BE245" s="11">
        <v>7.8154000000000003</v>
      </c>
      <c r="BF245" s="11">
        <v>4.9070999999999998</v>
      </c>
      <c r="BG245" s="11">
        <v>8.1</v>
      </c>
    </row>
    <row r="246" spans="1:59">
      <c r="A246" s="29" t="s">
        <v>369</v>
      </c>
      <c r="B246" s="33">
        <v>43494</v>
      </c>
      <c r="C246" s="511">
        <v>1.0111528507309433</v>
      </c>
      <c r="D246" s="643">
        <v>1</v>
      </c>
      <c r="E246" s="604">
        <v>1</v>
      </c>
      <c r="F246" s="604">
        <v>0.40600000000000003</v>
      </c>
      <c r="G246" s="604">
        <v>2.0499999999999998</v>
      </c>
      <c r="H246" s="604">
        <v>0.223</v>
      </c>
      <c r="I246" s="29" t="s">
        <v>348</v>
      </c>
      <c r="J246" s="643">
        <v>2</v>
      </c>
      <c r="K246" s="29" t="s">
        <v>349</v>
      </c>
      <c r="L246" s="604">
        <v>1</v>
      </c>
      <c r="M246" s="604">
        <v>14.9</v>
      </c>
      <c r="N246" s="604">
        <v>116</v>
      </c>
      <c r="O246" s="643">
        <v>15</v>
      </c>
      <c r="P246" s="643">
        <v>120</v>
      </c>
      <c r="Q246" s="511">
        <v>1E-3</v>
      </c>
      <c r="R246" s="511">
        <v>2.5000000000000001E-2</v>
      </c>
      <c r="S246" s="511">
        <v>8.0000000000000002E-3</v>
      </c>
      <c r="T246" s="511">
        <v>7.0000000000000001E-3</v>
      </c>
      <c r="U246" s="31">
        <v>2</v>
      </c>
      <c r="V246" s="31">
        <v>1</v>
      </c>
      <c r="W246" s="29">
        <v>4</v>
      </c>
      <c r="X246" s="511">
        <v>2.4E-2</v>
      </c>
      <c r="Y246" s="511">
        <v>7.0000000000000001E-3</v>
      </c>
      <c r="Z246" s="511">
        <v>6.0000000000000001E-3</v>
      </c>
      <c r="AA246" s="643">
        <v>0.3</v>
      </c>
      <c r="AB246" s="29" t="s">
        <v>326</v>
      </c>
      <c r="AC246" s="29" t="s">
        <v>326</v>
      </c>
      <c r="AD246" s="32">
        <v>4</v>
      </c>
      <c r="AE246" s="536">
        <v>9.0480000000000005E-2</v>
      </c>
      <c r="AF246" s="536">
        <v>9.4789999999999999E-2</v>
      </c>
      <c r="AG246" s="532">
        <v>4.6199999999999939</v>
      </c>
      <c r="AH246" s="643">
        <v>1.2</v>
      </c>
      <c r="AI246" s="532">
        <v>0.54179999999999995</v>
      </c>
      <c r="AJ246" s="603">
        <v>3.5602500000000002E-2</v>
      </c>
      <c r="AK246" s="643">
        <v>0.13</v>
      </c>
      <c r="AL246" s="116"/>
      <c r="AM246" s="116"/>
      <c r="AN246" s="104">
        <v>8.6851009772817289E-2</v>
      </c>
      <c r="AO246" s="11">
        <v>36.627400000000002</v>
      </c>
      <c r="AP246" s="11">
        <v>22.491900000000001</v>
      </c>
      <c r="AQ246" s="11">
        <v>52.549044000000002</v>
      </c>
      <c r="AR246" s="10">
        <v>1025.3161</v>
      </c>
      <c r="AS246" s="11">
        <v>6.4955999999999996</v>
      </c>
      <c r="AT246" s="10">
        <v>92.727999999999994</v>
      </c>
      <c r="AU246" s="11">
        <v>8.15</v>
      </c>
      <c r="AV246" s="11">
        <v>0.2883</v>
      </c>
      <c r="AW246" s="11">
        <v>0.34050000000000002</v>
      </c>
      <c r="AX246" s="11">
        <v>36.614699999999999</v>
      </c>
      <c r="AY246" s="11">
        <v>22.1569</v>
      </c>
      <c r="AZ246" s="11">
        <v>52.181640000000002</v>
      </c>
      <c r="BA246" s="10">
        <v>1025.4740999999999</v>
      </c>
      <c r="BB246" s="11">
        <v>6.4077999999999999</v>
      </c>
      <c r="BC246" s="10">
        <v>90.929000000000002</v>
      </c>
      <c r="BD246" s="11">
        <v>8.1479999999999997</v>
      </c>
      <c r="BE246" s="11">
        <v>1.1491</v>
      </c>
      <c r="BF246" s="11">
        <v>0.87390000000000001</v>
      </c>
      <c r="BG246" s="11">
        <v>9.6999999999999993</v>
      </c>
    </row>
    <row r="247" spans="1:59">
      <c r="A247" s="29" t="s">
        <v>369</v>
      </c>
      <c r="B247" s="33">
        <v>43500</v>
      </c>
      <c r="C247" s="511">
        <v>0.96974059750942876</v>
      </c>
      <c r="D247" s="643">
        <v>1</v>
      </c>
      <c r="E247" s="604">
        <v>1</v>
      </c>
      <c r="F247" s="604">
        <v>1.03</v>
      </c>
      <c r="G247" s="604">
        <v>2.0299999999999998</v>
      </c>
      <c r="H247" s="604">
        <v>0.70599999999999996</v>
      </c>
      <c r="I247" s="29" t="s">
        <v>348</v>
      </c>
      <c r="J247" s="643">
        <v>2</v>
      </c>
      <c r="K247" s="29" t="s">
        <v>349</v>
      </c>
      <c r="L247" s="604">
        <v>1</v>
      </c>
      <c r="M247" s="604">
        <v>14.3</v>
      </c>
      <c r="N247" s="604">
        <v>128</v>
      </c>
      <c r="O247" s="643">
        <v>14</v>
      </c>
      <c r="P247" s="643">
        <v>130</v>
      </c>
      <c r="Q247" s="511">
        <v>1E-3</v>
      </c>
      <c r="R247" s="511">
        <v>5.8999999999999997E-2</v>
      </c>
      <c r="S247" s="511">
        <v>1.9E-2</v>
      </c>
      <c r="T247" s="511">
        <v>1.6E-2</v>
      </c>
      <c r="U247" s="31">
        <v>2</v>
      </c>
      <c r="V247" s="31">
        <v>1</v>
      </c>
      <c r="W247" s="29">
        <v>4</v>
      </c>
      <c r="X247" s="511">
        <v>5.7999999999999996E-2</v>
      </c>
      <c r="Y247" s="511">
        <v>1.7999999999999999E-2</v>
      </c>
      <c r="Z247" s="511">
        <v>1.4999999999999999E-2</v>
      </c>
      <c r="AA247" s="643">
        <v>0.8</v>
      </c>
      <c r="AB247" s="29" t="s">
        <v>326</v>
      </c>
      <c r="AC247" s="643">
        <v>0.2</v>
      </c>
      <c r="AD247" s="32">
        <v>4</v>
      </c>
      <c r="AE247" s="536">
        <v>9.0440000000000006E-2</v>
      </c>
      <c r="AF247" s="536">
        <v>0.10029</v>
      </c>
      <c r="AG247" s="532">
        <v>10.159999999999998</v>
      </c>
      <c r="AH247" s="643">
        <v>2.5</v>
      </c>
      <c r="AI247" s="532">
        <v>0.79369999999999996</v>
      </c>
      <c r="AJ247" s="603">
        <v>3.5602500000000002E-2</v>
      </c>
      <c r="AK247" s="643">
        <v>0.19</v>
      </c>
      <c r="AL247" s="116"/>
      <c r="AM247" s="116"/>
      <c r="AN247" s="104">
        <v>0.11539183189990407</v>
      </c>
      <c r="AO247" s="11">
        <v>36.597299999999997</v>
      </c>
      <c r="AP247" s="11">
        <v>22.199200000000001</v>
      </c>
      <c r="AQ247" s="11">
        <v>52.197381999999998</v>
      </c>
      <c r="AR247" s="10">
        <v>1025.3766000000001</v>
      </c>
      <c r="AS247" s="11">
        <v>6.4383999999999997</v>
      </c>
      <c r="AT247" s="10">
        <v>91.421999999999997</v>
      </c>
      <c r="AU247" s="11">
        <v>8.0709999999999997</v>
      </c>
      <c r="AV247" s="11">
        <v>0.92510000000000003</v>
      </c>
      <c r="AW247" s="11">
        <v>0.82679999999999998</v>
      </c>
      <c r="AX247" s="11">
        <v>36.597099999999998</v>
      </c>
      <c r="AY247" s="11">
        <v>22.1907</v>
      </c>
      <c r="AZ247" s="11">
        <v>52.195625999999997</v>
      </c>
      <c r="BA247" s="10">
        <v>1025.4513999999999</v>
      </c>
      <c r="BB247" s="11">
        <v>6.3804999999999996</v>
      </c>
      <c r="BC247" s="10">
        <v>90.587000000000003</v>
      </c>
      <c r="BD247" s="11">
        <v>8.0690000000000008</v>
      </c>
      <c r="BE247" s="11">
        <v>0.98429999999999995</v>
      </c>
      <c r="BF247" s="11">
        <v>1.6673</v>
      </c>
      <c r="BG247" s="11">
        <v>5.0999999999999996</v>
      </c>
    </row>
    <row r="248" spans="1:59">
      <c r="A248" s="29" t="s">
        <v>369</v>
      </c>
      <c r="B248" s="33">
        <v>43507</v>
      </c>
      <c r="C248" s="511">
        <v>0.97278990301110446</v>
      </c>
      <c r="D248" s="643">
        <v>1</v>
      </c>
      <c r="E248" s="604">
        <v>1</v>
      </c>
      <c r="F248" s="604">
        <v>0.373</v>
      </c>
      <c r="G248" s="604">
        <v>2.58</v>
      </c>
      <c r="H248" s="604">
        <v>0.63800000000000001</v>
      </c>
      <c r="I248" s="29" t="s">
        <v>348</v>
      </c>
      <c r="J248" s="643">
        <v>3</v>
      </c>
      <c r="K248" s="29" t="s">
        <v>349</v>
      </c>
      <c r="L248" s="116">
        <v>1</v>
      </c>
      <c r="M248" s="116">
        <v>14.3</v>
      </c>
      <c r="N248" s="116">
        <v>125</v>
      </c>
      <c r="O248" s="643">
        <v>14</v>
      </c>
      <c r="P248" s="643">
        <v>120</v>
      </c>
      <c r="Q248" s="511">
        <v>1E-3</v>
      </c>
      <c r="R248" s="511">
        <v>0.06</v>
      </c>
      <c r="S248" s="511">
        <v>0.02</v>
      </c>
      <c r="T248" s="511">
        <v>1.7000000000000001E-2</v>
      </c>
      <c r="U248" s="31">
        <v>2</v>
      </c>
      <c r="V248" s="31">
        <v>1</v>
      </c>
      <c r="W248" s="29">
        <v>4</v>
      </c>
      <c r="X248" s="511">
        <v>5.8999999999999997E-2</v>
      </c>
      <c r="Y248" s="511">
        <v>1.9E-2</v>
      </c>
      <c r="Z248" s="511">
        <v>1.6E-2</v>
      </c>
      <c r="AA248" s="643">
        <v>0.8</v>
      </c>
      <c r="AB248" s="29" t="s">
        <v>326</v>
      </c>
      <c r="AC248" s="643">
        <v>0.2</v>
      </c>
      <c r="AD248" s="32">
        <v>4</v>
      </c>
      <c r="AE248" s="536">
        <v>8.7870000000000004E-2</v>
      </c>
      <c r="AF248" s="536">
        <v>9.2429999999999998E-2</v>
      </c>
      <c r="AG248" s="532">
        <v>4.8699999999999939</v>
      </c>
      <c r="AH248" s="643">
        <v>1.2</v>
      </c>
      <c r="AI248" s="532">
        <v>0.622</v>
      </c>
      <c r="AJ248" s="603">
        <v>3.5602500000000002E-2</v>
      </c>
      <c r="AK248" s="643">
        <v>0.15</v>
      </c>
      <c r="AL248" s="116"/>
      <c r="AM248" s="116"/>
      <c r="AN248" s="104">
        <v>9.3439883931658405E-2</v>
      </c>
      <c r="AO248" s="11">
        <v>36.752699999999997</v>
      </c>
      <c r="AP248" s="11">
        <v>23.018699999999999</v>
      </c>
      <c r="AQ248" s="11">
        <v>53.275978000000002</v>
      </c>
      <c r="AR248" s="10">
        <v>1025.26</v>
      </c>
      <c r="AS248" s="11">
        <v>7.0982000000000003</v>
      </c>
      <c r="AT248" s="10">
        <v>102.342</v>
      </c>
      <c r="AU248" s="11">
        <v>8.0969999999999995</v>
      </c>
      <c r="AV248" s="11">
        <v>0.59209999999999996</v>
      </c>
      <c r="AW248" s="11">
        <v>0.79920000000000002</v>
      </c>
      <c r="AX248" s="11">
        <v>36.755899999999997</v>
      </c>
      <c r="AY248" s="11">
        <v>22.8705</v>
      </c>
      <c r="AZ248" s="11">
        <v>53.127751000000004</v>
      </c>
      <c r="BA248" s="10">
        <v>1025.3765000000001</v>
      </c>
      <c r="BB248" s="11">
        <v>7.0002000000000004</v>
      </c>
      <c r="BC248" s="10">
        <v>100.67100000000001</v>
      </c>
      <c r="BD248" s="11">
        <v>8.1050000000000004</v>
      </c>
      <c r="BE248" s="11">
        <v>1.0269999999999999</v>
      </c>
      <c r="BF248" s="11">
        <v>1.9152</v>
      </c>
      <c r="BG248" s="11">
        <v>4.9000000000000004</v>
      </c>
    </row>
    <row r="249" spans="1:59">
      <c r="A249" s="29" t="s">
        <v>369</v>
      </c>
      <c r="B249" s="33">
        <v>43514</v>
      </c>
      <c r="C249" s="511">
        <v>0.76343502910925476</v>
      </c>
      <c r="D249" s="643">
        <v>0.8</v>
      </c>
      <c r="E249" s="604">
        <v>1</v>
      </c>
      <c r="F249" s="604">
        <v>-0.182</v>
      </c>
      <c r="G249" s="604">
        <v>1.71</v>
      </c>
      <c r="H249" s="604">
        <v>0.56499999999999995</v>
      </c>
      <c r="I249" s="29" t="s">
        <v>348</v>
      </c>
      <c r="J249" s="29" t="s">
        <v>349</v>
      </c>
      <c r="K249" s="29" t="s">
        <v>349</v>
      </c>
      <c r="L249" s="116">
        <v>1</v>
      </c>
      <c r="M249" s="116">
        <v>16.100000000000001</v>
      </c>
      <c r="N249" s="116">
        <v>143</v>
      </c>
      <c r="O249" s="643">
        <v>16</v>
      </c>
      <c r="P249" s="643">
        <v>140</v>
      </c>
      <c r="Q249" s="511">
        <v>2E-3</v>
      </c>
      <c r="R249" s="511">
        <v>8.2000000000000003E-2</v>
      </c>
      <c r="S249" s="511">
        <v>2.7E-2</v>
      </c>
      <c r="T249" s="511">
        <v>2.4E-2</v>
      </c>
      <c r="U249" s="31">
        <v>2</v>
      </c>
      <c r="V249" s="31">
        <v>1</v>
      </c>
      <c r="W249" s="29">
        <v>4</v>
      </c>
      <c r="X249" s="511">
        <v>0.08</v>
      </c>
      <c r="Y249" s="511">
        <v>2.5000000000000001E-2</v>
      </c>
      <c r="Z249" s="511">
        <v>2.1999999999999999E-2</v>
      </c>
      <c r="AA249" s="643">
        <v>1.1000000000000001</v>
      </c>
      <c r="AB249" s="29" t="s">
        <v>326</v>
      </c>
      <c r="AC249" s="643">
        <v>0.3</v>
      </c>
      <c r="AD249" s="32">
        <v>4</v>
      </c>
      <c r="AE249" s="536">
        <v>8.9870000000000005E-2</v>
      </c>
      <c r="AF249" s="536">
        <v>9.5210000000000003E-2</v>
      </c>
      <c r="AG249" s="532">
        <v>5.6499999999999968</v>
      </c>
      <c r="AH249" s="643">
        <v>1.4</v>
      </c>
      <c r="AI249" s="603">
        <v>0.84960000000000002</v>
      </c>
      <c r="AJ249" s="603">
        <v>3.5602500000000002E-2</v>
      </c>
      <c r="AK249" s="643">
        <v>0.2</v>
      </c>
      <c r="AL249" s="116"/>
      <c r="AM249" s="116"/>
      <c r="AN249" s="104">
        <v>0.11855043399393848</v>
      </c>
      <c r="AO249" s="11">
        <v>36.7483</v>
      </c>
      <c r="AP249" s="11">
        <v>23.540500000000002</v>
      </c>
      <c r="AQ249" s="11">
        <v>53.833917</v>
      </c>
      <c r="AR249" s="10">
        <v>1025.1052999999999</v>
      </c>
      <c r="AS249" s="11">
        <v>7.2285000000000004</v>
      </c>
      <c r="AT249" s="10">
        <v>105.167</v>
      </c>
      <c r="AU249" s="11">
        <v>8.1460000000000008</v>
      </c>
      <c r="AV249" s="11">
        <v>0.49659999999999999</v>
      </c>
      <c r="AW249" s="11">
        <v>0.96460000000000001</v>
      </c>
      <c r="AX249" s="11">
        <v>36.756700000000002</v>
      </c>
      <c r="AY249" s="11">
        <v>22.970300000000002</v>
      </c>
      <c r="AZ249" s="11">
        <v>53.2363</v>
      </c>
      <c r="BA249" s="10">
        <v>1025.3475000000001</v>
      </c>
      <c r="BB249" s="11">
        <v>7.0021000000000004</v>
      </c>
      <c r="BC249" s="10">
        <v>100.874</v>
      </c>
      <c r="BD249" s="11">
        <v>8.157</v>
      </c>
      <c r="BE249" s="11">
        <v>1.8447</v>
      </c>
      <c r="BF249" s="11">
        <v>3.0024000000000002</v>
      </c>
      <c r="BG249" s="11">
        <v>4.3</v>
      </c>
    </row>
    <row r="250" spans="1:59">
      <c r="A250" s="29" t="s">
        <v>369</v>
      </c>
      <c r="B250" s="33">
        <v>43521</v>
      </c>
      <c r="C250" s="511">
        <v>0.70798047300584854</v>
      </c>
      <c r="D250" s="643">
        <v>0.7</v>
      </c>
      <c r="E250" s="604">
        <v>1</v>
      </c>
      <c r="F250" s="604">
        <v>1.4</v>
      </c>
      <c r="G250" s="604">
        <v>1.76</v>
      </c>
      <c r="H250" s="604">
        <v>1.21</v>
      </c>
      <c r="I250" s="29" t="s">
        <v>348</v>
      </c>
      <c r="J250" s="29" t="s">
        <v>349</v>
      </c>
      <c r="K250" s="29" t="s">
        <v>349</v>
      </c>
      <c r="L250" s="116">
        <v>1</v>
      </c>
      <c r="M250" s="116">
        <v>13.4</v>
      </c>
      <c r="N250" s="116">
        <v>140</v>
      </c>
      <c r="O250" s="643">
        <v>13</v>
      </c>
      <c r="P250" s="643">
        <v>140</v>
      </c>
      <c r="Q250" s="511">
        <v>0</v>
      </c>
      <c r="R250" s="511">
        <v>8.2000000000000003E-2</v>
      </c>
      <c r="S250" s="511">
        <v>2.5000000000000001E-2</v>
      </c>
      <c r="T250" s="511">
        <v>0.02</v>
      </c>
      <c r="U250" s="31">
        <v>2</v>
      </c>
      <c r="V250" s="31">
        <v>1</v>
      </c>
      <c r="W250" s="29">
        <v>6</v>
      </c>
      <c r="X250" s="511">
        <v>8.2000000000000003E-2</v>
      </c>
      <c r="Y250" s="511">
        <v>2.5000000000000001E-2</v>
      </c>
      <c r="Z250" s="511">
        <v>0.02</v>
      </c>
      <c r="AA250" s="643">
        <v>0.8</v>
      </c>
      <c r="AB250" s="29" t="s">
        <v>326</v>
      </c>
      <c r="AC250" s="643">
        <v>0.1</v>
      </c>
      <c r="AD250" s="32">
        <v>6</v>
      </c>
      <c r="AE250" s="536">
        <v>8.8870000000000005E-2</v>
      </c>
      <c r="AF250" s="536">
        <v>9.6320000000000003E-2</v>
      </c>
      <c r="AG250" s="532">
        <v>7.759999999999998</v>
      </c>
      <c r="AH250" s="643">
        <v>1.3</v>
      </c>
      <c r="AI250" s="603">
        <v>0.82240000000000002</v>
      </c>
      <c r="AJ250" s="603">
        <v>3.5602500000000002E-2</v>
      </c>
      <c r="AK250" s="643">
        <v>0.13</v>
      </c>
      <c r="AL250" s="116"/>
      <c r="AM250" s="116"/>
      <c r="AN250" s="104">
        <v>8.337783943375697E-2</v>
      </c>
      <c r="AO250" s="11">
        <v>36.797499999999999</v>
      </c>
      <c r="AP250" s="11">
        <v>24.1921</v>
      </c>
      <c r="AQ250" s="11">
        <v>54.604263000000003</v>
      </c>
      <c r="AR250" s="10">
        <v>1024.9466</v>
      </c>
      <c r="AS250" s="11">
        <v>6.9568000000000003</v>
      </c>
      <c r="AT250" s="10">
        <v>102.383</v>
      </c>
      <c r="AU250" s="11">
        <v>8.157</v>
      </c>
      <c r="AV250" s="11">
        <v>0.223</v>
      </c>
      <c r="AW250" s="11">
        <v>0.76739999999999997</v>
      </c>
      <c r="AX250" s="11">
        <v>36.768999999999998</v>
      </c>
      <c r="AY250" s="11">
        <v>23.62</v>
      </c>
      <c r="AZ250" s="11">
        <v>53.954132000000001</v>
      </c>
      <c r="BA250" s="10">
        <v>1025.1673000000001</v>
      </c>
      <c r="BB250" s="11">
        <v>6.8554000000000004</v>
      </c>
      <c r="BC250" s="10">
        <v>99.887</v>
      </c>
      <c r="BD250" s="11">
        <v>8.1590000000000007</v>
      </c>
      <c r="BE250" s="11">
        <v>0.47139999999999999</v>
      </c>
      <c r="BF250" s="11">
        <v>1.7232000000000001</v>
      </c>
      <c r="BG250" s="11">
        <v>7.8</v>
      </c>
    </row>
    <row r="251" spans="1:59">
      <c r="A251" s="29" t="s">
        <v>369</v>
      </c>
      <c r="B251" s="33">
        <v>43528</v>
      </c>
      <c r="C251" s="511">
        <v>0.39258299104626732</v>
      </c>
      <c r="D251" s="29" t="s">
        <v>350</v>
      </c>
      <c r="E251" s="604">
        <v>1</v>
      </c>
      <c r="F251" s="604">
        <v>0.59199999999999997</v>
      </c>
      <c r="G251" s="604">
        <v>2.73</v>
      </c>
      <c r="H251" s="604">
        <v>0.88800000000000001</v>
      </c>
      <c r="I251" s="29" t="s">
        <v>348</v>
      </c>
      <c r="J251" s="643">
        <v>3</v>
      </c>
      <c r="K251" s="29" t="s">
        <v>349</v>
      </c>
      <c r="L251" s="116">
        <v>1</v>
      </c>
      <c r="M251" s="116">
        <v>11.8</v>
      </c>
      <c r="N251" s="116">
        <v>120</v>
      </c>
      <c r="O251" s="643">
        <v>12</v>
      </c>
      <c r="P251" s="643">
        <v>120</v>
      </c>
      <c r="Q251" s="511">
        <v>0</v>
      </c>
      <c r="R251" s="511">
        <v>3.9E-2</v>
      </c>
      <c r="S251" s="511">
        <v>1.2E-2</v>
      </c>
      <c r="T251" s="511">
        <v>8.9999999999999993E-3</v>
      </c>
      <c r="U251" s="31">
        <v>2</v>
      </c>
      <c r="V251" s="31">
        <v>1</v>
      </c>
      <c r="W251" s="29">
        <v>4</v>
      </c>
      <c r="X251" s="511">
        <v>3.9E-2</v>
      </c>
      <c r="Y251" s="511">
        <v>1.2E-2</v>
      </c>
      <c r="Z251" s="511">
        <v>8.9999999999999993E-3</v>
      </c>
      <c r="AA251" s="643">
        <v>0.6</v>
      </c>
      <c r="AB251" s="29" t="s">
        <v>326</v>
      </c>
      <c r="AC251" s="29" t="s">
        <v>326</v>
      </c>
      <c r="AD251" s="32">
        <v>4</v>
      </c>
      <c r="AE251" s="536">
        <v>8.8919999999999999E-2</v>
      </c>
      <c r="AF251" s="536">
        <v>9.3960000000000002E-2</v>
      </c>
      <c r="AG251" s="532">
        <v>5.3500000000000023</v>
      </c>
      <c r="AH251" s="643">
        <v>1.3</v>
      </c>
      <c r="AI251" s="603">
        <v>0.53139999999999998</v>
      </c>
      <c r="AJ251" s="603">
        <v>3.5602500000000002E-2</v>
      </c>
      <c r="AK251" s="643">
        <v>0.12</v>
      </c>
      <c r="AL251" s="116"/>
      <c r="AM251" s="116"/>
      <c r="AN251" s="104">
        <v>8.1451525631555485E-2</v>
      </c>
      <c r="AO251" s="11">
        <v>36.821899999999999</v>
      </c>
      <c r="AP251" s="11">
        <v>23.8294</v>
      </c>
      <c r="AQ251" s="11">
        <v>54.242449000000001</v>
      </c>
      <c r="AR251" s="10">
        <v>1025.0734</v>
      </c>
      <c r="AS251" s="11">
        <v>6.9945000000000004</v>
      </c>
      <c r="AT251" s="10">
        <v>102.313</v>
      </c>
      <c r="AU251" s="11">
        <v>8.1259999999999994</v>
      </c>
      <c r="AV251" s="11">
        <v>0.23449999999999999</v>
      </c>
      <c r="AW251" s="11">
        <v>0.7288</v>
      </c>
      <c r="AX251" s="11">
        <v>36.808100000000003</v>
      </c>
      <c r="AY251" s="11">
        <v>23.3657</v>
      </c>
      <c r="AZ251" s="11">
        <v>53.729619999999997</v>
      </c>
      <c r="BA251" s="10">
        <v>1025.271</v>
      </c>
      <c r="BB251" s="11">
        <v>6.9907000000000004</v>
      </c>
      <c r="BC251" s="10">
        <v>101.435</v>
      </c>
      <c r="BD251" s="11">
        <v>8.1300000000000008</v>
      </c>
      <c r="BE251" s="11">
        <v>0.17030000000000001</v>
      </c>
      <c r="BF251" s="11">
        <v>1.2494000000000001</v>
      </c>
      <c r="BG251" s="11">
        <v>7.4</v>
      </c>
    </row>
    <row r="252" spans="1:59">
      <c r="A252" s="29" t="s">
        <v>369</v>
      </c>
      <c r="B252" s="33">
        <v>43535</v>
      </c>
      <c r="C252" s="605">
        <v>2.6490133882997386</v>
      </c>
      <c r="D252" s="643">
        <v>2.6</v>
      </c>
      <c r="E252" s="604">
        <v>1</v>
      </c>
      <c r="F252" s="604">
        <v>2.41</v>
      </c>
      <c r="G252" s="604">
        <v>2.5</v>
      </c>
      <c r="H252" s="604">
        <v>2.2400000000000002</v>
      </c>
      <c r="I252" s="29" t="s">
        <v>348</v>
      </c>
      <c r="J252" s="643">
        <v>2</v>
      </c>
      <c r="K252" s="643">
        <v>2</v>
      </c>
      <c r="L252" s="116">
        <v>1</v>
      </c>
      <c r="M252" s="116">
        <v>13.9</v>
      </c>
      <c r="N252" s="116">
        <v>139</v>
      </c>
      <c r="O252" s="643">
        <v>14</v>
      </c>
      <c r="P252" s="643">
        <v>140</v>
      </c>
      <c r="Q252" s="511">
        <v>1E-3</v>
      </c>
      <c r="R252" s="511">
        <v>7.6999999999999999E-2</v>
      </c>
      <c r="S252" s="511">
        <v>2.5999999999999999E-2</v>
      </c>
      <c r="T252" s="511">
        <v>2.1000000000000001E-2</v>
      </c>
      <c r="U252" s="31">
        <v>2</v>
      </c>
      <c r="V252" s="31">
        <v>1</v>
      </c>
      <c r="W252" s="29">
        <v>4</v>
      </c>
      <c r="X252" s="511">
        <v>7.5999999999999998E-2</v>
      </c>
      <c r="Y252" s="511">
        <v>2.4999999999999998E-2</v>
      </c>
      <c r="Z252" s="511">
        <v>0.02</v>
      </c>
      <c r="AA252" s="643">
        <v>1.1000000000000001</v>
      </c>
      <c r="AB252" s="29" t="s">
        <v>326</v>
      </c>
      <c r="AC252" s="643">
        <v>0.2</v>
      </c>
      <c r="AD252" s="32">
        <v>4</v>
      </c>
      <c r="AE252" s="536">
        <v>9.0509999999999993E-2</v>
      </c>
      <c r="AF252" s="536">
        <v>9.6089999999999995E-2</v>
      </c>
      <c r="AG252" s="532">
        <v>5.8900000000000015</v>
      </c>
      <c r="AH252" s="643">
        <v>1.5</v>
      </c>
      <c r="AI252" s="603">
        <v>0.63439999999999996</v>
      </c>
      <c r="AJ252" s="603">
        <v>3.5602500000000002E-2</v>
      </c>
      <c r="AK252" s="643">
        <v>0.15</v>
      </c>
      <c r="AL252" s="116"/>
      <c r="AM252" s="116"/>
      <c r="AN252" s="104">
        <v>9.0766120197790554E-2</v>
      </c>
      <c r="AO252" s="11">
        <v>36.659700000000001</v>
      </c>
      <c r="AP252" s="11">
        <v>23.3551</v>
      </c>
      <c r="AQ252" s="11">
        <v>53.518492000000002</v>
      </c>
      <c r="AR252" s="10">
        <v>1025.0902000000001</v>
      </c>
      <c r="AS252" s="11">
        <v>7.0061</v>
      </c>
      <c r="AT252" s="10">
        <v>101.55200000000001</v>
      </c>
      <c r="AU252" s="11">
        <v>8.1509999999999998</v>
      </c>
      <c r="AV252" s="11">
        <v>0.2407</v>
      </c>
      <c r="AW252" s="11">
        <v>0.70350000000000001</v>
      </c>
      <c r="AX252" s="11">
        <v>36.725200000000001</v>
      </c>
      <c r="AY252" s="11">
        <v>23.172599999999999</v>
      </c>
      <c r="AZ252" s="11">
        <v>53.414087000000002</v>
      </c>
      <c r="BA252" s="10">
        <v>1025.2670000000001</v>
      </c>
      <c r="BB252" s="11">
        <v>6.1646000000000001</v>
      </c>
      <c r="BC252" s="10">
        <v>89.105999999999995</v>
      </c>
      <c r="BD252" s="11">
        <v>8.1189999999999998</v>
      </c>
      <c r="BE252" s="11">
        <v>1.4297</v>
      </c>
      <c r="BF252" s="11">
        <v>1.887</v>
      </c>
      <c r="BG252" s="11">
        <v>9.1</v>
      </c>
    </row>
    <row r="253" spans="1:59">
      <c r="A253" s="29" t="s">
        <v>369</v>
      </c>
      <c r="B253" s="33">
        <v>43542</v>
      </c>
      <c r="C253" s="511">
        <v>0.28771064638080079</v>
      </c>
      <c r="D253" s="29" t="s">
        <v>350</v>
      </c>
      <c r="E253" s="604">
        <v>1</v>
      </c>
      <c r="F253" s="604">
        <v>0.505</v>
      </c>
      <c r="G253" s="604">
        <v>2.6</v>
      </c>
      <c r="H253" s="604">
        <v>0.69399999999999995</v>
      </c>
      <c r="I253" s="29" t="s">
        <v>348</v>
      </c>
      <c r="J253" s="643">
        <v>3</v>
      </c>
      <c r="K253" s="29" t="s">
        <v>349</v>
      </c>
      <c r="L253" s="116">
        <v>1</v>
      </c>
      <c r="M253" s="116">
        <v>14.2</v>
      </c>
      <c r="N253" s="116">
        <v>119</v>
      </c>
      <c r="O253" s="643">
        <v>14</v>
      </c>
      <c r="P253" s="643">
        <v>120</v>
      </c>
      <c r="Q253" s="116">
        <v>2E-3</v>
      </c>
      <c r="R253" s="116">
        <v>5.6000000000000001E-2</v>
      </c>
      <c r="S253" s="116">
        <v>2.3E-2</v>
      </c>
      <c r="T253" s="116">
        <v>1.7000000000000001E-2</v>
      </c>
      <c r="U253" s="31">
        <v>2</v>
      </c>
      <c r="V253" s="31">
        <v>1</v>
      </c>
      <c r="W253" s="29">
        <v>4</v>
      </c>
      <c r="X253" s="511">
        <v>5.3999999999999999E-2</v>
      </c>
      <c r="Y253" s="511">
        <v>2.0999999999999998E-2</v>
      </c>
      <c r="Z253" s="511">
        <v>1.5000000000000001E-2</v>
      </c>
      <c r="AA253" s="643">
        <v>0.8</v>
      </c>
      <c r="AB253" s="643">
        <v>0.1</v>
      </c>
      <c r="AC253" s="643">
        <v>0.1</v>
      </c>
      <c r="AD253" s="32">
        <v>4</v>
      </c>
      <c r="AE253" s="536">
        <v>8.7410000000000002E-2</v>
      </c>
      <c r="AF253" s="536">
        <v>9.6579999999999999E-2</v>
      </c>
      <c r="AG253" s="532">
        <v>9.4799999999999986</v>
      </c>
      <c r="AH253" s="643">
        <v>2.4</v>
      </c>
      <c r="AI253" s="603">
        <v>0.66639999999999999</v>
      </c>
      <c r="AJ253" s="603">
        <v>3.5602500000000002E-2</v>
      </c>
      <c r="AK253" s="643">
        <v>0.16</v>
      </c>
      <c r="AL253" s="116"/>
      <c r="AM253" s="116"/>
      <c r="AN253" s="104">
        <v>7.5461200641330217E-2</v>
      </c>
      <c r="AO253" s="11">
        <v>36.686900000000001</v>
      </c>
      <c r="AP253" s="11">
        <v>23.8719</v>
      </c>
      <c r="AQ253" s="11">
        <v>54.112028000000002</v>
      </c>
      <c r="AR253" s="10">
        <v>1024.9584</v>
      </c>
      <c r="AS253" s="11">
        <v>7.1143999999999998</v>
      </c>
      <c r="AT253" s="10">
        <v>104.06399999999999</v>
      </c>
      <c r="AU253" s="11">
        <v>8.1</v>
      </c>
      <c r="AV253" s="11">
        <v>0.14979999999999999</v>
      </c>
      <c r="AW253" s="11">
        <v>0.84699999999999998</v>
      </c>
      <c r="AX253" s="11">
        <v>36.689500000000002</v>
      </c>
      <c r="AY253" s="11">
        <v>23.311199999999999</v>
      </c>
      <c r="AZ253" s="11">
        <v>53.517304000000003</v>
      </c>
      <c r="BA253" s="10">
        <v>1025.1976999999999</v>
      </c>
      <c r="BB253" s="11">
        <v>6.9522000000000004</v>
      </c>
      <c r="BC253" s="10">
        <v>100.712</v>
      </c>
      <c r="BD253" s="11">
        <v>8.0950000000000006</v>
      </c>
      <c r="BE253" s="11">
        <v>0.92179999999999995</v>
      </c>
      <c r="BF253" s="11">
        <v>2.1698</v>
      </c>
      <c r="BG253" s="11">
        <v>8.4</v>
      </c>
    </row>
    <row r="254" spans="1:59">
      <c r="A254" s="29" t="s">
        <v>369</v>
      </c>
      <c r="B254" s="33">
        <v>43549</v>
      </c>
      <c r="C254" s="511">
        <v>0.10234598417561575</v>
      </c>
      <c r="D254" s="29" t="s">
        <v>350</v>
      </c>
      <c r="E254" s="604">
        <v>1</v>
      </c>
      <c r="F254" s="604">
        <v>0.17899999999999999</v>
      </c>
      <c r="G254" s="604">
        <v>2.0099999999999998</v>
      </c>
      <c r="H254" s="604">
        <v>0.76400000000000001</v>
      </c>
      <c r="I254" s="29" t="s">
        <v>348</v>
      </c>
      <c r="J254" s="643">
        <v>2</v>
      </c>
      <c r="K254" s="29" t="s">
        <v>349</v>
      </c>
      <c r="L254" s="116">
        <v>1</v>
      </c>
      <c r="M254" s="116">
        <v>14.2</v>
      </c>
      <c r="N254" s="116">
        <v>111</v>
      </c>
      <c r="O254" s="643">
        <v>14</v>
      </c>
      <c r="P254" s="643">
        <v>110</v>
      </c>
      <c r="Q254" s="116">
        <v>2E-3</v>
      </c>
      <c r="R254" s="116">
        <v>0.105</v>
      </c>
      <c r="S254" s="116">
        <v>3.6999999999999998E-2</v>
      </c>
      <c r="T254" s="116">
        <v>2.9000000000000001E-2</v>
      </c>
      <c r="U254" s="31">
        <v>2</v>
      </c>
      <c r="V254" s="31">
        <v>1</v>
      </c>
      <c r="W254" s="29">
        <v>4</v>
      </c>
      <c r="X254" s="511">
        <v>0.10299999999999999</v>
      </c>
      <c r="Y254" s="511">
        <v>3.4999999999999996E-2</v>
      </c>
      <c r="Z254" s="511">
        <v>2.7000000000000003E-2</v>
      </c>
      <c r="AA254" s="643">
        <v>1.5</v>
      </c>
      <c r="AB254" s="643">
        <v>0.1</v>
      </c>
      <c r="AC254" s="643">
        <v>0.3</v>
      </c>
      <c r="AD254" s="32">
        <v>4</v>
      </c>
      <c r="AE254" s="536">
        <v>9.0509999999999993E-2</v>
      </c>
      <c r="AF254" s="536">
        <v>0.10297000000000001</v>
      </c>
      <c r="AG254" s="532">
        <v>12.770000000000014</v>
      </c>
      <c r="AH254" s="643">
        <v>3.2</v>
      </c>
      <c r="AI254" s="603">
        <v>0.79139999999999999</v>
      </c>
      <c r="AJ254" s="603">
        <v>3.5602500000000002E-2</v>
      </c>
      <c r="AK254" s="643">
        <v>0.19</v>
      </c>
      <c r="AL254" s="116"/>
      <c r="AM254" s="116"/>
      <c r="AN254" s="104">
        <v>8.0478674428864361E-2</v>
      </c>
      <c r="AO254" s="11">
        <v>36.736800000000002</v>
      </c>
      <c r="AP254" s="11">
        <v>22.837</v>
      </c>
      <c r="AQ254" s="11">
        <v>53.059725</v>
      </c>
      <c r="AR254" s="10">
        <v>1025.3</v>
      </c>
      <c r="AS254" s="11">
        <v>7.1590999999999996</v>
      </c>
      <c r="AT254" s="10">
        <v>102.884</v>
      </c>
      <c r="AU254" s="11">
        <v>8.1280000000000001</v>
      </c>
      <c r="AV254" s="11">
        <v>0.66349999999999998</v>
      </c>
      <c r="AW254" s="11">
        <v>1.0924</v>
      </c>
      <c r="AX254" s="11">
        <v>36.718800000000002</v>
      </c>
      <c r="AY254" s="11">
        <v>22.671399999999998</v>
      </c>
      <c r="AZ254" s="11">
        <v>52.866039000000001</v>
      </c>
      <c r="BA254" s="10">
        <v>1025.4070999999999</v>
      </c>
      <c r="BB254" s="11">
        <v>6.8624000000000001</v>
      </c>
      <c r="BC254" s="10">
        <v>98.325000000000003</v>
      </c>
      <c r="BD254" s="11">
        <v>8.1150000000000002</v>
      </c>
      <c r="BE254" s="11">
        <v>0.93569999999999998</v>
      </c>
      <c r="BF254" s="11">
        <v>2.2035999999999998</v>
      </c>
      <c r="BG254" s="11">
        <v>6.2</v>
      </c>
    </row>
    <row r="255" spans="1:59">
      <c r="A255" s="29" t="s">
        <v>370</v>
      </c>
      <c r="B255" s="33">
        <v>43437</v>
      </c>
      <c r="C255" s="511">
        <v>1.8681707749051573</v>
      </c>
      <c r="D255" s="643">
        <v>1.9</v>
      </c>
      <c r="E255" s="29">
        <v>1</v>
      </c>
      <c r="F255" s="116">
        <v>1.94</v>
      </c>
      <c r="G255" s="116">
        <v>4.0599999999999996</v>
      </c>
      <c r="H255" s="116">
        <v>1.74</v>
      </c>
      <c r="I255" s="31" t="s">
        <v>348</v>
      </c>
      <c r="J255" s="643">
        <v>4</v>
      </c>
      <c r="K255" s="31" t="s">
        <v>349</v>
      </c>
      <c r="L255" s="29">
        <v>1</v>
      </c>
      <c r="M255" s="29">
        <v>19.3</v>
      </c>
      <c r="N255" s="29">
        <v>134</v>
      </c>
      <c r="O255" s="643">
        <v>19</v>
      </c>
      <c r="P255" s="643">
        <v>130</v>
      </c>
      <c r="Q255" s="511"/>
      <c r="R255" s="511"/>
      <c r="S255" s="511"/>
      <c r="T255" s="511"/>
      <c r="U255" s="31"/>
      <c r="V255" s="31"/>
      <c r="W255" s="29"/>
      <c r="X255" s="511"/>
      <c r="Y255" s="511"/>
      <c r="Z255" s="511"/>
      <c r="AA255" s="32"/>
      <c r="AB255" s="32"/>
      <c r="AC255" s="32"/>
      <c r="AD255" s="32"/>
      <c r="AE255" s="536"/>
      <c r="AF255" s="536"/>
      <c r="AG255" s="532"/>
      <c r="AH255" s="32"/>
      <c r="AI255" s="532"/>
      <c r="AJ255" s="532"/>
      <c r="AK255" s="32"/>
      <c r="AL255" s="116"/>
      <c r="AM255" s="116"/>
      <c r="AN255" s="104"/>
      <c r="AO255" s="116"/>
      <c r="AP255" s="116"/>
      <c r="AQ255" s="116"/>
      <c r="AR255" s="116"/>
      <c r="AS255" s="116"/>
      <c r="AT255" s="116"/>
      <c r="AU255" s="116"/>
      <c r="AV255" s="116"/>
      <c r="AW255" s="116"/>
      <c r="AX255" s="116"/>
      <c r="AY255" s="116"/>
      <c r="AZ255" s="116"/>
      <c r="BA255" s="116"/>
      <c r="BB255" s="116"/>
      <c r="BC255" s="116"/>
      <c r="BD255" s="116"/>
      <c r="BE255" s="116"/>
      <c r="BF255" s="116"/>
      <c r="BG255" s="116"/>
    </row>
    <row r="256" spans="1:59">
      <c r="A256" s="29" t="s">
        <v>370</v>
      </c>
      <c r="B256" s="33">
        <v>43444</v>
      </c>
      <c r="C256" s="511">
        <v>0.62656387987287643</v>
      </c>
      <c r="D256" s="643">
        <v>0.6</v>
      </c>
      <c r="E256" s="29">
        <v>1</v>
      </c>
      <c r="F256" s="116">
        <v>-0.52400000000000002</v>
      </c>
      <c r="G256" s="116">
        <v>3.17</v>
      </c>
      <c r="H256" s="116">
        <v>1.24</v>
      </c>
      <c r="I256" s="31" t="s">
        <v>348</v>
      </c>
      <c r="J256" s="643">
        <v>3</v>
      </c>
      <c r="K256" s="31" t="s">
        <v>349</v>
      </c>
      <c r="L256" s="29">
        <v>1</v>
      </c>
      <c r="M256" s="29">
        <v>14.8</v>
      </c>
      <c r="N256" s="29">
        <v>145</v>
      </c>
      <c r="O256" s="643">
        <v>15</v>
      </c>
      <c r="P256" s="643">
        <v>140</v>
      </c>
      <c r="Q256" s="511"/>
      <c r="R256" s="511"/>
      <c r="S256" s="511"/>
      <c r="T256" s="511"/>
      <c r="U256" s="31"/>
      <c r="V256" s="31"/>
      <c r="W256" s="29"/>
      <c r="X256" s="511"/>
      <c r="Y256" s="511"/>
      <c r="Z256" s="511"/>
      <c r="AA256" s="32"/>
      <c r="AB256" s="32"/>
      <c r="AC256" s="32"/>
      <c r="AD256" s="32"/>
      <c r="AE256" s="536"/>
      <c r="AF256" s="536"/>
      <c r="AG256" s="532"/>
      <c r="AH256" s="32"/>
      <c r="AI256" s="532"/>
      <c r="AJ256" s="532"/>
      <c r="AK256" s="32"/>
      <c r="AL256" s="116"/>
      <c r="AM256" s="116"/>
      <c r="AN256" s="104"/>
      <c r="AO256" s="116"/>
      <c r="AP256" s="116"/>
      <c r="AQ256" s="116"/>
      <c r="AR256" s="116"/>
      <c r="AS256" s="116"/>
      <c r="AT256" s="116"/>
      <c r="AU256" s="116"/>
      <c r="AV256" s="116"/>
      <c r="AW256" s="116"/>
      <c r="AX256" s="116"/>
      <c r="AY256" s="116"/>
      <c r="AZ256" s="116"/>
      <c r="BA256" s="116"/>
      <c r="BB256" s="116"/>
      <c r="BC256" s="116"/>
      <c r="BD256" s="116"/>
      <c r="BE256" s="116"/>
      <c r="BF256" s="116"/>
      <c r="BG256" s="116"/>
    </row>
    <row r="257" spans="1:59">
      <c r="A257" s="29" t="s">
        <v>370</v>
      </c>
      <c r="B257" s="33">
        <v>43451</v>
      </c>
      <c r="C257" s="511">
        <v>0.42897340169520104</v>
      </c>
      <c r="D257" s="31" t="s">
        <v>350</v>
      </c>
      <c r="E257" s="604">
        <v>1</v>
      </c>
      <c r="F257" s="604">
        <v>0.17699999999999999</v>
      </c>
      <c r="G257" s="604">
        <v>3.41</v>
      </c>
      <c r="H257" s="604">
        <v>0.94099999999999995</v>
      </c>
      <c r="I257" s="31" t="s">
        <v>348</v>
      </c>
      <c r="J257" s="643">
        <v>3</v>
      </c>
      <c r="K257" s="31" t="s">
        <v>349</v>
      </c>
      <c r="L257" s="116">
        <v>1</v>
      </c>
      <c r="M257" s="116">
        <v>13.7</v>
      </c>
      <c r="N257" s="116">
        <v>113</v>
      </c>
      <c r="O257" s="643">
        <v>14</v>
      </c>
      <c r="P257" s="643">
        <v>110</v>
      </c>
      <c r="Q257" s="511"/>
      <c r="R257" s="511"/>
      <c r="S257" s="511"/>
      <c r="T257" s="511"/>
      <c r="U257" s="31"/>
      <c r="V257" s="31"/>
      <c r="W257" s="29"/>
      <c r="X257" s="511"/>
      <c r="Y257" s="511"/>
      <c r="Z257" s="511"/>
      <c r="AA257" s="32"/>
      <c r="AB257" s="32"/>
      <c r="AC257" s="32"/>
      <c r="AD257" s="32"/>
      <c r="AE257" s="536"/>
      <c r="AF257" s="536"/>
      <c r="AG257" s="532"/>
      <c r="AH257" s="32"/>
      <c r="AI257" s="532"/>
      <c r="AJ257" s="532"/>
      <c r="AK257" s="32"/>
      <c r="AL257" s="116"/>
      <c r="AM257" s="116"/>
      <c r="AN257" s="104"/>
      <c r="AO257" s="116"/>
      <c r="AP257" s="116"/>
      <c r="AQ257" s="116"/>
      <c r="AR257" s="116"/>
      <c r="AS257" s="116"/>
      <c r="AT257" s="116"/>
      <c r="AU257" s="116"/>
      <c r="AV257" s="116"/>
      <c r="AW257" s="116"/>
      <c r="AX257" s="116"/>
      <c r="AY257" s="116"/>
      <c r="AZ257" s="116"/>
      <c r="BA257" s="116"/>
      <c r="BB257" s="116"/>
      <c r="BC257" s="116"/>
      <c r="BD257" s="116"/>
      <c r="BE257" s="116"/>
      <c r="BF257" s="116"/>
      <c r="BG257" s="116"/>
    </row>
    <row r="258" spans="1:59">
      <c r="A258" s="29" t="s">
        <v>370</v>
      </c>
      <c r="B258" s="33">
        <v>43458</v>
      </c>
      <c r="C258" s="511">
        <v>2.3741856788114122</v>
      </c>
      <c r="D258" s="643">
        <v>2.4</v>
      </c>
      <c r="E258" s="604">
        <v>1</v>
      </c>
      <c r="F258" s="604">
        <v>1.95</v>
      </c>
      <c r="G258" s="604">
        <v>3.33</v>
      </c>
      <c r="H258" s="604">
        <v>2.09</v>
      </c>
      <c r="I258" s="31" t="s">
        <v>348</v>
      </c>
      <c r="J258" s="643">
        <v>3</v>
      </c>
      <c r="K258" s="643">
        <v>2</v>
      </c>
      <c r="L258" s="604">
        <v>1</v>
      </c>
      <c r="M258" s="604">
        <v>20.7</v>
      </c>
      <c r="N258" s="604">
        <v>145</v>
      </c>
      <c r="O258" s="643">
        <v>21</v>
      </c>
      <c r="P258" s="643">
        <v>140</v>
      </c>
      <c r="Q258" s="511"/>
      <c r="R258" s="511"/>
      <c r="S258" s="511"/>
      <c r="T258" s="511"/>
      <c r="U258" s="31"/>
      <c r="V258" s="31"/>
      <c r="W258" s="29"/>
      <c r="X258" s="511"/>
      <c r="Y258" s="511"/>
      <c r="Z258" s="511"/>
      <c r="AA258" s="32"/>
      <c r="AB258" s="32"/>
      <c r="AC258" s="32"/>
      <c r="AD258" s="32"/>
      <c r="AE258" s="536"/>
      <c r="AF258" s="536"/>
      <c r="AG258" s="532"/>
      <c r="AH258" s="32"/>
      <c r="AI258" s="532"/>
      <c r="AJ258" s="532"/>
      <c r="AK258" s="32"/>
      <c r="AL258" s="116"/>
      <c r="AM258" s="116"/>
      <c r="AN258" s="104"/>
      <c r="AO258" s="116"/>
      <c r="AP258" s="116"/>
      <c r="AQ258" s="116"/>
      <c r="AR258" s="116"/>
      <c r="AS258" s="116"/>
      <c r="AT258" s="116"/>
      <c r="AU258" s="116"/>
      <c r="AV258" s="116"/>
      <c r="AW258" s="116"/>
      <c r="AX258" s="116"/>
      <c r="AY258" s="116"/>
      <c r="AZ258" s="116"/>
      <c r="BA258" s="116"/>
      <c r="BB258" s="116"/>
      <c r="BC258" s="116"/>
      <c r="BD258" s="116"/>
      <c r="BE258" s="116"/>
      <c r="BF258" s="116"/>
      <c r="BG258" s="116"/>
    </row>
    <row r="259" spans="1:59">
      <c r="A259" s="29" t="s">
        <v>370</v>
      </c>
      <c r="B259" s="33">
        <v>43472</v>
      </c>
      <c r="C259" s="511">
        <v>2.789723405209954</v>
      </c>
      <c r="D259" s="643">
        <v>2.8</v>
      </c>
      <c r="E259" s="604">
        <v>1</v>
      </c>
      <c r="F259" s="604">
        <v>3.97</v>
      </c>
      <c r="G259" s="604">
        <v>3.62</v>
      </c>
      <c r="H259" s="604">
        <v>2.66</v>
      </c>
      <c r="I259" s="643">
        <v>4</v>
      </c>
      <c r="J259" s="643">
        <v>4</v>
      </c>
      <c r="K259" s="643">
        <v>3</v>
      </c>
      <c r="L259" s="604">
        <v>1</v>
      </c>
      <c r="M259" s="604">
        <v>18.399999999999999</v>
      </c>
      <c r="N259" s="604">
        <v>145</v>
      </c>
      <c r="O259" s="643">
        <v>18</v>
      </c>
      <c r="P259" s="643">
        <v>140</v>
      </c>
      <c r="Q259" s="511"/>
      <c r="R259" s="511"/>
      <c r="S259" s="511"/>
      <c r="T259" s="511"/>
      <c r="U259" s="31"/>
      <c r="V259" s="31"/>
      <c r="W259" s="29"/>
      <c r="X259" s="511"/>
      <c r="Y259" s="511"/>
      <c r="Z259" s="511"/>
      <c r="AA259" s="32"/>
      <c r="AB259" s="32"/>
      <c r="AC259" s="32"/>
      <c r="AD259" s="32"/>
      <c r="AE259" s="536"/>
      <c r="AF259" s="536"/>
      <c r="AG259" s="532"/>
      <c r="AH259" s="32"/>
      <c r="AI259" s="532"/>
      <c r="AJ259" s="532"/>
      <c r="AK259" s="32"/>
      <c r="AL259" s="116"/>
      <c r="AM259" s="116"/>
      <c r="AN259" s="104"/>
      <c r="AO259" s="116"/>
      <c r="AP259" s="116"/>
      <c r="AQ259" s="116"/>
      <c r="AR259" s="116"/>
      <c r="AS259" s="116"/>
      <c r="AT259" s="116"/>
      <c r="AU259" s="116"/>
      <c r="AV259" s="116"/>
      <c r="AW259" s="116"/>
      <c r="AX259" s="116"/>
      <c r="AY259" s="116"/>
      <c r="AZ259" s="116"/>
      <c r="BA259" s="116"/>
      <c r="BB259" s="116"/>
      <c r="BC259" s="116"/>
      <c r="BD259" s="116"/>
      <c r="BE259" s="116"/>
      <c r="BF259" s="116"/>
      <c r="BG259" s="116"/>
    </row>
    <row r="260" spans="1:59">
      <c r="A260" s="29" t="s">
        <v>370</v>
      </c>
      <c r="B260" s="33">
        <v>43479</v>
      </c>
      <c r="C260" s="511">
        <v>0.51889272907244821</v>
      </c>
      <c r="D260" s="643">
        <v>0.5</v>
      </c>
      <c r="E260" s="604">
        <v>1</v>
      </c>
      <c r="F260" s="604">
        <v>0.61199999999999999</v>
      </c>
      <c r="G260" s="604">
        <v>2.92</v>
      </c>
      <c r="H260" s="604">
        <v>0.47499999999999998</v>
      </c>
      <c r="I260" s="31" t="s">
        <v>348</v>
      </c>
      <c r="J260" s="643">
        <v>3</v>
      </c>
      <c r="K260" s="31" t="s">
        <v>349</v>
      </c>
      <c r="L260" s="604">
        <v>1</v>
      </c>
      <c r="M260" s="604">
        <v>16.3</v>
      </c>
      <c r="N260" s="604">
        <v>125</v>
      </c>
      <c r="O260" s="643">
        <v>16</v>
      </c>
      <c r="P260" s="643">
        <v>120</v>
      </c>
      <c r="Q260" s="511"/>
      <c r="R260" s="511"/>
      <c r="S260" s="511"/>
      <c r="T260" s="511"/>
      <c r="U260" s="31"/>
      <c r="V260" s="31"/>
      <c r="W260" s="29"/>
      <c r="X260" s="511"/>
      <c r="Y260" s="511"/>
      <c r="Z260" s="511"/>
      <c r="AA260" s="32"/>
      <c r="AB260" s="32"/>
      <c r="AC260" s="32"/>
      <c r="AD260" s="32"/>
      <c r="AE260" s="536"/>
      <c r="AF260" s="536"/>
      <c r="AG260" s="532"/>
      <c r="AH260" s="32"/>
      <c r="AI260" s="532"/>
      <c r="AJ260" s="532"/>
      <c r="AK260" s="32"/>
      <c r="AL260" s="116"/>
      <c r="AM260" s="116"/>
      <c r="AN260" s="104"/>
      <c r="AO260" s="116"/>
      <c r="AP260" s="116"/>
      <c r="AQ260" s="116"/>
      <c r="AR260" s="116"/>
      <c r="AS260" s="116"/>
      <c r="AT260" s="116"/>
      <c r="AU260" s="116"/>
      <c r="AV260" s="116"/>
      <c r="AW260" s="116"/>
      <c r="AX260" s="116"/>
      <c r="AY260" s="116"/>
      <c r="AZ260" s="116"/>
      <c r="BA260" s="116"/>
      <c r="BB260" s="116"/>
      <c r="BC260" s="116"/>
      <c r="BD260" s="116"/>
      <c r="BE260" s="116"/>
      <c r="BF260" s="116"/>
      <c r="BG260" s="116"/>
    </row>
    <row r="261" spans="1:59">
      <c r="A261" s="29" t="s">
        <v>370</v>
      </c>
      <c r="B261" s="33">
        <v>43486</v>
      </c>
      <c r="C261" s="511">
        <v>0.63679119805023543</v>
      </c>
      <c r="D261" s="643">
        <v>0.6</v>
      </c>
      <c r="E261" s="604">
        <v>1</v>
      </c>
      <c r="F261" s="604">
        <v>-0.19500000000000001</v>
      </c>
      <c r="G261" s="604">
        <v>2.95</v>
      </c>
      <c r="H261" s="604">
        <v>1.58</v>
      </c>
      <c r="I261" s="31" t="s">
        <v>348</v>
      </c>
      <c r="J261" s="643">
        <v>3</v>
      </c>
      <c r="K261" s="31" t="s">
        <v>349</v>
      </c>
      <c r="L261" s="604">
        <v>1</v>
      </c>
      <c r="M261" s="604">
        <v>22.2</v>
      </c>
      <c r="N261" s="604">
        <v>176</v>
      </c>
      <c r="O261" s="643">
        <v>22</v>
      </c>
      <c r="P261" s="643">
        <v>180</v>
      </c>
      <c r="Q261" s="511"/>
      <c r="R261" s="511"/>
      <c r="S261" s="511"/>
      <c r="T261" s="511"/>
      <c r="U261" s="31"/>
      <c r="V261" s="31"/>
      <c r="W261" s="29"/>
      <c r="X261" s="511"/>
      <c r="Y261" s="511"/>
      <c r="Z261" s="511"/>
      <c r="AA261" s="32"/>
      <c r="AB261" s="32"/>
      <c r="AC261" s="32"/>
      <c r="AD261" s="32"/>
      <c r="AE261" s="536"/>
      <c r="AF261" s="536"/>
      <c r="AG261" s="532"/>
      <c r="AH261" s="32"/>
      <c r="AI261" s="32"/>
      <c r="AJ261" s="32"/>
      <c r="AK261" s="532"/>
      <c r="AL261" s="532"/>
      <c r="AM261" s="32"/>
      <c r="AN261" s="104"/>
      <c r="AO261" s="116"/>
      <c r="AP261" s="116"/>
      <c r="AQ261" s="116"/>
      <c r="AR261" s="116"/>
      <c r="AS261" s="116"/>
      <c r="AT261" s="116"/>
      <c r="AU261" s="116"/>
      <c r="AV261" s="116"/>
      <c r="AW261" s="116"/>
      <c r="AX261" s="116"/>
      <c r="AY261" s="116"/>
      <c r="AZ261" s="116"/>
      <c r="BA261" s="116"/>
      <c r="BB261" s="116"/>
      <c r="BC261" s="116"/>
      <c r="BD261" s="116"/>
      <c r="BE261" s="116"/>
      <c r="BF261" s="116"/>
      <c r="BG261" s="116"/>
    </row>
    <row r="262" spans="1:59">
      <c r="A262" s="29" t="s">
        <v>370</v>
      </c>
      <c r="B262" s="33">
        <v>43494</v>
      </c>
      <c r="C262" s="511">
        <v>1.5501795641901923</v>
      </c>
      <c r="D262" s="643">
        <v>1.6</v>
      </c>
      <c r="E262" s="604">
        <v>1</v>
      </c>
      <c r="F262" s="604">
        <v>1.06</v>
      </c>
      <c r="G262" s="604">
        <v>2.2400000000000002</v>
      </c>
      <c r="H262" s="604">
        <v>0.53200000000000003</v>
      </c>
      <c r="I262" s="31" t="s">
        <v>348</v>
      </c>
      <c r="J262" s="643">
        <v>2</v>
      </c>
      <c r="K262" s="31" t="s">
        <v>349</v>
      </c>
      <c r="L262" s="604">
        <v>1</v>
      </c>
      <c r="M262" s="604">
        <v>15</v>
      </c>
      <c r="N262" s="604">
        <v>115</v>
      </c>
      <c r="O262" s="643">
        <v>15</v>
      </c>
      <c r="P262" s="643">
        <v>120</v>
      </c>
      <c r="Q262" s="511"/>
      <c r="R262" s="511"/>
      <c r="S262" s="511"/>
      <c r="T262" s="511"/>
      <c r="U262" s="31"/>
      <c r="V262" s="31"/>
      <c r="W262" s="29"/>
      <c r="X262" s="511"/>
      <c r="Y262" s="511"/>
      <c r="Z262" s="511"/>
      <c r="AA262" s="32"/>
      <c r="AB262" s="32"/>
      <c r="AC262" s="32"/>
      <c r="AD262" s="32"/>
      <c r="AE262" s="536"/>
      <c r="AF262" s="536"/>
      <c r="AG262" s="532"/>
      <c r="AH262" s="32"/>
      <c r="AI262" s="532"/>
      <c r="AJ262" s="532"/>
      <c r="AK262" s="32"/>
      <c r="AL262" s="116"/>
      <c r="AM262" s="116"/>
      <c r="AN262" s="104"/>
      <c r="AO262" s="116"/>
      <c r="AP262" s="116"/>
      <c r="AQ262" s="116"/>
      <c r="AR262" s="116"/>
      <c r="AS262" s="116"/>
      <c r="AT262" s="116"/>
      <c r="AU262" s="116"/>
      <c r="AV262" s="116"/>
      <c r="AW262" s="116"/>
      <c r="AX262" s="116"/>
      <c r="AY262" s="116"/>
      <c r="AZ262" s="116"/>
      <c r="BA262" s="116"/>
      <c r="BB262" s="116"/>
      <c r="BC262" s="116"/>
      <c r="BD262" s="116"/>
      <c r="BE262" s="116"/>
      <c r="BF262" s="116"/>
      <c r="BG262" s="116"/>
    </row>
    <row r="263" spans="1:59">
      <c r="A263" s="29" t="s">
        <v>370</v>
      </c>
      <c r="B263" s="33">
        <v>43500</v>
      </c>
      <c r="C263" s="511">
        <v>0.47039644075366338</v>
      </c>
      <c r="D263" s="31" t="s">
        <v>350</v>
      </c>
      <c r="E263" s="604">
        <v>1</v>
      </c>
      <c r="F263" s="604">
        <v>0.50800000000000001</v>
      </c>
      <c r="G263" s="604">
        <v>2.15</v>
      </c>
      <c r="H263" s="604">
        <v>1.03</v>
      </c>
      <c r="I263" s="31" t="s">
        <v>348</v>
      </c>
      <c r="J263" s="643">
        <v>2</v>
      </c>
      <c r="K263" s="31" t="s">
        <v>349</v>
      </c>
      <c r="L263" s="604">
        <v>1</v>
      </c>
      <c r="M263" s="604">
        <v>13.9</v>
      </c>
      <c r="N263" s="604">
        <v>125</v>
      </c>
      <c r="O263" s="643">
        <v>14</v>
      </c>
      <c r="P263" s="643">
        <v>120</v>
      </c>
      <c r="Q263" s="511"/>
      <c r="R263" s="511"/>
      <c r="S263" s="511"/>
      <c r="T263" s="511"/>
      <c r="U263" s="31"/>
      <c r="V263" s="31"/>
      <c r="W263" s="29"/>
      <c r="X263" s="511"/>
      <c r="Y263" s="511"/>
      <c r="Z263" s="511"/>
      <c r="AA263" s="32"/>
      <c r="AB263" s="32"/>
      <c r="AC263" s="32"/>
      <c r="AD263" s="32"/>
      <c r="AE263" s="536"/>
      <c r="AF263" s="536"/>
      <c r="AG263" s="532"/>
      <c r="AH263" s="32"/>
      <c r="AI263" s="532"/>
      <c r="AJ263" s="532"/>
      <c r="AK263" s="32"/>
      <c r="AL263" s="116"/>
      <c r="AM263" s="116"/>
      <c r="AN263" s="104"/>
      <c r="AO263" s="116"/>
      <c r="AP263" s="116"/>
      <c r="AQ263" s="116"/>
      <c r="AR263" s="116"/>
      <c r="AS263" s="116"/>
      <c r="AT263" s="116"/>
      <c r="AU263" s="116"/>
      <c r="AV263" s="116"/>
      <c r="AW263" s="116"/>
      <c r="AX263" s="116"/>
      <c r="AY263" s="116"/>
      <c r="AZ263" s="116"/>
      <c r="BA263" s="116"/>
      <c r="BB263" s="116"/>
      <c r="BC263" s="116"/>
      <c r="BD263" s="116"/>
      <c r="BE263" s="116"/>
      <c r="BF263" s="116"/>
      <c r="BG263" s="116"/>
    </row>
    <row r="264" spans="1:59">
      <c r="A264" s="29" t="s">
        <v>370</v>
      </c>
      <c r="B264" s="33">
        <v>43507</v>
      </c>
      <c r="C264" s="511">
        <v>0.4883550632309232</v>
      </c>
      <c r="D264" s="31" t="s">
        <v>350</v>
      </c>
      <c r="E264" s="604">
        <v>1</v>
      </c>
      <c r="F264" s="604">
        <v>0.312</v>
      </c>
      <c r="G264" s="604">
        <v>2.41</v>
      </c>
      <c r="H264" s="604">
        <v>0.81699999999999995</v>
      </c>
      <c r="I264" s="31" t="s">
        <v>348</v>
      </c>
      <c r="J264" s="643">
        <v>2</v>
      </c>
      <c r="K264" s="31" t="s">
        <v>349</v>
      </c>
      <c r="L264" s="116">
        <v>1</v>
      </c>
      <c r="M264" s="116">
        <v>15.2</v>
      </c>
      <c r="N264" s="116">
        <v>134</v>
      </c>
      <c r="O264" s="643">
        <v>15</v>
      </c>
      <c r="P264" s="643">
        <v>130</v>
      </c>
      <c r="Q264" s="511"/>
      <c r="R264" s="511"/>
      <c r="S264" s="511"/>
      <c r="T264" s="511"/>
      <c r="U264" s="31"/>
      <c r="V264" s="31"/>
      <c r="W264" s="29"/>
      <c r="X264" s="511"/>
      <c r="Y264" s="511"/>
      <c r="Z264" s="511"/>
      <c r="AA264" s="32"/>
      <c r="AB264" s="32"/>
      <c r="AC264" s="32"/>
      <c r="AD264" s="32"/>
      <c r="AE264" s="536"/>
      <c r="AF264" s="536"/>
      <c r="AG264" s="532"/>
      <c r="AH264" s="32"/>
      <c r="AI264" s="532"/>
      <c r="AJ264" s="532"/>
      <c r="AK264" s="32"/>
      <c r="AL264" s="116"/>
      <c r="AM264" s="116"/>
      <c r="AN264" s="104"/>
      <c r="AO264" s="116"/>
      <c r="AP264" s="116"/>
      <c r="AQ264" s="116"/>
      <c r="AR264" s="116"/>
      <c r="AS264" s="116"/>
      <c r="AT264" s="116"/>
      <c r="AU264" s="116"/>
      <c r="AV264" s="116"/>
      <c r="AW264" s="116"/>
      <c r="AX264" s="116"/>
      <c r="AY264" s="116"/>
      <c r="AZ264" s="116"/>
      <c r="BA264" s="116"/>
      <c r="BB264" s="116"/>
      <c r="BC264" s="116"/>
      <c r="BD264" s="116"/>
      <c r="BE264" s="116"/>
      <c r="BF264" s="116"/>
      <c r="BG264" s="116"/>
    </row>
    <row r="265" spans="1:59">
      <c r="A265" s="29" t="s">
        <v>370</v>
      </c>
      <c r="B265" s="33">
        <v>43514</v>
      </c>
      <c r="C265" s="511">
        <v>0.40165924159391603</v>
      </c>
      <c r="D265" s="31" t="s">
        <v>350</v>
      </c>
      <c r="E265" s="604">
        <v>1</v>
      </c>
      <c r="F265" s="604">
        <v>0.89400000000000002</v>
      </c>
      <c r="G265" s="604">
        <v>2.76</v>
      </c>
      <c r="H265" s="604">
        <v>1.02</v>
      </c>
      <c r="I265" s="31" t="s">
        <v>348</v>
      </c>
      <c r="J265" s="643">
        <v>3</v>
      </c>
      <c r="K265" s="31" t="s">
        <v>349</v>
      </c>
      <c r="L265" s="116">
        <v>1</v>
      </c>
      <c r="M265" s="116">
        <v>15.5</v>
      </c>
      <c r="N265" s="116">
        <v>133</v>
      </c>
      <c r="O265" s="643">
        <v>16</v>
      </c>
      <c r="P265" s="643">
        <v>130</v>
      </c>
      <c r="Q265" s="511"/>
      <c r="R265" s="511"/>
      <c r="S265" s="511"/>
      <c r="T265" s="511"/>
      <c r="U265" s="31"/>
      <c r="V265" s="31"/>
      <c r="W265" s="29"/>
      <c r="X265" s="511"/>
      <c r="Y265" s="511"/>
      <c r="Z265" s="511"/>
      <c r="AA265" s="32"/>
      <c r="AB265" s="32"/>
      <c r="AC265" s="32"/>
      <c r="AD265" s="32"/>
      <c r="AE265" s="536"/>
      <c r="AF265" s="536"/>
      <c r="AG265" s="532"/>
      <c r="AH265" s="32"/>
      <c r="AI265" s="603"/>
      <c r="AJ265" s="532"/>
      <c r="AK265" s="32"/>
      <c r="AL265" s="116"/>
      <c r="AM265" s="116"/>
      <c r="AN265" s="104"/>
      <c r="AO265" s="116"/>
      <c r="AP265" s="116"/>
      <c r="AQ265" s="116"/>
      <c r="AR265" s="116"/>
      <c r="AS265" s="116"/>
      <c r="AT265" s="116"/>
      <c r="AU265" s="116"/>
      <c r="AV265" s="116"/>
      <c r="AW265" s="116"/>
      <c r="AX265" s="116"/>
      <c r="AY265" s="116"/>
      <c r="AZ265" s="116"/>
      <c r="BA265" s="116"/>
      <c r="BB265" s="116"/>
      <c r="BC265" s="116"/>
      <c r="BD265" s="116"/>
      <c r="BE265" s="116"/>
      <c r="BF265" s="116"/>
      <c r="BG265" s="116"/>
    </row>
    <row r="266" spans="1:59">
      <c r="A266" s="29" t="s">
        <v>370</v>
      </c>
      <c r="B266" s="33">
        <v>43521</v>
      </c>
      <c r="C266" s="511">
        <v>0.83032076684603062</v>
      </c>
      <c r="D266" s="643">
        <v>0.8</v>
      </c>
      <c r="E266" s="604">
        <v>1</v>
      </c>
      <c r="F266" s="604">
        <v>0.38100000000000001</v>
      </c>
      <c r="G266" s="604">
        <v>2.62</v>
      </c>
      <c r="H266" s="604">
        <v>1.21</v>
      </c>
      <c r="I266" s="31" t="s">
        <v>348</v>
      </c>
      <c r="J266" s="643">
        <v>3</v>
      </c>
      <c r="K266" s="31" t="s">
        <v>349</v>
      </c>
      <c r="L266" s="116">
        <v>1</v>
      </c>
      <c r="M266" s="116">
        <v>12.5</v>
      </c>
      <c r="N266" s="116">
        <v>120</v>
      </c>
      <c r="O266" s="643">
        <v>12</v>
      </c>
      <c r="P266" s="643">
        <v>120</v>
      </c>
      <c r="Q266" s="511"/>
      <c r="R266" s="511"/>
      <c r="S266" s="511"/>
      <c r="T266" s="511"/>
      <c r="U266" s="31"/>
      <c r="V266" s="31"/>
      <c r="W266" s="29"/>
      <c r="X266" s="511"/>
      <c r="Y266" s="511"/>
      <c r="Z266" s="511"/>
      <c r="AA266" s="32"/>
      <c r="AB266" s="32"/>
      <c r="AC266" s="32"/>
      <c r="AD266" s="32"/>
      <c r="AE266" s="536"/>
      <c r="AF266" s="536"/>
      <c r="AG266" s="532"/>
      <c r="AH266" s="32"/>
      <c r="AI266" s="603"/>
      <c r="AJ266" s="532"/>
      <c r="AK266" s="32"/>
      <c r="AL266" s="116"/>
      <c r="AM266" s="116"/>
      <c r="AN266" s="104"/>
      <c r="AO266" s="116"/>
      <c r="AP266" s="116"/>
      <c r="AQ266" s="116"/>
      <c r="AR266" s="116"/>
      <c r="AS266" s="116"/>
      <c r="AT266" s="116"/>
      <c r="AU266" s="116"/>
      <c r="AV266" s="116"/>
      <c r="AW266" s="116"/>
      <c r="AX266" s="116"/>
      <c r="AY266" s="116"/>
      <c r="AZ266" s="116"/>
      <c r="BA266" s="116"/>
      <c r="BB266" s="116"/>
      <c r="BC266" s="116"/>
      <c r="BD266" s="116"/>
      <c r="BE266" s="116"/>
      <c r="BF266" s="116"/>
      <c r="BG266" s="116"/>
    </row>
    <row r="267" spans="1:59">
      <c r="A267" s="29" t="s">
        <v>370</v>
      </c>
      <c r="B267" s="33">
        <v>43528</v>
      </c>
      <c r="C267" s="511">
        <v>0.92906102960535586</v>
      </c>
      <c r="D267" s="643">
        <v>0.9</v>
      </c>
      <c r="E267" s="604">
        <v>1</v>
      </c>
      <c r="F267" s="604">
        <v>1.1399999999999999</v>
      </c>
      <c r="G267" s="604">
        <v>2.13</v>
      </c>
      <c r="H267" s="604">
        <v>0.4</v>
      </c>
      <c r="I267" s="31" t="s">
        <v>348</v>
      </c>
      <c r="J267" s="643">
        <v>2</v>
      </c>
      <c r="K267" s="31" t="s">
        <v>349</v>
      </c>
      <c r="L267" s="116">
        <v>1</v>
      </c>
      <c r="M267" s="116">
        <v>13.5</v>
      </c>
      <c r="N267" s="116">
        <v>135</v>
      </c>
      <c r="O267" s="643">
        <v>14</v>
      </c>
      <c r="P267" s="643">
        <v>140</v>
      </c>
      <c r="Q267" s="511"/>
      <c r="R267" s="511"/>
      <c r="S267" s="511"/>
      <c r="T267" s="511"/>
      <c r="U267" s="31"/>
      <c r="V267" s="31"/>
      <c r="W267" s="29"/>
      <c r="X267" s="511"/>
      <c r="Y267" s="511"/>
      <c r="Z267" s="511"/>
      <c r="AA267" s="32"/>
      <c r="AB267" s="32"/>
      <c r="AC267" s="32"/>
      <c r="AD267" s="32"/>
      <c r="AE267" s="536"/>
      <c r="AF267" s="536"/>
      <c r="AG267" s="532"/>
      <c r="AH267" s="32"/>
      <c r="AI267" s="603"/>
      <c r="AJ267" s="532"/>
      <c r="AK267" s="32"/>
      <c r="AL267" s="116"/>
      <c r="AM267" s="116"/>
      <c r="AN267" s="104"/>
      <c r="AO267" s="116"/>
      <c r="AP267" s="116"/>
      <c r="AQ267" s="116"/>
      <c r="AR267" s="116"/>
      <c r="AS267" s="116"/>
      <c r="AT267" s="116"/>
      <c r="AU267" s="116"/>
      <c r="AV267" s="116"/>
      <c r="AW267" s="116"/>
      <c r="AX267" s="116"/>
      <c r="AY267" s="116"/>
      <c r="AZ267" s="116"/>
      <c r="BA267" s="116"/>
      <c r="BB267" s="116"/>
      <c r="BC267" s="116"/>
      <c r="BD267" s="116"/>
      <c r="BE267" s="116"/>
      <c r="BF267" s="116"/>
      <c r="BG267" s="116"/>
    </row>
    <row r="268" spans="1:59">
      <c r="A268" s="29" t="s">
        <v>370</v>
      </c>
      <c r="B268" s="33">
        <v>43535</v>
      </c>
      <c r="C268" s="605">
        <v>10.578927803249863</v>
      </c>
      <c r="D268" s="643">
        <v>11</v>
      </c>
      <c r="E268" s="604">
        <v>1</v>
      </c>
      <c r="F268" s="604">
        <v>10.9</v>
      </c>
      <c r="G268" s="604">
        <v>4.21</v>
      </c>
      <c r="H268" s="604">
        <v>6.04</v>
      </c>
      <c r="I268" s="643">
        <v>11</v>
      </c>
      <c r="J268" s="643">
        <v>4</v>
      </c>
      <c r="K268" s="643">
        <v>6</v>
      </c>
      <c r="L268" s="116">
        <v>1</v>
      </c>
      <c r="M268" s="116">
        <v>16.5</v>
      </c>
      <c r="N268" s="116">
        <v>166</v>
      </c>
      <c r="O268" s="643">
        <v>16</v>
      </c>
      <c r="P268" s="643">
        <v>170</v>
      </c>
      <c r="Q268" s="511"/>
      <c r="R268" s="511"/>
      <c r="S268" s="511"/>
      <c r="T268" s="511"/>
      <c r="U268" s="31"/>
      <c r="V268" s="31"/>
      <c r="W268" s="29"/>
      <c r="X268" s="511"/>
      <c r="Y268" s="511"/>
      <c r="Z268" s="511"/>
      <c r="AA268" s="32"/>
      <c r="AB268" s="32"/>
      <c r="AC268" s="32"/>
      <c r="AD268" s="32"/>
      <c r="AE268" s="536"/>
      <c r="AF268" s="536"/>
      <c r="AG268" s="532"/>
      <c r="AH268" s="32"/>
      <c r="AI268" s="603"/>
      <c r="AJ268" s="532"/>
      <c r="AK268" s="32"/>
      <c r="AL268" s="116"/>
      <c r="AM268" s="116"/>
      <c r="AN268" s="104"/>
      <c r="AO268" s="116"/>
      <c r="AP268" s="116"/>
      <c r="AQ268" s="116"/>
      <c r="AR268" s="116"/>
      <c r="AS268" s="116"/>
      <c r="AT268" s="116"/>
      <c r="AU268" s="116"/>
      <c r="AV268" s="116"/>
      <c r="AW268" s="116"/>
      <c r="AX268" s="116"/>
      <c r="AY268" s="116"/>
      <c r="AZ268" s="116"/>
      <c r="BA268" s="116"/>
      <c r="BB268" s="116"/>
      <c r="BC268" s="116"/>
      <c r="BD268" s="116"/>
      <c r="BE268" s="116"/>
      <c r="BF268" s="116"/>
      <c r="BG268" s="116"/>
    </row>
    <row r="269" spans="1:59">
      <c r="A269" s="29" t="s">
        <v>370</v>
      </c>
      <c r="B269" s="33">
        <v>43542</v>
      </c>
      <c r="C269" s="511">
        <v>0.7233599032525253</v>
      </c>
      <c r="D269" s="643">
        <v>0.7</v>
      </c>
      <c r="E269" s="604">
        <v>1</v>
      </c>
      <c r="F269" s="604">
        <v>0.159</v>
      </c>
      <c r="G269" s="604">
        <v>2.35</v>
      </c>
      <c r="H269" s="604">
        <v>1.23</v>
      </c>
      <c r="I269" s="31" t="s">
        <v>348</v>
      </c>
      <c r="J269" s="643">
        <v>2</v>
      </c>
      <c r="K269" s="31" t="s">
        <v>349</v>
      </c>
      <c r="L269" s="116">
        <v>1</v>
      </c>
      <c r="M269" s="116">
        <v>15.7</v>
      </c>
      <c r="N269" s="116">
        <v>124</v>
      </c>
      <c r="O269" s="643">
        <v>16</v>
      </c>
      <c r="P269" s="643">
        <v>120</v>
      </c>
      <c r="Q269" s="511"/>
      <c r="R269" s="511"/>
      <c r="S269" s="511"/>
      <c r="T269" s="511"/>
      <c r="U269" s="31"/>
      <c r="V269" s="31"/>
      <c r="W269" s="29"/>
      <c r="X269" s="511"/>
      <c r="Y269" s="511"/>
      <c r="Z269" s="511"/>
      <c r="AA269" s="32"/>
      <c r="AB269" s="32"/>
      <c r="AC269" s="32"/>
      <c r="AD269" s="32"/>
      <c r="AE269" s="536"/>
      <c r="AF269" s="536"/>
      <c r="AG269" s="532"/>
      <c r="AH269" s="32"/>
      <c r="AI269" s="603"/>
      <c r="AJ269" s="532"/>
      <c r="AK269" s="32"/>
      <c r="AL269" s="116"/>
      <c r="AM269" s="116"/>
      <c r="AN269" s="104"/>
      <c r="AO269" s="116"/>
      <c r="AP269" s="116"/>
      <c r="AQ269" s="116"/>
      <c r="AR269" s="116"/>
      <c r="AS269" s="116"/>
      <c r="AT269" s="116"/>
      <c r="AU269" s="116"/>
      <c r="AV269" s="116"/>
      <c r="AW269" s="116"/>
      <c r="AX269" s="116"/>
      <c r="AY269" s="116"/>
      <c r="AZ269" s="116"/>
      <c r="BA269" s="116"/>
      <c r="BB269" s="116"/>
      <c r="BC269" s="116"/>
      <c r="BD269" s="116"/>
      <c r="BE269" s="116"/>
      <c r="BF269" s="116"/>
      <c r="BG269" s="116"/>
    </row>
    <row r="270" spans="1:59">
      <c r="A270" s="29" t="s">
        <v>370</v>
      </c>
      <c r="B270" s="33">
        <v>43549</v>
      </c>
      <c r="C270" s="511">
        <v>1.5238722821448378</v>
      </c>
      <c r="D270" s="643">
        <v>1.5</v>
      </c>
      <c r="E270" s="604">
        <v>1</v>
      </c>
      <c r="F270" s="604">
        <v>0.70499999999999996</v>
      </c>
      <c r="G270" s="604">
        <v>1.92</v>
      </c>
      <c r="H270" s="604">
        <v>0.47799999999999998</v>
      </c>
      <c r="I270" s="31" t="s">
        <v>348</v>
      </c>
      <c r="J270" s="31" t="s">
        <v>349</v>
      </c>
      <c r="K270" s="31" t="s">
        <v>349</v>
      </c>
      <c r="L270" s="116">
        <v>1</v>
      </c>
      <c r="M270" s="116">
        <v>14.8</v>
      </c>
      <c r="N270" s="116">
        <v>123</v>
      </c>
      <c r="O270" s="643">
        <v>15</v>
      </c>
      <c r="P270" s="643">
        <v>120</v>
      </c>
      <c r="Q270" s="511"/>
      <c r="R270" s="511"/>
      <c r="S270" s="511"/>
      <c r="T270" s="511"/>
      <c r="U270" s="31"/>
      <c r="V270" s="31"/>
      <c r="W270" s="29"/>
      <c r="X270" s="511"/>
      <c r="Y270" s="511"/>
      <c r="Z270" s="511"/>
      <c r="AA270" s="32"/>
      <c r="AB270" s="32"/>
      <c r="AC270" s="32"/>
      <c r="AD270" s="32"/>
      <c r="AE270" s="536"/>
      <c r="AF270" s="536"/>
      <c r="AG270" s="532"/>
      <c r="AH270" s="32"/>
      <c r="AI270" s="603"/>
      <c r="AJ270" s="532"/>
      <c r="AK270" s="32"/>
      <c r="AL270" s="116"/>
      <c r="AM270" s="116"/>
      <c r="AN270" s="104"/>
      <c r="AO270" s="116"/>
      <c r="AP270" s="116"/>
      <c r="AQ270" s="116"/>
      <c r="AR270" s="116"/>
      <c r="AS270" s="116"/>
      <c r="AT270" s="116"/>
      <c r="AU270" s="116"/>
      <c r="AV270" s="116"/>
      <c r="AW270" s="116"/>
      <c r="AX270" s="116"/>
      <c r="AY270" s="116"/>
      <c r="AZ270" s="116"/>
      <c r="BA270" s="116"/>
      <c r="BB270" s="116"/>
      <c r="BC270" s="116"/>
      <c r="BD270" s="116"/>
      <c r="BE270" s="116"/>
      <c r="BF270" s="116"/>
      <c r="BG270" s="116"/>
    </row>
    <row r="271" spans="1:59">
      <c r="A271" s="29" t="s">
        <v>372</v>
      </c>
      <c r="B271" s="33">
        <v>43437</v>
      </c>
      <c r="C271" s="511">
        <v>0.49078948797362631</v>
      </c>
      <c r="D271" s="31" t="s">
        <v>350</v>
      </c>
      <c r="E271" s="29">
        <v>1</v>
      </c>
      <c r="F271" s="116">
        <v>-0.20200000000000001</v>
      </c>
      <c r="G271" s="116">
        <v>3.31</v>
      </c>
      <c r="H271" s="116">
        <v>0.71599999999999997</v>
      </c>
      <c r="I271" s="31" t="s">
        <v>348</v>
      </c>
      <c r="J271" s="643">
        <v>3</v>
      </c>
      <c r="K271" s="31" t="s">
        <v>349</v>
      </c>
      <c r="L271" s="29">
        <v>1</v>
      </c>
      <c r="M271" s="29">
        <v>13.5</v>
      </c>
      <c r="N271" s="29">
        <v>119</v>
      </c>
      <c r="O271" s="643">
        <v>14</v>
      </c>
      <c r="P271" s="643">
        <v>120</v>
      </c>
      <c r="Q271" s="511"/>
      <c r="R271" s="511"/>
      <c r="S271" s="511"/>
      <c r="T271" s="511"/>
      <c r="U271" s="31"/>
      <c r="V271" s="31"/>
      <c r="W271" s="29"/>
      <c r="X271" s="511"/>
      <c r="Y271" s="511"/>
      <c r="Z271" s="511"/>
      <c r="AA271" s="32"/>
      <c r="AB271" s="32"/>
      <c r="AC271" s="32"/>
      <c r="AD271" s="32"/>
      <c r="AE271" s="536"/>
      <c r="AF271" s="536"/>
      <c r="AG271" s="532"/>
      <c r="AH271" s="32"/>
      <c r="AI271" s="532"/>
      <c r="AJ271" s="532"/>
      <c r="AK271" s="32"/>
      <c r="AL271" s="116"/>
      <c r="AM271" s="116"/>
      <c r="AN271" s="104"/>
      <c r="AO271" s="116"/>
      <c r="AP271" s="116"/>
      <c r="AQ271" s="116"/>
      <c r="AR271" s="116"/>
      <c r="AS271" s="116"/>
      <c r="AT271" s="116"/>
      <c r="AU271" s="116"/>
      <c r="AV271" s="116"/>
      <c r="AW271" s="116"/>
      <c r="AX271" s="116"/>
      <c r="AY271" s="116"/>
      <c r="AZ271" s="116"/>
      <c r="BA271" s="116"/>
      <c r="BB271" s="116"/>
      <c r="BC271" s="116"/>
      <c r="BD271" s="116"/>
      <c r="BE271" s="116"/>
      <c r="BF271" s="116"/>
      <c r="BG271" s="116"/>
    </row>
    <row r="272" spans="1:59">
      <c r="A272" s="29" t="s">
        <v>372</v>
      </c>
      <c r="B272" s="33">
        <v>43444</v>
      </c>
      <c r="C272" s="511">
        <v>0.37469046167833836</v>
      </c>
      <c r="D272" s="31" t="s">
        <v>350</v>
      </c>
      <c r="E272" s="29">
        <v>1</v>
      </c>
      <c r="F272" s="116">
        <v>-0.65600000000000003</v>
      </c>
      <c r="G272" s="116">
        <v>3.01</v>
      </c>
      <c r="H272" s="116">
        <v>0.91600000000000004</v>
      </c>
      <c r="I272" s="31" t="s">
        <v>348</v>
      </c>
      <c r="J272" s="643">
        <v>3</v>
      </c>
      <c r="K272" s="31" t="s">
        <v>349</v>
      </c>
      <c r="L272" s="29">
        <v>1</v>
      </c>
      <c r="M272" s="29">
        <v>15.4</v>
      </c>
      <c r="N272" s="29">
        <v>150</v>
      </c>
      <c r="O272" s="643">
        <v>15</v>
      </c>
      <c r="P272" s="643">
        <v>150</v>
      </c>
      <c r="Q272" s="511"/>
      <c r="R272" s="511"/>
      <c r="S272" s="511"/>
      <c r="T272" s="511"/>
      <c r="U272" s="31"/>
      <c r="V272" s="31"/>
      <c r="W272" s="29"/>
      <c r="X272" s="511"/>
      <c r="Y272" s="511"/>
      <c r="Z272" s="511"/>
      <c r="AA272" s="32"/>
      <c r="AB272" s="32"/>
      <c r="AC272" s="32"/>
      <c r="AD272" s="32"/>
      <c r="AE272" s="536"/>
      <c r="AF272" s="536"/>
      <c r="AG272" s="532"/>
      <c r="AH272" s="32"/>
      <c r="AI272" s="532"/>
      <c r="AJ272" s="532"/>
      <c r="AK272" s="32"/>
      <c r="AL272" s="116"/>
      <c r="AM272" s="116"/>
      <c r="AN272" s="104"/>
      <c r="AO272" s="116"/>
      <c r="AP272" s="116"/>
      <c r="AQ272" s="116"/>
      <c r="AR272" s="116"/>
      <c r="AS272" s="116"/>
      <c r="AT272" s="116"/>
      <c r="AU272" s="116"/>
      <c r="AV272" s="116"/>
      <c r="AW272" s="116"/>
      <c r="AX272" s="116"/>
      <c r="AY272" s="116"/>
      <c r="AZ272" s="116"/>
      <c r="BA272" s="116"/>
      <c r="BB272" s="116"/>
      <c r="BC272" s="116"/>
      <c r="BD272" s="116"/>
      <c r="BE272" s="116"/>
      <c r="BF272" s="116"/>
      <c r="BG272" s="116"/>
    </row>
    <row r="273" spans="1:59">
      <c r="A273" s="29" t="s">
        <v>372</v>
      </c>
      <c r="B273" s="33">
        <v>43451</v>
      </c>
      <c r="C273" s="511">
        <v>0.41096512904580668</v>
      </c>
      <c r="D273" s="31" t="s">
        <v>350</v>
      </c>
      <c r="E273" s="604">
        <v>1</v>
      </c>
      <c r="F273" s="604">
        <v>4.7500000000000001E-2</v>
      </c>
      <c r="G273" s="604">
        <v>3.24</v>
      </c>
      <c r="H273" s="604">
        <v>1.28</v>
      </c>
      <c r="I273" s="31" t="s">
        <v>348</v>
      </c>
      <c r="J273" s="643">
        <v>3</v>
      </c>
      <c r="K273" s="31" t="s">
        <v>349</v>
      </c>
      <c r="L273" s="116">
        <v>1</v>
      </c>
      <c r="M273" s="116">
        <v>15.8</v>
      </c>
      <c r="N273" s="116">
        <v>120</v>
      </c>
      <c r="O273" s="643">
        <v>16</v>
      </c>
      <c r="P273" s="643">
        <v>120</v>
      </c>
      <c r="Q273" s="511"/>
      <c r="R273" s="511"/>
      <c r="S273" s="511"/>
      <c r="T273" s="511"/>
      <c r="U273" s="31"/>
      <c r="V273" s="31"/>
      <c r="W273" s="29"/>
      <c r="X273" s="511"/>
      <c r="Y273" s="511"/>
      <c r="Z273" s="511"/>
      <c r="AA273" s="32"/>
      <c r="AB273" s="32"/>
      <c r="AC273" s="32"/>
      <c r="AD273" s="32"/>
      <c r="AE273" s="536"/>
      <c r="AF273" s="536"/>
      <c r="AG273" s="532"/>
      <c r="AH273" s="32"/>
      <c r="AI273" s="532"/>
      <c r="AJ273" s="532"/>
      <c r="AK273" s="32"/>
      <c r="AL273" s="116"/>
      <c r="AM273" s="116"/>
      <c r="AN273" s="104"/>
      <c r="AO273" s="116"/>
      <c r="AP273" s="116"/>
      <c r="AQ273" s="116"/>
      <c r="AR273" s="116"/>
      <c r="AS273" s="116"/>
      <c r="AT273" s="116"/>
      <c r="AU273" s="116"/>
      <c r="AV273" s="116"/>
      <c r="AW273" s="116"/>
      <c r="AX273" s="116"/>
      <c r="AY273" s="116"/>
      <c r="AZ273" s="116"/>
      <c r="BA273" s="116"/>
      <c r="BB273" s="116"/>
      <c r="BC273" s="116"/>
      <c r="BD273" s="116"/>
      <c r="BE273" s="116"/>
      <c r="BF273" s="116"/>
      <c r="BG273" s="116"/>
    </row>
    <row r="274" spans="1:59">
      <c r="A274" s="29" t="s">
        <v>372</v>
      </c>
      <c r="B274" s="33">
        <v>43458</v>
      </c>
      <c r="C274" s="511">
        <v>0.51149297430461294</v>
      </c>
      <c r="D274" s="643">
        <v>0.5</v>
      </c>
      <c r="E274" s="604">
        <v>1</v>
      </c>
      <c r="F274" s="604">
        <v>0.154</v>
      </c>
      <c r="G274" s="604">
        <v>1.99</v>
      </c>
      <c r="H274" s="604">
        <v>1.06</v>
      </c>
      <c r="I274" s="31" t="s">
        <v>348</v>
      </c>
      <c r="J274" s="31" t="s">
        <v>349</v>
      </c>
      <c r="K274" s="31" t="s">
        <v>349</v>
      </c>
      <c r="L274" s="604">
        <v>1</v>
      </c>
      <c r="M274" s="604">
        <v>13.4</v>
      </c>
      <c r="N274" s="604">
        <v>109</v>
      </c>
      <c r="O274" s="643">
        <v>13</v>
      </c>
      <c r="P274" s="643">
        <v>110</v>
      </c>
      <c r="Q274" s="511"/>
      <c r="R274" s="511"/>
      <c r="S274" s="511"/>
      <c r="T274" s="511"/>
      <c r="U274" s="31"/>
      <c r="V274" s="31"/>
      <c r="W274" s="29"/>
      <c r="X274" s="511"/>
      <c r="Y274" s="511"/>
      <c r="Z274" s="511"/>
      <c r="AA274" s="32"/>
      <c r="AB274" s="32"/>
      <c r="AC274" s="32"/>
      <c r="AD274" s="32"/>
      <c r="AE274" s="536"/>
      <c r="AF274" s="536"/>
      <c r="AG274" s="532"/>
      <c r="AH274" s="32"/>
      <c r="AI274" s="532"/>
      <c r="AJ274" s="532"/>
      <c r="AK274" s="32"/>
      <c r="AL274" s="116"/>
      <c r="AM274" s="116"/>
      <c r="AN274" s="104"/>
      <c r="AO274" s="116"/>
      <c r="AP274" s="116"/>
      <c r="AQ274" s="116"/>
      <c r="AR274" s="116"/>
      <c r="AS274" s="116"/>
      <c r="AT274" s="116"/>
      <c r="AU274" s="116"/>
      <c r="AV274" s="116"/>
      <c r="AW274" s="116"/>
      <c r="AX274" s="116"/>
      <c r="AY274" s="116"/>
      <c r="AZ274" s="116"/>
      <c r="BA274" s="116"/>
      <c r="BB274" s="116"/>
      <c r="BC274" s="116"/>
      <c r="BD274" s="116"/>
      <c r="BE274" s="116"/>
      <c r="BF274" s="116"/>
      <c r="BG274" s="116"/>
    </row>
    <row r="275" spans="1:59">
      <c r="A275" s="29" t="s">
        <v>372</v>
      </c>
      <c r="B275" s="33">
        <v>43472</v>
      </c>
      <c r="C275" s="511">
        <v>0.33481449327741064</v>
      </c>
      <c r="D275" s="31" t="s">
        <v>350</v>
      </c>
      <c r="E275" s="604">
        <v>1</v>
      </c>
      <c r="F275" s="604">
        <v>0.55500000000000005</v>
      </c>
      <c r="G275" s="604">
        <v>2.23</v>
      </c>
      <c r="H275" s="604">
        <v>0.505</v>
      </c>
      <c r="I275" s="31" t="s">
        <v>348</v>
      </c>
      <c r="J275" s="643">
        <v>2</v>
      </c>
      <c r="K275" s="31" t="s">
        <v>349</v>
      </c>
      <c r="L275" s="604">
        <v>1</v>
      </c>
      <c r="M275" s="604">
        <v>13.2</v>
      </c>
      <c r="N275" s="604">
        <v>121</v>
      </c>
      <c r="O275" s="643">
        <v>13</v>
      </c>
      <c r="P275" s="643">
        <v>120</v>
      </c>
      <c r="Q275" s="511"/>
      <c r="R275" s="511"/>
      <c r="S275" s="511"/>
      <c r="T275" s="511"/>
      <c r="U275" s="31"/>
      <c r="V275" s="31"/>
      <c r="W275" s="29"/>
      <c r="X275" s="511"/>
      <c r="Y275" s="511"/>
      <c r="Z275" s="511"/>
      <c r="AA275" s="32"/>
      <c r="AB275" s="32"/>
      <c r="AC275" s="32"/>
      <c r="AD275" s="32"/>
      <c r="AE275" s="536"/>
      <c r="AF275" s="536"/>
      <c r="AG275" s="532"/>
      <c r="AH275" s="32"/>
      <c r="AI275" s="532"/>
      <c r="AJ275" s="532"/>
      <c r="AK275" s="32"/>
      <c r="AL275" s="116"/>
      <c r="AM275" s="116"/>
      <c r="AN275" s="104"/>
      <c r="AO275" s="116"/>
      <c r="AP275" s="116"/>
      <c r="AQ275" s="116"/>
      <c r="AR275" s="116"/>
      <c r="AS275" s="116"/>
      <c r="AT275" s="116"/>
      <c r="AU275" s="116"/>
      <c r="AV275" s="116"/>
      <c r="AW275" s="116"/>
      <c r="AX275" s="116"/>
      <c r="AY275" s="116"/>
      <c r="AZ275" s="116"/>
      <c r="BA275" s="116"/>
      <c r="BB275" s="116"/>
      <c r="BC275" s="116"/>
      <c r="BD275" s="116"/>
      <c r="BE275" s="116"/>
      <c r="BF275" s="116"/>
      <c r="BG275" s="116"/>
    </row>
    <row r="276" spans="1:59">
      <c r="A276" s="29" t="s">
        <v>372</v>
      </c>
      <c r="B276" s="33">
        <v>43479</v>
      </c>
      <c r="C276" s="511">
        <v>0.23135529637683541</v>
      </c>
      <c r="D276" s="31" t="s">
        <v>350</v>
      </c>
      <c r="E276" s="604">
        <v>1</v>
      </c>
      <c r="F276" s="604">
        <v>-8.3000000000000004E-2</v>
      </c>
      <c r="G276" s="604">
        <v>1.72</v>
      </c>
      <c r="H276" s="604">
        <v>0.626</v>
      </c>
      <c r="I276" s="31" t="s">
        <v>348</v>
      </c>
      <c r="J276" s="31" t="s">
        <v>349</v>
      </c>
      <c r="K276" s="31" t="s">
        <v>349</v>
      </c>
      <c r="L276" s="604">
        <v>1</v>
      </c>
      <c r="M276" s="604">
        <v>13.5</v>
      </c>
      <c r="N276" s="604">
        <v>119</v>
      </c>
      <c r="O276" s="643">
        <v>14</v>
      </c>
      <c r="P276" s="643">
        <v>120</v>
      </c>
      <c r="Q276" s="511"/>
      <c r="R276" s="511"/>
      <c r="S276" s="511"/>
      <c r="T276" s="511"/>
      <c r="U276" s="31"/>
      <c r="V276" s="31"/>
      <c r="W276" s="29"/>
      <c r="X276" s="511"/>
      <c r="Y276" s="511"/>
      <c r="Z276" s="511"/>
      <c r="AA276" s="32"/>
      <c r="AB276" s="32"/>
      <c r="AC276" s="32"/>
      <c r="AD276" s="32"/>
      <c r="AE276" s="536"/>
      <c r="AF276" s="536"/>
      <c r="AG276" s="532"/>
      <c r="AH276" s="32"/>
      <c r="AI276" s="532"/>
      <c r="AJ276" s="532"/>
      <c r="AK276" s="32"/>
      <c r="AL276" s="116"/>
      <c r="AM276" s="116"/>
      <c r="AN276" s="104"/>
      <c r="AO276" s="116"/>
      <c r="AP276" s="116"/>
      <c r="AQ276" s="116"/>
      <c r="AR276" s="116"/>
      <c r="AS276" s="116"/>
      <c r="AT276" s="116"/>
      <c r="AU276" s="116"/>
      <c r="AV276" s="116"/>
      <c r="AW276" s="116"/>
      <c r="AX276" s="116"/>
      <c r="AY276" s="116"/>
      <c r="AZ276" s="116"/>
      <c r="BA276" s="116"/>
      <c r="BB276" s="116"/>
      <c r="BC276" s="116"/>
      <c r="BD276" s="116"/>
      <c r="BE276" s="116"/>
      <c r="BF276" s="116"/>
      <c r="BG276" s="116"/>
    </row>
    <row r="277" spans="1:59">
      <c r="A277" s="29" t="s">
        <v>372</v>
      </c>
      <c r="B277" s="33">
        <v>43486</v>
      </c>
      <c r="C277" s="511">
        <v>0.19165382059146588</v>
      </c>
      <c r="D277" s="31" t="s">
        <v>350</v>
      </c>
      <c r="E277" s="604">
        <v>1</v>
      </c>
      <c r="F277" s="604">
        <v>-0.94799999999999995</v>
      </c>
      <c r="G277" s="604">
        <v>2.0499999999999998</v>
      </c>
      <c r="H277" s="604">
        <v>0.44400000000000001</v>
      </c>
      <c r="I277" s="31" t="s">
        <v>348</v>
      </c>
      <c r="J277" s="643">
        <v>2</v>
      </c>
      <c r="K277" s="31" t="s">
        <v>349</v>
      </c>
      <c r="L277" s="604">
        <v>1</v>
      </c>
      <c r="M277" s="604">
        <v>13.7</v>
      </c>
      <c r="N277" s="604">
        <v>125</v>
      </c>
      <c r="O277" s="643">
        <v>14</v>
      </c>
      <c r="P277" s="643">
        <v>120</v>
      </c>
      <c r="Q277" s="511"/>
      <c r="R277" s="511"/>
      <c r="S277" s="511"/>
      <c r="T277" s="511"/>
      <c r="U277" s="31"/>
      <c r="V277" s="31"/>
      <c r="W277" s="29"/>
      <c r="X277" s="511"/>
      <c r="Y277" s="511"/>
      <c r="Z277" s="511"/>
      <c r="AA277" s="32"/>
      <c r="AB277" s="32"/>
      <c r="AC277" s="32"/>
      <c r="AD277" s="32"/>
      <c r="AE277" s="536"/>
      <c r="AF277" s="536"/>
      <c r="AG277" s="532"/>
      <c r="AH277" s="32"/>
      <c r="AI277" s="32"/>
      <c r="AJ277" s="32"/>
      <c r="AK277" s="532"/>
      <c r="AL277" s="532"/>
      <c r="AM277" s="32"/>
      <c r="AN277" s="104"/>
      <c r="AO277" s="116"/>
      <c r="AP277" s="116"/>
      <c r="AQ277" s="116"/>
      <c r="AR277" s="116"/>
      <c r="AS277" s="116"/>
      <c r="AT277" s="116"/>
      <c r="AU277" s="116"/>
      <c r="AV277" s="116"/>
      <c r="AW277" s="116"/>
      <c r="AX277" s="116"/>
      <c r="AY277" s="116"/>
      <c r="AZ277" s="116"/>
      <c r="BA277" s="116"/>
      <c r="BB277" s="116"/>
      <c r="BC277" s="116"/>
      <c r="BD277" s="116"/>
      <c r="BE277" s="116"/>
      <c r="BF277" s="116"/>
      <c r="BG277" s="116"/>
    </row>
    <row r="278" spans="1:59">
      <c r="A278" s="29" t="s">
        <v>372</v>
      </c>
      <c r="B278" s="33">
        <v>43494</v>
      </c>
      <c r="C278" s="511">
        <v>0.68942765143924256</v>
      </c>
      <c r="D278" s="643">
        <v>0.7</v>
      </c>
      <c r="E278" s="604">
        <v>1</v>
      </c>
      <c r="F278" s="604">
        <v>0.16300000000000001</v>
      </c>
      <c r="G278" s="604">
        <v>3.09</v>
      </c>
      <c r="H278" s="604">
        <v>0.49299999999999999</v>
      </c>
      <c r="I278" s="31" t="s">
        <v>348</v>
      </c>
      <c r="J278" s="643">
        <v>3</v>
      </c>
      <c r="K278" s="31" t="s">
        <v>349</v>
      </c>
      <c r="L278" s="604">
        <v>1</v>
      </c>
      <c r="M278" s="604">
        <v>13.3</v>
      </c>
      <c r="N278" s="604">
        <v>107</v>
      </c>
      <c r="O278" s="643">
        <v>13</v>
      </c>
      <c r="P278" s="643">
        <v>110</v>
      </c>
      <c r="Q278" s="511"/>
      <c r="R278" s="511"/>
      <c r="S278" s="511"/>
      <c r="T278" s="511"/>
      <c r="U278" s="31"/>
      <c r="V278" s="31"/>
      <c r="W278" s="29"/>
      <c r="X278" s="511"/>
      <c r="Y278" s="511"/>
      <c r="Z278" s="511"/>
      <c r="AA278" s="32"/>
      <c r="AB278" s="32"/>
      <c r="AC278" s="32"/>
      <c r="AD278" s="32"/>
      <c r="AE278" s="536"/>
      <c r="AF278" s="536"/>
      <c r="AG278" s="532"/>
      <c r="AH278" s="32"/>
      <c r="AI278" s="532"/>
      <c r="AJ278" s="532"/>
      <c r="AK278" s="32"/>
      <c r="AL278" s="116"/>
      <c r="AM278" s="116"/>
      <c r="AN278" s="104"/>
      <c r="AO278" s="116"/>
      <c r="AP278" s="116"/>
      <c r="AQ278" s="116"/>
      <c r="AR278" s="116"/>
      <c r="AS278" s="116"/>
      <c r="AT278" s="116"/>
      <c r="AU278" s="116"/>
      <c r="AV278" s="116"/>
      <c r="AW278" s="116"/>
      <c r="AX278" s="116"/>
      <c r="AY278" s="116"/>
      <c r="AZ278" s="116"/>
      <c r="BA278" s="116"/>
      <c r="BB278" s="116"/>
      <c r="BC278" s="116"/>
      <c r="BD278" s="116"/>
      <c r="BE278" s="116"/>
      <c r="BF278" s="116"/>
      <c r="BG278" s="116"/>
    </row>
    <row r="279" spans="1:59">
      <c r="A279" s="29" t="s">
        <v>372</v>
      </c>
      <c r="B279" s="33">
        <v>43500</v>
      </c>
      <c r="C279" s="511">
        <v>0.65378503337773075</v>
      </c>
      <c r="D279" s="643">
        <v>0.7</v>
      </c>
      <c r="E279" s="604">
        <v>1</v>
      </c>
      <c r="F279" s="604">
        <v>-1.52E-2</v>
      </c>
      <c r="G279" s="604">
        <v>2.0499999999999998</v>
      </c>
      <c r="H279" s="604">
        <v>0.48699999999999999</v>
      </c>
      <c r="I279" s="31" t="s">
        <v>348</v>
      </c>
      <c r="J279" s="643">
        <v>2</v>
      </c>
      <c r="K279" s="31" t="s">
        <v>349</v>
      </c>
      <c r="L279" s="604">
        <v>1</v>
      </c>
      <c r="M279" s="604">
        <v>14.4</v>
      </c>
      <c r="N279" s="604">
        <v>118</v>
      </c>
      <c r="O279" s="643">
        <v>14</v>
      </c>
      <c r="P279" s="643">
        <v>120</v>
      </c>
      <c r="Q279" s="511"/>
      <c r="R279" s="511"/>
      <c r="S279" s="511"/>
      <c r="T279" s="511"/>
      <c r="U279" s="31"/>
      <c r="V279" s="31"/>
      <c r="W279" s="29"/>
      <c r="X279" s="511"/>
      <c r="Y279" s="511"/>
      <c r="Z279" s="511"/>
      <c r="AA279" s="32"/>
      <c r="AB279" s="32"/>
      <c r="AC279" s="32"/>
      <c r="AD279" s="32"/>
      <c r="AE279" s="536"/>
      <c r="AF279" s="536"/>
      <c r="AG279" s="532"/>
      <c r="AH279" s="32"/>
      <c r="AI279" s="532"/>
      <c r="AJ279" s="532"/>
      <c r="AK279" s="32"/>
      <c r="AL279" s="116"/>
      <c r="AM279" s="116"/>
      <c r="AN279" s="104"/>
      <c r="AO279" s="116"/>
      <c r="AP279" s="116"/>
      <c r="AQ279" s="116"/>
      <c r="AR279" s="116"/>
      <c r="AS279" s="116"/>
      <c r="AT279" s="116"/>
      <c r="AU279" s="116"/>
      <c r="AV279" s="116"/>
      <c r="AW279" s="116"/>
      <c r="AX279" s="116"/>
      <c r="AY279" s="116"/>
      <c r="AZ279" s="116"/>
      <c r="BA279" s="116"/>
      <c r="BB279" s="116"/>
      <c r="BC279" s="116"/>
      <c r="BD279" s="116"/>
      <c r="BE279" s="116"/>
      <c r="BF279" s="116"/>
      <c r="BG279" s="116"/>
    </row>
    <row r="280" spans="1:59">
      <c r="A280" s="29" t="s">
        <v>372</v>
      </c>
      <c r="B280" s="33">
        <v>43507</v>
      </c>
      <c r="C280" s="511">
        <v>0.26649235457950249</v>
      </c>
      <c r="D280" s="31" t="s">
        <v>350</v>
      </c>
      <c r="E280" s="604">
        <v>1</v>
      </c>
      <c r="F280" s="604">
        <v>0.84699999999999998</v>
      </c>
      <c r="G280" s="604">
        <v>2.5099999999999998</v>
      </c>
      <c r="H280" s="604">
        <v>1.35</v>
      </c>
      <c r="I280" s="31" t="s">
        <v>348</v>
      </c>
      <c r="J280" s="643">
        <v>3</v>
      </c>
      <c r="K280" s="31" t="s">
        <v>349</v>
      </c>
      <c r="L280" s="116">
        <v>1</v>
      </c>
      <c r="M280" s="116">
        <v>19.3</v>
      </c>
      <c r="N280" s="116">
        <v>154</v>
      </c>
      <c r="O280" s="643">
        <v>19</v>
      </c>
      <c r="P280" s="643">
        <v>150</v>
      </c>
      <c r="Q280" s="511"/>
      <c r="R280" s="511"/>
      <c r="S280" s="511"/>
      <c r="T280" s="511"/>
      <c r="U280" s="31"/>
      <c r="V280" s="31"/>
      <c r="W280" s="29"/>
      <c r="X280" s="511"/>
      <c r="Y280" s="511"/>
      <c r="Z280" s="511"/>
      <c r="AA280" s="32"/>
      <c r="AB280" s="32"/>
      <c r="AC280" s="32"/>
      <c r="AD280" s="32"/>
      <c r="AE280" s="536"/>
      <c r="AF280" s="536"/>
      <c r="AG280" s="532"/>
      <c r="AH280" s="32"/>
      <c r="AI280" s="532"/>
      <c r="AJ280" s="532"/>
      <c r="AK280" s="32"/>
      <c r="AL280" s="116"/>
      <c r="AM280" s="116"/>
      <c r="AN280" s="104"/>
      <c r="AO280" s="116"/>
      <c r="AP280" s="116"/>
      <c r="AQ280" s="116"/>
      <c r="AR280" s="116"/>
      <c r="AS280" s="116"/>
      <c r="AT280" s="116"/>
      <c r="AU280" s="116"/>
      <c r="AV280" s="116"/>
      <c r="AW280" s="116"/>
      <c r="AX280" s="116"/>
      <c r="AY280" s="116"/>
      <c r="AZ280" s="116"/>
      <c r="BA280" s="116"/>
      <c r="BB280" s="116"/>
      <c r="BC280" s="116"/>
      <c r="BD280" s="116"/>
      <c r="BE280" s="116"/>
      <c r="BF280" s="116"/>
      <c r="BG280" s="116"/>
    </row>
    <row r="281" spans="1:59">
      <c r="A281" s="29" t="s">
        <v>372</v>
      </c>
      <c r="B281" s="33">
        <v>43514</v>
      </c>
      <c r="C281" s="511">
        <v>0.5014232520253068</v>
      </c>
      <c r="D281" s="643">
        <v>0.5</v>
      </c>
      <c r="E281" s="604">
        <v>1</v>
      </c>
      <c r="F281" s="604">
        <v>0.17299999999999999</v>
      </c>
      <c r="G281" s="604">
        <v>2.09</v>
      </c>
      <c r="H281" s="604">
        <v>0.752</v>
      </c>
      <c r="I281" s="31" t="s">
        <v>348</v>
      </c>
      <c r="J281" s="643">
        <v>2</v>
      </c>
      <c r="K281" s="31" t="s">
        <v>349</v>
      </c>
      <c r="L281" s="116">
        <v>1</v>
      </c>
      <c r="M281" s="116">
        <v>14.3</v>
      </c>
      <c r="N281" s="116">
        <v>121</v>
      </c>
      <c r="O281" s="643">
        <v>14</v>
      </c>
      <c r="P281" s="643">
        <v>120</v>
      </c>
      <c r="Q281" s="511"/>
      <c r="R281" s="511"/>
      <c r="S281" s="511"/>
      <c r="T281" s="511"/>
      <c r="U281" s="31"/>
      <c r="V281" s="31"/>
      <c r="W281" s="29"/>
      <c r="X281" s="511"/>
      <c r="Y281" s="511"/>
      <c r="Z281" s="511"/>
      <c r="AA281" s="32"/>
      <c r="AB281" s="32"/>
      <c r="AC281" s="32"/>
      <c r="AD281" s="32"/>
      <c r="AE281" s="536"/>
      <c r="AF281" s="536"/>
      <c r="AG281" s="532"/>
      <c r="AH281" s="32"/>
      <c r="AI281" s="603"/>
      <c r="AJ281" s="532"/>
      <c r="AK281" s="32"/>
      <c r="AL281" s="116"/>
      <c r="AM281" s="116"/>
      <c r="AN281" s="104"/>
      <c r="AO281" s="116"/>
      <c r="AP281" s="116"/>
      <c r="AQ281" s="116"/>
      <c r="AR281" s="116"/>
      <c r="AS281" s="116"/>
      <c r="AT281" s="116"/>
      <c r="AU281" s="116"/>
      <c r="AV281" s="116"/>
      <c r="AW281" s="116"/>
      <c r="AX281" s="116"/>
      <c r="AY281" s="116"/>
      <c r="AZ281" s="116"/>
      <c r="BA281" s="116"/>
      <c r="BB281" s="116"/>
      <c r="BC281" s="116"/>
      <c r="BD281" s="116"/>
      <c r="BE281" s="116"/>
      <c r="BF281" s="116"/>
      <c r="BG281" s="116"/>
    </row>
    <row r="282" spans="1:59">
      <c r="A282" s="29" t="s">
        <v>372</v>
      </c>
      <c r="B282" s="33">
        <v>43521</v>
      </c>
      <c r="C282" s="511">
        <v>0.38978937451741008</v>
      </c>
      <c r="D282" s="31" t="s">
        <v>350</v>
      </c>
      <c r="E282" s="604">
        <v>1</v>
      </c>
      <c r="F282" s="604">
        <v>0.218</v>
      </c>
      <c r="G282" s="604">
        <v>2.35</v>
      </c>
      <c r="H282" s="604">
        <v>0.90800000000000003</v>
      </c>
      <c r="I282" s="31" t="s">
        <v>348</v>
      </c>
      <c r="J282" s="643">
        <v>2</v>
      </c>
      <c r="K282" s="31" t="s">
        <v>349</v>
      </c>
      <c r="L282" s="116">
        <v>1</v>
      </c>
      <c r="M282" s="116">
        <v>12.3</v>
      </c>
      <c r="N282" s="116">
        <v>118</v>
      </c>
      <c r="O282" s="643">
        <v>12</v>
      </c>
      <c r="P282" s="643">
        <v>120</v>
      </c>
      <c r="Q282" s="511"/>
      <c r="R282" s="511"/>
      <c r="S282" s="511"/>
      <c r="T282" s="511"/>
      <c r="U282" s="31"/>
      <c r="V282" s="31"/>
      <c r="W282" s="29"/>
      <c r="X282" s="511"/>
      <c r="Y282" s="511"/>
      <c r="Z282" s="511"/>
      <c r="AA282" s="32"/>
      <c r="AB282" s="32"/>
      <c r="AC282" s="32"/>
      <c r="AD282" s="32"/>
      <c r="AE282" s="536"/>
      <c r="AF282" s="536"/>
      <c r="AG282" s="532"/>
      <c r="AH282" s="32"/>
      <c r="AI282" s="603"/>
      <c r="AJ282" s="532"/>
      <c r="AK282" s="32"/>
      <c r="AL282" s="116"/>
      <c r="AM282" s="116"/>
      <c r="AN282" s="104"/>
      <c r="AO282" s="116"/>
      <c r="AP282" s="116"/>
      <c r="AQ282" s="116"/>
      <c r="AR282" s="116"/>
      <c r="AS282" s="116"/>
      <c r="AT282" s="116"/>
      <c r="AU282" s="116"/>
      <c r="AV282" s="116"/>
      <c r="AW282" s="116"/>
      <c r="AX282" s="116"/>
      <c r="AY282" s="116"/>
      <c r="AZ282" s="116"/>
      <c r="BA282" s="116"/>
      <c r="BB282" s="116"/>
      <c r="BC282" s="116"/>
      <c r="BD282" s="116"/>
      <c r="BE282" s="116"/>
      <c r="BF282" s="116"/>
      <c r="BG282" s="116"/>
    </row>
    <row r="283" spans="1:59">
      <c r="A283" s="29" t="s">
        <v>372</v>
      </c>
      <c r="B283" s="33">
        <v>43528</v>
      </c>
      <c r="C283" s="511">
        <v>0.58118436302671039</v>
      </c>
      <c r="D283" s="643">
        <v>0.6</v>
      </c>
      <c r="E283" s="604">
        <v>1</v>
      </c>
      <c r="F283" s="604">
        <v>1.31</v>
      </c>
      <c r="G283" s="604">
        <v>2.13</v>
      </c>
      <c r="H283" s="604">
        <v>0.76600000000000001</v>
      </c>
      <c r="I283" s="31" t="s">
        <v>348</v>
      </c>
      <c r="J283" s="643">
        <v>2</v>
      </c>
      <c r="K283" s="31" t="s">
        <v>349</v>
      </c>
      <c r="L283" s="116">
        <v>1</v>
      </c>
      <c r="M283" s="116">
        <v>12.6</v>
      </c>
      <c r="N283" s="116">
        <v>135</v>
      </c>
      <c r="O283" s="643">
        <v>13</v>
      </c>
      <c r="P283" s="643">
        <v>140</v>
      </c>
      <c r="Q283" s="511"/>
      <c r="R283" s="511"/>
      <c r="S283" s="511"/>
      <c r="T283" s="511"/>
      <c r="U283" s="31"/>
      <c r="V283" s="31"/>
      <c r="W283" s="29"/>
      <c r="X283" s="511"/>
      <c r="Y283" s="511"/>
      <c r="Z283" s="511"/>
      <c r="AA283" s="32"/>
      <c r="AB283" s="32"/>
      <c r="AC283" s="32"/>
      <c r="AD283" s="32"/>
      <c r="AE283" s="536"/>
      <c r="AF283" s="536"/>
      <c r="AG283" s="532"/>
      <c r="AH283" s="32"/>
      <c r="AI283" s="603"/>
      <c r="AJ283" s="532"/>
      <c r="AK283" s="32"/>
      <c r="AL283" s="116"/>
      <c r="AM283" s="116"/>
      <c r="AN283" s="104"/>
      <c r="AO283" s="116"/>
      <c r="AP283" s="116"/>
      <c r="AQ283" s="116"/>
      <c r="AR283" s="116"/>
      <c r="AS283" s="116"/>
      <c r="AT283" s="116"/>
      <c r="AU283" s="116"/>
      <c r="AV283" s="116"/>
      <c r="AW283" s="116"/>
      <c r="AX283" s="116"/>
      <c r="AY283" s="116"/>
      <c r="AZ283" s="116"/>
      <c r="BA283" s="116"/>
      <c r="BB283" s="116"/>
      <c r="BC283" s="116"/>
      <c r="BD283" s="116"/>
      <c r="BE283" s="116"/>
      <c r="BF283" s="116"/>
      <c r="BG283" s="116"/>
    </row>
    <row r="284" spans="1:59">
      <c r="A284" s="29" t="s">
        <v>372</v>
      </c>
      <c r="B284" s="33">
        <v>43535</v>
      </c>
      <c r="C284" s="605">
        <v>0.74784824640950498</v>
      </c>
      <c r="D284" s="643">
        <v>0.7</v>
      </c>
      <c r="E284" s="604">
        <v>1</v>
      </c>
      <c r="F284" s="604">
        <v>0.46600000000000003</v>
      </c>
      <c r="G284" s="604">
        <v>2.46</v>
      </c>
      <c r="H284" s="604">
        <v>0.61599999999999999</v>
      </c>
      <c r="I284" s="31" t="s">
        <v>348</v>
      </c>
      <c r="J284" s="643">
        <v>2</v>
      </c>
      <c r="K284" s="31" t="s">
        <v>349</v>
      </c>
      <c r="L284" s="116">
        <v>1</v>
      </c>
      <c r="M284" s="116">
        <v>12.6</v>
      </c>
      <c r="N284" s="116">
        <v>143</v>
      </c>
      <c r="O284" s="643">
        <v>13</v>
      </c>
      <c r="P284" s="643">
        <v>140</v>
      </c>
      <c r="Q284" s="511"/>
      <c r="R284" s="511"/>
      <c r="S284" s="511"/>
      <c r="T284" s="511"/>
      <c r="U284" s="31"/>
      <c r="V284" s="31"/>
      <c r="W284" s="29"/>
      <c r="X284" s="511"/>
      <c r="Y284" s="511"/>
      <c r="Z284" s="511"/>
      <c r="AA284" s="32"/>
      <c r="AB284" s="32"/>
      <c r="AC284" s="32"/>
      <c r="AD284" s="32"/>
      <c r="AE284" s="536"/>
      <c r="AF284" s="536"/>
      <c r="AG284" s="532"/>
      <c r="AH284" s="32"/>
      <c r="AI284" s="603"/>
      <c r="AJ284" s="532"/>
      <c r="AK284" s="32"/>
      <c r="AL284" s="116"/>
      <c r="AM284" s="116"/>
      <c r="AN284" s="104"/>
      <c r="AO284" s="116"/>
      <c r="AP284" s="116"/>
      <c r="AQ284" s="116"/>
      <c r="AR284" s="116"/>
      <c r="AS284" s="116"/>
      <c r="AT284" s="116"/>
      <c r="AU284" s="116"/>
      <c r="AV284" s="116"/>
      <c r="AW284" s="116"/>
      <c r="AX284" s="116"/>
      <c r="AY284" s="116"/>
      <c r="AZ284" s="116"/>
      <c r="BA284" s="116"/>
      <c r="BB284" s="116"/>
      <c r="BC284" s="116"/>
      <c r="BD284" s="116"/>
      <c r="BE284" s="116"/>
      <c r="BF284" s="116"/>
      <c r="BG284" s="116"/>
    </row>
    <row r="285" spans="1:59">
      <c r="A285" s="29" t="s">
        <v>372</v>
      </c>
      <c r="B285" s="33">
        <v>43542</v>
      </c>
      <c r="C285" s="511">
        <v>0.25400200493299824</v>
      </c>
      <c r="D285" s="31" t="s">
        <v>350</v>
      </c>
      <c r="E285" s="604">
        <v>1</v>
      </c>
      <c r="F285" s="604">
        <v>0.53300000000000003</v>
      </c>
      <c r="G285" s="604">
        <v>2.41</v>
      </c>
      <c r="H285" s="604">
        <v>0.40500000000000003</v>
      </c>
      <c r="I285" s="31" t="s">
        <v>348</v>
      </c>
      <c r="J285" s="643">
        <v>2</v>
      </c>
      <c r="K285" s="31" t="s">
        <v>349</v>
      </c>
      <c r="L285" s="116">
        <v>1</v>
      </c>
      <c r="M285" s="116">
        <v>13.2</v>
      </c>
      <c r="N285" s="116">
        <v>121</v>
      </c>
      <c r="O285" s="643">
        <v>13</v>
      </c>
      <c r="P285" s="643">
        <v>120</v>
      </c>
      <c r="Q285" s="511"/>
      <c r="R285" s="511"/>
      <c r="S285" s="511"/>
      <c r="T285" s="511"/>
      <c r="U285" s="31"/>
      <c r="V285" s="31"/>
      <c r="W285" s="29"/>
      <c r="X285" s="511"/>
      <c r="Y285" s="511"/>
      <c r="Z285" s="511"/>
      <c r="AA285" s="32"/>
      <c r="AB285" s="32"/>
      <c r="AC285" s="32"/>
      <c r="AD285" s="32"/>
      <c r="AE285" s="536"/>
      <c r="AF285" s="536"/>
      <c r="AG285" s="532"/>
      <c r="AH285" s="32"/>
      <c r="AI285" s="603"/>
      <c r="AJ285" s="532"/>
      <c r="AK285" s="32"/>
      <c r="AL285" s="116"/>
      <c r="AM285" s="116"/>
      <c r="AN285" s="104"/>
      <c r="AO285" s="116"/>
      <c r="AP285" s="116"/>
      <c r="AQ285" s="116"/>
      <c r="AR285" s="116"/>
      <c r="AS285" s="116"/>
      <c r="AT285" s="116"/>
      <c r="AU285" s="116"/>
      <c r="AV285" s="116"/>
      <c r="AW285" s="116"/>
      <c r="AX285" s="116"/>
      <c r="AY285" s="116"/>
      <c r="AZ285" s="116"/>
      <c r="BA285" s="116"/>
      <c r="BB285" s="116"/>
      <c r="BC285" s="116"/>
      <c r="BD285" s="116"/>
      <c r="BE285" s="116"/>
      <c r="BF285" s="116"/>
      <c r="BG285" s="116"/>
    </row>
    <row r="286" spans="1:59">
      <c r="A286" s="29" t="s">
        <v>372</v>
      </c>
      <c r="B286" s="33">
        <v>43549</v>
      </c>
      <c r="C286" s="511">
        <v>0.12212133295891572</v>
      </c>
      <c r="D286" s="31" t="s">
        <v>350</v>
      </c>
      <c r="E286" s="604">
        <v>1</v>
      </c>
      <c r="F286" s="604">
        <v>0.86599999999999999</v>
      </c>
      <c r="G286" s="604">
        <v>2.59</v>
      </c>
      <c r="H286" s="604">
        <v>1.2</v>
      </c>
      <c r="I286" s="31" t="s">
        <v>348</v>
      </c>
      <c r="J286" s="643">
        <v>3</v>
      </c>
      <c r="K286" s="31" t="s">
        <v>349</v>
      </c>
      <c r="L286" s="116">
        <v>1</v>
      </c>
      <c r="M286" s="116">
        <v>14.3</v>
      </c>
      <c r="N286" s="116">
        <v>100</v>
      </c>
      <c r="O286" s="643">
        <v>14</v>
      </c>
      <c r="P286" s="643">
        <v>100</v>
      </c>
      <c r="Q286" s="511"/>
      <c r="R286" s="511"/>
      <c r="S286" s="511"/>
      <c r="T286" s="511"/>
      <c r="U286" s="31"/>
      <c r="V286" s="31"/>
      <c r="W286" s="29"/>
      <c r="X286" s="511"/>
      <c r="Y286" s="511"/>
      <c r="Z286" s="511"/>
      <c r="AA286" s="32"/>
      <c r="AB286" s="32"/>
      <c r="AC286" s="32"/>
      <c r="AD286" s="32"/>
      <c r="AE286" s="536"/>
      <c r="AF286" s="536"/>
      <c r="AG286" s="532"/>
      <c r="AH286" s="32"/>
      <c r="AI286" s="603"/>
      <c r="AJ286" s="532"/>
      <c r="AK286" s="32"/>
      <c r="AL286" s="116"/>
      <c r="AM286" s="116"/>
      <c r="AN286" s="104"/>
      <c r="AO286" s="116"/>
      <c r="AP286" s="116"/>
      <c r="AQ286" s="116"/>
      <c r="AR286" s="116"/>
      <c r="AS286" s="116"/>
      <c r="AT286" s="116"/>
      <c r="AU286" s="116"/>
      <c r="AV286" s="116"/>
      <c r="AW286" s="116"/>
      <c r="AX286" s="116"/>
      <c r="AY286" s="116"/>
      <c r="AZ286" s="116"/>
      <c r="BA286" s="116"/>
      <c r="BB286" s="116"/>
      <c r="BC286" s="116"/>
      <c r="BD286" s="116"/>
      <c r="BE286" s="116"/>
      <c r="BF286" s="116"/>
      <c r="BG286" s="116"/>
    </row>
    <row r="287" spans="1:59">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c r="AK287" s="116"/>
      <c r="AL287" s="116"/>
      <c r="AM287" s="116"/>
      <c r="AN287" s="104"/>
      <c r="AO287" s="116"/>
      <c r="AP287" s="116"/>
      <c r="AQ287" s="116"/>
      <c r="AR287" s="116"/>
      <c r="AS287" s="116"/>
      <c r="AT287" s="116"/>
      <c r="AU287" s="116"/>
      <c r="AV287" s="116"/>
      <c r="AW287" s="116"/>
      <c r="AX287" s="116"/>
      <c r="AY287" s="116"/>
      <c r="AZ287" s="116"/>
      <c r="BA287" s="116"/>
      <c r="BB287" s="116"/>
      <c r="BC287" s="116"/>
      <c r="BD287" s="116"/>
      <c r="BE287" s="116"/>
      <c r="BF287" s="116"/>
      <c r="BG287" s="116"/>
    </row>
    <row r="288" spans="1:59">
      <c r="A288" s="29" t="s">
        <v>361</v>
      </c>
      <c r="B288" s="33">
        <v>43437</v>
      </c>
      <c r="C288" s="511">
        <v>0.54518292694713189</v>
      </c>
      <c r="D288" s="643">
        <v>0.5</v>
      </c>
      <c r="E288" s="29">
        <v>1</v>
      </c>
      <c r="F288" s="116">
        <v>-0.35</v>
      </c>
      <c r="G288" s="116">
        <v>2.79</v>
      </c>
      <c r="H288" s="116">
        <v>1.31</v>
      </c>
      <c r="I288" s="31" t="s">
        <v>348</v>
      </c>
      <c r="J288" s="643">
        <v>3</v>
      </c>
      <c r="K288" s="31" t="s">
        <v>349</v>
      </c>
      <c r="L288" s="29">
        <v>1</v>
      </c>
      <c r="M288" s="29">
        <v>16.2</v>
      </c>
      <c r="N288" s="29">
        <v>109</v>
      </c>
      <c r="O288" s="643">
        <v>16</v>
      </c>
      <c r="P288" s="643">
        <v>110</v>
      </c>
      <c r="Q288" s="29">
        <v>1E-3</v>
      </c>
      <c r="R288" s="29">
        <v>3.5999999999999997E-2</v>
      </c>
      <c r="S288" s="29">
        <v>1.2999999999999999E-2</v>
      </c>
      <c r="T288" s="29">
        <v>0.01</v>
      </c>
      <c r="U288" s="31">
        <v>2</v>
      </c>
      <c r="V288" s="31">
        <v>1</v>
      </c>
      <c r="W288" s="29">
        <v>4</v>
      </c>
      <c r="X288" s="511">
        <v>3.4999999999999996E-2</v>
      </c>
      <c r="Y288" s="511">
        <v>1.2E-2</v>
      </c>
      <c r="Z288" s="511">
        <v>9.0000000000000011E-3</v>
      </c>
      <c r="AA288" s="643">
        <v>0.5</v>
      </c>
      <c r="AB288" s="32" t="s">
        <v>326</v>
      </c>
      <c r="AC288" s="32" t="s">
        <v>326</v>
      </c>
      <c r="AD288" s="537"/>
      <c r="AE288" s="537"/>
      <c r="AF288" s="537"/>
      <c r="AG288" s="537"/>
      <c r="AH288" s="537"/>
      <c r="AI288" s="537"/>
      <c r="AJ288" s="537"/>
      <c r="AK288" s="116"/>
      <c r="AL288" s="116"/>
      <c r="AM288" s="116"/>
      <c r="AN288" s="104">
        <v>7.4771062902999397E-2</v>
      </c>
      <c r="AO288" s="11">
        <v>35.910499999999999</v>
      </c>
      <c r="AP288" s="11">
        <v>20.610800000000001</v>
      </c>
      <c r="AQ288" s="11">
        <v>49.662419999999997</v>
      </c>
      <c r="AR288" s="10">
        <v>1025.2943</v>
      </c>
      <c r="AS288" s="11">
        <v>7.6818999999999997</v>
      </c>
      <c r="AT288" s="10">
        <v>105.602</v>
      </c>
      <c r="AU288" s="11">
        <v>8.1999999999999993</v>
      </c>
      <c r="AV288" s="11">
        <v>0.3886</v>
      </c>
      <c r="AW288" s="11">
        <v>0.65129999999999999</v>
      </c>
      <c r="AX288" s="11">
        <v>35.915399999999998</v>
      </c>
      <c r="AY288" s="11">
        <v>19.527799999999999</v>
      </c>
      <c r="AZ288" s="11">
        <v>48.549245999999997</v>
      </c>
      <c r="BA288" s="10">
        <v>1025.6491000000001</v>
      </c>
      <c r="BB288" s="11">
        <v>7.6437999999999997</v>
      </c>
      <c r="BC288" s="10">
        <v>103.02500000000001</v>
      </c>
      <c r="BD288" s="11">
        <v>8.1999999999999993</v>
      </c>
      <c r="BE288" s="11">
        <v>0.5464</v>
      </c>
      <c r="BF288" s="11">
        <v>1.4429000000000001</v>
      </c>
      <c r="BG288" s="11">
        <v>6.5</v>
      </c>
    </row>
    <row r="289" spans="1:59">
      <c r="A289" s="29" t="s">
        <v>361</v>
      </c>
      <c r="B289" s="33">
        <v>43444</v>
      </c>
      <c r="C289" s="511">
        <v>0.27449935434669254</v>
      </c>
      <c r="D289" s="31" t="s">
        <v>350</v>
      </c>
      <c r="E289" s="29">
        <v>1</v>
      </c>
      <c r="F289" s="116">
        <v>-1.0900000000000001</v>
      </c>
      <c r="G289" s="116">
        <v>2.85</v>
      </c>
      <c r="H289" s="116">
        <v>1.08</v>
      </c>
      <c r="I289" s="31" t="s">
        <v>348</v>
      </c>
      <c r="J289" s="643">
        <v>3</v>
      </c>
      <c r="K289" s="31" t="s">
        <v>349</v>
      </c>
      <c r="L289" s="29">
        <v>1</v>
      </c>
      <c r="M289" s="29">
        <v>15.4</v>
      </c>
      <c r="N289" s="29">
        <v>120</v>
      </c>
      <c r="O289" s="643">
        <v>15</v>
      </c>
      <c r="P289" s="643">
        <v>120</v>
      </c>
      <c r="Q289" s="29">
        <v>1E-3</v>
      </c>
      <c r="R289" s="29">
        <v>3.9E-2</v>
      </c>
      <c r="S289" s="29">
        <v>1.4E-2</v>
      </c>
      <c r="T289" s="29">
        <v>1.0999999999999999E-2</v>
      </c>
      <c r="U289" s="31">
        <v>2</v>
      </c>
      <c r="V289" s="31">
        <v>1</v>
      </c>
      <c r="W289" s="29">
        <v>4</v>
      </c>
      <c r="X289" s="511">
        <v>3.7999999999999999E-2</v>
      </c>
      <c r="Y289" s="511">
        <v>1.3000000000000001E-2</v>
      </c>
      <c r="Z289" s="511">
        <v>9.9999999999999985E-3</v>
      </c>
      <c r="AA289" s="643">
        <v>0.5</v>
      </c>
      <c r="AB289" s="32" t="s">
        <v>326</v>
      </c>
      <c r="AC289" s="643">
        <v>0.1</v>
      </c>
      <c r="AD289" s="537"/>
      <c r="AE289" s="537"/>
      <c r="AF289" s="537"/>
      <c r="AG289" s="537"/>
      <c r="AH289" s="537"/>
      <c r="AI289" s="537"/>
      <c r="AJ289" s="537"/>
      <c r="AK289" s="116"/>
      <c r="AL289" s="116"/>
      <c r="AM289" s="116"/>
      <c r="AN289" s="104">
        <v>7.6562467618522534E-2</v>
      </c>
      <c r="AO289" s="11">
        <v>36.0413</v>
      </c>
      <c r="AP289" s="11">
        <v>20.933399999999999</v>
      </c>
      <c r="AQ289" s="11">
        <v>50.161099</v>
      </c>
      <c r="AR289" s="10">
        <v>1025.3076000000001</v>
      </c>
      <c r="AS289" s="11">
        <v>6.2291999999999996</v>
      </c>
      <c r="AT289" s="10">
        <v>86.197999999999993</v>
      </c>
      <c r="AU289" s="11">
        <v>8.1999999999999993</v>
      </c>
      <c r="AV289" s="11">
        <v>0.28920000000000001</v>
      </c>
      <c r="AW289" s="11">
        <v>0.66080000000000005</v>
      </c>
      <c r="AX289" s="11">
        <v>36.094200000000001</v>
      </c>
      <c r="AY289" s="11">
        <v>20.401399999999999</v>
      </c>
      <c r="AZ289" s="11">
        <v>49.675657999999999</v>
      </c>
      <c r="BA289" s="10">
        <v>1025.5539000000001</v>
      </c>
      <c r="BB289" s="11">
        <v>5.8727999999999998</v>
      </c>
      <c r="BC289" s="10">
        <v>80.513999999999996</v>
      </c>
      <c r="BD289" s="11">
        <v>8.1999999999999993</v>
      </c>
      <c r="BE289" s="11">
        <v>0.87990000000000002</v>
      </c>
      <c r="BF289" s="11">
        <v>1.3758999999999999</v>
      </c>
      <c r="BG289" s="11">
        <v>6.8</v>
      </c>
    </row>
    <row r="290" spans="1:59">
      <c r="A290" s="29" t="s">
        <v>361</v>
      </c>
      <c r="B290" s="33">
        <v>43451</v>
      </c>
      <c r="C290" s="511">
        <v>0.48221948588965224</v>
      </c>
      <c r="D290" s="31" t="s">
        <v>350</v>
      </c>
      <c r="E290" s="604">
        <v>1</v>
      </c>
      <c r="F290" s="604">
        <v>1.62</v>
      </c>
      <c r="G290" s="604">
        <v>5.05</v>
      </c>
      <c r="H290" s="604">
        <v>1.49</v>
      </c>
      <c r="I290" s="31" t="s">
        <v>348</v>
      </c>
      <c r="J290" s="643">
        <v>5</v>
      </c>
      <c r="K290" s="31" t="s">
        <v>349</v>
      </c>
      <c r="L290" s="116">
        <v>1</v>
      </c>
      <c r="M290" s="116">
        <v>13.9</v>
      </c>
      <c r="N290" s="116">
        <v>109</v>
      </c>
      <c r="O290" s="643">
        <v>14</v>
      </c>
      <c r="P290" s="643">
        <v>110</v>
      </c>
      <c r="Q290" s="29">
        <v>1E-3</v>
      </c>
      <c r="R290" s="29">
        <v>0.05</v>
      </c>
      <c r="S290" s="29">
        <v>1.7000000000000001E-2</v>
      </c>
      <c r="T290" s="29">
        <v>1.4E-2</v>
      </c>
      <c r="U290" s="31">
        <v>2</v>
      </c>
      <c r="V290" s="31">
        <v>1</v>
      </c>
      <c r="W290" s="29">
        <v>4</v>
      </c>
      <c r="X290" s="511">
        <v>4.9000000000000002E-2</v>
      </c>
      <c r="Y290" s="511">
        <v>1.6E-2</v>
      </c>
      <c r="Z290" s="511">
        <v>1.3000000000000001E-2</v>
      </c>
      <c r="AA290" s="643">
        <v>0.7</v>
      </c>
      <c r="AB290" s="32" t="s">
        <v>326</v>
      </c>
      <c r="AC290" s="643">
        <v>0.1</v>
      </c>
      <c r="AD290" s="537"/>
      <c r="AE290" s="537"/>
      <c r="AF290" s="537"/>
      <c r="AG290" s="537"/>
      <c r="AH290" s="537"/>
      <c r="AI290" s="537"/>
      <c r="AJ290" s="537"/>
      <c r="AK290" s="116"/>
      <c r="AL290" s="116"/>
      <c r="AM290" s="116"/>
      <c r="AN290" s="104">
        <v>9.4766923023565167E-2</v>
      </c>
      <c r="AO290" s="11">
        <v>36.238300000000002</v>
      </c>
      <c r="AP290" s="11">
        <v>21.338799999999999</v>
      </c>
      <c r="AQ290" s="11">
        <v>50.832287999999998</v>
      </c>
      <c r="AR290" s="10">
        <v>1025.3461</v>
      </c>
      <c r="AS290" s="11">
        <v>7.2827999999999999</v>
      </c>
      <c r="AT290" s="10">
        <v>101.631</v>
      </c>
      <c r="AU290" s="11">
        <v>8.2289999999999992</v>
      </c>
      <c r="AV290" s="11">
        <v>0.4592</v>
      </c>
      <c r="AW290" s="11">
        <v>0.84850000000000003</v>
      </c>
      <c r="AX290" s="11">
        <v>36.296300000000002</v>
      </c>
      <c r="AY290" s="11">
        <v>21.3065</v>
      </c>
      <c r="AZ290" s="11">
        <v>50.876958999999999</v>
      </c>
      <c r="BA290" s="10">
        <v>1025.4625000000001</v>
      </c>
      <c r="BB290" s="11">
        <v>7.2199</v>
      </c>
      <c r="BC290" s="10">
        <v>100.73</v>
      </c>
      <c r="BD290" s="11">
        <v>8.2509999999999994</v>
      </c>
      <c r="BE290" s="11">
        <v>0.79590000000000005</v>
      </c>
      <c r="BF290" s="11">
        <v>1.1368</v>
      </c>
      <c r="BG290" s="11">
        <v>5.2</v>
      </c>
    </row>
    <row r="291" spans="1:59">
      <c r="A291" s="29" t="s">
        <v>361</v>
      </c>
      <c r="B291" s="33">
        <v>43458</v>
      </c>
      <c r="C291" s="511">
        <v>0.51871078362271283</v>
      </c>
      <c r="D291" s="643">
        <v>0.5</v>
      </c>
      <c r="E291" s="604">
        <v>1</v>
      </c>
      <c r="F291" s="604">
        <v>0.26200000000000001</v>
      </c>
      <c r="G291" s="604">
        <v>2.92</v>
      </c>
      <c r="H291" s="604">
        <v>0.88100000000000001</v>
      </c>
      <c r="I291" s="31" t="s">
        <v>348</v>
      </c>
      <c r="J291" s="643">
        <v>3</v>
      </c>
      <c r="K291" s="31" t="s">
        <v>349</v>
      </c>
      <c r="L291" s="604">
        <v>1</v>
      </c>
      <c r="M291" s="604">
        <v>15.3</v>
      </c>
      <c r="N291" s="604">
        <v>107</v>
      </c>
      <c r="O291" s="643">
        <v>15</v>
      </c>
      <c r="P291" s="643">
        <v>110</v>
      </c>
      <c r="Q291" s="116">
        <v>0</v>
      </c>
      <c r="R291" s="116">
        <v>5.8999999999999997E-2</v>
      </c>
      <c r="S291" s="116">
        <v>1.7999999999999999E-2</v>
      </c>
      <c r="T291" s="116">
        <v>1.7000000000000001E-2</v>
      </c>
      <c r="U291" s="31">
        <v>2</v>
      </c>
      <c r="V291" s="31">
        <v>1</v>
      </c>
      <c r="W291" s="116">
        <v>4</v>
      </c>
      <c r="X291" s="511">
        <v>5.8999999999999997E-2</v>
      </c>
      <c r="Y291" s="511">
        <v>1.7999999999999999E-2</v>
      </c>
      <c r="Z291" s="511">
        <v>1.7000000000000001E-2</v>
      </c>
      <c r="AA291" s="643">
        <v>0.8</v>
      </c>
      <c r="AB291" s="32" t="s">
        <v>326</v>
      </c>
      <c r="AC291" s="643">
        <v>0.2</v>
      </c>
      <c r="AD291" s="537"/>
      <c r="AE291" s="537"/>
      <c r="AF291" s="537"/>
      <c r="AG291" s="537"/>
      <c r="AH291" s="537"/>
      <c r="AI291" s="537"/>
      <c r="AJ291" s="537"/>
      <c r="AK291" s="116"/>
      <c r="AL291" s="116"/>
      <c r="AM291" s="116"/>
      <c r="AN291" s="104">
        <v>7.7261761221956715E-2</v>
      </c>
      <c r="AO291" s="11">
        <v>36.460999999999999</v>
      </c>
      <c r="AP291" s="11">
        <v>22.6067</v>
      </c>
      <c r="AQ291" s="11">
        <v>52.459704000000002</v>
      </c>
      <c r="AR291" s="10">
        <v>1025.1572000000001</v>
      </c>
      <c r="AS291" s="11">
        <v>7.5121000000000002</v>
      </c>
      <c r="AT291" s="10">
        <v>107.35</v>
      </c>
      <c r="AU291" s="11">
        <v>8.2569999999999997</v>
      </c>
      <c r="AV291" s="11">
        <v>0.57620000000000005</v>
      </c>
      <c r="AW291" s="11">
        <v>0.70030000000000003</v>
      </c>
      <c r="AX291" s="11">
        <v>36.402700000000003</v>
      </c>
      <c r="AY291" s="11">
        <v>21.886199999999999</v>
      </c>
      <c r="AZ291" s="11">
        <v>51.624394000000002</v>
      </c>
      <c r="BA291" s="10">
        <v>1025.3814</v>
      </c>
      <c r="BB291" s="11">
        <v>6.8559000000000001</v>
      </c>
      <c r="BC291" s="10">
        <v>96.703000000000003</v>
      </c>
      <c r="BD291" s="11">
        <v>8.2360000000000007</v>
      </c>
      <c r="BE291" s="11">
        <v>1.0638000000000001</v>
      </c>
      <c r="BF291" s="11">
        <v>2.1779000000000002</v>
      </c>
      <c r="BG291" s="11">
        <v>9.8000000000000007</v>
      </c>
    </row>
    <row r="292" spans="1:59">
      <c r="A292" s="29" t="s">
        <v>361</v>
      </c>
      <c r="B292" s="33">
        <v>43472</v>
      </c>
      <c r="C292" s="511">
        <v>0.24067423308444827</v>
      </c>
      <c r="D292" s="31" t="s">
        <v>350</v>
      </c>
      <c r="E292" s="604">
        <v>1</v>
      </c>
      <c r="F292" s="604">
        <v>-0.10299999999999999</v>
      </c>
      <c r="G292" s="604">
        <v>3.04</v>
      </c>
      <c r="H292" s="604">
        <v>0.871</v>
      </c>
      <c r="I292" s="31" t="s">
        <v>348</v>
      </c>
      <c r="J292" s="643">
        <v>3</v>
      </c>
      <c r="K292" s="31" t="s">
        <v>349</v>
      </c>
      <c r="L292" s="604">
        <v>1</v>
      </c>
      <c r="M292" s="604">
        <v>13.5</v>
      </c>
      <c r="N292" s="604">
        <v>114</v>
      </c>
      <c r="O292" s="643">
        <v>14</v>
      </c>
      <c r="P292" s="643">
        <v>110</v>
      </c>
      <c r="Q292" s="116">
        <v>1E-3</v>
      </c>
      <c r="R292" s="116">
        <v>0.04</v>
      </c>
      <c r="S292" s="116">
        <v>1.2999999999999999E-2</v>
      </c>
      <c r="T292" s="116">
        <v>1.0999999999999999E-2</v>
      </c>
      <c r="U292" s="31">
        <v>2</v>
      </c>
      <c r="V292" s="31">
        <v>1</v>
      </c>
      <c r="W292" s="116">
        <v>4</v>
      </c>
      <c r="X292" s="511">
        <v>3.9E-2</v>
      </c>
      <c r="Y292" s="511">
        <v>1.2E-2</v>
      </c>
      <c r="Z292" s="511">
        <v>9.9999999999999985E-3</v>
      </c>
      <c r="AA292" s="643">
        <v>0.6</v>
      </c>
      <c r="AB292" s="32" t="s">
        <v>326</v>
      </c>
      <c r="AC292" s="643">
        <v>0.1</v>
      </c>
      <c r="AD292" s="537"/>
      <c r="AE292" s="537"/>
      <c r="AF292" s="537"/>
      <c r="AG292" s="537"/>
      <c r="AH292" s="537"/>
      <c r="AI292" s="537"/>
      <c r="AJ292" s="537"/>
      <c r="AK292" s="116"/>
      <c r="AL292" s="116"/>
      <c r="AM292" s="116"/>
      <c r="AN292" s="104">
        <v>8.0251959513787899E-2</v>
      </c>
      <c r="AO292" s="11">
        <v>36.5246</v>
      </c>
      <c r="AP292" s="11">
        <v>22.7178</v>
      </c>
      <c r="AQ292" s="11">
        <v>52.659804000000001</v>
      </c>
      <c r="AR292" s="10">
        <v>1025.1729</v>
      </c>
      <c r="AS292" s="11">
        <v>7.2420999999999998</v>
      </c>
      <c r="AT292" s="10">
        <v>103.733</v>
      </c>
      <c r="AU292" s="11">
        <v>8.2520000000000007</v>
      </c>
      <c r="AV292" s="11">
        <v>0.17380000000000001</v>
      </c>
      <c r="AW292" s="11">
        <v>0.62770000000000004</v>
      </c>
      <c r="AX292" s="11">
        <v>36.494100000000003</v>
      </c>
      <c r="AY292" s="11">
        <v>22.047899999999998</v>
      </c>
      <c r="AZ292" s="11">
        <v>51.911873999999997</v>
      </c>
      <c r="BA292" s="10">
        <v>1025.4051999999999</v>
      </c>
      <c r="BB292" s="11">
        <v>7.0052000000000003</v>
      </c>
      <c r="BC292" s="10">
        <v>99.146000000000001</v>
      </c>
      <c r="BD292" s="11">
        <v>8.2620000000000005</v>
      </c>
      <c r="BE292" s="11">
        <v>0.84219999999999995</v>
      </c>
      <c r="BF292" s="11">
        <v>1.9524999999999999</v>
      </c>
      <c r="BG292" s="11">
        <v>9.4</v>
      </c>
    </row>
    <row r="293" spans="1:59">
      <c r="A293" s="29" t="s">
        <v>361</v>
      </c>
      <c r="B293" s="33">
        <v>43479</v>
      </c>
      <c r="C293" s="511">
        <v>0.19751694529054767</v>
      </c>
      <c r="D293" s="31" t="s">
        <v>350</v>
      </c>
      <c r="E293" s="604">
        <v>1</v>
      </c>
      <c r="F293" s="604">
        <v>-0.11799999999999999</v>
      </c>
      <c r="G293" s="604">
        <v>2.37</v>
      </c>
      <c r="H293" s="604">
        <v>0.377</v>
      </c>
      <c r="I293" s="31" t="s">
        <v>348</v>
      </c>
      <c r="J293" s="643">
        <v>2</v>
      </c>
      <c r="K293" s="31" t="s">
        <v>349</v>
      </c>
      <c r="L293" s="604">
        <v>1</v>
      </c>
      <c r="M293" s="604">
        <v>15.2</v>
      </c>
      <c r="N293" s="604">
        <v>95.7</v>
      </c>
      <c r="O293" s="643">
        <v>15</v>
      </c>
      <c r="P293" s="643">
        <v>100</v>
      </c>
      <c r="Q293" s="511">
        <v>0</v>
      </c>
      <c r="R293" s="511">
        <v>3.5000000000000003E-2</v>
      </c>
      <c r="S293" s="511">
        <v>1.0999999999999999E-2</v>
      </c>
      <c r="T293" s="511">
        <v>8.9999999999999993E-3</v>
      </c>
      <c r="U293" s="31">
        <v>2</v>
      </c>
      <c r="V293" s="31">
        <v>1</v>
      </c>
      <c r="W293" s="29">
        <v>4</v>
      </c>
      <c r="X293" s="511">
        <v>3.5000000000000003E-2</v>
      </c>
      <c r="Y293" s="511">
        <v>1.0999999999999999E-2</v>
      </c>
      <c r="Z293" s="511">
        <v>8.9999999999999993E-3</v>
      </c>
      <c r="AA293" s="643">
        <v>0.5</v>
      </c>
      <c r="AB293" s="32" t="s">
        <v>326</v>
      </c>
      <c r="AC293" s="32" t="s">
        <v>326</v>
      </c>
      <c r="AD293" s="537"/>
      <c r="AE293" s="537"/>
      <c r="AF293" s="537"/>
      <c r="AG293" s="537"/>
      <c r="AH293" s="537"/>
      <c r="AI293" s="537"/>
      <c r="AJ293" s="537"/>
      <c r="AK293" s="116"/>
      <c r="AL293" s="116"/>
      <c r="AM293" s="116"/>
      <c r="AN293" s="104">
        <v>9.1619847533617196E-2</v>
      </c>
      <c r="AO293" s="11">
        <v>36.589500000000001</v>
      </c>
      <c r="AP293" s="11">
        <v>23.145499999999998</v>
      </c>
      <c r="AQ293" s="11">
        <v>53.202140999999997</v>
      </c>
      <c r="AR293" s="10">
        <v>1025.0987</v>
      </c>
      <c r="AS293" s="11">
        <v>7.1752000000000002</v>
      </c>
      <c r="AT293" s="10">
        <v>103.584</v>
      </c>
      <c r="AU293" s="11">
        <v>8.1523000000000003</v>
      </c>
      <c r="AV293" s="11">
        <v>0.33210000000000001</v>
      </c>
      <c r="AW293" s="11">
        <v>0.97450000000000003</v>
      </c>
      <c r="AX293" s="11">
        <v>36.5869</v>
      </c>
      <c r="AY293" s="11">
        <v>23.120799999999999</v>
      </c>
      <c r="AZ293" s="11">
        <v>53.178927999999999</v>
      </c>
      <c r="BA293" s="10">
        <v>1025.1682000000001</v>
      </c>
      <c r="BB293" s="11">
        <v>7.1802000000000001</v>
      </c>
      <c r="BC293" s="10">
        <v>103.61</v>
      </c>
      <c r="BD293" s="11">
        <v>8.1523000000000003</v>
      </c>
      <c r="BE293" s="11">
        <v>1.0931999999999999</v>
      </c>
      <c r="BF293" s="11">
        <v>1.2548999999999999</v>
      </c>
      <c r="BG293" s="11">
        <v>4.5999999999999996</v>
      </c>
    </row>
    <row r="294" spans="1:59">
      <c r="A294" s="29" t="s">
        <v>361</v>
      </c>
      <c r="B294" s="33">
        <v>43486</v>
      </c>
      <c r="C294" s="511">
        <v>0.24570893282473924</v>
      </c>
      <c r="D294" s="31" t="s">
        <v>350</v>
      </c>
      <c r="E294" s="604">
        <v>1</v>
      </c>
      <c r="F294" s="604">
        <v>-0.84899999999999998</v>
      </c>
      <c r="G294" s="604">
        <v>3.2</v>
      </c>
      <c r="H294" s="604">
        <v>0.90700000000000003</v>
      </c>
      <c r="I294" s="31" t="s">
        <v>348</v>
      </c>
      <c r="J294" s="643">
        <v>3</v>
      </c>
      <c r="K294" s="31" t="s">
        <v>349</v>
      </c>
      <c r="L294" s="604">
        <v>1</v>
      </c>
      <c r="M294" s="604">
        <v>14.3</v>
      </c>
      <c r="N294" s="604">
        <v>111</v>
      </c>
      <c r="O294" s="643">
        <v>14</v>
      </c>
      <c r="P294" s="643">
        <v>110</v>
      </c>
      <c r="Q294" s="511">
        <v>1E-3</v>
      </c>
      <c r="R294" s="511">
        <v>6.0999999999999999E-2</v>
      </c>
      <c r="S294" s="511">
        <v>1.9E-2</v>
      </c>
      <c r="T294" s="511">
        <v>1.6E-2</v>
      </c>
      <c r="U294" s="31">
        <v>2</v>
      </c>
      <c r="V294" s="31">
        <v>1</v>
      </c>
      <c r="W294" s="29">
        <v>4</v>
      </c>
      <c r="X294" s="511">
        <v>0.06</v>
      </c>
      <c r="Y294" s="511">
        <v>1.7999999999999999E-2</v>
      </c>
      <c r="Z294" s="511">
        <v>1.4999999999999999E-2</v>
      </c>
      <c r="AA294" s="643">
        <v>0.9</v>
      </c>
      <c r="AB294" s="32" t="s">
        <v>326</v>
      </c>
      <c r="AC294" s="643">
        <v>0.2</v>
      </c>
      <c r="AD294" s="537"/>
      <c r="AE294" s="537"/>
      <c r="AF294" s="537"/>
      <c r="AG294" s="537"/>
      <c r="AH294" s="537"/>
      <c r="AI294" s="537"/>
      <c r="AJ294" s="537"/>
      <c r="AK294" s="537"/>
      <c r="AL294" s="537"/>
      <c r="AM294" s="116"/>
      <c r="AN294" s="104">
        <v>7.4823449532808131E-2</v>
      </c>
      <c r="AO294" s="11">
        <v>36.616999999999997</v>
      </c>
      <c r="AP294" s="11">
        <v>23.3367</v>
      </c>
      <c r="AQ294" s="11">
        <v>53.443407999999998</v>
      </c>
      <c r="AR294" s="10">
        <v>1025.0640000000001</v>
      </c>
      <c r="AS294" s="11">
        <v>7.1543999999999999</v>
      </c>
      <c r="AT294" s="10">
        <v>103.643</v>
      </c>
      <c r="AU294" s="11">
        <v>8.0760000000000005</v>
      </c>
      <c r="AV294" s="11">
        <v>0.24129999999999999</v>
      </c>
      <c r="AW294" s="11">
        <v>0.58350000000000002</v>
      </c>
      <c r="AX294" s="11">
        <v>36.700600000000001</v>
      </c>
      <c r="AY294" s="11">
        <v>22.696000000000002</v>
      </c>
      <c r="AZ294" s="11">
        <v>52.868121000000002</v>
      </c>
      <c r="BA294" s="10">
        <v>1025.3761</v>
      </c>
      <c r="BB294" s="11">
        <v>6.3901000000000003</v>
      </c>
      <c r="BC294" s="10">
        <v>91.587999999999994</v>
      </c>
      <c r="BD294" s="11">
        <v>8.0440000000000005</v>
      </c>
      <c r="BE294" s="11">
        <v>0.63880000000000003</v>
      </c>
      <c r="BF294" s="11">
        <v>3.0312999999999999</v>
      </c>
      <c r="BG294" s="11">
        <v>6.8</v>
      </c>
    </row>
    <row r="295" spans="1:59">
      <c r="A295" s="29" t="s">
        <v>361</v>
      </c>
      <c r="B295" s="33">
        <v>43494</v>
      </c>
      <c r="C295" s="511">
        <v>0.46236720680981025</v>
      </c>
      <c r="D295" s="31" t="s">
        <v>350</v>
      </c>
      <c r="E295" s="604">
        <v>1</v>
      </c>
      <c r="F295" s="604">
        <v>0.30599999999999999</v>
      </c>
      <c r="G295" s="604">
        <v>2.73</v>
      </c>
      <c r="H295" s="604">
        <v>0.96399999999999997</v>
      </c>
      <c r="I295" s="31" t="s">
        <v>348</v>
      </c>
      <c r="J295" s="643">
        <v>3</v>
      </c>
      <c r="K295" s="31" t="s">
        <v>349</v>
      </c>
      <c r="L295" s="604">
        <v>1</v>
      </c>
      <c r="M295" s="604">
        <v>14.9</v>
      </c>
      <c r="N295" s="604">
        <v>120</v>
      </c>
      <c r="O295" s="643">
        <v>15</v>
      </c>
      <c r="P295" s="643">
        <v>120</v>
      </c>
      <c r="Q295" s="511">
        <v>2E-3</v>
      </c>
      <c r="R295" s="511">
        <v>0.04</v>
      </c>
      <c r="S295" s="511">
        <v>1.2999999999999999E-2</v>
      </c>
      <c r="T295" s="511">
        <v>1.0999999999999999E-2</v>
      </c>
      <c r="U295" s="31">
        <v>2</v>
      </c>
      <c r="V295" s="31">
        <v>1</v>
      </c>
      <c r="W295" s="29">
        <v>4</v>
      </c>
      <c r="X295" s="511">
        <v>3.7999999999999999E-2</v>
      </c>
      <c r="Y295" s="511">
        <v>1.0999999999999999E-2</v>
      </c>
      <c r="Z295" s="511">
        <v>8.9999999999999993E-3</v>
      </c>
      <c r="AA295" s="643">
        <v>0.5</v>
      </c>
      <c r="AB295" s="32" t="s">
        <v>326</v>
      </c>
      <c r="AC295" s="32" t="s">
        <v>326</v>
      </c>
      <c r="AD295" s="537"/>
      <c r="AE295" s="537"/>
      <c r="AF295" s="537"/>
      <c r="AG295" s="537"/>
      <c r="AH295" s="537"/>
      <c r="AI295" s="537"/>
      <c r="AJ295" s="537"/>
      <c r="AK295" s="116"/>
      <c r="AL295" s="116"/>
      <c r="AM295" s="116"/>
      <c r="AN295" s="104">
        <v>8.2264169369891296E-2</v>
      </c>
      <c r="AO295" s="11">
        <v>36.671100000000003</v>
      </c>
      <c r="AP295" s="11">
        <v>22.385100000000001</v>
      </c>
      <c r="AQ295" s="11">
        <v>52.490071</v>
      </c>
      <c r="AR295" s="10">
        <v>1025.3797</v>
      </c>
      <c r="AS295" s="11">
        <v>7.1123000000000003</v>
      </c>
      <c r="AT295" s="10">
        <v>101.367</v>
      </c>
      <c r="AU295" s="11">
        <v>8.0749999999999993</v>
      </c>
      <c r="AV295" s="11">
        <v>0.17419999999999999</v>
      </c>
      <c r="AW295" s="11">
        <v>0.64990000000000003</v>
      </c>
      <c r="AX295" s="11">
        <v>36.6404</v>
      </c>
      <c r="AY295" s="11">
        <v>22.0242</v>
      </c>
      <c r="AZ295" s="11">
        <v>52.070431999999997</v>
      </c>
      <c r="BA295" s="10">
        <v>1025.5144</v>
      </c>
      <c r="BB295" s="11">
        <v>7.2019000000000002</v>
      </c>
      <c r="BC295" s="10">
        <v>101.97499999999999</v>
      </c>
      <c r="BD295" s="11">
        <v>8.0869999999999997</v>
      </c>
      <c r="BE295" s="11">
        <v>0.3075</v>
      </c>
      <c r="BF295" s="11">
        <v>0.88370000000000004</v>
      </c>
      <c r="BG295" s="11">
        <v>7.8</v>
      </c>
    </row>
    <row r="296" spans="1:59">
      <c r="A296" s="29" t="s">
        <v>361</v>
      </c>
      <c r="B296" s="33">
        <v>43500</v>
      </c>
      <c r="C296" s="511">
        <v>0.97164404597476051</v>
      </c>
      <c r="D296" s="643">
        <v>1</v>
      </c>
      <c r="E296" s="604">
        <v>1</v>
      </c>
      <c r="F296" s="604">
        <v>0.31900000000000001</v>
      </c>
      <c r="G296" s="604">
        <v>1.69</v>
      </c>
      <c r="H296" s="604">
        <v>0.74199999999999999</v>
      </c>
      <c r="I296" s="31" t="s">
        <v>348</v>
      </c>
      <c r="J296" s="31" t="s">
        <v>349</v>
      </c>
      <c r="K296" s="31" t="s">
        <v>349</v>
      </c>
      <c r="L296" s="604">
        <v>1</v>
      </c>
      <c r="M296" s="604">
        <v>16.100000000000001</v>
      </c>
      <c r="N296" s="604">
        <v>120</v>
      </c>
      <c r="O296" s="643">
        <v>16</v>
      </c>
      <c r="P296" s="643">
        <v>120</v>
      </c>
      <c r="Q296" s="511">
        <v>1E-3</v>
      </c>
      <c r="R296" s="511">
        <v>0.09</v>
      </c>
      <c r="S296" s="511">
        <v>2.5999999999999999E-2</v>
      </c>
      <c r="T296" s="511">
        <v>2.3E-2</v>
      </c>
      <c r="U296" s="31">
        <v>2</v>
      </c>
      <c r="V296" s="31">
        <v>1</v>
      </c>
      <c r="W296" s="29">
        <v>4</v>
      </c>
      <c r="X296" s="511">
        <v>8.8999999999999996E-2</v>
      </c>
      <c r="Y296" s="511">
        <v>2.4999999999999998E-2</v>
      </c>
      <c r="Z296" s="511">
        <v>2.1999999999999999E-2</v>
      </c>
      <c r="AA296" s="643">
        <v>1.3</v>
      </c>
      <c r="AB296" s="32" t="s">
        <v>326</v>
      </c>
      <c r="AC296" s="643">
        <v>0.3</v>
      </c>
      <c r="AD296" s="537"/>
      <c r="AE296" s="537"/>
      <c r="AF296" s="537"/>
      <c r="AG296" s="537"/>
      <c r="AH296" s="537"/>
      <c r="AI296" s="537"/>
      <c r="AJ296" s="537"/>
      <c r="AK296" s="116"/>
      <c r="AL296" s="116"/>
      <c r="AM296" s="116"/>
      <c r="AN296" s="104">
        <v>0.10200752552611814</v>
      </c>
      <c r="AO296" s="11">
        <v>36.723799999999997</v>
      </c>
      <c r="AP296" s="11">
        <v>22.441299999999998</v>
      </c>
      <c r="AQ296" s="11">
        <v>52.617362999999997</v>
      </c>
      <c r="AR296" s="10">
        <v>1025.4037000000001</v>
      </c>
      <c r="AS296" s="11">
        <v>7.2167000000000003</v>
      </c>
      <c r="AT296" s="10">
        <v>102.98699999999999</v>
      </c>
      <c r="AU296" s="11">
        <v>8.1440000000000001</v>
      </c>
      <c r="AV296" s="11">
        <v>0.71179999999999999</v>
      </c>
      <c r="AW296" s="11">
        <v>1.0573999999999999</v>
      </c>
      <c r="AX296" s="11">
        <v>36.717100000000002</v>
      </c>
      <c r="AY296" s="11">
        <v>22.021899999999999</v>
      </c>
      <c r="AZ296" s="11">
        <v>52.165635999999999</v>
      </c>
      <c r="BA296" s="10">
        <v>1025.5821000000001</v>
      </c>
      <c r="BB296" s="11">
        <v>7.0309999999999997</v>
      </c>
      <c r="BC296" s="10">
        <v>99.594999999999999</v>
      </c>
      <c r="BD296" s="11">
        <v>8.15</v>
      </c>
      <c r="BE296" s="11">
        <v>1.2298</v>
      </c>
      <c r="BF296" s="11">
        <v>2.1232000000000002</v>
      </c>
      <c r="BG296" s="11">
        <v>5.2</v>
      </c>
    </row>
    <row r="297" spans="1:59">
      <c r="A297" s="29" t="s">
        <v>361</v>
      </c>
      <c r="B297" s="33">
        <v>43507</v>
      </c>
      <c r="C297" s="511">
        <v>0.43489834149192053</v>
      </c>
      <c r="D297" s="31" t="s">
        <v>350</v>
      </c>
      <c r="E297" s="604">
        <v>1</v>
      </c>
      <c r="F297" s="604">
        <v>0.27200000000000002</v>
      </c>
      <c r="G297" s="604">
        <v>1.97</v>
      </c>
      <c r="H297" s="604">
        <v>0.57399999999999995</v>
      </c>
      <c r="I297" s="31" t="s">
        <v>348</v>
      </c>
      <c r="J297" s="31" t="s">
        <v>349</v>
      </c>
      <c r="K297" s="31" t="s">
        <v>349</v>
      </c>
      <c r="L297" s="116">
        <v>1</v>
      </c>
      <c r="M297" s="116">
        <v>15</v>
      </c>
      <c r="N297" s="116">
        <v>126</v>
      </c>
      <c r="O297" s="643">
        <v>15</v>
      </c>
      <c r="P297" s="643">
        <v>130</v>
      </c>
      <c r="Q297" s="511">
        <v>3.0000000000000001E-3</v>
      </c>
      <c r="R297" s="511">
        <v>5.3999999999999999E-2</v>
      </c>
      <c r="S297" s="511">
        <v>1.7999999999999999E-2</v>
      </c>
      <c r="T297" s="511">
        <v>1.6E-2</v>
      </c>
      <c r="U297" s="31">
        <v>2</v>
      </c>
      <c r="V297" s="31">
        <v>1</v>
      </c>
      <c r="W297" s="29">
        <v>4</v>
      </c>
      <c r="X297" s="511">
        <v>5.0999999999999997E-2</v>
      </c>
      <c r="Y297" s="511">
        <v>1.4999999999999999E-2</v>
      </c>
      <c r="Z297" s="511">
        <v>1.3000000000000001E-2</v>
      </c>
      <c r="AA297" s="643">
        <v>0.7</v>
      </c>
      <c r="AB297" s="32" t="s">
        <v>326</v>
      </c>
      <c r="AC297" s="643">
        <v>0.1</v>
      </c>
      <c r="AD297" s="537"/>
      <c r="AE297" s="537"/>
      <c r="AF297" s="537"/>
      <c r="AG297" s="537"/>
      <c r="AH297" s="537"/>
      <c r="AI297" s="537"/>
      <c r="AJ297" s="537"/>
      <c r="AK297" s="116"/>
      <c r="AL297" s="116"/>
      <c r="AM297" s="116"/>
      <c r="AN297" s="104">
        <v>7.4024000822775576E-2</v>
      </c>
      <c r="AO297" s="11">
        <v>36.775199999999998</v>
      </c>
      <c r="AP297" s="11">
        <v>22.9526</v>
      </c>
      <c r="AQ297" s="11">
        <v>53.233513000000002</v>
      </c>
      <c r="AR297" s="10">
        <v>1025.2954</v>
      </c>
      <c r="AS297" s="11">
        <v>7.1334</v>
      </c>
      <c r="AT297" s="10">
        <v>102.744</v>
      </c>
      <c r="AU297" s="11">
        <v>8.1020000000000003</v>
      </c>
      <c r="AV297" s="11">
        <v>0.39300000000000002</v>
      </c>
      <c r="AW297" s="11">
        <v>0.7591</v>
      </c>
      <c r="AX297" s="11">
        <v>36.777000000000001</v>
      </c>
      <c r="AY297" s="11">
        <v>22.8931</v>
      </c>
      <c r="AZ297" s="11">
        <v>53.178289999999997</v>
      </c>
      <c r="BA297" s="10">
        <v>1025.3775000000001</v>
      </c>
      <c r="BB297" s="11">
        <v>7.0926999999999998</v>
      </c>
      <c r="BC297" s="10">
        <v>102.053</v>
      </c>
      <c r="BD297" s="11">
        <v>8.1059999999999999</v>
      </c>
      <c r="BE297" s="11">
        <v>0.74580000000000002</v>
      </c>
      <c r="BF297" s="11">
        <v>1.1686000000000001</v>
      </c>
      <c r="BG297" s="11">
        <v>5.4</v>
      </c>
    </row>
    <row r="298" spans="1:59">
      <c r="A298" s="29" t="s">
        <v>361</v>
      </c>
      <c r="B298" s="33">
        <v>43514</v>
      </c>
      <c r="C298" s="511">
        <v>0.55591946285029969</v>
      </c>
      <c r="D298" s="643">
        <v>0.6</v>
      </c>
      <c r="E298" s="604">
        <v>1</v>
      </c>
      <c r="F298" s="604">
        <v>0.65400000000000003</v>
      </c>
      <c r="G298" s="604">
        <v>2.37</v>
      </c>
      <c r="H298" s="604">
        <v>0.876</v>
      </c>
      <c r="I298" s="31" t="s">
        <v>348</v>
      </c>
      <c r="J298" s="643">
        <v>2</v>
      </c>
      <c r="K298" s="31" t="s">
        <v>349</v>
      </c>
      <c r="L298" s="116">
        <v>1</v>
      </c>
      <c r="M298" s="116">
        <v>16.7</v>
      </c>
      <c r="N298" s="116">
        <v>128</v>
      </c>
      <c r="O298" s="643">
        <v>17</v>
      </c>
      <c r="P298" s="643">
        <v>130</v>
      </c>
      <c r="Q298" s="511">
        <v>1E-3</v>
      </c>
      <c r="R298" s="511">
        <v>0.09</v>
      </c>
      <c r="S298" s="511">
        <v>2.8000000000000001E-2</v>
      </c>
      <c r="T298" s="511">
        <v>2.4E-2</v>
      </c>
      <c r="U298" s="31">
        <v>2</v>
      </c>
      <c r="V298" s="31">
        <v>1</v>
      </c>
      <c r="W298" s="29">
        <v>3</v>
      </c>
      <c r="X298" s="511">
        <v>8.8999999999999996E-2</v>
      </c>
      <c r="Y298" s="511">
        <v>2.7E-2</v>
      </c>
      <c r="Z298" s="511">
        <v>2.3E-2</v>
      </c>
      <c r="AA298" s="643">
        <v>1.7</v>
      </c>
      <c r="AB298" s="32" t="s">
        <v>326</v>
      </c>
      <c r="AC298" s="643">
        <v>0.4</v>
      </c>
      <c r="AD298" s="537"/>
      <c r="AE298" s="537"/>
      <c r="AF298" s="537"/>
      <c r="AG298" s="537"/>
      <c r="AH298" s="537"/>
      <c r="AI298" s="537"/>
      <c r="AJ298" s="537"/>
      <c r="AK298" s="116"/>
      <c r="AL298" s="116"/>
      <c r="AM298" s="116"/>
      <c r="AN298" s="104">
        <v>0.13222391668078776</v>
      </c>
      <c r="AO298" s="11">
        <v>36.717300000000002</v>
      </c>
      <c r="AP298" s="11">
        <v>22.851099999999999</v>
      </c>
      <c r="AQ298" s="11">
        <v>53.049965999999998</v>
      </c>
      <c r="AR298" s="10">
        <v>1025.2813000000001</v>
      </c>
      <c r="AS298" s="11">
        <v>7.1576000000000004</v>
      </c>
      <c r="AT298" s="10">
        <v>102.876</v>
      </c>
      <c r="AU298" s="11">
        <v>8.1340000000000003</v>
      </c>
      <c r="AV298" s="11">
        <v>0.86209999999999998</v>
      </c>
      <c r="AW298" s="11">
        <v>0.76739999999999997</v>
      </c>
      <c r="AX298" s="11">
        <v>36.698500000000003</v>
      </c>
      <c r="AY298" s="11">
        <v>22.518599999999999</v>
      </c>
      <c r="AZ298" s="11">
        <v>52.674951999999998</v>
      </c>
      <c r="BA298" s="10">
        <v>1025.4265</v>
      </c>
      <c r="BB298" s="11">
        <v>7.1405000000000003</v>
      </c>
      <c r="BC298" s="10">
        <v>102.024</v>
      </c>
      <c r="BD298" s="11">
        <v>8.1509999999999998</v>
      </c>
      <c r="BE298" s="11">
        <v>0.99990000000000001</v>
      </c>
      <c r="BF298" s="11">
        <v>2.4468999999999999</v>
      </c>
      <c r="BG298" s="11">
        <v>4.2</v>
      </c>
    </row>
    <row r="299" spans="1:59">
      <c r="A299" s="29" t="s">
        <v>361</v>
      </c>
      <c r="B299" s="33">
        <v>43521</v>
      </c>
      <c r="C299" s="511">
        <v>0.24753827849544482</v>
      </c>
      <c r="D299" s="31" t="s">
        <v>350</v>
      </c>
      <c r="E299" s="604">
        <v>1</v>
      </c>
      <c r="F299" s="604">
        <v>1.01</v>
      </c>
      <c r="G299" s="604">
        <v>2.92</v>
      </c>
      <c r="H299" s="604">
        <v>0.91500000000000004</v>
      </c>
      <c r="I299" s="31" t="s">
        <v>348</v>
      </c>
      <c r="J299" s="643">
        <v>3</v>
      </c>
      <c r="K299" s="31" t="s">
        <v>349</v>
      </c>
      <c r="L299" s="116">
        <v>1</v>
      </c>
      <c r="M299" s="116">
        <v>14.2</v>
      </c>
      <c r="N299" s="116">
        <v>116</v>
      </c>
      <c r="O299" s="643">
        <v>14</v>
      </c>
      <c r="P299" s="643">
        <v>120</v>
      </c>
      <c r="Q299" s="511">
        <v>0.01</v>
      </c>
      <c r="R299" s="511">
        <v>9.1999999999999998E-2</v>
      </c>
      <c r="S299" s="511">
        <v>3.5000000000000003E-2</v>
      </c>
      <c r="T299" s="511">
        <v>3.1E-2</v>
      </c>
      <c r="U299" s="31">
        <v>2</v>
      </c>
      <c r="V299" s="31">
        <v>1</v>
      </c>
      <c r="W299" s="29">
        <v>4</v>
      </c>
      <c r="X299" s="511">
        <v>8.2000000000000003E-2</v>
      </c>
      <c r="Y299" s="511">
        <v>2.5000000000000001E-2</v>
      </c>
      <c r="Z299" s="511">
        <v>2.0999999999999998E-2</v>
      </c>
      <c r="AA299" s="643">
        <v>1.2</v>
      </c>
      <c r="AB299" s="32" t="s">
        <v>326</v>
      </c>
      <c r="AC299" s="643">
        <v>0.2</v>
      </c>
      <c r="AD299" s="537"/>
      <c r="AE299" s="537"/>
      <c r="AF299" s="537"/>
      <c r="AG299" s="537"/>
      <c r="AH299" s="537"/>
      <c r="AI299" s="537"/>
      <c r="AJ299" s="537"/>
      <c r="AK299" s="116"/>
      <c r="AL299" s="116"/>
      <c r="AM299" s="116"/>
      <c r="AN299" s="104">
        <v>8.9101012995795134E-2</v>
      </c>
      <c r="AO299" s="11">
        <v>36.928699999999999</v>
      </c>
      <c r="AP299" s="11">
        <v>24.180399999999999</v>
      </c>
      <c r="AQ299" s="11">
        <v>54.764021</v>
      </c>
      <c r="AR299" s="10">
        <v>1025.0495000000001</v>
      </c>
      <c r="AS299" s="11">
        <v>7.2687999999999997</v>
      </c>
      <c r="AT299" s="10">
        <v>107.035</v>
      </c>
      <c r="AU299" s="11">
        <v>8.1519999999999992</v>
      </c>
      <c r="AV299" s="11">
        <v>0.3367</v>
      </c>
      <c r="AW299" s="11">
        <v>0.86560000000000004</v>
      </c>
      <c r="AX299" s="11">
        <v>36.750799999999998</v>
      </c>
      <c r="AY299" s="11">
        <v>23.083200000000001</v>
      </c>
      <c r="AZ299" s="11">
        <v>53.349674999999998</v>
      </c>
      <c r="BA299" s="10">
        <v>1025.3036999999999</v>
      </c>
      <c r="BB299" s="11">
        <v>6.9812000000000003</v>
      </c>
      <c r="BC299" s="10">
        <v>100.768</v>
      </c>
      <c r="BD299" s="11">
        <v>8.15</v>
      </c>
      <c r="BE299" s="11">
        <v>0.80800000000000005</v>
      </c>
      <c r="BF299" s="11">
        <v>2.1831999999999998</v>
      </c>
      <c r="BG299" s="11">
        <v>6.2</v>
      </c>
    </row>
    <row r="300" spans="1:59">
      <c r="A300" s="29" t="s">
        <v>361</v>
      </c>
      <c r="B300" s="33">
        <v>43528</v>
      </c>
      <c r="C300" s="511">
        <v>0.53832799861483471</v>
      </c>
      <c r="D300" s="643">
        <v>0.5</v>
      </c>
      <c r="E300" s="604">
        <v>1</v>
      </c>
      <c r="F300" s="604">
        <v>1.91</v>
      </c>
      <c r="G300" s="604">
        <v>2.5</v>
      </c>
      <c r="H300" s="604">
        <v>0.34899999999999998</v>
      </c>
      <c r="I300" s="31" t="s">
        <v>348</v>
      </c>
      <c r="J300" s="643">
        <v>2</v>
      </c>
      <c r="K300" s="31" t="s">
        <v>349</v>
      </c>
      <c r="L300" s="116">
        <v>1</v>
      </c>
      <c r="M300" s="116">
        <v>14.7</v>
      </c>
      <c r="N300" s="116">
        <v>135</v>
      </c>
      <c r="O300" s="643">
        <v>15</v>
      </c>
      <c r="P300" s="643">
        <v>140</v>
      </c>
      <c r="Q300" s="511">
        <v>0</v>
      </c>
      <c r="R300" s="511">
        <v>6.7000000000000004E-2</v>
      </c>
      <c r="S300" s="511">
        <v>1.9E-2</v>
      </c>
      <c r="T300" s="511">
        <v>1.6E-2</v>
      </c>
      <c r="U300" s="31">
        <v>2</v>
      </c>
      <c r="V300" s="31">
        <v>1</v>
      </c>
      <c r="W300" s="29">
        <v>4</v>
      </c>
      <c r="X300" s="511">
        <v>6.7000000000000004E-2</v>
      </c>
      <c r="Y300" s="511">
        <v>1.9E-2</v>
      </c>
      <c r="Z300" s="511">
        <v>1.6E-2</v>
      </c>
      <c r="AA300" s="643">
        <v>1</v>
      </c>
      <c r="AB300" s="32" t="s">
        <v>326</v>
      </c>
      <c r="AC300" s="643">
        <v>0.2</v>
      </c>
      <c r="AD300" s="537"/>
      <c r="AE300" s="537"/>
      <c r="AF300" s="537"/>
      <c r="AG300" s="537"/>
      <c r="AH300" s="537"/>
      <c r="AI300" s="537"/>
      <c r="AJ300" s="537"/>
      <c r="AK300" s="116"/>
      <c r="AL300" s="116"/>
      <c r="AM300" s="116"/>
      <c r="AN300" s="104">
        <v>9.6748447727038639E-2</v>
      </c>
      <c r="AO300" s="11">
        <v>36.963500000000003</v>
      </c>
      <c r="AP300" s="11">
        <v>23.683599999999998</v>
      </c>
      <c r="AQ300" s="11">
        <v>54.268771000000001</v>
      </c>
      <c r="AR300" s="10">
        <v>1025.2239999999999</v>
      </c>
      <c r="AS300" s="11">
        <v>6.9984999999999999</v>
      </c>
      <c r="AT300" s="10">
        <v>102.19799999999999</v>
      </c>
      <c r="AU300" s="11">
        <v>8.0730000000000004</v>
      </c>
      <c r="AV300" s="11">
        <v>0.4521</v>
      </c>
      <c r="AW300" s="11">
        <v>0.95269999999999999</v>
      </c>
      <c r="AX300" s="11">
        <v>36.813400000000001</v>
      </c>
      <c r="AY300" s="11">
        <v>22.9833</v>
      </c>
      <c r="AZ300" s="11">
        <v>53.32246</v>
      </c>
      <c r="BA300" s="10">
        <v>1025.3801000000001</v>
      </c>
      <c r="BB300" s="11">
        <v>6.7385999999999999</v>
      </c>
      <c r="BC300" s="10">
        <v>97.132000000000005</v>
      </c>
      <c r="BD300" s="11">
        <v>8.0879999999999992</v>
      </c>
      <c r="BE300" s="11">
        <v>0.95520000000000005</v>
      </c>
      <c r="BF300" s="11">
        <v>2.3733</v>
      </c>
      <c r="BG300" s="11">
        <v>7.8</v>
      </c>
    </row>
    <row r="301" spans="1:59">
      <c r="A301" s="29" t="s">
        <v>361</v>
      </c>
      <c r="B301" s="33">
        <v>43535</v>
      </c>
      <c r="C301" s="605">
        <v>1.5574673466883793</v>
      </c>
      <c r="D301" s="643">
        <v>1.6</v>
      </c>
      <c r="E301" s="604">
        <v>1</v>
      </c>
      <c r="F301" s="604">
        <v>1.72</v>
      </c>
      <c r="G301" s="604">
        <v>3.21</v>
      </c>
      <c r="H301" s="604">
        <v>2.2999999999999998</v>
      </c>
      <c r="I301" s="31" t="s">
        <v>348</v>
      </c>
      <c r="J301" s="643">
        <v>3</v>
      </c>
      <c r="K301" s="643">
        <v>2</v>
      </c>
      <c r="L301" s="116">
        <v>1</v>
      </c>
      <c r="M301" s="116">
        <v>14.8</v>
      </c>
      <c r="N301" s="116">
        <v>121</v>
      </c>
      <c r="O301" s="643">
        <v>15</v>
      </c>
      <c r="P301" s="643">
        <v>120</v>
      </c>
      <c r="Q301" s="511">
        <v>4.0000000000000001E-3</v>
      </c>
      <c r="R301" s="511">
        <v>8.5999999999999993E-2</v>
      </c>
      <c r="S301" s="511">
        <v>2.9000000000000001E-2</v>
      </c>
      <c r="T301" s="511">
        <v>2.5999999999999999E-2</v>
      </c>
      <c r="U301" s="31">
        <v>2</v>
      </c>
      <c r="V301" s="31">
        <v>1</v>
      </c>
      <c r="W301" s="29">
        <v>4</v>
      </c>
      <c r="X301" s="511">
        <v>8.199999999999999E-2</v>
      </c>
      <c r="Y301" s="511">
        <v>2.5000000000000001E-2</v>
      </c>
      <c r="Z301" s="511">
        <v>2.1999999999999999E-2</v>
      </c>
      <c r="AA301" s="643">
        <v>1.2</v>
      </c>
      <c r="AB301" s="32" t="s">
        <v>326</v>
      </c>
      <c r="AC301" s="643">
        <v>0.3</v>
      </c>
      <c r="AD301" s="537"/>
      <c r="AE301" s="537"/>
      <c r="AF301" s="537"/>
      <c r="AG301" s="537"/>
      <c r="AH301" s="537"/>
      <c r="AI301" s="537"/>
      <c r="AJ301" s="537"/>
      <c r="AK301" s="116"/>
      <c r="AL301" s="116"/>
      <c r="AM301" s="116"/>
      <c r="AN301" s="104">
        <v>9.0333610659189725E-2</v>
      </c>
      <c r="AO301" s="11">
        <v>36.676600000000001</v>
      </c>
      <c r="AP301" s="11">
        <v>23.1952</v>
      </c>
      <c r="AQ301" s="11">
        <v>53.368163000000003</v>
      </c>
      <c r="AR301" s="10">
        <v>1025.1501000000001</v>
      </c>
      <c r="AS301" s="11">
        <v>6.8548</v>
      </c>
      <c r="AT301" s="10">
        <v>99.093000000000004</v>
      </c>
      <c r="AU301" s="11">
        <v>8.1080000000000005</v>
      </c>
      <c r="AV301" s="11">
        <v>0.36459999999999998</v>
      </c>
      <c r="AW301" s="11">
        <v>0.83150000000000002</v>
      </c>
      <c r="AX301" s="11">
        <v>36.8718</v>
      </c>
      <c r="AY301" s="11">
        <v>23.123100000000001</v>
      </c>
      <c r="AZ301" s="11">
        <v>53.548746000000001</v>
      </c>
      <c r="BA301" s="10">
        <v>1025.3833999999999</v>
      </c>
      <c r="BB301" s="11">
        <v>5.6303000000000001</v>
      </c>
      <c r="BC301" s="10">
        <v>81.382000000000005</v>
      </c>
      <c r="BD301" s="11">
        <v>8.08</v>
      </c>
      <c r="BE301" s="11">
        <v>1.7305999999999999</v>
      </c>
      <c r="BF301" s="11">
        <v>4.274</v>
      </c>
      <c r="BG301" s="11">
        <v>7.2</v>
      </c>
    </row>
    <row r="302" spans="1:59">
      <c r="A302" s="29" t="s">
        <v>361</v>
      </c>
      <c r="B302" s="33">
        <v>43542</v>
      </c>
      <c r="C302" s="511">
        <v>0.20711978405037815</v>
      </c>
      <c r="D302" s="31" t="s">
        <v>350</v>
      </c>
      <c r="E302" s="604">
        <v>1</v>
      </c>
      <c r="F302" s="604">
        <v>9.2799999999999994E-2</v>
      </c>
      <c r="G302" s="604">
        <v>3.19</v>
      </c>
      <c r="H302" s="604">
        <v>0.60699999999999998</v>
      </c>
      <c r="I302" s="31" t="s">
        <v>348</v>
      </c>
      <c r="J302" s="643">
        <v>3</v>
      </c>
      <c r="K302" s="31" t="s">
        <v>349</v>
      </c>
      <c r="L302" s="116">
        <v>1</v>
      </c>
      <c r="M302" s="116">
        <v>14.9</v>
      </c>
      <c r="N302" s="116">
        <v>115</v>
      </c>
      <c r="O302" s="643">
        <v>15</v>
      </c>
      <c r="P302" s="643">
        <v>120</v>
      </c>
      <c r="Q302" s="116">
        <v>1.6E-2</v>
      </c>
      <c r="R302" s="116">
        <v>8.5000000000000006E-2</v>
      </c>
      <c r="S302" s="116">
        <v>3.7999999999999999E-2</v>
      </c>
      <c r="T302" s="116">
        <v>3.5000000000000003E-2</v>
      </c>
      <c r="U302" s="31">
        <v>2</v>
      </c>
      <c r="V302" s="31">
        <v>1</v>
      </c>
      <c r="W302" s="29">
        <v>4</v>
      </c>
      <c r="X302" s="511">
        <v>6.9000000000000006E-2</v>
      </c>
      <c r="Y302" s="511">
        <v>2.1999999999999999E-2</v>
      </c>
      <c r="Z302" s="511">
        <v>1.9000000000000003E-2</v>
      </c>
      <c r="AA302" s="643">
        <v>1</v>
      </c>
      <c r="AB302" s="32" t="s">
        <v>326</v>
      </c>
      <c r="AC302" s="643">
        <v>0.2</v>
      </c>
      <c r="AD302" s="537"/>
      <c r="AE302" s="537"/>
      <c r="AF302" s="537"/>
      <c r="AG302" s="537"/>
      <c r="AH302" s="537"/>
      <c r="AI302" s="537"/>
      <c r="AJ302" s="537"/>
      <c r="AK302" s="116"/>
      <c r="AL302" s="116"/>
      <c r="AM302" s="116"/>
      <c r="AN302" s="104">
        <v>7.8590567545167508E-2</v>
      </c>
      <c r="AO302" s="11">
        <v>36.759900000000002</v>
      </c>
      <c r="AP302" s="11">
        <v>24.145700000000001</v>
      </c>
      <c r="AQ302" s="11">
        <v>54.504384000000002</v>
      </c>
      <c r="AR302" s="10">
        <v>1024.9319</v>
      </c>
      <c r="AS302" s="11">
        <v>7.0682999999999998</v>
      </c>
      <c r="AT302" s="10">
        <v>103.92</v>
      </c>
      <c r="AU302" s="11">
        <v>8.077</v>
      </c>
      <c r="AV302" s="11">
        <v>0.25719999999999998</v>
      </c>
      <c r="AW302" s="11">
        <v>1.7454000000000001</v>
      </c>
      <c r="AX302" s="11">
        <v>36.771599999999999</v>
      </c>
      <c r="AY302" s="11">
        <v>23.0367</v>
      </c>
      <c r="AZ302" s="11">
        <v>53.326286000000003</v>
      </c>
      <c r="BA302" s="10">
        <v>1025.3323</v>
      </c>
      <c r="BB302" s="11">
        <v>6.7849000000000004</v>
      </c>
      <c r="BC302" s="10">
        <v>97.867000000000004</v>
      </c>
      <c r="BD302" s="11">
        <v>8.0609999999999999</v>
      </c>
      <c r="BE302" s="11">
        <v>1.0505</v>
      </c>
      <c r="BF302" s="11">
        <v>3.2427999999999999</v>
      </c>
      <c r="BG302" s="11">
        <v>7.8</v>
      </c>
    </row>
    <row r="303" spans="1:59">
      <c r="A303" s="29" t="s">
        <v>361</v>
      </c>
      <c r="B303" s="33">
        <v>43549</v>
      </c>
      <c r="C303" s="511">
        <v>1.1082071945851142</v>
      </c>
      <c r="D303" s="643">
        <v>1.1000000000000001</v>
      </c>
      <c r="E303" s="604">
        <v>1</v>
      </c>
      <c r="F303" s="604">
        <v>0.71299999999999997</v>
      </c>
      <c r="G303" s="604">
        <v>2.62</v>
      </c>
      <c r="H303" s="604">
        <v>1.3</v>
      </c>
      <c r="I303" s="31" t="s">
        <v>348</v>
      </c>
      <c r="J303" s="643">
        <v>3</v>
      </c>
      <c r="K303" s="31" t="s">
        <v>349</v>
      </c>
      <c r="L303" s="116">
        <v>1</v>
      </c>
      <c r="M303" s="116">
        <v>15.2</v>
      </c>
      <c r="N303" s="116">
        <v>115</v>
      </c>
      <c r="O303" s="643">
        <v>15</v>
      </c>
      <c r="P303" s="643">
        <v>120</v>
      </c>
      <c r="Q303" s="116">
        <v>1E-3</v>
      </c>
      <c r="R303" s="116">
        <v>0.104</v>
      </c>
      <c r="S303" s="116">
        <v>3.3000000000000002E-2</v>
      </c>
      <c r="T303" s="116">
        <v>2.9000000000000001E-2</v>
      </c>
      <c r="U303" s="31">
        <v>2</v>
      </c>
      <c r="V303" s="31">
        <v>1</v>
      </c>
      <c r="W303" s="29">
        <v>4</v>
      </c>
      <c r="X303" s="511">
        <v>0.10299999999999999</v>
      </c>
      <c r="Y303" s="511">
        <v>3.2000000000000001E-2</v>
      </c>
      <c r="Z303" s="511">
        <v>2.8000000000000001E-2</v>
      </c>
      <c r="AA303" s="643">
        <v>1.5</v>
      </c>
      <c r="AB303" s="32" t="s">
        <v>326</v>
      </c>
      <c r="AC303" s="643">
        <v>0.3</v>
      </c>
      <c r="AD303" s="537"/>
      <c r="AE303" s="537"/>
      <c r="AF303" s="537"/>
      <c r="AG303" s="537"/>
      <c r="AH303" s="537"/>
      <c r="AI303" s="609"/>
      <c r="AJ303" s="537"/>
      <c r="AK303" s="116"/>
      <c r="AL303" s="116"/>
      <c r="AM303" s="116"/>
      <c r="AN303" s="104">
        <v>8.6438597101036088E-2</v>
      </c>
      <c r="AO303" s="11">
        <v>36.858600000000003</v>
      </c>
      <c r="AP303" s="11">
        <v>22.886900000000001</v>
      </c>
      <c r="AQ303" s="11">
        <v>53.269683999999998</v>
      </c>
      <c r="AR303" s="10">
        <v>1025.3779</v>
      </c>
      <c r="AS303" s="11">
        <v>6.9702999999999999</v>
      </c>
      <c r="AT303" s="10">
        <v>100.32899999999999</v>
      </c>
      <c r="AU303" s="11">
        <v>8.1159999999999997</v>
      </c>
      <c r="AV303" s="11">
        <v>0.66679999999999995</v>
      </c>
      <c r="AW303" s="11">
        <v>0.97470000000000001</v>
      </c>
      <c r="AX303" s="11">
        <v>36.864400000000003</v>
      </c>
      <c r="AY303" s="11">
        <v>22.169699999999999</v>
      </c>
      <c r="AZ303" s="11">
        <v>52.510581999999999</v>
      </c>
      <c r="BA303" s="10">
        <v>1025.6537000000001</v>
      </c>
      <c r="BB303" s="11">
        <v>6.9630000000000001</v>
      </c>
      <c r="BC303" s="10">
        <v>98.974000000000004</v>
      </c>
      <c r="BD303" s="11">
        <v>8.1219999999999999</v>
      </c>
      <c r="BE303" s="11">
        <v>1.3887</v>
      </c>
      <c r="BF303" s="11">
        <v>2.3089</v>
      </c>
      <c r="BG303" s="11">
        <v>6.8</v>
      </c>
    </row>
    <row r="304" spans="1:59">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04"/>
      <c r="AO304" s="116"/>
      <c r="AP304" s="116"/>
      <c r="AQ304" s="116"/>
      <c r="AR304" s="116"/>
      <c r="AS304" s="116"/>
      <c r="AT304" s="116"/>
      <c r="AU304" s="116"/>
      <c r="AV304" s="116"/>
      <c r="AW304" s="116"/>
      <c r="AX304" s="116"/>
      <c r="AY304" s="116"/>
      <c r="AZ304" s="116"/>
      <c r="BA304" s="116"/>
      <c r="BB304" s="116"/>
      <c r="BC304" s="116"/>
      <c r="BD304" s="116"/>
      <c r="BE304" s="116"/>
      <c r="BF304" s="116"/>
      <c r="BG304" s="116"/>
    </row>
    <row r="305" spans="1:59">
      <c r="A305" s="29" t="s">
        <v>16</v>
      </c>
      <c r="B305" s="33">
        <v>43437</v>
      </c>
      <c r="C305" s="511">
        <v>0.47499381498570442</v>
      </c>
      <c r="D305" s="31" t="s">
        <v>350</v>
      </c>
      <c r="E305" s="29">
        <v>1</v>
      </c>
      <c r="F305" s="116">
        <v>-0.61099999999999999</v>
      </c>
      <c r="G305" s="116">
        <v>2.73</v>
      </c>
      <c r="H305" s="116">
        <v>1</v>
      </c>
      <c r="I305" s="31" t="s">
        <v>348</v>
      </c>
      <c r="J305" s="643">
        <v>3</v>
      </c>
      <c r="K305" s="31" t="s">
        <v>349</v>
      </c>
      <c r="L305" s="29">
        <v>1</v>
      </c>
      <c r="M305" s="29">
        <v>14.2</v>
      </c>
      <c r="N305" s="29">
        <v>112</v>
      </c>
      <c r="O305" s="643">
        <v>14</v>
      </c>
      <c r="P305" s="643">
        <v>110</v>
      </c>
      <c r="Q305" s="511">
        <v>1E-3</v>
      </c>
      <c r="R305" s="511">
        <v>2.5999999999999999E-2</v>
      </c>
      <c r="S305" s="511">
        <v>0.01</v>
      </c>
      <c r="T305" s="511">
        <v>8.0000000000000002E-3</v>
      </c>
      <c r="U305" s="31">
        <v>2</v>
      </c>
      <c r="V305" s="31">
        <v>1</v>
      </c>
      <c r="W305" s="29">
        <v>4</v>
      </c>
      <c r="X305" s="511">
        <v>2.4999999999999998E-2</v>
      </c>
      <c r="Y305" s="511">
        <v>9.0000000000000011E-3</v>
      </c>
      <c r="Z305" s="511">
        <v>7.0000000000000001E-3</v>
      </c>
      <c r="AA305" s="643">
        <v>0.4</v>
      </c>
      <c r="AB305" s="32" t="s">
        <v>326</v>
      </c>
      <c r="AC305" s="32" t="s">
        <v>326</v>
      </c>
      <c r="AD305" s="32"/>
      <c r="AE305" s="536"/>
      <c r="AF305" s="536"/>
      <c r="AG305" s="532"/>
      <c r="AH305" s="32"/>
      <c r="AI305" s="532"/>
      <c r="AJ305" s="532"/>
      <c r="AK305" s="32"/>
      <c r="AL305" s="116"/>
      <c r="AM305" s="116"/>
      <c r="AN305" s="104">
        <v>7.8114471736375909E-2</v>
      </c>
      <c r="AO305" s="11">
        <v>35.852899999999998</v>
      </c>
      <c r="AP305" s="11">
        <v>20.4223</v>
      </c>
      <c r="AQ305" s="11">
        <v>49.395381999999998</v>
      </c>
      <c r="AR305" s="10">
        <v>1025.3009999999999</v>
      </c>
      <c r="AS305" s="11">
        <v>7.5709999999999997</v>
      </c>
      <c r="AT305" s="10">
        <v>103.688</v>
      </c>
      <c r="AU305" s="11">
        <v>8.1999999999999993</v>
      </c>
      <c r="AV305" s="11">
        <v>0.56299999999999994</v>
      </c>
      <c r="AW305" s="11">
        <v>0.55330000000000001</v>
      </c>
      <c r="AX305" s="11">
        <v>35.860799999999998</v>
      </c>
      <c r="AY305" s="11">
        <v>19.674299999999999</v>
      </c>
      <c r="AZ305" s="11">
        <v>48.637093999999998</v>
      </c>
      <c r="BA305" s="10">
        <v>1025.5884000000001</v>
      </c>
      <c r="BB305" s="11">
        <v>7.6830999999999996</v>
      </c>
      <c r="BC305" s="10">
        <v>103.8</v>
      </c>
      <c r="BD305" s="11">
        <v>8.1999999999999993</v>
      </c>
      <c r="BE305" s="11">
        <v>1.1025</v>
      </c>
      <c r="BF305" s="11">
        <v>1.2144999999999999</v>
      </c>
      <c r="BG305" s="11">
        <v>8.5</v>
      </c>
    </row>
    <row r="306" spans="1:59">
      <c r="A306" s="29" t="s">
        <v>16</v>
      </c>
      <c r="B306" s="33">
        <v>43444</v>
      </c>
      <c r="C306" s="511">
        <v>0.30901389999372375</v>
      </c>
      <c r="D306" s="31" t="s">
        <v>350</v>
      </c>
      <c r="E306" s="29">
        <v>1</v>
      </c>
      <c r="F306" s="116">
        <v>-0.81</v>
      </c>
      <c r="G306" s="116">
        <v>2.33</v>
      </c>
      <c r="H306" s="116">
        <v>0.872</v>
      </c>
      <c r="I306" s="31" t="s">
        <v>348</v>
      </c>
      <c r="J306" s="643">
        <v>2</v>
      </c>
      <c r="K306" s="31" t="s">
        <v>349</v>
      </c>
      <c r="L306" s="29">
        <v>1</v>
      </c>
      <c r="M306" s="29">
        <v>13.4</v>
      </c>
      <c r="N306" s="29">
        <v>113</v>
      </c>
      <c r="O306" s="643">
        <v>13</v>
      </c>
      <c r="P306" s="643">
        <v>110</v>
      </c>
      <c r="Q306" s="29">
        <v>0</v>
      </c>
      <c r="R306" s="29">
        <v>2.5000000000000001E-2</v>
      </c>
      <c r="S306" s="29">
        <v>8.9999999999999993E-3</v>
      </c>
      <c r="T306" s="29">
        <v>7.0000000000000001E-3</v>
      </c>
      <c r="U306" s="31">
        <v>2</v>
      </c>
      <c r="V306" s="31">
        <v>1</v>
      </c>
      <c r="W306" s="29">
        <v>4</v>
      </c>
      <c r="X306" s="511">
        <v>2.5000000000000001E-2</v>
      </c>
      <c r="Y306" s="511">
        <v>8.9999999999999993E-3</v>
      </c>
      <c r="Z306" s="511">
        <v>7.0000000000000001E-3</v>
      </c>
      <c r="AA306" s="643">
        <v>0.4</v>
      </c>
      <c r="AB306" s="32" t="s">
        <v>326</v>
      </c>
      <c r="AC306" s="32" t="s">
        <v>326</v>
      </c>
      <c r="AD306" s="32"/>
      <c r="AE306" s="536"/>
      <c r="AF306" s="536"/>
      <c r="AG306" s="532"/>
      <c r="AH306" s="32"/>
      <c r="AI306" s="532"/>
      <c r="AJ306" s="532"/>
      <c r="AK306" s="32"/>
      <c r="AL306" s="116"/>
      <c r="AM306" s="116"/>
      <c r="AN306" s="104">
        <v>7.9643549149349208E-2</v>
      </c>
      <c r="AO306" s="11">
        <v>36.000300000000003</v>
      </c>
      <c r="AP306" s="11">
        <v>20.925000000000001</v>
      </c>
      <c r="AQ306" s="11">
        <v>50.101534999999998</v>
      </c>
      <c r="AR306" s="10">
        <v>1025.2773999999999</v>
      </c>
      <c r="AS306" s="11">
        <v>6.0152999999999999</v>
      </c>
      <c r="AT306" s="10">
        <v>83.204999999999998</v>
      </c>
      <c r="AU306" s="11">
        <v>8.1999999999999993</v>
      </c>
      <c r="AV306" s="11">
        <v>0.52610000000000001</v>
      </c>
      <c r="AW306" s="11">
        <v>0.68020000000000003</v>
      </c>
      <c r="AX306" s="11">
        <v>36.0032</v>
      </c>
      <c r="AY306" s="11">
        <v>20.607600000000001</v>
      </c>
      <c r="AZ306" s="11">
        <v>49.781516000000003</v>
      </c>
      <c r="BA306" s="10">
        <v>1025.4481000000001</v>
      </c>
      <c r="BB306" s="11">
        <v>5.9772999999999996</v>
      </c>
      <c r="BC306" s="10">
        <v>82.209000000000003</v>
      </c>
      <c r="BD306" s="11">
        <v>8.1999999999999993</v>
      </c>
      <c r="BE306" s="11">
        <v>0.71609999999999996</v>
      </c>
      <c r="BF306" s="11">
        <v>1.0301</v>
      </c>
      <c r="BG306" s="11">
        <v>6.8</v>
      </c>
    </row>
    <row r="307" spans="1:59">
      <c r="A307" s="29" t="s">
        <v>16</v>
      </c>
      <c r="B307" s="33">
        <v>43451</v>
      </c>
      <c r="C307" s="511">
        <v>0.67749603729936869</v>
      </c>
      <c r="D307" s="643">
        <v>0.7</v>
      </c>
      <c r="E307" s="604">
        <v>1</v>
      </c>
      <c r="F307" s="604">
        <v>0.93100000000000005</v>
      </c>
      <c r="G307" s="604">
        <v>3.84</v>
      </c>
      <c r="H307" s="604">
        <v>1.3</v>
      </c>
      <c r="I307" s="31" t="s">
        <v>348</v>
      </c>
      <c r="J307" s="643">
        <v>4</v>
      </c>
      <c r="K307" s="31" t="s">
        <v>349</v>
      </c>
      <c r="L307" s="116">
        <v>1</v>
      </c>
      <c r="M307" s="116">
        <v>14.1</v>
      </c>
      <c r="N307" s="116">
        <v>104</v>
      </c>
      <c r="O307" s="643">
        <v>14</v>
      </c>
      <c r="P307" s="643">
        <v>100</v>
      </c>
      <c r="Q307" s="29">
        <v>1E-3</v>
      </c>
      <c r="R307" s="29">
        <v>4.2000000000000003E-2</v>
      </c>
      <c r="S307" s="29">
        <v>1.4999999999999999E-2</v>
      </c>
      <c r="T307" s="29">
        <v>1.2E-2</v>
      </c>
      <c r="U307" s="31">
        <v>2</v>
      </c>
      <c r="V307" s="31">
        <v>1</v>
      </c>
      <c r="W307" s="29">
        <v>4</v>
      </c>
      <c r="X307" s="511">
        <v>4.1000000000000002E-2</v>
      </c>
      <c r="Y307" s="511">
        <v>1.3999999999999999E-2</v>
      </c>
      <c r="Z307" s="511">
        <v>1.0999999999999999E-2</v>
      </c>
      <c r="AA307" s="643">
        <v>0.6</v>
      </c>
      <c r="AB307" s="32" t="s">
        <v>326</v>
      </c>
      <c r="AC307" s="643">
        <v>0.1</v>
      </c>
      <c r="AD307" s="32"/>
      <c r="AE307" s="536"/>
      <c r="AF307" s="536"/>
      <c r="AG307" s="532"/>
      <c r="AH307" s="32"/>
      <c r="AI307" s="532"/>
      <c r="AJ307" s="532"/>
      <c r="AK307" s="32"/>
      <c r="AL307" s="116"/>
      <c r="AM307" s="116"/>
      <c r="AN307" s="104">
        <v>9.5036029664174904E-2</v>
      </c>
      <c r="AO307" s="11">
        <v>36.164099999999998</v>
      </c>
      <c r="AP307" s="11">
        <v>21.331399999999999</v>
      </c>
      <c r="AQ307" s="11">
        <v>50.731807000000003</v>
      </c>
      <c r="AR307" s="10">
        <v>1025.2907</v>
      </c>
      <c r="AS307" s="11">
        <v>7.3384999999999998</v>
      </c>
      <c r="AT307" s="10">
        <v>102.35</v>
      </c>
      <c r="AU307" s="11">
        <v>8.2100000000000009</v>
      </c>
      <c r="AV307" s="11">
        <v>0.95860000000000001</v>
      </c>
      <c r="AW307" s="11">
        <v>1.0912999999999999</v>
      </c>
      <c r="AX307" s="11">
        <v>36.163800000000002</v>
      </c>
      <c r="AY307" s="11">
        <v>21.215800000000002</v>
      </c>
      <c r="AZ307" s="11">
        <v>50.616497000000003</v>
      </c>
      <c r="BA307" s="10">
        <v>1025.3896</v>
      </c>
      <c r="BB307" s="11">
        <v>7.3258999999999999</v>
      </c>
      <c r="BC307" s="10">
        <v>101.96299999999999</v>
      </c>
      <c r="BD307" s="11">
        <v>8.2469999999999999</v>
      </c>
      <c r="BE307" s="11">
        <v>0.84519999999999995</v>
      </c>
      <c r="BF307" s="11">
        <v>1.1394</v>
      </c>
      <c r="BG307" s="11">
        <v>5.4</v>
      </c>
    </row>
    <row r="308" spans="1:59">
      <c r="A308" s="29" t="s">
        <v>16</v>
      </c>
      <c r="B308" s="33">
        <v>43458</v>
      </c>
      <c r="C308" s="511">
        <v>0.49302086809018036</v>
      </c>
      <c r="D308" s="31" t="s">
        <v>350</v>
      </c>
      <c r="E308" s="604">
        <v>1</v>
      </c>
      <c r="F308" s="604">
        <v>0.68500000000000005</v>
      </c>
      <c r="G308" s="604">
        <v>3.53</v>
      </c>
      <c r="H308" s="604">
        <v>0.91100000000000003</v>
      </c>
      <c r="I308" s="31" t="s">
        <v>348</v>
      </c>
      <c r="J308" s="643">
        <v>4</v>
      </c>
      <c r="K308" s="31" t="s">
        <v>349</v>
      </c>
      <c r="L308" s="604">
        <v>1</v>
      </c>
      <c r="M308" s="604">
        <v>13.1</v>
      </c>
      <c r="N308" s="604">
        <v>99.4</v>
      </c>
      <c r="O308" s="643">
        <v>13</v>
      </c>
      <c r="P308" s="643">
        <v>100</v>
      </c>
      <c r="Q308" s="116">
        <v>2E-3</v>
      </c>
      <c r="R308" s="116">
        <v>0.03</v>
      </c>
      <c r="S308" s="116">
        <v>1.2E-2</v>
      </c>
      <c r="T308" s="116">
        <v>0.01</v>
      </c>
      <c r="U308" s="31">
        <v>2</v>
      </c>
      <c r="V308" s="31">
        <v>1</v>
      </c>
      <c r="W308" s="116">
        <v>4</v>
      </c>
      <c r="X308" s="511">
        <v>2.7999999999999997E-2</v>
      </c>
      <c r="Y308" s="511">
        <v>0.01</v>
      </c>
      <c r="Z308" s="511">
        <v>8.0000000000000002E-3</v>
      </c>
      <c r="AA308" s="643">
        <v>0.4</v>
      </c>
      <c r="AB308" s="32" t="s">
        <v>326</v>
      </c>
      <c r="AC308" s="32" t="s">
        <v>326</v>
      </c>
      <c r="AD308" s="32"/>
      <c r="AE308" s="536"/>
      <c r="AF308" s="536"/>
      <c r="AG308" s="532"/>
      <c r="AH308" s="32"/>
      <c r="AI308" s="532"/>
      <c r="AJ308" s="532"/>
      <c r="AK308" s="32"/>
      <c r="AL308" s="116"/>
      <c r="AM308" s="116"/>
      <c r="AN308" s="104">
        <v>6.6564172429157256E-2</v>
      </c>
      <c r="AO308" s="11">
        <v>36.315300000000001</v>
      </c>
      <c r="AP308" s="11">
        <v>22.610299999999999</v>
      </c>
      <c r="AQ308" s="11">
        <v>52.277360999999999</v>
      </c>
      <c r="AR308" s="10">
        <v>1025.0458000000001</v>
      </c>
      <c r="AS308" s="11">
        <v>7.2796000000000003</v>
      </c>
      <c r="AT308" s="10">
        <v>103.947</v>
      </c>
      <c r="AU308" s="11">
        <v>8.2279999999999998</v>
      </c>
      <c r="AV308" s="11">
        <v>4.7399999999999998E-2</v>
      </c>
      <c r="AW308" s="11">
        <v>0.50080000000000002</v>
      </c>
      <c r="AX308" s="11">
        <v>36.289700000000003</v>
      </c>
      <c r="AY308" s="11">
        <v>21.742899999999999</v>
      </c>
      <c r="AZ308" s="11">
        <v>51.332061000000003</v>
      </c>
      <c r="BA308" s="10">
        <v>1025.3529000000001</v>
      </c>
      <c r="BB308" s="11">
        <v>7.0118999999999998</v>
      </c>
      <c r="BC308" s="10">
        <v>98.587999999999994</v>
      </c>
      <c r="BD308" s="11">
        <v>8.2289999999999992</v>
      </c>
      <c r="BE308" s="11">
        <v>1.7287999999999999</v>
      </c>
      <c r="BF308" s="11">
        <v>1.7030000000000001</v>
      </c>
      <c r="BG308" s="11">
        <v>10.8</v>
      </c>
    </row>
    <row r="309" spans="1:59">
      <c r="A309" s="29" t="s">
        <v>16</v>
      </c>
      <c r="B309" s="33">
        <v>43472</v>
      </c>
      <c r="C309" s="511">
        <v>0.24178903095415116</v>
      </c>
      <c r="D309" s="31" t="s">
        <v>350</v>
      </c>
      <c r="E309" s="604">
        <v>1</v>
      </c>
      <c r="F309" s="604">
        <v>4.65E-2</v>
      </c>
      <c r="G309" s="604">
        <v>2.68</v>
      </c>
      <c r="H309" s="604">
        <v>0.83799999999999997</v>
      </c>
      <c r="I309" s="31" t="s">
        <v>348</v>
      </c>
      <c r="J309" s="643">
        <v>3</v>
      </c>
      <c r="K309" s="31" t="s">
        <v>349</v>
      </c>
      <c r="L309" s="604">
        <v>1</v>
      </c>
      <c r="M309" s="604">
        <v>14.5</v>
      </c>
      <c r="N309" s="604">
        <v>112</v>
      </c>
      <c r="O309" s="643">
        <v>14</v>
      </c>
      <c r="P309" s="643">
        <v>110</v>
      </c>
      <c r="Q309" s="116">
        <v>2E-3</v>
      </c>
      <c r="R309" s="116">
        <v>4.5999999999999999E-2</v>
      </c>
      <c r="S309" s="116">
        <v>1.7000000000000001E-2</v>
      </c>
      <c r="T309" s="116">
        <v>1.4E-2</v>
      </c>
      <c r="U309" s="31">
        <v>2</v>
      </c>
      <c r="V309" s="31">
        <v>1</v>
      </c>
      <c r="W309" s="116">
        <v>6</v>
      </c>
      <c r="X309" s="511">
        <v>4.3999999999999997E-2</v>
      </c>
      <c r="Y309" s="511">
        <v>1.5000000000000001E-2</v>
      </c>
      <c r="Z309" s="511">
        <v>1.2E-2</v>
      </c>
      <c r="AA309" s="643">
        <v>0.4</v>
      </c>
      <c r="AB309" s="32" t="s">
        <v>326</v>
      </c>
      <c r="AC309" s="32" t="s">
        <v>326</v>
      </c>
      <c r="AD309" s="32"/>
      <c r="AE309" s="536"/>
      <c r="AF309" s="536"/>
      <c r="AG309" s="532"/>
      <c r="AH309" s="32"/>
      <c r="AI309" s="532"/>
      <c r="AJ309" s="532"/>
      <c r="AK309" s="32"/>
      <c r="AL309" s="116"/>
      <c r="AM309" s="116"/>
      <c r="AN309" s="104">
        <v>7.1735391401793788E-2</v>
      </c>
      <c r="AO309" s="11">
        <v>36.513599999999997</v>
      </c>
      <c r="AP309" s="11">
        <v>22.829699999999999</v>
      </c>
      <c r="AQ309" s="11">
        <v>52.765695999999998</v>
      </c>
      <c r="AR309" s="10">
        <v>1025.1331</v>
      </c>
      <c r="AS309" s="11">
        <v>7.2408999999999999</v>
      </c>
      <c r="AT309" s="10">
        <v>103.91200000000001</v>
      </c>
      <c r="AU309" s="11">
        <v>8.2309999999999999</v>
      </c>
      <c r="AV309" s="11">
        <v>0.1295</v>
      </c>
      <c r="AW309" s="11">
        <v>0.63229999999999997</v>
      </c>
      <c r="AX309" s="11">
        <v>36.494199999999999</v>
      </c>
      <c r="AY309" s="11">
        <v>22.416</v>
      </c>
      <c r="AZ309" s="11">
        <v>52.306804</v>
      </c>
      <c r="BA309" s="10">
        <v>1025.319</v>
      </c>
      <c r="BB309" s="11">
        <v>6.9051999999999998</v>
      </c>
      <c r="BC309" s="10">
        <v>98.367000000000004</v>
      </c>
      <c r="BD309" s="11">
        <v>8.2249999999999996</v>
      </c>
      <c r="BE309" s="11">
        <v>0.75749999999999995</v>
      </c>
      <c r="BF309" s="11">
        <v>1.8814</v>
      </c>
      <c r="BG309" s="11">
        <v>7.4</v>
      </c>
    </row>
    <row r="310" spans="1:59">
      <c r="A310" s="29" t="s">
        <v>16</v>
      </c>
      <c r="B310" s="33">
        <v>43479</v>
      </c>
      <c r="C310" s="511">
        <v>0.34110671693625139</v>
      </c>
      <c r="D310" s="31" t="s">
        <v>350</v>
      </c>
      <c r="E310" s="604">
        <v>1</v>
      </c>
      <c r="F310" s="604">
        <v>3.3599999999999998E-2</v>
      </c>
      <c r="G310" s="604">
        <v>2.61</v>
      </c>
      <c r="H310" s="604">
        <v>0.18099999999999999</v>
      </c>
      <c r="I310" s="31" t="s">
        <v>348</v>
      </c>
      <c r="J310" s="643">
        <v>3</v>
      </c>
      <c r="K310" s="31" t="s">
        <v>349</v>
      </c>
      <c r="L310" s="604">
        <v>1</v>
      </c>
      <c r="M310" s="604">
        <v>14.2</v>
      </c>
      <c r="N310" s="604">
        <v>92.2</v>
      </c>
      <c r="O310" s="643">
        <v>14</v>
      </c>
      <c r="P310" s="643">
        <v>90</v>
      </c>
      <c r="Q310" s="511">
        <v>2E-3</v>
      </c>
      <c r="R310" s="511">
        <v>4.1000000000000002E-2</v>
      </c>
      <c r="S310" s="511">
        <v>1.4E-2</v>
      </c>
      <c r="T310" s="511">
        <v>1.2E-2</v>
      </c>
      <c r="U310" s="31">
        <v>2</v>
      </c>
      <c r="V310" s="31">
        <v>1</v>
      </c>
      <c r="W310" s="29">
        <v>4</v>
      </c>
      <c r="X310" s="511">
        <v>3.9E-2</v>
      </c>
      <c r="Y310" s="511">
        <v>1.2E-2</v>
      </c>
      <c r="Z310" s="511">
        <v>0.01</v>
      </c>
      <c r="AA310" s="643">
        <v>0.6</v>
      </c>
      <c r="AB310" s="32" t="s">
        <v>326</v>
      </c>
      <c r="AC310" s="643">
        <v>0.1</v>
      </c>
      <c r="AD310" s="32"/>
      <c r="AE310" s="536"/>
      <c r="AF310" s="536"/>
      <c r="AG310" s="532"/>
      <c r="AH310" s="32"/>
      <c r="AI310" s="532"/>
      <c r="AJ310" s="532"/>
      <c r="AK310" s="32"/>
      <c r="AL310" s="116"/>
      <c r="AM310" s="116"/>
      <c r="AN310" s="104">
        <v>8.5343047675191436E-2</v>
      </c>
      <c r="AO310" s="11">
        <v>36.613300000000002</v>
      </c>
      <c r="AP310" s="11">
        <v>23.299399999999999</v>
      </c>
      <c r="AQ310" s="11">
        <v>53.398699999999998</v>
      </c>
      <c r="AR310" s="10">
        <v>1025.0731000000001</v>
      </c>
      <c r="AS310" s="11">
        <v>7.1382000000000003</v>
      </c>
      <c r="AT310" s="10">
        <v>103.339</v>
      </c>
      <c r="AU310" s="11">
        <v>8.0079999999999991</v>
      </c>
      <c r="AV310" s="11">
        <v>0.56100000000000005</v>
      </c>
      <c r="AW310" s="11">
        <v>0.67710000000000004</v>
      </c>
      <c r="AX310" s="11">
        <v>36.581600000000002</v>
      </c>
      <c r="AY310" s="11">
        <v>23.021799999999999</v>
      </c>
      <c r="AZ310" s="11">
        <v>53.067596000000002</v>
      </c>
      <c r="BA310" s="10">
        <v>1025.2109</v>
      </c>
      <c r="BB310" s="11">
        <v>6.9446000000000003</v>
      </c>
      <c r="BC310" s="10">
        <v>100.035</v>
      </c>
      <c r="BD310" s="11">
        <v>8.0269999999999992</v>
      </c>
      <c r="BE310" s="11">
        <v>1.238</v>
      </c>
      <c r="BF310" s="11">
        <v>1.1840999999999999</v>
      </c>
      <c r="BG310" s="11">
        <v>4.8</v>
      </c>
    </row>
    <row r="311" spans="1:59">
      <c r="A311" s="29" t="s">
        <v>16</v>
      </c>
      <c r="B311" s="33">
        <v>43486</v>
      </c>
      <c r="C311" s="511">
        <v>0.12747406008450859</v>
      </c>
      <c r="D311" s="31" t="s">
        <v>350</v>
      </c>
      <c r="E311" s="604">
        <v>1</v>
      </c>
      <c r="F311" s="604">
        <v>-1.02</v>
      </c>
      <c r="G311" s="604">
        <v>2.39</v>
      </c>
      <c r="H311" s="604">
        <v>0.439</v>
      </c>
      <c r="I311" s="31" t="s">
        <v>348</v>
      </c>
      <c r="J311" s="643">
        <v>2</v>
      </c>
      <c r="K311" s="31" t="s">
        <v>349</v>
      </c>
      <c r="L311" s="604">
        <v>1</v>
      </c>
      <c r="M311" s="604">
        <v>14.8</v>
      </c>
      <c r="N311" s="604">
        <v>106</v>
      </c>
      <c r="O311" s="643">
        <v>15</v>
      </c>
      <c r="P311" s="643">
        <v>110</v>
      </c>
      <c r="Q311" s="511">
        <v>1E-3</v>
      </c>
      <c r="R311" s="511">
        <v>2.3E-2</v>
      </c>
      <c r="S311" s="511">
        <v>7.0000000000000001E-3</v>
      </c>
      <c r="T311" s="511">
        <v>6.0000000000000001E-3</v>
      </c>
      <c r="U311" s="31">
        <v>2</v>
      </c>
      <c r="V311" s="31">
        <v>1</v>
      </c>
      <c r="W311" s="29">
        <v>4</v>
      </c>
      <c r="X311" s="511">
        <v>2.1999999999999999E-2</v>
      </c>
      <c r="Y311" s="511">
        <v>6.0000000000000001E-3</v>
      </c>
      <c r="Z311" s="511">
        <v>5.0000000000000001E-3</v>
      </c>
      <c r="AA311" s="643">
        <v>0.3</v>
      </c>
      <c r="AB311" s="32" t="s">
        <v>326</v>
      </c>
      <c r="AC311" s="32" t="s">
        <v>326</v>
      </c>
      <c r="AD311" s="32"/>
      <c r="AE311" s="536"/>
      <c r="AF311" s="536"/>
      <c r="AG311" s="532"/>
      <c r="AH311" s="32"/>
      <c r="AI311" s="32"/>
      <c r="AJ311" s="32"/>
      <c r="AK311" s="532"/>
      <c r="AL311" s="532"/>
      <c r="AM311" s="32"/>
      <c r="AN311" s="104">
        <v>6.6565724001530907E-2</v>
      </c>
      <c r="AO311" s="11">
        <v>36.639499999999998</v>
      </c>
      <c r="AP311" s="11">
        <v>23.417899999999999</v>
      </c>
      <c r="AQ311" s="11">
        <v>53.559997000000003</v>
      </c>
      <c r="AR311" s="10">
        <v>1025.0559000000001</v>
      </c>
      <c r="AS311" s="11">
        <v>7.1047000000000002</v>
      </c>
      <c r="AT311" s="10">
        <v>103.081</v>
      </c>
      <c r="AU311" s="11">
        <v>8.0649999999999995</v>
      </c>
      <c r="AV311" s="11">
        <v>9.9299999999999999E-2</v>
      </c>
      <c r="AW311" s="11">
        <v>0.66359999999999997</v>
      </c>
      <c r="AX311" s="11">
        <v>36.645699999999998</v>
      </c>
      <c r="AY311" s="11">
        <v>23.096399999999999</v>
      </c>
      <c r="AZ311" s="11">
        <v>53.230353999999998</v>
      </c>
      <c r="BA311" s="10">
        <v>1025.2381</v>
      </c>
      <c r="BB311" s="11">
        <v>6.4065000000000003</v>
      </c>
      <c r="BC311" s="10">
        <v>92.436999999999998</v>
      </c>
      <c r="BD311" s="11">
        <v>8.0109999999999992</v>
      </c>
      <c r="BE311" s="11">
        <v>1.2327999999999999</v>
      </c>
      <c r="BF311" s="11">
        <v>1.2381</v>
      </c>
      <c r="BG311" s="11">
        <v>7.5</v>
      </c>
    </row>
    <row r="312" spans="1:59">
      <c r="A312" s="29" t="s">
        <v>16</v>
      </c>
      <c r="B312" s="33">
        <v>43494</v>
      </c>
      <c r="C312" s="511">
        <v>0.57553489692168736</v>
      </c>
      <c r="D312" s="643">
        <v>0.6</v>
      </c>
      <c r="E312" s="604">
        <v>1</v>
      </c>
      <c r="F312" s="604">
        <v>0.11799999999999999</v>
      </c>
      <c r="G312" s="604">
        <v>2.31</v>
      </c>
      <c r="H312" s="604">
        <v>-3.1600000000000003E-2</v>
      </c>
      <c r="I312" s="31" t="s">
        <v>348</v>
      </c>
      <c r="J312" s="643">
        <v>2</v>
      </c>
      <c r="K312" s="31" t="s">
        <v>349</v>
      </c>
      <c r="L312" s="604">
        <v>1</v>
      </c>
      <c r="M312" s="604">
        <v>14.2</v>
      </c>
      <c r="N312" s="604">
        <v>124</v>
      </c>
      <c r="O312" s="643">
        <v>14</v>
      </c>
      <c r="P312" s="643">
        <v>120</v>
      </c>
      <c r="Q312" s="511">
        <v>1E-3</v>
      </c>
      <c r="R312" s="511">
        <v>3.5000000000000003E-2</v>
      </c>
      <c r="S312" s="511">
        <v>1.0999999999999999E-2</v>
      </c>
      <c r="T312" s="511">
        <v>8.9999999999999993E-3</v>
      </c>
      <c r="U312" s="31">
        <v>2</v>
      </c>
      <c r="V312" s="31">
        <v>1</v>
      </c>
      <c r="W312" s="29">
        <v>4</v>
      </c>
      <c r="X312" s="511">
        <v>3.4000000000000002E-2</v>
      </c>
      <c r="Y312" s="511">
        <v>9.9999999999999985E-3</v>
      </c>
      <c r="Z312" s="511">
        <v>8.0000000000000002E-3</v>
      </c>
      <c r="AA312" s="643">
        <v>0.5</v>
      </c>
      <c r="AB312" s="32" t="s">
        <v>326</v>
      </c>
      <c r="AC312" s="32" t="s">
        <v>326</v>
      </c>
      <c r="AD312" s="32"/>
      <c r="AE312" s="536"/>
      <c r="AF312" s="536"/>
      <c r="AG312" s="532"/>
      <c r="AH312" s="32"/>
      <c r="AI312" s="532"/>
      <c r="AJ312" s="532"/>
      <c r="AK312" s="32"/>
      <c r="AL312" s="116"/>
      <c r="AM312" s="116"/>
      <c r="AN312" s="104">
        <v>8.5019804262027945E-2</v>
      </c>
      <c r="AO312" s="11">
        <v>36.7605</v>
      </c>
      <c r="AP312" s="11">
        <v>22.6404</v>
      </c>
      <c r="AQ312" s="11">
        <v>52.878250000000001</v>
      </c>
      <c r="AR312" s="10">
        <v>1025.3746000000001</v>
      </c>
      <c r="AS312" s="11">
        <v>7.0141999999999998</v>
      </c>
      <c r="AT312" s="10">
        <v>100.47</v>
      </c>
      <c r="AU312" s="11">
        <v>8.06</v>
      </c>
      <c r="AV312" s="11">
        <v>0.44950000000000001</v>
      </c>
      <c r="AW312" s="11">
        <v>0.58799999999999997</v>
      </c>
      <c r="AX312" s="11">
        <v>36.749899999999997</v>
      </c>
      <c r="AY312" s="11">
        <v>22.466999999999999</v>
      </c>
      <c r="AZ312" s="11">
        <v>52.686881</v>
      </c>
      <c r="BA312" s="10">
        <v>1025.4994999999999</v>
      </c>
      <c r="BB312" s="11">
        <v>6.8452999999999999</v>
      </c>
      <c r="BC312" s="10">
        <v>97.747</v>
      </c>
      <c r="BD312" s="11">
        <v>8.0670000000000002</v>
      </c>
      <c r="BE312" s="11">
        <v>1.5723</v>
      </c>
      <c r="BF312" s="11">
        <v>1.3408</v>
      </c>
      <c r="BG312" s="11">
        <v>7.2</v>
      </c>
    </row>
    <row r="313" spans="1:59">
      <c r="A313" s="29" t="s">
        <v>16</v>
      </c>
      <c r="B313" s="33">
        <v>43500</v>
      </c>
      <c r="C313" s="511">
        <v>0.47976587040477486</v>
      </c>
      <c r="D313" s="31" t="s">
        <v>350</v>
      </c>
      <c r="E313" s="604">
        <v>1</v>
      </c>
      <c r="F313" s="604">
        <v>0.72</v>
      </c>
      <c r="G313" s="604">
        <v>2.25</v>
      </c>
      <c r="H313" s="604">
        <v>0.53300000000000003</v>
      </c>
      <c r="I313" s="31" t="s">
        <v>348</v>
      </c>
      <c r="J313" s="643">
        <v>2</v>
      </c>
      <c r="K313" s="31" t="s">
        <v>349</v>
      </c>
      <c r="L313" s="604">
        <v>1</v>
      </c>
      <c r="M313" s="604">
        <v>15.9</v>
      </c>
      <c r="N313" s="604">
        <v>143</v>
      </c>
      <c r="O313" s="643">
        <v>16</v>
      </c>
      <c r="P313" s="643">
        <v>140</v>
      </c>
      <c r="Q313" s="511">
        <v>1E-3</v>
      </c>
      <c r="R313" s="511">
        <v>6.7000000000000004E-2</v>
      </c>
      <c r="S313" s="511">
        <v>0.02</v>
      </c>
      <c r="T313" s="511">
        <v>1.7999999999999999E-2</v>
      </c>
      <c r="U313" s="31">
        <v>2</v>
      </c>
      <c r="V313" s="31">
        <v>1</v>
      </c>
      <c r="W313" s="29">
        <v>4</v>
      </c>
      <c r="X313" s="511">
        <v>6.6000000000000003E-2</v>
      </c>
      <c r="Y313" s="511">
        <v>1.9E-2</v>
      </c>
      <c r="Z313" s="511">
        <v>1.6999999999999998E-2</v>
      </c>
      <c r="AA313" s="643">
        <v>0.9</v>
      </c>
      <c r="AB313" s="32" t="s">
        <v>326</v>
      </c>
      <c r="AC313" s="643">
        <v>0.2</v>
      </c>
      <c r="AD313" s="32"/>
      <c r="AE313" s="536"/>
      <c r="AF313" s="536"/>
      <c r="AG313" s="532"/>
      <c r="AH313" s="32"/>
      <c r="AI313" s="532"/>
      <c r="AJ313" s="532"/>
      <c r="AK313" s="32"/>
      <c r="AL313" s="116"/>
      <c r="AM313" s="116"/>
      <c r="AN313" s="104">
        <v>9.7338192513843014E-2</v>
      </c>
      <c r="AO313" s="11">
        <v>36.834600000000002</v>
      </c>
      <c r="AP313" s="11">
        <v>22.841899999999999</v>
      </c>
      <c r="AQ313" s="11">
        <v>53.190320999999997</v>
      </c>
      <c r="AR313" s="10">
        <v>1025.3728000000001</v>
      </c>
      <c r="AS313" s="11">
        <v>7.0791000000000004</v>
      </c>
      <c r="AT313" s="10">
        <v>101.801</v>
      </c>
      <c r="AU313" s="11">
        <v>8.1359999999999992</v>
      </c>
      <c r="AV313" s="11">
        <v>0.92279999999999995</v>
      </c>
      <c r="AW313" s="11">
        <v>1.6823999999999999</v>
      </c>
      <c r="AX313" s="11">
        <v>36.8155</v>
      </c>
      <c r="AY313" s="11">
        <v>22.477900000000002</v>
      </c>
      <c r="AZ313" s="11">
        <v>52.782100999999997</v>
      </c>
      <c r="BA313" s="10">
        <v>1025.5450000000001</v>
      </c>
      <c r="BB313" s="11">
        <v>6.9482999999999997</v>
      </c>
      <c r="BC313" s="10">
        <v>99.275000000000006</v>
      </c>
      <c r="BD313" s="11">
        <v>8.1579999999999995</v>
      </c>
      <c r="BE313" s="11">
        <v>1.1612</v>
      </c>
      <c r="BF313" s="11">
        <v>1.7222999999999999</v>
      </c>
      <c r="BG313" s="11">
        <v>5.0999999999999996</v>
      </c>
    </row>
    <row r="314" spans="1:59">
      <c r="A314" s="29" t="s">
        <v>16</v>
      </c>
      <c r="B314" s="33">
        <v>43507</v>
      </c>
      <c r="C314" s="511">
        <v>0.3234352320952657</v>
      </c>
      <c r="D314" s="31" t="s">
        <v>350</v>
      </c>
      <c r="E314" s="604">
        <v>1</v>
      </c>
      <c r="F314" s="604">
        <v>-8.1799999999999998E-2</v>
      </c>
      <c r="G314" s="604">
        <v>1.79</v>
      </c>
      <c r="H314" s="604">
        <v>0.74299999999999999</v>
      </c>
      <c r="I314" s="31" t="s">
        <v>348</v>
      </c>
      <c r="J314" s="31" t="s">
        <v>349</v>
      </c>
      <c r="K314" s="31" t="s">
        <v>349</v>
      </c>
      <c r="L314" s="116">
        <v>1</v>
      </c>
      <c r="M314" s="116">
        <v>15</v>
      </c>
      <c r="N314" s="116">
        <v>125</v>
      </c>
      <c r="O314" s="643">
        <v>15</v>
      </c>
      <c r="P314" s="643">
        <v>120</v>
      </c>
      <c r="Q314" s="511">
        <v>1E-3</v>
      </c>
      <c r="R314" s="511">
        <v>3.5999999999999997E-2</v>
      </c>
      <c r="S314" s="511">
        <v>1.2E-2</v>
      </c>
      <c r="T314" s="511">
        <v>0.01</v>
      </c>
      <c r="U314" s="31">
        <v>2</v>
      </c>
      <c r="V314" s="31">
        <v>1</v>
      </c>
      <c r="W314" s="29">
        <v>4</v>
      </c>
      <c r="X314" s="511">
        <v>3.4999999999999996E-2</v>
      </c>
      <c r="Y314" s="511">
        <v>1.0999999999999999E-2</v>
      </c>
      <c r="Z314" s="511">
        <v>9.0000000000000011E-3</v>
      </c>
      <c r="AA314" s="643">
        <v>0.5</v>
      </c>
      <c r="AB314" s="32" t="s">
        <v>326</v>
      </c>
      <c r="AC314" s="32" t="s">
        <v>326</v>
      </c>
      <c r="AD314" s="32"/>
      <c r="AE314" s="536"/>
      <c r="AF314" s="536"/>
      <c r="AG314" s="532"/>
      <c r="AH314" s="32"/>
      <c r="AI314" s="532"/>
      <c r="AJ314" s="532"/>
      <c r="AK314" s="32"/>
      <c r="AL314" s="116"/>
      <c r="AM314" s="116"/>
      <c r="AN314" s="104">
        <v>8.9178776990003289E-2</v>
      </c>
      <c r="AO314" s="11">
        <v>36.825899999999997</v>
      </c>
      <c r="AP314" s="11">
        <v>22.9938</v>
      </c>
      <c r="AQ314" s="11">
        <v>53.343294999999998</v>
      </c>
      <c r="AR314" s="10">
        <v>1025.3227999999999</v>
      </c>
      <c r="AS314" s="11">
        <v>7.1342999999999996</v>
      </c>
      <c r="AT314" s="10">
        <v>102.86199999999999</v>
      </c>
      <c r="AU314" s="11">
        <v>8.0869999999999997</v>
      </c>
      <c r="AV314" s="11">
        <v>0.63500000000000001</v>
      </c>
      <c r="AW314" s="11">
        <v>0.73870000000000002</v>
      </c>
      <c r="AX314" s="11">
        <v>36.837299999999999</v>
      </c>
      <c r="AY314" s="11">
        <v>22.867599999999999</v>
      </c>
      <c r="AZ314" s="11">
        <v>53.230091999999999</v>
      </c>
      <c r="BA314" s="10">
        <v>1025.4498000000001</v>
      </c>
      <c r="BB314" s="11">
        <v>7.0107999999999997</v>
      </c>
      <c r="BC314" s="10">
        <v>100.86499999999999</v>
      </c>
      <c r="BD314" s="11">
        <v>8.09</v>
      </c>
      <c r="BE314" s="11">
        <v>0.98089999999999999</v>
      </c>
      <c r="BF314" s="11">
        <v>1.3238000000000001</v>
      </c>
      <c r="BG314" s="11">
        <v>5.8</v>
      </c>
    </row>
    <row r="315" spans="1:59">
      <c r="A315" s="29" t="s">
        <v>16</v>
      </c>
      <c r="B315" s="33">
        <v>43514</v>
      </c>
      <c r="C315" s="511">
        <v>0.43346349130705925</v>
      </c>
      <c r="D315" s="31" t="s">
        <v>350</v>
      </c>
      <c r="E315" s="604">
        <v>1</v>
      </c>
      <c r="F315" s="604">
        <v>-0.20899999999999999</v>
      </c>
      <c r="G315" s="604">
        <v>2.21</v>
      </c>
      <c r="H315" s="604">
        <v>0.79600000000000004</v>
      </c>
      <c r="I315" s="31" t="s">
        <v>348</v>
      </c>
      <c r="J315" s="643">
        <v>2</v>
      </c>
      <c r="K315" s="31" t="s">
        <v>349</v>
      </c>
      <c r="L315" s="116">
        <v>1</v>
      </c>
      <c r="M315" s="116">
        <v>15.9</v>
      </c>
      <c r="N315" s="116">
        <v>125</v>
      </c>
      <c r="O315" s="643">
        <v>16</v>
      </c>
      <c r="P315" s="643">
        <v>120</v>
      </c>
      <c r="Q315" s="511">
        <v>1E-3</v>
      </c>
      <c r="R315" s="511">
        <v>6.5000000000000002E-2</v>
      </c>
      <c r="S315" s="511">
        <v>0.02</v>
      </c>
      <c r="T315" s="511">
        <v>1.7999999999999999E-2</v>
      </c>
      <c r="U315" s="31">
        <v>2</v>
      </c>
      <c r="V315" s="31">
        <v>1</v>
      </c>
      <c r="W315" s="29">
        <v>4</v>
      </c>
      <c r="X315" s="511">
        <v>6.4000000000000001E-2</v>
      </c>
      <c r="Y315" s="511">
        <v>1.9E-2</v>
      </c>
      <c r="Z315" s="511">
        <v>1.6999999999999998E-2</v>
      </c>
      <c r="AA315" s="643">
        <v>0.9</v>
      </c>
      <c r="AB315" s="32" t="s">
        <v>326</v>
      </c>
      <c r="AC315" s="643">
        <v>0.2</v>
      </c>
      <c r="AD315" s="32"/>
      <c r="AE315" s="536"/>
      <c r="AF315" s="536"/>
      <c r="AG315" s="532"/>
      <c r="AH315" s="32"/>
      <c r="AI315" s="603"/>
      <c r="AJ315" s="532"/>
      <c r="AK315" s="32"/>
      <c r="AL315" s="116"/>
      <c r="AM315" s="116"/>
      <c r="AN315" s="104">
        <v>9.8507572969790805E-2</v>
      </c>
      <c r="AO315" s="11">
        <v>36.8842</v>
      </c>
      <c r="AP315" s="11">
        <v>23.4148</v>
      </c>
      <c r="AQ315" s="11">
        <v>53.873972999999999</v>
      </c>
      <c r="AR315" s="10">
        <v>1025.2437</v>
      </c>
      <c r="AS315" s="11">
        <v>7.0956000000000001</v>
      </c>
      <c r="AT315" s="10">
        <v>103.09</v>
      </c>
      <c r="AU315" s="11">
        <v>8.1219999999999999</v>
      </c>
      <c r="AV315" s="11">
        <v>0.63319999999999999</v>
      </c>
      <c r="AW315" s="11">
        <v>0.69069999999999998</v>
      </c>
      <c r="AX315" s="11">
        <v>36.891300000000001</v>
      </c>
      <c r="AY315" s="11">
        <v>22.938300000000002</v>
      </c>
      <c r="AZ315" s="11">
        <v>53.375754999999998</v>
      </c>
      <c r="BA315" s="10">
        <v>1025.4703999999999</v>
      </c>
      <c r="BB315" s="11">
        <v>6.8909000000000002</v>
      </c>
      <c r="BC315" s="10">
        <v>99.293999999999997</v>
      </c>
      <c r="BD315" s="11">
        <v>8.1340000000000003</v>
      </c>
      <c r="BE315" s="11">
        <v>0.80030000000000001</v>
      </c>
      <c r="BF315" s="11">
        <v>2.1293000000000002</v>
      </c>
      <c r="BG315" s="11">
        <v>6.1</v>
      </c>
    </row>
    <row r="316" spans="1:59">
      <c r="A316" s="29" t="s">
        <v>16</v>
      </c>
      <c r="B316" s="33">
        <v>43521</v>
      </c>
      <c r="C316" s="511">
        <v>0.46737440995859064</v>
      </c>
      <c r="D316" s="31" t="s">
        <v>350</v>
      </c>
      <c r="E316" s="604">
        <v>1</v>
      </c>
      <c r="F316" s="604">
        <v>0.39</v>
      </c>
      <c r="G316" s="604">
        <v>2.12</v>
      </c>
      <c r="H316" s="604">
        <v>1.18</v>
      </c>
      <c r="I316" s="31" t="s">
        <v>348</v>
      </c>
      <c r="J316" s="643">
        <v>2</v>
      </c>
      <c r="K316" s="31" t="s">
        <v>349</v>
      </c>
      <c r="L316" s="116">
        <v>1</v>
      </c>
      <c r="M316" s="116">
        <v>14.5</v>
      </c>
      <c r="N316" s="116">
        <v>129</v>
      </c>
      <c r="O316" s="643">
        <v>14</v>
      </c>
      <c r="P316" s="643">
        <v>130</v>
      </c>
      <c r="Q316" s="511">
        <v>1E-3</v>
      </c>
      <c r="R316" s="511">
        <v>5.0999999999999997E-2</v>
      </c>
      <c r="S316" s="511">
        <v>1.4999999999999999E-2</v>
      </c>
      <c r="T316" s="511">
        <v>1.2999999999999999E-2</v>
      </c>
      <c r="U316" s="31">
        <v>2</v>
      </c>
      <c r="V316" s="31">
        <v>1</v>
      </c>
      <c r="W316" s="29">
        <v>4</v>
      </c>
      <c r="X316" s="511">
        <v>4.9999999999999996E-2</v>
      </c>
      <c r="Y316" s="511">
        <v>1.3999999999999999E-2</v>
      </c>
      <c r="Z316" s="511">
        <v>1.2E-2</v>
      </c>
      <c r="AA316" s="643">
        <v>0.7</v>
      </c>
      <c r="AB316" s="32" t="s">
        <v>326</v>
      </c>
      <c r="AC316" s="643">
        <v>0.1</v>
      </c>
      <c r="AD316" s="32"/>
      <c r="AE316" s="536"/>
      <c r="AF316" s="536"/>
      <c r="AG316" s="532"/>
      <c r="AH316" s="32"/>
      <c r="AI316" s="603"/>
      <c r="AJ316" s="532"/>
      <c r="AK316" s="32"/>
      <c r="AL316" s="116"/>
      <c r="AM316" s="116"/>
      <c r="AN316" s="104">
        <v>0.12646625247830068</v>
      </c>
      <c r="AO316" s="11">
        <v>36.872</v>
      </c>
      <c r="AP316" s="11">
        <v>24.541399999999999</v>
      </c>
      <c r="AQ316" s="11">
        <v>55.082774000000001</v>
      </c>
      <c r="AR316" s="10">
        <v>1024.8978</v>
      </c>
      <c r="AS316" s="11">
        <v>7.0251999999999999</v>
      </c>
      <c r="AT316" s="10">
        <v>104.054</v>
      </c>
      <c r="AU316" s="11">
        <v>8.14</v>
      </c>
      <c r="AV316" s="11">
        <v>0.48470000000000002</v>
      </c>
      <c r="AW316" s="11">
        <v>0.76119999999999999</v>
      </c>
      <c r="AX316" s="11">
        <v>36.865400000000001</v>
      </c>
      <c r="AY316" s="11">
        <v>23.296299999999999</v>
      </c>
      <c r="AZ316" s="11">
        <v>53.729948</v>
      </c>
      <c r="BA316" s="10">
        <v>1025.3471999999999</v>
      </c>
      <c r="BB316" s="11">
        <v>6.9711999999999996</v>
      </c>
      <c r="BC316" s="10">
        <v>101.063</v>
      </c>
      <c r="BD316" s="11">
        <v>8.1509999999999998</v>
      </c>
      <c r="BE316" s="11">
        <v>1.2513000000000001</v>
      </c>
      <c r="BF316" s="11">
        <v>2.2827999999999999</v>
      </c>
      <c r="BG316" s="11">
        <v>7.6</v>
      </c>
    </row>
    <row r="317" spans="1:59">
      <c r="A317" s="29" t="s">
        <v>16</v>
      </c>
      <c r="B317" s="33">
        <v>43528</v>
      </c>
      <c r="C317" s="511">
        <v>0.79672306782124158</v>
      </c>
      <c r="D317" s="643">
        <v>0.8</v>
      </c>
      <c r="E317" s="604">
        <v>1</v>
      </c>
      <c r="F317" s="604">
        <v>0.79600000000000004</v>
      </c>
      <c r="G317" s="604">
        <v>2.2599999999999998</v>
      </c>
      <c r="H317" s="604">
        <v>0.91800000000000004</v>
      </c>
      <c r="I317" s="31" t="s">
        <v>348</v>
      </c>
      <c r="J317" s="643">
        <v>2</v>
      </c>
      <c r="K317" s="31" t="s">
        <v>349</v>
      </c>
      <c r="L317" s="116">
        <v>1</v>
      </c>
      <c r="M317" s="116">
        <v>13.8</v>
      </c>
      <c r="N317" s="116">
        <v>118</v>
      </c>
      <c r="O317" s="643">
        <v>14</v>
      </c>
      <c r="P317" s="643">
        <v>120</v>
      </c>
      <c r="Q317" s="511">
        <v>0</v>
      </c>
      <c r="R317" s="511">
        <v>4.7E-2</v>
      </c>
      <c r="S317" s="511">
        <v>1.2999999999999999E-2</v>
      </c>
      <c r="T317" s="511">
        <v>1.0999999999999999E-2</v>
      </c>
      <c r="U317" s="31">
        <v>2</v>
      </c>
      <c r="V317" s="31">
        <v>1</v>
      </c>
      <c r="W317" s="29">
        <v>4</v>
      </c>
      <c r="X317" s="511">
        <v>4.7E-2</v>
      </c>
      <c r="Y317" s="511">
        <v>1.2999999999999999E-2</v>
      </c>
      <c r="Z317" s="511">
        <v>1.0999999999999999E-2</v>
      </c>
      <c r="AA317" s="643">
        <v>0.7</v>
      </c>
      <c r="AB317" s="32" t="s">
        <v>326</v>
      </c>
      <c r="AC317" s="643">
        <v>0.1</v>
      </c>
      <c r="AD317" s="32"/>
      <c r="AE317" s="536"/>
      <c r="AF317" s="536"/>
      <c r="AG317" s="532"/>
      <c r="AH317" s="32"/>
      <c r="AI317" s="603"/>
      <c r="AJ317" s="532"/>
      <c r="AK317" s="32"/>
      <c r="AL317" s="116"/>
      <c r="AM317" s="116"/>
      <c r="AN317" s="104">
        <v>8.2803526912508335E-2</v>
      </c>
      <c r="AO317" s="11">
        <v>36.909799999999997</v>
      </c>
      <c r="AP317" s="11">
        <v>23.7653</v>
      </c>
      <c r="AQ317" s="11">
        <v>54.287705000000003</v>
      </c>
      <c r="AR317" s="10">
        <v>1025.1592000000001</v>
      </c>
      <c r="AS317" s="11">
        <v>6.952</v>
      </c>
      <c r="AT317" s="10">
        <v>101.631</v>
      </c>
      <c r="AU317" s="11">
        <v>8.1059999999999999</v>
      </c>
      <c r="AV317" s="11">
        <v>0.64539999999999997</v>
      </c>
      <c r="AW317" s="11">
        <v>0.76060000000000005</v>
      </c>
      <c r="AX317" s="11">
        <v>36.907800000000002</v>
      </c>
      <c r="AY317" s="11">
        <v>23.349599999999999</v>
      </c>
      <c r="AZ317" s="11">
        <v>53.842506</v>
      </c>
      <c r="BA317" s="10">
        <v>1025.3631</v>
      </c>
      <c r="BB317" s="11">
        <v>6.6384999999999996</v>
      </c>
      <c r="BC317" s="10">
        <v>96.352000000000004</v>
      </c>
      <c r="BD317" s="11">
        <v>8.1</v>
      </c>
      <c r="BE317" s="11">
        <v>1.4406000000000001</v>
      </c>
      <c r="BF317" s="11">
        <v>1.5033000000000001</v>
      </c>
      <c r="BG317" s="11">
        <v>7.4</v>
      </c>
    </row>
    <row r="318" spans="1:59">
      <c r="A318" s="29" t="s">
        <v>16</v>
      </c>
      <c r="B318" s="33">
        <v>43535</v>
      </c>
      <c r="C318" s="605">
        <v>0.71085034626978716</v>
      </c>
      <c r="D318" s="643">
        <v>0.7</v>
      </c>
      <c r="E318" s="604">
        <v>1</v>
      </c>
      <c r="F318" s="604">
        <v>0.97199999999999998</v>
      </c>
      <c r="G318" s="604">
        <v>3.25</v>
      </c>
      <c r="H318" s="604">
        <v>1.44</v>
      </c>
      <c r="I318" s="31" t="s">
        <v>348</v>
      </c>
      <c r="J318" s="643">
        <v>3</v>
      </c>
      <c r="K318" s="31" t="s">
        <v>349</v>
      </c>
      <c r="L318" s="116">
        <v>1</v>
      </c>
      <c r="M318" s="116">
        <v>14.5</v>
      </c>
      <c r="N318" s="116">
        <v>127</v>
      </c>
      <c r="O318" s="643">
        <v>14</v>
      </c>
      <c r="P318" s="643">
        <v>130</v>
      </c>
      <c r="Q318" s="511">
        <v>1E-3</v>
      </c>
      <c r="R318" s="511">
        <v>7.0000000000000007E-2</v>
      </c>
      <c r="S318" s="511">
        <v>2.1999999999999999E-2</v>
      </c>
      <c r="T318" s="511">
        <v>0.02</v>
      </c>
      <c r="U318" s="31">
        <v>2</v>
      </c>
      <c r="V318" s="31">
        <v>1</v>
      </c>
      <c r="W318" s="29">
        <v>4</v>
      </c>
      <c r="X318" s="511">
        <v>6.9000000000000006E-2</v>
      </c>
      <c r="Y318" s="511">
        <v>2.0999999999999998E-2</v>
      </c>
      <c r="Z318" s="511">
        <v>1.9E-2</v>
      </c>
      <c r="AA318" s="643">
        <v>1</v>
      </c>
      <c r="AB318" s="32" t="s">
        <v>326</v>
      </c>
      <c r="AC318" s="643">
        <v>0.2</v>
      </c>
      <c r="AD318" s="32"/>
      <c r="AE318" s="536"/>
      <c r="AF318" s="536"/>
      <c r="AG318" s="532"/>
      <c r="AH318" s="32"/>
      <c r="AI318" s="603"/>
      <c r="AJ318" s="532"/>
      <c r="AK318" s="32"/>
      <c r="AL318" s="116"/>
      <c r="AM318" s="116"/>
      <c r="AN318" s="104">
        <v>8.7187405642691965E-2</v>
      </c>
      <c r="AO318" s="11">
        <v>36.900199999999998</v>
      </c>
      <c r="AP318" s="11">
        <v>23.430900000000001</v>
      </c>
      <c r="AQ318" s="11">
        <v>53.912205</v>
      </c>
      <c r="AR318" s="10">
        <v>1025.2508</v>
      </c>
      <c r="AS318" s="11">
        <v>6.8818999999999999</v>
      </c>
      <c r="AT318" s="10">
        <v>100.02200000000001</v>
      </c>
      <c r="AU318" s="11">
        <v>8.1270000000000007</v>
      </c>
      <c r="AV318" s="11">
        <v>0.41049999999999998</v>
      </c>
      <c r="AW318" s="11">
        <v>0.67</v>
      </c>
      <c r="AX318" s="11">
        <v>36.896099999999997</v>
      </c>
      <c r="AY318" s="11">
        <v>23.266100000000002</v>
      </c>
      <c r="AZ318" s="11">
        <v>53.736896999999999</v>
      </c>
      <c r="BA318" s="10">
        <v>1025.3796</v>
      </c>
      <c r="BB318" s="11">
        <v>6.7173999999999996</v>
      </c>
      <c r="BC318" s="10">
        <v>97.35</v>
      </c>
      <c r="BD318" s="11">
        <v>8.1289999999999996</v>
      </c>
      <c r="BE318" s="11">
        <v>0.81379999999999997</v>
      </c>
      <c r="BF318" s="11">
        <v>1.7521</v>
      </c>
      <c r="BG318" s="11">
        <v>7.1</v>
      </c>
    </row>
    <row r="319" spans="1:59">
      <c r="A319" s="29" t="s">
        <v>16</v>
      </c>
      <c r="B319" s="33">
        <v>43542</v>
      </c>
      <c r="C319" s="511">
        <v>0.18372786045737041</v>
      </c>
      <c r="D319" s="31" t="s">
        <v>350</v>
      </c>
      <c r="E319" s="604">
        <v>1</v>
      </c>
      <c r="F319" s="604">
        <v>4.3299999999999998E-2</v>
      </c>
      <c r="G319" s="604">
        <v>2.86</v>
      </c>
      <c r="H319" s="604">
        <v>1.83</v>
      </c>
      <c r="I319" s="31" t="s">
        <v>348</v>
      </c>
      <c r="J319" s="643">
        <v>3</v>
      </c>
      <c r="K319" s="31" t="s">
        <v>349</v>
      </c>
      <c r="L319" s="116">
        <v>1</v>
      </c>
      <c r="M319" s="116">
        <v>16</v>
      </c>
      <c r="N319" s="116">
        <v>136</v>
      </c>
      <c r="O319" s="643">
        <v>16</v>
      </c>
      <c r="P319" s="643">
        <v>140</v>
      </c>
      <c r="Q319" s="116">
        <v>1E-3</v>
      </c>
      <c r="R319" s="116">
        <v>5.0999999999999997E-2</v>
      </c>
      <c r="S319" s="116">
        <v>1.7000000000000001E-2</v>
      </c>
      <c r="T319" s="116">
        <v>1.4999999999999999E-2</v>
      </c>
      <c r="U319" s="31">
        <v>2</v>
      </c>
      <c r="V319" s="31">
        <v>1</v>
      </c>
      <c r="W319" s="29">
        <v>4</v>
      </c>
      <c r="X319" s="511">
        <v>4.9999999999999996E-2</v>
      </c>
      <c r="Y319" s="511">
        <v>1.6E-2</v>
      </c>
      <c r="Z319" s="511">
        <v>1.3999999999999999E-2</v>
      </c>
      <c r="AA319" s="643">
        <v>0.7</v>
      </c>
      <c r="AB319" s="32" t="s">
        <v>326</v>
      </c>
      <c r="AC319" s="643">
        <v>0.2</v>
      </c>
      <c r="AD319" s="32"/>
      <c r="AE319" s="536"/>
      <c r="AF319" s="536"/>
      <c r="AG319" s="532"/>
      <c r="AH319" s="32"/>
      <c r="AI319" s="603"/>
      <c r="AJ319" s="532"/>
      <c r="AK319" s="32"/>
      <c r="AL319" s="116"/>
      <c r="AM319" s="116"/>
      <c r="AN319" s="104">
        <v>7.6471501531511929E-2</v>
      </c>
      <c r="AO319" s="11">
        <v>36.864800000000002</v>
      </c>
      <c r="AP319" s="11">
        <v>24.118600000000001</v>
      </c>
      <c r="AQ319" s="11">
        <v>54.612862999999997</v>
      </c>
      <c r="AR319" s="10">
        <v>1025.0193999999999</v>
      </c>
      <c r="AS319" s="11">
        <v>6.9661</v>
      </c>
      <c r="AT319" s="10">
        <v>102.431</v>
      </c>
      <c r="AU319" s="11">
        <v>8.0719999999999992</v>
      </c>
      <c r="AV319" s="11">
        <v>0.23630000000000001</v>
      </c>
      <c r="AW319" s="11">
        <v>0.74919999999999998</v>
      </c>
      <c r="AX319" s="11">
        <v>36.863900000000001</v>
      </c>
      <c r="AY319" s="11">
        <v>23.261399999999998</v>
      </c>
      <c r="AZ319" s="11">
        <v>53.690114999999999</v>
      </c>
      <c r="BA319" s="10">
        <v>1025.3558</v>
      </c>
      <c r="BB319" s="11">
        <v>6.8418999999999999</v>
      </c>
      <c r="BC319" s="10">
        <v>99.128</v>
      </c>
      <c r="BD319" s="11">
        <v>8.0730000000000004</v>
      </c>
      <c r="BE319" s="11">
        <v>0.74519999999999997</v>
      </c>
      <c r="BF319" s="11">
        <v>1.83</v>
      </c>
      <c r="BG319" s="11">
        <v>8.1</v>
      </c>
    </row>
    <row r="320" spans="1:59">
      <c r="A320" s="29" t="s">
        <v>16</v>
      </c>
      <c r="B320" s="33">
        <v>43549</v>
      </c>
      <c r="C320" s="511">
        <v>0.36809626540785351</v>
      </c>
      <c r="D320" s="31" t="s">
        <v>350</v>
      </c>
      <c r="E320" s="604">
        <v>1</v>
      </c>
      <c r="F320" s="604">
        <v>-0.156</v>
      </c>
      <c r="G320" s="604">
        <v>3.05</v>
      </c>
      <c r="H320" s="604">
        <v>0.248</v>
      </c>
      <c r="I320" s="31" t="s">
        <v>348</v>
      </c>
      <c r="J320" s="643">
        <v>3</v>
      </c>
      <c r="K320" s="31" t="s">
        <v>349</v>
      </c>
      <c r="L320" s="116">
        <v>1</v>
      </c>
      <c r="M320" s="116">
        <v>15.1</v>
      </c>
      <c r="N320" s="116">
        <v>111</v>
      </c>
      <c r="O320" s="643">
        <v>15</v>
      </c>
      <c r="P320" s="643">
        <v>110</v>
      </c>
      <c r="Q320" s="116">
        <v>1.0999999999999999E-2</v>
      </c>
      <c r="R320" s="116">
        <v>6.7000000000000004E-2</v>
      </c>
      <c r="S320" s="116">
        <v>2.9000000000000001E-2</v>
      </c>
      <c r="T320" s="116">
        <v>2.5999999999999999E-2</v>
      </c>
      <c r="U320" s="31">
        <v>2</v>
      </c>
      <c r="V320" s="31">
        <v>1</v>
      </c>
      <c r="W320" s="29">
        <v>4</v>
      </c>
      <c r="X320" s="511">
        <v>5.6000000000000008E-2</v>
      </c>
      <c r="Y320" s="511">
        <v>1.8000000000000002E-2</v>
      </c>
      <c r="Z320" s="511">
        <v>1.4999999999999999E-2</v>
      </c>
      <c r="AA320" s="643">
        <v>0.8</v>
      </c>
      <c r="AB320" s="32" t="s">
        <v>326</v>
      </c>
      <c r="AC320" s="643">
        <v>0.2</v>
      </c>
      <c r="AD320" s="32"/>
      <c r="AE320" s="536"/>
      <c r="AF320" s="536"/>
      <c r="AG320" s="532"/>
      <c r="AH320" s="32"/>
      <c r="AI320" s="603"/>
      <c r="AJ320" s="532"/>
      <c r="AK320" s="32"/>
      <c r="AL320" s="116"/>
      <c r="AM320" s="116"/>
      <c r="AN320" s="104">
        <v>7.3302980108520696E-2</v>
      </c>
      <c r="AO320" s="11">
        <v>36.889000000000003</v>
      </c>
      <c r="AP320" s="11">
        <v>23.049800000000001</v>
      </c>
      <c r="AQ320" s="11">
        <v>53.484873999999998</v>
      </c>
      <c r="AR320" s="10">
        <v>1025.3539000000001</v>
      </c>
      <c r="AS320" s="11">
        <v>6.9223999999999997</v>
      </c>
      <c r="AT320" s="10">
        <v>99.94</v>
      </c>
      <c r="AU320" s="11">
        <v>8.1110000000000007</v>
      </c>
      <c r="AV320" s="11">
        <v>0.4672</v>
      </c>
      <c r="AW320" s="11">
        <v>0.9446</v>
      </c>
      <c r="AX320" s="11">
        <v>36.883600000000001</v>
      </c>
      <c r="AY320" s="11">
        <v>22.921500000000002</v>
      </c>
      <c r="AZ320" s="11">
        <v>53.347920000000002</v>
      </c>
      <c r="BA320" s="10">
        <v>1025.4711</v>
      </c>
      <c r="BB320" s="11">
        <v>6.7832999999999997</v>
      </c>
      <c r="BC320" s="10">
        <v>97.710999999999999</v>
      </c>
      <c r="BD320" s="11">
        <v>8.1180000000000003</v>
      </c>
      <c r="BE320" s="11">
        <v>1.4785999999999999</v>
      </c>
      <c r="BF320" s="11">
        <v>1.6161000000000001</v>
      </c>
      <c r="BG320" s="11">
        <v>8.1999999999999993</v>
      </c>
    </row>
    <row r="321" spans="1:59">
      <c r="A321" s="29"/>
      <c r="B321" s="33"/>
      <c r="C321" s="511"/>
      <c r="D321" s="31"/>
      <c r="E321" s="604"/>
      <c r="F321" s="604"/>
      <c r="G321" s="604"/>
      <c r="H321" s="604"/>
      <c r="I321" s="31"/>
      <c r="J321" s="31"/>
      <c r="K321" s="31"/>
      <c r="L321" s="116"/>
      <c r="M321" s="116"/>
      <c r="N321" s="116"/>
      <c r="O321" s="31"/>
      <c r="P321" s="31"/>
      <c r="Q321" s="116"/>
      <c r="R321" s="116"/>
      <c r="S321" s="116"/>
      <c r="T321" s="116"/>
      <c r="U321" s="31"/>
      <c r="V321" s="31"/>
      <c r="W321" s="29"/>
      <c r="X321" s="511"/>
      <c r="Y321" s="511"/>
      <c r="Z321" s="511"/>
      <c r="AA321" s="32"/>
      <c r="AB321" s="32"/>
      <c r="AC321" s="32"/>
      <c r="AD321" s="32"/>
      <c r="AE321" s="536"/>
      <c r="AF321" s="536"/>
      <c r="AG321" s="532"/>
      <c r="AH321" s="32"/>
      <c r="AI321" s="603"/>
      <c r="AJ321" s="532"/>
      <c r="AK321" s="32"/>
      <c r="AL321" s="116"/>
      <c r="AM321" s="116"/>
      <c r="AN321" s="104"/>
      <c r="AO321" s="116"/>
      <c r="AP321" s="116"/>
      <c r="AQ321" s="116"/>
      <c r="AR321" s="116"/>
      <c r="AS321" s="116"/>
      <c r="AT321" s="116"/>
      <c r="AU321" s="116"/>
      <c r="AV321" s="116"/>
      <c r="AW321" s="116"/>
      <c r="AX321" s="116"/>
      <c r="AY321" s="116"/>
      <c r="AZ321" s="116"/>
      <c r="BA321" s="116"/>
      <c r="BB321" s="116"/>
      <c r="BC321" s="116"/>
      <c r="BD321" s="116"/>
      <c r="BE321" s="116"/>
      <c r="BF321" s="116"/>
      <c r="BG321" s="116"/>
    </row>
    <row r="322" spans="1:59">
      <c r="A322" s="29" t="s">
        <v>362</v>
      </c>
      <c r="B322" s="33">
        <v>43437</v>
      </c>
      <c r="C322" s="511">
        <v>0.63013740739560986</v>
      </c>
      <c r="D322" s="643">
        <v>0.6</v>
      </c>
      <c r="E322" s="29">
        <v>1</v>
      </c>
      <c r="F322" s="116">
        <v>0.39400000000000002</v>
      </c>
      <c r="G322" s="116">
        <v>2.85</v>
      </c>
      <c r="H322" s="116">
        <v>1.07</v>
      </c>
      <c r="I322" s="31" t="s">
        <v>348</v>
      </c>
      <c r="J322" s="643">
        <v>3</v>
      </c>
      <c r="K322" s="31" t="s">
        <v>349</v>
      </c>
      <c r="L322" s="29">
        <v>1</v>
      </c>
      <c r="M322" s="29">
        <v>14.5</v>
      </c>
      <c r="N322" s="29">
        <v>128</v>
      </c>
      <c r="O322" s="643">
        <v>14</v>
      </c>
      <c r="P322" s="643">
        <v>130</v>
      </c>
      <c r="Q322" s="511">
        <v>1E-3</v>
      </c>
      <c r="R322" s="511">
        <v>3.9E-2</v>
      </c>
      <c r="S322" s="511">
        <v>1.4E-2</v>
      </c>
      <c r="T322" s="511">
        <v>1.0999999999999999E-2</v>
      </c>
      <c r="U322" s="31">
        <v>2</v>
      </c>
      <c r="V322" s="31">
        <v>1</v>
      </c>
      <c r="W322" s="29">
        <v>4</v>
      </c>
      <c r="X322" s="511">
        <v>3.7999999999999999E-2</v>
      </c>
      <c r="Y322" s="511">
        <v>1.3000000000000001E-2</v>
      </c>
      <c r="Z322" s="511">
        <v>9.9999999999999985E-3</v>
      </c>
      <c r="AA322" s="643">
        <v>0.5</v>
      </c>
      <c r="AB322" s="32" t="s">
        <v>326</v>
      </c>
      <c r="AC322" s="643">
        <v>0.1</v>
      </c>
      <c r="AD322" s="32"/>
      <c r="AE322" s="536"/>
      <c r="AF322" s="536"/>
      <c r="AG322" s="532"/>
      <c r="AH322" s="32"/>
      <c r="AI322" s="532"/>
      <c r="AJ322" s="532"/>
      <c r="AK322" s="32"/>
      <c r="AL322" s="116"/>
      <c r="AM322" s="116"/>
      <c r="AN322" s="104">
        <v>9.1570515399022473E-2</v>
      </c>
      <c r="AO322" s="11">
        <v>35.893700000000003</v>
      </c>
      <c r="AP322" s="11">
        <v>20.839600000000001</v>
      </c>
      <c r="AQ322" s="11">
        <v>49.880335000000002</v>
      </c>
      <c r="AR322" s="10">
        <v>1025.2194999999999</v>
      </c>
      <c r="AS322" s="11">
        <v>8.9273000000000007</v>
      </c>
      <c r="AT322" s="10">
        <v>123.21899999999999</v>
      </c>
      <c r="AU322" s="11">
        <v>8.1999999999999993</v>
      </c>
      <c r="AV322" s="11">
        <v>0.50880000000000003</v>
      </c>
      <c r="AW322" s="11">
        <v>0.56859999999999999</v>
      </c>
      <c r="AX322" s="11">
        <v>35.865699999999997</v>
      </c>
      <c r="AY322" s="11">
        <v>19.752600000000001</v>
      </c>
      <c r="AZ322" s="11">
        <v>48.719521999999998</v>
      </c>
      <c r="BA322" s="10">
        <v>1025.5264</v>
      </c>
      <c r="BB322" s="11">
        <v>7.7835000000000001</v>
      </c>
      <c r="BC322" s="10">
        <v>105.31100000000001</v>
      </c>
      <c r="BD322" s="11">
        <v>8.1999999999999993</v>
      </c>
      <c r="BE322" s="11">
        <v>0.74729999999999996</v>
      </c>
      <c r="BF322" s="11">
        <v>1.0326</v>
      </c>
      <c r="BG322" s="11">
        <v>8</v>
      </c>
    </row>
    <row r="323" spans="1:59">
      <c r="A323" s="29" t="s">
        <v>362</v>
      </c>
      <c r="B323" s="33">
        <v>43444</v>
      </c>
      <c r="C323" s="511">
        <v>0.64752592502731188</v>
      </c>
      <c r="D323" s="643">
        <v>0.6</v>
      </c>
      <c r="E323" s="29">
        <v>1</v>
      </c>
      <c r="F323" s="116">
        <v>-5.85</v>
      </c>
      <c r="G323" s="116">
        <v>2.88</v>
      </c>
      <c r="H323" s="116">
        <v>1.0900000000000001</v>
      </c>
      <c r="I323" s="31" t="s">
        <v>348</v>
      </c>
      <c r="J323" s="643">
        <v>3</v>
      </c>
      <c r="K323" s="31" t="s">
        <v>349</v>
      </c>
      <c r="L323" s="29">
        <v>1</v>
      </c>
      <c r="M323" s="29">
        <v>15.3</v>
      </c>
      <c r="N323" s="29">
        <v>146</v>
      </c>
      <c r="O323" s="643">
        <v>15</v>
      </c>
      <c r="P323" s="643">
        <v>150</v>
      </c>
      <c r="Q323" s="29">
        <v>1E-3</v>
      </c>
      <c r="R323" s="29">
        <v>2.9000000000000001E-2</v>
      </c>
      <c r="S323" s="29">
        <v>0.01</v>
      </c>
      <c r="T323" s="29">
        <v>8.0000000000000002E-3</v>
      </c>
      <c r="U323" s="31">
        <v>2</v>
      </c>
      <c r="V323" s="31">
        <v>1</v>
      </c>
      <c r="W323" s="29">
        <v>4</v>
      </c>
      <c r="X323" s="511">
        <v>2.8000000000000001E-2</v>
      </c>
      <c r="Y323" s="511">
        <v>9.0000000000000011E-3</v>
      </c>
      <c r="Z323" s="511">
        <v>7.0000000000000001E-3</v>
      </c>
      <c r="AA323" s="643">
        <v>0.4</v>
      </c>
      <c r="AB323" s="32" t="s">
        <v>326</v>
      </c>
      <c r="AC323" s="32" t="s">
        <v>326</v>
      </c>
      <c r="AD323" s="32"/>
      <c r="AE323" s="536"/>
      <c r="AF323" s="536"/>
      <c r="AG323" s="532"/>
      <c r="AH323" s="32"/>
      <c r="AI323" s="532"/>
      <c r="AJ323" s="532"/>
      <c r="AK323" s="32"/>
      <c r="AL323" s="116"/>
      <c r="AM323" s="116"/>
      <c r="AN323" s="104">
        <v>8.0597044075185212E-2</v>
      </c>
      <c r="AO323" s="11">
        <v>36.066099999999999</v>
      </c>
      <c r="AP323" s="11">
        <v>21.113</v>
      </c>
      <c r="AQ323" s="11">
        <v>50.380313999999998</v>
      </c>
      <c r="AR323" s="10">
        <v>1025.278</v>
      </c>
      <c r="AS323" s="11">
        <v>7.3471000000000002</v>
      </c>
      <c r="AT323" s="10">
        <v>102.011</v>
      </c>
      <c r="AU323" s="11">
        <v>8.1999999999999993</v>
      </c>
      <c r="AV323" s="11">
        <v>0.57120000000000004</v>
      </c>
      <c r="AW323" s="11">
        <v>0.64049999999999996</v>
      </c>
      <c r="AX323" s="11">
        <v>36.023699999999998</v>
      </c>
      <c r="AY323" s="11">
        <v>20.6389</v>
      </c>
      <c r="AZ323" s="11">
        <v>49.835093000000001</v>
      </c>
      <c r="BA323" s="10">
        <v>1025.4128000000001</v>
      </c>
      <c r="BB323" s="11">
        <v>6.0587</v>
      </c>
      <c r="BC323" s="10">
        <v>83.387</v>
      </c>
      <c r="BD323" s="11">
        <v>8.1999999999999993</v>
      </c>
      <c r="BE323" s="11">
        <v>0.46060000000000001</v>
      </c>
      <c r="BF323" s="11">
        <v>0.75070000000000003</v>
      </c>
      <c r="BG323" s="11">
        <v>7.4</v>
      </c>
    </row>
    <row r="324" spans="1:59">
      <c r="A324" s="29" t="s">
        <v>362</v>
      </c>
      <c r="B324" s="33">
        <v>43451</v>
      </c>
      <c r="C324" s="511">
        <v>0.81955008927217787</v>
      </c>
      <c r="D324" s="643">
        <v>0.8</v>
      </c>
      <c r="E324" s="604">
        <v>1</v>
      </c>
      <c r="F324" s="604">
        <v>1.18</v>
      </c>
      <c r="G324" s="604">
        <v>3.65</v>
      </c>
      <c r="H324" s="604">
        <v>1.28</v>
      </c>
      <c r="I324" s="31" t="s">
        <v>348</v>
      </c>
      <c r="J324" s="643">
        <v>4</v>
      </c>
      <c r="K324" s="31" t="s">
        <v>349</v>
      </c>
      <c r="L324" s="116">
        <v>1</v>
      </c>
      <c r="M324" s="116">
        <v>14.2</v>
      </c>
      <c r="N324" s="116">
        <v>107</v>
      </c>
      <c r="O324" s="643">
        <v>14</v>
      </c>
      <c r="P324" s="643">
        <v>110</v>
      </c>
      <c r="Q324" s="29">
        <v>1E-3</v>
      </c>
      <c r="R324" s="29">
        <v>0.03</v>
      </c>
      <c r="S324" s="29">
        <v>1.0999999999999999E-2</v>
      </c>
      <c r="T324" s="29">
        <v>8.9999999999999993E-3</v>
      </c>
      <c r="U324" s="31">
        <v>2</v>
      </c>
      <c r="V324" s="31">
        <v>1</v>
      </c>
      <c r="W324" s="29">
        <v>4</v>
      </c>
      <c r="X324" s="511">
        <v>2.8999999999999998E-2</v>
      </c>
      <c r="Y324" s="511">
        <v>9.9999999999999985E-3</v>
      </c>
      <c r="Z324" s="511">
        <v>8.0000000000000002E-3</v>
      </c>
      <c r="AA324" s="643">
        <v>0.4</v>
      </c>
      <c r="AB324" s="32" t="s">
        <v>326</v>
      </c>
      <c r="AC324" s="32" t="s">
        <v>326</v>
      </c>
      <c r="AD324" s="32"/>
      <c r="AE324" s="536"/>
      <c r="AF324" s="536"/>
      <c r="AG324" s="532"/>
      <c r="AH324" s="32"/>
      <c r="AI324" s="532"/>
      <c r="AJ324" s="532"/>
      <c r="AK324" s="32"/>
      <c r="AL324" s="116"/>
      <c r="AM324" s="116"/>
      <c r="AN324" s="104">
        <v>8.5166638161044084E-2</v>
      </c>
      <c r="AO324" s="11">
        <v>36.203899999999997</v>
      </c>
      <c r="AP324" s="11">
        <v>21.5443</v>
      </c>
      <c r="AQ324" s="11">
        <v>51.006008999999999</v>
      </c>
      <c r="AR324" s="10">
        <v>1025.2619999999999</v>
      </c>
      <c r="AS324" s="11">
        <v>7.9074999999999998</v>
      </c>
      <c r="AT324" s="10">
        <v>110.733</v>
      </c>
      <c r="AU324" s="11">
        <v>8.2590000000000003</v>
      </c>
      <c r="AV324" s="11">
        <v>0.45979999999999999</v>
      </c>
      <c r="AW324" s="11">
        <v>0.6018</v>
      </c>
      <c r="AX324" s="11">
        <v>36.186199999999999</v>
      </c>
      <c r="AY324" s="11">
        <v>21.247699999999998</v>
      </c>
      <c r="AZ324" s="11">
        <v>50.675775000000002</v>
      </c>
      <c r="BA324" s="10">
        <v>1025.376</v>
      </c>
      <c r="BB324" s="11">
        <v>7.5114999999999998</v>
      </c>
      <c r="BC324" s="10">
        <v>104.62</v>
      </c>
      <c r="BD324" s="11">
        <v>8.2490000000000006</v>
      </c>
      <c r="BE324" s="11">
        <v>0.45660000000000001</v>
      </c>
      <c r="BF324" s="11">
        <v>0.83579999999999999</v>
      </c>
      <c r="BG324" s="11">
        <v>5.2</v>
      </c>
    </row>
    <row r="325" spans="1:59" ht="12.75">
      <c r="A325" s="29" t="s">
        <v>362</v>
      </c>
      <c r="B325" s="33">
        <v>43458</v>
      </c>
      <c r="C325" s="511">
        <v>0.59654659808573107</v>
      </c>
      <c r="D325" s="643">
        <v>0.6</v>
      </c>
      <c r="E325" s="604">
        <v>1</v>
      </c>
      <c r="F325" s="604">
        <v>0.504</v>
      </c>
      <c r="G325" s="604">
        <v>3.37</v>
      </c>
      <c r="H325" s="604">
        <v>0.89300000000000002</v>
      </c>
      <c r="I325" s="31" t="s">
        <v>348</v>
      </c>
      <c r="J325" s="643">
        <v>3</v>
      </c>
      <c r="K325" s="31" t="s">
        <v>349</v>
      </c>
      <c r="L325" s="604">
        <v>1</v>
      </c>
      <c r="M325" s="604">
        <v>13.3</v>
      </c>
      <c r="N325" s="604">
        <v>110</v>
      </c>
      <c r="O325" s="643">
        <v>13</v>
      </c>
      <c r="P325" s="643">
        <v>110</v>
      </c>
      <c r="Q325" s="116">
        <v>1E-3</v>
      </c>
      <c r="R325" s="116">
        <v>3.2000000000000001E-2</v>
      </c>
      <c r="S325" s="116">
        <v>1.0999999999999999E-2</v>
      </c>
      <c r="T325" s="116">
        <v>8.9999999999999993E-3</v>
      </c>
      <c r="U325" s="31">
        <v>2</v>
      </c>
      <c r="V325" s="31">
        <v>1</v>
      </c>
      <c r="W325" s="116">
        <v>4</v>
      </c>
      <c r="X325" s="511">
        <v>3.1E-2</v>
      </c>
      <c r="Y325" s="511">
        <v>9.9999999999999985E-3</v>
      </c>
      <c r="Z325" s="511">
        <v>8.0000000000000002E-3</v>
      </c>
      <c r="AA325" s="643">
        <v>0.4</v>
      </c>
      <c r="AB325" s="32" t="s">
        <v>326</v>
      </c>
      <c r="AC325" s="32" t="s">
        <v>326</v>
      </c>
      <c r="AD325" s="32"/>
      <c r="AE325" s="536"/>
      <c r="AF325" s="536"/>
      <c r="AG325" s="532"/>
      <c r="AH325" s="32"/>
      <c r="AI325" s="532"/>
      <c r="AJ325" s="532"/>
      <c r="AK325" s="32"/>
      <c r="AL325" s="116"/>
      <c r="AM325" s="116"/>
      <c r="AN325" s="104">
        <v>6.610462584249463E-2</v>
      </c>
      <c r="AO325" s="11">
        <v>36.4026</v>
      </c>
      <c r="AP325" s="11">
        <v>22.648199999999999</v>
      </c>
      <c r="AQ325" s="11">
        <v>52.429450000000003</v>
      </c>
      <c r="AR325" s="10">
        <v>1025.1010000000001</v>
      </c>
      <c r="AS325" s="11">
        <v>8.0030000000000001</v>
      </c>
      <c r="AT325" s="10">
        <v>114.411</v>
      </c>
      <c r="AU325" s="11">
        <v>8.2880000000000003</v>
      </c>
      <c r="AV325" s="11">
        <v>0.1482</v>
      </c>
      <c r="AW325" s="11">
        <v>0.53759999999999997</v>
      </c>
      <c r="AX325" s="11">
        <v>36.358800000000002</v>
      </c>
      <c r="AY325" s="11">
        <v>22.003</v>
      </c>
      <c r="AZ325" s="11">
        <v>51.691885999999997</v>
      </c>
      <c r="BA325" s="10">
        <v>1025.3018</v>
      </c>
      <c r="BB325" s="11">
        <v>7.4645999999999999</v>
      </c>
      <c r="BC325" s="10">
        <v>105.48099999999999</v>
      </c>
      <c r="BD325" s="11">
        <v>8.2669999999999995</v>
      </c>
      <c r="BE325" s="11">
        <v>0.2621</v>
      </c>
      <c r="BF325" s="11">
        <v>0.83109999999999995</v>
      </c>
      <c r="BG325" s="596" t="s">
        <v>275</v>
      </c>
    </row>
    <row r="326" spans="1:59">
      <c r="A326" s="29" t="s">
        <v>362</v>
      </c>
      <c r="B326" s="33">
        <v>43472</v>
      </c>
      <c r="C326" s="511">
        <v>0.35616753793586109</v>
      </c>
      <c r="D326" s="31" t="s">
        <v>350</v>
      </c>
      <c r="E326" s="604">
        <v>1</v>
      </c>
      <c r="F326" s="604">
        <v>0.68700000000000006</v>
      </c>
      <c r="G326" s="604">
        <v>3.1</v>
      </c>
      <c r="H326" s="604">
        <v>1.21</v>
      </c>
      <c r="I326" s="31" t="s">
        <v>348</v>
      </c>
      <c r="J326" s="643">
        <v>3</v>
      </c>
      <c r="K326" s="31" t="s">
        <v>349</v>
      </c>
      <c r="L326" s="604">
        <v>1</v>
      </c>
      <c r="M326" s="604">
        <v>14.4</v>
      </c>
      <c r="N326" s="604">
        <v>103</v>
      </c>
      <c r="O326" s="643">
        <v>14</v>
      </c>
      <c r="P326" s="643">
        <v>100</v>
      </c>
      <c r="Q326" s="116">
        <v>1E-3</v>
      </c>
      <c r="R326" s="116">
        <v>0.05</v>
      </c>
      <c r="S326" s="116">
        <v>1.6E-2</v>
      </c>
      <c r="T326" s="116">
        <v>1.4E-2</v>
      </c>
      <c r="U326" s="31">
        <v>2</v>
      </c>
      <c r="V326" s="31">
        <v>1</v>
      </c>
      <c r="W326" s="116">
        <v>6</v>
      </c>
      <c r="X326" s="511">
        <v>4.9000000000000002E-2</v>
      </c>
      <c r="Y326" s="511">
        <v>1.4999999999999999E-2</v>
      </c>
      <c r="Z326" s="511">
        <v>1.3000000000000001E-2</v>
      </c>
      <c r="AA326" s="643">
        <v>0.5</v>
      </c>
      <c r="AB326" s="32" t="s">
        <v>326</v>
      </c>
      <c r="AC326" s="643">
        <v>0.1</v>
      </c>
      <c r="AD326" s="32"/>
      <c r="AE326" s="536"/>
      <c r="AF326" s="536"/>
      <c r="AG326" s="532"/>
      <c r="AH326" s="32"/>
      <c r="AI326" s="532"/>
      <c r="AJ326" s="532"/>
      <c r="AK326" s="32"/>
      <c r="AL326" s="116"/>
      <c r="AM326" s="116"/>
      <c r="AN326" s="104">
        <v>7.752470951738108E-2</v>
      </c>
      <c r="AO326" s="11">
        <v>36.527500000000003</v>
      </c>
      <c r="AP326" s="11">
        <v>22.978999999999999</v>
      </c>
      <c r="AQ326" s="11">
        <v>52.943564000000002</v>
      </c>
      <c r="AR326" s="10">
        <v>1025.0998999999999</v>
      </c>
      <c r="AS326" s="11">
        <v>7.6007999999999996</v>
      </c>
      <c r="AT326" s="10">
        <v>109.37</v>
      </c>
      <c r="AU326" s="11">
        <v>8.2620000000000005</v>
      </c>
      <c r="AV326" s="11">
        <v>0.14779999999999999</v>
      </c>
      <c r="AW326" s="11">
        <v>0.56899999999999995</v>
      </c>
      <c r="AX326" s="11">
        <v>36.4955</v>
      </c>
      <c r="AY326" s="11">
        <v>22.431899999999999</v>
      </c>
      <c r="AZ326" s="11">
        <v>52.321528999999998</v>
      </c>
      <c r="BA326" s="10">
        <v>1025.2774999999999</v>
      </c>
      <c r="BB326" s="11">
        <v>7.2416</v>
      </c>
      <c r="BC326" s="10">
        <v>103.18899999999999</v>
      </c>
      <c r="BD326" s="11">
        <v>8.2560000000000002</v>
      </c>
      <c r="BE326" s="11">
        <v>0.28079999999999999</v>
      </c>
      <c r="BF326" s="11">
        <v>0.89</v>
      </c>
      <c r="BG326" s="11">
        <v>8.1999999999999993</v>
      </c>
    </row>
    <row r="327" spans="1:59">
      <c r="A327" s="29" t="s">
        <v>362</v>
      </c>
      <c r="B327" s="33">
        <v>43479</v>
      </c>
      <c r="C327" s="511">
        <v>0.14047440803915248</v>
      </c>
      <c r="D327" s="31" t="s">
        <v>350</v>
      </c>
      <c r="E327" s="604">
        <v>1</v>
      </c>
      <c r="F327" s="604">
        <v>0.115</v>
      </c>
      <c r="G327" s="604">
        <v>2.58</v>
      </c>
      <c r="H327" s="604">
        <v>7.5399999999999995E-2</v>
      </c>
      <c r="I327" s="31" t="s">
        <v>348</v>
      </c>
      <c r="J327" s="643">
        <v>3</v>
      </c>
      <c r="K327" s="31" t="s">
        <v>349</v>
      </c>
      <c r="L327" s="604">
        <v>1</v>
      </c>
      <c r="M327" s="604">
        <v>13.4</v>
      </c>
      <c r="N327" s="604">
        <v>99.4</v>
      </c>
      <c r="O327" s="643">
        <v>13</v>
      </c>
      <c r="P327" s="643">
        <v>100</v>
      </c>
      <c r="Q327" s="511">
        <v>0</v>
      </c>
      <c r="R327" s="511">
        <v>3.5999999999999997E-2</v>
      </c>
      <c r="S327" s="511">
        <v>1.0999999999999999E-2</v>
      </c>
      <c r="T327" s="511">
        <v>0.01</v>
      </c>
      <c r="U327" s="31">
        <v>2</v>
      </c>
      <c r="V327" s="31">
        <v>1</v>
      </c>
      <c r="W327" s="29">
        <v>4</v>
      </c>
      <c r="X327" s="511">
        <v>3.5999999999999997E-2</v>
      </c>
      <c r="Y327" s="511">
        <v>1.0999999999999999E-2</v>
      </c>
      <c r="Z327" s="511">
        <v>0.01</v>
      </c>
      <c r="AA327" s="643">
        <v>0.5</v>
      </c>
      <c r="AB327" s="32" t="s">
        <v>326</v>
      </c>
      <c r="AC327" s="643">
        <v>0.1</v>
      </c>
      <c r="AD327" s="32"/>
      <c r="AE327" s="536"/>
      <c r="AF327" s="536"/>
      <c r="AG327" s="532"/>
      <c r="AH327" s="32"/>
      <c r="AI327" s="532"/>
      <c r="AJ327" s="532"/>
      <c r="AK327" s="32"/>
      <c r="AL327" s="116"/>
      <c r="AM327" s="116"/>
      <c r="AN327" s="104">
        <v>8.9765325400175719E-2</v>
      </c>
      <c r="AO327" s="11">
        <v>36.445799999999998</v>
      </c>
      <c r="AP327" s="11">
        <v>22.9559</v>
      </c>
      <c r="AQ327" s="11">
        <v>52.813732999999999</v>
      </c>
      <c r="AR327" s="10">
        <v>1025.0456999999999</v>
      </c>
      <c r="AS327" s="11">
        <v>6.532</v>
      </c>
      <c r="AT327" s="10">
        <v>93.908000000000001</v>
      </c>
      <c r="AU327" s="11">
        <v>8.1679999999999993</v>
      </c>
      <c r="AV327" s="11">
        <v>1.3871</v>
      </c>
      <c r="AW327" s="11">
        <v>0.50739999999999996</v>
      </c>
      <c r="AX327" s="11">
        <v>36.522100000000002</v>
      </c>
      <c r="AY327" s="11">
        <v>22.840499999999999</v>
      </c>
      <c r="AZ327" s="11">
        <v>52.791662000000002</v>
      </c>
      <c r="BA327" s="10">
        <v>1025.1703</v>
      </c>
      <c r="BB327" s="11">
        <v>6.0038999999999998</v>
      </c>
      <c r="BC327" s="10">
        <v>86.18</v>
      </c>
      <c r="BD327" s="11">
        <v>8.1419999999999995</v>
      </c>
      <c r="BE327" s="11">
        <v>0.39350000000000002</v>
      </c>
      <c r="BF327" s="11">
        <v>0.64070000000000005</v>
      </c>
      <c r="BG327" s="11">
        <v>6.9</v>
      </c>
    </row>
    <row r="328" spans="1:59">
      <c r="A328" s="29" t="s">
        <v>362</v>
      </c>
      <c r="B328" s="33">
        <v>43486</v>
      </c>
      <c r="C328" s="511">
        <v>0.2420256799512715</v>
      </c>
      <c r="D328" s="31" t="s">
        <v>350</v>
      </c>
      <c r="E328" s="604">
        <v>1</v>
      </c>
      <c r="F328" s="604">
        <v>-1.07</v>
      </c>
      <c r="G328" s="604">
        <v>2.74</v>
      </c>
      <c r="H328" s="604">
        <v>0.79900000000000004</v>
      </c>
      <c r="I328" s="31" t="s">
        <v>348</v>
      </c>
      <c r="J328" s="643">
        <v>3</v>
      </c>
      <c r="K328" s="31" t="s">
        <v>349</v>
      </c>
      <c r="L328" s="604">
        <v>1</v>
      </c>
      <c r="M328" s="604">
        <v>14.2</v>
      </c>
      <c r="N328" s="604">
        <v>113</v>
      </c>
      <c r="O328" s="643">
        <v>14</v>
      </c>
      <c r="P328" s="643">
        <v>110</v>
      </c>
      <c r="Q328" s="511">
        <v>0</v>
      </c>
      <c r="R328" s="511">
        <v>0.04</v>
      </c>
      <c r="S328" s="511">
        <v>1.2E-2</v>
      </c>
      <c r="T328" s="511">
        <v>0.01</v>
      </c>
      <c r="U328" s="31">
        <v>2</v>
      </c>
      <c r="V328" s="31">
        <v>1</v>
      </c>
      <c r="W328" s="29">
        <v>4</v>
      </c>
      <c r="X328" s="511">
        <v>0.04</v>
      </c>
      <c r="Y328" s="511">
        <v>1.2E-2</v>
      </c>
      <c r="Z328" s="511">
        <v>0.01</v>
      </c>
      <c r="AA328" s="643">
        <v>0.6</v>
      </c>
      <c r="AB328" s="32" t="s">
        <v>326</v>
      </c>
      <c r="AC328" s="643">
        <v>0.1</v>
      </c>
      <c r="AD328" s="32"/>
      <c r="AE328" s="536"/>
      <c r="AF328" s="536"/>
      <c r="AG328" s="532"/>
      <c r="AH328" s="32"/>
      <c r="AI328" s="536"/>
      <c r="AJ328" s="536"/>
      <c r="AK328" s="532"/>
      <c r="AL328" s="532"/>
      <c r="AM328" s="32"/>
      <c r="AN328" s="104">
        <v>7.8763257733727332E-2</v>
      </c>
      <c r="AO328" s="11">
        <v>36.624299999999998</v>
      </c>
      <c r="AP328" s="11">
        <v>23.471900000000002</v>
      </c>
      <c r="AQ328" s="11">
        <v>53.598579999999998</v>
      </c>
      <c r="AR328" s="10">
        <v>1025.0293999999999</v>
      </c>
      <c r="AS328" s="11">
        <v>7.2751000000000001</v>
      </c>
      <c r="AT328" s="10">
        <v>105.64400000000001</v>
      </c>
      <c r="AU328" s="11">
        <v>8.0630000000000006</v>
      </c>
      <c r="AV328" s="11">
        <v>0.21540000000000001</v>
      </c>
      <c r="AW328" s="11">
        <v>0.56420000000000003</v>
      </c>
      <c r="AX328" s="11">
        <v>36.622300000000003</v>
      </c>
      <c r="AY328" s="11">
        <v>23.152799999999999</v>
      </c>
      <c r="AZ328" s="11">
        <v>53.257137</v>
      </c>
      <c r="BA328" s="10">
        <v>1025.1676</v>
      </c>
      <c r="BB328" s="11">
        <v>6.8387000000000002</v>
      </c>
      <c r="BC328" s="10">
        <v>98.757000000000005</v>
      </c>
      <c r="BD328" s="11">
        <v>8.048</v>
      </c>
      <c r="BE328" s="11">
        <v>0.72489999999999999</v>
      </c>
      <c r="BF328" s="11">
        <v>0.96360000000000001</v>
      </c>
      <c r="BG328" s="11">
        <v>7.3</v>
      </c>
    </row>
    <row r="329" spans="1:59">
      <c r="A329" s="29" t="s">
        <v>362</v>
      </c>
      <c r="B329" s="33">
        <v>43494</v>
      </c>
      <c r="C329" s="511">
        <v>1.0256636087373645</v>
      </c>
      <c r="D329" s="643">
        <v>1</v>
      </c>
      <c r="E329" s="604">
        <v>1</v>
      </c>
      <c r="F329" s="604">
        <v>0.75800000000000001</v>
      </c>
      <c r="G329" s="604">
        <v>3.14</v>
      </c>
      <c r="H329" s="604">
        <v>0.625</v>
      </c>
      <c r="I329" s="31" t="s">
        <v>348</v>
      </c>
      <c r="J329" s="643">
        <v>3</v>
      </c>
      <c r="K329" s="31" t="s">
        <v>349</v>
      </c>
      <c r="L329" s="604">
        <v>1</v>
      </c>
      <c r="M329" s="604">
        <v>14.1</v>
      </c>
      <c r="N329" s="604">
        <v>135</v>
      </c>
      <c r="O329" s="643">
        <v>14</v>
      </c>
      <c r="P329" s="643">
        <v>140</v>
      </c>
      <c r="Q329" s="511">
        <v>1E-3</v>
      </c>
      <c r="R329" s="511">
        <v>2.9000000000000001E-2</v>
      </c>
      <c r="S329" s="511">
        <v>8.9999999999999993E-3</v>
      </c>
      <c r="T329" s="511">
        <v>7.0000000000000001E-3</v>
      </c>
      <c r="U329" s="31">
        <v>2</v>
      </c>
      <c r="V329" s="31">
        <v>1</v>
      </c>
      <c r="W329" s="29">
        <v>4</v>
      </c>
      <c r="X329" s="511">
        <v>2.8000000000000001E-2</v>
      </c>
      <c r="Y329" s="511">
        <v>8.0000000000000002E-3</v>
      </c>
      <c r="Z329" s="511">
        <v>6.0000000000000001E-3</v>
      </c>
      <c r="AA329" s="643">
        <v>0.4</v>
      </c>
      <c r="AB329" s="32" t="s">
        <v>326</v>
      </c>
      <c r="AC329" s="32" t="s">
        <v>326</v>
      </c>
      <c r="AD329" s="32"/>
      <c r="AE329" s="536"/>
      <c r="AF329" s="536"/>
      <c r="AG329" s="532"/>
      <c r="AH329" s="32"/>
      <c r="AI329" s="532"/>
      <c r="AJ329" s="532"/>
      <c r="AK329" s="32"/>
      <c r="AL329" s="116"/>
      <c r="AM329" s="116"/>
      <c r="AN329" s="104">
        <v>7.471871598764121E-2</v>
      </c>
      <c r="AO329" s="11">
        <v>36.722000000000001</v>
      </c>
      <c r="AP329" s="11">
        <v>22.672799999999999</v>
      </c>
      <c r="AQ329" s="11">
        <v>52.864078999999997</v>
      </c>
      <c r="AR329" s="10">
        <v>1025.336</v>
      </c>
      <c r="AS329" s="11">
        <v>7.2511000000000001</v>
      </c>
      <c r="AT329" s="10">
        <v>103.899</v>
      </c>
      <c r="AU329" s="11">
        <v>8.0739999999999998</v>
      </c>
      <c r="AV329" s="11">
        <v>0.33079999999999998</v>
      </c>
      <c r="AW329" s="11">
        <v>0.28789999999999999</v>
      </c>
      <c r="AX329" s="11">
        <v>36.75</v>
      </c>
      <c r="AY329" s="11">
        <v>22.6754</v>
      </c>
      <c r="AZ329" s="11">
        <v>52.905712999999999</v>
      </c>
      <c r="BA329" s="10">
        <v>1025.3867</v>
      </c>
      <c r="BB329" s="11">
        <v>6.9615999999999998</v>
      </c>
      <c r="BC329" s="10">
        <v>99.771000000000001</v>
      </c>
      <c r="BD329" s="11">
        <v>8.06</v>
      </c>
      <c r="BE329" s="11">
        <v>0.21199999999999999</v>
      </c>
      <c r="BF329" s="11">
        <v>0.55220000000000002</v>
      </c>
      <c r="BG329" s="11">
        <v>6.8</v>
      </c>
    </row>
    <row r="330" spans="1:59">
      <c r="A330" s="29" t="s">
        <v>362</v>
      </c>
      <c r="B330" s="33">
        <v>43500</v>
      </c>
      <c r="C330" s="511">
        <v>0.28700702466065148</v>
      </c>
      <c r="D330" s="31" t="s">
        <v>350</v>
      </c>
      <c r="E330" s="604">
        <v>1</v>
      </c>
      <c r="F330" s="604">
        <v>-0.113</v>
      </c>
      <c r="G330" s="604">
        <v>2.52</v>
      </c>
      <c r="H330" s="604">
        <v>0.32900000000000001</v>
      </c>
      <c r="I330" s="31" t="s">
        <v>348</v>
      </c>
      <c r="J330" s="643">
        <v>3</v>
      </c>
      <c r="K330" s="31" t="s">
        <v>349</v>
      </c>
      <c r="L330" s="604">
        <v>1</v>
      </c>
      <c r="M330" s="604">
        <v>15.5</v>
      </c>
      <c r="N330" s="604">
        <v>115</v>
      </c>
      <c r="O330" s="643">
        <v>16</v>
      </c>
      <c r="P330" s="643">
        <v>120</v>
      </c>
      <c r="Q330" s="511">
        <v>1E-3</v>
      </c>
      <c r="R330" s="511">
        <v>6.2E-2</v>
      </c>
      <c r="S330" s="511">
        <v>1.9E-2</v>
      </c>
      <c r="T330" s="511">
        <v>1.6E-2</v>
      </c>
      <c r="U330" s="31">
        <v>2</v>
      </c>
      <c r="V330" s="31">
        <v>1</v>
      </c>
      <c r="W330" s="29">
        <v>4</v>
      </c>
      <c r="X330" s="511">
        <v>6.0999999999999999E-2</v>
      </c>
      <c r="Y330" s="511">
        <v>1.7999999999999999E-2</v>
      </c>
      <c r="Z330" s="511">
        <v>1.4999999999999999E-2</v>
      </c>
      <c r="AA330" s="643">
        <v>0.9</v>
      </c>
      <c r="AB330" s="32" t="s">
        <v>326</v>
      </c>
      <c r="AC330" s="643">
        <v>0.2</v>
      </c>
      <c r="AD330" s="32"/>
      <c r="AE330" s="536"/>
      <c r="AF330" s="536"/>
      <c r="AG330" s="532"/>
      <c r="AH330" s="32"/>
      <c r="AI330" s="532"/>
      <c r="AJ330" s="532"/>
      <c r="AK330" s="32"/>
      <c r="AL330" s="116"/>
      <c r="AM330" s="116"/>
      <c r="AN330" s="104">
        <v>8.9063460433806529E-2</v>
      </c>
      <c r="AO330" s="11">
        <v>36.801099999999998</v>
      </c>
      <c r="AP330" s="11">
        <v>22.815799999999999</v>
      </c>
      <c r="AQ330" s="11">
        <v>53.119340000000001</v>
      </c>
      <c r="AR330" s="10">
        <v>1025.3548000000001</v>
      </c>
      <c r="AS330" s="11">
        <v>7.2771999999999997</v>
      </c>
      <c r="AT330" s="10">
        <v>104.58199999999999</v>
      </c>
      <c r="AU330" s="11">
        <v>8.3030000000000008</v>
      </c>
      <c r="AV330" s="11">
        <v>0.70240000000000002</v>
      </c>
      <c r="AW330" s="11">
        <v>0.74209999999999998</v>
      </c>
      <c r="AX330" s="11">
        <v>36.7883</v>
      </c>
      <c r="AY330" s="11">
        <v>22.486499999999999</v>
      </c>
      <c r="AZ330" s="11">
        <v>52.750734000000001</v>
      </c>
      <c r="BA330" s="10">
        <v>1025.4654</v>
      </c>
      <c r="BB330" s="11">
        <v>7.2686999999999999</v>
      </c>
      <c r="BC330" s="10">
        <v>103.851</v>
      </c>
      <c r="BD330" s="11">
        <v>8.3190000000000008</v>
      </c>
      <c r="BE330" s="11">
        <v>1.0367</v>
      </c>
      <c r="BF330" s="11">
        <v>1.2089000000000001</v>
      </c>
      <c r="BG330" s="11">
        <v>4.9000000000000004</v>
      </c>
    </row>
    <row r="331" spans="1:59">
      <c r="A331" s="29" t="s">
        <v>362</v>
      </c>
      <c r="B331" s="33">
        <v>43507</v>
      </c>
      <c r="C331" s="511">
        <v>0.7210439180963677</v>
      </c>
      <c r="D331" s="643">
        <v>0.7</v>
      </c>
      <c r="E331" s="604">
        <v>1</v>
      </c>
      <c r="F331" s="604">
        <v>0.60299999999999998</v>
      </c>
      <c r="G331" s="604">
        <v>1.79</v>
      </c>
      <c r="H331" s="604">
        <v>0.99099999999999999</v>
      </c>
      <c r="I331" s="31" t="s">
        <v>348</v>
      </c>
      <c r="J331" s="31" t="s">
        <v>349</v>
      </c>
      <c r="K331" s="31" t="s">
        <v>349</v>
      </c>
      <c r="L331" s="116">
        <v>1</v>
      </c>
      <c r="M331" s="116">
        <v>16.600000000000001</v>
      </c>
      <c r="N331" s="116">
        <v>131</v>
      </c>
      <c r="O331" s="643">
        <v>17</v>
      </c>
      <c r="P331" s="643">
        <v>130</v>
      </c>
      <c r="Q331" s="511">
        <v>1E-3</v>
      </c>
      <c r="R331" s="511">
        <v>4.1000000000000002E-2</v>
      </c>
      <c r="S331" s="511">
        <v>1.2999999999999999E-2</v>
      </c>
      <c r="T331" s="511">
        <v>1.0999999999999999E-2</v>
      </c>
      <c r="U331" s="31">
        <v>2</v>
      </c>
      <c r="V331" s="31">
        <v>1</v>
      </c>
      <c r="W331" s="29">
        <v>4</v>
      </c>
      <c r="X331" s="511">
        <v>0.04</v>
      </c>
      <c r="Y331" s="511">
        <v>1.2E-2</v>
      </c>
      <c r="Z331" s="511">
        <v>9.9999999999999985E-3</v>
      </c>
      <c r="AA331" s="643">
        <v>0.6</v>
      </c>
      <c r="AB331" s="32" t="s">
        <v>326</v>
      </c>
      <c r="AC331" s="643">
        <v>0.1</v>
      </c>
      <c r="AD331" s="32"/>
      <c r="AE331" s="536"/>
      <c r="AF331" s="536"/>
      <c r="AG331" s="532"/>
      <c r="AH331" s="32"/>
      <c r="AI331" s="532"/>
      <c r="AJ331" s="532"/>
      <c r="AK331" s="32"/>
      <c r="AL331" s="116"/>
      <c r="AM331" s="116"/>
      <c r="AN331" s="104">
        <v>8.4560178237474956E-2</v>
      </c>
      <c r="AO331" s="11">
        <v>36.824399999999997</v>
      </c>
      <c r="AP331" s="11">
        <v>23.184899999999999</v>
      </c>
      <c r="AQ331" s="11">
        <v>53.547756</v>
      </c>
      <c r="AR331" s="10">
        <v>1025.2654</v>
      </c>
      <c r="AS331" s="11">
        <v>7.7074999999999996</v>
      </c>
      <c r="AT331" s="10">
        <v>111.496</v>
      </c>
      <c r="AU331" s="11">
        <v>8.1150000000000002</v>
      </c>
      <c r="AV331" s="11">
        <v>0.33850000000000002</v>
      </c>
      <c r="AW331" s="11">
        <v>0.65569999999999995</v>
      </c>
      <c r="AX331" s="11">
        <v>36.807899999999997</v>
      </c>
      <c r="AY331" s="11">
        <v>22.8843</v>
      </c>
      <c r="AZ331" s="11">
        <v>53.20675</v>
      </c>
      <c r="BA331" s="10">
        <v>1025.3876</v>
      </c>
      <c r="BB331" s="11">
        <v>7.1562999999999999</v>
      </c>
      <c r="BC331" s="10">
        <v>102.97199999999999</v>
      </c>
      <c r="BD331" s="11">
        <v>8.0960000000000001</v>
      </c>
      <c r="BE331" s="11">
        <v>0.84940000000000004</v>
      </c>
      <c r="BF331" s="11">
        <v>1.3204</v>
      </c>
      <c r="BG331" s="11">
        <v>7.8</v>
      </c>
    </row>
    <row r="332" spans="1:59">
      <c r="A332" s="29" t="s">
        <v>362</v>
      </c>
      <c r="B332" s="33">
        <v>43514</v>
      </c>
      <c r="C332" s="511">
        <v>0.25500972337028138</v>
      </c>
      <c r="D332" s="31" t="s">
        <v>350</v>
      </c>
      <c r="E332" s="604">
        <v>1</v>
      </c>
      <c r="F332" s="604">
        <v>1.24</v>
      </c>
      <c r="G332" s="604">
        <v>2.27</v>
      </c>
      <c r="H332" s="604">
        <v>1.1000000000000001</v>
      </c>
      <c r="I332" s="31" t="s">
        <v>348</v>
      </c>
      <c r="J332" s="643">
        <v>2</v>
      </c>
      <c r="K332" s="31" t="s">
        <v>349</v>
      </c>
      <c r="L332" s="116">
        <v>1</v>
      </c>
      <c r="M332" s="116">
        <v>15.6</v>
      </c>
      <c r="N332" s="116">
        <v>136</v>
      </c>
      <c r="O332" s="643">
        <v>16</v>
      </c>
      <c r="P332" s="643">
        <v>140</v>
      </c>
      <c r="Q332" s="511">
        <v>1E-3</v>
      </c>
      <c r="R332" s="511">
        <v>4.8000000000000001E-2</v>
      </c>
      <c r="S332" s="511">
        <v>1.4999999999999999E-2</v>
      </c>
      <c r="T332" s="511">
        <v>1.2999999999999999E-2</v>
      </c>
      <c r="U332" s="31">
        <v>2</v>
      </c>
      <c r="V332" s="31">
        <v>1</v>
      </c>
      <c r="W332" s="29">
        <v>4</v>
      </c>
      <c r="X332" s="511">
        <v>4.7E-2</v>
      </c>
      <c r="Y332" s="511">
        <v>1.3999999999999999E-2</v>
      </c>
      <c r="Z332" s="511">
        <v>1.2E-2</v>
      </c>
      <c r="AA332" s="643">
        <v>0.7</v>
      </c>
      <c r="AB332" s="32" t="s">
        <v>326</v>
      </c>
      <c r="AC332" s="643">
        <v>0.1</v>
      </c>
      <c r="AD332" s="32"/>
      <c r="AE332" s="536"/>
      <c r="AF332" s="536"/>
      <c r="AG332" s="532"/>
      <c r="AH332" s="32"/>
      <c r="AI332" s="603"/>
      <c r="AJ332" s="532"/>
      <c r="AK332" s="32"/>
      <c r="AL332" s="116"/>
      <c r="AM332" s="116"/>
      <c r="AN332" s="104">
        <v>8.438055743969658E-2</v>
      </c>
      <c r="AO332" s="11">
        <v>36.863599999999998</v>
      </c>
      <c r="AP332" s="11">
        <v>23.491299999999999</v>
      </c>
      <c r="AQ332" s="11">
        <v>53.930106000000002</v>
      </c>
      <c r="AR332" s="10">
        <v>1025.2050999999999</v>
      </c>
      <c r="AS332" s="11">
        <v>7.2774000000000001</v>
      </c>
      <c r="AT332" s="10">
        <v>105.858</v>
      </c>
      <c r="AU332" s="11">
        <v>8.1319999999999997</v>
      </c>
      <c r="AV332" s="11">
        <v>0.46360000000000001</v>
      </c>
      <c r="AW332" s="11">
        <v>1.1613</v>
      </c>
      <c r="AX332" s="11">
        <v>36.852600000000002</v>
      </c>
      <c r="AY332" s="11">
        <v>22.845700000000001</v>
      </c>
      <c r="AZ332" s="11">
        <v>53.222538999999998</v>
      </c>
      <c r="BA332" s="10">
        <v>1025.4331999999999</v>
      </c>
      <c r="BB332" s="11">
        <v>7.3312999999999997</v>
      </c>
      <c r="BC332" s="10">
        <v>105.44499999999999</v>
      </c>
      <c r="BD332" s="11">
        <v>8.1379999999999999</v>
      </c>
      <c r="BE332" s="11">
        <v>0.69569999999999999</v>
      </c>
      <c r="BF332" s="11">
        <v>1.1382000000000001</v>
      </c>
      <c r="BG332" s="11">
        <v>5.5</v>
      </c>
    </row>
    <row r="333" spans="1:59">
      <c r="A333" s="29" t="s">
        <v>362</v>
      </c>
      <c r="B333" s="33">
        <v>43521</v>
      </c>
      <c r="C333" s="511">
        <v>0.45902247979778371</v>
      </c>
      <c r="D333" s="31" t="s">
        <v>350</v>
      </c>
      <c r="E333" s="604">
        <v>1</v>
      </c>
      <c r="F333" s="604">
        <v>0.55200000000000005</v>
      </c>
      <c r="G333" s="604">
        <v>2.64</v>
      </c>
      <c r="H333" s="604">
        <v>1.04</v>
      </c>
      <c r="I333" s="31" t="s">
        <v>348</v>
      </c>
      <c r="J333" s="643">
        <v>3</v>
      </c>
      <c r="K333" s="31" t="s">
        <v>349</v>
      </c>
      <c r="L333" s="116">
        <v>1</v>
      </c>
      <c r="M333" s="116">
        <v>13.2</v>
      </c>
      <c r="N333" s="116">
        <v>134</v>
      </c>
      <c r="O333" s="643">
        <v>13</v>
      </c>
      <c r="P333" s="643">
        <v>130</v>
      </c>
      <c r="Q333" s="511">
        <v>0</v>
      </c>
      <c r="R333" s="511">
        <v>3.1E-2</v>
      </c>
      <c r="S333" s="511">
        <v>8.0000000000000002E-3</v>
      </c>
      <c r="T333" s="511">
        <v>7.0000000000000001E-3</v>
      </c>
      <c r="U333" s="31">
        <v>2</v>
      </c>
      <c r="V333" s="31">
        <v>1</v>
      </c>
      <c r="W333" s="29">
        <v>4</v>
      </c>
      <c r="X333" s="511">
        <v>3.1E-2</v>
      </c>
      <c r="Y333" s="511">
        <v>8.0000000000000002E-3</v>
      </c>
      <c r="Z333" s="511">
        <v>7.0000000000000001E-3</v>
      </c>
      <c r="AA333" s="643">
        <v>0.4</v>
      </c>
      <c r="AB333" s="32" t="s">
        <v>326</v>
      </c>
      <c r="AC333" s="32" t="s">
        <v>326</v>
      </c>
      <c r="AD333" s="32"/>
      <c r="AE333" s="536"/>
      <c r="AF333" s="536"/>
      <c r="AG333" s="532"/>
      <c r="AH333" s="32"/>
      <c r="AI333" s="603"/>
      <c r="AJ333" s="532"/>
      <c r="AK333" s="32"/>
      <c r="AL333" s="116"/>
      <c r="AM333" s="116"/>
      <c r="AN333" s="104">
        <v>8.5344233517793813E-2</v>
      </c>
      <c r="AO333" s="11">
        <v>36.859099999999998</v>
      </c>
      <c r="AP333" s="11">
        <v>24.602900000000002</v>
      </c>
      <c r="AQ333" s="11">
        <v>55.132733999999999</v>
      </c>
      <c r="AR333" s="10">
        <v>1024.8693000000001</v>
      </c>
      <c r="AS333" s="11">
        <v>7.2070999999999996</v>
      </c>
      <c r="AT333" s="10">
        <v>106.852</v>
      </c>
      <c r="AU333" s="11">
        <v>8.1509999999999998</v>
      </c>
      <c r="AV333" s="11">
        <v>0.182</v>
      </c>
      <c r="AW333" s="11">
        <v>0.66830000000000001</v>
      </c>
      <c r="AX333" s="11">
        <v>36.8812</v>
      </c>
      <c r="AY333" s="11">
        <v>23.4861</v>
      </c>
      <c r="AZ333" s="11">
        <v>53.952005999999997</v>
      </c>
      <c r="BA333" s="10">
        <v>1025.2645</v>
      </c>
      <c r="BB333" s="11">
        <v>7.1856999999999998</v>
      </c>
      <c r="BC333" s="10">
        <v>104.52500000000001</v>
      </c>
      <c r="BD333" s="11">
        <v>8.1539999999999999</v>
      </c>
      <c r="BE333" s="11">
        <v>0.53039999999999998</v>
      </c>
      <c r="BF333" s="11">
        <v>1.0375000000000001</v>
      </c>
      <c r="BG333" s="11">
        <v>7.8</v>
      </c>
    </row>
    <row r="334" spans="1:59">
      <c r="A334" s="29" t="s">
        <v>362</v>
      </c>
      <c r="B334" s="33">
        <v>43528</v>
      </c>
      <c r="C334" s="511">
        <v>0.67887418325941806</v>
      </c>
      <c r="D334" s="643">
        <v>0.7</v>
      </c>
      <c r="E334" s="604">
        <v>1</v>
      </c>
      <c r="F334" s="604">
        <v>0.73399999999999999</v>
      </c>
      <c r="G334" s="604">
        <v>2.2200000000000002</v>
      </c>
      <c r="H334" s="604">
        <v>1.1200000000000001</v>
      </c>
      <c r="I334" s="31" t="s">
        <v>348</v>
      </c>
      <c r="J334" s="643">
        <v>2</v>
      </c>
      <c r="K334" s="31" t="s">
        <v>349</v>
      </c>
      <c r="L334" s="116">
        <v>1</v>
      </c>
      <c r="M334" s="116">
        <v>12.7</v>
      </c>
      <c r="N334" s="116">
        <v>128</v>
      </c>
      <c r="O334" s="643">
        <v>13</v>
      </c>
      <c r="P334" s="643">
        <v>130</v>
      </c>
      <c r="Q334" s="511">
        <v>-1E-3</v>
      </c>
      <c r="R334" s="511">
        <v>2.5999999999999999E-2</v>
      </c>
      <c r="S334" s="511">
        <v>6.0000000000000001E-3</v>
      </c>
      <c r="T334" s="511">
        <v>5.0000000000000001E-3</v>
      </c>
      <c r="U334" s="31">
        <v>2</v>
      </c>
      <c r="V334" s="31">
        <v>1</v>
      </c>
      <c r="W334" s="29">
        <v>4</v>
      </c>
      <c r="X334" s="511">
        <v>2.7E-2</v>
      </c>
      <c r="Y334" s="511">
        <v>7.0000000000000001E-3</v>
      </c>
      <c r="Z334" s="511">
        <v>6.0000000000000001E-3</v>
      </c>
      <c r="AA334" s="643">
        <v>0.4</v>
      </c>
      <c r="AB334" s="32" t="s">
        <v>326</v>
      </c>
      <c r="AC334" s="32" t="s">
        <v>326</v>
      </c>
      <c r="AD334" s="32"/>
      <c r="AE334" s="536"/>
      <c r="AF334" s="536"/>
      <c r="AG334" s="532"/>
      <c r="AH334" s="32"/>
      <c r="AI334" s="603"/>
      <c r="AJ334" s="532"/>
      <c r="AK334" s="32"/>
      <c r="AL334" s="116"/>
      <c r="AM334" s="116"/>
      <c r="AN334" s="104">
        <v>7.1609444068908373E-2</v>
      </c>
      <c r="AO334" s="11">
        <v>36.875999999999998</v>
      </c>
      <c r="AP334" s="11">
        <v>24.029699999999998</v>
      </c>
      <c r="AQ334" s="11">
        <v>54.530906999999999</v>
      </c>
      <c r="AR334" s="10">
        <v>1025.0545999999999</v>
      </c>
      <c r="AS334" s="11">
        <v>6.9352999999999998</v>
      </c>
      <c r="AT334" s="10">
        <v>101.82899999999999</v>
      </c>
      <c r="AU334" s="11">
        <v>8.1129999999999995</v>
      </c>
      <c r="AV334" s="11">
        <v>0.17480000000000001</v>
      </c>
      <c r="AW334" s="11">
        <v>0.66830000000000001</v>
      </c>
      <c r="AX334" s="11">
        <v>36.884900000000002</v>
      </c>
      <c r="AY334" s="11">
        <v>23.337</v>
      </c>
      <c r="AZ334" s="11">
        <v>53.796182999999999</v>
      </c>
      <c r="BA334" s="10">
        <v>1025.3215</v>
      </c>
      <c r="BB334" s="11">
        <v>6.9577</v>
      </c>
      <c r="BC334" s="10">
        <v>100.95</v>
      </c>
      <c r="BD334" s="11">
        <v>8.1150000000000002</v>
      </c>
      <c r="BE334" s="11">
        <v>1.2354000000000001</v>
      </c>
      <c r="BF334" s="11">
        <v>1.1906000000000001</v>
      </c>
      <c r="BG334" s="11">
        <v>8.8000000000000007</v>
      </c>
    </row>
    <row r="335" spans="1:59">
      <c r="A335" s="29" t="s">
        <v>362</v>
      </c>
      <c r="B335" s="33">
        <v>43535</v>
      </c>
      <c r="C335" s="605">
        <v>0.82203945262265021</v>
      </c>
      <c r="D335" s="643">
        <v>0.8</v>
      </c>
      <c r="E335" s="604">
        <v>1</v>
      </c>
      <c r="F335" s="604">
        <v>0.78</v>
      </c>
      <c r="G335" s="604">
        <v>2.89</v>
      </c>
      <c r="H335" s="604">
        <v>1.36</v>
      </c>
      <c r="I335" s="31" t="s">
        <v>348</v>
      </c>
      <c r="J335" s="643">
        <v>3</v>
      </c>
      <c r="K335" s="31" t="s">
        <v>349</v>
      </c>
      <c r="L335" s="116">
        <v>1</v>
      </c>
      <c r="M335" s="116">
        <v>13.6</v>
      </c>
      <c r="N335" s="116">
        <v>133</v>
      </c>
      <c r="O335" s="643">
        <v>14</v>
      </c>
      <c r="P335" s="643">
        <v>130</v>
      </c>
      <c r="Q335" s="511">
        <v>2E-3</v>
      </c>
      <c r="R335" s="511">
        <v>5.8999999999999997E-2</v>
      </c>
      <c r="S335" s="511">
        <v>0.02</v>
      </c>
      <c r="T335" s="511">
        <v>1.7000000000000001E-2</v>
      </c>
      <c r="U335" s="31">
        <v>2</v>
      </c>
      <c r="V335" s="31">
        <v>1</v>
      </c>
      <c r="W335" s="29">
        <v>4</v>
      </c>
      <c r="X335" s="511">
        <v>5.6999999999999995E-2</v>
      </c>
      <c r="Y335" s="511">
        <v>1.8000000000000002E-2</v>
      </c>
      <c r="Z335" s="511">
        <v>1.5000000000000001E-2</v>
      </c>
      <c r="AA335" s="643">
        <v>0.8</v>
      </c>
      <c r="AB335" s="32" t="s">
        <v>326</v>
      </c>
      <c r="AC335" s="643">
        <v>0.2</v>
      </c>
      <c r="AD335" s="32"/>
      <c r="AE335" s="536"/>
      <c r="AF335" s="536"/>
      <c r="AG335" s="532"/>
      <c r="AH335" s="32"/>
      <c r="AI335" s="603"/>
      <c r="AJ335" s="532"/>
      <c r="AK335" s="32"/>
      <c r="AL335" s="116"/>
      <c r="AM335" s="116"/>
      <c r="AN335" s="104" t="s">
        <v>420</v>
      </c>
      <c r="AO335" s="11">
        <v>36.828299999999999</v>
      </c>
      <c r="AP335" s="11">
        <v>23.499300000000002</v>
      </c>
      <c r="AQ335" s="11">
        <v>53.893073999999999</v>
      </c>
      <c r="AR335" s="10">
        <v>1025.1759999999999</v>
      </c>
      <c r="AS335" s="11">
        <v>7.3609999999999998</v>
      </c>
      <c r="AT335" s="10">
        <v>107.068</v>
      </c>
      <c r="AU335" s="11">
        <v>8.1509999999999998</v>
      </c>
      <c r="AV335" s="11">
        <v>0.30709999999999998</v>
      </c>
      <c r="AW335" s="11">
        <v>0.77890000000000004</v>
      </c>
      <c r="AX335" s="11">
        <v>36.826000000000001</v>
      </c>
      <c r="AY335" s="11">
        <v>23.216000000000001</v>
      </c>
      <c r="AZ335" s="11">
        <v>53.588734000000002</v>
      </c>
      <c r="BA335" s="10">
        <v>1025.3081999999999</v>
      </c>
      <c r="BB335" s="11">
        <v>7.0229999999999997</v>
      </c>
      <c r="BC335" s="10">
        <v>101.649</v>
      </c>
      <c r="BD335" s="11">
        <v>8.1349999999999998</v>
      </c>
      <c r="BE335" s="11">
        <v>0.46579999999999999</v>
      </c>
      <c r="BF335" s="11">
        <v>1.4552</v>
      </c>
      <c r="BG335" s="11">
        <v>8.4</v>
      </c>
    </row>
    <row r="336" spans="1:59">
      <c r="A336" s="29" t="s">
        <v>362</v>
      </c>
      <c r="B336" s="33">
        <v>43542</v>
      </c>
      <c r="C336" s="511">
        <v>0.37724680780472064</v>
      </c>
      <c r="D336" s="31" t="s">
        <v>350</v>
      </c>
      <c r="E336" s="604">
        <v>1</v>
      </c>
      <c r="F336" s="604">
        <v>-0.17799999999999999</v>
      </c>
      <c r="G336" s="604">
        <v>3.29</v>
      </c>
      <c r="H336" s="604">
        <v>0.9</v>
      </c>
      <c r="I336" s="31" t="s">
        <v>348</v>
      </c>
      <c r="J336" s="643">
        <v>3</v>
      </c>
      <c r="K336" s="31" t="s">
        <v>349</v>
      </c>
      <c r="L336" s="116">
        <v>1</v>
      </c>
      <c r="M336" s="116">
        <v>16.100000000000001</v>
      </c>
      <c r="N336" s="116">
        <v>122</v>
      </c>
      <c r="O336" s="643">
        <v>16</v>
      </c>
      <c r="P336" s="643">
        <v>120</v>
      </c>
      <c r="Q336" s="116">
        <v>2E-3</v>
      </c>
      <c r="R336" s="116">
        <v>4.7E-2</v>
      </c>
      <c r="S336" s="116">
        <v>1.6E-2</v>
      </c>
      <c r="T336" s="116">
        <v>1.4E-2</v>
      </c>
      <c r="U336" s="31">
        <v>2</v>
      </c>
      <c r="V336" s="31">
        <v>1</v>
      </c>
      <c r="W336" s="29">
        <v>4</v>
      </c>
      <c r="X336" s="511">
        <v>4.4999999999999998E-2</v>
      </c>
      <c r="Y336" s="511">
        <v>1.4E-2</v>
      </c>
      <c r="Z336" s="511">
        <v>1.2E-2</v>
      </c>
      <c r="AA336" s="643">
        <v>0.6</v>
      </c>
      <c r="AB336" s="32" t="s">
        <v>326</v>
      </c>
      <c r="AC336" s="643">
        <v>0.1</v>
      </c>
      <c r="AD336" s="32"/>
      <c r="AE336" s="536"/>
      <c r="AF336" s="536"/>
      <c r="AG336" s="532"/>
      <c r="AH336" s="32"/>
      <c r="AI336" s="603"/>
      <c r="AJ336" s="532"/>
      <c r="AK336" s="32"/>
      <c r="AL336" s="116"/>
      <c r="AM336" s="116"/>
      <c r="AN336" s="104">
        <v>9.0336408865917261E-2</v>
      </c>
      <c r="AO336" s="11">
        <v>36.941200000000002</v>
      </c>
      <c r="AP336" s="11">
        <v>23.915600000000001</v>
      </c>
      <c r="AQ336" s="11">
        <v>54.492125000000001</v>
      </c>
      <c r="AR336" s="10">
        <v>1025.1380999999999</v>
      </c>
      <c r="AS336" s="11">
        <v>7.4306999999999999</v>
      </c>
      <c r="AT336" s="10">
        <v>108.93</v>
      </c>
      <c r="AU336" s="11">
        <v>8.1069999999999993</v>
      </c>
      <c r="AV336" s="11">
        <v>0.22020000000000001</v>
      </c>
      <c r="AW336" s="11">
        <v>0.8165</v>
      </c>
      <c r="AX336" s="11">
        <v>36.874200000000002</v>
      </c>
      <c r="AY336" s="11">
        <v>23.3127</v>
      </c>
      <c r="AZ336" s="11">
        <v>53.754727000000003</v>
      </c>
      <c r="BA336" s="10">
        <v>1025.3079</v>
      </c>
      <c r="BB336" s="11">
        <v>6.9409000000000001</v>
      </c>
      <c r="BC336" s="10">
        <v>100.658</v>
      </c>
      <c r="BD336" s="11">
        <v>8.0820000000000007</v>
      </c>
      <c r="BE336" s="11">
        <v>1.3058000000000001</v>
      </c>
      <c r="BF336" s="11">
        <v>1.7299</v>
      </c>
      <c r="BG336" s="11">
        <v>8.1</v>
      </c>
    </row>
    <row r="337" spans="1:59">
      <c r="A337" s="29" t="s">
        <v>362</v>
      </c>
      <c r="B337" s="33">
        <v>43549</v>
      </c>
      <c r="C337" s="511">
        <v>0.14016128030348227</v>
      </c>
      <c r="D337" s="31" t="s">
        <v>350</v>
      </c>
      <c r="E337" s="604">
        <v>1</v>
      </c>
      <c r="F337" s="604">
        <v>-4.4999999999999998E-2</v>
      </c>
      <c r="G337" s="604">
        <v>2.1800000000000002</v>
      </c>
      <c r="H337" s="604">
        <v>0.64800000000000002</v>
      </c>
      <c r="I337" s="31" t="s">
        <v>348</v>
      </c>
      <c r="J337" s="643">
        <v>2</v>
      </c>
      <c r="K337" s="31" t="s">
        <v>349</v>
      </c>
      <c r="L337" s="116">
        <v>1</v>
      </c>
      <c r="M337" s="116">
        <v>14.8</v>
      </c>
      <c r="N337" s="116">
        <v>107</v>
      </c>
      <c r="O337" s="643">
        <v>15</v>
      </c>
      <c r="P337" s="643">
        <v>110</v>
      </c>
      <c r="Q337" s="116">
        <v>2E-3</v>
      </c>
      <c r="R337" s="116">
        <v>4.2999999999999997E-2</v>
      </c>
      <c r="S337" s="116">
        <v>1.4E-2</v>
      </c>
      <c r="T337" s="116">
        <v>1.2999999999999999E-2</v>
      </c>
      <c r="U337" s="31">
        <v>2</v>
      </c>
      <c r="V337" s="31">
        <v>1</v>
      </c>
      <c r="W337" s="29">
        <v>4</v>
      </c>
      <c r="X337" s="511">
        <v>4.0999999999999995E-2</v>
      </c>
      <c r="Y337" s="511">
        <v>1.2E-2</v>
      </c>
      <c r="Z337" s="511">
        <v>1.0999999999999999E-2</v>
      </c>
      <c r="AA337" s="643">
        <v>0.6</v>
      </c>
      <c r="AB337" s="32" t="s">
        <v>326</v>
      </c>
      <c r="AC337" s="643">
        <v>0.1</v>
      </c>
      <c r="AD337" s="32"/>
      <c r="AE337" s="536"/>
      <c r="AF337" s="536"/>
      <c r="AG337" s="532"/>
      <c r="AH337" s="32"/>
      <c r="AI337" s="603"/>
      <c r="AJ337" s="532"/>
      <c r="AK337" s="32"/>
      <c r="AL337" s="116"/>
      <c r="AM337" s="116"/>
      <c r="AN337" s="104">
        <v>7.8017294429890208E-2</v>
      </c>
      <c r="AO337" s="11">
        <v>36.9116</v>
      </c>
      <c r="AP337" s="11">
        <v>22.99</v>
      </c>
      <c r="AQ337" s="11">
        <v>53.449188999999997</v>
      </c>
      <c r="AR337" s="10">
        <v>1025.3882000000001</v>
      </c>
      <c r="AS337" s="11">
        <v>7.0731000000000002</v>
      </c>
      <c r="AT337" s="10">
        <v>102.023</v>
      </c>
      <c r="AU337" s="11">
        <v>8.1189999999999998</v>
      </c>
      <c r="AV337" s="11">
        <v>0.59660000000000002</v>
      </c>
      <c r="AW337" s="11">
        <v>0.85240000000000005</v>
      </c>
      <c r="AX337" s="11">
        <v>36.929099999999998</v>
      </c>
      <c r="AY337" s="11">
        <v>22.605799999999999</v>
      </c>
      <c r="AZ337" s="11">
        <v>53.060716999999997</v>
      </c>
      <c r="BA337" s="10">
        <v>1025.5563</v>
      </c>
      <c r="BB337" s="11">
        <v>7.3815</v>
      </c>
      <c r="BC337" s="10">
        <v>105.77</v>
      </c>
      <c r="BD337" s="11">
        <v>8.1289999999999996</v>
      </c>
      <c r="BE337" s="11">
        <v>0.73819999999999997</v>
      </c>
      <c r="BF337" s="11">
        <v>1.0603</v>
      </c>
      <c r="BG337" s="11">
        <v>7.1</v>
      </c>
    </row>
    <row r="338" spans="1:59">
      <c r="A338" s="29"/>
      <c r="B338" s="33"/>
      <c r="C338" s="511"/>
      <c r="D338" s="31"/>
      <c r="E338" s="604"/>
      <c r="F338" s="604"/>
      <c r="G338" s="604"/>
      <c r="H338" s="604"/>
      <c r="I338" s="31"/>
      <c r="J338" s="31"/>
      <c r="K338" s="31"/>
      <c r="L338" s="116"/>
      <c r="M338" s="116"/>
      <c r="N338" s="116"/>
      <c r="O338" s="31"/>
      <c r="P338" s="31"/>
      <c r="Q338" s="116"/>
      <c r="R338" s="116"/>
      <c r="S338" s="116"/>
      <c r="T338" s="116"/>
      <c r="U338" s="31"/>
      <c r="V338" s="31"/>
      <c r="W338" s="29"/>
      <c r="X338" s="511"/>
      <c r="Y338" s="511"/>
      <c r="Z338" s="511"/>
      <c r="AA338" s="32"/>
      <c r="AB338" s="32"/>
      <c r="AC338" s="32"/>
      <c r="AD338" s="32"/>
      <c r="AE338" s="536"/>
      <c r="AF338" s="536"/>
      <c r="AG338" s="532"/>
      <c r="AH338" s="32"/>
      <c r="AI338" s="603"/>
      <c r="AJ338" s="532"/>
      <c r="AK338" s="32"/>
      <c r="AL338" s="116"/>
      <c r="AM338" s="116"/>
      <c r="AN338" s="104"/>
      <c r="AO338" s="116"/>
      <c r="AP338" s="116"/>
      <c r="AQ338" s="116"/>
      <c r="AR338" s="116"/>
      <c r="AS338" s="116"/>
      <c r="AT338" s="116"/>
      <c r="AU338" s="116"/>
      <c r="AV338" s="116"/>
      <c r="AW338" s="116"/>
      <c r="AX338" s="116"/>
      <c r="AY338" s="116"/>
      <c r="AZ338" s="116"/>
      <c r="BA338" s="116"/>
      <c r="BB338" s="116"/>
      <c r="BC338" s="116"/>
      <c r="BD338" s="116"/>
      <c r="BE338" s="116"/>
      <c r="BF338" s="116"/>
      <c r="BG338" s="116"/>
    </row>
    <row r="339" spans="1:59">
      <c r="A339" s="29" t="s">
        <v>363</v>
      </c>
      <c r="B339" s="33">
        <v>43437</v>
      </c>
      <c r="C339" s="511">
        <v>0.3734636175312645</v>
      </c>
      <c r="D339" s="31" t="s">
        <v>350</v>
      </c>
      <c r="E339" s="29">
        <v>1</v>
      </c>
      <c r="F339" s="116">
        <v>-0.46500000000000002</v>
      </c>
      <c r="G339" s="116">
        <v>3.44</v>
      </c>
      <c r="H339" s="116">
        <v>0.94499999999999995</v>
      </c>
      <c r="I339" s="31" t="s">
        <v>348</v>
      </c>
      <c r="J339" s="643">
        <v>3</v>
      </c>
      <c r="K339" s="31" t="s">
        <v>349</v>
      </c>
      <c r="L339" s="29">
        <v>1</v>
      </c>
      <c r="M339" s="29">
        <v>14.1</v>
      </c>
      <c r="N339" s="29">
        <v>94.1</v>
      </c>
      <c r="O339" s="643">
        <v>14</v>
      </c>
      <c r="P339" s="643">
        <v>90</v>
      </c>
      <c r="Q339" s="511">
        <v>0</v>
      </c>
      <c r="R339" s="511">
        <v>2.3E-2</v>
      </c>
      <c r="S339" s="511">
        <v>8.0000000000000002E-3</v>
      </c>
      <c r="T339" s="511">
        <v>6.0000000000000001E-3</v>
      </c>
      <c r="U339" s="31">
        <v>2</v>
      </c>
      <c r="V339" s="31">
        <v>1</v>
      </c>
      <c r="W339" s="29">
        <v>4</v>
      </c>
      <c r="X339" s="511">
        <v>2.3E-2</v>
      </c>
      <c r="Y339" s="511">
        <v>8.0000000000000002E-3</v>
      </c>
      <c r="Z339" s="511">
        <v>6.0000000000000001E-3</v>
      </c>
      <c r="AA339" s="643">
        <v>0.3</v>
      </c>
      <c r="AB339" s="32" t="s">
        <v>326</v>
      </c>
      <c r="AC339" s="32" t="s">
        <v>326</v>
      </c>
      <c r="AD339" s="32"/>
      <c r="AE339" s="536"/>
      <c r="AF339" s="536"/>
      <c r="AG339" s="532"/>
      <c r="AH339" s="32"/>
      <c r="AI339" s="532"/>
      <c r="AJ339" s="532"/>
      <c r="AK339" s="32"/>
      <c r="AL339" s="116"/>
      <c r="AM339" s="116"/>
      <c r="AN339" s="104">
        <v>7.9861891048762762E-2</v>
      </c>
      <c r="AO339" s="11">
        <v>35.883800000000001</v>
      </c>
      <c r="AP339" s="11">
        <v>20.432400000000001</v>
      </c>
      <c r="AQ339" s="11">
        <v>49.443660000000001</v>
      </c>
      <c r="AR339" s="10">
        <v>1025.3209999999999</v>
      </c>
      <c r="AS339" s="11">
        <v>7.7262000000000004</v>
      </c>
      <c r="AT339" s="10">
        <v>105.851</v>
      </c>
      <c r="AU339" s="11">
        <v>8.1999999999999993</v>
      </c>
      <c r="AV339" s="11">
        <v>0.29680000000000001</v>
      </c>
      <c r="AW339" s="11">
        <v>0.85960000000000003</v>
      </c>
      <c r="AX339" s="11">
        <v>35.932499999999997</v>
      </c>
      <c r="AY339" s="11">
        <v>20.1616</v>
      </c>
      <c r="AZ339" s="11">
        <v>49.226469999999999</v>
      </c>
      <c r="BA339" s="10">
        <v>1025.4803999999999</v>
      </c>
      <c r="BB339" s="11">
        <v>8.1587999999999994</v>
      </c>
      <c r="BC339" s="10">
        <v>111.261</v>
      </c>
      <c r="BD339" s="11">
        <v>8.1999999999999993</v>
      </c>
      <c r="BE339" s="11">
        <v>0.3054</v>
      </c>
      <c r="BF339" s="11">
        <v>0.71220000000000006</v>
      </c>
      <c r="BG339" s="11">
        <v>9</v>
      </c>
    </row>
    <row r="340" spans="1:59">
      <c r="A340" s="29" t="s">
        <v>363</v>
      </c>
      <c r="B340" s="33">
        <v>43444</v>
      </c>
      <c r="C340" s="511">
        <v>0.33272444291161085</v>
      </c>
      <c r="D340" s="31" t="s">
        <v>350</v>
      </c>
      <c r="E340" s="29">
        <v>1</v>
      </c>
      <c r="F340" s="116">
        <v>-0.66500000000000004</v>
      </c>
      <c r="G340" s="116">
        <v>2.69</v>
      </c>
      <c r="H340" s="116">
        <v>0.97799999999999998</v>
      </c>
      <c r="I340" s="31" t="s">
        <v>348</v>
      </c>
      <c r="J340" s="643">
        <v>3</v>
      </c>
      <c r="K340" s="31" t="s">
        <v>349</v>
      </c>
      <c r="L340" s="29">
        <v>1</v>
      </c>
      <c r="M340" s="29">
        <v>14.1</v>
      </c>
      <c r="N340" s="29">
        <v>152</v>
      </c>
      <c r="O340" s="643">
        <v>14</v>
      </c>
      <c r="P340" s="643">
        <v>150</v>
      </c>
      <c r="Q340" s="29">
        <v>1E-3</v>
      </c>
      <c r="R340" s="29">
        <v>2.5000000000000001E-2</v>
      </c>
      <c r="S340" s="29">
        <v>8.9999999999999993E-3</v>
      </c>
      <c r="T340" s="29">
        <v>7.0000000000000001E-3</v>
      </c>
      <c r="U340" s="31">
        <v>2</v>
      </c>
      <c r="V340" s="31">
        <v>1</v>
      </c>
      <c r="W340" s="29">
        <v>4</v>
      </c>
      <c r="X340" s="511">
        <v>2.4E-2</v>
      </c>
      <c r="Y340" s="511">
        <v>8.0000000000000002E-3</v>
      </c>
      <c r="Z340" s="511">
        <v>6.0000000000000001E-3</v>
      </c>
      <c r="AA340" s="643">
        <v>0.3</v>
      </c>
      <c r="AB340" s="32" t="s">
        <v>326</v>
      </c>
      <c r="AC340" s="32" t="s">
        <v>326</v>
      </c>
      <c r="AD340" s="32"/>
      <c r="AE340" s="536"/>
      <c r="AF340" s="536"/>
      <c r="AG340" s="532"/>
      <c r="AH340" s="32"/>
      <c r="AI340" s="532"/>
      <c r="AJ340" s="532"/>
      <c r="AK340" s="32"/>
      <c r="AL340" s="116"/>
      <c r="AM340" s="116"/>
      <c r="AN340" s="104">
        <v>8.1215543170342394E-2</v>
      </c>
      <c r="AO340" s="11">
        <v>36.039299999999997</v>
      </c>
      <c r="AP340" s="11">
        <v>21.0458</v>
      </c>
      <c r="AQ340" s="11">
        <v>50.276408000000004</v>
      </c>
      <c r="AR340" s="10">
        <v>1025.2741000000001</v>
      </c>
      <c r="AS340" s="11">
        <v>6.12</v>
      </c>
      <c r="AT340" s="10">
        <v>84.858000000000004</v>
      </c>
      <c r="AU340" s="11">
        <v>8.1999999999999993</v>
      </c>
      <c r="AV340" s="11">
        <v>0.42320000000000002</v>
      </c>
      <c r="AW340" s="11">
        <v>0.70409999999999995</v>
      </c>
      <c r="AX340" s="11">
        <v>36.051099999999998</v>
      </c>
      <c r="AY340" s="11">
        <v>20.6844</v>
      </c>
      <c r="AZ340" s="11">
        <v>49.920149000000002</v>
      </c>
      <c r="BA340" s="10">
        <v>1025.4576999999999</v>
      </c>
      <c r="BB340" s="11">
        <v>5.9835000000000003</v>
      </c>
      <c r="BC340" s="10">
        <v>82.432000000000002</v>
      </c>
      <c r="BD340" s="11">
        <v>8.1999999999999993</v>
      </c>
      <c r="BE340" s="11">
        <v>0.46450000000000002</v>
      </c>
      <c r="BF340" s="11">
        <v>0.9052</v>
      </c>
      <c r="BG340" s="11">
        <v>7</v>
      </c>
    </row>
    <row r="341" spans="1:59">
      <c r="A341" s="29" t="s">
        <v>363</v>
      </c>
      <c r="B341" s="33">
        <v>43451</v>
      </c>
      <c r="C341" s="511">
        <v>0.58433275096116</v>
      </c>
      <c r="D341" s="643">
        <v>0.6</v>
      </c>
      <c r="E341" s="604">
        <v>1</v>
      </c>
      <c r="F341" s="604">
        <v>0.53</v>
      </c>
      <c r="G341" s="604">
        <v>4.05</v>
      </c>
      <c r="H341" s="604">
        <v>0.26200000000000001</v>
      </c>
      <c r="I341" s="31" t="s">
        <v>348</v>
      </c>
      <c r="J341" s="643">
        <v>4</v>
      </c>
      <c r="K341" s="31" t="s">
        <v>349</v>
      </c>
      <c r="L341" s="116">
        <v>1</v>
      </c>
      <c r="M341" s="116">
        <v>12.6</v>
      </c>
      <c r="N341" s="116">
        <v>102</v>
      </c>
      <c r="O341" s="643">
        <v>13</v>
      </c>
      <c r="P341" s="643">
        <v>100</v>
      </c>
      <c r="Q341" s="29">
        <v>1E-3</v>
      </c>
      <c r="R341" s="29">
        <v>3.1E-2</v>
      </c>
      <c r="S341" s="29">
        <v>1.0999999999999999E-2</v>
      </c>
      <c r="T341" s="29">
        <v>8.9999999999999993E-3</v>
      </c>
      <c r="U341" s="31">
        <v>2</v>
      </c>
      <c r="V341" s="31">
        <v>1</v>
      </c>
      <c r="W341" s="29">
        <v>4</v>
      </c>
      <c r="X341" s="511">
        <v>0.03</v>
      </c>
      <c r="Y341" s="511">
        <v>9.9999999999999985E-3</v>
      </c>
      <c r="Z341" s="511">
        <v>8.0000000000000002E-3</v>
      </c>
      <c r="AA341" s="643">
        <v>0.4</v>
      </c>
      <c r="AB341" s="32" t="s">
        <v>326</v>
      </c>
      <c r="AC341" s="32" t="s">
        <v>326</v>
      </c>
      <c r="AD341" s="32"/>
      <c r="AE341" s="536"/>
      <c r="AF341" s="536"/>
      <c r="AG341" s="532"/>
      <c r="AH341" s="32"/>
      <c r="AI341" s="532"/>
      <c r="AJ341" s="532"/>
      <c r="AK341" s="32"/>
      <c r="AL341" s="116"/>
      <c r="AM341" s="116"/>
      <c r="AN341" s="104">
        <v>0.13139071780637465</v>
      </c>
      <c r="AO341" s="11">
        <v>36.203000000000003</v>
      </c>
      <c r="AP341" s="11">
        <v>21.372599999999998</v>
      </c>
      <c r="AQ341" s="11">
        <v>50.823881</v>
      </c>
      <c r="AR341" s="10">
        <v>1025.3099</v>
      </c>
      <c r="AS341" s="11">
        <v>7.2920999999999996</v>
      </c>
      <c r="AT341" s="10">
        <v>101.801</v>
      </c>
      <c r="AU341" s="11">
        <v>8.2330000000000005</v>
      </c>
      <c r="AV341" s="11">
        <v>0.29770000000000002</v>
      </c>
      <c r="AW341" s="11">
        <v>0.58689999999999998</v>
      </c>
      <c r="AX341" s="11">
        <v>36.203499999999998</v>
      </c>
      <c r="AY341" s="11">
        <v>21.3627</v>
      </c>
      <c r="AZ341" s="11">
        <v>50.817956000000002</v>
      </c>
      <c r="BA341" s="10">
        <v>1025.3504</v>
      </c>
      <c r="BB341" s="11">
        <v>7.3164999999999996</v>
      </c>
      <c r="BC341" s="10">
        <v>102.124</v>
      </c>
      <c r="BD341" s="11">
        <v>8.2509999999999994</v>
      </c>
      <c r="BE341" s="11">
        <v>0.35039999999999999</v>
      </c>
      <c r="BF341" s="11">
        <v>0.78049999999999997</v>
      </c>
      <c r="BG341" s="11">
        <v>5.5</v>
      </c>
    </row>
    <row r="342" spans="1:59" ht="12.75">
      <c r="A342" s="29" t="s">
        <v>363</v>
      </c>
      <c r="B342" s="33">
        <v>43458</v>
      </c>
      <c r="C342" s="511">
        <v>0.50772640117383161</v>
      </c>
      <c r="D342" s="643">
        <v>0.5</v>
      </c>
      <c r="E342" s="604">
        <v>1</v>
      </c>
      <c r="F342" s="604">
        <v>-4.2200000000000001E-2</v>
      </c>
      <c r="G342" s="604">
        <v>3.07</v>
      </c>
      <c r="H342" s="604">
        <v>0.83599999999999997</v>
      </c>
      <c r="I342" s="31" t="s">
        <v>348</v>
      </c>
      <c r="J342" s="643">
        <v>3</v>
      </c>
      <c r="K342" s="31" t="s">
        <v>349</v>
      </c>
      <c r="L342" s="604">
        <v>1</v>
      </c>
      <c r="M342" s="604">
        <v>12.8</v>
      </c>
      <c r="N342" s="604">
        <v>88.1</v>
      </c>
      <c r="O342" s="643">
        <v>13</v>
      </c>
      <c r="P342" s="643">
        <v>90</v>
      </c>
      <c r="Q342" s="116">
        <v>1E-3</v>
      </c>
      <c r="R342" s="116">
        <v>3.5000000000000003E-2</v>
      </c>
      <c r="S342" s="116">
        <v>1.2E-2</v>
      </c>
      <c r="T342" s="116">
        <v>0.01</v>
      </c>
      <c r="U342" s="31">
        <v>2</v>
      </c>
      <c r="V342" s="31">
        <v>1</v>
      </c>
      <c r="W342" s="116">
        <v>6</v>
      </c>
      <c r="X342" s="511">
        <v>3.4000000000000002E-2</v>
      </c>
      <c r="Y342" s="511">
        <v>1.0999999999999999E-2</v>
      </c>
      <c r="Z342" s="511">
        <v>9.0000000000000011E-3</v>
      </c>
      <c r="AA342" s="643">
        <v>0.3</v>
      </c>
      <c r="AB342" s="32" t="s">
        <v>326</v>
      </c>
      <c r="AC342" s="32" t="s">
        <v>326</v>
      </c>
      <c r="AD342" s="32"/>
      <c r="AE342" s="536"/>
      <c r="AF342" s="536"/>
      <c r="AG342" s="532"/>
      <c r="AH342" s="32"/>
      <c r="AI342" s="532"/>
      <c r="AJ342" s="532"/>
      <c r="AK342" s="32"/>
      <c r="AL342" s="116"/>
      <c r="AM342" s="116"/>
      <c r="AN342" s="104">
        <v>7.4098389863624367E-2</v>
      </c>
      <c r="AO342" s="11">
        <v>36.219000000000001</v>
      </c>
      <c r="AP342" s="11">
        <v>22.343599999999999</v>
      </c>
      <c r="AQ342" s="11">
        <v>51.870933999999998</v>
      </c>
      <c r="AR342" s="10">
        <v>1025.0478000000001</v>
      </c>
      <c r="AS342" s="11">
        <v>7.5168999999999997</v>
      </c>
      <c r="AT342" s="10">
        <v>106.773</v>
      </c>
      <c r="AU342" s="11">
        <v>8.2729999999999997</v>
      </c>
      <c r="AV342" s="11">
        <v>0.2757</v>
      </c>
      <c r="AW342" s="11">
        <v>0.61280000000000001</v>
      </c>
      <c r="AX342" s="11">
        <v>36.226300000000002</v>
      </c>
      <c r="AY342" s="11">
        <v>22.032299999999999</v>
      </c>
      <c r="AZ342" s="11">
        <v>51.553731999999997</v>
      </c>
      <c r="BA342" s="10">
        <v>1025.1759</v>
      </c>
      <c r="BB342" s="11">
        <v>7.7046000000000001</v>
      </c>
      <c r="BC342" s="10">
        <v>108.845</v>
      </c>
      <c r="BD342" s="11">
        <v>8.2750000000000004</v>
      </c>
      <c r="BE342" s="11">
        <v>0.13270000000000001</v>
      </c>
      <c r="BF342" s="11">
        <v>0.62790000000000001</v>
      </c>
      <c r="BG342" s="596" t="s">
        <v>129</v>
      </c>
    </row>
    <row r="343" spans="1:59">
      <c r="A343" s="29" t="s">
        <v>363</v>
      </c>
      <c r="B343" s="33">
        <v>43472</v>
      </c>
      <c r="C343" s="511">
        <v>0.18544078686940468</v>
      </c>
      <c r="D343" s="31" t="s">
        <v>350</v>
      </c>
      <c r="E343" s="604">
        <v>1</v>
      </c>
      <c r="F343" s="604">
        <v>0.34899999999999998</v>
      </c>
      <c r="G343" s="604">
        <v>2.39</v>
      </c>
      <c r="H343" s="604">
        <v>0.27500000000000002</v>
      </c>
      <c r="I343" s="31" t="s">
        <v>348</v>
      </c>
      <c r="J343" s="643">
        <v>2</v>
      </c>
      <c r="K343" s="31" t="s">
        <v>349</v>
      </c>
      <c r="L343" s="604">
        <v>1</v>
      </c>
      <c r="M343" s="604">
        <v>14.7</v>
      </c>
      <c r="N343" s="604">
        <v>97.4</v>
      </c>
      <c r="O343" s="643">
        <v>15</v>
      </c>
      <c r="P343" s="643">
        <v>100</v>
      </c>
      <c r="Q343" s="116">
        <v>1E-3</v>
      </c>
      <c r="R343" s="116">
        <v>3.5000000000000003E-2</v>
      </c>
      <c r="S343" s="116">
        <v>1.2E-2</v>
      </c>
      <c r="T343" s="116">
        <v>0.01</v>
      </c>
      <c r="U343" s="31">
        <v>2</v>
      </c>
      <c r="V343" s="31">
        <v>1</v>
      </c>
      <c r="W343" s="116">
        <v>6</v>
      </c>
      <c r="X343" s="511">
        <v>3.4000000000000002E-2</v>
      </c>
      <c r="Y343" s="511">
        <v>1.0999999999999999E-2</v>
      </c>
      <c r="Z343" s="511">
        <v>9.0000000000000011E-3</v>
      </c>
      <c r="AA343" s="643">
        <v>0.3</v>
      </c>
      <c r="AB343" s="32" t="s">
        <v>326</v>
      </c>
      <c r="AC343" s="32" t="s">
        <v>326</v>
      </c>
      <c r="AD343" s="32"/>
      <c r="AE343" s="536"/>
      <c r="AF343" s="536"/>
      <c r="AG343" s="532"/>
      <c r="AH343" s="32"/>
      <c r="AI343" s="532"/>
      <c r="AJ343" s="532"/>
      <c r="AK343" s="32"/>
      <c r="AL343" s="116"/>
      <c r="AM343" s="116"/>
      <c r="AN343" s="104">
        <v>6.7674230153922238E-2</v>
      </c>
      <c r="AO343" s="11">
        <v>36.444899999999997</v>
      </c>
      <c r="AP343" s="11">
        <v>22.831600000000002</v>
      </c>
      <c r="AQ343" s="11">
        <v>52.679538000000001</v>
      </c>
      <c r="AR343" s="10">
        <v>1025.0800999999999</v>
      </c>
      <c r="AS343" s="11">
        <v>7.2394999999999996</v>
      </c>
      <c r="AT343" s="10">
        <v>103.854</v>
      </c>
      <c r="AU343" s="11">
        <v>8.2379999999999995</v>
      </c>
      <c r="AV343" s="11">
        <v>0.2437</v>
      </c>
      <c r="AW343" s="11">
        <v>0.49230000000000002</v>
      </c>
      <c r="AX343" s="11">
        <v>36.439700000000002</v>
      </c>
      <c r="AY343" s="11">
        <v>22.7044</v>
      </c>
      <c r="AZ343" s="11">
        <v>52.541257000000002</v>
      </c>
      <c r="BA343" s="10">
        <v>1025.1564000000001</v>
      </c>
      <c r="BB343" s="11">
        <v>7.2641</v>
      </c>
      <c r="BC343" s="10">
        <v>103.97199999999999</v>
      </c>
      <c r="BD343" s="11">
        <v>8.2560000000000002</v>
      </c>
      <c r="BE343" s="11">
        <v>0.17860000000000001</v>
      </c>
      <c r="BF343" s="11">
        <v>0.59189999999999998</v>
      </c>
      <c r="BG343" s="11">
        <v>9.1999999999999993</v>
      </c>
    </row>
    <row r="344" spans="1:59">
      <c r="A344" s="29" t="s">
        <v>363</v>
      </c>
      <c r="B344" s="33">
        <v>43479</v>
      </c>
      <c r="C344" s="511">
        <v>0.18310744617406285</v>
      </c>
      <c r="D344" s="31" t="s">
        <v>350</v>
      </c>
      <c r="E344" s="604">
        <v>1</v>
      </c>
      <c r="F344" s="604">
        <v>0.12</v>
      </c>
      <c r="G344" s="604">
        <v>3.19</v>
      </c>
      <c r="H344" s="604">
        <v>0.10199999999999999</v>
      </c>
      <c r="I344" s="31" t="s">
        <v>348</v>
      </c>
      <c r="J344" s="643">
        <v>3</v>
      </c>
      <c r="K344" s="31" t="s">
        <v>349</v>
      </c>
      <c r="L344" s="604">
        <v>1</v>
      </c>
      <c r="M344" s="604">
        <v>13.7</v>
      </c>
      <c r="N344" s="604">
        <v>101</v>
      </c>
      <c r="O344" s="643">
        <v>14</v>
      </c>
      <c r="P344" s="643">
        <v>100</v>
      </c>
      <c r="Q344" s="511">
        <v>1.4E-2</v>
      </c>
      <c r="R344" s="511">
        <v>5.1999999999999998E-2</v>
      </c>
      <c r="S344" s="511">
        <v>2.7E-2</v>
      </c>
      <c r="T344" s="511">
        <v>2.5000000000000001E-2</v>
      </c>
      <c r="U344" s="31">
        <v>2</v>
      </c>
      <c r="V344" s="31">
        <v>1</v>
      </c>
      <c r="W344" s="29">
        <v>4</v>
      </c>
      <c r="X344" s="511">
        <v>3.7999999999999999E-2</v>
      </c>
      <c r="Y344" s="511">
        <v>1.2999999999999999E-2</v>
      </c>
      <c r="Z344" s="511">
        <v>1.1000000000000001E-2</v>
      </c>
      <c r="AA344" s="643">
        <v>0.5</v>
      </c>
      <c r="AB344" s="32" t="s">
        <v>326</v>
      </c>
      <c r="AC344" s="643">
        <v>0.1</v>
      </c>
      <c r="AD344" s="32"/>
      <c r="AE344" s="536"/>
      <c r="AF344" s="536"/>
      <c r="AG344" s="532"/>
      <c r="AH344" s="32"/>
      <c r="AI344" s="532"/>
      <c r="AJ344" s="532"/>
      <c r="AK344" s="32"/>
      <c r="AL344" s="116"/>
      <c r="AM344" s="116"/>
      <c r="AN344" s="104">
        <v>9.6005360628641942E-2</v>
      </c>
      <c r="AO344" s="11">
        <v>36.387599999999999</v>
      </c>
      <c r="AP344" s="11">
        <v>22.8428</v>
      </c>
      <c r="AQ344" s="11">
        <v>52.618060999999997</v>
      </c>
      <c r="AR344" s="10">
        <v>1025.0343</v>
      </c>
      <c r="AS344" s="11">
        <v>6.5369999999999999</v>
      </c>
      <c r="AT344" s="10">
        <v>93.763999999999996</v>
      </c>
      <c r="AU344" s="11">
        <v>8.1639999999999997</v>
      </c>
      <c r="AV344" s="11">
        <v>0.70020000000000004</v>
      </c>
      <c r="AW344" s="11">
        <v>0.63900000000000001</v>
      </c>
      <c r="AX344" s="11">
        <v>36.386099999999999</v>
      </c>
      <c r="AY344" s="11">
        <v>22.828399999999998</v>
      </c>
      <c r="AZ344" s="11">
        <v>52.604734000000001</v>
      </c>
      <c r="BA344" s="10">
        <v>1025.0768</v>
      </c>
      <c r="BB344" s="11">
        <v>6.6069000000000004</v>
      </c>
      <c r="BC344" s="10">
        <v>94.741</v>
      </c>
      <c r="BD344" s="11">
        <v>8.1690000000000005</v>
      </c>
      <c r="BE344" s="11">
        <v>0.5161</v>
      </c>
      <c r="BF344" s="11">
        <v>0.89970000000000006</v>
      </c>
      <c r="BG344" s="11">
        <v>6.8</v>
      </c>
    </row>
    <row r="345" spans="1:59">
      <c r="A345" s="29" t="s">
        <v>363</v>
      </c>
      <c r="B345" s="33">
        <v>43486</v>
      </c>
      <c r="C345" s="511">
        <v>0.1113171644173028</v>
      </c>
      <c r="D345" s="31" t="s">
        <v>350</v>
      </c>
      <c r="E345" s="604">
        <v>1</v>
      </c>
      <c r="F345" s="604">
        <v>-0.98399999999999999</v>
      </c>
      <c r="G345" s="604">
        <v>2</v>
      </c>
      <c r="H345" s="604">
        <v>0.25700000000000001</v>
      </c>
      <c r="I345" s="31" t="s">
        <v>348</v>
      </c>
      <c r="J345" s="643">
        <v>2</v>
      </c>
      <c r="K345" s="31" t="s">
        <v>349</v>
      </c>
      <c r="L345" s="604">
        <v>1</v>
      </c>
      <c r="M345" s="604">
        <v>14</v>
      </c>
      <c r="N345" s="604">
        <v>117</v>
      </c>
      <c r="O345" s="643">
        <v>14</v>
      </c>
      <c r="P345" s="643">
        <v>120</v>
      </c>
      <c r="Q345" s="511">
        <v>0</v>
      </c>
      <c r="R345" s="511">
        <v>2.1999999999999999E-2</v>
      </c>
      <c r="S345" s="511">
        <v>7.0000000000000001E-3</v>
      </c>
      <c r="T345" s="511">
        <v>5.0000000000000001E-3</v>
      </c>
      <c r="U345" s="31">
        <v>2</v>
      </c>
      <c r="V345" s="31">
        <v>1</v>
      </c>
      <c r="W345" s="29">
        <v>4</v>
      </c>
      <c r="X345" s="511">
        <v>2.1999999999999999E-2</v>
      </c>
      <c r="Y345" s="511">
        <v>7.0000000000000001E-3</v>
      </c>
      <c r="Z345" s="511">
        <v>5.0000000000000001E-3</v>
      </c>
      <c r="AA345" s="643">
        <v>0.3</v>
      </c>
      <c r="AB345" s="32" t="s">
        <v>326</v>
      </c>
      <c r="AC345" s="32" t="s">
        <v>326</v>
      </c>
      <c r="AD345" s="32"/>
      <c r="AE345" s="536"/>
      <c r="AF345" s="536"/>
      <c r="AG345" s="532"/>
      <c r="AH345" s="32"/>
      <c r="AI345" s="32"/>
      <c r="AJ345" s="32"/>
      <c r="AK345" s="532"/>
      <c r="AL345" s="532"/>
      <c r="AM345" s="32"/>
      <c r="AN345" s="104">
        <v>8.2980515759797563E-2</v>
      </c>
      <c r="AO345" s="11">
        <v>36.492600000000003</v>
      </c>
      <c r="AP345" s="11">
        <v>23.386199999999999</v>
      </c>
      <c r="AQ345" s="11">
        <v>53.335478000000002</v>
      </c>
      <c r="AR345" s="10">
        <v>1024.9547</v>
      </c>
      <c r="AS345" s="11">
        <v>7.0656999999999996</v>
      </c>
      <c r="AT345" s="10">
        <v>102.373</v>
      </c>
      <c r="AU345" s="11">
        <v>8.0719999999999992</v>
      </c>
      <c r="AV345" s="11">
        <v>0.28179999999999999</v>
      </c>
      <c r="AW345" s="11">
        <v>0.43330000000000002</v>
      </c>
      <c r="AX345" s="11">
        <v>36.548200000000001</v>
      </c>
      <c r="AY345" s="11">
        <v>23.3535</v>
      </c>
      <c r="AZ345" s="11">
        <v>53.377754000000003</v>
      </c>
      <c r="BA345" s="10">
        <v>1025.0589</v>
      </c>
      <c r="BB345" s="11">
        <v>7.0204000000000004</v>
      </c>
      <c r="BC345" s="10">
        <v>101.691</v>
      </c>
      <c r="BD345" s="11">
        <v>8.0679999999999996</v>
      </c>
      <c r="BE345" s="11">
        <v>0.43890000000000001</v>
      </c>
      <c r="BF345" s="11">
        <v>0.66859999999999997</v>
      </c>
      <c r="BG345" s="11">
        <v>7.3</v>
      </c>
    </row>
    <row r="346" spans="1:59">
      <c r="A346" s="29" t="s">
        <v>363</v>
      </c>
      <c r="B346" s="33">
        <v>43494</v>
      </c>
      <c r="C346" s="511">
        <v>0.393490617349601</v>
      </c>
      <c r="D346" s="31" t="s">
        <v>350</v>
      </c>
      <c r="E346" s="604">
        <v>1</v>
      </c>
      <c r="F346" s="604">
        <v>1.9E-2</v>
      </c>
      <c r="G346" s="604">
        <v>3.2</v>
      </c>
      <c r="H346" s="604">
        <v>0.188</v>
      </c>
      <c r="I346" s="31" t="s">
        <v>348</v>
      </c>
      <c r="J346" s="643">
        <v>3</v>
      </c>
      <c r="K346" s="31" t="s">
        <v>349</v>
      </c>
      <c r="L346" s="604">
        <v>1</v>
      </c>
      <c r="M346" s="604">
        <v>13</v>
      </c>
      <c r="N346" s="604">
        <v>107</v>
      </c>
      <c r="O346" s="643">
        <v>13</v>
      </c>
      <c r="P346" s="643">
        <v>110</v>
      </c>
      <c r="Q346" s="511">
        <v>1E-3</v>
      </c>
      <c r="R346" s="511">
        <v>2.5000000000000001E-2</v>
      </c>
      <c r="S346" s="511">
        <v>8.0000000000000002E-3</v>
      </c>
      <c r="T346" s="511">
        <v>7.0000000000000001E-3</v>
      </c>
      <c r="U346" s="31">
        <v>2</v>
      </c>
      <c r="V346" s="31">
        <v>1</v>
      </c>
      <c r="W346" s="29">
        <v>4</v>
      </c>
      <c r="X346" s="511">
        <v>2.4E-2</v>
      </c>
      <c r="Y346" s="511">
        <v>7.0000000000000001E-3</v>
      </c>
      <c r="Z346" s="511">
        <v>6.0000000000000001E-3</v>
      </c>
      <c r="AA346" s="643">
        <v>0.3</v>
      </c>
      <c r="AB346" s="32" t="s">
        <v>326</v>
      </c>
      <c r="AC346" s="32" t="s">
        <v>326</v>
      </c>
      <c r="AD346" s="32"/>
      <c r="AE346" s="536"/>
      <c r="AF346" s="536"/>
      <c r="AG346" s="532"/>
      <c r="AH346" s="32"/>
      <c r="AI346" s="532"/>
      <c r="AJ346" s="532"/>
      <c r="AK346" s="32"/>
      <c r="AL346" s="116"/>
      <c r="AM346" s="116"/>
      <c r="AN346" s="104">
        <v>8.0210913136707487E-2</v>
      </c>
      <c r="AO346" s="11">
        <v>36.546300000000002</v>
      </c>
      <c r="AP346" s="11">
        <v>22.529699999999998</v>
      </c>
      <c r="AQ346" s="11">
        <v>52.486086999999998</v>
      </c>
      <c r="AR346" s="10">
        <v>1025.2435</v>
      </c>
      <c r="AS346" s="11">
        <v>7.1805000000000003</v>
      </c>
      <c r="AT346" s="10">
        <v>102.524</v>
      </c>
      <c r="AU346" s="11">
        <v>8.0749999999999993</v>
      </c>
      <c r="AV346" s="11">
        <v>0.24640000000000001</v>
      </c>
      <c r="AW346" s="11">
        <v>0.68</v>
      </c>
      <c r="AX346" s="11">
        <v>36.672499999999999</v>
      </c>
      <c r="AY346" s="11">
        <v>22.465299999999999</v>
      </c>
      <c r="AZ346" s="11">
        <v>52.581580000000002</v>
      </c>
      <c r="BA346" s="10">
        <v>1025.3921</v>
      </c>
      <c r="BB346" s="11">
        <v>6.8620999999999999</v>
      </c>
      <c r="BC346" s="10">
        <v>97.938999999999993</v>
      </c>
      <c r="BD346" s="11">
        <v>8.0649999999999995</v>
      </c>
      <c r="BE346" s="11">
        <v>0.1007</v>
      </c>
      <c r="BF346" s="11">
        <v>0.81089999999999995</v>
      </c>
      <c r="BG346" s="11">
        <v>7.8</v>
      </c>
    </row>
    <row r="347" spans="1:59">
      <c r="A347" s="29" t="s">
        <v>363</v>
      </c>
      <c r="B347" s="33">
        <v>43500</v>
      </c>
      <c r="C347" s="511">
        <v>0.26666445958891383</v>
      </c>
      <c r="D347" s="31" t="s">
        <v>350</v>
      </c>
      <c r="E347" s="604">
        <v>1</v>
      </c>
      <c r="F347" s="604">
        <v>8.4500000000000006E-2</v>
      </c>
      <c r="G347" s="604">
        <v>2.21</v>
      </c>
      <c r="H347" s="604">
        <v>0.53300000000000003</v>
      </c>
      <c r="I347" s="31" t="s">
        <v>348</v>
      </c>
      <c r="J347" s="643">
        <v>2</v>
      </c>
      <c r="K347" s="31" t="s">
        <v>349</v>
      </c>
      <c r="L347" s="604">
        <v>1</v>
      </c>
      <c r="M347" s="604">
        <v>14.5</v>
      </c>
      <c r="N347" s="604">
        <v>112</v>
      </c>
      <c r="O347" s="643">
        <v>14</v>
      </c>
      <c r="P347" s="643">
        <v>110</v>
      </c>
      <c r="Q347" s="511">
        <v>1E-3</v>
      </c>
      <c r="R347" s="511">
        <v>4.5999999999999999E-2</v>
      </c>
      <c r="S347" s="511">
        <v>1.4999999999999999E-2</v>
      </c>
      <c r="T347" s="511">
        <v>1.2E-2</v>
      </c>
      <c r="U347" s="31">
        <v>2</v>
      </c>
      <c r="V347" s="31">
        <v>1</v>
      </c>
      <c r="W347" s="29">
        <v>4</v>
      </c>
      <c r="X347" s="511">
        <v>4.4999999999999998E-2</v>
      </c>
      <c r="Y347" s="511">
        <v>1.3999999999999999E-2</v>
      </c>
      <c r="Z347" s="511">
        <v>1.0999999999999999E-2</v>
      </c>
      <c r="AA347" s="643">
        <v>0.6</v>
      </c>
      <c r="AB347" s="32" t="s">
        <v>326</v>
      </c>
      <c r="AC347" s="643">
        <v>0.1</v>
      </c>
      <c r="AD347" s="32"/>
      <c r="AE347" s="536"/>
      <c r="AF347" s="536"/>
      <c r="AG347" s="532"/>
      <c r="AH347" s="32"/>
      <c r="AI347" s="532"/>
      <c r="AJ347" s="532"/>
      <c r="AK347" s="32"/>
      <c r="AL347" s="116"/>
      <c r="AM347" s="116"/>
      <c r="AN347" s="104">
        <v>0.1105634007113226</v>
      </c>
      <c r="AO347" s="11">
        <v>36.604199999999999</v>
      </c>
      <c r="AP347" s="11">
        <v>22.672799999999999</v>
      </c>
      <c r="AQ347" s="11">
        <v>52.713467000000001</v>
      </c>
      <c r="AR347" s="10">
        <v>1025.2464</v>
      </c>
      <c r="AS347" s="11">
        <v>7.1407999999999996</v>
      </c>
      <c r="AT347" s="10">
        <v>102.248</v>
      </c>
      <c r="AU347" s="11">
        <v>8.1050000000000004</v>
      </c>
      <c r="AV347" s="11">
        <v>0.45660000000000001</v>
      </c>
      <c r="AW347" s="11">
        <v>0.878</v>
      </c>
      <c r="AX347" s="11">
        <v>36.7879</v>
      </c>
      <c r="AY347" s="11">
        <v>22.272400000000001</v>
      </c>
      <c r="AZ347" s="11">
        <v>52.521369</v>
      </c>
      <c r="BA347" s="10">
        <v>1025.5397</v>
      </c>
      <c r="BB347" s="11">
        <v>8</v>
      </c>
      <c r="BC347" s="10">
        <v>113.869</v>
      </c>
      <c r="BD347" s="11">
        <v>8.1750000000000007</v>
      </c>
      <c r="BE347" s="11">
        <v>0.37909999999999999</v>
      </c>
      <c r="BF347" s="11">
        <v>0.86050000000000004</v>
      </c>
      <c r="BG347" s="11">
        <v>5.0999999999999996</v>
      </c>
    </row>
    <row r="348" spans="1:59">
      <c r="A348" s="29" t="s">
        <v>363</v>
      </c>
      <c r="B348" s="33">
        <v>43507</v>
      </c>
      <c r="C348" s="511">
        <v>0.29936152923576348</v>
      </c>
      <c r="D348" s="31" t="s">
        <v>350</v>
      </c>
      <c r="E348" s="604">
        <v>1</v>
      </c>
      <c r="F348" s="604">
        <v>1.33</v>
      </c>
      <c r="G348" s="604">
        <v>2.3199999999999998</v>
      </c>
      <c r="H348" s="604">
        <v>0.84899999999999998</v>
      </c>
      <c r="I348" s="31" t="s">
        <v>348</v>
      </c>
      <c r="J348" s="643">
        <v>2</v>
      </c>
      <c r="K348" s="31" t="s">
        <v>349</v>
      </c>
      <c r="L348" s="116">
        <v>1</v>
      </c>
      <c r="M348" s="116">
        <v>14.6</v>
      </c>
      <c r="N348" s="116">
        <v>127</v>
      </c>
      <c r="O348" s="643">
        <v>15</v>
      </c>
      <c r="P348" s="643">
        <v>130</v>
      </c>
      <c r="Q348" s="511">
        <v>1E-3</v>
      </c>
      <c r="R348" s="511">
        <v>3.6999999999999998E-2</v>
      </c>
      <c r="S348" s="511">
        <v>1.2E-2</v>
      </c>
      <c r="T348" s="511">
        <v>0.01</v>
      </c>
      <c r="U348" s="31">
        <v>2</v>
      </c>
      <c r="V348" s="31">
        <v>1</v>
      </c>
      <c r="W348" s="29">
        <v>4</v>
      </c>
      <c r="X348" s="511">
        <v>3.5999999999999997E-2</v>
      </c>
      <c r="Y348" s="511">
        <v>1.0999999999999999E-2</v>
      </c>
      <c r="Z348" s="511">
        <v>9.0000000000000011E-3</v>
      </c>
      <c r="AA348" s="643">
        <v>0.5</v>
      </c>
      <c r="AB348" s="32" t="s">
        <v>326</v>
      </c>
      <c r="AC348" s="32" t="s">
        <v>326</v>
      </c>
      <c r="AD348" s="32"/>
      <c r="AE348" s="536"/>
      <c r="AF348" s="536"/>
      <c r="AG348" s="532"/>
      <c r="AH348" s="32"/>
      <c r="AI348" s="532"/>
      <c r="AJ348" s="532"/>
      <c r="AK348" s="32"/>
      <c r="AL348" s="116"/>
      <c r="AM348" s="116"/>
      <c r="AN348" s="15">
        <v>8.7427279540543842E-2</v>
      </c>
      <c r="AO348" s="11">
        <v>36.814300000000003</v>
      </c>
      <c r="AP348" s="11">
        <v>23.0762</v>
      </c>
      <c r="AQ348" s="11">
        <v>53.417329000000002</v>
      </c>
      <c r="AR348" s="10">
        <v>1025.2892999999999</v>
      </c>
      <c r="AS348" s="11">
        <v>7.1261000000000001</v>
      </c>
      <c r="AT348" s="10">
        <v>102.884</v>
      </c>
      <c r="AU348" s="11">
        <v>8.0879999999999992</v>
      </c>
      <c r="AV348" s="11">
        <v>0.37090000000000001</v>
      </c>
      <c r="AW348" s="11">
        <v>0.78400000000000003</v>
      </c>
      <c r="AX348" s="11">
        <v>36.8123</v>
      </c>
      <c r="AY348" s="11">
        <v>23.063400000000001</v>
      </c>
      <c r="AZ348" s="11">
        <v>53.406633999999997</v>
      </c>
      <c r="BA348" s="10">
        <v>1025.3479</v>
      </c>
      <c r="BB348" s="11">
        <v>7.1571999999999996</v>
      </c>
      <c r="BC348" s="10">
        <v>103.309</v>
      </c>
      <c r="BD348" s="11">
        <v>8.0950000000000006</v>
      </c>
      <c r="BE348" s="11">
        <v>0.37830000000000003</v>
      </c>
      <c r="BF348" s="11">
        <v>1.0324</v>
      </c>
      <c r="BG348" s="11">
        <v>6.8</v>
      </c>
    </row>
    <row r="349" spans="1:59">
      <c r="A349" s="29" t="s">
        <v>363</v>
      </c>
      <c r="B349" s="33">
        <v>43514</v>
      </c>
      <c r="C349" s="511">
        <v>0.46155003760960683</v>
      </c>
      <c r="D349" s="31" t="s">
        <v>350</v>
      </c>
      <c r="E349" s="604">
        <v>1</v>
      </c>
      <c r="F349" s="604">
        <v>8.8099999999999998E-2</v>
      </c>
      <c r="G349" s="604">
        <v>3.29</v>
      </c>
      <c r="H349" s="604">
        <v>1.03</v>
      </c>
      <c r="I349" s="31" t="s">
        <v>348</v>
      </c>
      <c r="J349" s="643">
        <v>3</v>
      </c>
      <c r="K349" s="31" t="s">
        <v>349</v>
      </c>
      <c r="L349" s="116">
        <v>1</v>
      </c>
      <c r="M349" s="116">
        <v>15.4</v>
      </c>
      <c r="N349" s="116">
        <v>132</v>
      </c>
      <c r="O349" s="643">
        <v>15</v>
      </c>
      <c r="P349" s="643">
        <v>130</v>
      </c>
      <c r="Q349" s="511">
        <v>2E-3</v>
      </c>
      <c r="R349" s="511">
        <v>5.8000000000000003E-2</v>
      </c>
      <c r="S349" s="511">
        <v>1.9E-2</v>
      </c>
      <c r="T349" s="511">
        <v>1.6E-2</v>
      </c>
      <c r="U349" s="31">
        <v>2</v>
      </c>
      <c r="V349" s="31">
        <v>1</v>
      </c>
      <c r="W349" s="29">
        <v>4</v>
      </c>
      <c r="X349" s="511">
        <v>5.6000000000000001E-2</v>
      </c>
      <c r="Y349" s="511">
        <v>1.7000000000000001E-2</v>
      </c>
      <c r="Z349" s="511">
        <v>1.4E-2</v>
      </c>
      <c r="AA349" s="643">
        <v>0.8</v>
      </c>
      <c r="AB349" s="32" t="s">
        <v>326</v>
      </c>
      <c r="AC349" s="643">
        <v>0.2</v>
      </c>
      <c r="AD349" s="32"/>
      <c r="AE349" s="536"/>
      <c r="AF349" s="536"/>
      <c r="AG349" s="532"/>
      <c r="AH349" s="32"/>
      <c r="AI349" s="603"/>
      <c r="AJ349" s="532"/>
      <c r="AK349" s="32"/>
      <c r="AL349" s="116"/>
      <c r="AM349" s="116"/>
      <c r="AN349" s="104">
        <v>8.7486675039462627E-2</v>
      </c>
      <c r="AO349" s="11">
        <v>36.564100000000003</v>
      </c>
      <c r="AP349" s="11">
        <v>22.767800000000001</v>
      </c>
      <c r="AQ349" s="11">
        <v>52.764209999999999</v>
      </c>
      <c r="AR349" s="10">
        <v>1025.1902</v>
      </c>
      <c r="AS349" s="11">
        <v>7.4231999999999996</v>
      </c>
      <c r="AT349" s="10">
        <v>106.44499999999999</v>
      </c>
      <c r="AU349" s="11">
        <v>8.1509999999999998</v>
      </c>
      <c r="AV349" s="11">
        <v>0.18959999999999999</v>
      </c>
      <c r="AW349" s="11">
        <v>0.76529999999999998</v>
      </c>
      <c r="AX349" s="11">
        <v>36.712000000000003</v>
      </c>
      <c r="AY349" s="11">
        <v>22.708200000000001</v>
      </c>
      <c r="AZ349" s="11">
        <v>52.894789000000003</v>
      </c>
      <c r="BA349" s="10">
        <v>1025.3708999999999</v>
      </c>
      <c r="BB349" s="11">
        <v>7.1567999999999996</v>
      </c>
      <c r="BC349" s="10">
        <v>102.604</v>
      </c>
      <c r="BD349" s="11">
        <v>8.1419999999999995</v>
      </c>
      <c r="BE349" s="11">
        <v>0.39560000000000001</v>
      </c>
      <c r="BF349" s="11">
        <v>1.4073</v>
      </c>
      <c r="BG349" s="11">
        <v>6.8</v>
      </c>
    </row>
    <row r="350" spans="1:59">
      <c r="A350" s="29" t="s">
        <v>363</v>
      </c>
      <c r="B350" s="33">
        <v>43521</v>
      </c>
      <c r="C350" s="511">
        <v>0.54629730252706443</v>
      </c>
      <c r="D350" s="643">
        <v>0.5</v>
      </c>
      <c r="E350" s="604">
        <v>1</v>
      </c>
      <c r="F350" s="604">
        <v>0.45900000000000002</v>
      </c>
      <c r="G350" s="604">
        <v>3.41</v>
      </c>
      <c r="H350" s="604">
        <v>1.74</v>
      </c>
      <c r="I350" s="31" t="s">
        <v>348</v>
      </c>
      <c r="J350" s="643">
        <v>3</v>
      </c>
      <c r="K350" s="31" t="s">
        <v>349</v>
      </c>
      <c r="L350" s="116">
        <v>1</v>
      </c>
      <c r="M350" s="116">
        <v>13.2</v>
      </c>
      <c r="N350" s="116">
        <v>108</v>
      </c>
      <c r="O350" s="643">
        <v>13</v>
      </c>
      <c r="P350" s="643">
        <v>110</v>
      </c>
      <c r="Q350" s="511">
        <v>0</v>
      </c>
      <c r="R350" s="511">
        <v>3.5999999999999997E-2</v>
      </c>
      <c r="S350" s="511">
        <v>0.01</v>
      </c>
      <c r="T350" s="511">
        <v>8.0000000000000002E-3</v>
      </c>
      <c r="U350" s="31">
        <v>2</v>
      </c>
      <c r="V350" s="31">
        <v>1</v>
      </c>
      <c r="W350" s="29">
        <v>4</v>
      </c>
      <c r="X350" s="511">
        <v>3.5999999999999997E-2</v>
      </c>
      <c r="Y350" s="511">
        <v>0.01</v>
      </c>
      <c r="Z350" s="511">
        <v>8.0000000000000002E-3</v>
      </c>
      <c r="AA350" s="643">
        <v>0.5</v>
      </c>
      <c r="AB350" s="32" t="s">
        <v>326</v>
      </c>
      <c r="AC350" s="32" t="s">
        <v>326</v>
      </c>
      <c r="AD350" s="32"/>
      <c r="AE350" s="536"/>
      <c r="AF350" s="536"/>
      <c r="AG350" s="532"/>
      <c r="AH350" s="32"/>
      <c r="AI350" s="603"/>
      <c r="AJ350" s="532"/>
      <c r="AK350" s="32"/>
      <c r="AL350" s="116"/>
      <c r="AM350" s="116"/>
      <c r="AN350" s="104">
        <v>8.2200799989092563E-2</v>
      </c>
      <c r="AO350" s="11">
        <v>36.460700000000003</v>
      </c>
      <c r="AP350" s="11">
        <v>23.8264</v>
      </c>
      <c r="AQ350" s="11">
        <v>53.766965999999996</v>
      </c>
      <c r="AR350" s="10">
        <v>1024.8006</v>
      </c>
      <c r="AS350" s="11">
        <v>6.9871999999999996</v>
      </c>
      <c r="AT350" s="10">
        <v>101.99</v>
      </c>
      <c r="AU350" s="11">
        <v>8.1219999999999999</v>
      </c>
      <c r="AV350" s="11">
        <v>0.1953</v>
      </c>
      <c r="AW350" s="11">
        <v>0.52780000000000005</v>
      </c>
      <c r="AX350" s="11">
        <v>36.825400000000002</v>
      </c>
      <c r="AY350" s="11">
        <v>23.3398</v>
      </c>
      <c r="AZ350" s="11">
        <v>53.722057</v>
      </c>
      <c r="BA350" s="10">
        <v>1025.2736</v>
      </c>
      <c r="BB350" s="11">
        <v>6.7914000000000003</v>
      </c>
      <c r="BC350" s="10">
        <v>98.507999999999996</v>
      </c>
      <c r="BD350" s="11">
        <v>8.1440000000000001</v>
      </c>
      <c r="BE350" s="11">
        <v>0.40329999999999999</v>
      </c>
      <c r="BF350" s="11">
        <v>1.3376999999999999</v>
      </c>
      <c r="BG350" s="11">
        <v>8.8000000000000007</v>
      </c>
    </row>
    <row r="351" spans="1:59">
      <c r="A351" s="29" t="s">
        <v>363</v>
      </c>
      <c r="B351" s="33">
        <v>43528</v>
      </c>
      <c r="C351" s="511">
        <v>0.3457304069079708</v>
      </c>
      <c r="D351" s="31" t="s">
        <v>350</v>
      </c>
      <c r="E351" s="604">
        <v>1</v>
      </c>
      <c r="F351" s="604">
        <v>0.44700000000000001</v>
      </c>
      <c r="G351" s="604">
        <v>2.4900000000000002</v>
      </c>
      <c r="H351" s="604">
        <v>1.17</v>
      </c>
      <c r="I351" s="31" t="s">
        <v>348</v>
      </c>
      <c r="J351" s="643">
        <v>2</v>
      </c>
      <c r="K351" s="31" t="s">
        <v>349</v>
      </c>
      <c r="L351" s="116">
        <v>1</v>
      </c>
      <c r="M351" s="116">
        <v>13.6</v>
      </c>
      <c r="N351" s="116">
        <v>121</v>
      </c>
      <c r="O351" s="643">
        <v>14</v>
      </c>
      <c r="P351" s="643">
        <v>120</v>
      </c>
      <c r="Q351" s="511">
        <v>0</v>
      </c>
      <c r="R351" s="511">
        <v>4.1000000000000002E-2</v>
      </c>
      <c r="S351" s="511">
        <v>1.2E-2</v>
      </c>
      <c r="T351" s="511">
        <v>8.9999999999999993E-3</v>
      </c>
      <c r="U351" s="31">
        <v>2</v>
      </c>
      <c r="V351" s="31">
        <v>1</v>
      </c>
      <c r="W351" s="29">
        <v>4</v>
      </c>
      <c r="X351" s="511">
        <v>4.1000000000000002E-2</v>
      </c>
      <c r="Y351" s="511">
        <v>1.2E-2</v>
      </c>
      <c r="Z351" s="511">
        <v>8.9999999999999993E-3</v>
      </c>
      <c r="AA351" s="643">
        <v>0.6</v>
      </c>
      <c r="AB351" s="32" t="s">
        <v>326</v>
      </c>
      <c r="AC351" s="32" t="s">
        <v>326</v>
      </c>
      <c r="AD351" s="32"/>
      <c r="AE351" s="536"/>
      <c r="AF351" s="536"/>
      <c r="AG351" s="532"/>
      <c r="AH351" s="32"/>
      <c r="AI351" s="603"/>
      <c r="AJ351" s="532"/>
      <c r="AK351" s="32"/>
      <c r="AL351" s="116"/>
      <c r="AM351" s="116"/>
      <c r="AN351" s="104">
        <v>9.3020996172403919E-2</v>
      </c>
      <c r="AO351" s="11">
        <v>36.517699999999998</v>
      </c>
      <c r="AP351" s="11">
        <v>23.092500000000001</v>
      </c>
      <c r="AQ351" s="11">
        <v>53.052549999999997</v>
      </c>
      <c r="AR351" s="10">
        <v>1025.0591999999999</v>
      </c>
      <c r="AS351" s="11">
        <v>7.3045</v>
      </c>
      <c r="AT351" s="10">
        <v>105.309</v>
      </c>
      <c r="AU351" s="11">
        <v>8.0850000000000009</v>
      </c>
      <c r="AV351" s="11">
        <v>0.28660000000000002</v>
      </c>
      <c r="AW351" s="11">
        <v>0.64470000000000005</v>
      </c>
      <c r="AX351" s="11">
        <v>36.811100000000003</v>
      </c>
      <c r="AY351" s="11">
        <v>23.130199999999999</v>
      </c>
      <c r="AZ351" s="11">
        <v>53.477167000000001</v>
      </c>
      <c r="BA351" s="10">
        <v>1025.3257000000001</v>
      </c>
      <c r="BB351" s="11">
        <v>6.7481999999999998</v>
      </c>
      <c r="BC351" s="10">
        <v>97.518000000000001</v>
      </c>
      <c r="BD351" s="11">
        <v>8.0950000000000006</v>
      </c>
      <c r="BE351" s="11">
        <v>0.1983</v>
      </c>
      <c r="BF351" s="11">
        <v>1.413</v>
      </c>
      <c r="BG351" s="11">
        <v>9.6</v>
      </c>
    </row>
    <row r="352" spans="1:59">
      <c r="A352" s="29" t="s">
        <v>363</v>
      </c>
      <c r="B352" s="33">
        <v>43535</v>
      </c>
      <c r="C352" s="605">
        <v>2.024101635071466</v>
      </c>
      <c r="D352" s="643">
        <v>2</v>
      </c>
      <c r="E352" s="604">
        <v>1</v>
      </c>
      <c r="F352" s="604">
        <v>0.69399999999999995</v>
      </c>
      <c r="G352" s="604">
        <v>3.54</v>
      </c>
      <c r="H352" s="604">
        <v>0.65300000000000002</v>
      </c>
      <c r="I352" s="31" t="s">
        <v>348</v>
      </c>
      <c r="J352" s="643">
        <v>4</v>
      </c>
      <c r="K352" s="31" t="s">
        <v>349</v>
      </c>
      <c r="L352" s="116">
        <v>1</v>
      </c>
      <c r="M352" s="116">
        <v>13</v>
      </c>
      <c r="N352" s="116">
        <v>113</v>
      </c>
      <c r="O352" s="643">
        <v>13</v>
      </c>
      <c r="P352" s="643">
        <v>110</v>
      </c>
      <c r="Q352" s="511">
        <v>1.0999999999999999E-2</v>
      </c>
      <c r="R352" s="511">
        <v>4.2999999999999997E-2</v>
      </c>
      <c r="S352" s="511">
        <v>2.1999999999999999E-2</v>
      </c>
      <c r="T352" s="511">
        <v>0.02</v>
      </c>
      <c r="U352" s="31">
        <v>2</v>
      </c>
      <c r="V352" s="31">
        <v>1</v>
      </c>
      <c r="W352" s="29">
        <v>4</v>
      </c>
      <c r="X352" s="511">
        <v>3.2000000000000001E-2</v>
      </c>
      <c r="Y352" s="511">
        <v>1.0999999999999999E-2</v>
      </c>
      <c r="Z352" s="511">
        <v>9.0000000000000011E-3</v>
      </c>
      <c r="AA352" s="643">
        <v>0.5</v>
      </c>
      <c r="AB352" s="32" t="s">
        <v>326</v>
      </c>
      <c r="AC352" s="643">
        <v>0.1</v>
      </c>
      <c r="AD352" s="32"/>
      <c r="AE352" s="536"/>
      <c r="AF352" s="536"/>
      <c r="AG352" s="532"/>
      <c r="AH352" s="32"/>
      <c r="AI352" s="603"/>
      <c r="AJ352" s="532"/>
      <c r="AK352" s="32"/>
      <c r="AL352" s="116"/>
      <c r="AM352" s="116"/>
      <c r="AN352" s="104">
        <v>7.744309505509385E-2</v>
      </c>
      <c r="AO352" s="11">
        <v>36.427399999999999</v>
      </c>
      <c r="AP352" s="11">
        <v>22.8215</v>
      </c>
      <c r="AQ352" s="11">
        <v>52.646245</v>
      </c>
      <c r="AR352" s="10">
        <v>1025.0693000000001</v>
      </c>
      <c r="AS352" s="11">
        <v>7.0511999999999997</v>
      </c>
      <c r="AT352" s="10">
        <v>101.125</v>
      </c>
      <c r="AU352" s="11">
        <v>8.1210000000000004</v>
      </c>
      <c r="AV352" s="11">
        <v>0.17780000000000001</v>
      </c>
      <c r="AW352" s="11">
        <v>0.68120000000000003</v>
      </c>
      <c r="AX352" s="11">
        <v>36.479700000000001</v>
      </c>
      <c r="AY352" s="11">
        <v>22.797999999999998</v>
      </c>
      <c r="AZ352" s="11">
        <v>52.692843000000003</v>
      </c>
      <c r="BA352" s="10">
        <v>1025.162</v>
      </c>
      <c r="BB352" s="11">
        <v>6.9778000000000002</v>
      </c>
      <c r="BC352" s="10">
        <v>100.06100000000001</v>
      </c>
      <c r="BD352" s="11">
        <v>8.1150000000000002</v>
      </c>
      <c r="BE352" s="11">
        <v>0.24940000000000001</v>
      </c>
      <c r="BF352" s="11">
        <v>0.93079999999999996</v>
      </c>
      <c r="BG352" s="11">
        <v>9.9</v>
      </c>
    </row>
    <row r="353" spans="1:59">
      <c r="A353" s="29" t="s">
        <v>363</v>
      </c>
      <c r="B353" s="33">
        <v>43542</v>
      </c>
      <c r="C353" s="511">
        <v>0.19788830693039572</v>
      </c>
      <c r="D353" s="31" t="s">
        <v>350</v>
      </c>
      <c r="E353" s="604">
        <v>1</v>
      </c>
      <c r="F353" s="604">
        <v>-3.9199999999999999E-3</v>
      </c>
      <c r="G353" s="604">
        <v>3.11</v>
      </c>
      <c r="H353" s="604">
        <v>0.88400000000000001</v>
      </c>
      <c r="I353" s="31" t="s">
        <v>348</v>
      </c>
      <c r="J353" s="643">
        <v>3</v>
      </c>
      <c r="K353" s="31" t="s">
        <v>349</v>
      </c>
      <c r="L353" s="116">
        <v>1</v>
      </c>
      <c r="M353" s="116">
        <v>15.8</v>
      </c>
      <c r="N353" s="116">
        <v>116</v>
      </c>
      <c r="O353" s="643">
        <v>16</v>
      </c>
      <c r="P353" s="643">
        <v>120</v>
      </c>
      <c r="Q353" s="116">
        <v>1E-3</v>
      </c>
      <c r="R353" s="116">
        <v>0.05</v>
      </c>
      <c r="S353" s="116">
        <v>1.7000000000000001E-2</v>
      </c>
      <c r="T353" s="116">
        <v>1.4E-2</v>
      </c>
      <c r="U353" s="31">
        <v>2</v>
      </c>
      <c r="V353" s="31">
        <v>1</v>
      </c>
      <c r="W353" s="29">
        <v>4</v>
      </c>
      <c r="X353" s="511">
        <v>4.9000000000000002E-2</v>
      </c>
      <c r="Y353" s="511">
        <v>1.6E-2</v>
      </c>
      <c r="Z353" s="511">
        <v>1.3000000000000001E-2</v>
      </c>
      <c r="AA353" s="643">
        <v>0.7</v>
      </c>
      <c r="AB353" s="32" t="s">
        <v>326</v>
      </c>
      <c r="AC353" s="643">
        <v>0.1</v>
      </c>
      <c r="AD353" s="32"/>
      <c r="AE353" s="536"/>
      <c r="AF353" s="536"/>
      <c r="AG353" s="532"/>
      <c r="AH353" s="32"/>
      <c r="AI353" s="603"/>
      <c r="AJ353" s="532"/>
      <c r="AK353" s="32"/>
      <c r="AL353" s="116"/>
      <c r="AM353" s="116"/>
      <c r="AN353" s="104">
        <v>8.8501194809123107E-2</v>
      </c>
      <c r="AO353" s="11">
        <v>36.605800000000002</v>
      </c>
      <c r="AP353" s="11">
        <v>23.746600000000001</v>
      </c>
      <c r="AQ353" s="11">
        <v>53.87059</v>
      </c>
      <c r="AR353" s="10">
        <v>1024.934</v>
      </c>
      <c r="AS353" s="11">
        <v>7.4001000000000001</v>
      </c>
      <c r="AT353" s="10">
        <v>107.958</v>
      </c>
      <c r="AU353" s="11">
        <v>8.0869999999999997</v>
      </c>
      <c r="AV353" s="11">
        <v>0.2349</v>
      </c>
      <c r="AW353" s="11">
        <v>0.77110000000000001</v>
      </c>
      <c r="AX353" s="11">
        <v>36.879899999999999</v>
      </c>
      <c r="AY353" s="11">
        <v>23.2987</v>
      </c>
      <c r="AZ353" s="11">
        <v>53.750236999999998</v>
      </c>
      <c r="BA353" s="10">
        <v>1025.3469</v>
      </c>
      <c r="BB353" s="11">
        <v>6.4073000000000002</v>
      </c>
      <c r="BC353" s="10">
        <v>92.9</v>
      </c>
      <c r="BD353" s="11">
        <v>8.0500000000000007</v>
      </c>
      <c r="BE353" s="11">
        <v>0.24149999999999999</v>
      </c>
      <c r="BF353" s="11">
        <v>1.5404</v>
      </c>
      <c r="BG353" s="11">
        <v>7.9</v>
      </c>
    </row>
    <row r="354" spans="1:59">
      <c r="A354" s="29" t="s">
        <v>363</v>
      </c>
      <c r="B354" s="33">
        <v>43549</v>
      </c>
      <c r="C354" s="511">
        <v>0.14907572582849909</v>
      </c>
      <c r="D354" s="31" t="s">
        <v>350</v>
      </c>
      <c r="E354" s="604">
        <v>1</v>
      </c>
      <c r="F354" s="604">
        <v>-0.59599999999999997</v>
      </c>
      <c r="G354" s="604">
        <v>2.41</v>
      </c>
      <c r="H354" s="604">
        <v>0.45500000000000002</v>
      </c>
      <c r="I354" s="31" t="s">
        <v>348</v>
      </c>
      <c r="J354" s="643">
        <v>2</v>
      </c>
      <c r="K354" s="31" t="s">
        <v>349</v>
      </c>
      <c r="L354" s="116">
        <v>1</v>
      </c>
      <c r="M354" s="116">
        <v>14.8</v>
      </c>
      <c r="N354" s="116">
        <v>108</v>
      </c>
      <c r="O354" s="643">
        <v>15</v>
      </c>
      <c r="P354" s="643">
        <v>110</v>
      </c>
      <c r="Q354" s="116">
        <v>1E-3</v>
      </c>
      <c r="R354" s="116">
        <v>5.0999999999999997E-2</v>
      </c>
      <c r="S354" s="116">
        <v>1.7000000000000001E-2</v>
      </c>
      <c r="T354" s="116">
        <v>1.4999999999999999E-2</v>
      </c>
      <c r="U354" s="31">
        <v>2</v>
      </c>
      <c r="V354" s="31">
        <v>1</v>
      </c>
      <c r="W354" s="29">
        <v>4</v>
      </c>
      <c r="X354" s="511">
        <v>4.9999999999999996E-2</v>
      </c>
      <c r="Y354" s="511">
        <v>1.6E-2</v>
      </c>
      <c r="Z354" s="511">
        <v>1.3999999999999999E-2</v>
      </c>
      <c r="AA354" s="643">
        <v>0.7</v>
      </c>
      <c r="AB354" s="32" t="s">
        <v>326</v>
      </c>
      <c r="AC354" s="643">
        <v>0.2</v>
      </c>
      <c r="AD354" s="32"/>
      <c r="AE354" s="536"/>
      <c r="AF354" s="536"/>
      <c r="AG354" s="532"/>
      <c r="AH354" s="32"/>
      <c r="AI354" s="603"/>
      <c r="AJ354" s="532"/>
      <c r="AK354" s="32"/>
      <c r="AL354" s="116"/>
      <c r="AM354" s="116"/>
      <c r="AN354" s="104">
        <v>6.9110838018901333E-2</v>
      </c>
      <c r="AO354" s="11">
        <v>36.8429</v>
      </c>
      <c r="AP354" s="11">
        <v>22.947800000000001</v>
      </c>
      <c r="AQ354" s="11">
        <v>53.315469999999998</v>
      </c>
      <c r="AR354" s="10">
        <v>1025.3487</v>
      </c>
      <c r="AS354" s="11">
        <v>6.9958999999999998</v>
      </c>
      <c r="AT354" s="10">
        <v>100.79600000000001</v>
      </c>
      <c r="AU354" s="11">
        <v>8.11</v>
      </c>
      <c r="AV354" s="11">
        <v>0.46639999999999998</v>
      </c>
      <c r="AW354" s="11">
        <v>0.84799999999999998</v>
      </c>
      <c r="AX354" s="11">
        <v>36.8508</v>
      </c>
      <c r="AY354" s="11">
        <v>22.863299999999999</v>
      </c>
      <c r="AZ354" s="11">
        <v>53.240211000000002</v>
      </c>
      <c r="BA354" s="10">
        <v>1025.4367</v>
      </c>
      <c r="BB354" s="11">
        <v>6.9633000000000003</v>
      </c>
      <c r="BC354" s="10">
        <v>100.182</v>
      </c>
      <c r="BD354" s="11">
        <v>8.1180000000000003</v>
      </c>
      <c r="BE354" s="11">
        <v>0.31209999999999999</v>
      </c>
      <c r="BF354" s="11">
        <v>1.1648000000000001</v>
      </c>
      <c r="BG354" s="11">
        <v>7.9</v>
      </c>
    </row>
    <row r="355" spans="1:59">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04"/>
      <c r="AO355" s="116"/>
      <c r="AP355" s="116"/>
      <c r="AQ355" s="116"/>
      <c r="AR355" s="116"/>
      <c r="AS355" s="116"/>
      <c r="AT355" s="116"/>
      <c r="AU355" s="116"/>
      <c r="AV355" s="116"/>
      <c r="AW355" s="116"/>
      <c r="AX355" s="116"/>
      <c r="AY355" s="116"/>
      <c r="AZ355" s="116"/>
      <c r="BA355" s="116"/>
      <c r="BB355" s="116"/>
      <c r="BC355" s="116"/>
      <c r="BD355" s="116"/>
      <c r="BE355" s="116"/>
      <c r="BF355" s="116"/>
      <c r="BG355" s="116"/>
    </row>
    <row r="356" spans="1:59">
      <c r="A356" s="29" t="s">
        <v>8</v>
      </c>
      <c r="B356" s="33">
        <v>43437</v>
      </c>
      <c r="C356" s="511">
        <v>0.34356163900322467</v>
      </c>
      <c r="D356" s="31" t="s">
        <v>350</v>
      </c>
      <c r="E356" s="29">
        <v>1</v>
      </c>
      <c r="F356" s="116">
        <v>-0.432</v>
      </c>
      <c r="G356" s="116">
        <v>3.12</v>
      </c>
      <c r="H356" s="116">
        <v>1.24</v>
      </c>
      <c r="I356" s="31" t="s">
        <v>348</v>
      </c>
      <c r="J356" s="643">
        <v>3</v>
      </c>
      <c r="K356" s="31" t="s">
        <v>349</v>
      </c>
      <c r="L356" s="29">
        <v>1</v>
      </c>
      <c r="M356" s="29">
        <v>13.9</v>
      </c>
      <c r="N356" s="29">
        <v>94.4</v>
      </c>
      <c r="O356" s="643">
        <v>14</v>
      </c>
      <c r="P356" s="643">
        <v>90</v>
      </c>
      <c r="Q356" s="511">
        <v>1E-3</v>
      </c>
      <c r="R356" s="511">
        <v>2.5999999999999999E-2</v>
      </c>
      <c r="S356" s="511">
        <v>8.9999999999999993E-3</v>
      </c>
      <c r="T356" s="511">
        <v>8.0000000000000002E-3</v>
      </c>
      <c r="U356" s="31">
        <v>2</v>
      </c>
      <c r="V356" s="31">
        <v>1</v>
      </c>
      <c r="W356" s="29">
        <v>4</v>
      </c>
      <c r="X356" s="511">
        <v>2.4999999999999998E-2</v>
      </c>
      <c r="Y356" s="511">
        <v>8.0000000000000002E-3</v>
      </c>
      <c r="Z356" s="511">
        <v>7.0000000000000001E-3</v>
      </c>
      <c r="AA356" s="643">
        <v>0.4</v>
      </c>
      <c r="AB356" s="32" t="s">
        <v>326</v>
      </c>
      <c r="AC356" s="32" t="s">
        <v>326</v>
      </c>
      <c r="AD356" s="32"/>
      <c r="AE356" s="536"/>
      <c r="AF356" s="536"/>
      <c r="AG356" s="532"/>
      <c r="AH356" s="32"/>
      <c r="AI356" s="532"/>
      <c r="AJ356" s="532"/>
      <c r="AK356" s="32"/>
      <c r="AL356" s="116"/>
      <c r="AM356" s="116"/>
      <c r="AN356" s="104">
        <v>7.6017674630202467E-2</v>
      </c>
      <c r="AO356" s="11">
        <v>35.8874</v>
      </c>
      <c r="AP356" s="11">
        <v>20.470400000000001</v>
      </c>
      <c r="AQ356" s="11">
        <v>49.487729999999999</v>
      </c>
      <c r="AR356" s="10">
        <v>1025.3145999999999</v>
      </c>
      <c r="AS356" s="11">
        <v>7.7427000000000001</v>
      </c>
      <c r="AT356" s="10">
        <v>106.154</v>
      </c>
      <c r="AU356" s="11">
        <v>8.1999999999999993</v>
      </c>
      <c r="AV356" s="11">
        <v>0.30719999999999997</v>
      </c>
      <c r="AW356" s="11">
        <v>0.61160000000000003</v>
      </c>
      <c r="AX356" s="11">
        <v>35.985500000000002</v>
      </c>
      <c r="AY356" s="11">
        <v>19.709199999999999</v>
      </c>
      <c r="AZ356" s="11">
        <v>48.824587999999999</v>
      </c>
      <c r="BA356" s="10">
        <v>1025.6802</v>
      </c>
      <c r="BB356" s="11">
        <v>7.8018000000000001</v>
      </c>
      <c r="BC356" s="10">
        <v>105.54900000000001</v>
      </c>
      <c r="BD356" s="11">
        <v>8.1999999999999993</v>
      </c>
      <c r="BE356" s="11">
        <v>1.0525</v>
      </c>
      <c r="BF356" s="11">
        <v>1.0874999999999999</v>
      </c>
      <c r="BG356" s="11">
        <v>8.5</v>
      </c>
    </row>
    <row r="357" spans="1:59">
      <c r="A357" s="29" t="s">
        <v>8</v>
      </c>
      <c r="B357" s="33">
        <v>43444</v>
      </c>
      <c r="C357" s="511">
        <v>0.1853415459980938</v>
      </c>
      <c r="D357" s="31" t="s">
        <v>350</v>
      </c>
      <c r="E357" s="29">
        <v>1</v>
      </c>
      <c r="F357" s="116">
        <v>-0.71399999999999997</v>
      </c>
      <c r="G357" s="116">
        <v>3.4</v>
      </c>
      <c r="H357" s="116">
        <v>1.4</v>
      </c>
      <c r="I357" s="31" t="s">
        <v>348</v>
      </c>
      <c r="J357" s="643">
        <v>3</v>
      </c>
      <c r="K357" s="31" t="s">
        <v>349</v>
      </c>
      <c r="L357" s="29">
        <v>1</v>
      </c>
      <c r="M357" s="29">
        <v>12.9</v>
      </c>
      <c r="N357" s="29">
        <v>106</v>
      </c>
      <c r="O357" s="643">
        <v>13</v>
      </c>
      <c r="P357" s="643">
        <v>110</v>
      </c>
      <c r="Q357" s="29">
        <v>0</v>
      </c>
      <c r="R357" s="29">
        <v>2.8000000000000001E-2</v>
      </c>
      <c r="S357" s="29">
        <v>0.01</v>
      </c>
      <c r="T357" s="29">
        <v>8.0000000000000002E-3</v>
      </c>
      <c r="U357" s="31">
        <v>2</v>
      </c>
      <c r="V357" s="31">
        <v>1</v>
      </c>
      <c r="W357" s="29">
        <v>4</v>
      </c>
      <c r="X357" s="511">
        <v>2.8000000000000001E-2</v>
      </c>
      <c r="Y357" s="511">
        <v>0.01</v>
      </c>
      <c r="Z357" s="511">
        <v>8.0000000000000002E-3</v>
      </c>
      <c r="AA357" s="643">
        <v>0.4</v>
      </c>
      <c r="AB357" s="32" t="s">
        <v>326</v>
      </c>
      <c r="AC357" s="32" t="s">
        <v>326</v>
      </c>
      <c r="AD357" s="32"/>
      <c r="AE357" s="536"/>
      <c r="AF357" s="536"/>
      <c r="AG357" s="532"/>
      <c r="AH357" s="32"/>
      <c r="AI357" s="532"/>
      <c r="AJ357" s="532"/>
      <c r="AK357" s="32"/>
      <c r="AL357" s="116"/>
      <c r="AM357" s="116"/>
      <c r="AN357" s="104">
        <v>9.2667658698454169E-2</v>
      </c>
      <c r="AO357" s="11">
        <v>36.066699999999997</v>
      </c>
      <c r="AP357" s="11">
        <v>21.161200000000001</v>
      </c>
      <c r="AQ357" s="11">
        <v>50.431562</v>
      </c>
      <c r="AR357" s="10">
        <v>1025.2639999999999</v>
      </c>
      <c r="AS357" s="11">
        <v>6.1974</v>
      </c>
      <c r="AT357" s="10">
        <v>86.123000000000005</v>
      </c>
      <c r="AU357" s="11">
        <v>8.1999999999999993</v>
      </c>
      <c r="AV357" s="11">
        <v>0.44919999999999999</v>
      </c>
      <c r="AW357" s="11">
        <v>0.53100000000000003</v>
      </c>
      <c r="AX357" s="11">
        <v>36.131799999999998</v>
      </c>
      <c r="AY357" s="11">
        <v>20.6935</v>
      </c>
      <c r="AZ357" s="11">
        <v>50.030203</v>
      </c>
      <c r="BA357" s="10">
        <v>1025.5283999999999</v>
      </c>
      <c r="BB357" s="11">
        <v>5.9934000000000003</v>
      </c>
      <c r="BC357" s="10">
        <v>82.620999999999995</v>
      </c>
      <c r="BD357" s="11">
        <v>8.1999999999999993</v>
      </c>
      <c r="BE357" s="11">
        <v>0.89749999999999996</v>
      </c>
      <c r="BF357" s="11">
        <v>1.0754999999999999</v>
      </c>
      <c r="BG357" s="11">
        <v>6.4</v>
      </c>
    </row>
    <row r="358" spans="1:59" ht="12.75">
      <c r="A358" s="29" t="s">
        <v>8</v>
      </c>
      <c r="B358" s="33">
        <v>43451</v>
      </c>
      <c r="C358" s="511">
        <v>0.28556540993744012</v>
      </c>
      <c r="D358" s="31" t="s">
        <v>350</v>
      </c>
      <c r="E358" s="604">
        <v>1</v>
      </c>
      <c r="F358" s="604">
        <v>-0.29799999999999999</v>
      </c>
      <c r="G358" s="604">
        <v>3.44</v>
      </c>
      <c r="H358" s="604">
        <v>1.24</v>
      </c>
      <c r="I358" s="31" t="s">
        <v>348</v>
      </c>
      <c r="J358" s="643">
        <v>3</v>
      </c>
      <c r="K358" s="31" t="s">
        <v>349</v>
      </c>
      <c r="L358" s="610">
        <v>1</v>
      </c>
      <c r="M358" s="610">
        <v>14.1</v>
      </c>
      <c r="N358" s="610">
        <v>100</v>
      </c>
      <c r="O358" s="643">
        <v>14</v>
      </c>
      <c r="P358" s="643">
        <v>100</v>
      </c>
      <c r="Q358" s="29">
        <v>1E-3</v>
      </c>
      <c r="R358" s="29">
        <v>0.04</v>
      </c>
      <c r="S358" s="29">
        <v>1.4999999999999999E-2</v>
      </c>
      <c r="T358" s="29">
        <v>1.0999999999999999E-2</v>
      </c>
      <c r="U358" s="31">
        <v>2</v>
      </c>
      <c r="V358" s="31">
        <v>1</v>
      </c>
      <c r="W358" s="29">
        <v>4</v>
      </c>
      <c r="X358" s="511">
        <v>3.9E-2</v>
      </c>
      <c r="Y358" s="511">
        <v>1.3999999999999999E-2</v>
      </c>
      <c r="Z358" s="511">
        <v>9.9999999999999985E-3</v>
      </c>
      <c r="AA358" s="643">
        <v>0.5</v>
      </c>
      <c r="AB358" s="32" t="s">
        <v>326</v>
      </c>
      <c r="AC358" s="32" t="s">
        <v>326</v>
      </c>
      <c r="AD358" s="32"/>
      <c r="AE358" s="536"/>
      <c r="AF358" s="536"/>
      <c r="AG358" s="532"/>
      <c r="AH358" s="32"/>
      <c r="AI358" s="532"/>
      <c r="AJ358" s="532"/>
      <c r="AK358" s="32"/>
      <c r="AL358" s="116"/>
      <c r="AM358" s="116"/>
      <c r="AN358" s="104">
        <v>7.5059690771146367E-2</v>
      </c>
      <c r="AO358" s="11">
        <v>36.216500000000003</v>
      </c>
      <c r="AP358" s="11">
        <v>21.3687</v>
      </c>
      <c r="AQ358" s="11">
        <v>50.836556999999999</v>
      </c>
      <c r="AR358" s="10">
        <v>1025.3208999999999</v>
      </c>
      <c r="AS358" s="11">
        <v>7.3509000000000002</v>
      </c>
      <c r="AT358" s="10">
        <v>102.623</v>
      </c>
      <c r="AU358" s="11">
        <v>8.2319999999999993</v>
      </c>
      <c r="AV358" s="11">
        <v>0.46939999999999998</v>
      </c>
      <c r="AW358" s="11">
        <v>0.71430000000000005</v>
      </c>
      <c r="AX358" s="11">
        <v>36.247199999999999</v>
      </c>
      <c r="AY358" s="11">
        <v>21.1325</v>
      </c>
      <c r="AZ358" s="11">
        <v>50.634484</v>
      </c>
      <c r="BA358" s="10">
        <v>1025.4961000000001</v>
      </c>
      <c r="BB358" s="11">
        <v>7.2276999999999996</v>
      </c>
      <c r="BC358" s="10">
        <v>100.496</v>
      </c>
      <c r="BD358" s="11">
        <v>8.25</v>
      </c>
      <c r="BE358" s="11">
        <v>0.86750000000000005</v>
      </c>
      <c r="BF358" s="11">
        <v>1.0481</v>
      </c>
      <c r="BG358" s="11">
        <v>6.2</v>
      </c>
    </row>
    <row r="359" spans="1:59">
      <c r="A359" s="29" t="s">
        <v>8</v>
      </c>
      <c r="B359" s="33">
        <v>43458</v>
      </c>
      <c r="C359" s="511">
        <v>0.32260134086786657</v>
      </c>
      <c r="D359" s="31" t="s">
        <v>350</v>
      </c>
      <c r="E359" s="604">
        <v>1</v>
      </c>
      <c r="F359" s="604">
        <v>0.49</v>
      </c>
      <c r="G359" s="604">
        <v>3.52</v>
      </c>
      <c r="H359" s="604">
        <v>1.06</v>
      </c>
      <c r="I359" s="31" t="s">
        <v>348</v>
      </c>
      <c r="J359" s="643">
        <v>4</v>
      </c>
      <c r="K359" s="31" t="s">
        <v>349</v>
      </c>
      <c r="L359" s="604">
        <v>1</v>
      </c>
      <c r="M359" s="604">
        <v>13.3</v>
      </c>
      <c r="N359" s="604">
        <v>94.4</v>
      </c>
      <c r="O359" s="643">
        <v>13</v>
      </c>
      <c r="P359" s="643">
        <v>90</v>
      </c>
      <c r="Q359" s="116">
        <v>0</v>
      </c>
      <c r="R359" s="116">
        <v>4.2999999999999997E-2</v>
      </c>
      <c r="S359" s="116">
        <v>1.4999999999999999E-2</v>
      </c>
      <c r="T359" s="116">
        <v>1.2E-2</v>
      </c>
      <c r="U359" s="31">
        <v>2</v>
      </c>
      <c r="V359" s="31">
        <v>1</v>
      </c>
      <c r="W359" s="116">
        <v>6</v>
      </c>
      <c r="X359" s="511">
        <v>4.2999999999999997E-2</v>
      </c>
      <c r="Y359" s="511">
        <v>1.4999999999999999E-2</v>
      </c>
      <c r="Z359" s="511">
        <v>1.2E-2</v>
      </c>
      <c r="AA359" s="643">
        <v>0.4</v>
      </c>
      <c r="AB359" s="32" t="s">
        <v>326</v>
      </c>
      <c r="AC359" s="32" t="s">
        <v>326</v>
      </c>
      <c r="AD359" s="32"/>
      <c r="AE359" s="536"/>
      <c r="AF359" s="536"/>
      <c r="AG359" s="532"/>
      <c r="AH359" s="32"/>
      <c r="AI359" s="532"/>
      <c r="AJ359" s="532"/>
      <c r="AK359" s="32"/>
      <c r="AL359" s="116"/>
      <c r="AM359" s="116"/>
      <c r="AN359" s="104">
        <v>7.5949616728629016E-2</v>
      </c>
      <c r="AO359" s="11">
        <v>36.277500000000003</v>
      </c>
      <c r="AP359" s="11">
        <v>22.5441</v>
      </c>
      <c r="AQ359" s="11">
        <v>52.158695000000002</v>
      </c>
      <c r="AR359" s="10">
        <v>1025.0368000000001</v>
      </c>
      <c r="AS359" s="11">
        <v>7.4157999999999999</v>
      </c>
      <c r="AT359" s="10">
        <v>105.746</v>
      </c>
      <c r="AU359" s="11">
        <v>8.2609999999999992</v>
      </c>
      <c r="AV359" s="11">
        <v>0.1164</v>
      </c>
      <c r="AW359" s="11">
        <v>0.52610000000000001</v>
      </c>
      <c r="AX359" s="11">
        <v>36.274799999999999</v>
      </c>
      <c r="AY359" s="11">
        <v>21.866299999999999</v>
      </c>
      <c r="AZ359" s="11">
        <v>51.444586999999999</v>
      </c>
      <c r="BA359" s="10">
        <v>1025.3131000000001</v>
      </c>
      <c r="BB359" s="11">
        <v>7.7302999999999997</v>
      </c>
      <c r="BC359" s="10">
        <v>108.91800000000001</v>
      </c>
      <c r="BD359" s="11">
        <v>8.2759999999999998</v>
      </c>
      <c r="BE359" s="11">
        <v>1.3792</v>
      </c>
      <c r="BF359" s="11">
        <v>1.4240999999999999</v>
      </c>
      <c r="BG359" s="11">
        <v>9.1999999999999993</v>
      </c>
    </row>
    <row r="360" spans="1:59">
      <c r="A360" s="29" t="s">
        <v>8</v>
      </c>
      <c r="B360" s="33">
        <v>43472</v>
      </c>
      <c r="C360" s="511">
        <v>0.42770551687078862</v>
      </c>
      <c r="D360" s="31" t="s">
        <v>350</v>
      </c>
      <c r="E360" s="604">
        <v>1</v>
      </c>
      <c r="F360" s="604">
        <v>0.17</v>
      </c>
      <c r="G360" s="604">
        <v>3.17</v>
      </c>
      <c r="H360" s="604">
        <v>0.89500000000000002</v>
      </c>
      <c r="I360" s="31" t="s">
        <v>348</v>
      </c>
      <c r="J360" s="643">
        <v>3</v>
      </c>
      <c r="K360" s="31" t="s">
        <v>349</v>
      </c>
      <c r="L360" s="604">
        <v>1</v>
      </c>
      <c r="M360" s="604">
        <v>15</v>
      </c>
      <c r="N360" s="604">
        <v>126</v>
      </c>
      <c r="O360" s="643">
        <v>15</v>
      </c>
      <c r="P360" s="643">
        <v>130</v>
      </c>
      <c r="Q360" s="116">
        <v>1E-3</v>
      </c>
      <c r="R360" s="116">
        <v>5.3999999999999999E-2</v>
      </c>
      <c r="S360" s="116">
        <v>2.1000000000000001E-2</v>
      </c>
      <c r="T360" s="116">
        <v>1.6E-2</v>
      </c>
      <c r="U360" s="31">
        <v>2</v>
      </c>
      <c r="V360" s="31">
        <v>1</v>
      </c>
      <c r="W360" s="116">
        <v>6</v>
      </c>
      <c r="X360" s="511">
        <v>5.2999999999999999E-2</v>
      </c>
      <c r="Y360" s="511">
        <v>0.02</v>
      </c>
      <c r="Z360" s="511">
        <v>1.4999999999999999E-2</v>
      </c>
      <c r="AA360" s="643">
        <v>0.5</v>
      </c>
      <c r="AB360" s="32" t="s">
        <v>326</v>
      </c>
      <c r="AC360" s="643">
        <v>0.1</v>
      </c>
      <c r="AD360" s="32"/>
      <c r="AE360" s="536"/>
      <c r="AF360" s="536"/>
      <c r="AG360" s="532"/>
      <c r="AH360" s="32"/>
      <c r="AI360" s="532"/>
      <c r="AJ360" s="532"/>
      <c r="AK360" s="32"/>
      <c r="AL360" s="116"/>
      <c r="AM360" s="116"/>
      <c r="AN360" s="104">
        <v>6.983314085424458E-2</v>
      </c>
      <c r="AO360" s="11">
        <v>36.467300000000002</v>
      </c>
      <c r="AP360" s="11">
        <v>22.904599999999999</v>
      </c>
      <c r="AQ360" s="11">
        <v>52.786352000000001</v>
      </c>
      <c r="AR360" s="10">
        <v>1025.076</v>
      </c>
      <c r="AS360" s="11">
        <v>7.2015000000000002</v>
      </c>
      <c r="AT360" s="10">
        <v>103.45399999999999</v>
      </c>
      <c r="AU360" s="11">
        <v>8.2319999999999993</v>
      </c>
      <c r="AV360" s="11">
        <v>0.23069999999999999</v>
      </c>
      <c r="AW360" s="11">
        <v>0.49730000000000002</v>
      </c>
      <c r="AX360" s="11">
        <v>36.374600000000001</v>
      </c>
      <c r="AY360" s="11">
        <v>22.051200000000001</v>
      </c>
      <c r="AZ360" s="11">
        <v>51.766835999999998</v>
      </c>
      <c r="BA360" s="10">
        <v>1025.3373999999999</v>
      </c>
      <c r="BB360" s="11">
        <v>6.7530000000000001</v>
      </c>
      <c r="BC360" s="10">
        <v>95.515000000000001</v>
      </c>
      <c r="BD360" s="11">
        <v>8.2460000000000004</v>
      </c>
      <c r="BE360" s="11">
        <v>1.8898999999999999</v>
      </c>
      <c r="BF360" s="11">
        <v>2.0329999999999999</v>
      </c>
      <c r="BG360" s="11">
        <v>9.3000000000000007</v>
      </c>
    </row>
    <row r="361" spans="1:59">
      <c r="A361" s="29" t="s">
        <v>8</v>
      </c>
      <c r="B361" s="33">
        <v>43479</v>
      </c>
      <c r="C361" s="511">
        <v>0.25296801036286531</v>
      </c>
      <c r="D361" s="31" t="s">
        <v>350</v>
      </c>
      <c r="E361" s="604">
        <v>1</v>
      </c>
      <c r="F361" s="604">
        <v>-0.26500000000000001</v>
      </c>
      <c r="G361" s="604">
        <v>2.48</v>
      </c>
      <c r="H361" s="604">
        <v>0.52100000000000002</v>
      </c>
      <c r="I361" s="31" t="s">
        <v>348</v>
      </c>
      <c r="J361" s="643">
        <v>2</v>
      </c>
      <c r="K361" s="31" t="s">
        <v>349</v>
      </c>
      <c r="L361" s="604">
        <v>1</v>
      </c>
      <c r="M361" s="604">
        <v>14.8</v>
      </c>
      <c r="N361" s="604">
        <v>119</v>
      </c>
      <c r="O361" s="643">
        <v>15</v>
      </c>
      <c r="P361" s="643">
        <v>120</v>
      </c>
      <c r="Q361" s="511">
        <v>0</v>
      </c>
      <c r="R361" s="511">
        <v>4.4999999999999998E-2</v>
      </c>
      <c r="S361" s="511">
        <v>1.4E-2</v>
      </c>
      <c r="T361" s="511">
        <v>1.2E-2</v>
      </c>
      <c r="U361" s="31">
        <v>2</v>
      </c>
      <c r="V361" s="31">
        <v>1</v>
      </c>
      <c r="W361" s="29">
        <v>4</v>
      </c>
      <c r="X361" s="511">
        <v>4.4999999999999998E-2</v>
      </c>
      <c r="Y361" s="511">
        <v>1.4E-2</v>
      </c>
      <c r="Z361" s="511">
        <v>1.2E-2</v>
      </c>
      <c r="AA361" s="643">
        <v>0.6</v>
      </c>
      <c r="AB361" s="32" t="s">
        <v>326</v>
      </c>
      <c r="AC361" s="643">
        <v>0.1</v>
      </c>
      <c r="AD361" s="32"/>
      <c r="AE361" s="536"/>
      <c r="AF361" s="536"/>
      <c r="AG361" s="532"/>
      <c r="AH361" s="32"/>
      <c r="AI361" s="532"/>
      <c r="AJ361" s="532"/>
      <c r="AK361" s="32"/>
      <c r="AL361" s="116"/>
      <c r="AM361" s="116"/>
      <c r="AN361" s="104">
        <v>0.10227494377252681</v>
      </c>
      <c r="AO361" s="11">
        <v>36.383099999999999</v>
      </c>
      <c r="AP361" s="11">
        <v>22.942900000000002</v>
      </c>
      <c r="AQ361" s="11">
        <v>52.719177999999999</v>
      </c>
      <c r="AR361" s="10">
        <v>1025.002</v>
      </c>
      <c r="AS361" s="11">
        <v>6.7676999999999996</v>
      </c>
      <c r="AT361" s="10">
        <v>97.24</v>
      </c>
      <c r="AU361" s="11">
        <v>8.1760000000000002</v>
      </c>
      <c r="AV361" s="11">
        <v>0.68630000000000002</v>
      </c>
      <c r="AW361" s="11">
        <v>0.57499999999999996</v>
      </c>
      <c r="AX361" s="11">
        <v>36.484900000000003</v>
      </c>
      <c r="AY361" s="11">
        <v>23.0717</v>
      </c>
      <c r="AZ361" s="11">
        <v>52.997143999999999</v>
      </c>
      <c r="BA361" s="10">
        <v>1025.1293000000001</v>
      </c>
      <c r="BB361" s="11">
        <v>6.3959999999999999</v>
      </c>
      <c r="BC361" s="10">
        <v>92.16</v>
      </c>
      <c r="BD361" s="11">
        <v>8.1479999999999997</v>
      </c>
      <c r="BE361" s="11">
        <v>2.843</v>
      </c>
      <c r="BF361" s="11">
        <v>1.4523999999999999</v>
      </c>
      <c r="BG361" s="11">
        <v>7</v>
      </c>
    </row>
    <row r="362" spans="1:59">
      <c r="A362" s="29" t="s">
        <v>8</v>
      </c>
      <c r="B362" s="33">
        <v>43486</v>
      </c>
      <c r="C362" s="511">
        <v>0.15395818293343908</v>
      </c>
      <c r="D362" s="31" t="s">
        <v>350</v>
      </c>
      <c r="E362" s="604">
        <v>1</v>
      </c>
      <c r="F362" s="604">
        <v>-0.70399999999999996</v>
      </c>
      <c r="G362" s="604">
        <v>2.74</v>
      </c>
      <c r="H362" s="604">
        <v>0.437</v>
      </c>
      <c r="I362" s="31" t="s">
        <v>348</v>
      </c>
      <c r="J362" s="643">
        <v>3</v>
      </c>
      <c r="K362" s="31" t="s">
        <v>349</v>
      </c>
      <c r="L362" s="604">
        <v>1</v>
      </c>
      <c r="M362" s="604">
        <v>14</v>
      </c>
      <c r="N362" s="604">
        <v>107</v>
      </c>
      <c r="O362" s="643">
        <v>14</v>
      </c>
      <c r="P362" s="643">
        <v>110</v>
      </c>
      <c r="Q362" s="511">
        <v>0</v>
      </c>
      <c r="R362" s="511">
        <v>3.4000000000000002E-2</v>
      </c>
      <c r="S362" s="511">
        <v>1.0999999999999999E-2</v>
      </c>
      <c r="T362" s="511">
        <v>8.9999999999999993E-3</v>
      </c>
      <c r="U362" s="31">
        <v>2</v>
      </c>
      <c r="V362" s="31">
        <v>1</v>
      </c>
      <c r="W362" s="29">
        <v>4</v>
      </c>
      <c r="X362" s="511">
        <v>3.4000000000000002E-2</v>
      </c>
      <c r="Y362" s="511">
        <v>1.0999999999999999E-2</v>
      </c>
      <c r="Z362" s="511">
        <v>8.9999999999999993E-3</v>
      </c>
      <c r="AA362" s="643">
        <v>0.5</v>
      </c>
      <c r="AB362" s="32" t="s">
        <v>326</v>
      </c>
      <c r="AC362" s="643">
        <v>0.1</v>
      </c>
      <c r="AD362" s="32"/>
      <c r="AE362" s="536"/>
      <c r="AF362" s="536"/>
      <c r="AG362" s="532"/>
      <c r="AH362" s="32"/>
      <c r="AI362" s="32"/>
      <c r="AJ362" s="32"/>
      <c r="AK362" s="532"/>
      <c r="AL362" s="532"/>
      <c r="AM362" s="32"/>
      <c r="AN362" s="104">
        <v>7.0932916968961535E-2</v>
      </c>
      <c r="AO362" s="11">
        <v>36.465000000000003</v>
      </c>
      <c r="AP362" s="11">
        <v>23.438300000000002</v>
      </c>
      <c r="AQ362" s="11">
        <v>53.355480999999997</v>
      </c>
      <c r="AR362" s="10">
        <v>1024.9186</v>
      </c>
      <c r="AS362" s="11">
        <v>7.2569999999999997</v>
      </c>
      <c r="AT362" s="10">
        <v>105.22199999999999</v>
      </c>
      <c r="AU362" s="11">
        <v>8.0790000000000006</v>
      </c>
      <c r="AV362" s="11">
        <v>0.18459999999999999</v>
      </c>
      <c r="AW362" s="11">
        <v>0.4889</v>
      </c>
      <c r="AX362" s="11">
        <v>36.587699999999998</v>
      </c>
      <c r="AY362" s="11">
        <v>22.9436</v>
      </c>
      <c r="AZ362" s="11">
        <v>52.992050999999996</v>
      </c>
      <c r="BA362" s="10">
        <v>1025.2439999999999</v>
      </c>
      <c r="BB362" s="11">
        <v>6.2864000000000004</v>
      </c>
      <c r="BC362" s="10">
        <v>90.433000000000007</v>
      </c>
      <c r="BD362" s="11">
        <v>8.0340000000000007</v>
      </c>
      <c r="BE362" s="11">
        <v>3.6751</v>
      </c>
      <c r="BF362" s="11">
        <v>4.5122</v>
      </c>
      <c r="BG362" s="11">
        <v>7.3</v>
      </c>
    </row>
    <row r="363" spans="1:59">
      <c r="A363" s="29" t="s">
        <v>8</v>
      </c>
      <c r="B363" s="33">
        <v>43494</v>
      </c>
      <c r="C363" s="511">
        <v>0.76280161654012191</v>
      </c>
      <c r="D363" s="643">
        <v>0.8</v>
      </c>
      <c r="E363" s="604">
        <v>1</v>
      </c>
      <c r="F363" s="604">
        <v>0.26</v>
      </c>
      <c r="G363" s="604">
        <v>2.66</v>
      </c>
      <c r="H363" s="604">
        <v>0.51200000000000001</v>
      </c>
      <c r="I363" s="31" t="s">
        <v>348</v>
      </c>
      <c r="J363" s="643">
        <v>3</v>
      </c>
      <c r="K363" s="31" t="s">
        <v>349</v>
      </c>
      <c r="L363" s="604">
        <v>1</v>
      </c>
      <c r="M363" s="604">
        <v>14.9</v>
      </c>
      <c r="N363" s="604">
        <v>124</v>
      </c>
      <c r="O363" s="643">
        <v>15</v>
      </c>
      <c r="P363" s="643">
        <v>120</v>
      </c>
      <c r="Q363" s="511">
        <v>1E-3</v>
      </c>
      <c r="R363" s="511">
        <v>5.0999999999999997E-2</v>
      </c>
      <c r="S363" s="511">
        <v>1.6E-2</v>
      </c>
      <c r="T363" s="511">
        <v>1.4E-2</v>
      </c>
      <c r="U363" s="31">
        <v>2</v>
      </c>
      <c r="V363" s="31">
        <v>1</v>
      </c>
      <c r="W363" s="29">
        <v>4</v>
      </c>
      <c r="X363" s="511">
        <v>4.9999999999999996E-2</v>
      </c>
      <c r="Y363" s="511">
        <v>1.4999999999999999E-2</v>
      </c>
      <c r="Z363" s="511">
        <v>1.3000000000000001E-2</v>
      </c>
      <c r="AA363" s="643">
        <v>0.7</v>
      </c>
      <c r="AB363" s="32" t="s">
        <v>326</v>
      </c>
      <c r="AC363" s="643">
        <v>0.2</v>
      </c>
      <c r="AD363" s="32"/>
      <c r="AE363" s="536"/>
      <c r="AF363" s="536"/>
      <c r="AG363" s="532"/>
      <c r="AH363" s="32"/>
      <c r="AI363" s="532"/>
      <c r="AJ363" s="532"/>
      <c r="AK363" s="32"/>
      <c r="AL363" s="116"/>
      <c r="AM363" s="116"/>
      <c r="AN363" s="104">
        <v>9.6274613390351566E-2</v>
      </c>
      <c r="AO363" s="11">
        <v>36.527000000000001</v>
      </c>
      <c r="AP363" s="11">
        <v>22.538</v>
      </c>
      <c r="AQ363" s="11">
        <v>52.470472000000001</v>
      </c>
      <c r="AR363" s="10">
        <v>1025.2267999999999</v>
      </c>
      <c r="AS363" s="11">
        <v>7.1646000000000001</v>
      </c>
      <c r="AT363" s="10">
        <v>102.301</v>
      </c>
      <c r="AU363" s="11">
        <v>8.0709999999999997</v>
      </c>
      <c r="AV363" s="11">
        <v>0.38819999999999999</v>
      </c>
      <c r="AW363" s="11">
        <v>0.81020000000000003</v>
      </c>
      <c r="AX363" s="11">
        <v>36.754399999999997</v>
      </c>
      <c r="AY363" s="11">
        <v>22.731300000000001</v>
      </c>
      <c r="AZ363" s="11">
        <v>52.977535000000003</v>
      </c>
      <c r="BA363" s="10">
        <v>1025.4321</v>
      </c>
      <c r="BB363" s="11">
        <v>6.9596999999999998</v>
      </c>
      <c r="BC363" s="10">
        <v>99.844999999999999</v>
      </c>
      <c r="BD363" s="11">
        <v>8.0760000000000005</v>
      </c>
      <c r="BE363" s="11">
        <v>1.51</v>
      </c>
      <c r="BF363" s="11">
        <v>1.6418999999999999</v>
      </c>
      <c r="BG363" s="11">
        <v>7.2</v>
      </c>
    </row>
    <row r="364" spans="1:59">
      <c r="A364" s="29" t="s">
        <v>8</v>
      </c>
      <c r="B364" s="33">
        <v>43500</v>
      </c>
      <c r="C364" s="511">
        <v>0.35555505001198451</v>
      </c>
      <c r="D364" s="31" t="s">
        <v>350</v>
      </c>
      <c r="E364" s="604">
        <v>1</v>
      </c>
      <c r="F364" s="604">
        <v>8.9899999999999994E-2</v>
      </c>
      <c r="G364" s="604">
        <v>2.77</v>
      </c>
      <c r="H364" s="604">
        <v>1.43</v>
      </c>
      <c r="I364" s="31" t="s">
        <v>348</v>
      </c>
      <c r="J364" s="643">
        <v>3</v>
      </c>
      <c r="K364" s="31" t="s">
        <v>349</v>
      </c>
      <c r="L364" s="604">
        <v>1</v>
      </c>
      <c r="M364" s="604">
        <v>15.4</v>
      </c>
      <c r="N364" s="611">
        <v>121</v>
      </c>
      <c r="O364" s="643">
        <v>15</v>
      </c>
      <c r="P364" s="643">
        <v>120</v>
      </c>
      <c r="Q364" s="511">
        <v>1E-3</v>
      </c>
      <c r="R364" s="511">
        <v>5.6000000000000001E-2</v>
      </c>
      <c r="S364" s="511">
        <v>1.9E-2</v>
      </c>
      <c r="T364" s="511">
        <v>1.6E-2</v>
      </c>
      <c r="U364" s="31">
        <v>2</v>
      </c>
      <c r="V364" s="31">
        <v>1</v>
      </c>
      <c r="W364" s="29">
        <v>4</v>
      </c>
      <c r="X364" s="511">
        <v>5.5E-2</v>
      </c>
      <c r="Y364" s="511">
        <v>1.7999999999999999E-2</v>
      </c>
      <c r="Z364" s="511">
        <v>1.4999999999999999E-2</v>
      </c>
      <c r="AA364" s="643">
        <v>0.8</v>
      </c>
      <c r="AB364" s="32" t="s">
        <v>326</v>
      </c>
      <c r="AC364" s="643">
        <v>0.2</v>
      </c>
      <c r="AD364" s="32"/>
      <c r="AE364" s="536"/>
      <c r="AF364" s="536"/>
      <c r="AG364" s="532"/>
      <c r="AH364" s="32"/>
      <c r="AI364" s="532"/>
      <c r="AJ364" s="532"/>
      <c r="AK364" s="32"/>
      <c r="AL364" s="116"/>
      <c r="AM364" s="116"/>
      <c r="AN364" s="104">
        <v>9.2684424946486058E-2</v>
      </c>
      <c r="AO364" s="11">
        <v>36.593800000000002</v>
      </c>
      <c r="AP364" s="11">
        <v>22.270900000000001</v>
      </c>
      <c r="AQ364" s="11">
        <v>52.269587000000001</v>
      </c>
      <c r="AR364" s="10">
        <v>1025.3534</v>
      </c>
      <c r="AS364" s="11">
        <v>6.9629000000000003</v>
      </c>
      <c r="AT364" s="10">
        <v>98.992999999999995</v>
      </c>
      <c r="AU364" s="11">
        <v>8.1069999999999993</v>
      </c>
      <c r="AV364" s="11">
        <v>0.35680000000000001</v>
      </c>
      <c r="AW364" s="11">
        <v>0.75949999999999995</v>
      </c>
      <c r="AX364" s="11">
        <v>36.738799999999998</v>
      </c>
      <c r="AY364" s="11">
        <v>22.102399999999999</v>
      </c>
      <c r="AZ364" s="11">
        <v>52.281874999999999</v>
      </c>
      <c r="BA364" s="10">
        <v>1025.5998999999999</v>
      </c>
      <c r="BB364" s="11">
        <v>6.9085999999999999</v>
      </c>
      <c r="BC364" s="10">
        <v>98.013000000000005</v>
      </c>
      <c r="BD364" s="11">
        <v>8.1590000000000007</v>
      </c>
      <c r="BE364" s="11">
        <v>1.2034</v>
      </c>
      <c r="BF364" s="11">
        <v>2.0144000000000002</v>
      </c>
      <c r="BG364" s="11">
        <v>6.2</v>
      </c>
    </row>
    <row r="365" spans="1:59">
      <c r="A365" s="29" t="s">
        <v>8</v>
      </c>
      <c r="B365" s="33">
        <v>43507</v>
      </c>
      <c r="C365" s="511">
        <v>0.60222846622828141</v>
      </c>
      <c r="D365" s="643">
        <v>0.6</v>
      </c>
      <c r="E365" s="604">
        <v>1</v>
      </c>
      <c r="F365" s="604">
        <v>0.58899999999999997</v>
      </c>
      <c r="G365" s="604">
        <v>2.77</v>
      </c>
      <c r="H365" s="604">
        <v>0.77</v>
      </c>
      <c r="I365" s="31" t="s">
        <v>348</v>
      </c>
      <c r="J365" s="643">
        <v>3</v>
      </c>
      <c r="K365" s="31" t="s">
        <v>349</v>
      </c>
      <c r="L365" s="116">
        <v>1</v>
      </c>
      <c r="M365" s="116">
        <v>15.1</v>
      </c>
      <c r="N365" s="116">
        <v>125</v>
      </c>
      <c r="O365" s="643">
        <v>15</v>
      </c>
      <c r="P365" s="643">
        <v>120</v>
      </c>
      <c r="Q365" s="511">
        <v>1E-3</v>
      </c>
      <c r="R365" s="511">
        <v>5.3999999999999999E-2</v>
      </c>
      <c r="S365" s="511">
        <v>1.7000000000000001E-2</v>
      </c>
      <c r="T365" s="511">
        <v>1.4999999999999999E-2</v>
      </c>
      <c r="U365" s="31">
        <v>2</v>
      </c>
      <c r="V365" s="31">
        <v>1</v>
      </c>
      <c r="W365" s="29">
        <v>4</v>
      </c>
      <c r="X365" s="511">
        <v>5.2999999999999999E-2</v>
      </c>
      <c r="Y365" s="511">
        <v>1.6E-2</v>
      </c>
      <c r="Z365" s="511">
        <v>1.3999999999999999E-2</v>
      </c>
      <c r="AA365" s="643">
        <v>0.8</v>
      </c>
      <c r="AB365" s="32" t="s">
        <v>326</v>
      </c>
      <c r="AC365" s="643">
        <v>0.2</v>
      </c>
      <c r="AD365" s="32"/>
      <c r="AE365" s="536"/>
      <c r="AF365" s="536"/>
      <c r="AG365" s="532"/>
      <c r="AH365" s="32"/>
      <c r="AI365" s="532"/>
      <c r="AJ365" s="532"/>
      <c r="AK365" s="32"/>
      <c r="AL365" s="116"/>
      <c r="AM365" s="116"/>
      <c r="AN365" s="104">
        <v>8.7023157900402437E-2</v>
      </c>
      <c r="AO365" s="11">
        <v>36.719299999999997</v>
      </c>
      <c r="AP365" s="11">
        <v>23.043900000000001</v>
      </c>
      <c r="AQ365" s="11">
        <v>53.260108000000002</v>
      </c>
      <c r="AR365" s="10">
        <v>1025.2266999999999</v>
      </c>
      <c r="AS365" s="11">
        <v>7.2346000000000004</v>
      </c>
      <c r="AT365" s="10">
        <v>104.33499999999999</v>
      </c>
      <c r="AU365" s="11">
        <v>8.0980000000000008</v>
      </c>
      <c r="AV365" s="11">
        <v>0.30930000000000002</v>
      </c>
      <c r="AW365" s="11">
        <v>0.64790000000000003</v>
      </c>
      <c r="AX365" s="11">
        <v>36.808900000000001</v>
      </c>
      <c r="AY365" s="11">
        <v>22.8079</v>
      </c>
      <c r="AZ365" s="11">
        <v>53.129809000000002</v>
      </c>
      <c r="BA365" s="10">
        <v>1025.4512999999999</v>
      </c>
      <c r="BB365" s="11">
        <v>6.6887999999999996</v>
      </c>
      <c r="BC365" s="10">
        <v>96.117000000000004</v>
      </c>
      <c r="BD365" s="11">
        <v>8.0869999999999997</v>
      </c>
      <c r="BE365" s="11">
        <v>3.4842</v>
      </c>
      <c r="BF365" s="11">
        <v>2.6787999999999998</v>
      </c>
      <c r="BG365" s="11">
        <v>7.4</v>
      </c>
    </row>
    <row r="366" spans="1:59">
      <c r="A366" s="29" t="s">
        <v>8</v>
      </c>
      <c r="B366" s="33">
        <v>43514</v>
      </c>
      <c r="C366" s="511">
        <v>0.36512466365417456</v>
      </c>
      <c r="D366" s="31" t="s">
        <v>350</v>
      </c>
      <c r="E366" s="604">
        <v>1</v>
      </c>
      <c r="F366" s="604">
        <v>0.158</v>
      </c>
      <c r="G366" s="604">
        <v>3.36</v>
      </c>
      <c r="H366" s="604">
        <v>0.628</v>
      </c>
      <c r="I366" s="31" t="s">
        <v>348</v>
      </c>
      <c r="J366" s="643">
        <v>3</v>
      </c>
      <c r="K366" s="31" t="s">
        <v>349</v>
      </c>
      <c r="L366" s="116">
        <v>1</v>
      </c>
      <c r="M366" s="116">
        <v>15.7</v>
      </c>
      <c r="N366" s="116">
        <v>125</v>
      </c>
      <c r="O366" s="643">
        <v>16</v>
      </c>
      <c r="P366" s="643">
        <v>120</v>
      </c>
      <c r="Q366" s="511">
        <v>1E-3</v>
      </c>
      <c r="R366" s="511">
        <v>6.4000000000000001E-2</v>
      </c>
      <c r="S366" s="511">
        <v>2.1000000000000001E-2</v>
      </c>
      <c r="T366" s="511">
        <v>1.7999999999999999E-2</v>
      </c>
      <c r="U366" s="31">
        <v>2</v>
      </c>
      <c r="V366" s="31">
        <v>1</v>
      </c>
      <c r="W366" s="29">
        <v>4</v>
      </c>
      <c r="X366" s="511">
        <v>6.3E-2</v>
      </c>
      <c r="Y366" s="511">
        <v>0.02</v>
      </c>
      <c r="Z366" s="511">
        <v>1.6999999999999998E-2</v>
      </c>
      <c r="AA366" s="643">
        <v>0.9</v>
      </c>
      <c r="AB366" s="32" t="s">
        <v>326</v>
      </c>
      <c r="AC366" s="643">
        <v>0.2</v>
      </c>
      <c r="AD366" s="32"/>
      <c r="AE366" s="536"/>
      <c r="AF366" s="536"/>
      <c r="AG366" s="532"/>
      <c r="AH366" s="32"/>
      <c r="AI366" s="532"/>
      <c r="AJ366" s="532"/>
      <c r="AK366" s="32"/>
      <c r="AL366" s="116"/>
      <c r="AM366" s="116"/>
      <c r="AN366" s="104">
        <v>8.6007680683193047E-2</v>
      </c>
      <c r="AO366" s="11">
        <v>36.346899999999998</v>
      </c>
      <c r="AP366" s="11">
        <v>22.508400000000002</v>
      </c>
      <c r="AQ366" s="11">
        <v>52.209004</v>
      </c>
      <c r="AR366" s="10">
        <v>1025.0981999999999</v>
      </c>
      <c r="AS366" s="11">
        <v>7.5427999999999997</v>
      </c>
      <c r="AT366" s="10">
        <v>107.532</v>
      </c>
      <c r="AU366" s="11">
        <v>8.1560000000000006</v>
      </c>
      <c r="AV366" s="11">
        <v>0.34310000000000002</v>
      </c>
      <c r="AW366" s="11">
        <v>0.35799999999999998</v>
      </c>
      <c r="AX366" s="11">
        <v>36.853000000000002</v>
      </c>
      <c r="AY366" s="11">
        <v>23.006399999999999</v>
      </c>
      <c r="AZ366" s="11">
        <v>53.400658999999997</v>
      </c>
      <c r="BA366" s="10">
        <v>1025.4260999999999</v>
      </c>
      <c r="BB366" s="11">
        <v>6.9598000000000004</v>
      </c>
      <c r="BC366" s="10">
        <v>100.384</v>
      </c>
      <c r="BD366" s="11">
        <v>8.1370000000000005</v>
      </c>
      <c r="BE366" s="11">
        <v>1.9619</v>
      </c>
      <c r="BF366" s="11">
        <v>3.7932999999999999</v>
      </c>
      <c r="BG366" s="11">
        <v>6.2</v>
      </c>
    </row>
    <row r="367" spans="1:59">
      <c r="A367" s="29" t="s">
        <v>8</v>
      </c>
      <c r="B367" s="33">
        <v>43521</v>
      </c>
      <c r="C367" s="511">
        <v>0.35244282808504812</v>
      </c>
      <c r="D367" s="31" t="s">
        <v>350</v>
      </c>
      <c r="E367" s="604">
        <v>1</v>
      </c>
      <c r="F367" s="604">
        <v>0.39300000000000002</v>
      </c>
      <c r="G367" s="604">
        <v>3.03</v>
      </c>
      <c r="H367" s="604">
        <v>1.03</v>
      </c>
      <c r="I367" s="31" t="s">
        <v>348</v>
      </c>
      <c r="J367" s="643">
        <v>3</v>
      </c>
      <c r="K367" s="31" t="s">
        <v>349</v>
      </c>
      <c r="L367" s="116">
        <v>1</v>
      </c>
      <c r="M367" s="116">
        <v>14.2</v>
      </c>
      <c r="N367" s="116">
        <v>122</v>
      </c>
      <c r="O367" s="643">
        <v>14</v>
      </c>
      <c r="P367" s="643">
        <v>120</v>
      </c>
      <c r="Q367" s="511">
        <v>0</v>
      </c>
      <c r="R367" s="511">
        <v>5.6000000000000001E-2</v>
      </c>
      <c r="S367" s="511">
        <v>1.7000000000000001E-2</v>
      </c>
      <c r="T367" s="511">
        <v>1.4E-2</v>
      </c>
      <c r="U367" s="31">
        <v>2</v>
      </c>
      <c r="V367" s="31">
        <v>1</v>
      </c>
      <c r="W367" s="29">
        <v>4</v>
      </c>
      <c r="X367" s="511">
        <v>5.6000000000000001E-2</v>
      </c>
      <c r="Y367" s="511">
        <v>1.7000000000000001E-2</v>
      </c>
      <c r="Z367" s="511">
        <v>1.4E-2</v>
      </c>
      <c r="AA367" s="643">
        <v>0.8</v>
      </c>
      <c r="AB367" s="32" t="s">
        <v>326</v>
      </c>
      <c r="AC367" s="643">
        <v>0.2</v>
      </c>
      <c r="AD367" s="32"/>
      <c r="AE367" s="536"/>
      <c r="AF367" s="536"/>
      <c r="AG367" s="532"/>
      <c r="AH367" s="32"/>
      <c r="AI367" s="532"/>
      <c r="AJ367" s="532"/>
      <c r="AK367" s="32"/>
      <c r="AL367" s="116"/>
      <c r="AM367" s="116"/>
      <c r="AN367" s="104">
        <v>9.33245180714736E-2</v>
      </c>
      <c r="AO367" s="11">
        <v>36.371600000000001</v>
      </c>
      <c r="AP367" s="11">
        <v>23.941500000000001</v>
      </c>
      <c r="AQ367" s="11">
        <v>53.773890999999999</v>
      </c>
      <c r="AR367" s="10">
        <v>1024.6989000000001</v>
      </c>
      <c r="AS367" s="11">
        <v>7.1784999999999997</v>
      </c>
      <c r="AT367" s="10">
        <v>104.935</v>
      </c>
      <c r="AU367" s="11">
        <v>8.1509999999999998</v>
      </c>
      <c r="AV367" s="11">
        <v>0.1394</v>
      </c>
      <c r="AW367" s="11">
        <v>0.66200000000000003</v>
      </c>
      <c r="AX367" s="11">
        <v>36.883400000000002</v>
      </c>
      <c r="AY367" s="11">
        <v>23.395600000000002</v>
      </c>
      <c r="AZ367" s="11">
        <v>53.861314999999998</v>
      </c>
      <c r="BA367" s="10">
        <v>1025.3371999999999</v>
      </c>
      <c r="BB367" s="11">
        <v>6.8753000000000002</v>
      </c>
      <c r="BC367" s="10">
        <v>99.855000000000004</v>
      </c>
      <c r="BD367" s="11">
        <v>8.15</v>
      </c>
      <c r="BE367" s="11">
        <v>2.9491000000000001</v>
      </c>
      <c r="BF367" s="11">
        <v>3.1335000000000002</v>
      </c>
      <c r="BG367" s="11">
        <v>8.4</v>
      </c>
    </row>
    <row r="368" spans="1:59">
      <c r="A368" s="29" t="s">
        <v>8</v>
      </c>
      <c r="B368" s="33">
        <v>43528</v>
      </c>
      <c r="C368" s="511">
        <v>0.51520536051621446</v>
      </c>
      <c r="D368" s="643">
        <v>0.5</v>
      </c>
      <c r="E368" s="604">
        <v>1</v>
      </c>
      <c r="F368" s="604">
        <v>0.28100000000000003</v>
      </c>
      <c r="G368" s="604">
        <v>2.59</v>
      </c>
      <c r="H368" s="604">
        <v>0.96</v>
      </c>
      <c r="I368" s="31" t="s">
        <v>348</v>
      </c>
      <c r="J368" s="643">
        <v>3</v>
      </c>
      <c r="K368" s="31" t="s">
        <v>349</v>
      </c>
      <c r="L368" s="116">
        <v>1</v>
      </c>
      <c r="M368" s="116">
        <v>15.2</v>
      </c>
      <c r="N368" s="116">
        <v>138</v>
      </c>
      <c r="O368" s="643">
        <v>15</v>
      </c>
      <c r="P368" s="643">
        <v>140</v>
      </c>
      <c r="Q368" s="511">
        <v>0</v>
      </c>
      <c r="R368" s="511">
        <v>5.5E-2</v>
      </c>
      <c r="S368" s="511">
        <v>1.4999999999999999E-2</v>
      </c>
      <c r="T368" s="511">
        <v>1.2999999999999999E-2</v>
      </c>
      <c r="U368" s="31">
        <v>2</v>
      </c>
      <c r="V368" s="31">
        <v>1</v>
      </c>
      <c r="W368" s="29">
        <v>4</v>
      </c>
      <c r="X368" s="511">
        <v>5.5E-2</v>
      </c>
      <c r="Y368" s="511">
        <v>1.4999999999999999E-2</v>
      </c>
      <c r="Z368" s="511">
        <v>1.2999999999999999E-2</v>
      </c>
      <c r="AA368" s="643">
        <v>0.8</v>
      </c>
      <c r="AB368" s="32" t="s">
        <v>326</v>
      </c>
      <c r="AC368" s="643">
        <v>0.1</v>
      </c>
      <c r="AD368" s="32"/>
      <c r="AE368" s="536"/>
      <c r="AF368" s="536"/>
      <c r="AG368" s="532"/>
      <c r="AH368" s="32"/>
      <c r="AI368" s="532"/>
      <c r="AJ368" s="532"/>
      <c r="AK368" s="32"/>
      <c r="AL368" s="116"/>
      <c r="AM368" s="116"/>
      <c r="AN368" s="104">
        <v>8.3376993309977332E-2</v>
      </c>
      <c r="AO368" s="11">
        <v>36.4253</v>
      </c>
      <c r="AP368" s="11">
        <v>23.460100000000001</v>
      </c>
      <c r="AQ368" s="11">
        <v>53.327342000000002</v>
      </c>
      <c r="AR368" s="10">
        <v>1024.8828000000001</v>
      </c>
      <c r="AS368" s="11">
        <v>6.73</v>
      </c>
      <c r="AT368" s="10">
        <v>97.596000000000004</v>
      </c>
      <c r="AU368" s="11">
        <v>8.09</v>
      </c>
      <c r="AV368" s="11">
        <v>0.38250000000000001</v>
      </c>
      <c r="AW368" s="11">
        <v>0.75029999999999997</v>
      </c>
      <c r="AX368" s="11">
        <v>36.817399999999999</v>
      </c>
      <c r="AY368" s="11">
        <v>23.0914</v>
      </c>
      <c r="AZ368" s="11">
        <v>53.446866999999997</v>
      </c>
      <c r="BA368" s="10">
        <v>1025.3757000000001</v>
      </c>
      <c r="BB368" s="11">
        <v>6.383</v>
      </c>
      <c r="BC368" s="10">
        <v>92.182000000000002</v>
      </c>
      <c r="BD368" s="11">
        <v>8.093</v>
      </c>
      <c r="BE368" s="11">
        <v>2.1147999999999998</v>
      </c>
      <c r="BF368" s="11">
        <v>4.3851000000000004</v>
      </c>
      <c r="BG368" s="11">
        <v>8.6</v>
      </c>
    </row>
    <row r="369" spans="1:59">
      <c r="A369" s="29" t="s">
        <v>8</v>
      </c>
      <c r="B369" s="33">
        <v>43535</v>
      </c>
      <c r="C369" s="605">
        <v>1.9836016313326341</v>
      </c>
      <c r="D369" s="643">
        <v>2</v>
      </c>
      <c r="E369" s="604">
        <v>1</v>
      </c>
      <c r="F369" s="604">
        <v>1.87</v>
      </c>
      <c r="G369" s="604">
        <v>3.56</v>
      </c>
      <c r="H369" s="604">
        <v>1.31</v>
      </c>
      <c r="I369" s="31" t="s">
        <v>348</v>
      </c>
      <c r="J369" s="643">
        <v>4</v>
      </c>
      <c r="K369" s="31" t="s">
        <v>349</v>
      </c>
      <c r="L369" s="116">
        <v>1</v>
      </c>
      <c r="M369" s="116">
        <v>14</v>
      </c>
      <c r="N369" s="116">
        <v>128</v>
      </c>
      <c r="O369" s="643">
        <v>14</v>
      </c>
      <c r="P369" s="643">
        <v>130</v>
      </c>
      <c r="Q369" s="511">
        <v>1E-3</v>
      </c>
      <c r="R369" s="511">
        <v>5.8999999999999997E-2</v>
      </c>
      <c r="S369" s="511">
        <v>0.02</v>
      </c>
      <c r="T369" s="511">
        <v>1.7000000000000001E-2</v>
      </c>
      <c r="U369" s="31">
        <v>2</v>
      </c>
      <c r="V369" s="31">
        <v>1</v>
      </c>
      <c r="W369" s="29">
        <v>4</v>
      </c>
      <c r="X369" s="511">
        <v>5.7999999999999996E-2</v>
      </c>
      <c r="Y369" s="511">
        <v>1.9E-2</v>
      </c>
      <c r="Z369" s="511">
        <v>1.6E-2</v>
      </c>
      <c r="AA369" s="643">
        <v>0.8</v>
      </c>
      <c r="AB369" s="32" t="s">
        <v>326</v>
      </c>
      <c r="AC369" s="643">
        <v>0.2</v>
      </c>
      <c r="AD369" s="32"/>
      <c r="AE369" s="536"/>
      <c r="AF369" s="536"/>
      <c r="AG369" s="532"/>
      <c r="AH369" s="32"/>
      <c r="AI369" s="532"/>
      <c r="AJ369" s="532"/>
      <c r="AK369" s="32"/>
      <c r="AL369" s="116"/>
      <c r="AM369" s="116"/>
      <c r="AN369" s="104">
        <v>7.1167759524087437E-2</v>
      </c>
      <c r="AO369" s="11">
        <v>36.467599999999997</v>
      </c>
      <c r="AP369" s="11">
        <v>22.9161</v>
      </c>
      <c r="AQ369" s="11">
        <v>52.799081999999999</v>
      </c>
      <c r="AR369" s="10">
        <v>1025.0732</v>
      </c>
      <c r="AS369" s="11">
        <v>7.1037999999999997</v>
      </c>
      <c r="AT369" s="10">
        <v>102.071</v>
      </c>
      <c r="AU369" s="11">
        <v>8.1289999999999996</v>
      </c>
      <c r="AV369" s="11">
        <v>0.26469999999999999</v>
      </c>
      <c r="AW369" s="11">
        <v>0.64780000000000004</v>
      </c>
      <c r="AX369" s="11">
        <v>36.811100000000003</v>
      </c>
      <c r="AY369" s="11">
        <v>23.153099999999998</v>
      </c>
      <c r="AZ369" s="11">
        <v>53.505448999999999</v>
      </c>
      <c r="BA369" s="10">
        <v>1025.3534</v>
      </c>
      <c r="BB369" s="11">
        <v>6.1612999999999998</v>
      </c>
      <c r="BC369" s="10">
        <v>89.072000000000003</v>
      </c>
      <c r="BD369" s="11">
        <v>8.1129999999999995</v>
      </c>
      <c r="BE369" s="11">
        <v>1.9951000000000001</v>
      </c>
      <c r="BF369" s="11">
        <v>2.8895</v>
      </c>
      <c r="BG369" s="11">
        <v>12.1</v>
      </c>
    </row>
    <row r="370" spans="1:59">
      <c r="A370" s="29" t="s">
        <v>8</v>
      </c>
      <c r="B370" s="33">
        <v>43542</v>
      </c>
      <c r="C370" s="511">
        <v>0.44420531155161647</v>
      </c>
      <c r="D370" s="31" t="s">
        <v>350</v>
      </c>
      <c r="E370" s="604">
        <v>1</v>
      </c>
      <c r="F370" s="604">
        <v>-0.19900000000000001</v>
      </c>
      <c r="G370" s="604">
        <v>3.1799999999999997</v>
      </c>
      <c r="H370" s="604">
        <v>0.88100000000000001</v>
      </c>
      <c r="I370" s="31" t="s">
        <v>348</v>
      </c>
      <c r="J370" s="643">
        <v>3</v>
      </c>
      <c r="K370" s="31" t="s">
        <v>349</v>
      </c>
      <c r="L370" s="116">
        <v>1</v>
      </c>
      <c r="M370" s="116">
        <v>15</v>
      </c>
      <c r="N370" s="116">
        <v>121</v>
      </c>
      <c r="O370" s="643">
        <v>15</v>
      </c>
      <c r="P370" s="643">
        <v>120</v>
      </c>
      <c r="Q370" s="116">
        <v>1E-3</v>
      </c>
      <c r="R370" s="116">
        <v>5.5E-2</v>
      </c>
      <c r="S370" s="116">
        <v>1.7999999999999999E-2</v>
      </c>
      <c r="T370" s="116">
        <v>1.6E-2</v>
      </c>
      <c r="U370" s="31">
        <v>2</v>
      </c>
      <c r="V370" s="31">
        <v>1</v>
      </c>
      <c r="W370" s="29">
        <v>4</v>
      </c>
      <c r="X370" s="511">
        <v>5.3999999999999999E-2</v>
      </c>
      <c r="Y370" s="511">
        <v>1.6999999999999998E-2</v>
      </c>
      <c r="Z370" s="511">
        <v>1.4999999999999999E-2</v>
      </c>
      <c r="AA370" s="643">
        <v>0.8</v>
      </c>
      <c r="AB370" s="32" t="s">
        <v>326</v>
      </c>
      <c r="AC370" s="643">
        <v>0.2</v>
      </c>
      <c r="AD370" s="32"/>
      <c r="AE370" s="536"/>
      <c r="AF370" s="536"/>
      <c r="AG370" s="532"/>
      <c r="AH370" s="32"/>
      <c r="AI370" s="532"/>
      <c r="AJ370" s="532"/>
      <c r="AK370" s="32"/>
      <c r="AL370" s="116"/>
      <c r="AM370" s="116"/>
      <c r="AN370" s="104">
        <v>8.8501194809123107E-2</v>
      </c>
      <c r="AO370" s="11">
        <v>36.46</v>
      </c>
      <c r="AP370" s="11">
        <v>23.566500000000001</v>
      </c>
      <c r="AQ370" s="11">
        <v>53.486592000000002</v>
      </c>
      <c r="AR370" s="10">
        <v>1024.8769</v>
      </c>
      <c r="AS370" s="11">
        <v>6.8552999999999997</v>
      </c>
      <c r="AT370" s="10">
        <v>99.614999999999995</v>
      </c>
      <c r="AU370" s="11">
        <v>8.0519999999999996</v>
      </c>
      <c r="AV370" s="11">
        <v>0.42899999999999999</v>
      </c>
      <c r="AW370" s="11">
        <v>0.69330000000000003</v>
      </c>
      <c r="AX370" s="11">
        <v>36.828099999999999</v>
      </c>
      <c r="AY370" s="11">
        <v>23.134</v>
      </c>
      <c r="AZ370" s="11">
        <v>53.506658000000002</v>
      </c>
      <c r="BA370" s="10">
        <v>1025.3721</v>
      </c>
      <c r="BB370" s="11">
        <v>6.4306999999999999</v>
      </c>
      <c r="BC370" s="10">
        <v>92.944999999999993</v>
      </c>
      <c r="BD370" s="11">
        <v>8.0570000000000004</v>
      </c>
      <c r="BE370" s="11">
        <v>1.9672000000000001</v>
      </c>
      <c r="BF370" s="11">
        <v>2.8250999999999999</v>
      </c>
      <c r="BG370" s="11">
        <v>8.6</v>
      </c>
    </row>
    <row r="371" spans="1:59">
      <c r="A371" s="29" t="s">
        <v>8</v>
      </c>
      <c r="B371" s="33">
        <v>43549</v>
      </c>
      <c r="C371" s="511">
        <v>0.87300149899535118</v>
      </c>
      <c r="D371" s="643">
        <v>0.9</v>
      </c>
      <c r="E371" s="604">
        <v>1</v>
      </c>
      <c r="F371" s="604">
        <v>-5.7500000000000002E-2</v>
      </c>
      <c r="G371" s="604">
        <v>3.6</v>
      </c>
      <c r="H371" s="604">
        <v>1.02</v>
      </c>
      <c r="I371" s="31" t="s">
        <v>348</v>
      </c>
      <c r="J371" s="643">
        <v>4</v>
      </c>
      <c r="K371" s="31" t="s">
        <v>349</v>
      </c>
      <c r="L371" s="116">
        <v>1</v>
      </c>
      <c r="M371" s="116">
        <v>13.9</v>
      </c>
      <c r="N371" s="116">
        <v>102</v>
      </c>
      <c r="O371" s="643">
        <v>14</v>
      </c>
      <c r="P371" s="643">
        <v>100</v>
      </c>
      <c r="Q371" s="116">
        <v>2E-3</v>
      </c>
      <c r="R371" s="116">
        <v>5.8999999999999997E-2</v>
      </c>
      <c r="S371" s="116">
        <v>2.1000000000000001E-2</v>
      </c>
      <c r="T371" s="116">
        <v>1.7000000000000001E-2</v>
      </c>
      <c r="U371" s="31">
        <v>2</v>
      </c>
      <c r="V371" s="31">
        <v>1</v>
      </c>
      <c r="W371" s="29">
        <v>4</v>
      </c>
      <c r="X371" s="511">
        <v>5.6999999999999995E-2</v>
      </c>
      <c r="Y371" s="511">
        <v>1.9000000000000003E-2</v>
      </c>
      <c r="Z371" s="511">
        <v>1.5000000000000001E-2</v>
      </c>
      <c r="AA371" s="643">
        <v>0.8</v>
      </c>
      <c r="AB371" s="32" t="s">
        <v>326</v>
      </c>
      <c r="AC371" s="643">
        <v>0.2</v>
      </c>
      <c r="AD371" s="32"/>
      <c r="AE371" s="536"/>
      <c r="AF371" s="536"/>
      <c r="AG371" s="532"/>
      <c r="AH371" s="32"/>
      <c r="AI371" s="532"/>
      <c r="AJ371" s="532"/>
      <c r="AK371" s="32"/>
      <c r="AL371" s="116"/>
      <c r="AM371" s="116"/>
      <c r="AN371" s="104">
        <v>7.1890469559645759E-2</v>
      </c>
      <c r="AO371" s="11">
        <v>36.4968</v>
      </c>
      <c r="AP371" s="11">
        <v>22.1279</v>
      </c>
      <c r="AQ371" s="11">
        <v>51.994056999999998</v>
      </c>
      <c r="AR371" s="10">
        <v>1025.3208</v>
      </c>
      <c r="AS371" s="11">
        <v>6.9996999999999998</v>
      </c>
      <c r="AT371" s="10">
        <v>99.21</v>
      </c>
      <c r="AU371" s="11">
        <v>8.0909999999999993</v>
      </c>
      <c r="AV371" s="11">
        <v>0.40410000000000001</v>
      </c>
      <c r="AW371" s="11">
        <v>0.91579999999999995</v>
      </c>
      <c r="AX371" s="11">
        <v>36.889600000000002</v>
      </c>
      <c r="AY371" s="11">
        <v>22.604099999999999</v>
      </c>
      <c r="AZ371" s="11">
        <v>53.013266999999999</v>
      </c>
      <c r="BA371" s="10">
        <v>1025.5726999999999</v>
      </c>
      <c r="BB371" s="11">
        <v>6.6718999999999999</v>
      </c>
      <c r="BC371" s="10">
        <v>95.576999999999998</v>
      </c>
      <c r="BD371" s="11">
        <v>8.1129999999999995</v>
      </c>
      <c r="BE371" s="11">
        <v>1.9924999999999999</v>
      </c>
      <c r="BF371" s="11">
        <v>1.7036</v>
      </c>
      <c r="BG371" s="11">
        <v>8.1999999999999993</v>
      </c>
    </row>
    <row r="372" spans="1:59">
      <c r="A372" s="29"/>
      <c r="B372" s="33"/>
      <c r="C372" s="511"/>
      <c r="D372" s="31"/>
      <c r="E372" s="604"/>
      <c r="F372" s="604"/>
      <c r="G372" s="604"/>
      <c r="H372" s="604"/>
      <c r="I372" s="31"/>
      <c r="J372" s="31"/>
      <c r="K372" s="31"/>
      <c r="L372" s="116"/>
      <c r="M372" s="116"/>
      <c r="N372" s="116"/>
      <c r="O372" s="31"/>
      <c r="P372" s="31"/>
      <c r="Q372" s="116"/>
      <c r="R372" s="116"/>
      <c r="S372" s="116"/>
      <c r="T372" s="116"/>
      <c r="U372" s="31"/>
      <c r="V372" s="31"/>
      <c r="W372" s="29"/>
      <c r="X372" s="511"/>
      <c r="Y372" s="511"/>
      <c r="Z372" s="511"/>
      <c r="AA372" s="32"/>
      <c r="AB372" s="32"/>
      <c r="AC372" s="32"/>
      <c r="AD372" s="32"/>
      <c r="AE372" s="536"/>
      <c r="AF372" s="536"/>
      <c r="AG372" s="532"/>
      <c r="AH372" s="32"/>
      <c r="AI372" s="532"/>
      <c r="AJ372" s="532"/>
      <c r="AK372" s="32"/>
      <c r="AL372" s="116"/>
      <c r="AM372" s="116"/>
      <c r="AN372" s="104"/>
      <c r="AO372" s="116"/>
      <c r="AP372" s="116"/>
      <c r="AQ372" s="116"/>
      <c r="AR372" s="116"/>
      <c r="AS372" s="116"/>
      <c r="AT372" s="116"/>
      <c r="AU372" s="116"/>
      <c r="AV372" s="116"/>
      <c r="AW372" s="116"/>
      <c r="AX372" s="116"/>
      <c r="AY372" s="116"/>
      <c r="AZ372" s="116"/>
      <c r="BA372" s="116"/>
      <c r="BB372" s="116"/>
      <c r="BC372" s="116"/>
      <c r="BD372" s="116"/>
      <c r="BE372" s="116"/>
      <c r="BF372" s="116"/>
      <c r="BG372" s="116"/>
    </row>
    <row r="373" spans="1:59">
      <c r="A373" s="29" t="s">
        <v>11</v>
      </c>
      <c r="B373" s="33">
        <v>43437</v>
      </c>
      <c r="C373" s="511">
        <v>0.41618478529417952</v>
      </c>
      <c r="D373" s="31" t="s">
        <v>350</v>
      </c>
      <c r="E373" s="29">
        <v>1</v>
      </c>
      <c r="F373" s="116">
        <v>-0.57599999999999996</v>
      </c>
      <c r="G373" s="116">
        <v>3.62</v>
      </c>
      <c r="H373" s="116">
        <v>0.92</v>
      </c>
      <c r="I373" s="31" t="s">
        <v>348</v>
      </c>
      <c r="J373" s="643">
        <v>4</v>
      </c>
      <c r="K373" s="31" t="s">
        <v>349</v>
      </c>
      <c r="L373" s="29">
        <v>1</v>
      </c>
      <c r="M373" s="29">
        <v>13.8</v>
      </c>
      <c r="N373" s="29">
        <v>109</v>
      </c>
      <c r="O373" s="643">
        <v>14</v>
      </c>
      <c r="P373" s="643">
        <v>110</v>
      </c>
      <c r="Q373" s="511">
        <v>0</v>
      </c>
      <c r="R373" s="511">
        <v>2.9000000000000001E-2</v>
      </c>
      <c r="S373" s="511">
        <v>1.0999999999999999E-2</v>
      </c>
      <c r="T373" s="511">
        <v>8.0000000000000002E-3</v>
      </c>
      <c r="U373" s="31">
        <v>2</v>
      </c>
      <c r="V373" s="31">
        <v>1</v>
      </c>
      <c r="W373" s="29">
        <v>4</v>
      </c>
      <c r="X373" s="511">
        <v>2.9000000000000001E-2</v>
      </c>
      <c r="Y373" s="511">
        <v>1.0999999999999999E-2</v>
      </c>
      <c r="Z373" s="511">
        <v>8.0000000000000002E-3</v>
      </c>
      <c r="AA373" s="643">
        <v>0.4</v>
      </c>
      <c r="AB373" s="32" t="s">
        <v>326</v>
      </c>
      <c r="AC373" s="32" t="s">
        <v>326</v>
      </c>
      <c r="AD373" s="32"/>
      <c r="AE373" s="536"/>
      <c r="AF373" s="536"/>
      <c r="AG373" s="532"/>
      <c r="AH373" s="32"/>
      <c r="AI373" s="532"/>
      <c r="AJ373" s="532"/>
      <c r="AK373" s="32"/>
      <c r="AL373" s="116"/>
      <c r="AM373" s="116"/>
      <c r="AN373" s="104">
        <v>7.4379483539476834E-2</v>
      </c>
      <c r="AO373" s="11">
        <v>35.845500000000001</v>
      </c>
      <c r="AP373" s="11">
        <v>20.239100000000001</v>
      </c>
      <c r="AQ373" s="11">
        <v>49.195874000000003</v>
      </c>
      <c r="AR373" s="10">
        <v>1025.3449000000001</v>
      </c>
      <c r="AS373" s="11">
        <v>7.6826999999999996</v>
      </c>
      <c r="AT373" s="10">
        <v>104.86199999999999</v>
      </c>
      <c r="AU373" s="11">
        <v>8.1999999999999993</v>
      </c>
      <c r="AV373" s="11">
        <v>0.20180000000000001</v>
      </c>
      <c r="AW373" s="11">
        <v>0.56000000000000005</v>
      </c>
      <c r="AX373" s="11">
        <v>35.985199999999999</v>
      </c>
      <c r="AY373" s="11">
        <v>19.6812</v>
      </c>
      <c r="AZ373" s="11">
        <v>48.794086</v>
      </c>
      <c r="BA373" s="10">
        <v>1025.6786999999999</v>
      </c>
      <c r="BB373" s="11">
        <v>7.8567</v>
      </c>
      <c r="BC373" s="10">
        <v>106.23699999999999</v>
      </c>
      <c r="BD373" s="11">
        <v>8.1999999999999993</v>
      </c>
      <c r="BE373" s="11">
        <v>0.56279999999999997</v>
      </c>
      <c r="BF373" s="11">
        <v>1.1142000000000001</v>
      </c>
      <c r="BG373" s="11">
        <v>9.5</v>
      </c>
    </row>
    <row r="374" spans="1:59">
      <c r="A374" s="29" t="s">
        <v>11</v>
      </c>
      <c r="B374" s="33">
        <v>43444</v>
      </c>
      <c r="C374" s="511">
        <v>0.26242701576738731</v>
      </c>
      <c r="D374" s="31" t="s">
        <v>350</v>
      </c>
      <c r="E374" s="29">
        <v>1</v>
      </c>
      <c r="F374" s="116">
        <v>-0.27200000000000002</v>
      </c>
      <c r="G374" s="116">
        <v>2.77</v>
      </c>
      <c r="H374" s="116">
        <v>0.91200000000000003</v>
      </c>
      <c r="I374" s="31" t="s">
        <v>348</v>
      </c>
      <c r="J374" s="643">
        <v>3</v>
      </c>
      <c r="K374" s="31" t="s">
        <v>349</v>
      </c>
      <c r="L374" s="29">
        <v>1</v>
      </c>
      <c r="M374" s="29">
        <v>16.399999999999999</v>
      </c>
      <c r="N374" s="29">
        <v>126</v>
      </c>
      <c r="O374" s="643">
        <v>16</v>
      </c>
      <c r="P374" s="643">
        <v>130</v>
      </c>
      <c r="Q374" s="29">
        <v>0</v>
      </c>
      <c r="R374" s="29">
        <v>2.5999999999999999E-2</v>
      </c>
      <c r="S374" s="29">
        <v>8.9999999999999993E-3</v>
      </c>
      <c r="T374" s="29">
        <v>7.0000000000000001E-3</v>
      </c>
      <c r="U374" s="31">
        <v>2</v>
      </c>
      <c r="V374" s="31">
        <v>1</v>
      </c>
      <c r="W374" s="29">
        <v>4</v>
      </c>
      <c r="X374" s="511">
        <v>2.5999999999999999E-2</v>
      </c>
      <c r="Y374" s="511">
        <v>8.9999999999999993E-3</v>
      </c>
      <c r="Z374" s="511">
        <v>7.0000000000000001E-3</v>
      </c>
      <c r="AA374" s="643">
        <v>0.4</v>
      </c>
      <c r="AB374" s="32" t="s">
        <v>326</v>
      </c>
      <c r="AC374" s="32" t="s">
        <v>326</v>
      </c>
      <c r="AD374" s="32"/>
      <c r="AE374" s="536"/>
      <c r="AF374" s="536"/>
      <c r="AG374" s="532"/>
      <c r="AH374" s="32"/>
      <c r="AI374" s="532"/>
      <c r="AJ374" s="532"/>
      <c r="AK374" s="32"/>
      <c r="AL374" s="116"/>
      <c r="AM374" s="116"/>
      <c r="AN374" s="104">
        <v>9.3680074857219645E-2</v>
      </c>
      <c r="AO374" s="11">
        <v>35.990299999999998</v>
      </c>
      <c r="AP374" s="11">
        <v>20.897099999999998</v>
      </c>
      <c r="AQ374" s="11">
        <v>50.059944000000002</v>
      </c>
      <c r="AR374" s="10">
        <v>1025.278</v>
      </c>
      <c r="AS374" s="11">
        <v>5.9457000000000004</v>
      </c>
      <c r="AT374" s="10">
        <v>82.195999999999998</v>
      </c>
      <c r="AU374" s="11">
        <v>8.1999999999999993</v>
      </c>
      <c r="AV374" s="11">
        <v>0.32579999999999998</v>
      </c>
      <c r="AW374" s="11">
        <v>0.5837</v>
      </c>
      <c r="AX374" s="11">
        <v>36.1783</v>
      </c>
      <c r="AY374" s="11">
        <v>20.789300000000001</v>
      </c>
      <c r="AZ374" s="11">
        <v>50.187226000000003</v>
      </c>
      <c r="BA374" s="10">
        <v>1025.529</v>
      </c>
      <c r="BB374" s="11">
        <v>5.8845999999999998</v>
      </c>
      <c r="BC374" s="10">
        <v>81.284000000000006</v>
      </c>
      <c r="BD374" s="11">
        <v>8.1999999999999993</v>
      </c>
      <c r="BE374" s="11">
        <v>1.2021999999999999</v>
      </c>
      <c r="BF374" s="11">
        <v>1.1408</v>
      </c>
      <c r="BG374" s="11">
        <v>7.2</v>
      </c>
    </row>
    <row r="375" spans="1:59">
      <c r="A375" s="29" t="s">
        <v>11</v>
      </c>
      <c r="B375" s="33">
        <v>43451</v>
      </c>
      <c r="C375" s="511">
        <v>0.56348950310398482</v>
      </c>
      <c r="D375" s="643">
        <v>0.6</v>
      </c>
      <c r="E375" s="604">
        <v>1</v>
      </c>
      <c r="F375" s="604">
        <v>-0.23599999999999999</v>
      </c>
      <c r="G375" s="604">
        <v>3.25</v>
      </c>
      <c r="H375" s="604">
        <v>0.94499999999999995</v>
      </c>
      <c r="I375" s="31" t="s">
        <v>348</v>
      </c>
      <c r="J375" s="643">
        <v>3</v>
      </c>
      <c r="K375" s="31" t="s">
        <v>349</v>
      </c>
      <c r="L375" s="116">
        <v>1</v>
      </c>
      <c r="M375" s="116">
        <v>14.8</v>
      </c>
      <c r="N375" s="116">
        <v>106</v>
      </c>
      <c r="O375" s="643">
        <v>15</v>
      </c>
      <c r="P375" s="643">
        <v>110</v>
      </c>
      <c r="Q375" s="29">
        <v>1E-3</v>
      </c>
      <c r="R375" s="29">
        <v>0.05</v>
      </c>
      <c r="S375" s="29">
        <v>1.9E-2</v>
      </c>
      <c r="T375" s="29">
        <v>1.4999999999999999E-2</v>
      </c>
      <c r="U375" s="31">
        <v>2</v>
      </c>
      <c r="V375" s="31">
        <v>1</v>
      </c>
      <c r="W375" s="29">
        <v>4</v>
      </c>
      <c r="X375" s="511">
        <v>4.9000000000000002E-2</v>
      </c>
      <c r="Y375" s="511">
        <v>1.7999999999999999E-2</v>
      </c>
      <c r="Z375" s="511">
        <v>1.3999999999999999E-2</v>
      </c>
      <c r="AA375" s="643">
        <v>0.7</v>
      </c>
      <c r="AB375" s="32" t="s">
        <v>326</v>
      </c>
      <c r="AC375" s="643">
        <v>0.2</v>
      </c>
      <c r="AD375" s="32"/>
      <c r="AE375" s="536"/>
      <c r="AF375" s="536"/>
      <c r="AG375" s="532"/>
      <c r="AH375" s="32"/>
      <c r="AI375" s="532"/>
      <c r="AJ375" s="532"/>
      <c r="AK375" s="32"/>
      <c r="AL375" s="116"/>
      <c r="AM375" s="116"/>
      <c r="AN375" s="104">
        <v>6.045749508257519E-2</v>
      </c>
      <c r="AO375" s="11">
        <v>36.182600000000001</v>
      </c>
      <c r="AP375" s="11">
        <v>21.282800000000002</v>
      </c>
      <c r="AQ375" s="11">
        <v>50.703690000000002</v>
      </c>
      <c r="AR375" s="10">
        <v>1025.3181999999999</v>
      </c>
      <c r="AS375" s="11">
        <v>7.3082000000000003</v>
      </c>
      <c r="AT375" s="10">
        <v>101.85</v>
      </c>
      <c r="AU375" s="11">
        <v>8.2200000000000006</v>
      </c>
      <c r="AV375" s="11">
        <v>0.61040000000000005</v>
      </c>
      <c r="AW375" s="11">
        <v>0.76039999999999996</v>
      </c>
      <c r="AX375" s="11">
        <v>36.2012</v>
      </c>
      <c r="AY375" s="11">
        <v>21.1693</v>
      </c>
      <c r="AZ375" s="11">
        <v>50.615414000000001</v>
      </c>
      <c r="BA375" s="10">
        <v>1025.4426000000001</v>
      </c>
      <c r="BB375" s="11">
        <v>7.2794999999999996</v>
      </c>
      <c r="BC375" s="10">
        <v>101.255</v>
      </c>
      <c r="BD375" s="11">
        <v>8.2420000000000009</v>
      </c>
      <c r="BE375" s="11">
        <v>0.79890000000000005</v>
      </c>
      <c r="BF375" s="11">
        <v>1.2718</v>
      </c>
      <c r="BG375" s="11">
        <v>5.5</v>
      </c>
    </row>
    <row r="376" spans="1:59">
      <c r="A376" s="29" t="s">
        <v>11</v>
      </c>
      <c r="B376" s="33">
        <v>43458</v>
      </c>
      <c r="C376" s="511">
        <v>0.62643154317776673</v>
      </c>
      <c r="D376" s="643">
        <v>0.6</v>
      </c>
      <c r="E376" s="604">
        <v>1</v>
      </c>
      <c r="F376" s="604">
        <v>0.86399999999999999</v>
      </c>
      <c r="G376" s="604">
        <v>3.11</v>
      </c>
      <c r="H376" s="604">
        <v>0.44</v>
      </c>
      <c r="I376" s="31" t="s">
        <v>348</v>
      </c>
      <c r="J376" s="643">
        <v>3</v>
      </c>
      <c r="K376" s="31" t="s">
        <v>349</v>
      </c>
      <c r="L376" s="604">
        <v>1</v>
      </c>
      <c r="M376" s="604">
        <v>13.2</v>
      </c>
      <c r="N376" s="604">
        <v>106</v>
      </c>
      <c r="O376" s="643">
        <v>13</v>
      </c>
      <c r="P376" s="643">
        <v>110</v>
      </c>
      <c r="Q376" s="116">
        <v>1E-3</v>
      </c>
      <c r="R376" s="116">
        <v>3.7999999999999999E-2</v>
      </c>
      <c r="S376" s="116">
        <v>1.2999999999999999E-2</v>
      </c>
      <c r="T376" s="116">
        <v>1.0999999999999999E-2</v>
      </c>
      <c r="U376" s="31">
        <v>2</v>
      </c>
      <c r="V376" s="31">
        <v>1</v>
      </c>
      <c r="W376" s="116">
        <v>6</v>
      </c>
      <c r="X376" s="511">
        <v>3.6999999999999998E-2</v>
      </c>
      <c r="Y376" s="511">
        <v>1.2E-2</v>
      </c>
      <c r="Z376" s="511">
        <v>9.9999999999999985E-3</v>
      </c>
      <c r="AA376" s="643">
        <v>0.3</v>
      </c>
      <c r="AB376" s="32" t="s">
        <v>326</v>
      </c>
      <c r="AC376" s="32" t="s">
        <v>326</v>
      </c>
      <c r="AD376" s="32"/>
      <c r="AE376" s="536"/>
      <c r="AF376" s="536"/>
      <c r="AG376" s="532"/>
      <c r="AH376" s="32"/>
      <c r="AI376" s="532"/>
      <c r="AJ376" s="532"/>
      <c r="AK376" s="32"/>
      <c r="AL376" s="116"/>
      <c r="AM376" s="116"/>
      <c r="AN376" s="104">
        <v>9.7196731121291222E-2</v>
      </c>
      <c r="AO376" s="11">
        <v>36.345799999999997</v>
      </c>
      <c r="AP376" s="11">
        <v>22.869700000000002</v>
      </c>
      <c r="AQ376" s="11">
        <v>52.592911000000001</v>
      </c>
      <c r="AR376" s="10">
        <v>1024.9935</v>
      </c>
      <c r="AS376" s="11">
        <v>7.2633000000000001</v>
      </c>
      <c r="AT376" s="10">
        <v>104.205</v>
      </c>
      <c r="AU376" s="11">
        <v>8.2479999999999993</v>
      </c>
      <c r="AV376" s="11">
        <v>0.33589999999999998</v>
      </c>
      <c r="AW376" s="11">
        <v>0.6179</v>
      </c>
      <c r="AX376" s="11">
        <v>36.259900000000002</v>
      </c>
      <c r="AY376" s="11">
        <v>22.0487</v>
      </c>
      <c r="AZ376" s="11">
        <v>51.618299999999998</v>
      </c>
      <c r="BA376" s="10">
        <v>1025.2418</v>
      </c>
      <c r="BB376" s="11">
        <v>7.2891000000000004</v>
      </c>
      <c r="BC376" s="10">
        <v>103.024</v>
      </c>
      <c r="BD376" s="11">
        <v>8.2629999999999999</v>
      </c>
      <c r="BE376" s="11">
        <v>1.4552</v>
      </c>
      <c r="BF376" s="11">
        <v>1.3231999999999999</v>
      </c>
      <c r="BG376" s="11">
        <v>11.3</v>
      </c>
    </row>
    <row r="377" spans="1:59">
      <c r="A377" s="29" t="s">
        <v>11</v>
      </c>
      <c r="B377" s="33">
        <v>43472</v>
      </c>
      <c r="C377" s="511">
        <v>0.20125176370424397</v>
      </c>
      <c r="D377" s="31" t="s">
        <v>350</v>
      </c>
      <c r="E377" s="604">
        <v>1</v>
      </c>
      <c r="F377" s="604">
        <v>0.73599999999999999</v>
      </c>
      <c r="G377" s="604">
        <v>2.83</v>
      </c>
      <c r="H377" s="604">
        <v>0.875</v>
      </c>
      <c r="I377" s="31" t="s">
        <v>348</v>
      </c>
      <c r="J377" s="643">
        <v>3</v>
      </c>
      <c r="K377" s="31" t="s">
        <v>349</v>
      </c>
      <c r="L377" s="604">
        <v>1</v>
      </c>
      <c r="M377" s="604">
        <v>13.2</v>
      </c>
      <c r="N377" s="604">
        <v>105</v>
      </c>
      <c r="O377" s="643">
        <v>13</v>
      </c>
      <c r="P377" s="643">
        <v>100</v>
      </c>
      <c r="Q377" s="116">
        <v>1E-3</v>
      </c>
      <c r="R377" s="116">
        <v>4.3999999999999997E-2</v>
      </c>
      <c r="S377" s="116">
        <v>1.7000000000000001E-2</v>
      </c>
      <c r="T377" s="116">
        <v>1.2E-2</v>
      </c>
      <c r="U377" s="31">
        <v>2</v>
      </c>
      <c r="V377" s="31">
        <v>1</v>
      </c>
      <c r="W377" s="116">
        <v>6</v>
      </c>
      <c r="X377" s="511">
        <v>4.2999999999999997E-2</v>
      </c>
      <c r="Y377" s="511">
        <v>1.6E-2</v>
      </c>
      <c r="Z377" s="511">
        <v>1.0999999999999999E-2</v>
      </c>
      <c r="AA377" s="643">
        <v>0.4</v>
      </c>
      <c r="AB377" s="32" t="s">
        <v>326</v>
      </c>
      <c r="AC377" s="32" t="s">
        <v>326</v>
      </c>
      <c r="AD377" s="32"/>
      <c r="AE377" s="536"/>
      <c r="AF377" s="536"/>
      <c r="AG377" s="532"/>
      <c r="AH377" s="32"/>
      <c r="AI377" s="532"/>
      <c r="AJ377" s="532"/>
      <c r="AK377" s="32"/>
      <c r="AL377" s="116"/>
      <c r="AM377" s="116"/>
      <c r="AN377" s="104">
        <v>7.2071030522440099E-2</v>
      </c>
      <c r="AO377" s="11">
        <v>36.402900000000002</v>
      </c>
      <c r="AP377" s="11">
        <v>22.840299999999999</v>
      </c>
      <c r="AQ377" s="11">
        <v>52.634796999999999</v>
      </c>
      <c r="AR377" s="10">
        <v>1025.0454</v>
      </c>
      <c r="AS377" s="11">
        <v>7.3059000000000003</v>
      </c>
      <c r="AT377" s="10">
        <v>104.79600000000001</v>
      </c>
      <c r="AU377" s="11">
        <v>8.2520000000000007</v>
      </c>
      <c r="AV377" s="11">
        <v>0.26140000000000002</v>
      </c>
      <c r="AW377" s="11">
        <v>0.58109999999999995</v>
      </c>
      <c r="AX377" s="11">
        <v>36.371600000000001</v>
      </c>
      <c r="AY377" s="11">
        <v>22.282299999999999</v>
      </c>
      <c r="AZ377" s="11">
        <v>52.007962999999997</v>
      </c>
      <c r="BA377" s="10">
        <v>1025.2606000000001</v>
      </c>
      <c r="BB377" s="11">
        <v>7.0090000000000003</v>
      </c>
      <c r="BC377" s="10">
        <v>99.539000000000001</v>
      </c>
      <c r="BD377" s="11">
        <v>8.2560000000000002</v>
      </c>
      <c r="BE377" s="11">
        <v>0.88580000000000003</v>
      </c>
      <c r="BF377" s="11">
        <v>1.2168000000000001</v>
      </c>
      <c r="BG377" s="11">
        <v>9.4</v>
      </c>
    </row>
    <row r="378" spans="1:59">
      <c r="A378" s="29" t="s">
        <v>11</v>
      </c>
      <c r="B378" s="33">
        <v>43479</v>
      </c>
      <c r="C378" s="511">
        <v>0.60288746922544367</v>
      </c>
      <c r="D378" s="643">
        <v>0.6</v>
      </c>
      <c r="E378" s="604">
        <v>1</v>
      </c>
      <c r="F378" s="604">
        <v>1.18</v>
      </c>
      <c r="G378" s="604">
        <v>2.88</v>
      </c>
      <c r="H378" s="604">
        <v>0.73299999999999998</v>
      </c>
      <c r="I378" s="31" t="s">
        <v>348</v>
      </c>
      <c r="J378" s="643">
        <v>3</v>
      </c>
      <c r="K378" s="31" t="s">
        <v>349</v>
      </c>
      <c r="L378" s="604">
        <v>1</v>
      </c>
      <c r="M378" s="604">
        <v>13.8</v>
      </c>
      <c r="N378" s="604">
        <v>99.1</v>
      </c>
      <c r="O378" s="643">
        <v>14</v>
      </c>
      <c r="P378" s="643">
        <v>100</v>
      </c>
      <c r="Q378" s="511">
        <v>1E-3</v>
      </c>
      <c r="R378" s="511">
        <v>2.5000000000000001E-2</v>
      </c>
      <c r="S378" s="511">
        <v>8.0000000000000002E-3</v>
      </c>
      <c r="T378" s="511">
        <v>7.0000000000000001E-3</v>
      </c>
      <c r="U378" s="31">
        <v>2</v>
      </c>
      <c r="V378" s="31">
        <v>1</v>
      </c>
      <c r="W378" s="29">
        <v>4</v>
      </c>
      <c r="X378" s="511">
        <v>2.4E-2</v>
      </c>
      <c r="Y378" s="511">
        <v>7.0000000000000001E-3</v>
      </c>
      <c r="Z378" s="511">
        <v>6.0000000000000001E-3</v>
      </c>
      <c r="AA378" s="643">
        <v>0.3</v>
      </c>
      <c r="AB378" s="32" t="s">
        <v>326</v>
      </c>
      <c r="AC378" s="32" t="s">
        <v>326</v>
      </c>
      <c r="AD378" s="32"/>
      <c r="AE378" s="536"/>
      <c r="AF378" s="536"/>
      <c r="AG378" s="532"/>
      <c r="AH378" s="32"/>
      <c r="AI378" s="532"/>
      <c r="AJ378" s="532"/>
      <c r="AK378" s="32"/>
      <c r="AL378" s="116"/>
      <c r="AM378" s="116"/>
      <c r="AN378" s="104">
        <v>9.4453110321068956E-2</v>
      </c>
      <c r="AO378" s="11">
        <v>36.478099999999998</v>
      </c>
      <c r="AP378" s="11">
        <v>22.997199999999999</v>
      </c>
      <c r="AQ378" s="11">
        <v>52.899391999999999</v>
      </c>
      <c r="AR378" s="10">
        <v>1025.0574999999999</v>
      </c>
      <c r="AS378" s="11">
        <v>6.4462999999999999</v>
      </c>
      <c r="AT378" s="10">
        <v>92.760999999999996</v>
      </c>
      <c r="AU378" s="11">
        <v>8.1150000000000002</v>
      </c>
      <c r="AV378" s="11">
        <v>0.7228</v>
      </c>
      <c r="AW378" s="11">
        <v>0.4335</v>
      </c>
      <c r="AX378" s="11">
        <v>36.475999999999999</v>
      </c>
      <c r="AY378" s="11">
        <v>22.987100000000002</v>
      </c>
      <c r="AZ378" s="11">
        <v>52.894154</v>
      </c>
      <c r="BA378" s="10">
        <v>1025.1382000000001</v>
      </c>
      <c r="BB378" s="11">
        <v>6.4718</v>
      </c>
      <c r="BC378" s="10">
        <v>93.11</v>
      </c>
      <c r="BD378" s="11">
        <v>8.1210000000000004</v>
      </c>
      <c r="BE378" s="11">
        <v>0.60550000000000004</v>
      </c>
      <c r="BF378" s="11">
        <v>0.71220000000000006</v>
      </c>
      <c r="BG378" s="11">
        <v>6.9</v>
      </c>
    </row>
    <row r="379" spans="1:59">
      <c r="A379" s="29" t="s">
        <v>11</v>
      </c>
      <c r="B379" s="33">
        <v>43486</v>
      </c>
      <c r="C379" s="511">
        <v>0.25140017238972584</v>
      </c>
      <c r="D379" s="31" t="s">
        <v>350</v>
      </c>
      <c r="E379" s="604">
        <v>1</v>
      </c>
      <c r="F379" s="604">
        <v>-1.22</v>
      </c>
      <c r="G379" s="604">
        <v>2.08</v>
      </c>
      <c r="H379" s="604">
        <v>0.48299999999999998</v>
      </c>
      <c r="I379" s="31" t="s">
        <v>348</v>
      </c>
      <c r="J379" s="643">
        <v>2</v>
      </c>
      <c r="K379" s="31" t="s">
        <v>349</v>
      </c>
      <c r="L379" s="604">
        <v>1</v>
      </c>
      <c r="M379" s="604">
        <v>13.7</v>
      </c>
      <c r="N379" s="604">
        <v>110</v>
      </c>
      <c r="O379" s="643">
        <v>14</v>
      </c>
      <c r="P379" s="643">
        <v>110</v>
      </c>
      <c r="Q379" s="511">
        <v>1E-3</v>
      </c>
      <c r="R379" s="511">
        <v>2.5000000000000001E-2</v>
      </c>
      <c r="S379" s="511">
        <v>8.9999999999999993E-3</v>
      </c>
      <c r="T379" s="511">
        <v>8.0000000000000002E-3</v>
      </c>
      <c r="U379" s="31">
        <v>2</v>
      </c>
      <c r="V379" s="31">
        <v>1</v>
      </c>
      <c r="W379" s="29">
        <v>4</v>
      </c>
      <c r="X379" s="511">
        <v>2.4E-2</v>
      </c>
      <c r="Y379" s="511">
        <v>8.0000000000000002E-3</v>
      </c>
      <c r="Z379" s="511">
        <v>7.0000000000000001E-3</v>
      </c>
      <c r="AA379" s="643">
        <v>0.3</v>
      </c>
      <c r="AB379" s="32" t="s">
        <v>326</v>
      </c>
      <c r="AC379" s="32" t="s">
        <v>326</v>
      </c>
      <c r="AD379" s="32"/>
      <c r="AE379" s="536"/>
      <c r="AF379" s="536"/>
      <c r="AG379" s="532"/>
      <c r="AH379" s="32"/>
      <c r="AI379" s="32"/>
      <c r="AJ379" s="32"/>
      <c r="AK379" s="532"/>
      <c r="AL379" s="532"/>
      <c r="AM379" s="32"/>
      <c r="AN379" s="104">
        <v>7.7118392085743184E-2</v>
      </c>
      <c r="AO379" s="11">
        <v>36.668999999999997</v>
      </c>
      <c r="AP379" s="11">
        <v>23.876300000000001</v>
      </c>
      <c r="AQ379" s="11">
        <v>54.093407999999997</v>
      </c>
      <c r="AR379" s="10">
        <v>1024.9439</v>
      </c>
      <c r="AS379" s="11">
        <v>7.2026000000000003</v>
      </c>
      <c r="AT379" s="10">
        <v>105.35</v>
      </c>
      <c r="AU379" s="11">
        <v>8.0690000000000008</v>
      </c>
      <c r="AV379" s="11">
        <v>0.4531</v>
      </c>
      <c r="AW379" s="11">
        <v>0.53769999999999996</v>
      </c>
      <c r="AX379" s="11">
        <v>36.643900000000002</v>
      </c>
      <c r="AY379" s="11">
        <v>23.251100000000001</v>
      </c>
      <c r="AZ379" s="11">
        <v>53.394285000000004</v>
      </c>
      <c r="BA379" s="10">
        <v>1025.1882000000001</v>
      </c>
      <c r="BB379" s="11">
        <v>6.0444000000000004</v>
      </c>
      <c r="BC379" s="10">
        <v>87.447000000000003</v>
      </c>
      <c r="BD379" s="11">
        <v>8.0050000000000008</v>
      </c>
      <c r="BE379" s="11">
        <v>1.103</v>
      </c>
      <c r="BF379" s="11">
        <v>1.6574</v>
      </c>
      <c r="BG379" s="11">
        <v>6.5</v>
      </c>
    </row>
    <row r="380" spans="1:59">
      <c r="A380" s="29" t="s">
        <v>11</v>
      </c>
      <c r="B380" s="33">
        <v>43494</v>
      </c>
      <c r="C380" s="511">
        <v>0.75166584600294672</v>
      </c>
      <c r="D380" s="643">
        <v>0.8</v>
      </c>
      <c r="E380" s="604">
        <v>1</v>
      </c>
      <c r="F380" s="604">
        <v>0.67300000000000004</v>
      </c>
      <c r="G380" s="604">
        <v>2.57</v>
      </c>
      <c r="H380" s="604">
        <v>0.54300000000000004</v>
      </c>
      <c r="I380" s="31" t="s">
        <v>348</v>
      </c>
      <c r="J380" s="643">
        <v>3</v>
      </c>
      <c r="K380" s="31" t="s">
        <v>349</v>
      </c>
      <c r="L380" s="604">
        <v>1</v>
      </c>
      <c r="M380" s="604">
        <v>14.4</v>
      </c>
      <c r="N380" s="604">
        <v>126</v>
      </c>
      <c r="O380" s="643">
        <v>14</v>
      </c>
      <c r="P380" s="643">
        <v>130</v>
      </c>
      <c r="Q380" s="511">
        <v>0</v>
      </c>
      <c r="R380" s="511">
        <v>3.5000000000000003E-2</v>
      </c>
      <c r="S380" s="511">
        <v>1.0999999999999999E-2</v>
      </c>
      <c r="T380" s="511">
        <v>8.9999999999999993E-3</v>
      </c>
      <c r="U380" s="31">
        <v>2</v>
      </c>
      <c r="V380" s="31">
        <v>1</v>
      </c>
      <c r="W380" s="29">
        <v>4</v>
      </c>
      <c r="X380" s="511">
        <v>3.5000000000000003E-2</v>
      </c>
      <c r="Y380" s="511">
        <v>1.0999999999999999E-2</v>
      </c>
      <c r="Z380" s="511">
        <v>8.9999999999999993E-3</v>
      </c>
      <c r="AA380" s="643">
        <v>0.5</v>
      </c>
      <c r="AB380" s="32" t="s">
        <v>326</v>
      </c>
      <c r="AC380" s="32" t="s">
        <v>326</v>
      </c>
      <c r="AD380" s="32"/>
      <c r="AE380" s="536"/>
      <c r="AF380" s="536"/>
      <c r="AG380" s="532"/>
      <c r="AH380" s="32"/>
      <c r="AI380" s="532"/>
      <c r="AJ380" s="532"/>
      <c r="AK380" s="32"/>
      <c r="AL380" s="116"/>
      <c r="AM380" s="116"/>
      <c r="AN380" s="104">
        <v>9.0129904164795632E-2</v>
      </c>
      <c r="AO380" s="11">
        <v>36.748399999999997</v>
      </c>
      <c r="AP380" s="11">
        <v>22.860499999999998</v>
      </c>
      <c r="AQ380" s="11">
        <v>53.099958999999998</v>
      </c>
      <c r="AR380" s="10">
        <v>1025.3022000000001</v>
      </c>
      <c r="AS380" s="11">
        <v>7.0884999999999998</v>
      </c>
      <c r="AT380" s="10">
        <v>101.919</v>
      </c>
      <c r="AU380" s="11">
        <v>8.0679999999999996</v>
      </c>
      <c r="AV380" s="11">
        <v>0.48430000000000001</v>
      </c>
      <c r="AW380" s="11">
        <v>0.56240000000000001</v>
      </c>
      <c r="AX380" s="11">
        <v>36.747100000000003</v>
      </c>
      <c r="AY380" s="11">
        <v>22.588999999999999</v>
      </c>
      <c r="AZ380" s="11">
        <v>52.814137000000002</v>
      </c>
      <c r="BA380" s="10">
        <v>1025.4588000000001</v>
      </c>
      <c r="BB380" s="11">
        <v>7.0210999999999997</v>
      </c>
      <c r="BC380" s="10">
        <v>100.47</v>
      </c>
      <c r="BD380" s="11">
        <v>8.0760000000000005</v>
      </c>
      <c r="BE380" s="11">
        <v>0.79349999999999998</v>
      </c>
      <c r="BF380" s="11">
        <v>1.0791999999999999</v>
      </c>
      <c r="BG380" s="11">
        <v>7</v>
      </c>
    </row>
    <row r="381" spans="1:59">
      <c r="A381" s="29" t="s">
        <v>11</v>
      </c>
      <c r="B381" s="33">
        <v>43500</v>
      </c>
      <c r="C381" s="511">
        <v>0.62021055757046106</v>
      </c>
      <c r="D381" s="643">
        <v>0.6</v>
      </c>
      <c r="E381" s="604">
        <v>1</v>
      </c>
      <c r="F381" s="604">
        <v>0.40600000000000003</v>
      </c>
      <c r="G381" s="604">
        <v>2.73</v>
      </c>
      <c r="H381" s="604">
        <v>1.1000000000000001</v>
      </c>
      <c r="I381" s="31" t="s">
        <v>348</v>
      </c>
      <c r="J381" s="643">
        <v>3</v>
      </c>
      <c r="K381" s="31" t="s">
        <v>349</v>
      </c>
      <c r="L381" s="604">
        <v>1</v>
      </c>
      <c r="M381" s="604">
        <v>14.7</v>
      </c>
      <c r="N381" s="604">
        <v>117</v>
      </c>
      <c r="O381" s="643">
        <v>15</v>
      </c>
      <c r="P381" s="643">
        <v>120</v>
      </c>
      <c r="Q381" s="511">
        <v>1E-3</v>
      </c>
      <c r="R381" s="511">
        <v>0.04</v>
      </c>
      <c r="S381" s="511">
        <v>1.2999999999999999E-2</v>
      </c>
      <c r="T381" s="511">
        <v>1.0999999999999999E-2</v>
      </c>
      <c r="U381" s="31">
        <v>2</v>
      </c>
      <c r="V381" s="31">
        <v>1</v>
      </c>
      <c r="W381" s="29">
        <v>4</v>
      </c>
      <c r="X381" s="511">
        <v>3.9E-2</v>
      </c>
      <c r="Y381" s="511">
        <v>1.2E-2</v>
      </c>
      <c r="Z381" s="511">
        <v>9.9999999999999985E-3</v>
      </c>
      <c r="AA381" s="643">
        <v>0.6</v>
      </c>
      <c r="AB381" s="32" t="s">
        <v>326</v>
      </c>
      <c r="AC381" s="643">
        <v>0.1</v>
      </c>
      <c r="AD381" s="32"/>
      <c r="AE381" s="536"/>
      <c r="AF381" s="536"/>
      <c r="AG381" s="532"/>
      <c r="AH381" s="32"/>
      <c r="AI381" s="532"/>
      <c r="AJ381" s="532"/>
      <c r="AK381" s="32"/>
      <c r="AL381" s="116"/>
      <c r="AM381" s="116"/>
      <c r="AN381" s="104">
        <v>9.6212938785818755E-2</v>
      </c>
      <c r="AO381" s="11">
        <v>36.787999999999997</v>
      </c>
      <c r="AP381" s="11">
        <v>22.8886</v>
      </c>
      <c r="AQ381" s="11">
        <v>53.180996</v>
      </c>
      <c r="AR381" s="10">
        <v>1025.3240000000001</v>
      </c>
      <c r="AS381" s="11">
        <v>7.1093999999999999</v>
      </c>
      <c r="AT381" s="10">
        <v>102.29300000000001</v>
      </c>
      <c r="AU381" s="11">
        <v>8.1359999999999992</v>
      </c>
      <c r="AV381" s="11">
        <v>0.52390000000000003</v>
      </c>
      <c r="AW381" s="11">
        <v>0.80649999999999999</v>
      </c>
      <c r="AX381" s="11">
        <v>36.753599999999999</v>
      </c>
      <c r="AY381" s="11">
        <v>22.256</v>
      </c>
      <c r="AZ381" s="11">
        <v>52.464486000000001</v>
      </c>
      <c r="BA381" s="10">
        <v>1025.5585000000001</v>
      </c>
      <c r="BB381" s="11">
        <v>7.0556999999999999</v>
      </c>
      <c r="BC381" s="10">
        <v>100.38</v>
      </c>
      <c r="BD381" s="11">
        <v>8.17</v>
      </c>
      <c r="BE381" s="11">
        <v>1.0928</v>
      </c>
      <c r="BF381" s="11">
        <v>1.7419</v>
      </c>
      <c r="BG381" s="11">
        <v>6.2</v>
      </c>
    </row>
    <row r="382" spans="1:59">
      <c r="A382" s="29" t="s">
        <v>11</v>
      </c>
      <c r="B382" s="33">
        <v>43507</v>
      </c>
      <c r="C382" s="511">
        <v>0.37016915337094686</v>
      </c>
      <c r="D382" s="31" t="s">
        <v>350</v>
      </c>
      <c r="E382" s="604">
        <v>1</v>
      </c>
      <c r="F382" s="604">
        <v>-0.14000000000000001</v>
      </c>
      <c r="G382" s="604">
        <v>2.02</v>
      </c>
      <c r="H382" s="604">
        <v>0.86899999999999999</v>
      </c>
      <c r="I382" s="31" t="s">
        <v>348</v>
      </c>
      <c r="J382" s="643">
        <v>2</v>
      </c>
      <c r="K382" s="31" t="s">
        <v>349</v>
      </c>
      <c r="L382" s="116">
        <v>1</v>
      </c>
      <c r="M382" s="116">
        <v>15.8</v>
      </c>
      <c r="N382" s="116">
        <v>129</v>
      </c>
      <c r="O382" s="643">
        <v>16</v>
      </c>
      <c r="P382" s="643">
        <v>130</v>
      </c>
      <c r="Q382" s="511">
        <v>6.0000000000000001E-3</v>
      </c>
      <c r="R382" s="511">
        <v>4.9000000000000002E-2</v>
      </c>
      <c r="S382" s="511">
        <v>0.02</v>
      </c>
      <c r="T382" s="511">
        <v>1.7999999999999999E-2</v>
      </c>
      <c r="U382" s="31">
        <v>2</v>
      </c>
      <c r="V382" s="31">
        <v>1</v>
      </c>
      <c r="W382" s="29">
        <v>4</v>
      </c>
      <c r="X382" s="511">
        <v>4.3000000000000003E-2</v>
      </c>
      <c r="Y382" s="511">
        <v>1.4E-2</v>
      </c>
      <c r="Z382" s="511">
        <v>1.1999999999999999E-2</v>
      </c>
      <c r="AA382" s="643">
        <v>0.6</v>
      </c>
      <c r="AB382" s="32" t="s">
        <v>326</v>
      </c>
      <c r="AC382" s="643">
        <v>0.1</v>
      </c>
      <c r="AD382" s="32"/>
      <c r="AE382" s="536"/>
      <c r="AF382" s="536"/>
      <c r="AG382" s="532"/>
      <c r="AH382" s="32"/>
      <c r="AI382" s="532"/>
      <c r="AJ382" s="532"/>
      <c r="AK382" s="32"/>
      <c r="AL382" s="116"/>
      <c r="AM382" s="116"/>
      <c r="AN382" s="104">
        <v>8.204808171687783E-2</v>
      </c>
      <c r="AO382" s="11">
        <v>36.797899999999998</v>
      </c>
      <c r="AP382" s="11">
        <v>23.057400000000001</v>
      </c>
      <c r="AQ382" s="11">
        <v>53.375937999999998</v>
      </c>
      <c r="AR382" s="10">
        <v>1025.2827</v>
      </c>
      <c r="AS382" s="11">
        <v>7.165</v>
      </c>
      <c r="AT382" s="10">
        <v>103.402</v>
      </c>
      <c r="AU382" s="11">
        <v>8.0939999999999994</v>
      </c>
      <c r="AV382" s="11">
        <v>0.53600000000000003</v>
      </c>
      <c r="AW382" s="11">
        <v>0.90100000000000002</v>
      </c>
      <c r="AX382" s="11">
        <v>36.921100000000003</v>
      </c>
      <c r="AY382" s="11">
        <v>22.967400000000001</v>
      </c>
      <c r="AZ382" s="11">
        <v>53.445070000000001</v>
      </c>
      <c r="BA382" s="10">
        <v>1025.4804999999999</v>
      </c>
      <c r="BB382" s="11">
        <v>7.0214999999999996</v>
      </c>
      <c r="BC382" s="10">
        <v>101.244</v>
      </c>
      <c r="BD382" s="11">
        <v>8.0920000000000005</v>
      </c>
      <c r="BE382" s="11">
        <v>0.67320000000000002</v>
      </c>
      <c r="BF382" s="11">
        <v>1.6738</v>
      </c>
      <c r="BG382" s="11">
        <v>7.6</v>
      </c>
    </row>
    <row r="383" spans="1:59">
      <c r="A383" s="29" t="s">
        <v>11</v>
      </c>
      <c r="B383" s="33">
        <v>43514</v>
      </c>
      <c r="C383" s="511">
        <v>1.3146744324070634</v>
      </c>
      <c r="D383" s="643">
        <v>1.3</v>
      </c>
      <c r="E383" s="604">
        <v>1</v>
      </c>
      <c r="F383" s="604">
        <v>0.122</v>
      </c>
      <c r="G383" s="604">
        <v>2.02</v>
      </c>
      <c r="H383" s="604">
        <v>0.68500000000000005</v>
      </c>
      <c r="I383" s="31" t="s">
        <v>348</v>
      </c>
      <c r="J383" s="643">
        <v>2</v>
      </c>
      <c r="K383" s="31" t="s">
        <v>349</v>
      </c>
      <c r="L383" s="116">
        <v>1</v>
      </c>
      <c r="M383" s="116">
        <v>15.6</v>
      </c>
      <c r="N383" s="116">
        <v>139</v>
      </c>
      <c r="O383" s="643">
        <v>16</v>
      </c>
      <c r="P383" s="643">
        <v>140</v>
      </c>
      <c r="Q383" s="511">
        <v>1E-3</v>
      </c>
      <c r="R383" s="511">
        <v>4.9000000000000002E-2</v>
      </c>
      <c r="S383" s="511">
        <v>1.4999999999999999E-2</v>
      </c>
      <c r="T383" s="511">
        <v>1.4E-2</v>
      </c>
      <c r="U383" s="31">
        <v>2</v>
      </c>
      <c r="V383" s="31">
        <v>1</v>
      </c>
      <c r="W383" s="29">
        <v>4</v>
      </c>
      <c r="X383" s="511">
        <v>4.8000000000000001E-2</v>
      </c>
      <c r="Y383" s="511">
        <v>1.3999999999999999E-2</v>
      </c>
      <c r="Z383" s="511">
        <v>1.3000000000000001E-2</v>
      </c>
      <c r="AA383" s="643">
        <v>0.7</v>
      </c>
      <c r="AB383" s="32" t="s">
        <v>326</v>
      </c>
      <c r="AC383" s="643">
        <v>0.2</v>
      </c>
      <c r="AD383" s="32"/>
      <c r="AE383" s="536"/>
      <c r="AF383" s="536"/>
      <c r="AG383" s="532"/>
      <c r="AH383" s="32"/>
      <c r="AI383" s="532"/>
      <c r="AJ383" s="532"/>
      <c r="AK383" s="32"/>
      <c r="AL383" s="116"/>
      <c r="AM383" s="116"/>
      <c r="AN383" s="104">
        <v>9.1541052824718486E-2</v>
      </c>
      <c r="AO383" s="11">
        <v>36.915599999999998</v>
      </c>
      <c r="AP383" s="11">
        <v>23.430199999999999</v>
      </c>
      <c r="AQ383" s="11">
        <v>53.931325999999999</v>
      </c>
      <c r="AR383" s="10">
        <v>1025.2626</v>
      </c>
      <c r="AS383" s="11">
        <v>7.1772</v>
      </c>
      <c r="AT383" s="10">
        <v>104.322</v>
      </c>
      <c r="AU383" s="11">
        <v>8.1210000000000004</v>
      </c>
      <c r="AV383" s="11">
        <v>0.80089999999999995</v>
      </c>
      <c r="AW383" s="11">
        <v>0.74260000000000004</v>
      </c>
      <c r="AX383" s="11">
        <v>36.937399999999997</v>
      </c>
      <c r="AY383" s="11">
        <v>23.0443</v>
      </c>
      <c r="AZ383" s="11">
        <v>53.549380999999997</v>
      </c>
      <c r="BA383" s="10">
        <v>1025.4711</v>
      </c>
      <c r="BB383" s="11">
        <v>7.0133999999999999</v>
      </c>
      <c r="BC383" s="10">
        <v>101.273</v>
      </c>
      <c r="BD383" s="11">
        <v>8.1300000000000008</v>
      </c>
      <c r="BE383" s="11">
        <v>0.75080000000000002</v>
      </c>
      <c r="BF383" s="11">
        <v>1.5666</v>
      </c>
      <c r="BG383" s="11">
        <v>5.4</v>
      </c>
    </row>
    <row r="384" spans="1:59">
      <c r="A384" s="29" t="s">
        <v>11</v>
      </c>
      <c r="B384" s="33">
        <v>43521</v>
      </c>
      <c r="C384" s="511">
        <v>0.68513590630881072</v>
      </c>
      <c r="D384" s="643">
        <v>0.7</v>
      </c>
      <c r="E384" s="604">
        <v>1</v>
      </c>
      <c r="F384" s="604">
        <v>1.41</v>
      </c>
      <c r="G384" s="604">
        <v>2.5299999999999998</v>
      </c>
      <c r="H384" s="604">
        <v>1.51</v>
      </c>
      <c r="I384" s="31" t="s">
        <v>348</v>
      </c>
      <c r="J384" s="643">
        <v>3</v>
      </c>
      <c r="K384" s="31" t="s">
        <v>349</v>
      </c>
      <c r="L384" s="116">
        <v>1</v>
      </c>
      <c r="M384" s="116">
        <v>14.8</v>
      </c>
      <c r="N384" s="116">
        <v>133</v>
      </c>
      <c r="O384" s="643">
        <v>15</v>
      </c>
      <c r="P384" s="643">
        <v>130</v>
      </c>
      <c r="Q384" s="511">
        <v>0</v>
      </c>
      <c r="R384" s="511">
        <v>3.9E-2</v>
      </c>
      <c r="S384" s="511">
        <v>1.0999999999999999E-2</v>
      </c>
      <c r="T384" s="511">
        <v>8.9999999999999993E-3</v>
      </c>
      <c r="U384" s="31">
        <v>2</v>
      </c>
      <c r="V384" s="31">
        <v>1</v>
      </c>
      <c r="W384" s="29">
        <v>4</v>
      </c>
      <c r="X384" s="511">
        <v>3.9E-2</v>
      </c>
      <c r="Y384" s="511">
        <v>1.0999999999999999E-2</v>
      </c>
      <c r="Z384" s="511">
        <v>8.9999999999999993E-3</v>
      </c>
      <c r="AA384" s="643">
        <v>0.6</v>
      </c>
      <c r="AB384" s="32" t="s">
        <v>326</v>
      </c>
      <c r="AC384" s="32" t="s">
        <v>326</v>
      </c>
      <c r="AD384" s="32"/>
      <c r="AE384" s="536"/>
      <c r="AF384" s="536"/>
      <c r="AG384" s="532"/>
      <c r="AH384" s="32"/>
      <c r="AI384" s="532"/>
      <c r="AJ384" s="532"/>
      <c r="AK384" s="32"/>
      <c r="AL384" s="116"/>
      <c r="AM384" s="116"/>
      <c r="AN384" s="104">
        <v>8.6198425189500619E-2</v>
      </c>
      <c r="AO384" s="11">
        <v>36.898899999999998</v>
      </c>
      <c r="AP384" s="11">
        <v>24.652200000000001</v>
      </c>
      <c r="AQ384" s="11">
        <v>55.239370000000001</v>
      </c>
      <c r="AR384" s="10">
        <v>1024.8848</v>
      </c>
      <c r="AS384" s="11">
        <v>7.0140000000000002</v>
      </c>
      <c r="AT384" s="10">
        <v>104.101</v>
      </c>
      <c r="AU384" s="11">
        <v>8.1379999999999999</v>
      </c>
      <c r="AV384" s="11">
        <v>0.24840000000000001</v>
      </c>
      <c r="AW384" s="11">
        <v>0.48530000000000001</v>
      </c>
      <c r="AX384" s="11">
        <v>36.867800000000003</v>
      </c>
      <c r="AY384" s="11">
        <v>23.5078</v>
      </c>
      <c r="AZ384" s="11">
        <v>53.961796999999997</v>
      </c>
      <c r="BA384" s="10">
        <v>1025.2834</v>
      </c>
      <c r="BB384" s="11">
        <v>6.6596000000000002</v>
      </c>
      <c r="BC384" s="10">
        <v>96.900999999999996</v>
      </c>
      <c r="BD384" s="11">
        <v>8.1319999999999997</v>
      </c>
      <c r="BE384" s="11">
        <v>0.62709999999999999</v>
      </c>
      <c r="BF384" s="11">
        <v>1.419</v>
      </c>
      <c r="BG384" s="11">
        <v>7.8</v>
      </c>
    </row>
    <row r="385" spans="1:59">
      <c r="A385" s="29" t="s">
        <v>11</v>
      </c>
      <c r="B385" s="33">
        <v>43528</v>
      </c>
      <c r="C385" s="511">
        <v>0.52535741370230515</v>
      </c>
      <c r="D385" s="643">
        <v>0.5</v>
      </c>
      <c r="E385" s="604">
        <v>1</v>
      </c>
      <c r="F385" s="604">
        <v>0.104</v>
      </c>
      <c r="G385" s="604">
        <v>2.44</v>
      </c>
      <c r="H385" s="604">
        <v>0.80500000000000005</v>
      </c>
      <c r="I385" s="31" t="s">
        <v>348</v>
      </c>
      <c r="J385" s="643">
        <v>2</v>
      </c>
      <c r="K385" s="31" t="s">
        <v>349</v>
      </c>
      <c r="L385" s="116">
        <v>1</v>
      </c>
      <c r="M385" s="116">
        <v>14.7</v>
      </c>
      <c r="N385" s="116">
        <v>130</v>
      </c>
      <c r="O385" s="643">
        <v>15</v>
      </c>
      <c r="P385" s="643">
        <v>130</v>
      </c>
      <c r="Q385" s="511">
        <v>0</v>
      </c>
      <c r="R385" s="511">
        <v>3.4000000000000002E-2</v>
      </c>
      <c r="S385" s="511">
        <v>8.9999999999999993E-3</v>
      </c>
      <c r="T385" s="511">
        <v>8.0000000000000002E-3</v>
      </c>
      <c r="U385" s="31">
        <v>2</v>
      </c>
      <c r="V385" s="31">
        <v>1</v>
      </c>
      <c r="W385" s="29">
        <v>4</v>
      </c>
      <c r="X385" s="511">
        <v>3.4000000000000002E-2</v>
      </c>
      <c r="Y385" s="511">
        <v>8.9999999999999993E-3</v>
      </c>
      <c r="Z385" s="511">
        <v>8.0000000000000002E-3</v>
      </c>
      <c r="AA385" s="643">
        <v>0.5</v>
      </c>
      <c r="AB385" s="32" t="s">
        <v>326</v>
      </c>
      <c r="AC385" s="32" t="s">
        <v>326</v>
      </c>
      <c r="AD385" s="32"/>
      <c r="AE385" s="536"/>
      <c r="AF385" s="536"/>
      <c r="AG385" s="532"/>
      <c r="AH385" s="32"/>
      <c r="AI385" s="532"/>
      <c r="AJ385" s="532"/>
      <c r="AK385" s="32"/>
      <c r="AL385" s="116"/>
      <c r="AM385" s="116"/>
      <c r="AN385" s="104">
        <v>9.2129682089402157E-2</v>
      </c>
      <c r="AO385" s="11">
        <v>36.9497</v>
      </c>
      <c r="AP385" s="11">
        <v>23.619599999999998</v>
      </c>
      <c r="AQ385" s="11">
        <v>54.181351999999997</v>
      </c>
      <c r="AR385" s="10">
        <v>1025.2324000000001</v>
      </c>
      <c r="AS385" s="11">
        <v>6.8837999999999999</v>
      </c>
      <c r="AT385" s="10">
        <v>100.404</v>
      </c>
      <c r="AU385" s="11">
        <v>8.1120000000000001</v>
      </c>
      <c r="AV385" s="11">
        <v>0.53339999999999999</v>
      </c>
      <c r="AW385" s="11">
        <v>0.55459999999999998</v>
      </c>
      <c r="AX385" s="11">
        <v>36.969499999999996</v>
      </c>
      <c r="AY385" s="11">
        <v>23.348099999999999</v>
      </c>
      <c r="AZ385" s="11">
        <v>53.920172999999998</v>
      </c>
      <c r="BA385" s="10">
        <v>1025.4061999999999</v>
      </c>
      <c r="BB385" s="11">
        <v>6.8409000000000004</v>
      </c>
      <c r="BC385" s="10">
        <v>99.322999999999993</v>
      </c>
      <c r="BD385" s="11">
        <v>8.0990000000000002</v>
      </c>
      <c r="BE385" s="11">
        <v>0.80920000000000003</v>
      </c>
      <c r="BF385" s="11">
        <v>1.4534</v>
      </c>
      <c r="BG385" s="11">
        <v>8.4</v>
      </c>
    </row>
    <row r="386" spans="1:59">
      <c r="A386" s="29" t="s">
        <v>11</v>
      </c>
      <c r="B386" s="33">
        <v>43535</v>
      </c>
      <c r="C386" s="605">
        <v>1.8712378536116823</v>
      </c>
      <c r="D386" s="643">
        <v>1.9</v>
      </c>
      <c r="E386" s="604">
        <v>1</v>
      </c>
      <c r="F386" s="604">
        <v>2.4</v>
      </c>
      <c r="G386" s="604">
        <v>3.28</v>
      </c>
      <c r="H386" s="604">
        <v>1.1599999999999999</v>
      </c>
      <c r="I386" s="31" t="s">
        <v>348</v>
      </c>
      <c r="J386" s="643">
        <v>3</v>
      </c>
      <c r="K386" s="31" t="s">
        <v>349</v>
      </c>
      <c r="L386" s="116">
        <v>1</v>
      </c>
      <c r="M386" s="116">
        <v>13.4</v>
      </c>
      <c r="N386" s="116">
        <v>122</v>
      </c>
      <c r="O386" s="643">
        <v>13</v>
      </c>
      <c r="P386" s="643">
        <v>120</v>
      </c>
      <c r="Q386" s="511">
        <v>1E-3</v>
      </c>
      <c r="R386" s="511">
        <v>4.5999999999999999E-2</v>
      </c>
      <c r="S386" s="511">
        <v>1.6E-2</v>
      </c>
      <c r="T386" s="511">
        <v>1.4E-2</v>
      </c>
      <c r="U386" s="31">
        <v>2</v>
      </c>
      <c r="V386" s="31">
        <v>1</v>
      </c>
      <c r="W386" s="29">
        <v>4</v>
      </c>
      <c r="X386" s="511">
        <v>4.4999999999999998E-2</v>
      </c>
      <c r="Y386" s="511">
        <v>1.4999999999999999E-2</v>
      </c>
      <c r="Z386" s="511">
        <v>1.3000000000000001E-2</v>
      </c>
      <c r="AA386" s="643">
        <v>0.6</v>
      </c>
      <c r="AB386" s="32" t="s">
        <v>326</v>
      </c>
      <c r="AC386" s="643">
        <v>0.2</v>
      </c>
      <c r="AD386" s="32"/>
      <c r="AE386" s="536"/>
      <c r="AF386" s="536"/>
      <c r="AG386" s="532"/>
      <c r="AH386" s="32"/>
      <c r="AI386" s="532"/>
      <c r="AJ386" s="532"/>
      <c r="AK386" s="32"/>
      <c r="AL386" s="116"/>
      <c r="AM386" s="116"/>
      <c r="AN386" s="104">
        <v>7.7495252327524106E-2</v>
      </c>
      <c r="AO386" s="11">
        <v>36.6783</v>
      </c>
      <c r="AP386" s="11">
        <v>23.186299999999999</v>
      </c>
      <c r="AQ386" s="11">
        <v>53.360639999999997</v>
      </c>
      <c r="AR386" s="10">
        <v>1025.1539</v>
      </c>
      <c r="AS386" s="11">
        <v>6.9960000000000004</v>
      </c>
      <c r="AT386" s="10">
        <v>101.119</v>
      </c>
      <c r="AU386" s="11">
        <v>8.1289999999999996</v>
      </c>
      <c r="AV386" s="11">
        <v>0.44629999999999997</v>
      </c>
      <c r="AW386" s="11">
        <v>0.71850000000000003</v>
      </c>
      <c r="AX386" s="11">
        <v>36.854599999999998</v>
      </c>
      <c r="AY386" s="11">
        <v>23.1724</v>
      </c>
      <c r="AZ386" s="11">
        <v>53.581541000000001</v>
      </c>
      <c r="BA386" s="10">
        <v>1025.3722</v>
      </c>
      <c r="BB386" s="11">
        <v>5.3926999999999996</v>
      </c>
      <c r="BC386" s="10">
        <v>78.006</v>
      </c>
      <c r="BD386" s="11">
        <v>8.0660000000000007</v>
      </c>
      <c r="BE386" s="11">
        <v>1.518</v>
      </c>
      <c r="BF386" s="11">
        <v>2.2940999999999998</v>
      </c>
      <c r="BG386" s="11">
        <v>12.4</v>
      </c>
    </row>
    <row r="387" spans="1:59">
      <c r="A387" s="29" t="s">
        <v>11</v>
      </c>
      <c r="B387" s="33">
        <v>43542</v>
      </c>
      <c r="C387" s="511">
        <v>0.62929586886580857</v>
      </c>
      <c r="D387" s="643">
        <v>0.6</v>
      </c>
      <c r="E387" s="604">
        <v>1</v>
      </c>
      <c r="F387" s="604">
        <v>0.95299999999999996</v>
      </c>
      <c r="G387" s="604">
        <v>2.4500000000000002</v>
      </c>
      <c r="H387" s="604">
        <v>1.06</v>
      </c>
      <c r="I387" s="31" t="s">
        <v>348</v>
      </c>
      <c r="J387" s="643">
        <v>2</v>
      </c>
      <c r="K387" s="31" t="s">
        <v>349</v>
      </c>
      <c r="L387" s="116">
        <v>1</v>
      </c>
      <c r="M387" s="116">
        <v>15.4</v>
      </c>
      <c r="N387" s="116">
        <v>117</v>
      </c>
      <c r="O387" s="643">
        <v>15</v>
      </c>
      <c r="P387" s="643">
        <v>120</v>
      </c>
      <c r="Q387" s="116">
        <v>1E-3</v>
      </c>
      <c r="R387" s="116">
        <v>5.5E-2</v>
      </c>
      <c r="S387" s="116">
        <v>1.7000000000000001E-2</v>
      </c>
      <c r="T387" s="116">
        <v>1.6E-2</v>
      </c>
      <c r="U387" s="31">
        <v>2</v>
      </c>
      <c r="V387" s="31">
        <v>1</v>
      </c>
      <c r="W387" s="29">
        <v>4</v>
      </c>
      <c r="X387" s="511">
        <v>5.3999999999999999E-2</v>
      </c>
      <c r="Y387" s="511">
        <v>1.6E-2</v>
      </c>
      <c r="Z387" s="511">
        <v>1.4999999999999999E-2</v>
      </c>
      <c r="AA387" s="643">
        <v>0.8</v>
      </c>
      <c r="AB387" s="32" t="s">
        <v>326</v>
      </c>
      <c r="AC387" s="643">
        <v>0.2</v>
      </c>
      <c r="AD387" s="32"/>
      <c r="AE387" s="536"/>
      <c r="AF387" s="536"/>
      <c r="AG387" s="532"/>
      <c r="AH387" s="32"/>
      <c r="AI387" s="532"/>
      <c r="AJ387" s="532"/>
      <c r="AK387" s="32"/>
      <c r="AL387" s="116"/>
      <c r="AM387" s="116"/>
      <c r="AN387" s="104">
        <v>9.0034102338596919E-2</v>
      </c>
      <c r="AO387" s="11">
        <v>36.860999999999997</v>
      </c>
      <c r="AP387" s="11">
        <v>24.250699999999998</v>
      </c>
      <c r="AQ387" s="11">
        <v>54.751607</v>
      </c>
      <c r="AR387" s="10">
        <v>1024.9771000000001</v>
      </c>
      <c r="AS387" s="11">
        <v>7.0514000000000001</v>
      </c>
      <c r="AT387" s="10">
        <v>103.91800000000001</v>
      </c>
      <c r="AU387" s="11">
        <v>8.0749999999999993</v>
      </c>
      <c r="AV387" s="11">
        <v>0.21540000000000001</v>
      </c>
      <c r="AW387" s="11">
        <v>0.77039999999999997</v>
      </c>
      <c r="AX387" s="11">
        <v>36.864699999999999</v>
      </c>
      <c r="AY387" s="11">
        <v>23.305099999999999</v>
      </c>
      <c r="AZ387" s="11">
        <v>53.738092999999999</v>
      </c>
      <c r="BA387" s="10">
        <v>1025.3406</v>
      </c>
      <c r="BB387" s="11">
        <v>6.6689999999999996</v>
      </c>
      <c r="BC387" s="10">
        <v>96.697000000000003</v>
      </c>
      <c r="BD387" s="11">
        <v>8.0630000000000006</v>
      </c>
      <c r="BE387" s="11">
        <v>0.7772</v>
      </c>
      <c r="BF387" s="11">
        <v>1.4999</v>
      </c>
      <c r="BG387" s="11">
        <v>8.8000000000000007</v>
      </c>
    </row>
    <row r="388" spans="1:59">
      <c r="A388" s="29" t="s">
        <v>11</v>
      </c>
      <c r="B388" s="33">
        <v>43549</v>
      </c>
      <c r="C388" s="511">
        <v>0.32220493594193883</v>
      </c>
      <c r="D388" s="31" t="s">
        <v>350</v>
      </c>
      <c r="E388" s="604">
        <v>1</v>
      </c>
      <c r="F388" s="604">
        <v>0.83699999999999997</v>
      </c>
      <c r="G388" s="604">
        <v>2.4</v>
      </c>
      <c r="H388" s="604">
        <v>0.995</v>
      </c>
      <c r="I388" s="31" t="s">
        <v>348</v>
      </c>
      <c r="J388" s="643">
        <v>2</v>
      </c>
      <c r="K388" s="31" t="s">
        <v>349</v>
      </c>
      <c r="L388" s="116">
        <v>1</v>
      </c>
      <c r="M388" s="116">
        <v>15.8</v>
      </c>
      <c r="N388" s="116">
        <v>115</v>
      </c>
      <c r="O388" s="643">
        <v>16</v>
      </c>
      <c r="P388" s="643">
        <v>120</v>
      </c>
      <c r="Q388" s="116">
        <v>1E-3</v>
      </c>
      <c r="R388" s="116">
        <v>6.0999999999999999E-2</v>
      </c>
      <c r="S388" s="116">
        <v>0.02</v>
      </c>
      <c r="T388" s="116">
        <v>1.7000000000000001E-2</v>
      </c>
      <c r="U388" s="31">
        <v>2</v>
      </c>
      <c r="V388" s="31">
        <v>1</v>
      </c>
      <c r="W388" s="29">
        <v>4</v>
      </c>
      <c r="X388" s="511">
        <v>0.06</v>
      </c>
      <c r="Y388" s="511">
        <v>1.9E-2</v>
      </c>
      <c r="Z388" s="511">
        <v>1.6E-2</v>
      </c>
      <c r="AA388" s="643">
        <v>0.9</v>
      </c>
      <c r="AB388" s="32" t="s">
        <v>326</v>
      </c>
      <c r="AC388" s="643">
        <v>0.2</v>
      </c>
      <c r="AD388" s="32"/>
      <c r="AE388" s="536"/>
      <c r="AF388" s="536"/>
      <c r="AG388" s="532"/>
      <c r="AH388" s="32"/>
      <c r="AI388" s="532"/>
      <c r="AJ388" s="532"/>
      <c r="AK388" s="32"/>
      <c r="AL388" s="116"/>
      <c r="AM388" s="116"/>
      <c r="AN388" s="104">
        <v>6.8109829267194721E-2</v>
      </c>
      <c r="AO388" s="11">
        <v>36.9283</v>
      </c>
      <c r="AP388" s="11">
        <v>23.052</v>
      </c>
      <c r="AQ388" s="11">
        <v>53.537832000000002</v>
      </c>
      <c r="AR388" s="10">
        <v>1025.3829000000001</v>
      </c>
      <c r="AS388" s="11">
        <v>6.9257999999999997</v>
      </c>
      <c r="AT388" s="10">
        <v>100.01600000000001</v>
      </c>
      <c r="AU388" s="11">
        <v>8.1150000000000002</v>
      </c>
      <c r="AV388" s="11">
        <v>0.46239999999999998</v>
      </c>
      <c r="AW388" s="11">
        <v>0.85329999999999995</v>
      </c>
      <c r="AX388" s="11">
        <v>37.002699999999997</v>
      </c>
      <c r="AY388" s="11">
        <v>22.874400000000001</v>
      </c>
      <c r="AZ388" s="11">
        <v>53.449305000000003</v>
      </c>
      <c r="BA388" s="10">
        <v>1025.5715</v>
      </c>
      <c r="BB388" s="11">
        <v>6.9414999999999996</v>
      </c>
      <c r="BC388" s="10">
        <v>99.975999999999999</v>
      </c>
      <c r="BD388" s="11">
        <v>8.1240000000000006</v>
      </c>
      <c r="BE388" s="11">
        <v>0.88460000000000005</v>
      </c>
      <c r="BF388" s="11">
        <v>1.7605999999999999</v>
      </c>
      <c r="BG388" s="11">
        <v>7.8</v>
      </c>
    </row>
    <row r="389" spans="1:59">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04"/>
      <c r="AO389" s="116"/>
      <c r="AP389" s="116"/>
      <c r="AQ389" s="116"/>
      <c r="AR389" s="116"/>
      <c r="AS389" s="116"/>
      <c r="AT389" s="116"/>
      <c r="AU389" s="116"/>
      <c r="AV389" s="116"/>
      <c r="AW389" s="116"/>
      <c r="AX389" s="116"/>
      <c r="AY389" s="116"/>
      <c r="AZ389" s="116"/>
      <c r="BA389" s="116"/>
      <c r="BB389" s="116"/>
      <c r="BC389" s="116"/>
      <c r="BD389" s="116"/>
      <c r="BE389" s="116"/>
      <c r="BF389" s="116"/>
      <c r="BG389" s="116"/>
    </row>
    <row r="390" spans="1:59">
      <c r="A390" s="29" t="s">
        <v>95</v>
      </c>
      <c r="B390" s="33">
        <v>43437</v>
      </c>
      <c r="C390" s="511">
        <v>1.5487274631009189</v>
      </c>
      <c r="D390" s="643">
        <v>1.5</v>
      </c>
      <c r="E390" s="29">
        <v>1</v>
      </c>
      <c r="F390" s="116">
        <v>0.92400000000000004</v>
      </c>
      <c r="G390" s="116">
        <v>2.66</v>
      </c>
      <c r="H390" s="116">
        <v>4.5599999999999996</v>
      </c>
      <c r="I390" s="31" t="s">
        <v>348</v>
      </c>
      <c r="J390" s="643">
        <v>3</v>
      </c>
      <c r="K390" s="643">
        <v>5</v>
      </c>
      <c r="L390" s="29">
        <v>1</v>
      </c>
      <c r="M390" s="29">
        <v>19.100000000000001</v>
      </c>
      <c r="N390" s="29">
        <v>163</v>
      </c>
      <c r="O390" s="643">
        <v>19</v>
      </c>
      <c r="P390" s="643">
        <v>160</v>
      </c>
      <c r="Q390" s="29">
        <v>1E-3</v>
      </c>
      <c r="R390" s="29">
        <v>6.6000000000000003E-2</v>
      </c>
      <c r="S390" s="29">
        <v>2.1000000000000001E-2</v>
      </c>
      <c r="T390" s="29">
        <v>1.7999999999999999E-2</v>
      </c>
      <c r="U390" s="31">
        <v>2</v>
      </c>
      <c r="V390" s="31">
        <v>1</v>
      </c>
      <c r="W390" s="29">
        <v>4</v>
      </c>
      <c r="X390" s="511">
        <v>6.5000000000000002E-2</v>
      </c>
      <c r="Y390" s="511">
        <v>0.02</v>
      </c>
      <c r="Z390" s="511">
        <v>1.6999999999999998E-2</v>
      </c>
      <c r="AA390" s="643">
        <v>0.9</v>
      </c>
      <c r="AB390" s="32" t="s">
        <v>326</v>
      </c>
      <c r="AC390" s="643">
        <v>0.2</v>
      </c>
      <c r="AD390" s="537"/>
      <c r="AE390" s="537"/>
      <c r="AF390" s="537"/>
      <c r="AG390" s="532"/>
      <c r="AH390" s="32"/>
      <c r="AI390" s="532"/>
      <c r="AJ390" s="532"/>
      <c r="AK390" s="32"/>
      <c r="AL390" s="116"/>
      <c r="AM390" s="116"/>
      <c r="AN390" s="104">
        <v>0.15073354361498023</v>
      </c>
      <c r="AO390" s="11">
        <v>35.606400000000001</v>
      </c>
      <c r="AP390" s="11">
        <v>22.2319</v>
      </c>
      <c r="AQ390" s="11">
        <v>50.973720999999998</v>
      </c>
      <c r="AR390" s="10">
        <v>1024.6144999999999</v>
      </c>
      <c r="AS390" s="11">
        <v>7.7229999999999999</v>
      </c>
      <c r="AT390" s="10">
        <v>109.095</v>
      </c>
      <c r="AU390" s="11">
        <v>8.1999999999999993</v>
      </c>
      <c r="AV390" s="11">
        <v>0.61719999999999997</v>
      </c>
      <c r="AW390" s="11">
        <v>1.66</v>
      </c>
      <c r="AX390" s="11">
        <v>35.767299999999999</v>
      </c>
      <c r="AY390" s="11">
        <v>20.462</v>
      </c>
      <c r="AZ390" s="11">
        <v>49.335585999999999</v>
      </c>
      <c r="BA390" s="10">
        <v>1025.2635</v>
      </c>
      <c r="BB390" s="11">
        <v>7.7351000000000001</v>
      </c>
      <c r="BC390" s="10">
        <v>105.958</v>
      </c>
      <c r="BD390" s="11">
        <v>8.1999999999999993</v>
      </c>
      <c r="BE390" s="11">
        <v>1.3813</v>
      </c>
      <c r="BF390" s="11">
        <v>3.1358999999999999</v>
      </c>
      <c r="BG390" s="11">
        <v>4.2</v>
      </c>
    </row>
    <row r="391" spans="1:59">
      <c r="A391" s="29" t="s">
        <v>95</v>
      </c>
      <c r="B391" s="33">
        <v>43444</v>
      </c>
      <c r="C391" s="511">
        <v>0.41656257816965803</v>
      </c>
      <c r="D391" s="31" t="s">
        <v>350</v>
      </c>
      <c r="E391" s="29">
        <v>1</v>
      </c>
      <c r="F391" s="116">
        <v>-0.44</v>
      </c>
      <c r="G391" s="116">
        <v>2.54</v>
      </c>
      <c r="H391" s="116">
        <v>2.62</v>
      </c>
      <c r="I391" s="31" t="s">
        <v>348</v>
      </c>
      <c r="J391" s="643">
        <v>3</v>
      </c>
      <c r="K391" s="643">
        <v>3</v>
      </c>
      <c r="L391" s="29">
        <v>1</v>
      </c>
      <c r="M391" s="29">
        <v>20.3</v>
      </c>
      <c r="N391" s="29">
        <v>170</v>
      </c>
      <c r="O391" s="643">
        <v>20</v>
      </c>
      <c r="P391" s="643">
        <v>170</v>
      </c>
      <c r="Q391" s="29">
        <v>2E-3</v>
      </c>
      <c r="R391" s="29">
        <v>0.128</v>
      </c>
      <c r="S391" s="29">
        <v>4.1000000000000002E-2</v>
      </c>
      <c r="T391" s="29">
        <v>3.3000000000000002E-2</v>
      </c>
      <c r="U391" s="31">
        <v>2</v>
      </c>
      <c r="V391" s="31">
        <v>1</v>
      </c>
      <c r="W391" s="29">
        <v>2</v>
      </c>
      <c r="X391" s="511">
        <v>0.126</v>
      </c>
      <c r="Y391" s="511">
        <v>3.9E-2</v>
      </c>
      <c r="Z391" s="511">
        <v>3.1E-2</v>
      </c>
      <c r="AA391" s="643">
        <v>3.6</v>
      </c>
      <c r="AB391" s="643">
        <v>0.1</v>
      </c>
      <c r="AC391" s="643">
        <v>0.6</v>
      </c>
      <c r="AD391" s="537"/>
      <c r="AE391" s="537"/>
      <c r="AF391" s="537"/>
      <c r="AG391" s="532"/>
      <c r="AH391" s="32"/>
      <c r="AI391" s="532"/>
      <c r="AJ391" s="532"/>
      <c r="AK391" s="32"/>
      <c r="AL391" s="116"/>
      <c r="AM391" s="116"/>
      <c r="AN391" s="104">
        <v>0.14419985912629421</v>
      </c>
      <c r="AO391" s="11">
        <v>35.667299999999997</v>
      </c>
      <c r="AP391" s="11">
        <v>22.620999999999999</v>
      </c>
      <c r="AQ391" s="11">
        <v>51.458807</v>
      </c>
      <c r="AR391" s="10">
        <v>1024.5505000000001</v>
      </c>
      <c r="AS391" s="11">
        <v>5.5479000000000003</v>
      </c>
      <c r="AT391" s="10">
        <v>78.936999999999998</v>
      </c>
      <c r="AU391" s="11">
        <v>8.1999999999999993</v>
      </c>
      <c r="AV391" s="11">
        <v>0.73870000000000002</v>
      </c>
      <c r="AW391" s="11">
        <v>1.536</v>
      </c>
      <c r="AX391" s="11">
        <v>35.978499999999997</v>
      </c>
      <c r="AY391" s="11">
        <v>21.635899999999999</v>
      </c>
      <c r="AZ391" s="11">
        <v>50.823582000000002</v>
      </c>
      <c r="BA391" s="10">
        <v>1025.1012000000001</v>
      </c>
      <c r="BB391" s="11">
        <v>5.4573</v>
      </c>
      <c r="BC391" s="10">
        <v>76.444999999999993</v>
      </c>
      <c r="BD391" s="11">
        <v>8.1999999999999993</v>
      </c>
      <c r="BE391" s="11">
        <v>1.1198999999999999</v>
      </c>
      <c r="BF391" s="11">
        <v>3.2585999999999999</v>
      </c>
      <c r="BG391" s="11">
        <v>3.8</v>
      </c>
    </row>
    <row r="392" spans="1:59">
      <c r="A392" s="29" t="s">
        <v>95</v>
      </c>
      <c r="B392" s="33">
        <v>43451</v>
      </c>
      <c r="C392" s="511">
        <v>1.5174946927907025</v>
      </c>
      <c r="D392" s="643">
        <v>1.5</v>
      </c>
      <c r="E392" s="604">
        <v>1</v>
      </c>
      <c r="F392" s="604">
        <v>1.63</v>
      </c>
      <c r="G392" s="604">
        <v>2.4500000000000002</v>
      </c>
      <c r="H392" s="604">
        <v>6.05</v>
      </c>
      <c r="I392" s="31" t="s">
        <v>348</v>
      </c>
      <c r="J392" s="643">
        <v>2</v>
      </c>
      <c r="K392" s="643">
        <v>6</v>
      </c>
      <c r="L392" s="116">
        <v>1</v>
      </c>
      <c r="M392" s="116">
        <v>19.3</v>
      </c>
      <c r="N392" s="116">
        <v>173</v>
      </c>
      <c r="O392" s="643">
        <v>19</v>
      </c>
      <c r="P392" s="643">
        <v>170</v>
      </c>
      <c r="Q392" s="29">
        <v>1E-3</v>
      </c>
      <c r="R392" s="29">
        <v>0.154</v>
      </c>
      <c r="S392" s="29">
        <v>4.8000000000000001E-2</v>
      </c>
      <c r="T392" s="29">
        <v>3.9E-2</v>
      </c>
      <c r="U392" s="31">
        <v>2</v>
      </c>
      <c r="V392" s="31">
        <v>1</v>
      </c>
      <c r="W392" s="29">
        <v>2</v>
      </c>
      <c r="X392" s="511">
        <v>0.153</v>
      </c>
      <c r="Y392" s="511">
        <v>4.7E-2</v>
      </c>
      <c r="Z392" s="511">
        <v>3.7999999999999999E-2</v>
      </c>
      <c r="AA392" s="643">
        <v>4.3</v>
      </c>
      <c r="AB392" s="643">
        <v>0.1</v>
      </c>
      <c r="AC392" s="643">
        <v>0.8</v>
      </c>
      <c r="AD392" s="537"/>
      <c r="AE392" s="537"/>
      <c r="AF392" s="537"/>
      <c r="AG392" s="532"/>
      <c r="AH392" s="32"/>
      <c r="AI392" s="532"/>
      <c r="AJ392" s="532"/>
      <c r="AK392" s="32"/>
      <c r="AL392" s="116"/>
      <c r="AM392" s="116"/>
      <c r="AN392" s="104">
        <v>0.14319946808089928</v>
      </c>
      <c r="AO392" s="11">
        <v>35.976100000000002</v>
      </c>
      <c r="AP392" s="11">
        <v>22.3035</v>
      </c>
      <c r="AQ392" s="11">
        <v>51.519474000000002</v>
      </c>
      <c r="AR392" s="10">
        <v>1024.875</v>
      </c>
      <c r="AS392" s="11">
        <v>7.4923999999999999</v>
      </c>
      <c r="AT392" s="10">
        <v>106.20099999999999</v>
      </c>
      <c r="AU392" s="11">
        <v>8.1720000000000006</v>
      </c>
      <c r="AV392" s="11">
        <v>0.82609999999999995</v>
      </c>
      <c r="AW392" s="11">
        <v>0.36430000000000001</v>
      </c>
      <c r="AX392" s="11">
        <v>35.904200000000003</v>
      </c>
      <c r="AY392" s="11">
        <v>21.636500000000002</v>
      </c>
      <c r="AZ392" s="11">
        <v>50.730764999999998</v>
      </c>
      <c r="BA392" s="10">
        <v>1025.0427999999999</v>
      </c>
      <c r="BB392" s="11">
        <v>7.0926</v>
      </c>
      <c r="BC392" s="10">
        <v>99.31</v>
      </c>
      <c r="BD392" s="11">
        <v>8.157</v>
      </c>
      <c r="BE392" s="11">
        <v>0.84540000000000004</v>
      </c>
      <c r="BF392" s="11">
        <v>3.49</v>
      </c>
      <c r="BG392" s="11">
        <v>4.8</v>
      </c>
    </row>
    <row r="393" spans="1:59">
      <c r="A393" s="29" t="s">
        <v>95</v>
      </c>
      <c r="B393" s="33">
        <v>43458</v>
      </c>
      <c r="C393" s="511">
        <v>2.2160245477001421</v>
      </c>
      <c r="D393" s="643">
        <v>2.2000000000000002</v>
      </c>
      <c r="E393" s="604">
        <v>1</v>
      </c>
      <c r="F393" s="604">
        <v>2.5099999999999998</v>
      </c>
      <c r="G393" s="604">
        <v>2.3199999999999998</v>
      </c>
      <c r="H393" s="604">
        <v>4</v>
      </c>
      <c r="I393" s="31" t="s">
        <v>348</v>
      </c>
      <c r="J393" s="643">
        <v>2</v>
      </c>
      <c r="K393" s="643">
        <v>4</v>
      </c>
      <c r="L393" s="604">
        <v>1</v>
      </c>
      <c r="M393" s="604">
        <v>20.3</v>
      </c>
      <c r="N393" s="604">
        <v>171</v>
      </c>
      <c r="O393" s="643">
        <v>20</v>
      </c>
      <c r="P393" s="643">
        <v>170</v>
      </c>
      <c r="Q393" s="116">
        <v>1E-3</v>
      </c>
      <c r="R393" s="116">
        <v>0.17199999999999999</v>
      </c>
      <c r="S393" s="116">
        <v>0.05</v>
      </c>
      <c r="T393" s="116">
        <v>4.4999999999999998E-2</v>
      </c>
      <c r="U393" s="31">
        <v>2</v>
      </c>
      <c r="V393" s="31">
        <v>1</v>
      </c>
      <c r="W393" s="116">
        <v>2</v>
      </c>
      <c r="X393" s="511">
        <v>0.17099999999999999</v>
      </c>
      <c r="Y393" s="511">
        <v>4.9000000000000002E-2</v>
      </c>
      <c r="Z393" s="511">
        <v>4.3999999999999997E-2</v>
      </c>
      <c r="AA393" s="643">
        <v>4.9000000000000004</v>
      </c>
      <c r="AB393" s="32" t="s">
        <v>326</v>
      </c>
      <c r="AC393" s="643">
        <v>1.1000000000000001</v>
      </c>
      <c r="AD393" s="537"/>
      <c r="AE393" s="537"/>
      <c r="AF393" s="537"/>
      <c r="AG393" s="532"/>
      <c r="AH393" s="32"/>
      <c r="AI393" s="532"/>
      <c r="AJ393" s="532"/>
      <c r="AK393" s="32"/>
      <c r="AL393" s="116"/>
      <c r="AM393" s="116"/>
      <c r="AN393" s="104">
        <v>0.1633985623789346</v>
      </c>
      <c r="AO393" s="11">
        <v>36.2136</v>
      </c>
      <c r="AP393" s="11">
        <v>23.9466</v>
      </c>
      <c r="AQ393" s="11">
        <v>53.571964000000001</v>
      </c>
      <c r="AR393" s="10">
        <v>1024.5773999999999</v>
      </c>
      <c r="AS393" s="11">
        <v>7.4466000000000001</v>
      </c>
      <c r="AT393" s="10">
        <v>108.767</v>
      </c>
      <c r="AU393" s="11">
        <v>8.19</v>
      </c>
      <c r="AV393" s="11">
        <v>0.43280000000000002</v>
      </c>
      <c r="AW393" s="11">
        <v>1.4893000000000001</v>
      </c>
      <c r="AX393" s="11">
        <v>36.22</v>
      </c>
      <c r="AY393" s="11">
        <v>22.769300000000001</v>
      </c>
      <c r="AZ393" s="11">
        <v>52.327725000000001</v>
      </c>
      <c r="BA393" s="10">
        <v>1024.9594999999999</v>
      </c>
      <c r="BB393" s="11">
        <v>6.6356999999999999</v>
      </c>
      <c r="BC393" s="10">
        <v>94.963999999999999</v>
      </c>
      <c r="BD393" s="11">
        <v>8.1820000000000004</v>
      </c>
      <c r="BE393" s="11">
        <v>0.67500000000000004</v>
      </c>
      <c r="BF393" s="11">
        <v>3.3115000000000001</v>
      </c>
      <c r="BG393" s="11">
        <v>3.7</v>
      </c>
    </row>
    <row r="394" spans="1:59">
      <c r="A394" s="29" t="s">
        <v>95</v>
      </c>
      <c r="B394" s="33">
        <v>43472</v>
      </c>
      <c r="C394" s="511">
        <v>0.48428120182047174</v>
      </c>
      <c r="D394" s="31" t="s">
        <v>350</v>
      </c>
      <c r="E394" s="604">
        <v>1</v>
      </c>
      <c r="F394" s="604">
        <v>0.89600000000000002</v>
      </c>
      <c r="G394" s="604">
        <v>1.96</v>
      </c>
      <c r="H394" s="604">
        <v>4.04</v>
      </c>
      <c r="I394" s="31" t="s">
        <v>348</v>
      </c>
      <c r="J394" s="31" t="s">
        <v>349</v>
      </c>
      <c r="K394" s="643">
        <v>4</v>
      </c>
      <c r="L394" s="604">
        <v>1</v>
      </c>
      <c r="M394" s="604">
        <v>20.3</v>
      </c>
      <c r="N394" s="604">
        <v>180</v>
      </c>
      <c r="O394" s="643">
        <v>20</v>
      </c>
      <c r="P394" s="643">
        <v>180</v>
      </c>
      <c r="Q394" s="116">
        <v>1E-3</v>
      </c>
      <c r="R394" s="116">
        <v>0.13</v>
      </c>
      <c r="S394" s="116">
        <v>3.9E-2</v>
      </c>
      <c r="T394" s="116">
        <v>3.6999999999999998E-2</v>
      </c>
      <c r="U394" s="31">
        <v>2</v>
      </c>
      <c r="V394" s="31">
        <v>1</v>
      </c>
      <c r="W394" s="116">
        <v>2</v>
      </c>
      <c r="X394" s="511">
        <v>0.129</v>
      </c>
      <c r="Y394" s="511">
        <v>3.7999999999999999E-2</v>
      </c>
      <c r="Z394" s="511">
        <v>3.5999999999999997E-2</v>
      </c>
      <c r="AA394" s="643">
        <v>3.7</v>
      </c>
      <c r="AB394" s="32" t="s">
        <v>326</v>
      </c>
      <c r="AC394" s="643">
        <v>0.9</v>
      </c>
      <c r="AD394" s="537"/>
      <c r="AE394" s="537"/>
      <c r="AF394" s="537"/>
      <c r="AG394" s="532"/>
      <c r="AH394" s="32"/>
      <c r="AI394" s="532"/>
      <c r="AJ394" s="532"/>
      <c r="AK394" s="32"/>
      <c r="AL394" s="116"/>
      <c r="AM394" s="116"/>
      <c r="AN394" s="104">
        <v>0.14704426067865986</v>
      </c>
      <c r="AO394" s="11">
        <v>36.461300000000001</v>
      </c>
      <c r="AP394" s="11">
        <v>24.647200000000002</v>
      </c>
      <c r="AQ394" s="11">
        <v>54.652597999999998</v>
      </c>
      <c r="AR394" s="10">
        <v>1024.5553</v>
      </c>
      <c r="AS394" s="11">
        <v>7.1391</v>
      </c>
      <c r="AT394" s="10">
        <v>105.684</v>
      </c>
      <c r="AU394" s="11">
        <v>8.1850000000000005</v>
      </c>
      <c r="AV394" s="11">
        <v>0.39579999999999999</v>
      </c>
      <c r="AW394" s="11">
        <v>1.1997</v>
      </c>
      <c r="AX394" s="11">
        <v>36.418300000000002</v>
      </c>
      <c r="AY394" s="11">
        <v>23.117999999999999</v>
      </c>
      <c r="AZ394" s="11">
        <v>52.955508000000002</v>
      </c>
      <c r="BA394" s="10">
        <v>1025.0138999999999</v>
      </c>
      <c r="BB394" s="11">
        <v>7.2249999999999996</v>
      </c>
      <c r="BC394" s="10">
        <v>104.149</v>
      </c>
      <c r="BD394" s="11">
        <v>8.2189999999999994</v>
      </c>
      <c r="BE394" s="11">
        <v>0.86229999999999996</v>
      </c>
      <c r="BF394" s="11">
        <v>5.6780999999999997</v>
      </c>
      <c r="BG394" s="11">
        <v>3.8</v>
      </c>
    </row>
    <row r="395" spans="1:59">
      <c r="A395" s="29" t="s">
        <v>95</v>
      </c>
      <c r="B395" s="33">
        <v>43479</v>
      </c>
      <c r="C395" s="511">
        <v>0.32135772890419623</v>
      </c>
      <c r="D395" s="31" t="s">
        <v>350</v>
      </c>
      <c r="E395" s="604">
        <v>1</v>
      </c>
      <c r="F395" s="604">
        <v>0.745</v>
      </c>
      <c r="G395" s="604">
        <v>2.29</v>
      </c>
      <c r="H395" s="604">
        <v>1.07</v>
      </c>
      <c r="I395" s="31" t="s">
        <v>348</v>
      </c>
      <c r="J395" s="643">
        <v>2</v>
      </c>
      <c r="K395" s="31" t="s">
        <v>349</v>
      </c>
      <c r="L395" s="604">
        <v>1</v>
      </c>
      <c r="M395" s="604">
        <v>18.899999999999999</v>
      </c>
      <c r="N395" s="604">
        <v>156</v>
      </c>
      <c r="O395" s="643">
        <v>19</v>
      </c>
      <c r="P395" s="643">
        <v>160</v>
      </c>
      <c r="Q395" s="511">
        <v>1E-3</v>
      </c>
      <c r="R395" s="511">
        <v>0.127</v>
      </c>
      <c r="S395" s="511">
        <v>3.7999999999999999E-2</v>
      </c>
      <c r="T395" s="511">
        <v>3.4000000000000002E-2</v>
      </c>
      <c r="U395" s="31">
        <v>2</v>
      </c>
      <c r="V395" s="31">
        <v>1</v>
      </c>
      <c r="W395" s="29">
        <v>2</v>
      </c>
      <c r="X395" s="511">
        <v>0.126</v>
      </c>
      <c r="Y395" s="511">
        <v>3.6999999999999998E-2</v>
      </c>
      <c r="Z395" s="511">
        <v>3.3000000000000002E-2</v>
      </c>
      <c r="AA395" s="643">
        <v>3.6</v>
      </c>
      <c r="AB395" s="32" t="s">
        <v>326</v>
      </c>
      <c r="AC395" s="643">
        <v>0.8</v>
      </c>
      <c r="AD395" s="537"/>
      <c r="AE395" s="537"/>
      <c r="AF395" s="537"/>
      <c r="AG395" s="532"/>
      <c r="AH395" s="32"/>
      <c r="AI395" s="532"/>
      <c r="AJ395" s="532"/>
      <c r="AK395" s="32"/>
      <c r="AL395" s="116"/>
      <c r="AM395" s="116"/>
      <c r="AN395" s="104">
        <v>0.15825914896035179</v>
      </c>
      <c r="AO395" s="11">
        <v>36.484000000000002</v>
      </c>
      <c r="AP395" s="11">
        <v>24.481000000000002</v>
      </c>
      <c r="AQ395" s="11">
        <v>54.50311</v>
      </c>
      <c r="AR395" s="10">
        <v>1024.6223</v>
      </c>
      <c r="AS395" s="11">
        <v>7.3151999999999999</v>
      </c>
      <c r="AT395" s="10">
        <v>107.997</v>
      </c>
      <c r="AU395" s="11">
        <v>8.0280000000000005</v>
      </c>
      <c r="AV395" s="11">
        <v>0.69550000000000001</v>
      </c>
      <c r="AW395" s="11">
        <v>1.5083</v>
      </c>
      <c r="AX395" s="11">
        <v>36.445399999999999</v>
      </c>
      <c r="AY395" s="11">
        <v>23.636500000000002</v>
      </c>
      <c r="AZ395" s="11">
        <v>53.546514000000002</v>
      </c>
      <c r="BA395" s="10">
        <v>1024.8813</v>
      </c>
      <c r="BB395" s="11">
        <v>6.9884000000000004</v>
      </c>
      <c r="BC395" s="10">
        <v>101.664</v>
      </c>
      <c r="BD395" s="11">
        <v>8.0210000000000008</v>
      </c>
      <c r="BE395" s="11">
        <v>1.0238</v>
      </c>
      <c r="BF395" s="11">
        <v>5.7397999999999998</v>
      </c>
      <c r="BG395" s="11">
        <v>3.4</v>
      </c>
    </row>
    <row r="396" spans="1:59">
      <c r="A396" s="29" t="s">
        <v>95</v>
      </c>
      <c r="B396" s="33">
        <v>43486</v>
      </c>
      <c r="C396" s="511">
        <v>0.27596562742931907</v>
      </c>
      <c r="D396" s="31" t="s">
        <v>350</v>
      </c>
      <c r="E396" s="604">
        <v>1</v>
      </c>
      <c r="F396" s="604">
        <v>-0.69399999999999995</v>
      </c>
      <c r="G396" s="604">
        <v>2.3199999999999998</v>
      </c>
      <c r="H396" s="604">
        <v>3.81</v>
      </c>
      <c r="I396" s="31" t="s">
        <v>348</v>
      </c>
      <c r="J396" s="643">
        <v>2</v>
      </c>
      <c r="K396" s="643">
        <v>4</v>
      </c>
      <c r="L396" s="604">
        <v>1</v>
      </c>
      <c r="M396" s="604">
        <v>19.2</v>
      </c>
      <c r="N396" s="604">
        <v>189</v>
      </c>
      <c r="O396" s="643">
        <v>19</v>
      </c>
      <c r="P396" s="643">
        <v>190</v>
      </c>
      <c r="Q396" s="511">
        <v>1E-3</v>
      </c>
      <c r="R396" s="511">
        <v>9.8000000000000004E-2</v>
      </c>
      <c r="S396" s="511">
        <v>2.8000000000000001E-2</v>
      </c>
      <c r="T396" s="511">
        <v>2.5999999999999999E-2</v>
      </c>
      <c r="U396" s="31">
        <v>2</v>
      </c>
      <c r="V396" s="31">
        <v>1</v>
      </c>
      <c r="W396" s="29">
        <v>2</v>
      </c>
      <c r="X396" s="511">
        <v>9.7000000000000003E-2</v>
      </c>
      <c r="Y396" s="511">
        <v>2.7E-2</v>
      </c>
      <c r="Z396" s="511">
        <v>2.4999999999999998E-2</v>
      </c>
      <c r="AA396" s="643">
        <v>2.8</v>
      </c>
      <c r="AB396" s="32" t="s">
        <v>326</v>
      </c>
      <c r="AC396" s="643">
        <v>0.6</v>
      </c>
      <c r="AD396" s="537"/>
      <c r="AE396" s="537"/>
      <c r="AF396" s="537"/>
      <c r="AG396" s="532"/>
      <c r="AH396" s="32"/>
      <c r="AI396" s="32"/>
      <c r="AJ396" s="32"/>
      <c r="AK396" s="532"/>
      <c r="AL396" s="532"/>
      <c r="AM396" s="32"/>
      <c r="AN396" s="104">
        <v>0.1330155515722006</v>
      </c>
      <c r="AO396" s="11">
        <v>36.572600000000001</v>
      </c>
      <c r="AP396" s="11">
        <v>25.2331</v>
      </c>
      <c r="AQ396" s="11">
        <v>55.435991999999999</v>
      </c>
      <c r="AR396" s="10">
        <v>1024.4599000000001</v>
      </c>
      <c r="AS396" s="11">
        <v>6.9889999999999999</v>
      </c>
      <c r="AT396" s="10">
        <v>104.56</v>
      </c>
      <c r="AU396" s="11">
        <v>8.0139999999999993</v>
      </c>
      <c r="AV396" s="11">
        <v>0.31780000000000003</v>
      </c>
      <c r="AW396" s="11">
        <v>1.3348</v>
      </c>
      <c r="AX396" s="11">
        <v>36.567599999999999</v>
      </c>
      <c r="AY396" s="11">
        <v>23.730799999999999</v>
      </c>
      <c r="AZ396" s="11">
        <v>53.807569999999998</v>
      </c>
      <c r="BA396" s="10">
        <v>1024.9472000000001</v>
      </c>
      <c r="BB396" s="11">
        <v>7.0254000000000003</v>
      </c>
      <c r="BC396" s="10">
        <v>102.441</v>
      </c>
      <c r="BD396" s="11">
        <v>8.0359999999999996</v>
      </c>
      <c r="BE396" s="11">
        <v>0.6139</v>
      </c>
      <c r="BF396" s="11">
        <v>4.1772</v>
      </c>
      <c r="BG396" s="11">
        <v>3.8</v>
      </c>
    </row>
    <row r="397" spans="1:59">
      <c r="A397" s="29" t="s">
        <v>95</v>
      </c>
      <c r="B397" s="33">
        <v>43494</v>
      </c>
      <c r="C397" s="511">
        <v>0.86077548115607228</v>
      </c>
      <c r="D397" s="643">
        <v>0.9</v>
      </c>
      <c r="E397" s="604">
        <v>1</v>
      </c>
      <c r="F397" s="604">
        <v>0.82799999999999996</v>
      </c>
      <c r="G397" s="604">
        <v>1.63</v>
      </c>
      <c r="H397" s="604">
        <v>2.85</v>
      </c>
      <c r="I397" s="31" t="s">
        <v>348</v>
      </c>
      <c r="J397" s="31" t="s">
        <v>349</v>
      </c>
      <c r="K397" s="643">
        <v>3</v>
      </c>
      <c r="L397" s="604">
        <v>1</v>
      </c>
      <c r="M397" s="604">
        <v>18.2</v>
      </c>
      <c r="N397" s="604">
        <v>176</v>
      </c>
      <c r="O397" s="643">
        <v>18</v>
      </c>
      <c r="P397" s="643">
        <v>180</v>
      </c>
      <c r="Q397" s="511">
        <v>1E-3</v>
      </c>
      <c r="R397" s="511">
        <v>8.8999999999999996E-2</v>
      </c>
      <c r="S397" s="511">
        <v>2.5000000000000001E-2</v>
      </c>
      <c r="T397" s="511">
        <v>2.3E-2</v>
      </c>
      <c r="U397" s="31">
        <v>2</v>
      </c>
      <c r="V397" s="31">
        <v>1</v>
      </c>
      <c r="W397" s="29">
        <v>2</v>
      </c>
      <c r="X397" s="511">
        <v>8.7999999999999995E-2</v>
      </c>
      <c r="Y397" s="511">
        <v>2.4E-2</v>
      </c>
      <c r="Z397" s="511">
        <v>2.1999999999999999E-2</v>
      </c>
      <c r="AA397" s="643">
        <v>2.5</v>
      </c>
      <c r="AB397" s="32" t="s">
        <v>326</v>
      </c>
      <c r="AC397" s="643">
        <v>0.5</v>
      </c>
      <c r="AD397" s="537"/>
      <c r="AE397" s="537"/>
      <c r="AF397" s="537"/>
      <c r="AG397" s="532"/>
      <c r="AH397" s="32"/>
      <c r="AI397" s="532"/>
      <c r="AJ397" s="532"/>
      <c r="AK397" s="32"/>
      <c r="AL397" s="116"/>
      <c r="AM397" s="116"/>
      <c r="AN397" s="104">
        <v>0.12706355687346846</v>
      </c>
      <c r="AO397" s="11">
        <v>36.698599999999999</v>
      </c>
      <c r="AP397" s="11">
        <v>23.88</v>
      </c>
      <c r="AQ397" s="11">
        <v>54.136100999999996</v>
      </c>
      <c r="AR397" s="10">
        <v>1024.9655</v>
      </c>
      <c r="AS397" s="11">
        <v>7.0193000000000003</v>
      </c>
      <c r="AT397" s="10">
        <v>102.693</v>
      </c>
      <c r="AU397" s="11">
        <v>8.0350000000000001</v>
      </c>
      <c r="AV397" s="11">
        <v>0.4859</v>
      </c>
      <c r="AW397" s="11">
        <v>1.2925</v>
      </c>
      <c r="AX397" s="11">
        <v>36.6554</v>
      </c>
      <c r="AY397" s="11">
        <v>22.985399999999998</v>
      </c>
      <c r="AZ397" s="11">
        <v>53.118450000000003</v>
      </c>
      <c r="BA397" s="10">
        <v>1025.2293</v>
      </c>
      <c r="BB397" s="11">
        <v>7.2502000000000004</v>
      </c>
      <c r="BC397" s="10">
        <v>104.41500000000001</v>
      </c>
      <c r="BD397" s="11">
        <v>8.0679999999999996</v>
      </c>
      <c r="BE397" s="11">
        <v>0.77180000000000004</v>
      </c>
      <c r="BF397" s="11">
        <v>4.1776</v>
      </c>
      <c r="BG397" s="11">
        <v>3.8</v>
      </c>
    </row>
    <row r="398" spans="1:59">
      <c r="A398" s="29" t="s">
        <v>95</v>
      </c>
      <c r="B398" s="33">
        <v>43500</v>
      </c>
      <c r="C398" s="511">
        <v>0.36160301767524583</v>
      </c>
      <c r="D398" s="31" t="s">
        <v>350</v>
      </c>
      <c r="E398" s="604">
        <v>1</v>
      </c>
      <c r="F398" s="604">
        <v>0.63500000000000001</v>
      </c>
      <c r="G398" s="604">
        <v>2.2999999999999998</v>
      </c>
      <c r="H398" s="604">
        <v>0.97799999999999998</v>
      </c>
      <c r="I398" s="31" t="s">
        <v>348</v>
      </c>
      <c r="J398" s="643">
        <v>2</v>
      </c>
      <c r="K398" s="31" t="s">
        <v>349</v>
      </c>
      <c r="L398" s="604">
        <v>1</v>
      </c>
      <c r="M398" s="604">
        <v>19.100000000000001</v>
      </c>
      <c r="N398" s="604">
        <v>178</v>
      </c>
      <c r="O398" s="643">
        <v>19</v>
      </c>
      <c r="P398" s="643">
        <v>180</v>
      </c>
      <c r="Q398" s="511">
        <v>1E-3</v>
      </c>
      <c r="R398" s="511">
        <v>0.121</v>
      </c>
      <c r="S398" s="511">
        <v>3.4000000000000002E-2</v>
      </c>
      <c r="T398" s="511">
        <v>3.1E-2</v>
      </c>
      <c r="U398" s="31">
        <v>2</v>
      </c>
      <c r="V398" s="31">
        <v>1</v>
      </c>
      <c r="W398" s="29">
        <v>2</v>
      </c>
      <c r="X398" s="511">
        <v>0.12</v>
      </c>
      <c r="Y398" s="511">
        <v>3.3000000000000002E-2</v>
      </c>
      <c r="Z398" s="511">
        <v>0.03</v>
      </c>
      <c r="AA398" s="643">
        <v>3.4</v>
      </c>
      <c r="AB398" s="32" t="s">
        <v>326</v>
      </c>
      <c r="AC398" s="643">
        <v>0.7</v>
      </c>
      <c r="AD398" s="537"/>
      <c r="AE398" s="537"/>
      <c r="AF398" s="537"/>
      <c r="AG398" s="532"/>
      <c r="AH398" s="32"/>
      <c r="AI398" s="532"/>
      <c r="AJ398" s="532"/>
      <c r="AK398" s="32"/>
      <c r="AL398" s="116"/>
      <c r="AM398" s="116"/>
      <c r="AN398" s="104">
        <v>0.1452673346090593</v>
      </c>
      <c r="AO398" s="11">
        <v>36.723999999999997</v>
      </c>
      <c r="AP398" s="11">
        <v>23.396999999999998</v>
      </c>
      <c r="AQ398" s="11">
        <v>53.647150000000003</v>
      </c>
      <c r="AR398" s="10">
        <v>1025.1268</v>
      </c>
      <c r="AS398" s="11">
        <v>7.5317999999999996</v>
      </c>
      <c r="AT398" s="10">
        <v>109.292</v>
      </c>
      <c r="AU398" s="11">
        <v>8.1210000000000004</v>
      </c>
      <c r="AV398" s="11">
        <v>0.5171</v>
      </c>
      <c r="AW398" s="11">
        <v>1.5828</v>
      </c>
      <c r="AX398" s="11">
        <v>36.725999999999999</v>
      </c>
      <c r="AY398" s="11">
        <v>22.495200000000001</v>
      </c>
      <c r="AZ398" s="11">
        <v>52.682260999999997</v>
      </c>
      <c r="BA398" s="10">
        <v>1025.4299000000001</v>
      </c>
      <c r="BB398" s="11">
        <v>7.1974999999999998</v>
      </c>
      <c r="BC398" s="10">
        <v>102.812</v>
      </c>
      <c r="BD398" s="11">
        <v>8.1530000000000005</v>
      </c>
      <c r="BE398" s="11">
        <v>0.78300000000000003</v>
      </c>
      <c r="BF398" s="11">
        <v>4.3369999999999997</v>
      </c>
      <c r="BG398" s="11">
        <v>3.1</v>
      </c>
    </row>
    <row r="399" spans="1:59">
      <c r="A399" s="29" t="s">
        <v>95</v>
      </c>
      <c r="B399" s="33">
        <v>43507</v>
      </c>
      <c r="C399" s="511">
        <v>1.2085840592664543</v>
      </c>
      <c r="D399" s="643">
        <v>1.2</v>
      </c>
      <c r="E399" s="604">
        <v>1</v>
      </c>
      <c r="F399" s="604">
        <v>1.33</v>
      </c>
      <c r="G399" s="604">
        <v>2.4700000000000002</v>
      </c>
      <c r="H399" s="604">
        <v>6.84</v>
      </c>
      <c r="I399" s="31" t="s">
        <v>348</v>
      </c>
      <c r="J399" s="643">
        <v>2</v>
      </c>
      <c r="K399" s="643">
        <v>7</v>
      </c>
      <c r="L399" s="116">
        <v>1</v>
      </c>
      <c r="M399" s="116">
        <v>22</v>
      </c>
      <c r="N399" s="116">
        <v>199</v>
      </c>
      <c r="O399" s="643">
        <v>22</v>
      </c>
      <c r="P399" s="643">
        <v>200</v>
      </c>
      <c r="Q399" s="511">
        <v>1.2999999999999999E-2</v>
      </c>
      <c r="R399" s="511">
        <v>0.18099999999999999</v>
      </c>
      <c r="S399" s="511">
        <v>6.4000000000000001E-2</v>
      </c>
      <c r="T399" s="511">
        <v>5.8999999999999997E-2</v>
      </c>
      <c r="U399" s="31">
        <v>2</v>
      </c>
      <c r="V399" s="31">
        <v>1</v>
      </c>
      <c r="W399" s="29">
        <v>2</v>
      </c>
      <c r="X399" s="511">
        <v>0.16799999999999998</v>
      </c>
      <c r="Y399" s="511">
        <v>5.1000000000000004E-2</v>
      </c>
      <c r="Z399" s="511">
        <v>4.5999999999999999E-2</v>
      </c>
      <c r="AA399" s="643">
        <v>4.8</v>
      </c>
      <c r="AB399" s="32" t="s">
        <v>326</v>
      </c>
      <c r="AC399" s="643">
        <v>1.1000000000000001</v>
      </c>
      <c r="AD399" s="537"/>
      <c r="AE399" s="537"/>
      <c r="AF399" s="537"/>
      <c r="AG399" s="532"/>
      <c r="AH399" s="32"/>
      <c r="AI399" s="532"/>
      <c r="AJ399" s="532"/>
      <c r="AK399" s="32"/>
      <c r="AL399" s="116"/>
      <c r="AM399" s="116"/>
      <c r="AN399" s="104">
        <v>0.17082281503290786</v>
      </c>
      <c r="AO399" s="11">
        <v>36.801400000000001</v>
      </c>
      <c r="AP399" s="11">
        <v>23.885899999999999</v>
      </c>
      <c r="AQ399" s="11">
        <v>54.276995999999997</v>
      </c>
      <c r="AR399" s="10">
        <v>1025.0408</v>
      </c>
      <c r="AS399" s="11">
        <v>7.4645999999999999</v>
      </c>
      <c r="AT399" s="10">
        <v>109.283</v>
      </c>
      <c r="AU399" s="11">
        <v>8.0890000000000004</v>
      </c>
      <c r="AV399" s="11">
        <v>0.82179999999999997</v>
      </c>
      <c r="AW399" s="11">
        <v>1.8895</v>
      </c>
      <c r="AX399" s="11">
        <v>36.7834</v>
      </c>
      <c r="AY399" s="11">
        <v>23.15</v>
      </c>
      <c r="AZ399" s="11">
        <v>53.461179000000001</v>
      </c>
      <c r="BA399" s="10">
        <v>1025.2824000000001</v>
      </c>
      <c r="BB399" s="11">
        <v>6.8875000000000002</v>
      </c>
      <c r="BC399" s="10">
        <v>99.549000000000007</v>
      </c>
      <c r="BD399" s="11">
        <v>8.0679999999999996</v>
      </c>
      <c r="BE399" s="11">
        <v>0.81840000000000002</v>
      </c>
      <c r="BF399" s="11">
        <v>5.4371</v>
      </c>
      <c r="BG399" s="11">
        <v>3.9</v>
      </c>
    </row>
    <row r="400" spans="1:59">
      <c r="A400" s="29" t="s">
        <v>95</v>
      </c>
      <c r="B400" s="33">
        <v>43514</v>
      </c>
      <c r="C400" s="511">
        <v>6.6494271108552354</v>
      </c>
      <c r="D400" s="643">
        <v>6.6</v>
      </c>
      <c r="E400" s="604">
        <v>1</v>
      </c>
      <c r="F400" s="604">
        <v>7.75</v>
      </c>
      <c r="G400" s="604">
        <v>4.16</v>
      </c>
      <c r="H400" s="604">
        <v>29.6</v>
      </c>
      <c r="I400" s="643">
        <v>8</v>
      </c>
      <c r="J400" s="643">
        <v>4</v>
      </c>
      <c r="K400" s="31">
        <v>30</v>
      </c>
      <c r="L400" s="116">
        <v>1</v>
      </c>
      <c r="M400" s="116">
        <v>22.4</v>
      </c>
      <c r="N400" s="116">
        <v>211</v>
      </c>
      <c r="O400" s="643">
        <v>22</v>
      </c>
      <c r="P400" s="643">
        <v>210</v>
      </c>
      <c r="Q400" s="511">
        <v>2E-3</v>
      </c>
      <c r="R400" s="511">
        <v>7.6999999999999999E-2</v>
      </c>
      <c r="S400" s="511">
        <v>2.4E-2</v>
      </c>
      <c r="T400" s="511">
        <v>2.1999999999999999E-2</v>
      </c>
      <c r="U400" s="31">
        <v>2</v>
      </c>
      <c r="V400" s="31">
        <v>1</v>
      </c>
      <c r="W400" s="29">
        <v>2</v>
      </c>
      <c r="X400" s="511">
        <v>7.4999999999999997E-2</v>
      </c>
      <c r="Y400" s="511">
        <v>2.1999999999999999E-2</v>
      </c>
      <c r="Z400" s="511">
        <v>1.9999999999999997E-2</v>
      </c>
      <c r="AA400" s="643">
        <v>2.1</v>
      </c>
      <c r="AB400" s="32" t="s">
        <v>326</v>
      </c>
      <c r="AC400" s="643">
        <v>0.5</v>
      </c>
      <c r="AD400" s="537"/>
      <c r="AE400" s="537"/>
      <c r="AF400" s="537"/>
      <c r="AG400" s="532"/>
      <c r="AH400" s="32"/>
      <c r="AI400" s="603"/>
      <c r="AJ400" s="532"/>
      <c r="AK400" s="32"/>
      <c r="AL400" s="116"/>
      <c r="AM400" s="116"/>
      <c r="AN400" s="104">
        <v>0.13941361078456174</v>
      </c>
      <c r="AO400" s="11">
        <v>36.794899999999998</v>
      </c>
      <c r="AP400" s="11">
        <v>23.996300000000002</v>
      </c>
      <c r="AQ400" s="11">
        <v>54.388215000000002</v>
      </c>
      <c r="AR400" s="10">
        <v>1025.0030999999999</v>
      </c>
      <c r="AS400" s="11">
        <v>6.8188000000000004</v>
      </c>
      <c r="AT400" s="10">
        <v>100.015</v>
      </c>
      <c r="AU400" s="11">
        <v>8.0809999999999995</v>
      </c>
      <c r="AV400" s="11">
        <v>0.70279999999999998</v>
      </c>
      <c r="AW400" s="11">
        <v>1.0273000000000001</v>
      </c>
      <c r="AX400" s="11">
        <v>36.799399999999999</v>
      </c>
      <c r="AY400" s="11">
        <v>23.3507</v>
      </c>
      <c r="AZ400" s="11">
        <v>53.698493999999997</v>
      </c>
      <c r="BA400" s="10">
        <v>1025.2346</v>
      </c>
      <c r="BB400" s="11">
        <v>6.6219999999999999</v>
      </c>
      <c r="BC400" s="10">
        <v>96.055000000000007</v>
      </c>
      <c r="BD400" s="11">
        <v>8.0809999999999995</v>
      </c>
      <c r="BE400" s="11">
        <v>0.84399999999999997</v>
      </c>
      <c r="BF400" s="11">
        <v>2.2195999999999998</v>
      </c>
      <c r="BG400" s="11">
        <v>4.2</v>
      </c>
    </row>
    <row r="401" spans="1:59">
      <c r="A401" s="29" t="s">
        <v>95</v>
      </c>
      <c r="B401" s="33">
        <v>43521</v>
      </c>
      <c r="C401" s="511">
        <v>4.3039242028479023</v>
      </c>
      <c r="D401" s="643">
        <v>4.3</v>
      </c>
      <c r="E401" s="604">
        <v>1</v>
      </c>
      <c r="F401" s="604">
        <v>5.42</v>
      </c>
      <c r="G401" s="604">
        <v>2.5299999999999998</v>
      </c>
      <c r="H401" s="604">
        <v>7.87</v>
      </c>
      <c r="I401" s="643">
        <v>5</v>
      </c>
      <c r="J401" s="643">
        <v>3</v>
      </c>
      <c r="K401" s="643">
        <v>8</v>
      </c>
      <c r="L401" s="116">
        <v>1</v>
      </c>
      <c r="M401" s="116">
        <v>17.5</v>
      </c>
      <c r="N401" s="116">
        <v>188</v>
      </c>
      <c r="O401" s="643">
        <v>18</v>
      </c>
      <c r="P401" s="643">
        <v>190</v>
      </c>
      <c r="Q401" s="511">
        <v>0</v>
      </c>
      <c r="R401" s="511">
        <v>9.1999999999999998E-2</v>
      </c>
      <c r="S401" s="511">
        <v>2.5999999999999999E-2</v>
      </c>
      <c r="T401" s="511">
        <v>2.4E-2</v>
      </c>
      <c r="U401" s="31">
        <v>2</v>
      </c>
      <c r="V401" s="31">
        <v>1</v>
      </c>
      <c r="W401" s="29">
        <v>3</v>
      </c>
      <c r="X401" s="511">
        <v>9.1999999999999998E-2</v>
      </c>
      <c r="Y401" s="511">
        <v>2.5999999999999999E-2</v>
      </c>
      <c r="Z401" s="511">
        <v>2.4E-2</v>
      </c>
      <c r="AA401" s="643">
        <v>1.7</v>
      </c>
      <c r="AB401" s="32" t="s">
        <v>326</v>
      </c>
      <c r="AC401" s="643">
        <v>0.4</v>
      </c>
      <c r="AD401" s="537"/>
      <c r="AE401" s="537"/>
      <c r="AF401" s="537"/>
      <c r="AG401" s="532"/>
      <c r="AH401" s="32"/>
      <c r="AI401" s="603"/>
      <c r="AJ401" s="532"/>
      <c r="AK401" s="32"/>
      <c r="AL401" s="116"/>
      <c r="AM401" s="116"/>
      <c r="AN401" s="104">
        <v>0.13825067273421726</v>
      </c>
      <c r="AO401" s="11">
        <v>36.749200000000002</v>
      </c>
      <c r="AP401" s="11">
        <v>24.805900000000001</v>
      </c>
      <c r="AQ401" s="11">
        <v>55.207729</v>
      </c>
      <c r="AR401" s="10">
        <v>1024.7243000000001</v>
      </c>
      <c r="AS401" s="11">
        <v>6.8056999999999999</v>
      </c>
      <c r="AT401" s="10">
        <v>101.18600000000001</v>
      </c>
      <c r="AU401" s="11">
        <v>8.1170000000000009</v>
      </c>
      <c r="AV401" s="11">
        <v>0.33119999999999999</v>
      </c>
      <c r="AW401" s="11">
        <v>1.1658999999999999</v>
      </c>
      <c r="AX401" s="11">
        <v>36.837899999999998</v>
      </c>
      <c r="AY401" s="11">
        <v>24.3108</v>
      </c>
      <c r="AZ401" s="11">
        <v>54.790371999999998</v>
      </c>
      <c r="BA401" s="10">
        <v>1024.9793</v>
      </c>
      <c r="BB401" s="11">
        <v>7.2742000000000004</v>
      </c>
      <c r="BC401" s="10">
        <v>107.297</v>
      </c>
      <c r="BD401" s="11">
        <v>8.1509999999999998</v>
      </c>
      <c r="BE401" s="11">
        <v>0.40350000000000003</v>
      </c>
      <c r="BF401" s="11">
        <v>2.4777999999999998</v>
      </c>
      <c r="BG401" s="11">
        <v>4.2</v>
      </c>
    </row>
    <row r="402" spans="1:59">
      <c r="A402" s="29" t="s">
        <v>95</v>
      </c>
      <c r="B402" s="33">
        <v>43528</v>
      </c>
      <c r="C402" s="511">
        <v>0.54765117656708873</v>
      </c>
      <c r="D402" s="643">
        <v>0.5</v>
      </c>
      <c r="E402" s="604">
        <v>1</v>
      </c>
      <c r="F402" s="604">
        <v>0.82099999999999995</v>
      </c>
      <c r="G402" s="604">
        <v>1.94</v>
      </c>
      <c r="H402" s="604">
        <v>1.87</v>
      </c>
      <c r="I402" s="31" t="s">
        <v>348</v>
      </c>
      <c r="J402" s="31" t="s">
        <v>349</v>
      </c>
      <c r="K402" s="31" t="s">
        <v>349</v>
      </c>
      <c r="L402" s="116">
        <v>1</v>
      </c>
      <c r="M402" s="116">
        <v>17.7</v>
      </c>
      <c r="N402" s="116">
        <v>188</v>
      </c>
      <c r="O402" s="643">
        <v>18</v>
      </c>
      <c r="P402" s="643">
        <v>190</v>
      </c>
      <c r="Q402" s="511">
        <v>1E-3</v>
      </c>
      <c r="R402" s="511">
        <v>0.13500000000000001</v>
      </c>
      <c r="S402" s="511">
        <v>3.5999999999999997E-2</v>
      </c>
      <c r="T402" s="511">
        <v>3.3000000000000002E-2</v>
      </c>
      <c r="U402" s="31">
        <v>2</v>
      </c>
      <c r="V402" s="31">
        <v>1</v>
      </c>
      <c r="W402" s="29">
        <v>2</v>
      </c>
      <c r="X402" s="511">
        <v>0.13400000000000001</v>
      </c>
      <c r="Y402" s="511">
        <v>3.4999999999999996E-2</v>
      </c>
      <c r="Z402" s="511">
        <v>3.2000000000000001E-2</v>
      </c>
      <c r="AA402" s="643">
        <v>3.8</v>
      </c>
      <c r="AB402" s="32" t="s">
        <v>326</v>
      </c>
      <c r="AC402" s="643">
        <v>0.7</v>
      </c>
      <c r="AD402" s="537"/>
      <c r="AE402" s="537"/>
      <c r="AF402" s="537"/>
      <c r="AG402" s="532"/>
      <c r="AH402" s="32"/>
      <c r="AI402" s="603"/>
      <c r="AJ402" s="532"/>
      <c r="AK402" s="32"/>
      <c r="AL402" s="116"/>
      <c r="AM402" s="116"/>
      <c r="AN402" s="104">
        <v>0.16772955366018041</v>
      </c>
      <c r="AO402" s="11">
        <v>36.857500000000002</v>
      </c>
      <c r="AP402" s="11">
        <v>24.248200000000001</v>
      </c>
      <c r="AQ402" s="11">
        <v>54.744228</v>
      </c>
      <c r="AR402" s="10">
        <v>1024.9748999999999</v>
      </c>
      <c r="AS402" s="11">
        <v>7.4387999999999996</v>
      </c>
      <c r="AT402" s="10">
        <v>109.62</v>
      </c>
      <c r="AU402" s="11">
        <v>8.1129999999999995</v>
      </c>
      <c r="AV402" s="11">
        <v>0.49640000000000001</v>
      </c>
      <c r="AW402" s="11">
        <v>1.7951999999999999</v>
      </c>
      <c r="AX402" s="11">
        <v>36.911700000000003</v>
      </c>
      <c r="AY402" s="11">
        <v>23.6647</v>
      </c>
      <c r="AZ402" s="11">
        <v>54.184722000000001</v>
      </c>
      <c r="BA402" s="10">
        <v>1025.2284</v>
      </c>
      <c r="BB402" s="11">
        <v>7.0095000000000001</v>
      </c>
      <c r="BC402" s="10">
        <v>102.29600000000001</v>
      </c>
      <c r="BD402" s="11">
        <v>8.1010000000000009</v>
      </c>
      <c r="BE402" s="11">
        <v>0.55989999999999995</v>
      </c>
      <c r="BF402" s="11">
        <v>4.7577999999999996</v>
      </c>
      <c r="BG402" s="11">
        <v>3.4</v>
      </c>
    </row>
    <row r="403" spans="1:59">
      <c r="A403" s="29" t="s">
        <v>95</v>
      </c>
      <c r="B403" s="33">
        <v>43535</v>
      </c>
      <c r="C403" s="605">
        <v>1.6445629461301792</v>
      </c>
      <c r="D403" s="643">
        <v>1.6</v>
      </c>
      <c r="E403" s="604">
        <v>1</v>
      </c>
      <c r="F403" s="604">
        <v>2</v>
      </c>
      <c r="G403" s="604">
        <v>2.44</v>
      </c>
      <c r="H403" s="604">
        <v>3.34</v>
      </c>
      <c r="I403" s="31" t="s">
        <v>348</v>
      </c>
      <c r="J403" s="643">
        <v>2</v>
      </c>
      <c r="K403" s="643">
        <v>3</v>
      </c>
      <c r="L403" s="116">
        <v>1</v>
      </c>
      <c r="M403" s="116">
        <v>18.8</v>
      </c>
      <c r="N403" s="116">
        <v>190</v>
      </c>
      <c r="O403" s="643">
        <v>19</v>
      </c>
      <c r="P403" s="643">
        <v>190</v>
      </c>
      <c r="Q403" s="511">
        <v>2E-3</v>
      </c>
      <c r="R403" s="511">
        <v>0.224</v>
      </c>
      <c r="S403" s="511">
        <v>6.2E-2</v>
      </c>
      <c r="T403" s="511">
        <v>5.7000000000000002E-2</v>
      </c>
      <c r="U403" s="31">
        <v>2</v>
      </c>
      <c r="V403" s="31">
        <v>1</v>
      </c>
      <c r="W403" s="29">
        <v>2</v>
      </c>
      <c r="X403" s="511">
        <v>0.222</v>
      </c>
      <c r="Y403" s="511">
        <v>0.06</v>
      </c>
      <c r="Z403" s="511">
        <v>5.5E-2</v>
      </c>
      <c r="AA403" s="643">
        <v>6.3</v>
      </c>
      <c r="AB403" s="32" t="s">
        <v>326</v>
      </c>
      <c r="AC403" s="643">
        <v>1.3</v>
      </c>
      <c r="AD403" s="537"/>
      <c r="AE403" s="537"/>
      <c r="AF403" s="537"/>
      <c r="AG403" s="532"/>
      <c r="AH403" s="32"/>
      <c r="AI403" s="603"/>
      <c r="AJ403" s="532"/>
      <c r="AK403" s="32"/>
      <c r="AL403" s="116"/>
      <c r="AM403" s="116"/>
      <c r="AN403" s="104">
        <v>0.16491105412275886</v>
      </c>
      <c r="AO403" s="11">
        <v>36.652000000000001</v>
      </c>
      <c r="AP403" s="11">
        <v>24.004999999999999</v>
      </c>
      <c r="AQ403" s="11">
        <v>54.210295000000002</v>
      </c>
      <c r="AR403" s="10">
        <v>1024.8924</v>
      </c>
      <c r="AS403" s="11">
        <v>7.5304000000000002</v>
      </c>
      <c r="AT403" s="10">
        <v>110.378</v>
      </c>
      <c r="AU403" s="11">
        <v>8.1270000000000007</v>
      </c>
      <c r="AV403" s="11">
        <v>0.45579999999999998</v>
      </c>
      <c r="AW403" s="11">
        <v>2.3340000000000001</v>
      </c>
      <c r="AX403" s="11">
        <v>36.797499999999999</v>
      </c>
      <c r="AY403" s="11">
        <v>23.430099999999999</v>
      </c>
      <c r="AZ403" s="11">
        <v>53.782178999999999</v>
      </c>
      <c r="BA403" s="10">
        <v>1025.2112999999999</v>
      </c>
      <c r="BB403" s="11">
        <v>5.0286</v>
      </c>
      <c r="BC403" s="10">
        <v>73.040999999999997</v>
      </c>
      <c r="BD403" s="11">
        <v>8.0299999999999994</v>
      </c>
      <c r="BE403" s="11">
        <v>0.71560000000000001</v>
      </c>
      <c r="BF403" s="11">
        <v>8.9773999999999994</v>
      </c>
      <c r="BG403" s="11">
        <v>3.1</v>
      </c>
    </row>
    <row r="404" spans="1:59">
      <c r="A404" s="29" t="s">
        <v>95</v>
      </c>
      <c r="B404" s="33">
        <v>43542</v>
      </c>
      <c r="C404" s="511">
        <v>0.61388339352691013</v>
      </c>
      <c r="D404" s="643">
        <v>0.6</v>
      </c>
      <c r="E404" s="604">
        <v>1</v>
      </c>
      <c r="F404" s="604">
        <v>0.59899999999999998</v>
      </c>
      <c r="G404" s="604">
        <v>1.83</v>
      </c>
      <c r="H404" s="604">
        <v>2.23</v>
      </c>
      <c r="I404" s="31" t="s">
        <v>348</v>
      </c>
      <c r="J404" s="31" t="s">
        <v>349</v>
      </c>
      <c r="K404" s="643">
        <v>2</v>
      </c>
      <c r="L404" s="116">
        <v>1</v>
      </c>
      <c r="M404" s="116">
        <v>18.399999999999999</v>
      </c>
      <c r="N404" s="116">
        <v>176</v>
      </c>
      <c r="O404" s="643">
        <v>18</v>
      </c>
      <c r="P404" s="643">
        <v>180</v>
      </c>
      <c r="Q404" s="116">
        <v>2E-3</v>
      </c>
      <c r="R404" s="116">
        <v>0.14000000000000001</v>
      </c>
      <c r="S404" s="116">
        <v>3.9E-2</v>
      </c>
      <c r="T404" s="116">
        <v>3.5999999999999997E-2</v>
      </c>
      <c r="U404" s="31">
        <v>2</v>
      </c>
      <c r="V404" s="31">
        <v>1</v>
      </c>
      <c r="W404" s="29">
        <v>2</v>
      </c>
      <c r="X404" s="511">
        <v>0.13800000000000001</v>
      </c>
      <c r="Y404" s="511">
        <v>3.6999999999999998E-2</v>
      </c>
      <c r="Z404" s="511">
        <v>3.3999999999999996E-2</v>
      </c>
      <c r="AA404" s="643">
        <v>3.9</v>
      </c>
      <c r="AB404" s="32" t="s">
        <v>326</v>
      </c>
      <c r="AC404" s="643">
        <v>0.8</v>
      </c>
      <c r="AD404" s="537"/>
      <c r="AE404" s="537"/>
      <c r="AF404" s="537"/>
      <c r="AG404" s="532"/>
      <c r="AH404" s="32"/>
      <c r="AI404" s="603"/>
      <c r="AJ404" s="532"/>
      <c r="AK404" s="32"/>
      <c r="AL404" s="116"/>
      <c r="AM404" s="116"/>
      <c r="AN404" s="104">
        <v>0.15782805800765401</v>
      </c>
      <c r="AO404" s="11">
        <v>36.813800000000001</v>
      </c>
      <c r="AP404" s="11">
        <v>24.731200000000001</v>
      </c>
      <c r="AQ404" s="11">
        <v>55.212400000000002</v>
      </c>
      <c r="AR404" s="10">
        <v>1024.7961</v>
      </c>
      <c r="AS404" s="11">
        <v>7.4737999999999998</v>
      </c>
      <c r="AT404" s="10">
        <v>111.01900000000001</v>
      </c>
      <c r="AU404" s="11">
        <v>8.0890000000000004</v>
      </c>
      <c r="AV404" s="11">
        <v>0.3705</v>
      </c>
      <c r="AW404" s="11">
        <v>2.1438999999999999</v>
      </c>
      <c r="AX404" s="11">
        <v>36.827300000000001</v>
      </c>
      <c r="AY404" s="11">
        <v>23.763300000000001</v>
      </c>
      <c r="AZ404" s="11">
        <v>54.181980000000003</v>
      </c>
      <c r="BA404" s="10">
        <v>1025.1366</v>
      </c>
      <c r="BB404" s="11">
        <v>7.1512000000000002</v>
      </c>
      <c r="BC404" s="10">
        <v>104.491</v>
      </c>
      <c r="BD404" s="11">
        <v>8.0990000000000002</v>
      </c>
      <c r="BE404" s="11">
        <v>0.71399999999999997</v>
      </c>
      <c r="BF404" s="11">
        <v>6.9128999999999996</v>
      </c>
      <c r="BG404" s="11">
        <v>3.9</v>
      </c>
    </row>
    <row r="405" spans="1:59">
      <c r="A405" s="29" t="s">
        <v>95</v>
      </c>
      <c r="B405" s="33">
        <v>43549</v>
      </c>
      <c r="C405" s="511">
        <v>1.335373076243306</v>
      </c>
      <c r="D405" s="643">
        <v>1.3</v>
      </c>
      <c r="E405" s="604">
        <v>1</v>
      </c>
      <c r="F405" s="604">
        <v>0.51500000000000001</v>
      </c>
      <c r="G405" s="604">
        <v>1.81</v>
      </c>
      <c r="H405" s="604">
        <v>2.98</v>
      </c>
      <c r="I405" s="31" t="s">
        <v>348</v>
      </c>
      <c r="J405" s="31" t="s">
        <v>349</v>
      </c>
      <c r="K405" s="643">
        <v>3</v>
      </c>
      <c r="L405" s="116">
        <v>1</v>
      </c>
      <c r="M405" s="116">
        <v>18.100000000000001</v>
      </c>
      <c r="N405" s="116">
        <v>164</v>
      </c>
      <c r="O405" s="643">
        <v>18</v>
      </c>
      <c r="P405" s="643">
        <v>160</v>
      </c>
      <c r="Q405" s="116">
        <v>1E-3</v>
      </c>
      <c r="R405" s="116">
        <v>0.13200000000000001</v>
      </c>
      <c r="S405" s="116">
        <v>3.5999999999999997E-2</v>
      </c>
      <c r="T405" s="116">
        <v>3.2000000000000001E-2</v>
      </c>
      <c r="U405" s="31">
        <v>2</v>
      </c>
      <c r="V405" s="31">
        <v>1</v>
      </c>
      <c r="W405" s="29">
        <v>2</v>
      </c>
      <c r="X405" s="511">
        <v>0.13100000000000001</v>
      </c>
      <c r="Y405" s="511">
        <v>3.4999999999999996E-2</v>
      </c>
      <c r="Z405" s="511">
        <v>3.1E-2</v>
      </c>
      <c r="AA405" s="643">
        <v>3.7</v>
      </c>
      <c r="AB405" s="32" t="s">
        <v>326</v>
      </c>
      <c r="AC405" s="643">
        <v>0.7</v>
      </c>
      <c r="AD405" s="537"/>
      <c r="AE405" s="537"/>
      <c r="AF405" s="537"/>
      <c r="AG405" s="532"/>
      <c r="AH405" s="32"/>
      <c r="AI405" s="603"/>
      <c r="AJ405" s="532"/>
      <c r="AK405" s="32"/>
      <c r="AL405" s="116"/>
      <c r="AM405" s="116"/>
      <c r="AN405" s="104">
        <v>0.11997719624897314</v>
      </c>
      <c r="AO405" s="11">
        <v>36.828299999999999</v>
      </c>
      <c r="AP405" s="11">
        <v>23.236999999999998</v>
      </c>
      <c r="AQ405" s="11">
        <v>53.609175</v>
      </c>
      <c r="AR405" s="10">
        <v>1025.2530999999999</v>
      </c>
      <c r="AS405" s="11">
        <v>7.2005999999999997</v>
      </c>
      <c r="AT405" s="10">
        <v>104.259</v>
      </c>
      <c r="AU405" s="11">
        <v>8.1270000000000007</v>
      </c>
      <c r="AV405" s="11">
        <v>0.38519999999999999</v>
      </c>
      <c r="AW405" s="11">
        <v>1.8354999999999999</v>
      </c>
      <c r="AX405" s="11">
        <v>36.775399999999998</v>
      </c>
      <c r="AY405" s="11">
        <v>22.669899999999998</v>
      </c>
      <c r="AZ405" s="11">
        <v>52.933315999999998</v>
      </c>
      <c r="BA405" s="10">
        <v>1025.4174</v>
      </c>
      <c r="BB405" s="11">
        <v>6.9584000000000001</v>
      </c>
      <c r="BC405" s="10">
        <v>99.730999999999995</v>
      </c>
      <c r="BD405" s="11">
        <v>8.1270000000000007</v>
      </c>
      <c r="BE405" s="11">
        <v>0.54220000000000002</v>
      </c>
      <c r="BF405" s="11">
        <v>4.1748000000000003</v>
      </c>
      <c r="BG405" s="11">
        <v>4.0999999999999996</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O385"/>
  <sheetViews>
    <sheetView workbookViewId="0">
      <selection activeCell="D3" sqref="D3:AO385"/>
    </sheetView>
  </sheetViews>
  <sheetFormatPr defaultRowHeight="12"/>
  <sheetData>
    <row r="1" spans="1:41" ht="24">
      <c r="A1" s="26" t="s">
        <v>340</v>
      </c>
      <c r="B1" s="26" t="s">
        <v>27</v>
      </c>
      <c r="C1" s="29" t="s">
        <v>415</v>
      </c>
      <c r="D1" s="26" t="s">
        <v>415</v>
      </c>
      <c r="E1" s="29" t="s">
        <v>445</v>
      </c>
      <c r="F1" s="29" t="s">
        <v>4</v>
      </c>
      <c r="G1" s="29" t="s">
        <v>58</v>
      </c>
      <c r="H1" s="29" t="s">
        <v>59</v>
      </c>
      <c r="I1" s="26" t="s">
        <v>4</v>
      </c>
      <c r="J1" s="26" t="s">
        <v>58</v>
      </c>
      <c r="K1" s="26" t="s">
        <v>59</v>
      </c>
      <c r="L1" s="29" t="s">
        <v>445</v>
      </c>
      <c r="M1" s="29" t="s">
        <v>416</v>
      </c>
      <c r="N1" s="29" t="s">
        <v>34</v>
      </c>
      <c r="O1" s="26" t="s">
        <v>60</v>
      </c>
      <c r="P1" s="26" t="s">
        <v>341</v>
      </c>
      <c r="Q1" s="26" t="s">
        <v>62</v>
      </c>
      <c r="R1" s="26" t="s">
        <v>316</v>
      </c>
      <c r="S1" s="26" t="s">
        <v>317</v>
      </c>
      <c r="T1" s="26" t="s">
        <v>225</v>
      </c>
      <c r="U1" s="38" t="s">
        <v>373</v>
      </c>
      <c r="V1" s="590" t="s">
        <v>63</v>
      </c>
      <c r="W1" s="26" t="s">
        <v>491</v>
      </c>
      <c r="X1" s="26" t="s">
        <v>65</v>
      </c>
      <c r="Y1" s="538" t="s">
        <v>343</v>
      </c>
      <c r="Z1" s="538" t="s">
        <v>319</v>
      </c>
      <c r="AA1" s="26" t="s">
        <v>223</v>
      </c>
      <c r="AB1" s="26" t="s">
        <v>492</v>
      </c>
      <c r="AC1" s="26" t="s">
        <v>173</v>
      </c>
      <c r="AD1" s="26" t="s">
        <v>297</v>
      </c>
      <c r="AE1" s="26" t="s">
        <v>320</v>
      </c>
      <c r="AF1" s="26" t="s">
        <v>493</v>
      </c>
      <c r="AG1" s="26" t="s">
        <v>68</v>
      </c>
      <c r="AH1" s="538" t="s">
        <v>344</v>
      </c>
      <c r="AI1" s="538" t="s">
        <v>322</v>
      </c>
      <c r="AJ1" s="26" t="s">
        <v>490</v>
      </c>
      <c r="AK1" s="26" t="s">
        <v>494</v>
      </c>
      <c r="AL1" s="26" t="s">
        <v>174</v>
      </c>
      <c r="AM1" s="26" t="s">
        <v>298</v>
      </c>
      <c r="AN1" s="26" t="s">
        <v>323</v>
      </c>
      <c r="AO1" s="38" t="s">
        <v>72</v>
      </c>
    </row>
    <row r="2" spans="1:41">
      <c r="A2" s="29"/>
      <c r="B2" s="29"/>
      <c r="C2" s="29" t="s">
        <v>345</v>
      </c>
      <c r="D2" s="26" t="s">
        <v>345</v>
      </c>
      <c r="E2" s="29"/>
      <c r="F2" s="29" t="s">
        <v>345</v>
      </c>
      <c r="G2" s="29" t="s">
        <v>346</v>
      </c>
      <c r="H2" s="29" t="s">
        <v>345</v>
      </c>
      <c r="I2" s="26" t="s">
        <v>345</v>
      </c>
      <c r="J2" s="26" t="s">
        <v>346</v>
      </c>
      <c r="K2" s="26" t="s">
        <v>345</v>
      </c>
      <c r="L2" s="26"/>
      <c r="M2" s="29"/>
      <c r="N2" s="29"/>
      <c r="O2" s="26" t="s">
        <v>346</v>
      </c>
      <c r="P2" s="26" t="s">
        <v>345</v>
      </c>
      <c r="Q2" s="26" t="s">
        <v>7</v>
      </c>
      <c r="R2" s="26" t="s">
        <v>7</v>
      </c>
      <c r="S2" s="26" t="s">
        <v>7</v>
      </c>
      <c r="T2" s="26" t="s">
        <v>230</v>
      </c>
      <c r="U2" s="26" t="s">
        <v>230</v>
      </c>
      <c r="V2" s="591"/>
      <c r="W2" s="9" t="s">
        <v>377</v>
      </c>
      <c r="X2" s="9" t="s">
        <v>377</v>
      </c>
      <c r="Y2" s="9" t="s">
        <v>377</v>
      </c>
      <c r="Z2" s="9" t="s">
        <v>377</v>
      </c>
      <c r="AA2" s="9" t="s">
        <v>377</v>
      </c>
      <c r="AB2" s="9" t="s">
        <v>377</v>
      </c>
      <c r="AC2" s="9" t="s">
        <v>377</v>
      </c>
      <c r="AD2" s="9" t="s">
        <v>377</v>
      </c>
      <c r="AE2" s="9" t="s">
        <v>377</v>
      </c>
      <c r="AF2" s="9" t="s">
        <v>24</v>
      </c>
      <c r="AG2" s="9" t="s">
        <v>24</v>
      </c>
      <c r="AH2" s="9" t="s">
        <v>24</v>
      </c>
      <c r="AI2" s="9" t="s">
        <v>24</v>
      </c>
      <c r="AJ2" s="9" t="s">
        <v>24</v>
      </c>
      <c r="AK2" s="9" t="s">
        <v>24</v>
      </c>
      <c r="AL2" s="9" t="s">
        <v>24</v>
      </c>
      <c r="AM2" s="9" t="s">
        <v>24</v>
      </c>
      <c r="AN2" s="9" t="s">
        <v>24</v>
      </c>
      <c r="AO2" s="10"/>
    </row>
    <row r="3" spans="1:41" ht="15">
      <c r="A3" s="29" t="s">
        <v>18</v>
      </c>
      <c r="B3" s="33">
        <v>43801</v>
      </c>
      <c r="C3" s="511">
        <v>3.9537004040197066</v>
      </c>
      <c r="D3" s="643">
        <v>4</v>
      </c>
      <c r="E3" s="31">
        <v>1</v>
      </c>
      <c r="F3" s="9">
        <v>4.3099999999999996</v>
      </c>
      <c r="G3" s="9">
        <v>4.6500000000000004</v>
      </c>
      <c r="H3" s="9">
        <v>1.83</v>
      </c>
      <c r="I3" s="643">
        <v>4</v>
      </c>
      <c r="J3" s="643">
        <v>5</v>
      </c>
      <c r="K3" s="589" t="s">
        <v>349</v>
      </c>
      <c r="L3" s="587">
        <v>1</v>
      </c>
      <c r="M3" s="587">
        <v>15.1</v>
      </c>
      <c r="N3" s="587">
        <v>154</v>
      </c>
      <c r="O3" s="643">
        <v>15</v>
      </c>
      <c r="P3" s="643">
        <v>150</v>
      </c>
      <c r="Q3" s="643">
        <v>0.6</v>
      </c>
      <c r="R3" s="589" t="s">
        <v>326</v>
      </c>
      <c r="S3" s="643">
        <v>0.1</v>
      </c>
      <c r="T3" s="32"/>
      <c r="U3" s="32"/>
      <c r="V3" s="503">
        <f>'[1]KIC19-13_light'!$I$804</f>
        <v>9.0202721519665185E-2</v>
      </c>
      <c r="W3" s="11">
        <v>36.1158</v>
      </c>
      <c r="X3" s="11">
        <v>21.169899999999998</v>
      </c>
      <c r="Y3" s="11">
        <v>50.501652</v>
      </c>
      <c r="Z3" s="11">
        <v>1025.299</v>
      </c>
      <c r="AA3" s="11">
        <v>6.9969999999999999</v>
      </c>
      <c r="AB3" s="10">
        <v>97.278999999999996</v>
      </c>
      <c r="AC3" s="11">
        <v>8.1530000000000005</v>
      </c>
      <c r="AD3" s="11">
        <v>0.53779999999999994</v>
      </c>
      <c r="AE3" s="11">
        <v>1.0243</v>
      </c>
      <c r="AF3" s="11">
        <v>36.112900000000003</v>
      </c>
      <c r="AG3" s="11">
        <v>21.006799999999998</v>
      </c>
      <c r="AH3" s="11">
        <v>50.332979000000002</v>
      </c>
      <c r="AI3" s="11">
        <v>1025.4023999999999</v>
      </c>
      <c r="AJ3" s="11">
        <v>7.0236000000000001</v>
      </c>
      <c r="AK3" s="10">
        <v>97.36</v>
      </c>
      <c r="AL3" s="11">
        <v>8.1449999999999996</v>
      </c>
      <c r="AM3" s="11">
        <v>0.40689999999999998</v>
      </c>
      <c r="AN3" s="11">
        <v>1.1740999999999999</v>
      </c>
      <c r="AO3" s="9">
        <v>10.5</v>
      </c>
    </row>
    <row r="4" spans="1:41" ht="15">
      <c r="A4" s="29" t="s">
        <v>18</v>
      </c>
      <c r="B4" s="33">
        <v>43808</v>
      </c>
      <c r="C4" s="511">
        <v>2.6058988880875376</v>
      </c>
      <c r="D4" s="643">
        <v>2.6</v>
      </c>
      <c r="E4" s="9">
        <v>1</v>
      </c>
      <c r="F4" s="116">
        <v>2.79</v>
      </c>
      <c r="G4" s="116">
        <v>4</v>
      </c>
      <c r="H4" s="116">
        <v>2.11</v>
      </c>
      <c r="I4" s="589" t="s">
        <v>348</v>
      </c>
      <c r="J4" s="643">
        <v>4</v>
      </c>
      <c r="K4" s="643">
        <v>2</v>
      </c>
      <c r="L4" s="587">
        <v>1</v>
      </c>
      <c r="M4" s="587">
        <v>15.4</v>
      </c>
      <c r="N4" s="587">
        <v>115</v>
      </c>
      <c r="O4" s="643">
        <v>15</v>
      </c>
      <c r="P4" s="643">
        <v>120</v>
      </c>
      <c r="Q4" s="643">
        <v>0.8</v>
      </c>
      <c r="R4" s="589" t="s">
        <v>326</v>
      </c>
      <c r="S4" s="643">
        <v>0.2</v>
      </c>
      <c r="T4" s="32"/>
      <c r="U4" s="32"/>
      <c r="V4" s="503">
        <f>'[2]KIC19-14_light'!$I$971</f>
        <v>8.0174973452256035E-2</v>
      </c>
      <c r="W4" s="11">
        <v>36.091500000000003</v>
      </c>
      <c r="X4" s="11">
        <v>22.496600000000001</v>
      </c>
      <c r="Y4" s="11">
        <v>51.870610999999997</v>
      </c>
      <c r="Z4" s="11">
        <v>1024.9081000000001</v>
      </c>
      <c r="AA4" s="11">
        <v>6.7938999999999998</v>
      </c>
      <c r="AB4" s="10">
        <v>96.691999999999993</v>
      </c>
      <c r="AC4" s="11">
        <v>8.1489999999999991</v>
      </c>
      <c r="AD4" s="11">
        <v>8.6300000000000002E-2</v>
      </c>
      <c r="AE4" s="11">
        <v>0.7369</v>
      </c>
      <c r="AF4" s="11">
        <v>36.176499999999997</v>
      </c>
      <c r="AG4" s="11">
        <v>22.0944</v>
      </c>
      <c r="AH4" s="11">
        <v>51.560288999999997</v>
      </c>
      <c r="AI4" s="11">
        <v>1025.1578999999999</v>
      </c>
      <c r="AJ4" s="11">
        <v>6.8053999999999997</v>
      </c>
      <c r="AK4" s="10">
        <v>96.218999999999994</v>
      </c>
      <c r="AL4" s="11">
        <v>8.1489999999999991</v>
      </c>
      <c r="AM4" s="11">
        <v>0.28999999999999998</v>
      </c>
      <c r="AN4" s="11">
        <v>1.3455999999999999</v>
      </c>
      <c r="AO4" s="11">
        <v>9.4</v>
      </c>
    </row>
    <row r="5" spans="1:41" ht="15">
      <c r="A5" s="29" t="s">
        <v>18</v>
      </c>
      <c r="B5" s="33">
        <v>43815</v>
      </c>
      <c r="C5" s="511">
        <v>4.033976961414834</v>
      </c>
      <c r="D5" s="643">
        <v>4</v>
      </c>
      <c r="E5" s="9">
        <v>1</v>
      </c>
      <c r="F5" s="116">
        <v>3.87</v>
      </c>
      <c r="G5" s="116">
        <v>5.61</v>
      </c>
      <c r="H5" s="116">
        <v>2.5</v>
      </c>
      <c r="I5" s="643">
        <v>4</v>
      </c>
      <c r="J5" s="643">
        <v>6</v>
      </c>
      <c r="K5" s="643">
        <v>2</v>
      </c>
      <c r="L5" s="587">
        <v>1</v>
      </c>
      <c r="M5" s="587">
        <v>15.7</v>
      </c>
      <c r="N5" s="587">
        <v>117</v>
      </c>
      <c r="O5" s="643">
        <v>16</v>
      </c>
      <c r="P5" s="643">
        <v>120</v>
      </c>
      <c r="Q5" s="643">
        <v>0.7</v>
      </c>
      <c r="R5" s="589" t="s">
        <v>326</v>
      </c>
      <c r="S5" s="643">
        <v>0.2</v>
      </c>
      <c r="T5" s="32"/>
      <c r="U5" s="32"/>
      <c r="V5" s="503">
        <v>8.3858395229170032E-2</v>
      </c>
      <c r="W5" s="12">
        <v>36.256</v>
      </c>
      <c r="X5" s="12">
        <v>23.454699999999999</v>
      </c>
      <c r="Y5" s="12">
        <v>53.101660000000003</v>
      </c>
      <c r="Z5" s="12">
        <v>1024.7563</v>
      </c>
      <c r="AA5" s="12">
        <v>6.6760999999999999</v>
      </c>
      <c r="AB5" s="12">
        <v>96.710999999999999</v>
      </c>
      <c r="AC5" s="12">
        <v>8.08</v>
      </c>
      <c r="AD5" s="12">
        <v>4.58E-2</v>
      </c>
      <c r="AE5" s="12">
        <v>0.64959999999999996</v>
      </c>
      <c r="AF5" s="12">
        <v>36.2532</v>
      </c>
      <c r="AG5" s="12">
        <v>22.686499999999999</v>
      </c>
      <c r="AH5" s="12">
        <v>52.285552000000003</v>
      </c>
      <c r="AI5" s="12">
        <v>1025.0409</v>
      </c>
      <c r="AJ5" s="12">
        <v>6.8253000000000004</v>
      </c>
      <c r="AK5" s="12">
        <v>97.555000000000007</v>
      </c>
      <c r="AL5" s="12">
        <v>8.0890000000000004</v>
      </c>
      <c r="AM5" s="12">
        <v>0.55789999999999995</v>
      </c>
      <c r="AN5" s="12">
        <v>1.214</v>
      </c>
      <c r="AO5" s="9">
        <v>9</v>
      </c>
    </row>
    <row r="6" spans="1:41" ht="15">
      <c r="A6" s="29" t="s">
        <v>18</v>
      </c>
      <c r="B6" s="33">
        <v>43822</v>
      </c>
      <c r="C6" s="511">
        <v>4.6861374444726751</v>
      </c>
      <c r="D6" s="643">
        <v>4.7</v>
      </c>
      <c r="E6" s="9">
        <v>1</v>
      </c>
      <c r="F6" s="116">
        <v>5.29</v>
      </c>
      <c r="G6" s="116">
        <v>5.3</v>
      </c>
      <c r="H6" s="116">
        <v>2.1800000000000002</v>
      </c>
      <c r="I6" s="643">
        <v>5</v>
      </c>
      <c r="J6" s="643">
        <v>5</v>
      </c>
      <c r="K6" s="643">
        <v>2</v>
      </c>
      <c r="L6" s="537">
        <v>1</v>
      </c>
      <c r="M6" s="537">
        <v>19.899999999999999</v>
      </c>
      <c r="N6" s="537">
        <v>129</v>
      </c>
      <c r="O6" s="643">
        <v>20</v>
      </c>
      <c r="P6" s="643">
        <v>130</v>
      </c>
      <c r="Q6" s="643">
        <v>0.9</v>
      </c>
      <c r="R6" s="589" t="s">
        <v>326</v>
      </c>
      <c r="S6" s="643">
        <v>0.2</v>
      </c>
      <c r="T6" s="32"/>
      <c r="U6" s="32"/>
      <c r="V6" s="503">
        <f>'[3]KIC19-16_LIGHT'!$I$563</f>
        <v>8.8895343616687494E-2</v>
      </c>
      <c r="W6" s="11">
        <v>36.346299999999999</v>
      </c>
      <c r="X6" s="11">
        <v>23.515699999999999</v>
      </c>
      <c r="Y6" s="11">
        <v>53.284236999999997</v>
      </c>
      <c r="Z6" s="11">
        <v>1024.8056999999999</v>
      </c>
      <c r="AA6" s="11">
        <v>6.4626000000000001</v>
      </c>
      <c r="AB6" s="10">
        <v>93.766000000000005</v>
      </c>
      <c r="AC6" s="11">
        <v>8.1370000000000005</v>
      </c>
      <c r="AD6" s="11">
        <v>0.34549999999999997</v>
      </c>
      <c r="AE6" s="11">
        <v>0.9012</v>
      </c>
      <c r="AF6" s="11">
        <v>36.344200000000001</v>
      </c>
      <c r="AG6" s="11">
        <v>23.209900000000001</v>
      </c>
      <c r="AH6" s="11">
        <v>52.960242000000001</v>
      </c>
      <c r="AI6" s="11">
        <v>1024.9521999999999</v>
      </c>
      <c r="AJ6" s="11">
        <v>6.4226000000000001</v>
      </c>
      <c r="AK6" s="10">
        <v>92.69</v>
      </c>
      <c r="AL6" s="11">
        <v>8.1329999999999991</v>
      </c>
      <c r="AM6" s="11">
        <v>0.56879999999999997</v>
      </c>
      <c r="AN6" s="11">
        <v>1.5689</v>
      </c>
      <c r="AO6" s="9">
        <v>7</v>
      </c>
    </row>
    <row r="7" spans="1:41" ht="15">
      <c r="A7" s="29" t="s">
        <v>18</v>
      </c>
      <c r="B7" s="33">
        <v>43836</v>
      </c>
      <c r="C7" s="511">
        <v>0.83843687626541319</v>
      </c>
      <c r="D7" s="643">
        <v>0.8</v>
      </c>
      <c r="E7" s="31">
        <v>1</v>
      </c>
      <c r="F7" s="116">
        <v>0.997</v>
      </c>
      <c r="G7" s="116">
        <v>2.8</v>
      </c>
      <c r="H7" s="116">
        <v>1.22</v>
      </c>
      <c r="I7" s="589" t="s">
        <v>348</v>
      </c>
      <c r="J7" s="643">
        <v>3</v>
      </c>
      <c r="K7" s="589" t="s">
        <v>349</v>
      </c>
      <c r="L7" s="587">
        <v>1</v>
      </c>
      <c r="M7" s="587">
        <v>14.3</v>
      </c>
      <c r="N7" s="587">
        <v>114</v>
      </c>
      <c r="O7" s="643">
        <v>14</v>
      </c>
      <c r="P7" s="643">
        <v>110</v>
      </c>
      <c r="Q7" s="643">
        <v>0.8</v>
      </c>
      <c r="R7" s="589" t="s">
        <v>326</v>
      </c>
      <c r="S7" s="643">
        <v>0.2</v>
      </c>
      <c r="T7" s="32"/>
      <c r="U7" s="32"/>
      <c r="V7" s="503">
        <f>'[4]KIC20-1_light'!$I$763</f>
        <v>8.0625460169087851E-2</v>
      </c>
      <c r="W7" s="11">
        <v>36.761499999999998</v>
      </c>
      <c r="X7" s="11">
        <v>23.062999999999999</v>
      </c>
      <c r="Y7" s="11">
        <v>53.334932000000002</v>
      </c>
      <c r="Z7" s="11">
        <v>1025.2529</v>
      </c>
      <c r="AA7" s="11">
        <v>7.0091000000000001</v>
      </c>
      <c r="AB7" s="10">
        <v>101.14</v>
      </c>
      <c r="AC7" s="11">
        <v>8.1890000000000001</v>
      </c>
      <c r="AD7" s="11">
        <v>0.16589999999999999</v>
      </c>
      <c r="AE7" s="11">
        <v>0.72309999999999997</v>
      </c>
      <c r="AF7" s="11">
        <v>36.759099999999997</v>
      </c>
      <c r="AG7" s="11">
        <v>22.517900000000001</v>
      </c>
      <c r="AH7" s="11">
        <v>52.751069000000001</v>
      </c>
      <c r="AI7" s="11">
        <v>1025.4694999999999</v>
      </c>
      <c r="AJ7" s="11">
        <v>6.0254000000000003</v>
      </c>
      <c r="AK7" s="10">
        <v>86.120999999999995</v>
      </c>
      <c r="AL7" s="11">
        <v>8.1470000000000002</v>
      </c>
      <c r="AM7" s="11">
        <v>1.4362999999999999</v>
      </c>
      <c r="AN7" s="11">
        <v>2.5432000000000001</v>
      </c>
      <c r="AO7" s="9">
        <v>8.5</v>
      </c>
    </row>
    <row r="8" spans="1:41" ht="15">
      <c r="A8" s="29" t="s">
        <v>18</v>
      </c>
      <c r="B8" s="33">
        <v>43843</v>
      </c>
      <c r="C8" s="511">
        <v>0.85447928140495089</v>
      </c>
      <c r="D8" s="643">
        <v>0.9</v>
      </c>
      <c r="E8" s="31">
        <v>1</v>
      </c>
      <c r="F8" s="116">
        <v>1.38</v>
      </c>
      <c r="G8" s="116">
        <v>3.31</v>
      </c>
      <c r="H8" s="116">
        <v>0.84799999999999998</v>
      </c>
      <c r="I8" s="589" t="s">
        <v>348</v>
      </c>
      <c r="J8" s="643">
        <v>3</v>
      </c>
      <c r="K8" s="589" t="s">
        <v>349</v>
      </c>
      <c r="L8" s="587">
        <v>1</v>
      </c>
      <c r="M8" s="587">
        <v>16.100000000000001</v>
      </c>
      <c r="N8" s="587">
        <v>130</v>
      </c>
      <c r="O8" s="643">
        <v>16</v>
      </c>
      <c r="P8" s="643">
        <v>130</v>
      </c>
      <c r="Q8" s="643">
        <v>1.1000000000000001</v>
      </c>
      <c r="R8" s="589" t="s">
        <v>326</v>
      </c>
      <c r="S8" s="643">
        <v>0.3</v>
      </c>
      <c r="T8" s="32"/>
      <c r="U8" s="32"/>
      <c r="V8" s="503">
        <f>'[5]KIC20-2_light'!$I$687</f>
        <v>0.11114267659943688</v>
      </c>
      <c r="W8" s="11">
        <v>36.875300000000003</v>
      </c>
      <c r="X8" s="11">
        <v>22.883400000000002</v>
      </c>
      <c r="Y8" s="11">
        <v>53.287354000000001</v>
      </c>
      <c r="Z8" s="11">
        <v>1025.3916999999999</v>
      </c>
      <c r="AA8" s="11">
        <v>6.6814999999999998</v>
      </c>
      <c r="AB8" s="10">
        <v>96.176000000000002</v>
      </c>
      <c r="AC8" s="612"/>
      <c r="AD8" s="11">
        <v>0.25719999999999998</v>
      </c>
      <c r="AE8" s="11">
        <v>0.87770000000000004</v>
      </c>
      <c r="AF8" s="11">
        <v>36.887900000000002</v>
      </c>
      <c r="AG8" s="11">
        <v>22.492799999999999</v>
      </c>
      <c r="AH8" s="11">
        <v>52.888243000000003</v>
      </c>
      <c r="AI8" s="11">
        <v>1025.5777</v>
      </c>
      <c r="AJ8" s="11">
        <v>6.6101999999999999</v>
      </c>
      <c r="AK8" s="10">
        <v>94.507999999999996</v>
      </c>
      <c r="AL8" s="612"/>
      <c r="AM8" s="11">
        <v>0.61060000000000003</v>
      </c>
      <c r="AN8" s="11">
        <v>1.8556999999999999</v>
      </c>
      <c r="AO8" s="9">
        <v>6</v>
      </c>
    </row>
    <row r="9" spans="1:41" ht="15">
      <c r="A9" s="29" t="s">
        <v>18</v>
      </c>
      <c r="B9" s="33">
        <v>43850</v>
      </c>
      <c r="C9" s="511">
        <v>2.055197941830635</v>
      </c>
      <c r="D9" s="643">
        <v>2.1</v>
      </c>
      <c r="E9" s="9">
        <v>1</v>
      </c>
      <c r="F9" s="116">
        <v>1.73</v>
      </c>
      <c r="G9" s="116">
        <v>4.38</v>
      </c>
      <c r="H9" s="116">
        <v>1.61</v>
      </c>
      <c r="I9" s="589" t="s">
        <v>348</v>
      </c>
      <c r="J9" s="643">
        <v>4</v>
      </c>
      <c r="K9" s="589" t="s">
        <v>349</v>
      </c>
      <c r="L9" s="587">
        <v>1</v>
      </c>
      <c r="M9" s="587">
        <v>16.600000000000001</v>
      </c>
      <c r="N9" s="587">
        <v>150</v>
      </c>
      <c r="O9" s="643">
        <v>17</v>
      </c>
      <c r="P9" s="643">
        <v>150</v>
      </c>
      <c r="Q9" s="643">
        <v>1.5</v>
      </c>
      <c r="R9" s="589" t="s">
        <v>326</v>
      </c>
      <c r="S9" s="643">
        <v>0.3</v>
      </c>
      <c r="T9" s="32"/>
      <c r="U9" s="32"/>
      <c r="V9" s="503">
        <v>0.13946154752715603</v>
      </c>
      <c r="W9" s="11">
        <v>36.926299999999998</v>
      </c>
      <c r="X9" s="11">
        <v>23.3949</v>
      </c>
      <c r="Y9" s="11">
        <v>53.906996999999997</v>
      </c>
      <c r="Z9" s="11">
        <v>1025.2814000000001</v>
      </c>
      <c r="AA9" s="11">
        <v>6.3560999999999996</v>
      </c>
      <c r="AB9" s="10">
        <v>92.337000000000003</v>
      </c>
      <c r="AC9" s="612"/>
      <c r="AD9" s="11">
        <v>0.6875</v>
      </c>
      <c r="AE9" s="11">
        <v>0.94710000000000005</v>
      </c>
      <c r="AF9" s="11">
        <v>36.955800000000004</v>
      </c>
      <c r="AG9" s="11">
        <v>22.9819</v>
      </c>
      <c r="AH9" s="11">
        <v>53.503943999999997</v>
      </c>
      <c r="AI9" s="11">
        <v>1025.4896000000001</v>
      </c>
      <c r="AJ9" s="11">
        <v>6.5236000000000001</v>
      </c>
      <c r="AK9" s="10">
        <v>94.108000000000004</v>
      </c>
      <c r="AL9" s="612"/>
      <c r="AM9" s="11">
        <v>1.0306</v>
      </c>
      <c r="AN9" s="11">
        <v>1.8629</v>
      </c>
      <c r="AO9" s="9">
        <v>5</v>
      </c>
    </row>
    <row r="10" spans="1:41" ht="15">
      <c r="A10" s="29" t="s">
        <v>18</v>
      </c>
      <c r="B10" s="33">
        <v>43858</v>
      </c>
      <c r="C10" s="511">
        <v>2.7001248359967795</v>
      </c>
      <c r="D10" s="643">
        <v>2.7</v>
      </c>
      <c r="E10" s="9">
        <v>1</v>
      </c>
      <c r="F10" s="116">
        <v>2.2000000000000002</v>
      </c>
      <c r="G10" s="116">
        <v>4.58</v>
      </c>
      <c r="H10" s="116">
        <v>1.07</v>
      </c>
      <c r="I10" s="589" t="s">
        <v>348</v>
      </c>
      <c r="J10" s="643">
        <v>5</v>
      </c>
      <c r="K10" s="589" t="s">
        <v>349</v>
      </c>
      <c r="L10" s="587">
        <v>1</v>
      </c>
      <c r="M10" s="587">
        <v>15.6</v>
      </c>
      <c r="N10" s="587">
        <v>112</v>
      </c>
      <c r="O10" s="643">
        <v>16</v>
      </c>
      <c r="P10" s="643">
        <v>110</v>
      </c>
      <c r="Q10" s="643">
        <v>0.6</v>
      </c>
      <c r="R10" s="589" t="s">
        <v>326</v>
      </c>
      <c r="S10" s="643">
        <v>0.1</v>
      </c>
      <c r="T10" s="32"/>
      <c r="U10" s="32"/>
      <c r="V10" s="503">
        <f>'[6]KIC20-4_light'!$I$672</f>
        <v>8.620862891132694E-2</v>
      </c>
      <c r="W10" s="11">
        <v>37.026800000000001</v>
      </c>
      <c r="X10" s="11">
        <v>23.726099999999999</v>
      </c>
      <c r="Y10" s="11">
        <v>54.397671000000003</v>
      </c>
      <c r="Z10" s="11">
        <v>1025.2601</v>
      </c>
      <c r="AA10" s="11">
        <v>6.8156999999999996</v>
      </c>
      <c r="AB10" s="11">
        <v>99.638999999999996</v>
      </c>
      <c r="AC10" s="612"/>
      <c r="AD10" s="11">
        <v>0.105</v>
      </c>
      <c r="AE10" s="11">
        <v>0.61660000000000004</v>
      </c>
      <c r="AF10" s="11">
        <v>37.014200000000002</v>
      </c>
      <c r="AG10" s="11">
        <v>23.462700000000002</v>
      </c>
      <c r="AH10" s="11">
        <v>54.101202999999998</v>
      </c>
      <c r="AI10" s="11">
        <v>1025.3925999999999</v>
      </c>
      <c r="AJ10" s="11">
        <v>5.8886000000000003</v>
      </c>
      <c r="AK10" s="10">
        <v>85.688999999999993</v>
      </c>
      <c r="AL10" s="612"/>
      <c r="AM10" s="11">
        <v>2.2944</v>
      </c>
      <c r="AN10" s="11">
        <v>2.1945000000000001</v>
      </c>
      <c r="AO10" s="9">
        <v>8.3000000000000007</v>
      </c>
    </row>
    <row r="11" spans="1:41" ht="15">
      <c r="A11" s="29" t="s">
        <v>18</v>
      </c>
      <c r="B11" s="33">
        <v>43864</v>
      </c>
      <c r="C11" s="511">
        <v>5.509354422767883</v>
      </c>
      <c r="D11" s="643">
        <v>5.5</v>
      </c>
      <c r="E11" s="9">
        <v>1</v>
      </c>
      <c r="F11" s="116">
        <v>5.77</v>
      </c>
      <c r="G11" s="116">
        <v>4.6100000000000003</v>
      </c>
      <c r="H11" s="116">
        <v>2.25</v>
      </c>
      <c r="I11" s="643">
        <v>6</v>
      </c>
      <c r="J11" s="643">
        <v>5</v>
      </c>
      <c r="K11" s="643">
        <v>2</v>
      </c>
      <c r="L11" s="587">
        <v>1</v>
      </c>
      <c r="M11" s="587">
        <v>16.899999999999999</v>
      </c>
      <c r="N11" s="587">
        <v>151</v>
      </c>
      <c r="O11" s="643">
        <v>17</v>
      </c>
      <c r="P11" s="643">
        <v>150</v>
      </c>
      <c r="Q11" s="643">
        <v>1.2</v>
      </c>
      <c r="R11" s="589" t="s">
        <v>326</v>
      </c>
      <c r="S11" s="643">
        <v>0.3</v>
      </c>
      <c r="T11" s="32"/>
      <c r="U11" s="32"/>
      <c r="V11" s="503">
        <f>'[7]KIC20-5_light'!$I$674</f>
        <v>0.11845239909632464</v>
      </c>
      <c r="W11" s="11">
        <v>37.080199999999998</v>
      </c>
      <c r="X11" s="11">
        <v>23.0288</v>
      </c>
      <c r="Y11" s="11">
        <v>53.707861999999999</v>
      </c>
      <c r="Z11" s="11">
        <v>1025.5051000000001</v>
      </c>
      <c r="AA11" s="11">
        <v>6.4428999999999998</v>
      </c>
      <c r="AB11" s="10">
        <v>93.087000000000003</v>
      </c>
      <c r="AC11" s="11">
        <v>8.1660000000000004</v>
      </c>
      <c r="AD11" s="11">
        <v>0.45679999999999998</v>
      </c>
      <c r="AE11" s="11">
        <v>0.89170000000000005</v>
      </c>
      <c r="AF11" s="11">
        <v>37.088099999999997</v>
      </c>
      <c r="AG11" s="11">
        <v>22.7653</v>
      </c>
      <c r="AH11" s="11">
        <v>53.438766999999999</v>
      </c>
      <c r="AI11" s="11">
        <v>1025.6542999999999</v>
      </c>
      <c r="AJ11" s="11">
        <v>5.9882999999999997</v>
      </c>
      <c r="AK11" s="10">
        <v>86.126000000000005</v>
      </c>
      <c r="AL11" s="11">
        <v>8.1549999999999994</v>
      </c>
      <c r="AM11" s="11">
        <v>1.3342000000000001</v>
      </c>
      <c r="AN11" s="11">
        <v>1.9594</v>
      </c>
      <c r="AO11" s="9">
        <v>5.2</v>
      </c>
    </row>
    <row r="12" spans="1:41" ht="15">
      <c r="A12" s="29" t="s">
        <v>18</v>
      </c>
      <c r="B12" s="33">
        <v>43871</v>
      </c>
      <c r="C12" s="511">
        <v>1.5288662583966885</v>
      </c>
      <c r="D12" s="643">
        <v>1.5</v>
      </c>
      <c r="E12" s="9">
        <v>1</v>
      </c>
      <c r="F12" s="116">
        <v>1.74</v>
      </c>
      <c r="G12" s="116">
        <v>4.83</v>
      </c>
      <c r="H12" s="116">
        <v>0.94799999999999995</v>
      </c>
      <c r="I12" s="589" t="s">
        <v>348</v>
      </c>
      <c r="J12" s="643">
        <v>5</v>
      </c>
      <c r="K12" s="589" t="s">
        <v>349</v>
      </c>
      <c r="L12" s="587">
        <v>1</v>
      </c>
      <c r="M12" s="587">
        <v>15.4</v>
      </c>
      <c r="N12" s="587">
        <v>125</v>
      </c>
      <c r="O12" s="643">
        <v>15</v>
      </c>
      <c r="P12" s="643">
        <v>120</v>
      </c>
      <c r="Q12" s="643">
        <v>1</v>
      </c>
      <c r="R12" s="589" t="s">
        <v>326</v>
      </c>
      <c r="S12" s="643">
        <v>0.2</v>
      </c>
      <c r="T12" s="32"/>
      <c r="U12" s="32"/>
      <c r="V12" s="503">
        <f>'[8]KIC20-6_light'!$I$822</f>
        <v>0.11164292180796097</v>
      </c>
      <c r="W12" s="11">
        <v>37.116199999999999</v>
      </c>
      <c r="X12" s="11">
        <v>23.61</v>
      </c>
      <c r="Y12" s="11">
        <v>54.387372999999997</v>
      </c>
      <c r="Z12" s="11">
        <v>1025.3619000000001</v>
      </c>
      <c r="AA12" s="11">
        <v>6.5648</v>
      </c>
      <c r="AB12" s="10">
        <v>95.828999999999994</v>
      </c>
      <c r="AC12" s="11">
        <v>8.202</v>
      </c>
      <c r="AD12" s="11">
        <v>0.55530000000000002</v>
      </c>
      <c r="AE12" s="11">
        <v>0.95920000000000005</v>
      </c>
      <c r="AF12" s="11">
        <v>37.131399999999999</v>
      </c>
      <c r="AG12" s="11">
        <v>23.040600000000001</v>
      </c>
      <c r="AH12" s="11">
        <v>53.793529999999997</v>
      </c>
      <c r="AI12" s="11">
        <v>1025.607</v>
      </c>
      <c r="AJ12" s="11">
        <v>6.5835999999999997</v>
      </c>
      <c r="AK12" s="10">
        <v>95.167000000000002</v>
      </c>
      <c r="AL12" s="11">
        <v>8.2010000000000005</v>
      </c>
      <c r="AM12" s="11">
        <v>0.92820000000000003</v>
      </c>
      <c r="AN12" s="11">
        <v>1.754</v>
      </c>
      <c r="AO12" s="9">
        <v>5</v>
      </c>
    </row>
    <row r="13" spans="1:41" ht="15">
      <c r="A13" s="29" t="s">
        <v>18</v>
      </c>
      <c r="B13" s="33">
        <v>43878</v>
      </c>
      <c r="C13" s="511">
        <v>4.2735250681183254</v>
      </c>
      <c r="D13" s="643">
        <v>4.3</v>
      </c>
      <c r="E13" s="9">
        <v>1</v>
      </c>
      <c r="F13" s="116">
        <v>3.72</v>
      </c>
      <c r="G13" s="116">
        <v>4.71</v>
      </c>
      <c r="H13" s="116">
        <v>2.4300000000000002</v>
      </c>
      <c r="I13" s="643">
        <v>4</v>
      </c>
      <c r="J13" s="643">
        <v>5</v>
      </c>
      <c r="K13" s="643">
        <v>2</v>
      </c>
      <c r="L13" s="587">
        <v>1</v>
      </c>
      <c r="M13" s="587">
        <v>16.7</v>
      </c>
      <c r="N13" s="587">
        <v>139</v>
      </c>
      <c r="O13" s="643">
        <v>17</v>
      </c>
      <c r="P13" s="643">
        <v>140</v>
      </c>
      <c r="Q13" s="643">
        <v>1.1000000000000001</v>
      </c>
      <c r="R13" s="589" t="s">
        <v>326</v>
      </c>
      <c r="S13" s="643">
        <v>0.3</v>
      </c>
      <c r="T13" s="32"/>
      <c r="U13" s="32"/>
      <c r="V13" s="503">
        <f>'[9]KIC20-7_light'!$I$676</f>
        <v>0.13061897975496833</v>
      </c>
      <c r="W13" s="11">
        <v>37.020400000000002</v>
      </c>
      <c r="X13" s="11">
        <v>23.7044</v>
      </c>
      <c r="Y13" s="11">
        <v>54.365586999999998</v>
      </c>
      <c r="Z13" s="11">
        <v>1025.2619999999999</v>
      </c>
      <c r="AA13" s="11">
        <v>6.3672000000000004</v>
      </c>
      <c r="AB13" s="10">
        <v>93.043999999999997</v>
      </c>
      <c r="AC13" s="11">
        <v>8.1630000000000003</v>
      </c>
      <c r="AD13" s="11">
        <v>0.94650000000000001</v>
      </c>
      <c r="AE13" s="11">
        <v>1.2306999999999999</v>
      </c>
      <c r="AF13" s="11">
        <v>37.045499999999997</v>
      </c>
      <c r="AG13" s="11">
        <v>23.425599999999999</v>
      </c>
      <c r="AH13" s="11">
        <v>54.101818999999999</v>
      </c>
      <c r="AI13" s="11">
        <v>1025.4312</v>
      </c>
      <c r="AJ13" s="11">
        <v>6.3941999999999997</v>
      </c>
      <c r="AK13" s="10">
        <v>93.004000000000005</v>
      </c>
      <c r="AL13" s="11">
        <v>8.1720000000000006</v>
      </c>
      <c r="AM13" s="11">
        <v>1.5880000000000001</v>
      </c>
      <c r="AN13" s="11">
        <v>2.2854000000000001</v>
      </c>
      <c r="AO13" s="9">
        <v>4.3</v>
      </c>
    </row>
    <row r="14" spans="1:41" ht="15">
      <c r="A14" s="29" t="s">
        <v>18</v>
      </c>
      <c r="B14" s="33">
        <v>43885</v>
      </c>
      <c r="C14" s="511">
        <v>5.49395201979981</v>
      </c>
      <c r="D14" s="643">
        <v>5.5</v>
      </c>
      <c r="E14" s="9">
        <v>1</v>
      </c>
      <c r="F14" s="116">
        <v>5.95</v>
      </c>
      <c r="G14" s="116">
        <v>5.3</v>
      </c>
      <c r="H14" s="116">
        <v>2.0299999999999998</v>
      </c>
      <c r="I14" s="643">
        <v>6</v>
      </c>
      <c r="J14" s="643">
        <v>5</v>
      </c>
      <c r="K14" s="643">
        <v>2</v>
      </c>
      <c r="L14" s="587">
        <v>1</v>
      </c>
      <c r="M14" s="587">
        <v>15.9</v>
      </c>
      <c r="N14" s="587">
        <v>134</v>
      </c>
      <c r="O14" s="643">
        <v>16</v>
      </c>
      <c r="P14" s="643">
        <v>130</v>
      </c>
      <c r="Q14" s="643">
        <v>1.2</v>
      </c>
      <c r="R14" s="589" t="s">
        <v>326</v>
      </c>
      <c r="S14" s="643">
        <v>0.2</v>
      </c>
      <c r="T14" s="32"/>
      <c r="U14" s="32"/>
      <c r="V14" s="503">
        <f>'[10]KIC20-8_lights'!$I$673</f>
        <v>0.117642817718704</v>
      </c>
      <c r="W14" s="11">
        <v>37.072099999999999</v>
      </c>
      <c r="X14" s="11">
        <v>23.748000000000001</v>
      </c>
      <c r="Y14" s="11">
        <v>54.480463</v>
      </c>
      <c r="Z14" s="11">
        <v>1025.2873999999999</v>
      </c>
      <c r="AA14" s="11">
        <v>6.351</v>
      </c>
      <c r="AB14" s="10">
        <v>92.903999999999996</v>
      </c>
      <c r="AC14" s="11">
        <v>8.1359999999999992</v>
      </c>
      <c r="AD14" s="11">
        <v>0.78</v>
      </c>
      <c r="AE14" s="11">
        <v>1.214</v>
      </c>
      <c r="AF14" s="11">
        <v>37.0657</v>
      </c>
      <c r="AG14" s="11">
        <v>23.636800000000001</v>
      </c>
      <c r="AH14" s="11">
        <v>54.358021000000001</v>
      </c>
      <c r="AI14" s="11">
        <v>1025.3843999999999</v>
      </c>
      <c r="AJ14" s="11">
        <v>6.0170000000000003</v>
      </c>
      <c r="AK14" s="10">
        <v>87.846999999999994</v>
      </c>
      <c r="AL14" s="11">
        <v>8.1210000000000004</v>
      </c>
      <c r="AM14" s="11">
        <v>0.97750000000000004</v>
      </c>
      <c r="AN14" s="11">
        <v>1.5852999999999999</v>
      </c>
      <c r="AO14" s="9">
        <v>5.3</v>
      </c>
    </row>
    <row r="15" spans="1:41" ht="15">
      <c r="A15" s="29" t="s">
        <v>18</v>
      </c>
      <c r="B15" s="33">
        <v>43892</v>
      </c>
      <c r="C15" s="511">
        <v>8.0868480537387892</v>
      </c>
      <c r="D15" s="643">
        <v>8.1</v>
      </c>
      <c r="E15" s="9">
        <v>1</v>
      </c>
      <c r="F15" s="116">
        <v>9.18</v>
      </c>
      <c r="G15" s="116">
        <v>6.16</v>
      </c>
      <c r="H15" s="116">
        <v>2.9</v>
      </c>
      <c r="I15" s="643">
        <v>9</v>
      </c>
      <c r="J15" s="643">
        <v>6</v>
      </c>
      <c r="K15" s="643">
        <v>3</v>
      </c>
      <c r="L15" s="587">
        <v>1</v>
      </c>
      <c r="M15" s="587">
        <v>18.899999999999999</v>
      </c>
      <c r="N15" s="587">
        <v>157</v>
      </c>
      <c r="O15" s="643">
        <v>19</v>
      </c>
      <c r="P15" s="643">
        <v>160</v>
      </c>
      <c r="Q15" s="643">
        <v>1.5</v>
      </c>
      <c r="R15" s="589" t="s">
        <v>326</v>
      </c>
      <c r="S15" s="643">
        <v>0.3</v>
      </c>
      <c r="T15" s="32"/>
      <c r="U15" s="32"/>
      <c r="V15" s="503">
        <f>'[11]KIC20-9_light'!$I$568</f>
        <v>0.10421133200618619</v>
      </c>
      <c r="W15" s="11">
        <v>37.120600000000003</v>
      </c>
      <c r="X15" s="11">
        <v>23.3657</v>
      </c>
      <c r="Y15" s="11">
        <v>54.126728999999997</v>
      </c>
      <c r="Z15" s="11">
        <v>1025.4384</v>
      </c>
      <c r="AA15" s="11">
        <v>6.4363000000000001</v>
      </c>
      <c r="AB15" s="10">
        <v>93.558999999999997</v>
      </c>
      <c r="AC15" s="11">
        <v>8.1549999999999994</v>
      </c>
      <c r="AD15" s="11">
        <v>0.31940000000000002</v>
      </c>
      <c r="AE15" s="11">
        <v>1.1613</v>
      </c>
      <c r="AF15" s="11">
        <v>37.128300000000003</v>
      </c>
      <c r="AG15" s="11">
        <v>23.283899999999999</v>
      </c>
      <c r="AH15" s="11">
        <v>54.05424</v>
      </c>
      <c r="AI15" s="11">
        <v>1025.5314000000001</v>
      </c>
      <c r="AJ15" s="11">
        <v>6.431</v>
      </c>
      <c r="AK15" s="10">
        <v>93.353999999999999</v>
      </c>
      <c r="AL15" s="11">
        <v>8.1579999999999995</v>
      </c>
      <c r="AM15" s="11">
        <v>0.83289999999999997</v>
      </c>
      <c r="AN15" s="11">
        <v>2.8214000000000001</v>
      </c>
      <c r="AO15" s="9">
        <v>7</v>
      </c>
    </row>
    <row r="16" spans="1:41" ht="15">
      <c r="A16" s="29" t="s">
        <v>18</v>
      </c>
      <c r="B16" s="33">
        <v>43899</v>
      </c>
      <c r="C16" s="532">
        <v>8.5246546785238078</v>
      </c>
      <c r="D16" s="643">
        <v>8.5</v>
      </c>
      <c r="E16" s="9">
        <v>1</v>
      </c>
      <c r="F16" s="116">
        <v>9.17</v>
      </c>
      <c r="G16" s="116">
        <v>5.8</v>
      </c>
      <c r="H16" s="116">
        <v>2.84</v>
      </c>
      <c r="I16" s="643">
        <v>9</v>
      </c>
      <c r="J16" s="643">
        <v>6</v>
      </c>
      <c r="K16" s="643">
        <v>3</v>
      </c>
      <c r="L16" s="587">
        <v>1</v>
      </c>
      <c r="M16" s="587">
        <v>20.399999999999999</v>
      </c>
      <c r="N16" s="587">
        <v>137</v>
      </c>
      <c r="O16" s="643">
        <v>20</v>
      </c>
      <c r="P16" s="643">
        <v>140</v>
      </c>
      <c r="Q16" s="643">
        <v>3.5</v>
      </c>
      <c r="R16" s="589" t="s">
        <v>326</v>
      </c>
      <c r="S16" s="643">
        <v>0.7</v>
      </c>
      <c r="T16" s="32"/>
      <c r="U16" s="32"/>
      <c r="V16" s="503">
        <f>'[12]KIC20-10 light'!$I$456</f>
        <v>0.10016959432773899</v>
      </c>
      <c r="W16" s="11">
        <v>37.0745</v>
      </c>
      <c r="X16" s="11">
        <v>23.36</v>
      </c>
      <c r="Y16" s="11">
        <v>54.060732000000002</v>
      </c>
      <c r="Z16" s="11">
        <v>1025.4034999999999</v>
      </c>
      <c r="AA16" s="11">
        <v>6.5050999999999997</v>
      </c>
      <c r="AB16" s="10">
        <v>94.525000000000006</v>
      </c>
      <c r="AC16" s="11">
        <v>8.1460000000000008</v>
      </c>
      <c r="AD16" s="11">
        <v>0.41789999999999999</v>
      </c>
      <c r="AE16" s="11">
        <v>1.7859</v>
      </c>
      <c r="AF16" s="11">
        <v>37.076500000000003</v>
      </c>
      <c r="AG16" s="11">
        <v>23.212700000000002</v>
      </c>
      <c r="AH16" s="11">
        <v>53.909903</v>
      </c>
      <c r="AI16" s="11">
        <v>1025.5145</v>
      </c>
      <c r="AJ16" s="11">
        <v>6.3979999999999997</v>
      </c>
      <c r="AK16" s="10">
        <v>92.731999999999999</v>
      </c>
      <c r="AL16" s="11">
        <v>8.1379999999999999</v>
      </c>
      <c r="AM16" s="11">
        <v>0.94469999999999998</v>
      </c>
      <c r="AN16" s="11">
        <v>4.3162000000000003</v>
      </c>
      <c r="AO16" s="9">
        <v>5.5</v>
      </c>
    </row>
    <row r="17" spans="1:41" ht="15">
      <c r="A17" s="29" t="s">
        <v>18</v>
      </c>
      <c r="B17" s="33">
        <v>43906</v>
      </c>
      <c r="C17" s="532">
        <v>11.800512827163129</v>
      </c>
      <c r="D17" s="643">
        <v>12</v>
      </c>
      <c r="E17" s="9">
        <v>1</v>
      </c>
      <c r="F17" s="116">
        <v>11</v>
      </c>
      <c r="G17" s="116">
        <v>4.71</v>
      </c>
      <c r="H17" s="116">
        <v>2.94</v>
      </c>
      <c r="I17" s="643">
        <v>11</v>
      </c>
      <c r="J17" s="643">
        <v>5</v>
      </c>
      <c r="K17" s="643">
        <v>3</v>
      </c>
      <c r="L17" s="587">
        <v>1</v>
      </c>
      <c r="M17" s="587">
        <v>16.5</v>
      </c>
      <c r="N17" s="587">
        <v>120</v>
      </c>
      <c r="O17" s="643">
        <v>16</v>
      </c>
      <c r="P17" s="643">
        <v>120</v>
      </c>
      <c r="Q17" s="643">
        <v>0.7</v>
      </c>
      <c r="R17" s="589" t="s">
        <v>326</v>
      </c>
      <c r="S17" s="643">
        <v>0.1</v>
      </c>
      <c r="T17" s="32"/>
      <c r="U17" s="32"/>
      <c r="V17" s="503">
        <f>'[13]KIC20-11_LIght'!$I$737</f>
        <v>8.9017310304309011E-2</v>
      </c>
      <c r="W17" s="11">
        <v>36.936399999999999</v>
      </c>
      <c r="X17" s="11">
        <v>23.648199999999999</v>
      </c>
      <c r="Y17" s="11">
        <v>54.195360999999998</v>
      </c>
      <c r="Z17" s="11">
        <v>1025.2159999999999</v>
      </c>
      <c r="AA17" s="11">
        <v>6.5658000000000003</v>
      </c>
      <c r="AB17" s="11">
        <v>95.807000000000002</v>
      </c>
      <c r="AC17" s="11">
        <v>8.1579999999999995</v>
      </c>
      <c r="AD17" s="11">
        <v>4.58E-2</v>
      </c>
      <c r="AE17" s="11">
        <v>0.94620000000000004</v>
      </c>
      <c r="AF17" s="11">
        <v>36.998600000000003</v>
      </c>
      <c r="AG17" s="11">
        <v>23.611899999999999</v>
      </c>
      <c r="AH17" s="11">
        <v>54.243476999999999</v>
      </c>
      <c r="AI17" s="11">
        <v>1025.3389</v>
      </c>
      <c r="AJ17" s="11">
        <v>5.9957000000000003</v>
      </c>
      <c r="AK17" s="10">
        <v>87.463999999999999</v>
      </c>
      <c r="AL17" s="11">
        <v>8.1370000000000005</v>
      </c>
      <c r="AM17" s="11">
        <v>0.76949999999999996</v>
      </c>
      <c r="AN17" s="11">
        <v>2.0577000000000001</v>
      </c>
      <c r="AO17" s="9">
        <v>10.1</v>
      </c>
    </row>
    <row r="18" spans="1:41" ht="15">
      <c r="A18" s="29" t="s">
        <v>18</v>
      </c>
      <c r="B18" s="33">
        <v>43920</v>
      </c>
      <c r="C18" s="532">
        <v>5.3645728204924472</v>
      </c>
      <c r="D18" s="643">
        <v>5.4</v>
      </c>
      <c r="E18" s="9">
        <v>1</v>
      </c>
      <c r="F18" s="116">
        <v>5.57</v>
      </c>
      <c r="G18" s="116">
        <v>3.42</v>
      </c>
      <c r="H18" s="116">
        <v>2.76</v>
      </c>
      <c r="I18" s="643">
        <v>6</v>
      </c>
      <c r="J18" s="643">
        <v>3</v>
      </c>
      <c r="K18" s="643">
        <v>3</v>
      </c>
      <c r="L18" s="587">
        <v>1</v>
      </c>
      <c r="M18" s="587">
        <v>14.1</v>
      </c>
      <c r="N18" s="587">
        <v>120</v>
      </c>
      <c r="O18" s="643">
        <v>14</v>
      </c>
      <c r="P18" s="643">
        <v>120</v>
      </c>
      <c r="Q18" s="643">
        <v>0.9</v>
      </c>
      <c r="R18" s="589" t="s">
        <v>326</v>
      </c>
      <c r="S18" s="643">
        <v>0.2</v>
      </c>
      <c r="T18" s="32"/>
      <c r="U18" s="32"/>
      <c r="V18" s="503">
        <f>'[14]KIC20-12_light'!$I$483</f>
        <v>9.7395405316388822E-2</v>
      </c>
      <c r="W18" s="11">
        <v>36.771700000000003</v>
      </c>
      <c r="X18" s="11">
        <v>22.762</v>
      </c>
      <c r="Y18" s="11">
        <v>53.023791000000003</v>
      </c>
      <c r="Z18" s="11">
        <v>1025.3489999999999</v>
      </c>
      <c r="AA18" s="11">
        <v>6.4787999999999997</v>
      </c>
      <c r="AB18" s="10">
        <v>93.004000000000005</v>
      </c>
      <c r="AC18" s="11">
        <v>8.1989999999999998</v>
      </c>
      <c r="AD18" s="11">
        <v>0.55889999999999995</v>
      </c>
      <c r="AE18" s="11">
        <v>1.1447000000000001</v>
      </c>
      <c r="AF18" s="11">
        <v>36.768000000000001</v>
      </c>
      <c r="AG18" s="11">
        <v>22.553799999999999</v>
      </c>
      <c r="AH18" s="11">
        <v>52.801619000000002</v>
      </c>
      <c r="AI18" s="11">
        <v>1025.4724000000001</v>
      </c>
      <c r="AJ18" s="11">
        <v>6.383</v>
      </c>
      <c r="AK18" s="10">
        <v>91.293000000000006</v>
      </c>
      <c r="AL18" s="11">
        <v>8.1959999999999997</v>
      </c>
      <c r="AM18" s="11">
        <v>0.64659999999999995</v>
      </c>
      <c r="AN18" s="11">
        <v>1.5331999999999999</v>
      </c>
      <c r="AO18" s="9">
        <v>6</v>
      </c>
    </row>
    <row r="19" spans="1:41" ht="15">
      <c r="A19" s="29" t="s">
        <v>20</v>
      </c>
      <c r="B19" s="33">
        <v>43801</v>
      </c>
      <c r="C19" s="511">
        <v>1.2597059152419203</v>
      </c>
      <c r="D19" s="643">
        <v>1.3</v>
      </c>
      <c r="E19" s="31">
        <v>1</v>
      </c>
      <c r="F19" s="9">
        <v>6.6900000000000001E-2</v>
      </c>
      <c r="G19" s="9">
        <v>3.87</v>
      </c>
      <c r="H19" s="9">
        <v>0.59899999999999998</v>
      </c>
      <c r="I19" s="589" t="s">
        <v>348</v>
      </c>
      <c r="J19" s="643">
        <v>4</v>
      </c>
      <c r="K19" s="589" t="s">
        <v>349</v>
      </c>
      <c r="L19" s="587">
        <v>1</v>
      </c>
      <c r="M19" s="587">
        <v>14.7</v>
      </c>
      <c r="N19" s="516">
        <v>112</v>
      </c>
      <c r="O19" s="643">
        <v>15</v>
      </c>
      <c r="P19" s="643">
        <v>110</v>
      </c>
      <c r="Q19" s="643">
        <v>0.7</v>
      </c>
      <c r="R19" s="589" t="s">
        <v>326</v>
      </c>
      <c r="S19" s="643">
        <v>0.2</v>
      </c>
      <c r="T19" s="643">
        <v>1.4</v>
      </c>
      <c r="U19" s="643">
        <v>0.14000000000000001</v>
      </c>
      <c r="V19" s="503">
        <f>'[1]KIC19-13_light'!$I$1063</f>
        <v>8.787212493229038E-2</v>
      </c>
      <c r="W19" s="11">
        <v>36.193800000000003</v>
      </c>
      <c r="X19" s="11">
        <v>21.486599999999999</v>
      </c>
      <c r="Y19" s="11">
        <v>50.932459000000001</v>
      </c>
      <c r="Z19" s="11">
        <v>1025.2701999999999</v>
      </c>
      <c r="AA19" s="11">
        <v>7.4752000000000001</v>
      </c>
      <c r="AB19" s="10">
        <v>104.565</v>
      </c>
      <c r="AC19" s="11">
        <v>8.1920000000000002</v>
      </c>
      <c r="AD19" s="11">
        <v>0.30409999999999998</v>
      </c>
      <c r="AE19" s="11">
        <v>0.74850000000000005</v>
      </c>
      <c r="AF19" s="11">
        <v>36.140599999999999</v>
      </c>
      <c r="AG19" s="11">
        <v>20.803000000000001</v>
      </c>
      <c r="AH19" s="11">
        <v>50.154532000000003</v>
      </c>
      <c r="AI19" s="11">
        <v>1025.492</v>
      </c>
      <c r="AJ19" s="11">
        <v>6.9158999999999997</v>
      </c>
      <c r="AK19" s="10">
        <v>95.531999999999996</v>
      </c>
      <c r="AL19" s="11">
        <v>8.1470000000000002</v>
      </c>
      <c r="AM19" s="11">
        <v>0.64259999999999995</v>
      </c>
      <c r="AN19" s="11">
        <v>1.9489000000000001</v>
      </c>
      <c r="AO19" s="11">
        <v>7.2</v>
      </c>
    </row>
    <row r="20" spans="1:41" ht="15">
      <c r="A20" s="29" t="s">
        <v>20</v>
      </c>
      <c r="B20" s="33">
        <v>43808</v>
      </c>
      <c r="C20" s="511">
        <v>0.38507669736037087</v>
      </c>
      <c r="D20" s="589" t="s">
        <v>350</v>
      </c>
      <c r="E20" s="9">
        <v>1</v>
      </c>
      <c r="F20" s="116">
        <v>0.318</v>
      </c>
      <c r="G20" s="116">
        <v>4.24</v>
      </c>
      <c r="H20" s="116">
        <v>1.27</v>
      </c>
      <c r="I20" s="589" t="s">
        <v>348</v>
      </c>
      <c r="J20" s="643">
        <v>4</v>
      </c>
      <c r="K20" s="589" t="s">
        <v>349</v>
      </c>
      <c r="L20" s="587">
        <v>1</v>
      </c>
      <c r="M20" s="587">
        <v>13.4</v>
      </c>
      <c r="N20" s="587">
        <v>107</v>
      </c>
      <c r="O20" s="643">
        <v>13</v>
      </c>
      <c r="P20" s="643">
        <v>110</v>
      </c>
      <c r="Q20" s="643">
        <v>0.7</v>
      </c>
      <c r="R20" s="589" t="s">
        <v>326</v>
      </c>
      <c r="S20" s="643">
        <v>0.1</v>
      </c>
      <c r="T20" s="643">
        <v>1.9</v>
      </c>
      <c r="U20" s="643">
        <v>0.13</v>
      </c>
      <c r="V20" s="503">
        <f>'[2]KIC19-14_light'!$I$1265</f>
        <v>9.0528566900796387E-2</v>
      </c>
      <c r="W20" s="11">
        <v>36.192700000000002</v>
      </c>
      <c r="X20" s="11">
        <v>22.5383</v>
      </c>
      <c r="Y20" s="11">
        <v>52.044150999999999</v>
      </c>
      <c r="Z20" s="11">
        <v>1024.973</v>
      </c>
      <c r="AA20" s="11">
        <v>7.1224999999999996</v>
      </c>
      <c r="AB20" s="10">
        <v>101.503</v>
      </c>
      <c r="AC20" s="11">
        <v>8.1720000000000006</v>
      </c>
      <c r="AD20" s="11">
        <v>0.43099999999999999</v>
      </c>
      <c r="AE20" s="11">
        <v>0.83540000000000003</v>
      </c>
      <c r="AF20" s="11">
        <v>36.257100000000001</v>
      </c>
      <c r="AG20" s="11">
        <v>21.973500000000001</v>
      </c>
      <c r="AH20" s="11">
        <v>51.534512999999997</v>
      </c>
      <c r="AI20" s="11">
        <v>1025.2563</v>
      </c>
      <c r="AJ20" s="11">
        <v>6.4507000000000003</v>
      </c>
      <c r="AK20" s="10">
        <v>91.051000000000002</v>
      </c>
      <c r="AL20" s="11">
        <v>8.1479999999999997</v>
      </c>
      <c r="AM20" s="11">
        <v>0.52010000000000001</v>
      </c>
      <c r="AN20" s="11">
        <v>1.2116</v>
      </c>
      <c r="AO20" s="11">
        <v>5.7</v>
      </c>
    </row>
    <row r="21" spans="1:41" ht="15">
      <c r="A21" s="29" t="s">
        <v>20</v>
      </c>
      <c r="B21" s="33">
        <v>43815</v>
      </c>
      <c r="C21" s="511">
        <v>0.47534067546767816</v>
      </c>
      <c r="D21" s="589" t="s">
        <v>350</v>
      </c>
      <c r="E21" s="9">
        <v>1</v>
      </c>
      <c r="F21" s="116">
        <v>-0.29399999999999998</v>
      </c>
      <c r="G21" s="116">
        <v>5.23</v>
      </c>
      <c r="H21" s="116">
        <v>1.68</v>
      </c>
      <c r="I21" s="589" t="s">
        <v>348</v>
      </c>
      <c r="J21" s="643">
        <v>5</v>
      </c>
      <c r="K21" s="589" t="s">
        <v>349</v>
      </c>
      <c r="L21" s="587">
        <v>1</v>
      </c>
      <c r="M21" s="587">
        <v>14.9</v>
      </c>
      <c r="N21" s="587">
        <v>113</v>
      </c>
      <c r="O21" s="643">
        <v>15</v>
      </c>
      <c r="P21" s="643">
        <v>110</v>
      </c>
      <c r="Q21" s="643">
        <v>0.8</v>
      </c>
      <c r="R21" s="589" t="s">
        <v>326</v>
      </c>
      <c r="S21" s="643">
        <v>0.2</v>
      </c>
      <c r="T21" s="643">
        <v>1.8</v>
      </c>
      <c r="U21" s="643">
        <v>0.18</v>
      </c>
      <c r="V21" s="503">
        <f>'[15]KIC19-15_light'!$I$1099</f>
        <v>8.147258888128768E-2</v>
      </c>
      <c r="W21" s="11">
        <v>36.2712</v>
      </c>
      <c r="X21" s="11">
        <v>23.281099999999999</v>
      </c>
      <c r="Y21" s="11">
        <v>52.935788000000002</v>
      </c>
      <c r="Z21" s="11">
        <v>1024.8169</v>
      </c>
      <c r="AA21" s="11">
        <v>6.9535999999999998</v>
      </c>
      <c r="AB21" s="10">
        <v>100.43600000000001</v>
      </c>
      <c r="AC21" s="11">
        <v>8.1039999999999992</v>
      </c>
      <c r="AD21" s="11">
        <v>0.39319999999999999</v>
      </c>
      <c r="AE21" s="11">
        <v>0.25969999999999999</v>
      </c>
      <c r="AF21" s="11">
        <v>36.249499999999998</v>
      </c>
      <c r="AG21" s="11">
        <v>22.613299999999999</v>
      </c>
      <c r="AH21" s="11">
        <v>52.203927999999998</v>
      </c>
      <c r="AI21" s="11">
        <v>1025.0681</v>
      </c>
      <c r="AJ21" s="11">
        <v>6.7359999999999998</v>
      </c>
      <c r="AK21" s="10">
        <v>96.153999999999996</v>
      </c>
      <c r="AL21" s="11">
        <v>8.0860000000000003</v>
      </c>
      <c r="AM21" s="11">
        <v>0.74060000000000004</v>
      </c>
      <c r="AN21" s="11">
        <v>2.4235000000000002</v>
      </c>
      <c r="AO21" s="9">
        <v>8</v>
      </c>
    </row>
    <row r="22" spans="1:41" ht="15">
      <c r="A22" s="29" t="s">
        <v>20</v>
      </c>
      <c r="B22" s="33">
        <v>43822</v>
      </c>
      <c r="C22" s="511">
        <v>0.9800882999872601</v>
      </c>
      <c r="D22" s="643">
        <v>1</v>
      </c>
      <c r="E22" s="9">
        <v>1</v>
      </c>
      <c r="F22" s="116">
        <v>0.84499999999999997</v>
      </c>
      <c r="G22" s="116">
        <v>3.88</v>
      </c>
      <c r="H22" s="116">
        <v>1.1599999999999999</v>
      </c>
      <c r="I22" s="589" t="s">
        <v>348</v>
      </c>
      <c r="J22" s="643">
        <v>4</v>
      </c>
      <c r="K22" s="589" t="s">
        <v>349</v>
      </c>
      <c r="L22" s="537">
        <v>1</v>
      </c>
      <c r="M22" s="537">
        <v>15.4</v>
      </c>
      <c r="N22" s="537">
        <v>115</v>
      </c>
      <c r="O22" s="643">
        <v>15</v>
      </c>
      <c r="P22" s="643">
        <v>120</v>
      </c>
      <c r="Q22" s="643">
        <v>1.7</v>
      </c>
      <c r="R22" s="589" t="s">
        <v>326</v>
      </c>
      <c r="S22" s="643">
        <v>0.4</v>
      </c>
      <c r="T22" s="643">
        <v>1.6</v>
      </c>
      <c r="U22" s="643">
        <v>0.16</v>
      </c>
      <c r="V22" s="503">
        <f>'[3]KIC19-16_LIGHT'!$I$970</f>
        <v>0.10589757068121321</v>
      </c>
      <c r="W22" s="11">
        <v>36.374899999999997</v>
      </c>
      <c r="X22" s="11">
        <v>23.5137</v>
      </c>
      <c r="Y22" s="11">
        <v>53.319282999999999</v>
      </c>
      <c r="Z22" s="11">
        <v>1024.828</v>
      </c>
      <c r="AA22" s="11">
        <v>6.7241</v>
      </c>
      <c r="AB22" s="10">
        <v>97.572000000000003</v>
      </c>
      <c r="AC22" s="11">
        <v>8.1509999999999998</v>
      </c>
      <c r="AD22" s="11">
        <v>0.47199999999999998</v>
      </c>
      <c r="AE22" s="11">
        <v>0.91379999999999995</v>
      </c>
      <c r="AF22" s="11">
        <v>36.461199999999998</v>
      </c>
      <c r="AG22" s="11">
        <v>23.089700000000001</v>
      </c>
      <c r="AH22" s="11">
        <v>52.984358</v>
      </c>
      <c r="AI22" s="11">
        <v>1025.0917999999999</v>
      </c>
      <c r="AJ22" s="11">
        <v>5.9093</v>
      </c>
      <c r="AK22" s="10">
        <v>85.162000000000006</v>
      </c>
      <c r="AL22" s="11">
        <v>8.125</v>
      </c>
      <c r="AM22" s="11">
        <v>1.4126000000000001</v>
      </c>
      <c r="AN22" s="11">
        <v>1.546</v>
      </c>
      <c r="AO22" s="9">
        <v>5.8</v>
      </c>
    </row>
    <row r="23" spans="1:41" ht="15">
      <c r="A23" s="29" t="s">
        <v>20</v>
      </c>
      <c r="B23" s="33">
        <v>43836</v>
      </c>
      <c r="C23" s="511">
        <v>0.35000151627207338</v>
      </c>
      <c r="D23" s="589" t="s">
        <v>350</v>
      </c>
      <c r="E23" s="31">
        <v>1</v>
      </c>
      <c r="F23" s="116">
        <v>-0.30299999999999999</v>
      </c>
      <c r="G23" s="116">
        <v>2.33</v>
      </c>
      <c r="H23" s="116">
        <v>0.39</v>
      </c>
      <c r="I23" s="589" t="s">
        <v>348</v>
      </c>
      <c r="J23" s="643">
        <v>2</v>
      </c>
      <c r="K23" s="589" t="s">
        <v>349</v>
      </c>
      <c r="L23" s="587">
        <v>1</v>
      </c>
      <c r="M23" s="587">
        <v>12.8</v>
      </c>
      <c r="N23" s="587">
        <v>114</v>
      </c>
      <c r="O23" s="643">
        <v>13</v>
      </c>
      <c r="P23" s="643">
        <v>110</v>
      </c>
      <c r="Q23" s="643">
        <v>0.9</v>
      </c>
      <c r="R23" s="589" t="s">
        <v>326</v>
      </c>
      <c r="S23" s="643">
        <v>0.2</v>
      </c>
      <c r="T23" s="643">
        <v>1.4</v>
      </c>
      <c r="U23" s="643">
        <v>0.19</v>
      </c>
      <c r="V23" s="503">
        <f>'[4]KIC20-1_light'!$I$986</f>
        <v>8.7844291901024357E-2</v>
      </c>
      <c r="W23" s="11">
        <v>36.764699999999998</v>
      </c>
      <c r="X23" s="11">
        <v>22.752500000000001</v>
      </c>
      <c r="Y23" s="11">
        <v>53.004508000000001</v>
      </c>
      <c r="Z23" s="11">
        <v>1025.3453999999999</v>
      </c>
      <c r="AA23" s="11">
        <v>7.2135999999999996</v>
      </c>
      <c r="AB23" s="10">
        <v>103.53100000000001</v>
      </c>
      <c r="AC23" s="11">
        <v>8.2140000000000004</v>
      </c>
      <c r="AD23" s="11">
        <v>0.13270000000000001</v>
      </c>
      <c r="AE23" s="11">
        <v>0.72140000000000004</v>
      </c>
      <c r="AF23" s="11">
        <v>36.810400000000001</v>
      </c>
      <c r="AG23" s="11">
        <v>22.150200000000002</v>
      </c>
      <c r="AH23" s="11">
        <v>52.422302000000002</v>
      </c>
      <c r="AI23" s="11">
        <v>1025.6267</v>
      </c>
      <c r="AJ23" s="11">
        <v>6.4561999999999999</v>
      </c>
      <c r="AK23" s="10">
        <v>91.710999999999999</v>
      </c>
      <c r="AL23" s="11">
        <v>8.1769999999999996</v>
      </c>
      <c r="AM23" s="11">
        <v>0.75339999999999996</v>
      </c>
      <c r="AN23" s="11">
        <v>2.7646999999999999</v>
      </c>
      <c r="AO23" s="9">
        <v>7.4</v>
      </c>
    </row>
    <row r="24" spans="1:41" ht="15">
      <c r="A24" s="29" t="s">
        <v>20</v>
      </c>
      <c r="B24" s="33">
        <v>43843</v>
      </c>
      <c r="C24" s="511">
        <v>0.33920313612160552</v>
      </c>
      <c r="D24" s="589" t="s">
        <v>350</v>
      </c>
      <c r="E24" s="31">
        <v>1</v>
      </c>
      <c r="F24" s="116">
        <v>0.54200000000000004</v>
      </c>
      <c r="G24" s="116">
        <v>3.05</v>
      </c>
      <c r="H24" s="116">
        <v>0.14499999999999999</v>
      </c>
      <c r="I24" s="589" t="s">
        <v>348</v>
      </c>
      <c r="J24" s="643">
        <v>3</v>
      </c>
      <c r="K24" s="589" t="s">
        <v>349</v>
      </c>
      <c r="L24" s="587">
        <v>1</v>
      </c>
      <c r="M24" s="587">
        <v>15.2</v>
      </c>
      <c r="N24" s="587">
        <v>125</v>
      </c>
      <c r="O24" s="643">
        <v>15</v>
      </c>
      <c r="P24" s="643">
        <v>120</v>
      </c>
      <c r="Q24" s="643">
        <v>1.4</v>
      </c>
      <c r="R24" s="589" t="s">
        <v>326</v>
      </c>
      <c r="S24" s="643">
        <v>0.3</v>
      </c>
      <c r="T24" s="643">
        <v>2.4</v>
      </c>
      <c r="U24" s="643">
        <v>0.23</v>
      </c>
      <c r="V24" s="503">
        <f>'[5]KIC20-2_light'!$I$882</f>
        <v>9.5809351285963032E-2</v>
      </c>
      <c r="W24" s="11">
        <v>36.92</v>
      </c>
      <c r="X24" s="11">
        <v>22.839200000000002</v>
      </c>
      <c r="Y24" s="11">
        <v>53.296913000000004</v>
      </c>
      <c r="Z24" s="11">
        <v>1025.4389000000001</v>
      </c>
      <c r="AA24" s="11">
        <v>6.8190999999999997</v>
      </c>
      <c r="AB24" s="10">
        <v>98.105999999999995</v>
      </c>
      <c r="AC24" s="612"/>
      <c r="AD24" s="11">
        <v>0.22950000000000001</v>
      </c>
      <c r="AE24" s="11">
        <v>0.82089999999999996</v>
      </c>
      <c r="AF24" s="11">
        <v>36.913200000000003</v>
      </c>
      <c r="AG24" s="11">
        <v>22.345400000000001</v>
      </c>
      <c r="AH24" s="11">
        <v>52.762644999999999</v>
      </c>
      <c r="AI24" s="11">
        <v>1025.6497999999999</v>
      </c>
      <c r="AJ24" s="11">
        <v>6.2611999999999997</v>
      </c>
      <c r="AK24" s="10">
        <v>89.3</v>
      </c>
      <c r="AL24" s="612"/>
      <c r="AM24" s="11">
        <v>2.1488</v>
      </c>
      <c r="AN24" s="11">
        <v>3.2545999999999999</v>
      </c>
      <c r="AO24" s="9">
        <v>5.2</v>
      </c>
    </row>
    <row r="25" spans="1:41" ht="15">
      <c r="A25" s="29" t="s">
        <v>20</v>
      </c>
      <c r="B25" s="33">
        <v>43850</v>
      </c>
      <c r="C25" s="511">
        <v>0.35392951936115924</v>
      </c>
      <c r="D25" s="589" t="s">
        <v>350</v>
      </c>
      <c r="E25" s="9">
        <v>1</v>
      </c>
      <c r="F25" s="116">
        <v>0.23300000000000001</v>
      </c>
      <c r="G25" s="116">
        <v>3.19</v>
      </c>
      <c r="H25" s="116">
        <v>0.36299999999999999</v>
      </c>
      <c r="I25" s="589" t="s">
        <v>348</v>
      </c>
      <c r="J25" s="643">
        <v>3</v>
      </c>
      <c r="K25" s="589" t="s">
        <v>349</v>
      </c>
      <c r="L25" s="587">
        <v>1</v>
      </c>
      <c r="M25" s="587">
        <v>13.3</v>
      </c>
      <c r="N25" s="587">
        <v>119</v>
      </c>
      <c r="O25" s="643">
        <v>13</v>
      </c>
      <c r="P25" s="643">
        <v>120</v>
      </c>
      <c r="Q25" s="643">
        <v>1</v>
      </c>
      <c r="R25" s="589" t="s">
        <v>326</v>
      </c>
      <c r="S25" s="643">
        <v>0.2</v>
      </c>
      <c r="T25" s="643">
        <v>1.5</v>
      </c>
      <c r="U25" s="643">
        <v>0.14000000000000001</v>
      </c>
      <c r="V25" s="503">
        <v>9.5076753286595303E-2</v>
      </c>
      <c r="W25" s="11">
        <v>36.9786</v>
      </c>
      <c r="X25" s="11">
        <v>23.388200000000001</v>
      </c>
      <c r="Y25" s="11">
        <v>53.967469999999999</v>
      </c>
      <c r="Z25" s="11">
        <v>1025.3240000000001</v>
      </c>
      <c r="AA25" s="11">
        <v>6.9132999999999996</v>
      </c>
      <c r="AB25" s="10">
        <v>100.449</v>
      </c>
      <c r="AC25" s="612"/>
      <c r="AD25" s="11">
        <v>0.41170000000000001</v>
      </c>
      <c r="AE25" s="11">
        <v>1.0203</v>
      </c>
      <c r="AF25" s="11">
        <v>37.0244</v>
      </c>
      <c r="AG25" s="11">
        <v>22.914999999999999</v>
      </c>
      <c r="AH25" s="11">
        <v>53.520463999999997</v>
      </c>
      <c r="AI25" s="11">
        <v>1025.5697</v>
      </c>
      <c r="AJ25" s="11">
        <v>6.3189000000000002</v>
      </c>
      <c r="AK25" s="10">
        <v>91.084999999999994</v>
      </c>
      <c r="AL25" s="612"/>
      <c r="AM25" s="11">
        <v>1.3205</v>
      </c>
      <c r="AN25" s="11">
        <v>1.2091000000000001</v>
      </c>
      <c r="AO25" s="9">
        <v>4.2</v>
      </c>
    </row>
    <row r="26" spans="1:41" ht="15">
      <c r="A26" s="29" t="s">
        <v>20</v>
      </c>
      <c r="B26" s="33">
        <v>43858</v>
      </c>
      <c r="C26" s="511">
        <v>0.74935739109703281</v>
      </c>
      <c r="D26" s="643">
        <v>0.7</v>
      </c>
      <c r="E26" s="9">
        <v>1</v>
      </c>
      <c r="F26" s="116">
        <v>-0.316</v>
      </c>
      <c r="G26" s="116">
        <v>4.9400000000000004</v>
      </c>
      <c r="H26" s="116">
        <v>-0.47899999999999998</v>
      </c>
      <c r="I26" s="589" t="s">
        <v>348</v>
      </c>
      <c r="J26" s="643">
        <v>5</v>
      </c>
      <c r="K26" s="589" t="s">
        <v>349</v>
      </c>
      <c r="L26" s="587">
        <v>1</v>
      </c>
      <c r="M26" s="587">
        <v>16.7</v>
      </c>
      <c r="N26" s="587">
        <v>125</v>
      </c>
      <c r="O26" s="643">
        <v>17</v>
      </c>
      <c r="P26" s="643">
        <v>120</v>
      </c>
      <c r="Q26" s="643">
        <v>0.6</v>
      </c>
      <c r="R26" s="589" t="s">
        <v>326</v>
      </c>
      <c r="S26" s="643">
        <v>0.1</v>
      </c>
      <c r="T26" s="643">
        <v>1.4</v>
      </c>
      <c r="U26" s="643">
        <v>0.13</v>
      </c>
      <c r="V26" s="503">
        <f>'[6]KIC20-4_light'!$I$1074</f>
        <v>8.3849499312367723E-2</v>
      </c>
      <c r="W26" s="11">
        <v>37.006799999999998</v>
      </c>
      <c r="X26" s="11">
        <v>24.190799999999999</v>
      </c>
      <c r="Y26" s="11">
        <v>54.878123000000002</v>
      </c>
      <c r="Z26" s="11">
        <v>1025.1053999999999</v>
      </c>
      <c r="AA26" s="11">
        <v>6.7176999999999998</v>
      </c>
      <c r="AB26" s="10">
        <v>98.980999999999995</v>
      </c>
      <c r="AC26" s="11"/>
      <c r="AD26" s="11">
        <v>0.10050000000000001</v>
      </c>
      <c r="AE26" s="11">
        <v>0.49280000000000002</v>
      </c>
      <c r="AF26" s="11">
        <v>37.030900000000003</v>
      </c>
      <c r="AG26" s="11">
        <v>23.224299999999999</v>
      </c>
      <c r="AH26" s="11">
        <v>53.864347000000002</v>
      </c>
      <c r="AI26" s="11">
        <v>1025.4830999999999</v>
      </c>
      <c r="AJ26" s="11">
        <v>6.2037000000000004</v>
      </c>
      <c r="AK26" s="10">
        <v>89.911000000000001</v>
      </c>
      <c r="AL26" s="11"/>
      <c r="AM26" s="11">
        <v>0.15359999999999999</v>
      </c>
      <c r="AN26" s="11">
        <v>1.4182999999999999</v>
      </c>
      <c r="AO26" s="9">
        <v>7.4</v>
      </c>
    </row>
    <row r="27" spans="1:41" ht="15">
      <c r="A27" s="29" t="s">
        <v>20</v>
      </c>
      <c r="B27" s="33">
        <v>43864</v>
      </c>
      <c r="C27" s="511">
        <v>0.6337488838997889</v>
      </c>
      <c r="D27" s="643">
        <v>0.6</v>
      </c>
      <c r="E27" s="9">
        <v>1</v>
      </c>
      <c r="F27" s="116">
        <v>0.41499999999999998</v>
      </c>
      <c r="G27" s="116">
        <v>3.18</v>
      </c>
      <c r="H27" s="116">
        <v>1.56</v>
      </c>
      <c r="I27" s="589" t="s">
        <v>348</v>
      </c>
      <c r="J27" s="643">
        <v>3</v>
      </c>
      <c r="K27" s="589" t="s">
        <v>349</v>
      </c>
      <c r="L27" s="587">
        <v>1</v>
      </c>
      <c r="M27" s="587">
        <v>13.3</v>
      </c>
      <c r="N27" s="587">
        <v>105</v>
      </c>
      <c r="O27" s="643">
        <v>13</v>
      </c>
      <c r="P27" s="643">
        <v>100</v>
      </c>
      <c r="Q27" s="643">
        <v>0.6</v>
      </c>
      <c r="R27" s="589" t="s">
        <v>326</v>
      </c>
      <c r="S27" s="643">
        <v>0.1</v>
      </c>
      <c r="T27" s="643">
        <v>1.5</v>
      </c>
      <c r="U27" s="643">
        <v>0.09</v>
      </c>
      <c r="V27" s="503">
        <f>'[7]KIC20-5_light'!$I$950</f>
        <v>0.10172043620856511</v>
      </c>
      <c r="W27" s="11">
        <v>36.982100000000003</v>
      </c>
      <c r="X27" s="11">
        <v>22.867899999999999</v>
      </c>
      <c r="Y27" s="11">
        <v>53.407505</v>
      </c>
      <c r="Z27" s="11">
        <v>1025.4775999999999</v>
      </c>
      <c r="AA27" s="11">
        <v>6.8102</v>
      </c>
      <c r="AB27" s="10">
        <v>98.061999999999998</v>
      </c>
      <c r="AC27" s="11">
        <v>8.2140000000000004</v>
      </c>
      <c r="AD27" s="11">
        <v>0.26350000000000001</v>
      </c>
      <c r="AE27" s="11">
        <v>0.81789999999999996</v>
      </c>
      <c r="AF27" s="11">
        <v>37.022300000000001</v>
      </c>
      <c r="AG27" s="11">
        <v>22.481999999999999</v>
      </c>
      <c r="AH27" s="11">
        <v>53.048614000000001</v>
      </c>
      <c r="AI27" s="11">
        <v>1025.6923999999999</v>
      </c>
      <c r="AJ27" s="11">
        <v>6.3505000000000003</v>
      </c>
      <c r="AK27" s="10">
        <v>90.849000000000004</v>
      </c>
      <c r="AL27" s="11">
        <v>8.1760000000000002</v>
      </c>
      <c r="AM27" s="11">
        <v>0.48870000000000002</v>
      </c>
      <c r="AN27" s="11">
        <v>1.0477000000000001</v>
      </c>
      <c r="AO27" s="9">
        <v>6.9</v>
      </c>
    </row>
    <row r="28" spans="1:41" ht="15">
      <c r="A28" s="29" t="s">
        <v>20</v>
      </c>
      <c r="B28" s="33">
        <v>43871</v>
      </c>
      <c r="C28" s="511">
        <v>0.71292907981213371</v>
      </c>
      <c r="D28" s="643">
        <v>0.7</v>
      </c>
      <c r="E28" s="9">
        <v>1</v>
      </c>
      <c r="F28" s="116">
        <v>1.28</v>
      </c>
      <c r="G28" s="116">
        <v>3.94</v>
      </c>
      <c r="H28" s="116">
        <v>1.73</v>
      </c>
      <c r="I28" s="589" t="s">
        <v>348</v>
      </c>
      <c r="J28" s="643">
        <v>4</v>
      </c>
      <c r="K28" s="589" t="s">
        <v>349</v>
      </c>
      <c r="L28" s="587">
        <v>1</v>
      </c>
      <c r="M28" s="587">
        <v>15.5</v>
      </c>
      <c r="N28" s="587">
        <v>121</v>
      </c>
      <c r="O28" s="643">
        <v>16</v>
      </c>
      <c r="P28" s="643">
        <v>120</v>
      </c>
      <c r="Q28" s="643">
        <v>1</v>
      </c>
      <c r="R28" s="589" t="s">
        <v>326</v>
      </c>
      <c r="S28" s="643">
        <v>0.2</v>
      </c>
      <c r="T28" s="643">
        <v>3.1</v>
      </c>
      <c r="U28" s="643">
        <v>0.14000000000000001</v>
      </c>
      <c r="V28" s="503">
        <f>'[8]KIC20-6_light'!$I$1105</f>
        <v>0.10365075003355843</v>
      </c>
      <c r="W28" s="11">
        <v>36.918999999999997</v>
      </c>
      <c r="X28" s="11">
        <v>22.996400000000001</v>
      </c>
      <c r="Y28" s="11">
        <v>53.465679999999999</v>
      </c>
      <c r="Z28" s="11">
        <v>1025.3927000000001</v>
      </c>
      <c r="AA28" s="11">
        <v>6.4132999999999996</v>
      </c>
      <c r="AB28" s="10">
        <v>92.521000000000001</v>
      </c>
      <c r="AC28" s="11">
        <v>8.1820000000000004</v>
      </c>
      <c r="AD28" s="11">
        <v>0.51790000000000003</v>
      </c>
      <c r="AE28" s="11">
        <v>0.98009999999999997</v>
      </c>
      <c r="AF28" s="11">
        <v>36.985500000000002</v>
      </c>
      <c r="AG28" s="11">
        <v>22.453499999999998</v>
      </c>
      <c r="AH28" s="11">
        <v>52.971040000000002</v>
      </c>
      <c r="AI28" s="11">
        <v>1025.6733999999999</v>
      </c>
      <c r="AJ28" s="11">
        <v>6.2530999999999999</v>
      </c>
      <c r="AK28" s="10">
        <v>89.391999999999996</v>
      </c>
      <c r="AL28" s="11">
        <v>8.1630000000000003</v>
      </c>
      <c r="AM28" s="11">
        <v>1.0445</v>
      </c>
      <c r="AN28" s="11">
        <v>1.6402000000000001</v>
      </c>
      <c r="AO28" s="9">
        <v>4.9000000000000004</v>
      </c>
    </row>
    <row r="29" spans="1:41" ht="15">
      <c r="A29" s="29" t="s">
        <v>20</v>
      </c>
      <c r="B29" s="33">
        <v>43878</v>
      </c>
      <c r="C29" s="511">
        <v>0.79064273743583358</v>
      </c>
      <c r="D29" s="643">
        <v>0.8</v>
      </c>
      <c r="E29" s="9">
        <v>1</v>
      </c>
      <c r="F29" s="116">
        <v>0.12</v>
      </c>
      <c r="G29" s="116">
        <v>5.72</v>
      </c>
      <c r="H29" s="116">
        <v>1.53</v>
      </c>
      <c r="I29" s="589" t="s">
        <v>348</v>
      </c>
      <c r="J29" s="643">
        <v>6</v>
      </c>
      <c r="K29" s="589" t="s">
        <v>349</v>
      </c>
      <c r="L29" s="587">
        <v>1</v>
      </c>
      <c r="M29" s="587">
        <v>16.8</v>
      </c>
      <c r="N29" s="587">
        <v>143</v>
      </c>
      <c r="O29" s="643">
        <v>17</v>
      </c>
      <c r="P29" s="643">
        <v>140</v>
      </c>
      <c r="Q29" s="643">
        <v>2.1</v>
      </c>
      <c r="R29" s="589" t="s">
        <v>326</v>
      </c>
      <c r="S29" s="643">
        <v>0.6</v>
      </c>
      <c r="T29" s="643">
        <v>2.4</v>
      </c>
      <c r="U29" s="643">
        <v>0.24</v>
      </c>
      <c r="V29" s="503">
        <f>'[9]KIC20-7_light'!$I$940</f>
        <v>0.13070756164681935</v>
      </c>
      <c r="W29" s="11">
        <v>37.017400000000002</v>
      </c>
      <c r="X29" s="11">
        <v>23.598800000000001</v>
      </c>
      <c r="Y29" s="11">
        <v>54.246733999999996</v>
      </c>
      <c r="Z29" s="11">
        <v>1025.2905000000001</v>
      </c>
      <c r="AA29" s="11">
        <v>6.2789000000000001</v>
      </c>
      <c r="AB29" s="10">
        <v>91.585999999999999</v>
      </c>
      <c r="AC29" s="11">
        <v>8.1430000000000007</v>
      </c>
      <c r="AD29" s="11">
        <v>0.60699999999999998</v>
      </c>
      <c r="AE29" s="11">
        <v>1.2264999999999999</v>
      </c>
      <c r="AF29" s="11">
        <v>37.059399999999997</v>
      </c>
      <c r="AG29" s="11">
        <v>23.1966</v>
      </c>
      <c r="AH29" s="11">
        <v>53.871380000000002</v>
      </c>
      <c r="AI29" s="11">
        <v>1025.5152</v>
      </c>
      <c r="AJ29" s="11">
        <v>5.6620999999999997</v>
      </c>
      <c r="AK29" s="10">
        <v>82.034999999999997</v>
      </c>
      <c r="AL29" s="11">
        <v>8.1170000000000009</v>
      </c>
      <c r="AM29" s="11">
        <v>1.3591</v>
      </c>
      <c r="AN29" s="11">
        <v>2.0506000000000002</v>
      </c>
      <c r="AO29" s="9">
        <v>5.0999999999999996</v>
      </c>
    </row>
    <row r="30" spans="1:41" ht="15">
      <c r="A30" s="29" t="s">
        <v>20</v>
      </c>
      <c r="B30" s="33">
        <v>43885</v>
      </c>
      <c r="C30" s="511">
        <v>1.9256296366167942</v>
      </c>
      <c r="D30" s="643">
        <v>1.9</v>
      </c>
      <c r="E30" s="9">
        <v>1</v>
      </c>
      <c r="F30" s="116">
        <v>1.33</v>
      </c>
      <c r="G30" s="116">
        <v>4.37</v>
      </c>
      <c r="H30" s="116">
        <v>0.68400000000000005</v>
      </c>
      <c r="I30" s="589" t="s">
        <v>348</v>
      </c>
      <c r="J30" s="643">
        <v>4</v>
      </c>
      <c r="K30" s="589" t="s">
        <v>349</v>
      </c>
      <c r="L30" s="587">
        <v>1</v>
      </c>
      <c r="M30" s="587">
        <v>15.6</v>
      </c>
      <c r="N30" s="587">
        <v>129</v>
      </c>
      <c r="O30" s="643">
        <v>16</v>
      </c>
      <c r="P30" s="643">
        <v>130</v>
      </c>
      <c r="Q30" s="643">
        <v>0.7</v>
      </c>
      <c r="R30" s="589" t="s">
        <v>326</v>
      </c>
      <c r="S30" s="643">
        <v>0.1</v>
      </c>
      <c r="T30" s="643">
        <v>1.5</v>
      </c>
      <c r="U30" s="643">
        <v>0.15</v>
      </c>
      <c r="V30" s="503">
        <f>'[10]KIC20-8_lights'!$I$924</f>
        <v>0.12839691601332082</v>
      </c>
      <c r="W30" s="11">
        <v>37.086599999999997</v>
      </c>
      <c r="X30" s="11">
        <v>23.771100000000001</v>
      </c>
      <c r="Y30" s="11">
        <v>54.524498000000001</v>
      </c>
      <c r="Z30" s="11">
        <v>1025.2918999999999</v>
      </c>
      <c r="AA30" s="11">
        <v>6.5311000000000003</v>
      </c>
      <c r="AB30" s="10">
        <v>95.584999999999994</v>
      </c>
      <c r="AC30" s="11">
        <v>8.1389999999999993</v>
      </c>
      <c r="AD30" s="11">
        <v>0.2717</v>
      </c>
      <c r="AE30" s="11">
        <v>0.74509999999999998</v>
      </c>
      <c r="AF30" s="11">
        <v>37.093699999999998</v>
      </c>
      <c r="AG30" s="11">
        <v>23.338100000000001</v>
      </c>
      <c r="AH30" s="11">
        <v>54.069527999999998</v>
      </c>
      <c r="AI30" s="11">
        <v>1025.4999</v>
      </c>
      <c r="AJ30" s="11">
        <v>5.8606999999999996</v>
      </c>
      <c r="AK30" s="10">
        <v>85.138000000000005</v>
      </c>
      <c r="AL30" s="11">
        <v>8.1029999999999998</v>
      </c>
      <c r="AM30" s="11">
        <v>1.1677999999999999</v>
      </c>
      <c r="AN30" s="11">
        <v>1.1890000000000001</v>
      </c>
      <c r="AO30" s="9">
        <v>8.6</v>
      </c>
    </row>
    <row r="31" spans="1:41" ht="15">
      <c r="A31" s="29" t="s">
        <v>20</v>
      </c>
      <c r="B31" s="33">
        <v>43892</v>
      </c>
      <c r="C31" s="511">
        <v>0.76773275693587495</v>
      </c>
      <c r="D31" s="643">
        <v>0.8</v>
      </c>
      <c r="E31" s="9">
        <v>1</v>
      </c>
      <c r="F31" s="116">
        <v>0.66700000000000004</v>
      </c>
      <c r="G31" s="116">
        <v>4.76</v>
      </c>
      <c r="H31" s="116">
        <v>2.12</v>
      </c>
      <c r="I31" s="589" t="s">
        <v>348</v>
      </c>
      <c r="J31" s="643">
        <v>5</v>
      </c>
      <c r="K31" s="643">
        <v>2</v>
      </c>
      <c r="L31" s="587">
        <v>1</v>
      </c>
      <c r="M31" s="587">
        <v>15.1</v>
      </c>
      <c r="N31" s="587">
        <v>126</v>
      </c>
      <c r="O31" s="643">
        <v>15</v>
      </c>
      <c r="P31" s="643">
        <v>130</v>
      </c>
      <c r="Q31" s="643">
        <v>1.4</v>
      </c>
      <c r="R31" s="589" t="s">
        <v>326</v>
      </c>
      <c r="S31" s="643">
        <v>0.3</v>
      </c>
      <c r="T31" s="643">
        <v>2.2999999999999998</v>
      </c>
      <c r="U31" s="643">
        <v>0.2</v>
      </c>
      <c r="V31" s="503">
        <f>'[11]KIC20-9_light'!$I$786</f>
        <v>0.11119068271970178</v>
      </c>
      <c r="W31" s="11">
        <v>36.813600000000001</v>
      </c>
      <c r="X31" s="11">
        <v>22.7195</v>
      </c>
      <c r="Y31" s="11">
        <v>53.031528000000002</v>
      </c>
      <c r="Z31" s="11">
        <v>1025.3932</v>
      </c>
      <c r="AA31" s="11">
        <v>6.5640000000000001</v>
      </c>
      <c r="AB31" s="10">
        <v>94.18</v>
      </c>
      <c r="AC31" s="11">
        <v>8.1319999999999997</v>
      </c>
      <c r="AD31" s="11">
        <v>0.4395</v>
      </c>
      <c r="AE31" s="11">
        <v>1.1065</v>
      </c>
      <c r="AF31" s="11">
        <v>37.088099999999997</v>
      </c>
      <c r="AG31" s="11">
        <v>23.0947</v>
      </c>
      <c r="AH31" s="11">
        <v>53.797457000000001</v>
      </c>
      <c r="AI31" s="11">
        <v>1025.5663999999999</v>
      </c>
      <c r="AJ31" s="11">
        <v>6.6981000000000002</v>
      </c>
      <c r="AK31" s="10">
        <v>96.888999999999996</v>
      </c>
      <c r="AL31" s="11">
        <v>8.1579999999999995</v>
      </c>
      <c r="AM31" s="11">
        <v>0.4425</v>
      </c>
      <c r="AN31" s="11">
        <v>1.99</v>
      </c>
      <c r="AO31" s="9">
        <v>6</v>
      </c>
    </row>
    <row r="32" spans="1:41" ht="15">
      <c r="A32" s="29" t="s">
        <v>20</v>
      </c>
      <c r="B32" s="33">
        <v>43899</v>
      </c>
      <c r="C32" s="532">
        <v>1.9128407002206615</v>
      </c>
      <c r="D32" s="643">
        <v>1.9</v>
      </c>
      <c r="E32" s="9">
        <v>1</v>
      </c>
      <c r="F32" s="116">
        <v>1.1299999999999999</v>
      </c>
      <c r="G32" s="116">
        <v>5.34</v>
      </c>
      <c r="H32" s="116">
        <v>0.69899999999999995</v>
      </c>
      <c r="I32" s="589" t="s">
        <v>348</v>
      </c>
      <c r="J32" s="643">
        <v>5</v>
      </c>
      <c r="K32" s="589" t="s">
        <v>349</v>
      </c>
      <c r="L32" s="587">
        <v>1</v>
      </c>
      <c r="M32" s="587">
        <v>16.600000000000001</v>
      </c>
      <c r="N32" s="587">
        <v>119</v>
      </c>
      <c r="O32" s="643">
        <v>17</v>
      </c>
      <c r="P32" s="643">
        <v>120</v>
      </c>
      <c r="Q32" s="643">
        <v>3.7</v>
      </c>
      <c r="R32" s="589" t="s">
        <v>326</v>
      </c>
      <c r="S32" s="643">
        <v>0.8</v>
      </c>
      <c r="T32" s="643">
        <v>2.2000000000000002</v>
      </c>
      <c r="U32" s="643">
        <v>0.22</v>
      </c>
      <c r="V32" s="503">
        <f>'[12]KIC20-10 light'!$I$626</f>
        <v>0.10836829874262653</v>
      </c>
      <c r="W32" s="11">
        <v>36.988700000000001</v>
      </c>
      <c r="X32" s="11">
        <v>23.2849</v>
      </c>
      <c r="Y32" s="11">
        <v>53.868254</v>
      </c>
      <c r="Z32" s="11">
        <v>1025.3611000000001</v>
      </c>
      <c r="AA32" s="11">
        <v>6.7004999999999999</v>
      </c>
      <c r="AB32" s="10">
        <v>97.188000000000002</v>
      </c>
      <c r="AC32" s="11">
        <v>8.1470000000000002</v>
      </c>
      <c r="AD32" s="11">
        <v>8.3599999999999994E-2</v>
      </c>
      <c r="AE32" s="11">
        <v>1.2742</v>
      </c>
      <c r="AF32" s="11">
        <v>37.083799999999997</v>
      </c>
      <c r="AG32" s="11">
        <v>23.061699999999998</v>
      </c>
      <c r="AH32" s="11">
        <v>53.756017</v>
      </c>
      <c r="AI32" s="11">
        <v>1025.5725</v>
      </c>
      <c r="AJ32" s="11">
        <v>6.0483000000000002</v>
      </c>
      <c r="AK32" s="10">
        <v>87.436999999999998</v>
      </c>
      <c r="AL32" s="11">
        <v>8.1419999999999995</v>
      </c>
      <c r="AM32" s="11">
        <v>0.40629999999999999</v>
      </c>
      <c r="AN32" s="11">
        <v>2.8426999999999998</v>
      </c>
      <c r="AO32" s="9">
        <v>6</v>
      </c>
    </row>
    <row r="33" spans="1:41" ht="15">
      <c r="A33" s="29" t="s">
        <v>20</v>
      </c>
      <c r="B33" s="33">
        <v>43906</v>
      </c>
      <c r="C33" s="532">
        <v>2.9710265736518147</v>
      </c>
      <c r="D33" s="643">
        <v>3</v>
      </c>
      <c r="E33" s="9">
        <v>1</v>
      </c>
      <c r="F33" s="116">
        <v>1.52</v>
      </c>
      <c r="G33" s="116">
        <v>3.21</v>
      </c>
      <c r="H33" s="116">
        <v>1.31</v>
      </c>
      <c r="I33" s="589" t="s">
        <v>348</v>
      </c>
      <c r="J33" s="643">
        <v>3</v>
      </c>
      <c r="K33" s="589" t="s">
        <v>349</v>
      </c>
      <c r="L33" s="587">
        <v>1</v>
      </c>
      <c r="M33" s="587">
        <v>16.100000000000001</v>
      </c>
      <c r="N33" s="587">
        <v>124</v>
      </c>
      <c r="O33" s="643">
        <v>16</v>
      </c>
      <c r="P33" s="643">
        <v>120</v>
      </c>
      <c r="Q33" s="643">
        <v>1</v>
      </c>
      <c r="R33" s="589" t="s">
        <v>326</v>
      </c>
      <c r="S33" s="643">
        <v>0.2</v>
      </c>
      <c r="T33" s="643">
        <v>1.2</v>
      </c>
      <c r="U33" s="643">
        <v>0.11</v>
      </c>
      <c r="V33" s="503">
        <f>'[13]KIC20-11_LIght'!$I$1030</f>
        <v>7.6608926865805504E-2</v>
      </c>
      <c r="W33" s="11">
        <v>37.028799999999997</v>
      </c>
      <c r="X33" s="11">
        <v>23.7407</v>
      </c>
      <c r="Y33" s="11">
        <v>54.415951999999997</v>
      </c>
      <c r="Z33" s="11">
        <v>1025.2565</v>
      </c>
      <c r="AA33" s="11">
        <v>6.6416000000000004</v>
      </c>
      <c r="AB33" s="10">
        <v>97.117999999999995</v>
      </c>
      <c r="AC33" s="11">
        <v>8.1609999999999996</v>
      </c>
      <c r="AD33" s="11">
        <v>0.26910000000000001</v>
      </c>
      <c r="AE33" s="11">
        <v>0.75129999999999997</v>
      </c>
      <c r="AF33" s="11">
        <v>37.055500000000002</v>
      </c>
      <c r="AG33" s="11">
        <v>23.334</v>
      </c>
      <c r="AH33" s="11">
        <v>54.015892000000001</v>
      </c>
      <c r="AI33" s="11">
        <v>1025.4729</v>
      </c>
      <c r="AJ33" s="11">
        <v>6.0068000000000001</v>
      </c>
      <c r="AK33" s="10">
        <v>87.234999999999999</v>
      </c>
      <c r="AL33" s="11">
        <v>8.1310000000000002</v>
      </c>
      <c r="AM33" s="11">
        <v>1.5096000000000001</v>
      </c>
      <c r="AN33" s="11">
        <v>2.1682000000000001</v>
      </c>
      <c r="AO33" s="9">
        <v>12.1</v>
      </c>
    </row>
    <row r="34" spans="1:41" ht="15">
      <c r="A34" s="29" t="s">
        <v>20</v>
      </c>
      <c r="B34" s="33">
        <v>43920</v>
      </c>
      <c r="C34" s="532">
        <v>3.3855740021153902</v>
      </c>
      <c r="D34" s="643">
        <v>3.4</v>
      </c>
      <c r="E34" s="9">
        <v>1</v>
      </c>
      <c r="F34" s="116">
        <v>3.22</v>
      </c>
      <c r="G34" s="116">
        <v>6.21</v>
      </c>
      <c r="H34" s="116">
        <v>2.59</v>
      </c>
      <c r="I34" s="643">
        <v>3</v>
      </c>
      <c r="J34" s="643">
        <v>6</v>
      </c>
      <c r="K34" s="643">
        <v>3</v>
      </c>
      <c r="L34" s="587">
        <v>1</v>
      </c>
      <c r="M34" s="587">
        <v>13.6</v>
      </c>
      <c r="N34" s="587">
        <v>107</v>
      </c>
      <c r="O34" s="643">
        <v>14</v>
      </c>
      <c r="P34" s="643">
        <v>110</v>
      </c>
      <c r="Q34" s="643">
        <v>1.1000000000000001</v>
      </c>
      <c r="R34" s="589" t="s">
        <v>326</v>
      </c>
      <c r="S34" s="643">
        <v>0.2</v>
      </c>
      <c r="T34" s="643">
        <v>2.1</v>
      </c>
      <c r="U34" s="643">
        <v>0.15</v>
      </c>
      <c r="V34" s="503">
        <f>'[14]KIC20-12_light'!$I$569</f>
        <v>0.11050248773489056</v>
      </c>
      <c r="W34" s="11">
        <v>36.658000000000001</v>
      </c>
      <c r="X34" s="11">
        <v>22.4129</v>
      </c>
      <c r="Y34" s="11">
        <v>52.503366</v>
      </c>
      <c r="Z34" s="11">
        <v>1025.3624</v>
      </c>
      <c r="AA34" s="11">
        <v>6.3261000000000003</v>
      </c>
      <c r="AB34" s="10">
        <v>90.197999999999993</v>
      </c>
      <c r="AC34" s="11">
        <v>8.1660000000000004</v>
      </c>
      <c r="AD34" s="11">
        <v>0.56979999999999997</v>
      </c>
      <c r="AE34" s="11">
        <v>1.2521</v>
      </c>
      <c r="AF34" s="11">
        <v>36.641399999999997</v>
      </c>
      <c r="AG34" s="11">
        <v>21.8216</v>
      </c>
      <c r="AH34" s="11">
        <v>51.857284</v>
      </c>
      <c r="AI34" s="11">
        <v>1025.5938000000001</v>
      </c>
      <c r="AJ34" s="11">
        <v>5.7553999999999998</v>
      </c>
      <c r="AK34" s="10">
        <v>81.201999999999998</v>
      </c>
      <c r="AL34" s="11">
        <v>8.1289999999999996</v>
      </c>
      <c r="AM34" s="11">
        <v>0.97030000000000005</v>
      </c>
      <c r="AN34" s="11">
        <v>1.5418000000000001</v>
      </c>
      <c r="AO34" s="9">
        <v>4.9000000000000004</v>
      </c>
    </row>
    <row r="35" spans="1:41" ht="15">
      <c r="A35" s="29" t="s">
        <v>184</v>
      </c>
      <c r="B35" s="33">
        <v>43801</v>
      </c>
      <c r="C35" s="511">
        <v>0.46694035060089578</v>
      </c>
      <c r="D35" s="589" t="s">
        <v>350</v>
      </c>
      <c r="E35" s="31">
        <v>1</v>
      </c>
      <c r="F35" s="9">
        <v>-0.48299999999999998</v>
      </c>
      <c r="G35" s="9">
        <v>3.24</v>
      </c>
      <c r="H35" s="9">
        <v>1.1100000000000001</v>
      </c>
      <c r="I35" s="589" t="s">
        <v>348</v>
      </c>
      <c r="J35" s="643">
        <v>3</v>
      </c>
      <c r="K35" s="589" t="s">
        <v>349</v>
      </c>
      <c r="L35" s="587">
        <v>1</v>
      </c>
      <c r="M35" s="587">
        <v>12.5</v>
      </c>
      <c r="N35" s="587">
        <v>149</v>
      </c>
      <c r="O35" s="643">
        <v>12</v>
      </c>
      <c r="P35" s="643">
        <v>150</v>
      </c>
      <c r="Q35" s="643">
        <v>0.6</v>
      </c>
      <c r="R35" s="589" t="s">
        <v>326</v>
      </c>
      <c r="S35" s="643">
        <v>0.1</v>
      </c>
      <c r="T35" s="32"/>
      <c r="U35" s="32"/>
      <c r="V35" s="503">
        <f>'[1]KIC19-13_light'!$I$479</f>
        <v>8.3017311024509641E-2</v>
      </c>
      <c r="W35" s="11">
        <v>36.185899999999997</v>
      </c>
      <c r="X35" s="11">
        <v>21.205400000000001</v>
      </c>
      <c r="Y35" s="11">
        <v>50.626283000000001</v>
      </c>
      <c r="Z35" s="11">
        <v>1025.3432</v>
      </c>
      <c r="AA35" s="11">
        <v>7.1318999999999999</v>
      </c>
      <c r="AB35" s="10">
        <v>99.257999999999996</v>
      </c>
      <c r="AC35" s="11">
        <v>8.1479999999999997</v>
      </c>
      <c r="AD35" s="11">
        <v>0.26469999999999999</v>
      </c>
      <c r="AE35" s="11">
        <v>0.75180000000000002</v>
      </c>
      <c r="AF35" s="11">
        <v>36.907800000000002</v>
      </c>
      <c r="AG35" s="11">
        <v>21.4482</v>
      </c>
      <c r="AH35" s="11">
        <v>51.787086000000002</v>
      </c>
      <c r="AI35" s="11">
        <v>1025.8642</v>
      </c>
      <c r="AJ35" s="11">
        <v>6.7937000000000003</v>
      </c>
      <c r="AK35" s="10">
        <v>95.364999999999995</v>
      </c>
      <c r="AL35" s="11">
        <v>8.1140000000000008</v>
      </c>
      <c r="AM35" s="11">
        <v>0.37790000000000001</v>
      </c>
      <c r="AN35" s="11">
        <v>1.2485999999999999</v>
      </c>
      <c r="AO35" s="9">
        <v>8.1</v>
      </c>
    </row>
    <row r="36" spans="1:41" ht="15">
      <c r="A36" s="29" t="s">
        <v>184</v>
      </c>
      <c r="B36" s="33">
        <v>43808</v>
      </c>
      <c r="C36" s="511">
        <v>3.2180754185010958</v>
      </c>
      <c r="D36" s="643">
        <v>3.2</v>
      </c>
      <c r="E36" s="9">
        <v>1</v>
      </c>
      <c r="F36" s="116">
        <v>3.28</v>
      </c>
      <c r="G36" s="116">
        <v>7.36</v>
      </c>
      <c r="H36" s="116">
        <v>1.55</v>
      </c>
      <c r="I36" s="643">
        <v>3</v>
      </c>
      <c r="J36" s="643">
        <v>7</v>
      </c>
      <c r="K36" s="589" t="s">
        <v>349</v>
      </c>
      <c r="L36" s="587">
        <v>1</v>
      </c>
      <c r="M36" s="587">
        <v>18.899999999999999</v>
      </c>
      <c r="N36" s="587">
        <v>158</v>
      </c>
      <c r="O36" s="643">
        <v>19</v>
      </c>
      <c r="P36" s="643">
        <v>160</v>
      </c>
      <c r="Q36" s="643">
        <v>0.9</v>
      </c>
      <c r="R36" s="589" t="s">
        <v>326</v>
      </c>
      <c r="S36" s="643">
        <v>0.2</v>
      </c>
      <c r="T36" s="32"/>
      <c r="U36" s="32"/>
      <c r="V36" s="503">
        <f>'[2]KIC19-14_light'!$I$519</f>
        <v>0.10022261854716993</v>
      </c>
      <c r="W36" s="11">
        <v>36.0214</v>
      </c>
      <c r="X36" s="11">
        <v>22.5045</v>
      </c>
      <c r="Y36" s="11">
        <v>51.789839000000001</v>
      </c>
      <c r="Z36" s="11">
        <v>1024.8559</v>
      </c>
      <c r="AA36" s="11">
        <v>7.3076999999999996</v>
      </c>
      <c r="AB36" s="10">
        <v>103.977</v>
      </c>
      <c r="AC36" s="11">
        <v>8.14</v>
      </c>
      <c r="AD36" s="11">
        <v>0.62290000000000001</v>
      </c>
      <c r="AE36" s="11">
        <v>1.0880000000000001</v>
      </c>
      <c r="AF36" s="11">
        <v>37.212800000000001</v>
      </c>
      <c r="AG36" s="11">
        <v>22.8611</v>
      </c>
      <c r="AH36" s="11">
        <v>53.699792000000002</v>
      </c>
      <c r="AI36" s="11">
        <v>1025.6957</v>
      </c>
      <c r="AJ36" s="11">
        <v>6.8897000000000004</v>
      </c>
      <c r="AK36" s="10">
        <v>99.328000000000003</v>
      </c>
      <c r="AL36" s="11">
        <v>8.1110000000000007</v>
      </c>
      <c r="AM36" s="11">
        <v>1.0745</v>
      </c>
      <c r="AN36" s="11">
        <v>1.3439000000000001</v>
      </c>
      <c r="AO36" s="9">
        <v>6</v>
      </c>
    </row>
    <row r="37" spans="1:41" ht="15">
      <c r="A37" s="29" t="s">
        <v>184</v>
      </c>
      <c r="B37" s="33">
        <v>43815</v>
      </c>
      <c r="C37" s="511">
        <v>0.99319177304147943</v>
      </c>
      <c r="D37" s="643">
        <v>1</v>
      </c>
      <c r="E37" s="9">
        <v>1</v>
      </c>
      <c r="F37" s="116">
        <v>0.85599999999999998</v>
      </c>
      <c r="G37" s="116">
        <v>4.1399999999999997</v>
      </c>
      <c r="H37" s="116">
        <v>2.08</v>
      </c>
      <c r="I37" s="589" t="s">
        <v>348</v>
      </c>
      <c r="J37" s="643">
        <v>4</v>
      </c>
      <c r="K37" s="643">
        <v>2</v>
      </c>
      <c r="L37" s="587">
        <v>1</v>
      </c>
      <c r="M37" s="587">
        <v>14.1</v>
      </c>
      <c r="N37" s="587">
        <v>104</v>
      </c>
      <c r="O37" s="643">
        <v>14</v>
      </c>
      <c r="P37" s="643">
        <v>100</v>
      </c>
      <c r="Q37" s="643">
        <v>0.5</v>
      </c>
      <c r="R37" s="589" t="s">
        <v>326</v>
      </c>
      <c r="S37" s="589" t="s">
        <v>326</v>
      </c>
      <c r="T37" s="32"/>
      <c r="U37" s="32"/>
      <c r="V37" s="503">
        <f>'[15]KIC19-15_light'!$I$502</f>
        <v>8.2540715949056695E-2</v>
      </c>
      <c r="W37" s="11">
        <v>36.426499999999997</v>
      </c>
      <c r="X37" s="11">
        <v>24.337800000000001</v>
      </c>
      <c r="Y37" s="11">
        <v>54.272596999999998</v>
      </c>
      <c r="Z37" s="11">
        <v>1024.6221</v>
      </c>
      <c r="AA37" s="11">
        <v>6.9309000000000003</v>
      </c>
      <c r="AB37" s="11">
        <v>102.04</v>
      </c>
      <c r="AC37" s="11">
        <v>8.0809999999999995</v>
      </c>
      <c r="AD37" s="11">
        <v>0.10249999999999999</v>
      </c>
      <c r="AE37" s="11">
        <v>0.56599999999999995</v>
      </c>
      <c r="AF37" s="11">
        <v>37.3063</v>
      </c>
      <c r="AG37" s="11">
        <v>23.941099999999999</v>
      </c>
      <c r="AH37" s="11">
        <v>55.001646999999998</v>
      </c>
      <c r="AI37" s="11">
        <v>1025.4483</v>
      </c>
      <c r="AJ37" s="11">
        <v>7.0987</v>
      </c>
      <c r="AK37" s="11">
        <v>104.328</v>
      </c>
      <c r="AL37" s="11">
        <v>8.0489999999999995</v>
      </c>
      <c r="AM37" s="11">
        <v>0.4793</v>
      </c>
      <c r="AN37" s="11">
        <v>0.83360000000000001</v>
      </c>
      <c r="AO37" s="11">
        <v>10.199999999999999</v>
      </c>
    </row>
    <row r="38" spans="1:41" ht="15">
      <c r="A38" s="29" t="s">
        <v>184</v>
      </c>
      <c r="B38" s="33">
        <v>43822</v>
      </c>
      <c r="C38" s="511">
        <v>0.77812397249816578</v>
      </c>
      <c r="D38" s="643">
        <v>0.8</v>
      </c>
      <c r="E38" s="9">
        <v>1</v>
      </c>
      <c r="F38" s="116">
        <v>0.247</v>
      </c>
      <c r="G38" s="116">
        <v>3.66</v>
      </c>
      <c r="H38" s="116">
        <v>1.1299999999999999</v>
      </c>
      <c r="I38" s="589" t="s">
        <v>348</v>
      </c>
      <c r="J38" s="643">
        <v>4</v>
      </c>
      <c r="K38" s="589" t="s">
        <v>349</v>
      </c>
      <c r="L38" s="587">
        <v>1</v>
      </c>
      <c r="M38" s="587">
        <v>13</v>
      </c>
      <c r="N38" s="587">
        <v>118</v>
      </c>
      <c r="O38" s="643">
        <v>13</v>
      </c>
      <c r="P38" s="643">
        <v>120</v>
      </c>
      <c r="Q38" s="643">
        <v>1</v>
      </c>
      <c r="R38" s="589" t="s">
        <v>326</v>
      </c>
      <c r="S38" s="643">
        <v>0.2</v>
      </c>
      <c r="T38" s="32"/>
      <c r="U38" s="32"/>
      <c r="V38" s="503">
        <f>'[3]KIC19-16_LIGHT'!$I$347</f>
        <v>0.11200547730212955</v>
      </c>
      <c r="W38" s="11">
        <v>36.357399999999998</v>
      </c>
      <c r="X38" s="11">
        <v>23.495999999999999</v>
      </c>
      <c r="Y38" s="11">
        <v>53.277473000000001</v>
      </c>
      <c r="Z38" s="11">
        <v>1024.8198</v>
      </c>
      <c r="AA38" s="11">
        <v>6.6981000000000002</v>
      </c>
      <c r="AB38" s="10">
        <v>97.155000000000001</v>
      </c>
      <c r="AC38" s="11">
        <v>8.14</v>
      </c>
      <c r="AD38" s="11">
        <v>0.216</v>
      </c>
      <c r="AE38" s="11">
        <v>0.97909999999999997</v>
      </c>
      <c r="AF38" s="11">
        <v>37.288800000000002</v>
      </c>
      <c r="AG38" s="11">
        <v>24.108599999999999</v>
      </c>
      <c r="AH38" s="11">
        <v>55.162559000000002</v>
      </c>
      <c r="AI38" s="11">
        <v>1025.3841</v>
      </c>
      <c r="AJ38" s="11">
        <v>6.6890999999999998</v>
      </c>
      <c r="AK38" s="10">
        <v>98.581999999999994</v>
      </c>
      <c r="AL38" s="11">
        <v>8.0920000000000005</v>
      </c>
      <c r="AM38" s="11">
        <v>0.32119999999999999</v>
      </c>
      <c r="AN38" s="11">
        <v>1.2131000000000001</v>
      </c>
      <c r="AO38" s="9">
        <v>6.6</v>
      </c>
    </row>
    <row r="39" spans="1:41" ht="15">
      <c r="A39" s="29" t="s">
        <v>184</v>
      </c>
      <c r="B39" s="33">
        <v>43836</v>
      </c>
      <c r="C39" s="511">
        <v>0.5380505022374652</v>
      </c>
      <c r="D39" s="643">
        <v>0.5</v>
      </c>
      <c r="E39" s="31">
        <v>1</v>
      </c>
      <c r="F39" s="116">
        <v>-0.53400000000000003</v>
      </c>
      <c r="G39" s="116">
        <v>3.06</v>
      </c>
      <c r="H39" s="116">
        <v>1.02</v>
      </c>
      <c r="I39" s="589" t="s">
        <v>348</v>
      </c>
      <c r="J39" s="643">
        <v>3</v>
      </c>
      <c r="K39" s="589" t="s">
        <v>349</v>
      </c>
      <c r="L39" s="587">
        <v>1</v>
      </c>
      <c r="M39" s="587">
        <v>13.5</v>
      </c>
      <c r="N39" s="587">
        <v>119</v>
      </c>
      <c r="O39" s="643">
        <v>14</v>
      </c>
      <c r="P39" s="643">
        <v>120</v>
      </c>
      <c r="Q39" s="643">
        <v>0.7</v>
      </c>
      <c r="R39" s="589" t="s">
        <v>326</v>
      </c>
      <c r="S39" s="643">
        <v>0.2</v>
      </c>
      <c r="T39" s="32"/>
      <c r="U39" s="32"/>
      <c r="V39" s="503">
        <f>'[4]KIC20-1_light'!$I$401</f>
        <v>8.0240707792679097E-2</v>
      </c>
      <c r="W39" s="11">
        <v>36.723399999999998</v>
      </c>
      <c r="X39" s="11">
        <v>22.906600000000001</v>
      </c>
      <c r="Y39" s="11">
        <v>53.117522000000001</v>
      </c>
      <c r="Z39" s="11">
        <v>1025.2696000000001</v>
      </c>
      <c r="AA39" s="11">
        <v>6.8638000000000003</v>
      </c>
      <c r="AB39" s="10">
        <v>98.751999999999995</v>
      </c>
      <c r="AC39" s="11">
        <v>8.18</v>
      </c>
      <c r="AD39" s="11">
        <v>0.31269999999999998</v>
      </c>
      <c r="AE39" s="11">
        <v>0.90839999999999999</v>
      </c>
      <c r="AF39" s="11">
        <v>37.447499999999998</v>
      </c>
      <c r="AG39" s="11">
        <v>23.368500000000001</v>
      </c>
      <c r="AH39" s="11">
        <v>54.556365999999997</v>
      </c>
      <c r="AI39" s="11">
        <v>1025.7248</v>
      </c>
      <c r="AJ39" s="11">
        <v>6.7629999999999999</v>
      </c>
      <c r="AK39" s="10">
        <v>98.498999999999995</v>
      </c>
      <c r="AL39" s="11">
        <v>8.1509999999999998</v>
      </c>
      <c r="AM39" s="11">
        <v>0.85660000000000003</v>
      </c>
      <c r="AN39" s="11">
        <v>1.0201</v>
      </c>
      <c r="AO39" s="9">
        <v>9.5</v>
      </c>
    </row>
    <row r="40" spans="1:41" ht="15">
      <c r="A40" s="29" t="s">
        <v>184</v>
      </c>
      <c r="B40" s="33">
        <v>43843</v>
      </c>
      <c r="C40" s="511">
        <v>0.53604808292743455</v>
      </c>
      <c r="D40" s="643">
        <v>0.5</v>
      </c>
      <c r="E40" s="31">
        <v>1</v>
      </c>
      <c r="F40" s="116">
        <v>-0.248</v>
      </c>
      <c r="G40" s="116">
        <v>2.0299999999999998</v>
      </c>
      <c r="H40" s="116">
        <v>0.69899999999999995</v>
      </c>
      <c r="I40" s="589" t="s">
        <v>348</v>
      </c>
      <c r="J40" s="643">
        <v>2</v>
      </c>
      <c r="K40" s="589" t="s">
        <v>349</v>
      </c>
      <c r="L40" s="587">
        <v>1</v>
      </c>
      <c r="M40" s="587">
        <v>13.2</v>
      </c>
      <c r="N40" s="587">
        <v>114</v>
      </c>
      <c r="O40" s="643">
        <v>13</v>
      </c>
      <c r="P40" s="643">
        <v>110</v>
      </c>
      <c r="Q40" s="643">
        <v>0.8</v>
      </c>
      <c r="R40" s="589" t="s">
        <v>326</v>
      </c>
      <c r="S40" s="643">
        <v>0.2</v>
      </c>
      <c r="T40" s="32"/>
      <c r="U40" s="32"/>
      <c r="V40" s="503">
        <v>0.10605883411695928</v>
      </c>
      <c r="W40" s="11">
        <v>36.9253</v>
      </c>
      <c r="X40" s="11">
        <v>22.911100000000001</v>
      </c>
      <c r="Y40" s="11">
        <v>53.381380999999998</v>
      </c>
      <c r="Z40" s="11">
        <v>1025.4218000000001</v>
      </c>
      <c r="AA40" s="11">
        <v>6.8532999999999999</v>
      </c>
      <c r="AB40" s="10">
        <v>98.724999999999994</v>
      </c>
      <c r="AC40" s="612"/>
      <c r="AD40" s="11">
        <v>0.34350000000000003</v>
      </c>
      <c r="AE40" s="11">
        <v>0.87519999999999998</v>
      </c>
      <c r="AF40" s="11">
        <v>37.780299999999997</v>
      </c>
      <c r="AG40" s="11">
        <v>23.165500000000002</v>
      </c>
      <c r="AH40" s="11">
        <v>54.761130000000001</v>
      </c>
      <c r="AI40" s="11">
        <v>1026.0358000000001</v>
      </c>
      <c r="AJ40" s="11">
        <v>6.7041000000000004</v>
      </c>
      <c r="AK40" s="10">
        <v>97.486000000000004</v>
      </c>
      <c r="AL40" s="612"/>
      <c r="AM40" s="11">
        <v>0.70009999999999994</v>
      </c>
      <c r="AN40" s="11">
        <v>1.3191999999999999</v>
      </c>
      <c r="AO40" s="9">
        <v>5.2</v>
      </c>
    </row>
    <row r="41" spans="1:41" ht="15">
      <c r="A41" s="29" t="s">
        <v>184</v>
      </c>
      <c r="B41" s="33">
        <v>43850</v>
      </c>
      <c r="C41" s="511">
        <v>1.0602939227240338</v>
      </c>
      <c r="D41" s="643">
        <v>1.1000000000000001</v>
      </c>
      <c r="E41" s="9">
        <v>1</v>
      </c>
      <c r="F41" s="116">
        <v>-0.46800000000000003</v>
      </c>
      <c r="G41" s="116">
        <v>3.64</v>
      </c>
      <c r="H41" s="116">
        <v>-2.81E-2</v>
      </c>
      <c r="I41" s="589" t="s">
        <v>348</v>
      </c>
      <c r="J41" s="643">
        <v>4</v>
      </c>
      <c r="K41" s="589" t="s">
        <v>349</v>
      </c>
      <c r="L41" s="587">
        <v>1</v>
      </c>
      <c r="M41" s="587">
        <v>15.2</v>
      </c>
      <c r="N41" s="587">
        <v>127</v>
      </c>
      <c r="O41" s="643">
        <v>15</v>
      </c>
      <c r="P41" s="643">
        <v>130</v>
      </c>
      <c r="Q41" s="643">
        <v>1.5</v>
      </c>
      <c r="R41" s="589" t="s">
        <v>326</v>
      </c>
      <c r="S41" s="643">
        <v>0.3</v>
      </c>
      <c r="T41" s="32"/>
      <c r="U41" s="32"/>
      <c r="V41" s="503">
        <v>0.11913961284531428</v>
      </c>
      <c r="W41" s="11">
        <v>36.978999999999999</v>
      </c>
      <c r="X41" s="11">
        <v>23.380099999999999</v>
      </c>
      <c r="Y41" s="11">
        <v>53.959077999999998</v>
      </c>
      <c r="Z41" s="11">
        <v>1025.3251</v>
      </c>
      <c r="AA41" s="11">
        <v>6.8167999999999997</v>
      </c>
      <c r="AB41" s="10">
        <v>99.034000000000006</v>
      </c>
      <c r="AC41" s="612"/>
      <c r="AD41" s="11">
        <v>0.70499999999999996</v>
      </c>
      <c r="AE41" s="11">
        <v>1.2466999999999999</v>
      </c>
      <c r="AF41" s="11">
        <v>37.638199999999998</v>
      </c>
      <c r="AG41" s="11">
        <v>23.383900000000001</v>
      </c>
      <c r="AH41" s="11">
        <v>54.819538999999999</v>
      </c>
      <c r="AI41" s="11">
        <v>1025.8652</v>
      </c>
      <c r="AJ41" s="11">
        <v>6.7712000000000003</v>
      </c>
      <c r="AK41" s="10">
        <v>98.753</v>
      </c>
      <c r="AL41" s="612"/>
      <c r="AM41" s="11">
        <v>1.2141</v>
      </c>
      <c r="AN41" s="11">
        <v>1.8794999999999999</v>
      </c>
      <c r="AO41" s="11">
        <v>5.0999999999999996</v>
      </c>
    </row>
    <row r="42" spans="1:41" ht="15">
      <c r="A42" s="29" t="s">
        <v>184</v>
      </c>
      <c r="B42" s="33">
        <v>43858</v>
      </c>
      <c r="C42" s="511">
        <v>0.72565778385010116</v>
      </c>
      <c r="D42" s="643">
        <v>0.7</v>
      </c>
      <c r="E42" s="9">
        <v>1</v>
      </c>
      <c r="F42" s="116">
        <v>3.3599999999999998E-2</v>
      </c>
      <c r="G42" s="116">
        <v>3.77</v>
      </c>
      <c r="H42" s="116">
        <v>-9.4100000000000003E-2</v>
      </c>
      <c r="I42" s="589" t="s">
        <v>348</v>
      </c>
      <c r="J42" s="643">
        <v>4</v>
      </c>
      <c r="K42" s="589" t="s">
        <v>349</v>
      </c>
      <c r="L42" s="587">
        <v>1</v>
      </c>
      <c r="M42" s="587">
        <v>13.5</v>
      </c>
      <c r="N42" s="587">
        <v>108</v>
      </c>
      <c r="O42" s="643">
        <v>14</v>
      </c>
      <c r="P42" s="643">
        <v>110</v>
      </c>
      <c r="Q42" s="643">
        <v>0.4</v>
      </c>
      <c r="R42" s="589" t="s">
        <v>326</v>
      </c>
      <c r="S42" s="589" t="s">
        <v>326</v>
      </c>
      <c r="T42" s="32"/>
      <c r="U42" s="32"/>
      <c r="V42" s="503">
        <f>'[6]KIC20-4_light'!$I$382</f>
        <v>8.5559818393116507E-2</v>
      </c>
      <c r="W42" s="11">
        <v>37.121099999999998</v>
      </c>
      <c r="X42" s="11">
        <v>24.4757</v>
      </c>
      <c r="Y42" s="11">
        <v>55.340325999999997</v>
      </c>
      <c r="Z42" s="11">
        <v>1025.106</v>
      </c>
      <c r="AA42" s="11">
        <v>6.82</v>
      </c>
      <c r="AB42" s="10">
        <v>101.045</v>
      </c>
      <c r="AC42" s="11"/>
      <c r="AD42" s="11">
        <v>0.26019999999999999</v>
      </c>
      <c r="AE42" s="11">
        <v>0.59430000000000005</v>
      </c>
      <c r="AF42" s="11">
        <v>37.904699999999998</v>
      </c>
      <c r="AG42" s="11">
        <v>24.226099999999999</v>
      </c>
      <c r="AH42" s="11">
        <v>56.100006999999998</v>
      </c>
      <c r="AI42" s="11">
        <v>1025.8155999999999</v>
      </c>
      <c r="AJ42" s="11">
        <v>6.7161999999999997</v>
      </c>
      <c r="AK42" s="10">
        <v>99.531000000000006</v>
      </c>
      <c r="AL42" s="11"/>
      <c r="AM42" s="11">
        <v>0.34289999999999998</v>
      </c>
      <c r="AN42" s="11">
        <v>0.97929999999999995</v>
      </c>
      <c r="AO42" s="589" t="s">
        <v>461</v>
      </c>
    </row>
    <row r="43" spans="1:41" ht="15">
      <c r="A43" s="29" t="s">
        <v>184</v>
      </c>
      <c r="B43" s="33">
        <v>43864</v>
      </c>
      <c r="C43" s="511">
        <v>2.4435837837857624</v>
      </c>
      <c r="D43" s="643">
        <v>2.4</v>
      </c>
      <c r="E43" s="9">
        <v>1</v>
      </c>
      <c r="F43" s="116">
        <v>1.66</v>
      </c>
      <c r="G43" s="116">
        <v>3.32</v>
      </c>
      <c r="H43" s="116">
        <v>1.29</v>
      </c>
      <c r="I43" s="589" t="s">
        <v>348</v>
      </c>
      <c r="J43" s="643">
        <v>3</v>
      </c>
      <c r="K43" s="589" t="s">
        <v>349</v>
      </c>
      <c r="L43" s="587">
        <v>1</v>
      </c>
      <c r="M43" s="587">
        <v>15.5</v>
      </c>
      <c r="N43" s="587">
        <v>124</v>
      </c>
      <c r="O43" s="643">
        <v>16</v>
      </c>
      <c r="P43" s="643">
        <v>120</v>
      </c>
      <c r="Q43" s="643">
        <v>0.9</v>
      </c>
      <c r="R43" s="589" t="s">
        <v>326</v>
      </c>
      <c r="S43" s="643">
        <v>0.2</v>
      </c>
      <c r="T43" s="32"/>
      <c r="U43" s="32"/>
      <c r="V43" s="503">
        <f>'[7]KIC20-5_light'!$I$403</f>
        <v>0.1420159851137876</v>
      </c>
      <c r="W43" s="11">
        <v>37.279000000000003</v>
      </c>
      <c r="X43" s="11">
        <v>23.376300000000001</v>
      </c>
      <c r="Y43" s="11">
        <v>54.342967999999999</v>
      </c>
      <c r="Z43" s="11">
        <v>1025.5544</v>
      </c>
      <c r="AA43" s="11">
        <v>6.7039</v>
      </c>
      <c r="AB43" s="10">
        <v>97.555999999999997</v>
      </c>
      <c r="AC43" s="11">
        <v>8.1709999999999994</v>
      </c>
      <c r="AD43" s="11">
        <v>0.4002</v>
      </c>
      <c r="AE43" s="11">
        <v>0.87829999999999997</v>
      </c>
      <c r="AF43" s="11">
        <v>37.829099999999997</v>
      </c>
      <c r="AG43" s="11">
        <v>23.582100000000001</v>
      </c>
      <c r="AH43" s="11">
        <v>55.285440999999999</v>
      </c>
      <c r="AI43" s="11">
        <v>1025.9509</v>
      </c>
      <c r="AJ43" s="11">
        <v>6.5660999999999996</v>
      </c>
      <c r="AK43" s="10">
        <v>96.197000000000003</v>
      </c>
      <c r="AL43" s="11">
        <v>8.1359999999999992</v>
      </c>
      <c r="AM43" s="11">
        <v>0.65990000000000004</v>
      </c>
      <c r="AN43" s="11">
        <v>1.3805000000000001</v>
      </c>
      <c r="AO43" s="9">
        <v>4.7</v>
      </c>
    </row>
    <row r="44" spans="1:41" ht="15">
      <c r="A44" s="29" t="s">
        <v>184</v>
      </c>
      <c r="B44" s="33">
        <v>43871</v>
      </c>
      <c r="C44" s="511">
        <v>0.27337188850433058</v>
      </c>
      <c r="D44" s="589" t="s">
        <v>350</v>
      </c>
      <c r="E44" s="9">
        <v>1</v>
      </c>
      <c r="F44" s="116">
        <v>-0.21099999999999999</v>
      </c>
      <c r="G44" s="116">
        <v>3.94</v>
      </c>
      <c r="H44" s="116">
        <v>0.34300000000000003</v>
      </c>
      <c r="I44" s="589" t="s">
        <v>348</v>
      </c>
      <c r="J44" s="643">
        <v>4</v>
      </c>
      <c r="K44" s="589" t="s">
        <v>349</v>
      </c>
      <c r="L44" s="587">
        <v>1</v>
      </c>
      <c r="M44" s="587">
        <v>15.2</v>
      </c>
      <c r="N44" s="587">
        <v>109</v>
      </c>
      <c r="O44" s="643">
        <v>15</v>
      </c>
      <c r="P44" s="643">
        <v>110</v>
      </c>
      <c r="Q44" s="643">
        <v>1.3</v>
      </c>
      <c r="R44" s="589" t="s">
        <v>326</v>
      </c>
      <c r="S44" s="643">
        <v>0.3</v>
      </c>
      <c r="T44" s="32"/>
      <c r="U44" s="32"/>
      <c r="V44" s="503">
        <f>'[8]KIC20-6_light'!$I$515</f>
        <v>0.12251951459320373</v>
      </c>
      <c r="W44" s="11">
        <v>36.982799999999997</v>
      </c>
      <c r="X44" s="11">
        <v>23.2805</v>
      </c>
      <c r="Y44" s="11">
        <v>53.855789000000001</v>
      </c>
      <c r="Z44" s="11">
        <v>1025.3574000000001</v>
      </c>
      <c r="AA44" s="11">
        <v>6.7455999999999996</v>
      </c>
      <c r="AB44" s="10">
        <v>97.832999999999998</v>
      </c>
      <c r="AC44" s="11">
        <v>8.2070000000000007</v>
      </c>
      <c r="AD44" s="11">
        <v>0.5857</v>
      </c>
      <c r="AE44" s="11">
        <v>1.0378000000000001</v>
      </c>
      <c r="AF44" s="11">
        <v>37.717700000000001</v>
      </c>
      <c r="AG44" s="11">
        <v>23.5014</v>
      </c>
      <c r="AH44" s="11">
        <v>55.051968000000002</v>
      </c>
      <c r="AI44" s="11">
        <v>1025.8901000000001</v>
      </c>
      <c r="AJ44" s="11">
        <v>6.633</v>
      </c>
      <c r="AK44" s="10">
        <v>96.977999999999994</v>
      </c>
      <c r="AL44" s="11">
        <v>8.1780000000000008</v>
      </c>
      <c r="AM44" s="11">
        <v>0.81879999999999997</v>
      </c>
      <c r="AN44" s="11">
        <v>2.5638000000000001</v>
      </c>
      <c r="AO44" s="9">
        <v>4</v>
      </c>
    </row>
    <row r="45" spans="1:41" ht="15">
      <c r="A45" s="29" t="s">
        <v>184</v>
      </c>
      <c r="B45" s="33">
        <v>43878</v>
      </c>
      <c r="C45" s="511">
        <v>0.40763391615050659</v>
      </c>
      <c r="D45" s="589" t="s">
        <v>350</v>
      </c>
      <c r="E45" s="9">
        <v>1</v>
      </c>
      <c r="F45" s="116">
        <v>-0.65800000000000003</v>
      </c>
      <c r="G45" s="116">
        <v>3.29</v>
      </c>
      <c r="H45" s="116">
        <v>1.31</v>
      </c>
      <c r="I45" s="589" t="s">
        <v>348</v>
      </c>
      <c r="J45" s="643">
        <v>3</v>
      </c>
      <c r="K45" s="589" t="s">
        <v>349</v>
      </c>
      <c r="L45" s="587">
        <v>1</v>
      </c>
      <c r="M45" s="587">
        <v>14</v>
      </c>
      <c r="N45" s="587">
        <v>124</v>
      </c>
      <c r="O45" s="643">
        <v>14</v>
      </c>
      <c r="P45" s="643">
        <v>120</v>
      </c>
      <c r="Q45" s="643">
        <v>1.3</v>
      </c>
      <c r="R45" s="589" t="s">
        <v>326</v>
      </c>
      <c r="S45" s="643">
        <v>0.3</v>
      </c>
      <c r="T45" s="32"/>
      <c r="U45" s="32"/>
      <c r="V45" s="503">
        <f>'[9]KIC20-7_light'!$I$415</f>
        <v>0.12316873220599996</v>
      </c>
      <c r="W45" s="11">
        <v>37.088000000000001</v>
      </c>
      <c r="X45" s="11">
        <v>23.716100000000001</v>
      </c>
      <c r="Y45" s="11">
        <v>54.466427000000003</v>
      </c>
      <c r="Z45" s="11">
        <v>1025.3101999999999</v>
      </c>
      <c r="AA45" s="11">
        <v>6.6210000000000004</v>
      </c>
      <c r="AB45" s="10">
        <v>96.808999999999997</v>
      </c>
      <c r="AC45" s="11">
        <v>8.1669999999999998</v>
      </c>
      <c r="AD45" s="11">
        <v>0.70679999999999998</v>
      </c>
      <c r="AE45" s="11">
        <v>1.2070000000000001</v>
      </c>
      <c r="AF45" s="11">
        <v>37.873100000000001</v>
      </c>
      <c r="AG45" s="11">
        <v>24.3263</v>
      </c>
      <c r="AH45" s="11">
        <v>56.170278000000003</v>
      </c>
      <c r="AI45" s="11">
        <v>1025.7619</v>
      </c>
      <c r="AJ45" s="11">
        <v>6.5979000000000001</v>
      </c>
      <c r="AK45" s="10">
        <v>97.927000000000007</v>
      </c>
      <c r="AL45" s="11">
        <v>8.1430000000000007</v>
      </c>
      <c r="AM45" s="11">
        <v>0.76049999999999995</v>
      </c>
      <c r="AN45" s="11">
        <v>2.8064</v>
      </c>
      <c r="AO45" s="9">
        <v>5.0999999999999996</v>
      </c>
    </row>
    <row r="46" spans="1:41" ht="15">
      <c r="A46" s="29" t="s">
        <v>184</v>
      </c>
      <c r="B46" s="33">
        <v>43885</v>
      </c>
      <c r="C46" s="511">
        <v>0.46519222136315924</v>
      </c>
      <c r="D46" s="589" t="s">
        <v>350</v>
      </c>
      <c r="E46" s="9">
        <v>1</v>
      </c>
      <c r="F46" s="116">
        <v>-0.58499999999999996</v>
      </c>
      <c r="G46" s="116">
        <v>2.73</v>
      </c>
      <c r="H46" s="116">
        <v>0.92</v>
      </c>
      <c r="I46" s="589" t="s">
        <v>348</v>
      </c>
      <c r="J46" s="643">
        <v>3</v>
      </c>
      <c r="K46" s="589" t="s">
        <v>349</v>
      </c>
      <c r="L46" s="587">
        <v>1</v>
      </c>
      <c r="M46" s="587">
        <v>14.4</v>
      </c>
      <c r="N46" s="587">
        <v>115</v>
      </c>
      <c r="O46" s="643">
        <v>14</v>
      </c>
      <c r="P46" s="643">
        <v>120</v>
      </c>
      <c r="Q46" s="643">
        <v>0.7</v>
      </c>
      <c r="R46" s="589" t="s">
        <v>326</v>
      </c>
      <c r="S46" s="643">
        <v>0.1</v>
      </c>
      <c r="T46" s="32"/>
      <c r="U46" s="32"/>
      <c r="V46" s="503">
        <f>'[10]KIC20-8_lights'!$I$405</f>
        <v>9.5498145538978216E-2</v>
      </c>
      <c r="W46" s="11">
        <v>37.3889</v>
      </c>
      <c r="X46" s="11">
        <v>24.738499999999998</v>
      </c>
      <c r="Y46" s="11">
        <v>55.984130999999998</v>
      </c>
      <c r="Z46" s="11">
        <v>1025.2295999999999</v>
      </c>
      <c r="AA46" s="11">
        <v>6.5826000000000002</v>
      </c>
      <c r="AB46" s="10">
        <v>98.116</v>
      </c>
      <c r="AC46" s="11">
        <v>8.1199999999999992</v>
      </c>
      <c r="AD46" s="11">
        <v>0.31840000000000002</v>
      </c>
      <c r="AE46" s="11">
        <v>0.71360000000000001</v>
      </c>
      <c r="AF46" s="11">
        <v>37.941600000000001</v>
      </c>
      <c r="AG46" s="11">
        <v>24.567499999999999</v>
      </c>
      <c r="AH46" s="11">
        <v>56.529581</v>
      </c>
      <c r="AI46" s="11">
        <v>1025.7409</v>
      </c>
      <c r="AJ46" s="11">
        <v>6.4535</v>
      </c>
      <c r="AK46" s="10">
        <v>96.216999999999999</v>
      </c>
      <c r="AL46" s="11">
        <v>8.0909999999999993</v>
      </c>
      <c r="AM46" s="11">
        <v>1.0405</v>
      </c>
      <c r="AN46" s="11">
        <v>1.51</v>
      </c>
      <c r="AO46" s="9">
        <v>6.6</v>
      </c>
    </row>
    <row r="47" spans="1:41" ht="15">
      <c r="A47" s="29" t="s">
        <v>184</v>
      </c>
      <c r="B47" s="33">
        <v>43892</v>
      </c>
      <c r="C47" s="511">
        <v>4.6258723054836537</v>
      </c>
      <c r="D47" s="643">
        <v>4.5999999999999996</v>
      </c>
      <c r="E47" s="9">
        <v>1</v>
      </c>
      <c r="F47" s="116">
        <v>5.04</v>
      </c>
      <c r="G47" s="116">
        <v>5.3</v>
      </c>
      <c r="H47" s="116">
        <v>4.42</v>
      </c>
      <c r="I47" s="643">
        <v>5</v>
      </c>
      <c r="J47" s="643">
        <v>5</v>
      </c>
      <c r="K47" s="643">
        <v>4</v>
      </c>
      <c r="L47" s="587">
        <v>1</v>
      </c>
      <c r="M47" s="587">
        <v>16.2</v>
      </c>
      <c r="N47" s="587">
        <v>130</v>
      </c>
      <c r="O47" s="643">
        <v>16</v>
      </c>
      <c r="P47" s="643">
        <v>130</v>
      </c>
      <c r="Q47" s="643">
        <v>1.8</v>
      </c>
      <c r="R47" s="589" t="s">
        <v>326</v>
      </c>
      <c r="S47" s="643">
        <v>0.4</v>
      </c>
      <c r="T47" s="32"/>
      <c r="U47" s="32"/>
      <c r="V47" s="503">
        <f>'[11]KIC20-9_light'!$I$385</f>
        <v>0.13293629731854281</v>
      </c>
      <c r="W47" s="11">
        <v>37.154800000000002</v>
      </c>
      <c r="X47" s="11">
        <v>23.420500000000001</v>
      </c>
      <c r="Y47" s="11">
        <v>54.230550000000001</v>
      </c>
      <c r="Z47" s="11">
        <v>1025.4469999999999</v>
      </c>
      <c r="AA47" s="11">
        <v>6.4958999999999998</v>
      </c>
      <c r="AB47" s="10">
        <v>94.534000000000006</v>
      </c>
      <c r="AC47" s="11">
        <v>8.157</v>
      </c>
      <c r="AD47" s="11">
        <v>0.68059999999999998</v>
      </c>
      <c r="AE47" s="11">
        <v>1.3243</v>
      </c>
      <c r="AF47" s="11">
        <v>38.022199999999998</v>
      </c>
      <c r="AG47" s="11">
        <v>23.771799999999999</v>
      </c>
      <c r="AH47" s="11">
        <v>55.746915000000001</v>
      </c>
      <c r="AI47" s="11">
        <v>1026.0425</v>
      </c>
      <c r="AJ47" s="11">
        <v>6.4583000000000004</v>
      </c>
      <c r="AK47" s="10">
        <v>95.031000000000006</v>
      </c>
      <c r="AL47" s="11">
        <v>8.1159999999999997</v>
      </c>
      <c r="AM47" s="11">
        <v>1.3687</v>
      </c>
      <c r="AN47" s="11">
        <v>2.1019999999999999</v>
      </c>
      <c r="AO47" s="9">
        <v>4.5</v>
      </c>
    </row>
    <row r="48" spans="1:41" ht="15">
      <c r="A48" s="29" t="s">
        <v>184</v>
      </c>
      <c r="B48" s="33">
        <v>43899</v>
      </c>
      <c r="C48" s="532">
        <v>0.63126059975523974</v>
      </c>
      <c r="D48" s="643">
        <v>0.6</v>
      </c>
      <c r="E48" s="9">
        <v>1</v>
      </c>
      <c r="F48" s="116">
        <v>-9.8000000000000004E-2</v>
      </c>
      <c r="G48" s="116">
        <v>2.75</v>
      </c>
      <c r="H48" s="116">
        <v>0.94099999999999995</v>
      </c>
      <c r="I48" s="589" t="s">
        <v>348</v>
      </c>
      <c r="J48" s="643">
        <v>3</v>
      </c>
      <c r="K48" s="589" t="s">
        <v>349</v>
      </c>
      <c r="L48" s="587">
        <v>1</v>
      </c>
      <c r="M48" s="587">
        <v>14.9</v>
      </c>
      <c r="N48" s="587">
        <v>117</v>
      </c>
      <c r="O48" s="643">
        <v>15</v>
      </c>
      <c r="P48" s="643">
        <v>120</v>
      </c>
      <c r="Q48" s="643">
        <v>2</v>
      </c>
      <c r="R48" s="589" t="s">
        <v>326</v>
      </c>
      <c r="S48" s="643">
        <v>0.4</v>
      </c>
      <c r="T48" s="32"/>
      <c r="U48" s="32"/>
      <c r="V48" s="503">
        <f>'[12]KIC20-10 light'!$I$259</f>
        <v>9.4635799300427245E-2</v>
      </c>
      <c r="W48" s="11">
        <v>37.149700000000003</v>
      </c>
      <c r="X48" s="11">
        <v>23.6189</v>
      </c>
      <c r="Y48" s="11">
        <v>54.440559999999998</v>
      </c>
      <c r="Z48" s="11">
        <v>1025.3844999999999</v>
      </c>
      <c r="AA48" s="11">
        <v>6.8365</v>
      </c>
      <c r="AB48" s="10">
        <v>99.828999999999994</v>
      </c>
      <c r="AC48" s="11">
        <v>8.16</v>
      </c>
      <c r="AD48" s="11">
        <v>0.1416</v>
      </c>
      <c r="AE48" s="11">
        <v>1.6561999999999999</v>
      </c>
      <c r="AF48" s="11">
        <v>37.8887</v>
      </c>
      <c r="AG48" s="11">
        <v>23.887899999999998</v>
      </c>
      <c r="AH48" s="11">
        <v>55.702508000000002</v>
      </c>
      <c r="AI48" s="11">
        <v>1025.9059</v>
      </c>
      <c r="AJ48" s="11">
        <v>6.6927000000000003</v>
      </c>
      <c r="AK48" s="10">
        <v>98.600999999999999</v>
      </c>
      <c r="AL48" s="11">
        <v>8.1170000000000009</v>
      </c>
      <c r="AM48" s="11">
        <v>0.36680000000000001</v>
      </c>
      <c r="AN48" s="11">
        <v>1.8010999999999999</v>
      </c>
      <c r="AO48" s="9">
        <v>5.8</v>
      </c>
    </row>
    <row r="49" spans="1:41" ht="15">
      <c r="A49" s="29" t="s">
        <v>184</v>
      </c>
      <c r="B49" s="33">
        <v>43906</v>
      </c>
      <c r="C49" s="532">
        <v>0.66331388266936064</v>
      </c>
      <c r="D49" s="643">
        <v>0.7</v>
      </c>
      <c r="E49" s="9">
        <v>1</v>
      </c>
      <c r="F49" s="116">
        <v>-1.2</v>
      </c>
      <c r="G49" s="116">
        <v>2.02</v>
      </c>
      <c r="H49" s="116">
        <v>0.99099999999999999</v>
      </c>
      <c r="I49" s="589" t="s">
        <v>348</v>
      </c>
      <c r="J49" s="643">
        <v>2</v>
      </c>
      <c r="K49" s="589" t="s">
        <v>349</v>
      </c>
      <c r="L49" s="587">
        <v>1</v>
      </c>
      <c r="M49" s="587">
        <v>12</v>
      </c>
      <c r="N49" s="587">
        <v>130</v>
      </c>
      <c r="O49" s="643">
        <v>12</v>
      </c>
      <c r="P49" s="643">
        <v>130</v>
      </c>
      <c r="Q49" s="643">
        <v>0.7</v>
      </c>
      <c r="R49" s="589" t="s">
        <v>326</v>
      </c>
      <c r="S49" s="643">
        <v>0.2</v>
      </c>
      <c r="T49" s="32"/>
      <c r="U49" s="32"/>
      <c r="V49" s="503">
        <f>'[13]KIC20-11_LIght'!$I$438</f>
        <v>8.096967396875604E-2</v>
      </c>
      <c r="W49" s="11">
        <v>36.759700000000002</v>
      </c>
      <c r="X49" s="11">
        <v>23.5184</v>
      </c>
      <c r="Y49" s="11">
        <v>53.824781999999999</v>
      </c>
      <c r="Z49" s="11">
        <v>1025.1197</v>
      </c>
      <c r="AA49" s="11">
        <v>6.6337999999999999</v>
      </c>
      <c r="AB49" s="11">
        <v>96.483999999999995</v>
      </c>
      <c r="AC49" s="11">
        <v>8.1539999999999999</v>
      </c>
      <c r="AD49" s="11">
        <v>5.7099999999999998E-2</v>
      </c>
      <c r="AE49" s="11">
        <v>1.0226999999999999</v>
      </c>
      <c r="AF49" s="11">
        <v>37.224499999999999</v>
      </c>
      <c r="AG49" s="11">
        <v>23.6098</v>
      </c>
      <c r="AH49" s="11">
        <v>54.532249</v>
      </c>
      <c r="AI49" s="11">
        <v>1025.4874</v>
      </c>
      <c r="AJ49" s="11">
        <v>6.5035999999999996</v>
      </c>
      <c r="AK49" s="10">
        <v>94.992999999999995</v>
      </c>
      <c r="AL49" s="11">
        <v>8.1370000000000005</v>
      </c>
      <c r="AM49" s="11">
        <v>0.5585</v>
      </c>
      <c r="AN49" s="11">
        <v>1.2662</v>
      </c>
      <c r="AO49" s="9">
        <v>10</v>
      </c>
    </row>
    <row r="50" spans="1:41" ht="15">
      <c r="A50" s="29" t="s">
        <v>184</v>
      </c>
      <c r="B50" s="33">
        <v>43920</v>
      </c>
      <c r="C50" s="532">
        <v>1.1801574985833054</v>
      </c>
      <c r="D50" s="643">
        <v>1.2</v>
      </c>
      <c r="E50" s="9">
        <v>1</v>
      </c>
      <c r="F50" s="116">
        <v>0.41299999999999998</v>
      </c>
      <c r="G50" s="116">
        <v>3.9</v>
      </c>
      <c r="H50" s="116">
        <v>2.25</v>
      </c>
      <c r="I50" s="589" t="s">
        <v>348</v>
      </c>
      <c r="J50" s="643">
        <v>4</v>
      </c>
      <c r="K50" s="643">
        <v>2</v>
      </c>
      <c r="L50" s="587">
        <v>1</v>
      </c>
      <c r="M50" s="587">
        <v>15</v>
      </c>
      <c r="N50" s="587">
        <v>129</v>
      </c>
      <c r="O50" s="643">
        <v>15</v>
      </c>
      <c r="P50" s="643">
        <v>130</v>
      </c>
      <c r="Q50" s="643">
        <v>1.4</v>
      </c>
      <c r="R50" s="589" t="s">
        <v>326</v>
      </c>
      <c r="S50" s="643">
        <v>0.3</v>
      </c>
      <c r="T50" s="32"/>
      <c r="U50" s="32"/>
      <c r="V50" s="503">
        <f>'[14]KIC20-12_light'!$I$345</f>
        <v>0.111773404234979</v>
      </c>
      <c r="W50" s="11">
        <v>36.788699999999999</v>
      </c>
      <c r="X50" s="11">
        <v>22.552</v>
      </c>
      <c r="Y50" s="11">
        <v>52.819220000000001</v>
      </c>
      <c r="Z50" s="11">
        <v>1025.4223</v>
      </c>
      <c r="AA50" s="11">
        <v>6.5544000000000002</v>
      </c>
      <c r="AB50" s="10">
        <v>93.754000000000005</v>
      </c>
      <c r="AC50" s="11">
        <v>8.1929999999999996</v>
      </c>
      <c r="AD50" s="11">
        <v>0.60760000000000003</v>
      </c>
      <c r="AE50" s="11">
        <v>1.2306999999999999</v>
      </c>
      <c r="AF50" s="11">
        <v>37.492600000000003</v>
      </c>
      <c r="AG50" s="11">
        <v>22.889500000000002</v>
      </c>
      <c r="AH50" s="11">
        <v>54.089016999999998</v>
      </c>
      <c r="AI50" s="11">
        <v>1025.9018000000001</v>
      </c>
      <c r="AJ50" s="11">
        <v>6.6992000000000003</v>
      </c>
      <c r="AK50" s="10">
        <v>96.786000000000001</v>
      </c>
      <c r="AL50" s="11">
        <v>8.1639999999999997</v>
      </c>
      <c r="AM50" s="11">
        <v>1.0750999999999999</v>
      </c>
      <c r="AN50" s="11">
        <v>1.6698999999999999</v>
      </c>
      <c r="AO50" s="9">
        <v>5.0999999999999996</v>
      </c>
    </row>
    <row r="51" spans="1:41" ht="15">
      <c r="A51" s="29" t="s">
        <v>235</v>
      </c>
      <c r="B51" s="33">
        <v>43801</v>
      </c>
      <c r="C51" s="511">
        <v>0.34797157143079593</v>
      </c>
      <c r="D51" s="589" t="s">
        <v>350</v>
      </c>
      <c r="E51" s="31">
        <v>1</v>
      </c>
      <c r="F51" s="9">
        <v>-0.71499999999999997</v>
      </c>
      <c r="G51" s="9">
        <v>4.1399999999999997</v>
      </c>
      <c r="H51" s="9">
        <v>0.39900000000000002</v>
      </c>
      <c r="I51" s="589" t="s">
        <v>348</v>
      </c>
      <c r="J51" s="643">
        <v>4</v>
      </c>
      <c r="K51" s="589" t="s">
        <v>349</v>
      </c>
      <c r="L51" s="587">
        <v>1</v>
      </c>
      <c r="M51" s="587">
        <v>14.9</v>
      </c>
      <c r="N51" s="587">
        <v>115</v>
      </c>
      <c r="O51" s="643">
        <v>15</v>
      </c>
      <c r="P51" s="643">
        <v>120</v>
      </c>
      <c r="Q51" s="643">
        <v>0.6</v>
      </c>
      <c r="R51" s="589" t="s">
        <v>326</v>
      </c>
      <c r="S51" s="643">
        <v>0.2</v>
      </c>
      <c r="T51" s="32"/>
      <c r="U51" s="32"/>
      <c r="V51" s="503">
        <f>'[1]KIC19-13_light'!$I$930</f>
        <v>8.579718394726768E-2</v>
      </c>
      <c r="W51" s="11">
        <v>36.151699999999998</v>
      </c>
      <c r="X51" s="11">
        <v>21.359200000000001</v>
      </c>
      <c r="Y51" s="11">
        <v>50.745573</v>
      </c>
      <c r="Z51" s="11">
        <v>1025.2735</v>
      </c>
      <c r="AA51" s="11">
        <v>7.2706999999999997</v>
      </c>
      <c r="AB51" s="10">
        <v>101.44799999999999</v>
      </c>
      <c r="AC51" s="11">
        <v>8.17</v>
      </c>
      <c r="AD51" s="11">
        <v>0.31819999999999998</v>
      </c>
      <c r="AE51" s="11">
        <v>0.71689999999999998</v>
      </c>
      <c r="AF51" s="11">
        <v>36.180500000000002</v>
      </c>
      <c r="AG51" s="11">
        <v>20.792100000000001</v>
      </c>
      <c r="AH51" s="11">
        <v>50.193536000000002</v>
      </c>
      <c r="AI51" s="11">
        <v>1025.5360000000001</v>
      </c>
      <c r="AJ51" s="11">
        <v>6.9137000000000004</v>
      </c>
      <c r="AK51" s="10">
        <v>95.504999999999995</v>
      </c>
      <c r="AL51" s="11">
        <v>8.1419999999999995</v>
      </c>
      <c r="AM51" s="11">
        <v>1.5441</v>
      </c>
      <c r="AN51" s="11">
        <v>2.7439</v>
      </c>
      <c r="AO51" s="11">
        <v>8</v>
      </c>
    </row>
    <row r="52" spans="1:41" ht="15">
      <c r="A52" s="29" t="s">
        <v>235</v>
      </c>
      <c r="B52" s="33">
        <v>43808</v>
      </c>
      <c r="C52" s="511">
        <v>0.31886253649668755</v>
      </c>
      <c r="D52" s="589" t="s">
        <v>350</v>
      </c>
      <c r="E52" s="9">
        <v>1</v>
      </c>
      <c r="F52" s="116">
        <v>1.03</v>
      </c>
      <c r="G52" s="116">
        <v>3.6</v>
      </c>
      <c r="H52" s="116">
        <v>1.22</v>
      </c>
      <c r="I52" s="589" t="s">
        <v>348</v>
      </c>
      <c r="J52" s="643">
        <v>4</v>
      </c>
      <c r="K52" s="589" t="s">
        <v>349</v>
      </c>
      <c r="L52" s="587">
        <v>1</v>
      </c>
      <c r="M52" s="587">
        <v>12.7</v>
      </c>
      <c r="N52" s="587">
        <v>110</v>
      </c>
      <c r="O52" s="643">
        <v>13</v>
      </c>
      <c r="P52" s="643">
        <v>110</v>
      </c>
      <c r="Q52" s="643">
        <v>0.7</v>
      </c>
      <c r="R52" s="589" t="s">
        <v>326</v>
      </c>
      <c r="S52" s="643">
        <v>0.2</v>
      </c>
      <c r="T52" s="32"/>
      <c r="U52" s="32"/>
      <c r="V52" s="503">
        <f>'[2]KIC19-14_light'!$I$1136</f>
        <v>7.9421941463463305E-2</v>
      </c>
      <c r="W52" s="11">
        <v>36.200000000000003</v>
      </c>
      <c r="X52" s="11">
        <v>22.654399999999999</v>
      </c>
      <c r="Y52" s="11">
        <v>52.176707999999998</v>
      </c>
      <c r="Z52" s="11">
        <v>1024.9454000000001</v>
      </c>
      <c r="AA52" s="11">
        <v>6.9909999999999997</v>
      </c>
      <c r="AB52" s="10">
        <v>99.835999999999999</v>
      </c>
      <c r="AC52" s="11">
        <v>8.1579999999999995</v>
      </c>
      <c r="AD52" s="11">
        <v>0.34229999999999999</v>
      </c>
      <c r="AE52" s="11">
        <v>0.69069999999999998</v>
      </c>
      <c r="AF52" s="11">
        <v>36.161099999999998</v>
      </c>
      <c r="AG52" s="11">
        <v>22.125299999999999</v>
      </c>
      <c r="AH52" s="11">
        <v>51.574908000000001</v>
      </c>
      <c r="AI52" s="11">
        <v>1025.152</v>
      </c>
      <c r="AJ52" s="11">
        <v>6.7198000000000002</v>
      </c>
      <c r="AK52" s="10">
        <v>95.052000000000007</v>
      </c>
      <c r="AL52" s="11">
        <v>8.1449999999999996</v>
      </c>
      <c r="AM52" s="11">
        <v>0.76249999999999996</v>
      </c>
      <c r="AN52" s="11">
        <v>2.0996000000000001</v>
      </c>
      <c r="AO52" s="11">
        <v>7</v>
      </c>
    </row>
    <row r="53" spans="1:41" ht="15">
      <c r="A53" s="29" t="s">
        <v>235</v>
      </c>
      <c r="B53" s="33">
        <v>43815</v>
      </c>
      <c r="C53" s="511">
        <v>0.67562014205202736</v>
      </c>
      <c r="D53" s="643">
        <v>0.7</v>
      </c>
      <c r="E53" s="9">
        <v>1</v>
      </c>
      <c r="F53" s="116">
        <v>-0.29799999999999999</v>
      </c>
      <c r="G53" s="116">
        <v>5.0599999999999996</v>
      </c>
      <c r="H53" s="116">
        <v>1.54</v>
      </c>
      <c r="I53" s="589" t="s">
        <v>348</v>
      </c>
      <c r="J53" s="643">
        <v>5</v>
      </c>
      <c r="K53" s="589" t="s">
        <v>349</v>
      </c>
      <c r="L53" s="587">
        <v>1</v>
      </c>
      <c r="M53" s="587">
        <v>15.2</v>
      </c>
      <c r="N53" s="587">
        <v>115</v>
      </c>
      <c r="O53" s="643">
        <v>15</v>
      </c>
      <c r="P53" s="643">
        <v>120</v>
      </c>
      <c r="Q53" s="643">
        <v>0.8</v>
      </c>
      <c r="R53" s="589" t="s">
        <v>326</v>
      </c>
      <c r="S53" s="643">
        <v>0.2</v>
      </c>
      <c r="T53" s="32"/>
      <c r="U53" s="32"/>
      <c r="V53" s="503">
        <f>'[15]KIC19-15_light'!$I$995</f>
        <v>8.5688812094506572E-2</v>
      </c>
      <c r="W53" s="11">
        <v>36.2849</v>
      </c>
      <c r="X53" s="11">
        <v>23.527999999999999</v>
      </c>
      <c r="Y53" s="11">
        <v>53.217328999999999</v>
      </c>
      <c r="Z53" s="11">
        <v>1024.7547999999999</v>
      </c>
      <c r="AA53" s="11">
        <v>6.9672000000000001</v>
      </c>
      <c r="AB53" s="10">
        <v>101.072</v>
      </c>
      <c r="AC53" s="11">
        <v>8.1069999999999993</v>
      </c>
      <c r="AD53" s="11">
        <v>0.4461</v>
      </c>
      <c r="AE53" s="11">
        <v>1.4238999999999999</v>
      </c>
      <c r="AF53" s="11">
        <v>36.258699999999997</v>
      </c>
      <c r="AG53" s="11">
        <v>22.5823</v>
      </c>
      <c r="AH53" s="11">
        <v>52.183822999999997</v>
      </c>
      <c r="AI53" s="11">
        <v>1025.0953999999999</v>
      </c>
      <c r="AJ53" s="11">
        <v>6.6924000000000001</v>
      </c>
      <c r="AK53" s="10">
        <v>95.483000000000004</v>
      </c>
      <c r="AL53" s="11">
        <v>8.0839999999999996</v>
      </c>
      <c r="AM53" s="11">
        <v>0.75670000000000004</v>
      </c>
      <c r="AN53" s="11">
        <v>3.2067000000000001</v>
      </c>
      <c r="AO53" s="9">
        <v>9</v>
      </c>
    </row>
    <row r="54" spans="1:41" ht="15">
      <c r="A54" s="29" t="s">
        <v>235</v>
      </c>
      <c r="B54" s="33">
        <v>43822</v>
      </c>
      <c r="C54" s="511">
        <v>0.61502391030454107</v>
      </c>
      <c r="D54" s="643">
        <v>0.6</v>
      </c>
      <c r="E54" s="9">
        <v>1</v>
      </c>
      <c r="F54" s="116">
        <v>0.42399999999999999</v>
      </c>
      <c r="G54" s="116">
        <v>3.77</v>
      </c>
      <c r="H54" s="116">
        <v>0.94099999999999995</v>
      </c>
      <c r="I54" s="589" t="s">
        <v>348</v>
      </c>
      <c r="J54" s="643">
        <v>4</v>
      </c>
      <c r="K54" s="589" t="s">
        <v>349</v>
      </c>
      <c r="L54" s="587">
        <v>1</v>
      </c>
      <c r="M54" s="587">
        <v>15.6</v>
      </c>
      <c r="N54" s="587">
        <v>118</v>
      </c>
      <c r="O54" s="643">
        <v>16</v>
      </c>
      <c r="P54" s="643">
        <v>120</v>
      </c>
      <c r="Q54" s="643">
        <v>1.5</v>
      </c>
      <c r="R54" s="589" t="s">
        <v>326</v>
      </c>
      <c r="S54" s="643">
        <v>0.3</v>
      </c>
      <c r="T54" s="32"/>
      <c r="U54" s="32"/>
      <c r="V54" s="503">
        <f>'[3]KIC19-16_LIGHT'!$I$881</f>
        <v>0.10072622625289891</v>
      </c>
      <c r="W54" s="11">
        <v>36.357700000000001</v>
      </c>
      <c r="X54" s="11">
        <v>23.641100000000002</v>
      </c>
      <c r="Y54" s="11">
        <v>53.433416000000001</v>
      </c>
      <c r="Z54" s="11">
        <v>1024.7773999999999</v>
      </c>
      <c r="AA54" s="11">
        <v>6.6928999999999998</v>
      </c>
      <c r="AB54" s="10">
        <v>97.323999999999998</v>
      </c>
      <c r="AC54" s="11">
        <v>8.1530000000000005</v>
      </c>
      <c r="AD54" s="11">
        <v>0.47810000000000002</v>
      </c>
      <c r="AE54" s="11">
        <v>0.8911</v>
      </c>
      <c r="AF54" s="11">
        <v>36.4741</v>
      </c>
      <c r="AG54" s="11">
        <v>23.395399999999999</v>
      </c>
      <c r="AH54" s="11">
        <v>53.330160999999997</v>
      </c>
      <c r="AI54" s="11">
        <v>1025.0236</v>
      </c>
      <c r="AJ54" s="11">
        <v>5.9737</v>
      </c>
      <c r="AK54" s="10">
        <v>86.555000000000007</v>
      </c>
      <c r="AL54" s="11">
        <v>8.1210000000000004</v>
      </c>
      <c r="AM54" s="11">
        <v>1.9187000000000001</v>
      </c>
      <c r="AN54" s="11">
        <v>1.8181</v>
      </c>
      <c r="AO54" s="9">
        <v>6.5</v>
      </c>
    </row>
    <row r="55" spans="1:41" ht="15">
      <c r="A55" s="29" t="s">
        <v>235</v>
      </c>
      <c r="B55" s="33">
        <v>43836</v>
      </c>
      <c r="C55" s="511">
        <v>0.38072292274039665</v>
      </c>
      <c r="D55" s="589" t="s">
        <v>350</v>
      </c>
      <c r="E55" s="31">
        <v>1</v>
      </c>
      <c r="F55" s="116">
        <v>0.997</v>
      </c>
      <c r="G55" s="116">
        <v>2.48</v>
      </c>
      <c r="H55" s="116">
        <v>0.84499999999999997</v>
      </c>
      <c r="I55" s="589" t="s">
        <v>348</v>
      </c>
      <c r="J55" s="643">
        <v>2</v>
      </c>
      <c r="K55" s="589" t="s">
        <v>349</v>
      </c>
      <c r="L55" s="587">
        <v>1</v>
      </c>
      <c r="M55" s="587">
        <v>12.5</v>
      </c>
      <c r="N55" s="587">
        <v>107</v>
      </c>
      <c r="O55" s="643">
        <v>12</v>
      </c>
      <c r="P55" s="643">
        <v>110</v>
      </c>
      <c r="Q55" s="643">
        <v>0.5</v>
      </c>
      <c r="R55" s="589" t="s">
        <v>326</v>
      </c>
      <c r="S55" s="643">
        <v>0.1</v>
      </c>
      <c r="T55" s="32"/>
      <c r="U55" s="32"/>
      <c r="V55" s="503">
        <f>'[4]KIC20-1_light'!$I$904</f>
        <v>8.0671165321239385E-2</v>
      </c>
      <c r="W55" s="11">
        <v>36.763100000000001</v>
      </c>
      <c r="X55" s="11">
        <v>22.9817</v>
      </c>
      <c r="Y55" s="11">
        <v>53.249369000000002</v>
      </c>
      <c r="Z55" s="11">
        <v>1025.2778000000001</v>
      </c>
      <c r="AA55" s="11">
        <v>6.9926000000000004</v>
      </c>
      <c r="AB55" s="10">
        <v>100.761</v>
      </c>
      <c r="AC55" s="11">
        <v>8.1950000000000003</v>
      </c>
      <c r="AD55" s="11">
        <v>0.24540000000000001</v>
      </c>
      <c r="AE55" s="11">
        <v>0.60680000000000001</v>
      </c>
      <c r="AF55" s="11">
        <v>36.788499999999999</v>
      </c>
      <c r="AG55" s="11">
        <v>21.908999999999999</v>
      </c>
      <c r="AH55" s="11">
        <v>52.136771000000003</v>
      </c>
      <c r="AI55" s="11">
        <v>1025.6895999999999</v>
      </c>
      <c r="AJ55" s="11">
        <v>5.8326000000000002</v>
      </c>
      <c r="AK55" s="10">
        <v>82.488</v>
      </c>
      <c r="AL55" s="11">
        <v>8.17</v>
      </c>
      <c r="AM55" s="11">
        <v>1.3393999999999999</v>
      </c>
      <c r="AN55" s="11">
        <v>3.4392999999999998</v>
      </c>
      <c r="AO55" s="9">
        <v>10.4</v>
      </c>
    </row>
    <row r="56" spans="1:41" ht="15">
      <c r="A56" s="29" t="s">
        <v>235</v>
      </c>
      <c r="B56" s="33">
        <v>43843</v>
      </c>
      <c r="C56" s="511">
        <v>0.63408552494735038</v>
      </c>
      <c r="D56" s="643">
        <v>0.6</v>
      </c>
      <c r="E56" s="31">
        <v>1</v>
      </c>
      <c r="F56" s="116">
        <v>0.81599999999999995</v>
      </c>
      <c r="G56" s="116">
        <v>2.89</v>
      </c>
      <c r="H56" s="116">
        <v>-0.621</v>
      </c>
      <c r="I56" s="589" t="s">
        <v>348</v>
      </c>
      <c r="J56" s="643">
        <v>3</v>
      </c>
      <c r="K56" s="589" t="s">
        <v>349</v>
      </c>
      <c r="L56" s="587">
        <v>1</v>
      </c>
      <c r="M56" s="587">
        <v>13.8</v>
      </c>
      <c r="N56" s="587">
        <v>106</v>
      </c>
      <c r="O56" s="643">
        <v>14</v>
      </c>
      <c r="P56" s="643">
        <v>110</v>
      </c>
      <c r="Q56" s="643">
        <v>1.1000000000000001</v>
      </c>
      <c r="R56" s="589" t="s">
        <v>326</v>
      </c>
      <c r="S56" s="643">
        <v>0.3</v>
      </c>
      <c r="T56" s="32"/>
      <c r="U56" s="32"/>
      <c r="V56" s="503">
        <f>'[5]KIC20-2_light'!$I$797</f>
        <v>9.9847676996000695E-2</v>
      </c>
      <c r="W56" s="11">
        <v>36.893300000000004</v>
      </c>
      <c r="X56" s="11">
        <v>22.917200000000001</v>
      </c>
      <c r="Y56" s="11">
        <v>53.346919</v>
      </c>
      <c r="Z56" s="11">
        <v>1025.3957</v>
      </c>
      <c r="AA56" s="11">
        <v>6.9692999999999996</v>
      </c>
      <c r="AB56" s="10">
        <v>100.38800000000001</v>
      </c>
      <c r="AC56" s="612"/>
      <c r="AD56" s="11">
        <v>0.35620000000000002</v>
      </c>
      <c r="AE56" s="11">
        <v>0.92549999999999999</v>
      </c>
      <c r="AF56" s="11">
        <v>36.905500000000004</v>
      </c>
      <c r="AG56" s="11">
        <v>22.413900000000002</v>
      </c>
      <c r="AH56" s="11">
        <v>52.827731999999997</v>
      </c>
      <c r="AI56" s="11">
        <v>1025.6341</v>
      </c>
      <c r="AJ56" s="11">
        <v>6.2897999999999996</v>
      </c>
      <c r="AK56" s="10">
        <v>89.811999999999998</v>
      </c>
      <c r="AL56" s="612"/>
      <c r="AM56" s="11">
        <v>1.35</v>
      </c>
      <c r="AN56" s="11">
        <v>3.2625000000000002</v>
      </c>
      <c r="AO56" s="9">
        <v>5.8</v>
      </c>
    </row>
    <row r="57" spans="1:41" ht="15">
      <c r="A57" s="29" t="s">
        <v>235</v>
      </c>
      <c r="B57" s="33">
        <v>43850</v>
      </c>
      <c r="C57" s="511">
        <v>0.19572302676254449</v>
      </c>
      <c r="D57" s="589" t="s">
        <v>350</v>
      </c>
      <c r="E57" s="9">
        <v>1</v>
      </c>
      <c r="F57" s="116">
        <v>-0.19700000000000001</v>
      </c>
      <c r="G57" s="116">
        <v>3.82</v>
      </c>
      <c r="H57" s="116">
        <v>0.33700000000000002</v>
      </c>
      <c r="I57" s="589" t="s">
        <v>348</v>
      </c>
      <c r="J57" s="643">
        <v>4</v>
      </c>
      <c r="K57" s="589" t="s">
        <v>349</v>
      </c>
      <c r="L57" s="587">
        <v>1</v>
      </c>
      <c r="M57" s="587">
        <v>15.1</v>
      </c>
      <c r="N57" s="587">
        <v>125</v>
      </c>
      <c r="O57" s="643">
        <v>15</v>
      </c>
      <c r="P57" s="643">
        <v>120</v>
      </c>
      <c r="Q57" s="643">
        <v>1.3</v>
      </c>
      <c r="R57" s="589" t="s">
        <v>326</v>
      </c>
      <c r="S57" s="643">
        <v>0.3</v>
      </c>
      <c r="T57" s="32"/>
      <c r="U57" s="32"/>
      <c r="V57" s="503">
        <v>0.13098998978559606</v>
      </c>
      <c r="W57" s="11">
        <v>36.964700000000001</v>
      </c>
      <c r="X57" s="11">
        <v>23.454499999999999</v>
      </c>
      <c r="Y57" s="11">
        <v>54.021301000000001</v>
      </c>
      <c r="Z57" s="11">
        <v>1025.2924</v>
      </c>
      <c r="AA57" s="11">
        <v>6.7195999999999998</v>
      </c>
      <c r="AB57" s="10">
        <v>97.74</v>
      </c>
      <c r="AC57" s="612"/>
      <c r="AD57" s="11">
        <v>0.65010000000000001</v>
      </c>
      <c r="AE57" s="11">
        <v>0.98640000000000005</v>
      </c>
      <c r="AF57" s="11">
        <v>37.002499999999998</v>
      </c>
      <c r="AG57" s="11">
        <v>23.146000000000001</v>
      </c>
      <c r="AH57" s="11">
        <v>53.744165000000002</v>
      </c>
      <c r="AI57" s="11">
        <v>1025.4971</v>
      </c>
      <c r="AJ57" s="11">
        <v>6.7218</v>
      </c>
      <c r="AK57" s="10">
        <v>97.271000000000001</v>
      </c>
      <c r="AL57" s="612"/>
      <c r="AM57" s="11">
        <v>1.0992</v>
      </c>
      <c r="AN57" s="11">
        <v>2.8978999999999999</v>
      </c>
      <c r="AO57" s="9">
        <v>4</v>
      </c>
    </row>
    <row r="58" spans="1:41" ht="15">
      <c r="A58" s="29" t="s">
        <v>235</v>
      </c>
      <c r="B58" s="33">
        <v>43858</v>
      </c>
      <c r="C58" s="511">
        <v>0.7270073181655996</v>
      </c>
      <c r="D58" s="643">
        <v>0.7</v>
      </c>
      <c r="E58" s="9">
        <v>1</v>
      </c>
      <c r="F58" s="116">
        <v>-0.28399999999999997</v>
      </c>
      <c r="G58" s="116">
        <v>3.72</v>
      </c>
      <c r="H58" s="116">
        <v>-5.6500000000000002E-2</v>
      </c>
      <c r="I58" s="589" t="s">
        <v>348</v>
      </c>
      <c r="J58" s="643">
        <v>4</v>
      </c>
      <c r="K58" s="589" t="s">
        <v>349</v>
      </c>
      <c r="L58" s="587">
        <v>1</v>
      </c>
      <c r="M58" s="587">
        <v>15</v>
      </c>
      <c r="N58" s="587">
        <v>114</v>
      </c>
      <c r="O58" s="643">
        <v>15</v>
      </c>
      <c r="P58" s="643">
        <v>110</v>
      </c>
      <c r="Q58" s="643">
        <v>0.5</v>
      </c>
      <c r="R58" s="589" t="s">
        <v>326</v>
      </c>
      <c r="S58" s="643">
        <v>0.1</v>
      </c>
      <c r="T58" s="32"/>
      <c r="U58" s="32"/>
      <c r="V58" s="503">
        <f>'[6]KIC20-4_light'!$I$743</f>
        <v>8.5351265848860353E-2</v>
      </c>
      <c r="W58" s="11">
        <v>36.999899999999997</v>
      </c>
      <c r="X58" s="11">
        <v>24.282699999999998</v>
      </c>
      <c r="Y58" s="11">
        <v>54.969296</v>
      </c>
      <c r="Z58" s="11">
        <v>1025.0726</v>
      </c>
      <c r="AA58" s="11">
        <v>6.8760000000000003</v>
      </c>
      <c r="AB58" s="10">
        <v>101.47</v>
      </c>
      <c r="AC58" s="11"/>
      <c r="AD58" s="11">
        <v>0.21920000000000001</v>
      </c>
      <c r="AE58" s="11">
        <v>0.57089999999999996</v>
      </c>
      <c r="AF58" s="11">
        <v>37.037399999999998</v>
      </c>
      <c r="AG58" s="11">
        <v>22.991399999999999</v>
      </c>
      <c r="AH58" s="11">
        <v>53.621079999999999</v>
      </c>
      <c r="AI58" s="11">
        <v>1025.568</v>
      </c>
      <c r="AJ58" s="11">
        <v>5.6982999999999997</v>
      </c>
      <c r="AK58" s="10">
        <v>82.254000000000005</v>
      </c>
      <c r="AL58" s="11"/>
      <c r="AM58" s="11">
        <v>1.4577</v>
      </c>
      <c r="AN58" s="11">
        <v>2.1442999999999999</v>
      </c>
      <c r="AO58" s="9">
        <v>9.6999999999999993</v>
      </c>
    </row>
    <row r="59" spans="1:41" ht="15">
      <c r="A59" s="29" t="s">
        <v>235</v>
      </c>
      <c r="B59" s="33">
        <v>43864</v>
      </c>
      <c r="C59" s="511">
        <v>1.3495163621861588</v>
      </c>
      <c r="D59" s="643">
        <v>1.3</v>
      </c>
      <c r="E59" s="9">
        <v>1</v>
      </c>
      <c r="F59" s="116">
        <v>1.57</v>
      </c>
      <c r="G59" s="116">
        <v>5.34</v>
      </c>
      <c r="H59" s="116">
        <v>1.05</v>
      </c>
      <c r="I59" s="589" t="s">
        <v>348</v>
      </c>
      <c r="J59" s="643">
        <v>5</v>
      </c>
      <c r="K59" s="589" t="s">
        <v>349</v>
      </c>
      <c r="L59" s="587">
        <v>1</v>
      </c>
      <c r="M59" s="587">
        <v>15.1</v>
      </c>
      <c r="N59" s="587">
        <v>129</v>
      </c>
      <c r="O59" s="643">
        <v>15</v>
      </c>
      <c r="P59" s="643">
        <v>130</v>
      </c>
      <c r="Q59" s="643">
        <v>0.7</v>
      </c>
      <c r="R59" s="589" t="s">
        <v>326</v>
      </c>
      <c r="S59" s="643">
        <v>0.2</v>
      </c>
      <c r="T59" s="32"/>
      <c r="U59" s="32"/>
      <c r="V59" s="503">
        <f>'[7]KIC20-5_light'!$I$822</f>
        <v>0.10290847670139237</v>
      </c>
      <c r="W59" s="11">
        <v>37.094799999999999</v>
      </c>
      <c r="X59" s="11">
        <v>23.109200000000001</v>
      </c>
      <c r="Y59" s="11">
        <v>53.813977000000001</v>
      </c>
      <c r="Z59" s="11">
        <v>1025.4927</v>
      </c>
      <c r="AA59" s="11">
        <v>6.6684000000000001</v>
      </c>
      <c r="AB59" s="10">
        <v>96.488</v>
      </c>
      <c r="AC59" s="11">
        <v>8.1920000000000002</v>
      </c>
      <c r="AD59" s="11">
        <v>0.42559999999999998</v>
      </c>
      <c r="AE59" s="11">
        <v>0.79259999999999997</v>
      </c>
      <c r="AF59" s="11">
        <v>37.061</v>
      </c>
      <c r="AG59" s="11">
        <v>22.51</v>
      </c>
      <c r="AH59" s="11">
        <v>53.129330000000003</v>
      </c>
      <c r="AI59" s="11">
        <v>1025.7253000000001</v>
      </c>
      <c r="AJ59" s="11">
        <v>6.0008999999999997</v>
      </c>
      <c r="AK59" s="10">
        <v>85.909000000000006</v>
      </c>
      <c r="AL59" s="11">
        <v>8.1690000000000005</v>
      </c>
      <c r="AM59" s="11">
        <v>1.2806</v>
      </c>
      <c r="AN59" s="11">
        <v>1.4672000000000001</v>
      </c>
      <c r="AO59" s="9">
        <v>5.2</v>
      </c>
    </row>
    <row r="60" spans="1:41" ht="15">
      <c r="A60" s="29" t="s">
        <v>235</v>
      </c>
      <c r="B60" s="33">
        <v>43871</v>
      </c>
      <c r="C60" s="511">
        <v>0.37100035763678701</v>
      </c>
      <c r="D60" s="589" t="s">
        <v>350</v>
      </c>
      <c r="E60" s="9">
        <v>1</v>
      </c>
      <c r="F60" s="116">
        <v>0.48</v>
      </c>
      <c r="G60" s="116">
        <v>4.9400000000000004</v>
      </c>
      <c r="H60" s="116">
        <v>0.47899999999999998</v>
      </c>
      <c r="I60" s="589" t="s">
        <v>348</v>
      </c>
      <c r="J60" s="643">
        <v>5</v>
      </c>
      <c r="K60" s="589" t="s">
        <v>349</v>
      </c>
      <c r="L60" s="587">
        <v>1</v>
      </c>
      <c r="M60" s="587">
        <v>16.7</v>
      </c>
      <c r="N60" s="587">
        <v>124</v>
      </c>
      <c r="O60" s="643">
        <v>17</v>
      </c>
      <c r="P60" s="643">
        <v>120</v>
      </c>
      <c r="Q60" s="643">
        <v>1.6</v>
      </c>
      <c r="R60" s="589" t="s">
        <v>326</v>
      </c>
      <c r="S60" s="643">
        <v>0.3</v>
      </c>
      <c r="T60" s="32"/>
      <c r="U60" s="32"/>
      <c r="V60" s="503">
        <f>'[8]KIC20-6_light'!$I$991</f>
        <v>0.11172222325393755</v>
      </c>
      <c r="W60" s="11">
        <v>37.082500000000003</v>
      </c>
      <c r="X60" s="11">
        <v>23.4754</v>
      </c>
      <c r="Y60" s="11">
        <v>54.196905000000001</v>
      </c>
      <c r="Z60" s="11">
        <v>1025.3761</v>
      </c>
      <c r="AA60" s="11">
        <v>6.6269999999999998</v>
      </c>
      <c r="AB60" s="10">
        <v>96.492999999999995</v>
      </c>
      <c r="AC60" s="11">
        <v>8.1999999999999993</v>
      </c>
      <c r="AD60" s="11">
        <v>0.82140000000000002</v>
      </c>
      <c r="AE60" s="11">
        <v>1.1220000000000001</v>
      </c>
      <c r="AF60" s="11">
        <v>37.055300000000003</v>
      </c>
      <c r="AG60" s="11">
        <v>23.2913</v>
      </c>
      <c r="AH60" s="11">
        <v>53.970005999999998</v>
      </c>
      <c r="AI60" s="11">
        <v>1025.4938999999999</v>
      </c>
      <c r="AJ60" s="11">
        <v>6.5418000000000003</v>
      </c>
      <c r="AK60" s="10">
        <v>94.933000000000007</v>
      </c>
      <c r="AL60" s="11">
        <v>8.1959999999999997</v>
      </c>
      <c r="AM60" s="11">
        <v>0.79449999999999998</v>
      </c>
      <c r="AN60" s="11">
        <v>2.2673999999999999</v>
      </c>
      <c r="AO60" s="9">
        <v>5.0999999999999996</v>
      </c>
    </row>
    <row r="61" spans="1:41" ht="15">
      <c r="A61" s="29" t="s">
        <v>235</v>
      </c>
      <c r="B61" s="33">
        <v>43878</v>
      </c>
      <c r="C61" s="511">
        <v>0.34365480543100813</v>
      </c>
      <c r="D61" s="589" t="s">
        <v>350</v>
      </c>
      <c r="E61" s="9">
        <v>1</v>
      </c>
      <c r="F61" s="116">
        <v>-0.49</v>
      </c>
      <c r="G61" s="116">
        <v>3.63</v>
      </c>
      <c r="H61" s="116">
        <v>0.48499999999999999</v>
      </c>
      <c r="I61" s="589" t="s">
        <v>348</v>
      </c>
      <c r="J61" s="643">
        <v>4</v>
      </c>
      <c r="K61" s="589" t="s">
        <v>349</v>
      </c>
      <c r="L61" s="587">
        <v>1</v>
      </c>
      <c r="M61" s="587">
        <v>15.1</v>
      </c>
      <c r="N61" s="587">
        <v>135</v>
      </c>
      <c r="O61" s="643">
        <v>15</v>
      </c>
      <c r="P61" s="643">
        <v>140</v>
      </c>
      <c r="Q61" s="643">
        <v>1.7</v>
      </c>
      <c r="R61" s="589" t="s">
        <v>326</v>
      </c>
      <c r="S61" s="643">
        <v>0.5</v>
      </c>
      <c r="T61" s="32"/>
      <c r="U61" s="32"/>
      <c r="V61" s="503">
        <f>'[9]KIC20-7_light'!$I$780</f>
        <v>0.11772823826178899</v>
      </c>
      <c r="W61" s="11">
        <v>37.034199999999998</v>
      </c>
      <c r="X61" s="11">
        <v>23.750900000000001</v>
      </c>
      <c r="Y61" s="11">
        <v>54.434390999999998</v>
      </c>
      <c r="Z61" s="11">
        <v>1025.2584999999999</v>
      </c>
      <c r="AA61" s="11">
        <v>6.5763999999999996</v>
      </c>
      <c r="AB61" s="10">
        <v>96.186000000000007</v>
      </c>
      <c r="AC61" s="11">
        <v>8.1630000000000003</v>
      </c>
      <c r="AD61" s="11">
        <v>0.60260000000000002</v>
      </c>
      <c r="AE61" s="11">
        <v>1.4749000000000001</v>
      </c>
      <c r="AF61" s="11">
        <v>37.044800000000002</v>
      </c>
      <c r="AG61" s="11">
        <v>23.663900000000002</v>
      </c>
      <c r="AH61" s="11">
        <v>54.362132000000003</v>
      </c>
      <c r="AI61" s="11">
        <v>1025.3774000000001</v>
      </c>
      <c r="AJ61" s="11">
        <v>6.4988000000000001</v>
      </c>
      <c r="AK61" s="10">
        <v>94.914000000000001</v>
      </c>
      <c r="AL61" s="11">
        <v>8.1660000000000004</v>
      </c>
      <c r="AM61" s="11">
        <v>0.6744</v>
      </c>
      <c r="AN61" s="11">
        <v>3.319</v>
      </c>
      <c r="AO61" s="9">
        <v>5.2</v>
      </c>
    </row>
    <row r="62" spans="1:41" ht="15">
      <c r="A62" s="29" t="s">
        <v>235</v>
      </c>
      <c r="B62" s="33">
        <v>43885</v>
      </c>
      <c r="C62" s="511">
        <v>2.7892647214423349</v>
      </c>
      <c r="D62" s="643">
        <v>2.8</v>
      </c>
      <c r="E62" s="9">
        <v>1</v>
      </c>
      <c r="F62" s="116">
        <v>2.42</v>
      </c>
      <c r="G62" s="116">
        <v>4.71</v>
      </c>
      <c r="H62" s="116">
        <v>1.29</v>
      </c>
      <c r="I62" s="589" t="s">
        <v>348</v>
      </c>
      <c r="J62" s="643">
        <v>5</v>
      </c>
      <c r="K62" s="589" t="s">
        <v>349</v>
      </c>
      <c r="L62" s="587">
        <v>1</v>
      </c>
      <c r="M62" s="587">
        <v>15.5</v>
      </c>
      <c r="N62" s="587">
        <v>121</v>
      </c>
      <c r="O62" s="643">
        <v>16</v>
      </c>
      <c r="P62" s="643">
        <v>120</v>
      </c>
      <c r="Q62" s="643">
        <v>0.8</v>
      </c>
      <c r="R62" s="589" t="s">
        <v>326</v>
      </c>
      <c r="S62" s="643">
        <v>0.2</v>
      </c>
      <c r="T62" s="32"/>
      <c r="U62" s="32"/>
      <c r="V62" s="503">
        <f>'[10]KIC20-8_lights'!$I$804</f>
        <v>0.12907992888932712</v>
      </c>
      <c r="W62" s="11">
        <v>37.076999999999998</v>
      </c>
      <c r="X62" s="11">
        <v>23.821999999999999</v>
      </c>
      <c r="Y62" s="11">
        <v>54.567632000000003</v>
      </c>
      <c r="Z62" s="10">
        <v>1025.2693999999999</v>
      </c>
      <c r="AA62" s="11">
        <v>6.4555999999999996</v>
      </c>
      <c r="AB62" s="11">
        <v>94.558000000000007</v>
      </c>
      <c r="AC62" s="11">
        <v>8.1389999999999993</v>
      </c>
      <c r="AD62" s="11">
        <v>1.6500000000000001E-2</v>
      </c>
      <c r="AE62" s="11">
        <v>0.79890000000000005</v>
      </c>
      <c r="AF62" s="11">
        <v>37.076300000000003</v>
      </c>
      <c r="AG62" s="11">
        <v>23.692699999999999</v>
      </c>
      <c r="AH62" s="11">
        <v>54.434503999999997</v>
      </c>
      <c r="AI62" s="10">
        <v>1025.3924999999999</v>
      </c>
      <c r="AJ62" s="11">
        <v>6.0823</v>
      </c>
      <c r="AK62" s="11">
        <v>88.891000000000005</v>
      </c>
      <c r="AL62" s="11">
        <v>8.1240000000000006</v>
      </c>
      <c r="AM62" s="11">
        <v>0.29360000000000003</v>
      </c>
      <c r="AN62" s="11">
        <v>1.2243999999999999</v>
      </c>
      <c r="AO62" s="9">
        <v>6.3</v>
      </c>
    </row>
    <row r="63" spans="1:41" ht="15">
      <c r="A63" s="29" t="s">
        <v>235</v>
      </c>
      <c r="B63" s="33">
        <v>43892</v>
      </c>
      <c r="C63" s="511">
        <v>2.3181938224583103</v>
      </c>
      <c r="D63" s="643">
        <v>2.2999999999999998</v>
      </c>
      <c r="E63" s="9">
        <v>1</v>
      </c>
      <c r="F63" s="116">
        <v>1.92</v>
      </c>
      <c r="G63" s="116">
        <v>3.57</v>
      </c>
      <c r="H63" s="116">
        <v>1.43</v>
      </c>
      <c r="I63" s="589" t="s">
        <v>348</v>
      </c>
      <c r="J63" s="643">
        <v>4</v>
      </c>
      <c r="K63" s="589" t="s">
        <v>349</v>
      </c>
      <c r="L63" s="587">
        <v>1</v>
      </c>
      <c r="M63" s="587">
        <v>17.600000000000001</v>
      </c>
      <c r="N63" s="587">
        <v>129</v>
      </c>
      <c r="O63" s="643">
        <v>18</v>
      </c>
      <c r="P63" s="643">
        <v>130</v>
      </c>
      <c r="Q63" s="643">
        <v>1.5</v>
      </c>
      <c r="R63" s="589" t="s">
        <v>326</v>
      </c>
      <c r="S63" s="643">
        <v>0.3</v>
      </c>
      <c r="T63" s="32"/>
      <c r="U63" s="32"/>
      <c r="V63" s="503">
        <f>'[11]KIC20-9_light'!$I$681</f>
        <v>0.10068059180824826</v>
      </c>
      <c r="W63" s="11">
        <v>37.127099999999999</v>
      </c>
      <c r="X63" s="11">
        <v>23.629200000000001</v>
      </c>
      <c r="Y63" s="11">
        <v>54.422421999999997</v>
      </c>
      <c r="Z63" s="11">
        <v>1025.3644999999999</v>
      </c>
      <c r="AA63" s="11">
        <v>6.6231999999999998</v>
      </c>
      <c r="AB63" s="10">
        <v>96.718999999999994</v>
      </c>
      <c r="AC63" s="11">
        <v>8.1679999999999993</v>
      </c>
      <c r="AD63" s="11">
        <v>0.39960000000000001</v>
      </c>
      <c r="AE63" s="11">
        <v>1.3638999999999999</v>
      </c>
      <c r="AF63" s="11">
        <v>37.122700000000002</v>
      </c>
      <c r="AG63" s="11">
        <v>23.4985</v>
      </c>
      <c r="AH63" s="11">
        <v>54.283003999999998</v>
      </c>
      <c r="AI63" s="11">
        <v>1025.4854</v>
      </c>
      <c r="AJ63" s="11">
        <v>6.4880000000000004</v>
      </c>
      <c r="AK63" s="10">
        <v>94.528999999999996</v>
      </c>
      <c r="AL63" s="11">
        <v>8.1549999999999994</v>
      </c>
      <c r="AM63" s="11">
        <v>0.54710000000000003</v>
      </c>
      <c r="AN63" s="11">
        <v>1.5867</v>
      </c>
      <c r="AO63" s="9">
        <v>7</v>
      </c>
    </row>
    <row r="64" spans="1:41" ht="15">
      <c r="A64" s="29" t="s">
        <v>235</v>
      </c>
      <c r="B64" s="33">
        <v>43899</v>
      </c>
      <c r="C64" s="532">
        <v>0.73423123725138151</v>
      </c>
      <c r="D64" s="643">
        <v>0.7</v>
      </c>
      <c r="E64" s="9">
        <v>1</v>
      </c>
      <c r="F64" s="116">
        <v>0.30399999999999999</v>
      </c>
      <c r="G64" s="116">
        <v>6.13</v>
      </c>
      <c r="H64" s="116">
        <v>0.95699999999999996</v>
      </c>
      <c r="I64" s="589" t="s">
        <v>348</v>
      </c>
      <c r="J64" s="643">
        <v>6</v>
      </c>
      <c r="K64" s="589" t="s">
        <v>349</v>
      </c>
      <c r="L64" s="587">
        <v>1</v>
      </c>
      <c r="M64" s="587">
        <v>15.9</v>
      </c>
      <c r="N64" s="587">
        <v>120</v>
      </c>
      <c r="O64" s="643">
        <v>16</v>
      </c>
      <c r="P64" s="643">
        <v>120</v>
      </c>
      <c r="Q64" s="643">
        <v>2.2000000000000002</v>
      </c>
      <c r="R64" s="589" t="s">
        <v>326</v>
      </c>
      <c r="S64" s="643">
        <v>0.5</v>
      </c>
      <c r="T64" s="32"/>
      <c r="U64" s="32"/>
      <c r="V64" s="503">
        <f>'[12]KIC20-10 light'!$I$559</f>
        <v>9.476636873461329E-2</v>
      </c>
      <c r="W64" s="11">
        <v>37.047600000000003</v>
      </c>
      <c r="X64" s="11">
        <v>23.4055</v>
      </c>
      <c r="Y64" s="11">
        <v>54.075479999999999</v>
      </c>
      <c r="Z64" s="11">
        <v>1025.3701000000001</v>
      </c>
      <c r="AA64" s="11">
        <v>6.8598999999999997</v>
      </c>
      <c r="AB64" s="10">
        <v>99.744</v>
      </c>
      <c r="AC64" s="11">
        <v>8.1630000000000003</v>
      </c>
      <c r="AD64" s="11">
        <v>0.35160000000000002</v>
      </c>
      <c r="AE64" s="11">
        <v>1.5621</v>
      </c>
      <c r="AF64" s="11">
        <v>37.091500000000003</v>
      </c>
      <c r="AG64" s="11">
        <v>23.2806</v>
      </c>
      <c r="AH64" s="11">
        <v>54.005324000000002</v>
      </c>
      <c r="AI64" s="11">
        <v>1025.5255</v>
      </c>
      <c r="AJ64" s="11">
        <v>6.6505999999999998</v>
      </c>
      <c r="AK64" s="10">
        <v>96.516000000000005</v>
      </c>
      <c r="AL64" s="11">
        <v>8.1530000000000005</v>
      </c>
      <c r="AM64" s="11">
        <v>0.63680000000000003</v>
      </c>
      <c r="AN64" s="11">
        <v>3.4552</v>
      </c>
      <c r="AO64" s="9">
        <v>6.6</v>
      </c>
    </row>
    <row r="65" spans="1:41" ht="15">
      <c r="A65" s="29" t="s">
        <v>235</v>
      </c>
      <c r="B65" s="33">
        <v>43906</v>
      </c>
      <c r="C65" s="532">
        <v>3.5624907909690267</v>
      </c>
      <c r="D65" s="643">
        <v>3.6</v>
      </c>
      <c r="E65" s="9">
        <v>1</v>
      </c>
      <c r="F65" s="116">
        <v>3.29</v>
      </c>
      <c r="G65" s="116">
        <v>3.97</v>
      </c>
      <c r="H65" s="116">
        <v>1.76</v>
      </c>
      <c r="I65" s="643">
        <v>3</v>
      </c>
      <c r="J65" s="643">
        <v>4</v>
      </c>
      <c r="K65" s="589" t="s">
        <v>349</v>
      </c>
      <c r="L65" s="587">
        <v>1</v>
      </c>
      <c r="M65" s="587">
        <v>14.8</v>
      </c>
      <c r="N65" s="587">
        <v>117</v>
      </c>
      <c r="O65" s="643">
        <v>15</v>
      </c>
      <c r="P65" s="643">
        <v>120</v>
      </c>
      <c r="Q65" s="643">
        <v>1</v>
      </c>
      <c r="R65" s="589" t="s">
        <v>326</v>
      </c>
      <c r="S65" s="643">
        <v>0.2</v>
      </c>
      <c r="T65" s="32"/>
      <c r="U65" s="32"/>
      <c r="V65" s="503">
        <f>'[13]KIC20-11_LIght'!$I$864</f>
        <v>7.6791118794219876E-2</v>
      </c>
      <c r="W65" s="11">
        <v>36.999899999999997</v>
      </c>
      <c r="X65" s="11">
        <v>23.787500000000001</v>
      </c>
      <c r="Y65" s="11">
        <v>54.429451</v>
      </c>
      <c r="Z65" s="11">
        <v>1025.2209</v>
      </c>
      <c r="AA65" s="11">
        <v>6.6169000000000002</v>
      </c>
      <c r="AB65" s="10">
        <v>96.82</v>
      </c>
      <c r="AC65" s="11">
        <v>8.1590000000000007</v>
      </c>
      <c r="AD65" s="11">
        <v>0.2228</v>
      </c>
      <c r="AE65" s="11">
        <v>0.83299999999999996</v>
      </c>
      <c r="AF65" s="11">
        <v>37.071899999999999</v>
      </c>
      <c r="AG65" s="11">
        <v>23.429099999999998</v>
      </c>
      <c r="AH65" s="11">
        <v>54.141734999999997</v>
      </c>
      <c r="AI65" s="11">
        <v>1025.4684999999999</v>
      </c>
      <c r="AJ65" s="11">
        <v>5.4776999999999996</v>
      </c>
      <c r="AK65" s="10">
        <v>79.69</v>
      </c>
      <c r="AL65" s="11">
        <v>8.11</v>
      </c>
      <c r="AM65" s="11">
        <v>1.3129999999999999</v>
      </c>
      <c r="AN65" s="11">
        <v>1.4564999999999999</v>
      </c>
      <c r="AO65" s="9">
        <v>11.2</v>
      </c>
    </row>
    <row r="66" spans="1:41" ht="15">
      <c r="A66" s="29" t="s">
        <v>235</v>
      </c>
      <c r="B66" s="33">
        <v>43920</v>
      </c>
      <c r="C66" s="532">
        <v>0.65457539467525716</v>
      </c>
      <c r="D66" s="643">
        <v>0.7</v>
      </c>
      <c r="E66" s="9">
        <v>1</v>
      </c>
      <c r="F66" s="116">
        <v>-0.27900000000000003</v>
      </c>
      <c r="G66" s="116">
        <v>4.95</v>
      </c>
      <c r="H66" s="116">
        <v>0.71599999999999997</v>
      </c>
      <c r="I66" s="589" t="s">
        <v>348</v>
      </c>
      <c r="J66" s="643">
        <v>5</v>
      </c>
      <c r="K66" s="589" t="s">
        <v>349</v>
      </c>
      <c r="L66" s="587">
        <v>1</v>
      </c>
      <c r="M66" s="587">
        <v>15.4</v>
      </c>
      <c r="N66" s="587">
        <v>124</v>
      </c>
      <c r="O66" s="643">
        <v>15</v>
      </c>
      <c r="P66" s="643">
        <v>120</v>
      </c>
      <c r="Q66" s="643">
        <v>1.7</v>
      </c>
      <c r="R66" s="643">
        <v>0.1</v>
      </c>
      <c r="S66" s="643">
        <v>0.4</v>
      </c>
      <c r="T66" s="32"/>
      <c r="U66" s="32"/>
      <c r="V66" s="503">
        <f>'[14]KIC20-12_light'!$I$1104</f>
        <v>0.10489485845156182</v>
      </c>
      <c r="W66" s="11">
        <v>36.756900000000002</v>
      </c>
      <c r="X66" s="11">
        <v>22.688800000000001</v>
      </c>
      <c r="Y66" s="11">
        <v>52.925919</v>
      </c>
      <c r="Z66" s="11">
        <v>1025.3588</v>
      </c>
      <c r="AA66" s="11">
        <v>6.5353000000000003</v>
      </c>
      <c r="AB66" s="10">
        <v>93.686999999999998</v>
      </c>
      <c r="AC66" s="11">
        <v>8.202</v>
      </c>
      <c r="AD66" s="11">
        <v>0.25319999999999998</v>
      </c>
      <c r="AE66" s="11">
        <v>0.86250000000000004</v>
      </c>
      <c r="AF66" s="11">
        <v>36.892299999999999</v>
      </c>
      <c r="AG66" s="11">
        <v>22.849299999999999</v>
      </c>
      <c r="AH66" s="11">
        <v>53.281222</v>
      </c>
      <c r="AI66" s="11">
        <v>1025.5015000000001</v>
      </c>
      <c r="AJ66" s="11">
        <v>5.2210999999999999</v>
      </c>
      <c r="AK66" s="10">
        <v>75.117000000000004</v>
      </c>
      <c r="AL66" s="11">
        <v>8.1539999999999999</v>
      </c>
      <c r="AM66" s="11">
        <v>1.2068000000000001</v>
      </c>
      <c r="AN66" s="11">
        <v>1.6258999999999999</v>
      </c>
      <c r="AO66" s="9">
        <v>4.5999999999999996</v>
      </c>
    </row>
    <row r="67" spans="1:41" ht="15">
      <c r="A67" s="29" t="s">
        <v>356</v>
      </c>
      <c r="B67" s="33">
        <v>43801</v>
      </c>
      <c r="C67" s="511">
        <v>1.429674835143163</v>
      </c>
      <c r="D67" s="643">
        <v>1.4</v>
      </c>
      <c r="E67" s="31">
        <v>1</v>
      </c>
      <c r="F67" s="9">
        <v>1.0900000000000001</v>
      </c>
      <c r="G67" s="9">
        <v>4.97</v>
      </c>
      <c r="H67" s="9">
        <v>0.66200000000000003</v>
      </c>
      <c r="I67" s="589" t="s">
        <v>348</v>
      </c>
      <c r="J67" s="643">
        <v>5</v>
      </c>
      <c r="K67" s="589" t="s">
        <v>349</v>
      </c>
      <c r="L67" s="587">
        <v>1</v>
      </c>
      <c r="M67" s="587">
        <v>20</v>
      </c>
      <c r="N67" s="587">
        <v>180</v>
      </c>
      <c r="O67" s="643">
        <v>20</v>
      </c>
      <c r="P67" s="643">
        <v>180</v>
      </c>
      <c r="Q67" s="32"/>
      <c r="R67" s="32"/>
      <c r="S67" s="32"/>
      <c r="T67" s="32"/>
      <c r="U67" s="32"/>
      <c r="V67" s="503"/>
      <c r="W67" s="116"/>
      <c r="X67" s="116"/>
      <c r="Y67" s="116"/>
      <c r="Z67" s="116"/>
      <c r="AA67" s="116"/>
      <c r="AB67" s="116"/>
      <c r="AC67" s="116"/>
      <c r="AD67" s="116"/>
      <c r="AE67" s="116"/>
      <c r="AF67" s="116"/>
      <c r="AG67" s="116"/>
      <c r="AH67" s="116"/>
      <c r="AI67" s="116"/>
      <c r="AJ67" s="116"/>
      <c r="AK67" s="116"/>
      <c r="AL67" s="116"/>
      <c r="AM67" s="116"/>
      <c r="AN67" s="116"/>
      <c r="AO67" s="9"/>
    </row>
    <row r="68" spans="1:41" ht="15">
      <c r="A68" s="29" t="s">
        <v>356</v>
      </c>
      <c r="B68" s="33">
        <v>43808</v>
      </c>
      <c r="C68" s="511">
        <v>1.1469195364566536</v>
      </c>
      <c r="D68" s="643">
        <v>1.1000000000000001</v>
      </c>
      <c r="E68" s="9">
        <v>1</v>
      </c>
      <c r="F68" s="116">
        <v>0.98399999999999999</v>
      </c>
      <c r="G68" s="116">
        <v>3.16</v>
      </c>
      <c r="H68" s="116">
        <v>1.1000000000000001</v>
      </c>
      <c r="I68" s="589" t="s">
        <v>348</v>
      </c>
      <c r="J68" s="643">
        <v>3</v>
      </c>
      <c r="K68" s="589" t="s">
        <v>349</v>
      </c>
      <c r="L68" s="587">
        <v>1</v>
      </c>
      <c r="M68" s="587">
        <v>15</v>
      </c>
      <c r="N68" s="587">
        <v>146</v>
      </c>
      <c r="O68" s="643">
        <v>15</v>
      </c>
      <c r="P68" s="643">
        <v>150</v>
      </c>
      <c r="Q68" s="32"/>
      <c r="R68" s="32"/>
      <c r="S68" s="32"/>
      <c r="T68" s="32"/>
      <c r="U68" s="32"/>
      <c r="V68" s="503"/>
      <c r="W68" s="116"/>
      <c r="X68" s="116"/>
      <c r="Y68" s="116"/>
      <c r="Z68" s="116"/>
      <c r="AA68" s="116"/>
      <c r="AB68" s="116"/>
      <c r="AC68" s="116"/>
      <c r="AD68" s="116"/>
      <c r="AE68" s="116"/>
      <c r="AF68" s="116"/>
      <c r="AG68" s="116"/>
      <c r="AH68" s="116"/>
      <c r="AI68" s="116"/>
      <c r="AJ68" s="116"/>
      <c r="AK68" s="116"/>
      <c r="AL68" s="116"/>
      <c r="AM68" s="116"/>
      <c r="AN68" s="116"/>
      <c r="AO68" s="9"/>
    </row>
    <row r="69" spans="1:41" ht="15">
      <c r="A69" s="29" t="s">
        <v>356</v>
      </c>
      <c r="B69" s="33">
        <v>43815</v>
      </c>
      <c r="C69" s="511">
        <v>1.5808792840121291</v>
      </c>
      <c r="D69" s="643">
        <v>1.6</v>
      </c>
      <c r="E69" s="9">
        <v>1</v>
      </c>
      <c r="F69" s="116">
        <v>0.79600000000000004</v>
      </c>
      <c r="G69" s="116">
        <v>4.24</v>
      </c>
      <c r="H69" s="116">
        <v>1.83</v>
      </c>
      <c r="I69" s="589" t="s">
        <v>348</v>
      </c>
      <c r="J69" s="643">
        <v>4</v>
      </c>
      <c r="K69" s="589" t="s">
        <v>349</v>
      </c>
      <c r="L69" s="587">
        <v>1</v>
      </c>
      <c r="M69" s="587">
        <v>19.3</v>
      </c>
      <c r="N69" s="587">
        <v>144</v>
      </c>
      <c r="O69" s="643">
        <v>19</v>
      </c>
      <c r="P69" s="643">
        <v>140</v>
      </c>
      <c r="Q69" s="32"/>
      <c r="R69" s="32"/>
      <c r="S69" s="32"/>
      <c r="T69" s="32"/>
      <c r="U69" s="32"/>
      <c r="V69" s="503"/>
      <c r="W69" s="116"/>
      <c r="X69" s="116"/>
      <c r="Y69" s="116"/>
      <c r="Z69" s="116"/>
      <c r="AA69" s="116"/>
      <c r="AB69" s="116"/>
      <c r="AC69" s="116"/>
      <c r="AD69" s="116"/>
      <c r="AE69" s="116"/>
      <c r="AF69" s="116"/>
      <c r="AG69" s="116"/>
      <c r="AH69" s="116"/>
      <c r="AI69" s="116"/>
      <c r="AJ69" s="116"/>
      <c r="AK69" s="116"/>
      <c r="AL69" s="116"/>
      <c r="AM69" s="116"/>
      <c r="AN69" s="116"/>
      <c r="AO69" s="9"/>
    </row>
    <row r="70" spans="1:41" ht="15">
      <c r="A70" s="29" t="s">
        <v>356</v>
      </c>
      <c r="B70" s="33">
        <v>43822</v>
      </c>
      <c r="C70" s="511">
        <v>12.184467822993112</v>
      </c>
      <c r="D70" s="643">
        <v>12</v>
      </c>
      <c r="E70" s="9">
        <v>1</v>
      </c>
      <c r="F70" s="116">
        <v>14.3</v>
      </c>
      <c r="G70" s="116">
        <v>6.34</v>
      </c>
      <c r="H70" s="116">
        <v>4.9000000000000004</v>
      </c>
      <c r="I70" s="643">
        <v>14</v>
      </c>
      <c r="J70" s="643">
        <v>6</v>
      </c>
      <c r="K70" s="643">
        <v>5</v>
      </c>
      <c r="L70" s="587">
        <v>1</v>
      </c>
      <c r="M70" s="587">
        <v>19</v>
      </c>
      <c r="N70" s="587">
        <v>150</v>
      </c>
      <c r="O70" s="643">
        <v>19</v>
      </c>
      <c r="P70" s="643">
        <v>150</v>
      </c>
      <c r="Q70" s="32"/>
      <c r="R70" s="32"/>
      <c r="S70" s="32"/>
      <c r="T70" s="32"/>
      <c r="U70" s="32"/>
      <c r="V70" s="503"/>
      <c r="W70" s="116"/>
      <c r="X70" s="116"/>
      <c r="Y70" s="116"/>
      <c r="Z70" s="116"/>
      <c r="AA70" s="116"/>
      <c r="AB70" s="116"/>
      <c r="AC70" s="116"/>
      <c r="AD70" s="116"/>
      <c r="AE70" s="116"/>
      <c r="AF70" s="116"/>
      <c r="AG70" s="116"/>
      <c r="AH70" s="116"/>
      <c r="AI70" s="116"/>
      <c r="AJ70" s="116"/>
      <c r="AK70" s="116"/>
      <c r="AL70" s="116"/>
      <c r="AM70" s="116"/>
      <c r="AN70" s="116"/>
      <c r="AO70" s="9"/>
    </row>
    <row r="71" spans="1:41" ht="15">
      <c r="A71" s="29" t="s">
        <v>356</v>
      </c>
      <c r="B71" s="33">
        <v>43836</v>
      </c>
      <c r="C71" s="511">
        <v>0.44061066990291359</v>
      </c>
      <c r="D71" s="589" t="s">
        <v>350</v>
      </c>
      <c r="E71" s="31">
        <v>1</v>
      </c>
      <c r="F71" s="116">
        <v>-0.54800000000000004</v>
      </c>
      <c r="G71" s="116">
        <v>2.8</v>
      </c>
      <c r="H71" s="116">
        <v>0.59399999999999997</v>
      </c>
      <c r="I71" s="589" t="s">
        <v>348</v>
      </c>
      <c r="J71" s="643">
        <v>3</v>
      </c>
      <c r="K71" s="589" t="s">
        <v>349</v>
      </c>
      <c r="L71" s="587">
        <v>1</v>
      </c>
      <c r="M71" s="587">
        <v>13.3</v>
      </c>
      <c r="N71" s="587">
        <v>110</v>
      </c>
      <c r="O71" s="643">
        <v>13</v>
      </c>
      <c r="P71" s="643">
        <v>110</v>
      </c>
      <c r="Q71" s="32"/>
      <c r="R71" s="32"/>
      <c r="S71" s="32"/>
      <c r="T71" s="32"/>
      <c r="U71" s="32"/>
      <c r="V71" s="503"/>
      <c r="W71" s="116"/>
      <c r="X71" s="116"/>
      <c r="Y71" s="116"/>
      <c r="Z71" s="116"/>
      <c r="AA71" s="116"/>
      <c r="AB71" s="116"/>
      <c r="AC71" s="116"/>
      <c r="AD71" s="116"/>
      <c r="AE71" s="116"/>
      <c r="AF71" s="116"/>
      <c r="AG71" s="116"/>
      <c r="AH71" s="116"/>
      <c r="AI71" s="116"/>
      <c r="AJ71" s="116"/>
      <c r="AK71" s="116"/>
      <c r="AL71" s="116"/>
      <c r="AM71" s="116"/>
      <c r="AN71" s="116"/>
      <c r="AO71" s="9"/>
    </row>
    <row r="72" spans="1:41" ht="15">
      <c r="A72" s="29" t="s">
        <v>356</v>
      </c>
      <c r="B72" s="33">
        <v>43843</v>
      </c>
      <c r="C72" s="511">
        <v>0.89235621012738686</v>
      </c>
      <c r="D72" s="643">
        <v>0.9</v>
      </c>
      <c r="E72" s="31">
        <v>1</v>
      </c>
      <c r="F72" s="116">
        <v>0.56899999999999995</v>
      </c>
      <c r="G72" s="116">
        <v>2.27</v>
      </c>
      <c r="H72" s="116">
        <v>0.63800000000000001</v>
      </c>
      <c r="I72" s="589" t="s">
        <v>348</v>
      </c>
      <c r="J72" s="643">
        <v>2</v>
      </c>
      <c r="K72" s="589" t="s">
        <v>349</v>
      </c>
      <c r="L72" s="587">
        <v>1</v>
      </c>
      <c r="M72" s="587">
        <v>15.8</v>
      </c>
      <c r="N72" s="587">
        <v>121</v>
      </c>
      <c r="O72" s="643">
        <v>16</v>
      </c>
      <c r="P72" s="643">
        <v>120</v>
      </c>
      <c r="Q72" s="32"/>
      <c r="R72" s="32"/>
      <c r="S72" s="32"/>
      <c r="T72" s="32"/>
      <c r="U72" s="32"/>
      <c r="V72" s="503"/>
      <c r="W72" s="116"/>
      <c r="X72" s="116"/>
      <c r="Y72" s="116"/>
      <c r="Z72" s="116"/>
      <c r="AA72" s="116"/>
      <c r="AB72" s="116"/>
      <c r="AC72" s="116"/>
      <c r="AD72" s="116"/>
      <c r="AE72" s="116"/>
      <c r="AF72" s="116"/>
      <c r="AG72" s="116"/>
      <c r="AH72" s="116"/>
      <c r="AI72" s="116"/>
      <c r="AJ72" s="116"/>
      <c r="AK72" s="116"/>
      <c r="AL72" s="116"/>
      <c r="AM72" s="116"/>
      <c r="AN72" s="116"/>
      <c r="AO72" s="9"/>
    </row>
    <row r="73" spans="1:41" ht="15">
      <c r="A73" s="29" t="s">
        <v>356</v>
      </c>
      <c r="B73" s="33">
        <v>43850</v>
      </c>
      <c r="C73" s="511">
        <v>2.0055148069097708</v>
      </c>
      <c r="D73" s="643">
        <v>2</v>
      </c>
      <c r="E73" s="9">
        <v>1</v>
      </c>
      <c r="F73" s="116">
        <v>0.94699999999999995</v>
      </c>
      <c r="G73" s="116">
        <v>2.95</v>
      </c>
      <c r="H73" s="116">
        <v>0.45300000000000001</v>
      </c>
      <c r="I73" s="589" t="s">
        <v>348</v>
      </c>
      <c r="J73" s="643">
        <v>3</v>
      </c>
      <c r="K73" s="589" t="s">
        <v>349</v>
      </c>
      <c r="L73" s="587">
        <v>1</v>
      </c>
      <c r="M73" s="587">
        <v>15.4</v>
      </c>
      <c r="N73" s="587">
        <v>132</v>
      </c>
      <c r="O73" s="643">
        <v>15</v>
      </c>
      <c r="P73" s="643">
        <v>130</v>
      </c>
      <c r="Q73" s="32"/>
      <c r="R73" s="32"/>
      <c r="S73" s="32"/>
      <c r="T73" s="32"/>
      <c r="U73" s="32"/>
      <c r="V73" s="503"/>
      <c r="W73" s="116"/>
      <c r="X73" s="116"/>
      <c r="Y73" s="116"/>
      <c r="Z73" s="116"/>
      <c r="AA73" s="116"/>
      <c r="AB73" s="116"/>
      <c r="AC73" s="116"/>
      <c r="AD73" s="116"/>
      <c r="AE73" s="116"/>
      <c r="AF73" s="116"/>
      <c r="AG73" s="116"/>
      <c r="AH73" s="116"/>
      <c r="AI73" s="116"/>
      <c r="AJ73" s="116"/>
      <c r="AK73" s="116"/>
      <c r="AL73" s="116"/>
      <c r="AM73" s="116"/>
      <c r="AN73" s="116"/>
      <c r="AO73" s="9"/>
    </row>
    <row r="74" spans="1:41" ht="15">
      <c r="A74" s="29" t="s">
        <v>356</v>
      </c>
      <c r="B74" s="33">
        <v>43858</v>
      </c>
      <c r="C74" s="511">
        <v>1.5451427072846775</v>
      </c>
      <c r="D74" s="643">
        <v>1.5</v>
      </c>
      <c r="E74" s="9">
        <v>1</v>
      </c>
      <c r="F74" s="116">
        <v>1</v>
      </c>
      <c r="G74" s="116">
        <v>5.4</v>
      </c>
      <c r="H74" s="116">
        <v>0.91100000000000003</v>
      </c>
      <c r="I74" s="589" t="s">
        <v>348</v>
      </c>
      <c r="J74" s="643">
        <v>5</v>
      </c>
      <c r="K74" s="589" t="s">
        <v>349</v>
      </c>
      <c r="L74" s="587">
        <v>1</v>
      </c>
      <c r="M74" s="587">
        <v>19.5</v>
      </c>
      <c r="N74" s="587">
        <v>129</v>
      </c>
      <c r="O74" s="643">
        <v>20</v>
      </c>
      <c r="P74" s="643">
        <v>130</v>
      </c>
      <c r="Q74" s="32"/>
      <c r="R74" s="32"/>
      <c r="S74" s="32"/>
      <c r="T74" s="32"/>
      <c r="U74" s="32"/>
      <c r="V74" s="503"/>
      <c r="W74" s="116"/>
      <c r="X74" s="116"/>
      <c r="Y74" s="116"/>
      <c r="Z74" s="116"/>
      <c r="AA74" s="116"/>
      <c r="AB74" s="116"/>
      <c r="AC74" s="116"/>
      <c r="AD74" s="116"/>
      <c r="AE74" s="116"/>
      <c r="AF74" s="116"/>
      <c r="AG74" s="116"/>
      <c r="AH74" s="116"/>
      <c r="AI74" s="116"/>
      <c r="AJ74" s="116"/>
      <c r="AK74" s="116"/>
      <c r="AL74" s="116"/>
      <c r="AM74" s="116"/>
      <c r="AN74" s="116"/>
      <c r="AO74" s="9"/>
    </row>
    <row r="75" spans="1:41" ht="15">
      <c r="A75" s="29" t="s">
        <v>356</v>
      </c>
      <c r="B75" s="33">
        <v>43864</v>
      </c>
      <c r="C75" s="511">
        <v>7.4966849884593376</v>
      </c>
      <c r="D75" s="643">
        <v>7.5</v>
      </c>
      <c r="E75" s="9">
        <v>1</v>
      </c>
      <c r="F75" s="116">
        <v>8.0399999999999991</v>
      </c>
      <c r="G75" s="116">
        <v>5.57</v>
      </c>
      <c r="H75" s="116">
        <v>2.59</v>
      </c>
      <c r="I75" s="643">
        <v>8</v>
      </c>
      <c r="J75" s="643">
        <v>6</v>
      </c>
      <c r="K75" s="643">
        <v>3</v>
      </c>
      <c r="L75" s="587">
        <v>1</v>
      </c>
      <c r="M75" s="587">
        <v>17.100000000000001</v>
      </c>
      <c r="N75" s="587">
        <v>129</v>
      </c>
      <c r="O75" s="643">
        <v>17</v>
      </c>
      <c r="P75" s="643">
        <v>130</v>
      </c>
      <c r="Q75" s="32"/>
      <c r="R75" s="32"/>
      <c r="S75" s="32"/>
      <c r="T75" s="32"/>
      <c r="U75" s="32"/>
      <c r="V75" s="503"/>
      <c r="W75" s="116"/>
      <c r="X75" s="116"/>
      <c r="Y75" s="116"/>
      <c r="Z75" s="116"/>
      <c r="AA75" s="116"/>
      <c r="AB75" s="116"/>
      <c r="AC75" s="116"/>
      <c r="AD75" s="116"/>
      <c r="AE75" s="116"/>
      <c r="AF75" s="116"/>
      <c r="AG75" s="116"/>
      <c r="AH75" s="116"/>
      <c r="AI75" s="116"/>
      <c r="AJ75" s="116"/>
      <c r="AK75" s="116"/>
      <c r="AL75" s="116"/>
      <c r="AM75" s="116"/>
      <c r="AN75" s="116"/>
      <c r="AO75" s="9"/>
    </row>
    <row r="76" spans="1:41" ht="15">
      <c r="A76" s="29" t="s">
        <v>356</v>
      </c>
      <c r="B76" s="33">
        <v>43871</v>
      </c>
      <c r="C76" s="511">
        <v>0.81578537526381711</v>
      </c>
      <c r="D76" s="643">
        <v>0.8</v>
      </c>
      <c r="E76" s="9">
        <v>1</v>
      </c>
      <c r="F76" s="116">
        <v>0.99199999999999999</v>
      </c>
      <c r="G76" s="116">
        <v>3.73</v>
      </c>
      <c r="H76" s="116">
        <v>1.23</v>
      </c>
      <c r="I76" s="589" t="s">
        <v>348</v>
      </c>
      <c r="J76" s="643">
        <v>4</v>
      </c>
      <c r="K76" s="589" t="s">
        <v>349</v>
      </c>
      <c r="L76" s="587">
        <v>1</v>
      </c>
      <c r="M76" s="587">
        <v>17.7</v>
      </c>
      <c r="N76" s="587">
        <v>133</v>
      </c>
      <c r="O76" s="643">
        <v>18</v>
      </c>
      <c r="P76" s="643">
        <v>130</v>
      </c>
      <c r="Q76" s="32"/>
      <c r="R76" s="32"/>
      <c r="S76" s="32"/>
      <c r="T76" s="32"/>
      <c r="U76" s="32"/>
      <c r="V76" s="503"/>
      <c r="W76" s="116"/>
      <c r="X76" s="116"/>
      <c r="Y76" s="116"/>
      <c r="Z76" s="116"/>
      <c r="AA76" s="116"/>
      <c r="AB76" s="116"/>
      <c r="AC76" s="116"/>
      <c r="AD76" s="116"/>
      <c r="AE76" s="116"/>
      <c r="AF76" s="116"/>
      <c r="AG76" s="116"/>
      <c r="AH76" s="116"/>
      <c r="AI76" s="116"/>
      <c r="AJ76" s="116"/>
      <c r="AK76" s="116"/>
      <c r="AL76" s="116"/>
      <c r="AM76" s="116"/>
      <c r="AN76" s="116"/>
      <c r="AO76" s="9"/>
    </row>
    <row r="77" spans="1:41" ht="15">
      <c r="A77" s="29" t="s">
        <v>356</v>
      </c>
      <c r="B77" s="33">
        <v>43878</v>
      </c>
      <c r="C77" s="511">
        <v>0.79002044219925671</v>
      </c>
      <c r="D77" s="643">
        <v>0.8</v>
      </c>
      <c r="E77" s="9">
        <v>1</v>
      </c>
      <c r="F77" s="116">
        <v>-0.36499999999999999</v>
      </c>
      <c r="G77" s="116">
        <v>3.61</v>
      </c>
      <c r="H77" s="116">
        <v>0.78600000000000003</v>
      </c>
      <c r="I77" s="589" t="s">
        <v>348</v>
      </c>
      <c r="J77" s="643">
        <v>4</v>
      </c>
      <c r="K77" s="589" t="s">
        <v>349</v>
      </c>
      <c r="L77" s="587">
        <v>1</v>
      </c>
      <c r="M77" s="587">
        <v>15.9</v>
      </c>
      <c r="N77" s="587">
        <v>141</v>
      </c>
      <c r="O77" s="643">
        <v>16</v>
      </c>
      <c r="P77" s="643">
        <v>140</v>
      </c>
      <c r="Q77" s="32"/>
      <c r="R77" s="32"/>
      <c r="S77" s="32"/>
      <c r="T77" s="32"/>
      <c r="U77" s="32"/>
      <c r="V77" s="511"/>
      <c r="W77" s="31"/>
      <c r="X77" s="116"/>
      <c r="Y77" s="116"/>
      <c r="Z77" s="116"/>
      <c r="AA77" s="116"/>
      <c r="AB77" s="116"/>
      <c r="AC77" s="116"/>
      <c r="AD77" s="116"/>
      <c r="AE77" s="116"/>
      <c r="AF77" s="116"/>
      <c r="AG77" s="116"/>
      <c r="AH77" s="116"/>
      <c r="AI77" s="116"/>
      <c r="AJ77" s="116"/>
      <c r="AK77" s="116"/>
      <c r="AL77" s="116"/>
      <c r="AM77" s="116"/>
      <c r="AN77" s="116"/>
      <c r="AO77" s="9"/>
    </row>
    <row r="78" spans="1:41" ht="15">
      <c r="A78" s="29" t="s">
        <v>356</v>
      </c>
      <c r="B78" s="33">
        <v>43885</v>
      </c>
      <c r="C78" s="511">
        <v>5.828517441650324</v>
      </c>
      <c r="D78" s="643">
        <v>5.8</v>
      </c>
      <c r="E78" s="9">
        <v>1</v>
      </c>
      <c r="F78" s="116">
        <v>5.45</v>
      </c>
      <c r="G78" s="116">
        <v>5.08</v>
      </c>
      <c r="H78" s="116">
        <v>1.37</v>
      </c>
      <c r="I78" s="643">
        <v>5</v>
      </c>
      <c r="J78" s="643">
        <v>5</v>
      </c>
      <c r="K78" s="589" t="s">
        <v>349</v>
      </c>
      <c r="L78" s="587">
        <v>1</v>
      </c>
      <c r="M78" s="587">
        <v>15.8</v>
      </c>
      <c r="N78" s="587">
        <v>131</v>
      </c>
      <c r="O78" s="643">
        <v>16</v>
      </c>
      <c r="P78" s="643">
        <v>130</v>
      </c>
      <c r="Q78" s="32"/>
      <c r="R78" s="32"/>
      <c r="S78" s="32"/>
      <c r="T78" s="32"/>
      <c r="U78" s="32"/>
      <c r="V78" s="503"/>
      <c r="W78" s="116"/>
      <c r="X78" s="116"/>
      <c r="Y78" s="116"/>
      <c r="Z78" s="116"/>
      <c r="AA78" s="116"/>
      <c r="AB78" s="116"/>
      <c r="AC78" s="116"/>
      <c r="AD78" s="116"/>
      <c r="AE78" s="116"/>
      <c r="AF78" s="116"/>
      <c r="AG78" s="116"/>
      <c r="AH78" s="116"/>
      <c r="AI78" s="116"/>
      <c r="AJ78" s="116"/>
      <c r="AK78" s="116"/>
      <c r="AL78" s="116"/>
      <c r="AM78" s="116"/>
      <c r="AN78" s="116"/>
      <c r="AO78" s="9"/>
    </row>
    <row r="79" spans="1:41" ht="15">
      <c r="A79" s="29" t="s">
        <v>356</v>
      </c>
      <c r="B79" s="33">
        <v>43892</v>
      </c>
      <c r="C79" s="511">
        <v>1.7465706596267618</v>
      </c>
      <c r="D79" s="643">
        <v>1.7</v>
      </c>
      <c r="E79" s="9">
        <v>1</v>
      </c>
      <c r="F79" s="116">
        <v>1.23</v>
      </c>
      <c r="G79" s="116">
        <v>3.84</v>
      </c>
      <c r="H79" s="116">
        <v>1.64</v>
      </c>
      <c r="I79" s="589" t="s">
        <v>348</v>
      </c>
      <c r="J79" s="643">
        <v>4</v>
      </c>
      <c r="K79" s="589" t="s">
        <v>349</v>
      </c>
      <c r="L79" s="587">
        <v>1</v>
      </c>
      <c r="M79" s="587">
        <v>15.3</v>
      </c>
      <c r="N79" s="587">
        <v>121</v>
      </c>
      <c r="O79" s="643">
        <v>15</v>
      </c>
      <c r="P79" s="643">
        <v>120</v>
      </c>
      <c r="Q79" s="32"/>
      <c r="R79" s="32"/>
      <c r="S79" s="32"/>
      <c r="T79" s="32"/>
      <c r="U79" s="32"/>
      <c r="V79" s="503"/>
      <c r="W79" s="116"/>
      <c r="X79" s="116"/>
      <c r="Y79" s="116"/>
      <c r="Z79" s="116"/>
      <c r="AA79" s="116"/>
      <c r="AB79" s="116"/>
      <c r="AC79" s="116"/>
      <c r="AD79" s="116"/>
      <c r="AE79" s="116"/>
      <c r="AF79" s="116"/>
      <c r="AG79" s="116"/>
      <c r="AH79" s="116"/>
      <c r="AI79" s="116"/>
      <c r="AJ79" s="116"/>
      <c r="AK79" s="116"/>
      <c r="AL79" s="116"/>
      <c r="AM79" s="116"/>
      <c r="AN79" s="116"/>
      <c r="AO79" s="9"/>
    </row>
    <row r="80" spans="1:41" ht="15">
      <c r="A80" s="29" t="s">
        <v>356</v>
      </c>
      <c r="B80" s="33">
        <v>43899</v>
      </c>
      <c r="C80" s="532">
        <v>1.3976476183897084</v>
      </c>
      <c r="D80" s="643">
        <v>1.4</v>
      </c>
      <c r="E80" s="9">
        <v>1</v>
      </c>
      <c r="F80" s="116">
        <v>0.17899999999999999</v>
      </c>
      <c r="G80" s="116">
        <v>5.94</v>
      </c>
      <c r="H80" s="116">
        <v>1.5</v>
      </c>
      <c r="I80" s="589" t="s">
        <v>348</v>
      </c>
      <c r="J80" s="643">
        <v>6</v>
      </c>
      <c r="K80" s="589" t="s">
        <v>349</v>
      </c>
      <c r="L80" s="587">
        <v>1</v>
      </c>
      <c r="M80" s="587">
        <v>16.899999999999999</v>
      </c>
      <c r="N80" s="587">
        <v>122</v>
      </c>
      <c r="O80" s="643">
        <v>17</v>
      </c>
      <c r="P80" s="643">
        <v>120</v>
      </c>
      <c r="Q80" s="32"/>
      <c r="R80" s="32"/>
      <c r="S80" s="32"/>
      <c r="T80" s="32"/>
      <c r="U80" s="32"/>
      <c r="V80" s="503"/>
      <c r="W80" s="116"/>
      <c r="X80" s="116"/>
      <c r="Y80" s="116"/>
      <c r="Z80" s="116"/>
      <c r="AA80" s="116"/>
      <c r="AB80" s="116"/>
      <c r="AC80" s="116"/>
      <c r="AD80" s="116"/>
      <c r="AE80" s="116"/>
      <c r="AF80" s="116"/>
      <c r="AG80" s="116"/>
      <c r="AH80" s="116"/>
      <c r="AI80" s="116"/>
      <c r="AJ80" s="116"/>
      <c r="AK80" s="116"/>
      <c r="AL80" s="116"/>
      <c r="AM80" s="116"/>
      <c r="AN80" s="116"/>
      <c r="AO80" s="9"/>
    </row>
    <row r="81" spans="1:41" ht="15">
      <c r="A81" s="29" t="s">
        <v>356</v>
      </c>
      <c r="B81" s="33">
        <v>43906</v>
      </c>
      <c r="C81" s="532">
        <v>16.384387649532993</v>
      </c>
      <c r="D81" s="643">
        <v>16</v>
      </c>
      <c r="E81" s="9">
        <v>1</v>
      </c>
      <c r="F81" s="116">
        <v>16.600000000000001</v>
      </c>
      <c r="G81" s="116">
        <v>5.41</v>
      </c>
      <c r="H81" s="116">
        <v>3.09</v>
      </c>
      <c r="I81" s="643">
        <v>17</v>
      </c>
      <c r="J81" s="643">
        <v>5</v>
      </c>
      <c r="K81" s="643">
        <v>3</v>
      </c>
      <c r="L81" s="587">
        <v>1</v>
      </c>
      <c r="M81" s="587">
        <v>18.5</v>
      </c>
      <c r="N81" s="587">
        <v>154</v>
      </c>
      <c r="O81" s="643">
        <v>18</v>
      </c>
      <c r="P81" s="643">
        <v>150</v>
      </c>
      <c r="Q81" s="32"/>
      <c r="R81" s="32"/>
      <c r="S81" s="32"/>
      <c r="T81" s="32"/>
      <c r="U81" s="32"/>
      <c r="V81" s="503"/>
      <c r="W81" s="116"/>
      <c r="X81" s="116"/>
      <c r="Y81" s="116"/>
      <c r="Z81" s="116"/>
      <c r="AA81" s="116"/>
      <c r="AB81" s="116"/>
      <c r="AC81" s="116"/>
      <c r="AD81" s="116"/>
      <c r="AE81" s="116"/>
      <c r="AF81" s="116"/>
      <c r="AG81" s="116"/>
      <c r="AH81" s="116"/>
      <c r="AI81" s="116"/>
      <c r="AJ81" s="116"/>
      <c r="AK81" s="116"/>
      <c r="AL81" s="116"/>
      <c r="AM81" s="116"/>
      <c r="AN81" s="116"/>
      <c r="AO81" s="9"/>
    </row>
    <row r="82" spans="1:41" ht="15">
      <c r="A82" s="29" t="s">
        <v>356</v>
      </c>
      <c r="B82" s="33">
        <v>43920</v>
      </c>
      <c r="C82" s="532">
        <v>5.8747195389532196</v>
      </c>
      <c r="D82" s="643">
        <v>5.9</v>
      </c>
      <c r="E82" s="9">
        <v>1</v>
      </c>
      <c r="F82" s="116">
        <v>5.94</v>
      </c>
      <c r="G82" s="116">
        <v>6.66</v>
      </c>
      <c r="H82" s="116">
        <v>3.04</v>
      </c>
      <c r="I82" s="643">
        <v>6</v>
      </c>
      <c r="J82" s="643">
        <v>7</v>
      </c>
      <c r="K82" s="643">
        <v>3</v>
      </c>
      <c r="L82" s="587">
        <v>1</v>
      </c>
      <c r="M82" s="587">
        <v>15.2</v>
      </c>
      <c r="N82" s="587">
        <v>123</v>
      </c>
      <c r="O82" s="643">
        <v>15</v>
      </c>
      <c r="P82" s="643">
        <v>120</v>
      </c>
      <c r="Q82" s="32"/>
      <c r="R82" s="32"/>
      <c r="S82" s="32"/>
      <c r="T82" s="32"/>
      <c r="U82" s="32"/>
      <c r="V82" s="503"/>
      <c r="W82" s="116"/>
      <c r="X82" s="116"/>
      <c r="Y82" s="116"/>
      <c r="Z82" s="116"/>
      <c r="AA82" s="116"/>
      <c r="AB82" s="116"/>
      <c r="AC82" s="116"/>
      <c r="AD82" s="116"/>
      <c r="AE82" s="116"/>
      <c r="AF82" s="116"/>
      <c r="AG82" s="116"/>
      <c r="AH82" s="116"/>
      <c r="AI82" s="116"/>
      <c r="AJ82" s="116"/>
      <c r="AK82" s="116"/>
      <c r="AL82" s="116"/>
      <c r="AM82" s="116"/>
      <c r="AN82" s="116"/>
      <c r="AO82" s="9"/>
    </row>
    <row r="83" spans="1:41" ht="15">
      <c r="A83" s="29" t="s">
        <v>358</v>
      </c>
      <c r="B83" s="33">
        <v>43801</v>
      </c>
      <c r="C83" s="511">
        <v>0.66829963915291268</v>
      </c>
      <c r="D83" s="643">
        <v>0.7</v>
      </c>
      <c r="E83" s="31">
        <v>1</v>
      </c>
      <c r="F83" s="9">
        <v>6.4899999999999999E-2</v>
      </c>
      <c r="G83" s="9">
        <v>3.59</v>
      </c>
      <c r="H83" s="9">
        <v>0.77</v>
      </c>
      <c r="I83" s="589" t="s">
        <v>348</v>
      </c>
      <c r="J83" s="643">
        <v>4</v>
      </c>
      <c r="K83" s="589" t="s">
        <v>349</v>
      </c>
      <c r="L83" s="587">
        <v>1</v>
      </c>
      <c r="M83" s="587">
        <v>12.8</v>
      </c>
      <c r="N83" s="587">
        <v>106</v>
      </c>
      <c r="O83" s="643">
        <v>13</v>
      </c>
      <c r="P83" s="643">
        <v>110</v>
      </c>
      <c r="Q83" s="32"/>
      <c r="R83" s="32"/>
      <c r="S83" s="32"/>
      <c r="T83" s="32"/>
      <c r="U83" s="32"/>
      <c r="V83" s="503"/>
      <c r="W83" s="116"/>
      <c r="X83" s="116"/>
      <c r="Y83" s="116"/>
      <c r="Z83" s="116"/>
      <c r="AA83" s="116"/>
      <c r="AB83" s="116"/>
      <c r="AC83" s="116"/>
      <c r="AD83" s="116"/>
      <c r="AE83" s="116"/>
      <c r="AF83" s="116"/>
      <c r="AG83" s="116"/>
      <c r="AH83" s="116"/>
      <c r="AI83" s="116"/>
      <c r="AJ83" s="116"/>
      <c r="AK83" s="116"/>
      <c r="AL83" s="116"/>
      <c r="AM83" s="116"/>
      <c r="AN83" s="116"/>
      <c r="AO83" s="9"/>
    </row>
    <row r="84" spans="1:41" ht="15">
      <c r="A84" s="29" t="s">
        <v>358</v>
      </c>
      <c r="B84" s="33">
        <v>43808</v>
      </c>
      <c r="C84" s="511">
        <v>0.21720121469350973</v>
      </c>
      <c r="D84" s="589" t="s">
        <v>350</v>
      </c>
      <c r="E84" s="9">
        <v>1</v>
      </c>
      <c r="F84" s="116">
        <v>0.35899999999999999</v>
      </c>
      <c r="G84" s="116">
        <v>3.17</v>
      </c>
      <c r="H84" s="116">
        <v>0.67400000000000004</v>
      </c>
      <c r="I84" s="589" t="s">
        <v>348</v>
      </c>
      <c r="J84" s="643">
        <v>3</v>
      </c>
      <c r="K84" s="589" t="s">
        <v>349</v>
      </c>
      <c r="L84" s="587">
        <v>1</v>
      </c>
      <c r="M84" s="587">
        <v>13.2</v>
      </c>
      <c r="N84" s="587">
        <v>106</v>
      </c>
      <c r="O84" s="643">
        <v>13</v>
      </c>
      <c r="P84" s="643">
        <v>110</v>
      </c>
      <c r="Q84" s="32"/>
      <c r="R84" s="32"/>
      <c r="S84" s="32"/>
      <c r="T84" s="32"/>
      <c r="U84" s="32"/>
      <c r="V84" s="503"/>
      <c r="W84" s="116"/>
      <c r="X84" s="116"/>
      <c r="Y84" s="116"/>
      <c r="Z84" s="116"/>
      <c r="AA84" s="116"/>
      <c r="AB84" s="116"/>
      <c r="AC84" s="116"/>
      <c r="AD84" s="116"/>
      <c r="AE84" s="116"/>
      <c r="AF84" s="116"/>
      <c r="AG84" s="116"/>
      <c r="AH84" s="116"/>
      <c r="AI84" s="116"/>
      <c r="AJ84" s="116"/>
      <c r="AK84" s="116"/>
      <c r="AL84" s="116"/>
      <c r="AM84" s="116"/>
      <c r="AN84" s="116"/>
      <c r="AO84" s="9"/>
    </row>
    <row r="85" spans="1:41" ht="15">
      <c r="A85" s="29" t="s">
        <v>358</v>
      </c>
      <c r="B85" s="33">
        <v>43815</v>
      </c>
      <c r="C85" s="511">
        <v>0.58182436281990035</v>
      </c>
      <c r="D85" s="643">
        <v>0.6</v>
      </c>
      <c r="E85" s="9">
        <v>1</v>
      </c>
      <c r="F85" s="116">
        <v>0.13</v>
      </c>
      <c r="G85" s="116">
        <v>4.6900000000000004</v>
      </c>
      <c r="H85" s="116">
        <v>1.23</v>
      </c>
      <c r="I85" s="589" t="s">
        <v>348</v>
      </c>
      <c r="J85" s="643">
        <v>5</v>
      </c>
      <c r="K85" s="589" t="s">
        <v>349</v>
      </c>
      <c r="L85" s="587">
        <v>1</v>
      </c>
      <c r="M85" s="587">
        <v>13</v>
      </c>
      <c r="N85" s="587">
        <v>99</v>
      </c>
      <c r="O85" s="643">
        <v>13</v>
      </c>
      <c r="P85" s="643">
        <v>100</v>
      </c>
      <c r="Q85" s="32"/>
      <c r="R85" s="32"/>
      <c r="S85" s="32"/>
      <c r="T85" s="32"/>
      <c r="U85" s="32"/>
      <c r="V85" s="503"/>
      <c r="W85" s="116"/>
      <c r="X85" s="116"/>
      <c r="Y85" s="116"/>
      <c r="Z85" s="116"/>
      <c r="AA85" s="116"/>
      <c r="AB85" s="116"/>
      <c r="AC85" s="116"/>
      <c r="AD85" s="116"/>
      <c r="AE85" s="116"/>
      <c r="AF85" s="116"/>
      <c r="AG85" s="116"/>
      <c r="AH85" s="116"/>
      <c r="AI85" s="116"/>
      <c r="AJ85" s="116"/>
      <c r="AK85" s="116"/>
      <c r="AL85" s="116"/>
      <c r="AM85" s="116"/>
      <c r="AN85" s="116"/>
      <c r="AO85" s="9"/>
    </row>
    <row r="86" spans="1:41" ht="15">
      <c r="A86" s="29" t="s">
        <v>358</v>
      </c>
      <c r="B86" s="33">
        <v>43822</v>
      </c>
      <c r="C86" s="511">
        <v>0.37321438390785794</v>
      </c>
      <c r="D86" s="589" t="s">
        <v>350</v>
      </c>
      <c r="E86" s="9">
        <v>1</v>
      </c>
      <c r="F86" s="116">
        <v>0.28999999999999998</v>
      </c>
      <c r="G86" s="116">
        <v>3.84</v>
      </c>
      <c r="H86" s="116">
        <v>0.81100000000000005</v>
      </c>
      <c r="I86" s="589" t="s">
        <v>348</v>
      </c>
      <c r="J86" s="643">
        <v>4</v>
      </c>
      <c r="K86" s="589" t="s">
        <v>349</v>
      </c>
      <c r="L86" s="587">
        <v>1</v>
      </c>
      <c r="M86" s="587">
        <v>14.6</v>
      </c>
      <c r="N86" s="587">
        <v>115</v>
      </c>
      <c r="O86" s="643">
        <v>15</v>
      </c>
      <c r="P86" s="643">
        <v>120</v>
      </c>
      <c r="Q86" s="32"/>
      <c r="R86" s="32"/>
      <c r="S86" s="32"/>
      <c r="T86" s="32"/>
      <c r="U86" s="32"/>
      <c r="V86" s="503"/>
      <c r="W86" s="116"/>
      <c r="X86" s="116"/>
      <c r="Y86" s="116"/>
      <c r="Z86" s="116"/>
      <c r="AA86" s="116"/>
      <c r="AB86" s="116"/>
      <c r="AC86" s="116"/>
      <c r="AD86" s="116"/>
      <c r="AE86" s="116"/>
      <c r="AF86" s="116"/>
      <c r="AG86" s="116"/>
      <c r="AH86" s="116"/>
      <c r="AI86" s="116"/>
      <c r="AJ86" s="116"/>
      <c r="AK86" s="116"/>
      <c r="AL86" s="116"/>
      <c r="AM86" s="116"/>
      <c r="AN86" s="116"/>
      <c r="AO86" s="9"/>
    </row>
    <row r="87" spans="1:41" ht="15">
      <c r="A87" s="29" t="s">
        <v>358</v>
      </c>
      <c r="B87" s="33">
        <v>43836</v>
      </c>
      <c r="C87" s="511">
        <v>1.0262536481816349</v>
      </c>
      <c r="D87" s="643">
        <v>1</v>
      </c>
      <c r="E87" s="31">
        <v>1</v>
      </c>
      <c r="F87" s="116">
        <v>0.65500000000000003</v>
      </c>
      <c r="G87" s="116">
        <v>2.95</v>
      </c>
      <c r="H87" s="116">
        <v>0.26200000000000001</v>
      </c>
      <c r="I87" s="589" t="s">
        <v>348</v>
      </c>
      <c r="J87" s="643">
        <v>3</v>
      </c>
      <c r="K87" s="589" t="s">
        <v>349</v>
      </c>
      <c r="L87" s="587">
        <v>1</v>
      </c>
      <c r="M87" s="587">
        <v>11.6</v>
      </c>
      <c r="N87" s="587">
        <v>106</v>
      </c>
      <c r="O87" s="643">
        <v>12</v>
      </c>
      <c r="P87" s="643">
        <v>110</v>
      </c>
      <c r="Q87" s="32"/>
      <c r="R87" s="32"/>
      <c r="S87" s="32"/>
      <c r="T87" s="32"/>
      <c r="U87" s="32"/>
      <c r="V87" s="503"/>
      <c r="W87" s="116"/>
      <c r="X87" s="116"/>
      <c r="Y87" s="116"/>
      <c r="Z87" s="116"/>
      <c r="AA87" s="116"/>
      <c r="AB87" s="116"/>
      <c r="AC87" s="116"/>
      <c r="AD87" s="116"/>
      <c r="AE87" s="116"/>
      <c r="AF87" s="116"/>
      <c r="AG87" s="116"/>
      <c r="AH87" s="116"/>
      <c r="AI87" s="116"/>
      <c r="AJ87" s="116"/>
      <c r="AK87" s="116"/>
      <c r="AL87" s="116"/>
      <c r="AM87" s="116"/>
      <c r="AN87" s="116"/>
      <c r="AO87" s="9"/>
    </row>
    <row r="88" spans="1:41" ht="15">
      <c r="A88" s="29" t="s">
        <v>358</v>
      </c>
      <c r="B88" s="33">
        <v>43843</v>
      </c>
      <c r="C88" s="511">
        <v>0.39982594319712023</v>
      </c>
      <c r="D88" s="589" t="s">
        <v>350</v>
      </c>
      <c r="E88" s="31">
        <v>1</v>
      </c>
      <c r="F88" s="116">
        <v>0.17299999999999999</v>
      </c>
      <c r="G88" s="116">
        <v>2.4900000000000002</v>
      </c>
      <c r="H88" s="116">
        <v>0.55900000000000005</v>
      </c>
      <c r="I88" s="589" t="s">
        <v>348</v>
      </c>
      <c r="J88" s="643">
        <v>2</v>
      </c>
      <c r="K88" s="589" t="s">
        <v>349</v>
      </c>
      <c r="L88" s="587">
        <v>1</v>
      </c>
      <c r="M88" s="587">
        <v>13.3</v>
      </c>
      <c r="N88" s="587">
        <v>125</v>
      </c>
      <c r="O88" s="643">
        <v>13</v>
      </c>
      <c r="P88" s="643">
        <v>120</v>
      </c>
      <c r="Q88" s="32"/>
      <c r="R88" s="32"/>
      <c r="S88" s="32"/>
      <c r="T88" s="32"/>
      <c r="U88" s="32"/>
      <c r="V88" s="503"/>
      <c r="W88" s="116"/>
      <c r="X88" s="116"/>
      <c r="Y88" s="116"/>
      <c r="Z88" s="116"/>
      <c r="AA88" s="116"/>
      <c r="AB88" s="116"/>
      <c r="AC88" s="116"/>
      <c r="AD88" s="116"/>
      <c r="AE88" s="116"/>
      <c r="AF88" s="116"/>
      <c r="AG88" s="116"/>
      <c r="AH88" s="116"/>
      <c r="AI88" s="116"/>
      <c r="AJ88" s="116"/>
      <c r="AK88" s="116"/>
      <c r="AL88" s="116"/>
      <c r="AM88" s="116"/>
      <c r="AN88" s="116"/>
      <c r="AO88" s="9"/>
    </row>
    <row r="89" spans="1:41" ht="15">
      <c r="A89" s="29" t="s">
        <v>358</v>
      </c>
      <c r="B89" s="33">
        <v>43850</v>
      </c>
      <c r="C89" s="511">
        <v>0.24573271269005426</v>
      </c>
      <c r="D89" s="589" t="s">
        <v>350</v>
      </c>
      <c r="E89" s="9">
        <v>1</v>
      </c>
      <c r="F89" s="116">
        <v>-0.23599999999999999</v>
      </c>
      <c r="G89" s="116">
        <v>3.25</v>
      </c>
      <c r="H89" s="116">
        <v>0.17299999999999999</v>
      </c>
      <c r="I89" s="589" t="s">
        <v>348</v>
      </c>
      <c r="J89" s="643">
        <v>3</v>
      </c>
      <c r="K89" s="589" t="s">
        <v>349</v>
      </c>
      <c r="L89" s="587">
        <v>1</v>
      </c>
      <c r="M89" s="587">
        <v>14.8</v>
      </c>
      <c r="N89" s="587">
        <v>135</v>
      </c>
      <c r="O89" s="643">
        <v>15</v>
      </c>
      <c r="P89" s="643">
        <v>140</v>
      </c>
      <c r="Q89" s="32"/>
      <c r="R89" s="32"/>
      <c r="S89" s="32"/>
      <c r="T89" s="32"/>
      <c r="U89" s="32"/>
      <c r="V89" s="503"/>
      <c r="W89" s="116"/>
      <c r="X89" s="116"/>
      <c r="Y89" s="116"/>
      <c r="Z89" s="116"/>
      <c r="AA89" s="116"/>
      <c r="AB89" s="116"/>
      <c r="AC89" s="116"/>
      <c r="AD89" s="116"/>
      <c r="AE89" s="116"/>
      <c r="AF89" s="116"/>
      <c r="AG89" s="116"/>
      <c r="AH89" s="116"/>
      <c r="AI89" s="116"/>
      <c r="AJ89" s="116"/>
      <c r="AK89" s="116"/>
      <c r="AL89" s="116"/>
      <c r="AM89" s="116"/>
      <c r="AN89" s="116"/>
      <c r="AO89" s="9"/>
    </row>
    <row r="90" spans="1:41" ht="15">
      <c r="A90" s="29" t="s">
        <v>358</v>
      </c>
      <c r="B90" s="33">
        <v>43858</v>
      </c>
      <c r="C90" s="511">
        <v>0.70128844681133318</v>
      </c>
      <c r="D90" s="643">
        <v>0.7</v>
      </c>
      <c r="E90" s="9">
        <v>1</v>
      </c>
      <c r="F90" s="116">
        <v>2.07E-2</v>
      </c>
      <c r="G90" s="116">
        <v>3.57</v>
      </c>
      <c r="H90" s="116">
        <v>-0.25600000000000001</v>
      </c>
      <c r="I90" s="589" t="s">
        <v>348</v>
      </c>
      <c r="J90" s="643">
        <v>4</v>
      </c>
      <c r="K90" s="589" t="s">
        <v>349</v>
      </c>
      <c r="L90" s="587">
        <v>1</v>
      </c>
      <c r="M90" s="587">
        <v>13.6</v>
      </c>
      <c r="N90" s="587">
        <v>134</v>
      </c>
      <c r="O90" s="643">
        <v>14</v>
      </c>
      <c r="P90" s="643">
        <v>130</v>
      </c>
      <c r="Q90" s="32"/>
      <c r="R90" s="32"/>
      <c r="S90" s="32"/>
      <c r="T90" s="32"/>
      <c r="U90" s="32"/>
      <c r="V90" s="503"/>
      <c r="W90" s="116"/>
      <c r="X90" s="116"/>
      <c r="Y90" s="116"/>
      <c r="Z90" s="116"/>
      <c r="AA90" s="116"/>
      <c r="AB90" s="116"/>
      <c r="AC90" s="116"/>
      <c r="AD90" s="116"/>
      <c r="AE90" s="116"/>
      <c r="AF90" s="116"/>
      <c r="AG90" s="116"/>
      <c r="AH90" s="116"/>
      <c r="AI90" s="116"/>
      <c r="AJ90" s="116"/>
      <c r="AK90" s="116"/>
      <c r="AL90" s="116"/>
      <c r="AM90" s="116"/>
      <c r="AN90" s="116"/>
      <c r="AO90" s="9"/>
    </row>
    <row r="91" spans="1:41" ht="15">
      <c r="A91" s="29" t="s">
        <v>358</v>
      </c>
      <c r="B91" s="33">
        <v>43864</v>
      </c>
      <c r="C91" s="511">
        <v>0.73421123117005149</v>
      </c>
      <c r="D91" s="643">
        <v>0.7</v>
      </c>
      <c r="E91" s="9">
        <v>1</v>
      </c>
      <c r="F91" s="116">
        <v>1.06</v>
      </c>
      <c r="G91" s="116">
        <v>3.32</v>
      </c>
      <c r="H91" s="116">
        <v>0.40899999999999997</v>
      </c>
      <c r="I91" s="589" t="s">
        <v>348</v>
      </c>
      <c r="J91" s="643">
        <v>3</v>
      </c>
      <c r="K91" s="589" t="s">
        <v>349</v>
      </c>
      <c r="L91" s="587">
        <v>1</v>
      </c>
      <c r="M91" s="587">
        <v>13.8</v>
      </c>
      <c r="N91" s="587">
        <v>109</v>
      </c>
      <c r="O91" s="643">
        <v>14</v>
      </c>
      <c r="P91" s="643">
        <v>110</v>
      </c>
      <c r="Q91" s="32"/>
      <c r="R91" s="32"/>
      <c r="S91" s="32"/>
      <c r="T91" s="32"/>
      <c r="U91" s="32"/>
      <c r="V91" s="503"/>
      <c r="W91" s="116"/>
      <c r="X91" s="116"/>
      <c r="Y91" s="116"/>
      <c r="Z91" s="116"/>
      <c r="AA91" s="116"/>
      <c r="AB91" s="116"/>
      <c r="AC91" s="116"/>
      <c r="AD91" s="116"/>
      <c r="AE91" s="116"/>
      <c r="AF91" s="116"/>
      <c r="AG91" s="116"/>
      <c r="AH91" s="116"/>
      <c r="AI91" s="116"/>
      <c r="AJ91" s="116"/>
      <c r="AK91" s="116"/>
      <c r="AL91" s="116"/>
      <c r="AM91" s="116"/>
      <c r="AN91" s="116"/>
      <c r="AO91" s="9"/>
    </row>
    <row r="92" spans="1:41" ht="15">
      <c r="A92" s="29" t="s">
        <v>358</v>
      </c>
      <c r="B92" s="33">
        <v>43871</v>
      </c>
      <c r="C92" s="511">
        <v>0.33274804014231635</v>
      </c>
      <c r="D92" s="589" t="s">
        <v>350</v>
      </c>
      <c r="E92" s="9">
        <v>1</v>
      </c>
      <c r="F92" s="116">
        <v>0.39800000000000002</v>
      </c>
      <c r="G92" s="116">
        <v>4.92</v>
      </c>
      <c r="H92" s="116">
        <v>1.26</v>
      </c>
      <c r="I92" s="589" t="s">
        <v>348</v>
      </c>
      <c r="J92" s="643">
        <v>5</v>
      </c>
      <c r="K92" s="589" t="s">
        <v>349</v>
      </c>
      <c r="L92" s="587">
        <v>1</v>
      </c>
      <c r="M92" s="587">
        <v>16.2</v>
      </c>
      <c r="N92" s="587">
        <v>115</v>
      </c>
      <c r="O92" s="643">
        <v>16</v>
      </c>
      <c r="P92" s="643">
        <v>120</v>
      </c>
      <c r="Q92" s="32"/>
      <c r="R92" s="32"/>
      <c r="S92" s="32"/>
      <c r="T92" s="32"/>
      <c r="U92" s="32"/>
      <c r="V92" s="503"/>
      <c r="W92" s="116"/>
      <c r="X92" s="116"/>
      <c r="Y92" s="116"/>
      <c r="Z92" s="116"/>
      <c r="AA92" s="116"/>
      <c r="AB92" s="116"/>
      <c r="AC92" s="116"/>
      <c r="AD92" s="116"/>
      <c r="AE92" s="116"/>
      <c r="AF92" s="116"/>
      <c r="AG92" s="116"/>
      <c r="AH92" s="116"/>
      <c r="AI92" s="116"/>
      <c r="AJ92" s="116"/>
      <c r="AK92" s="116"/>
      <c r="AL92" s="116"/>
      <c r="AM92" s="116"/>
      <c r="AN92" s="116"/>
      <c r="AO92" s="9"/>
    </row>
    <row r="93" spans="1:41" ht="15">
      <c r="A93" s="29" t="s">
        <v>358</v>
      </c>
      <c r="B93" s="33">
        <v>43878</v>
      </c>
      <c r="C93" s="511">
        <v>0.29936161116973276</v>
      </c>
      <c r="D93" s="589" t="s">
        <v>350</v>
      </c>
      <c r="E93" s="9">
        <v>1</v>
      </c>
      <c r="F93" s="116">
        <v>-0.2</v>
      </c>
      <c r="G93" s="116">
        <v>4.79</v>
      </c>
      <c r="H93" s="116">
        <v>0.71099999999999997</v>
      </c>
      <c r="I93" s="589" t="s">
        <v>348</v>
      </c>
      <c r="J93" s="643">
        <v>5</v>
      </c>
      <c r="K93" s="589" t="s">
        <v>349</v>
      </c>
      <c r="L93" s="587">
        <v>1</v>
      </c>
      <c r="M93" s="587">
        <v>14.8</v>
      </c>
      <c r="N93" s="587">
        <v>133</v>
      </c>
      <c r="O93" s="643">
        <v>15</v>
      </c>
      <c r="P93" s="643">
        <v>130</v>
      </c>
      <c r="Q93" s="32"/>
      <c r="R93" s="32"/>
      <c r="S93" s="32"/>
      <c r="T93" s="32"/>
      <c r="U93" s="32"/>
      <c r="V93" s="511"/>
      <c r="W93" s="31"/>
      <c r="X93" s="116"/>
      <c r="Y93" s="116"/>
      <c r="Z93" s="116"/>
      <c r="AA93" s="116"/>
      <c r="AB93" s="116"/>
      <c r="AC93" s="116"/>
      <c r="AD93" s="116"/>
      <c r="AE93" s="116"/>
      <c r="AF93" s="116"/>
      <c r="AG93" s="116"/>
      <c r="AH93" s="116"/>
      <c r="AI93" s="116"/>
      <c r="AJ93" s="116"/>
      <c r="AK93" s="116"/>
      <c r="AL93" s="116"/>
      <c r="AM93" s="116"/>
      <c r="AN93" s="116"/>
      <c r="AO93" s="9"/>
    </row>
    <row r="94" spans="1:41" ht="15">
      <c r="A94" s="29" t="s">
        <v>358</v>
      </c>
      <c r="B94" s="33">
        <v>43885</v>
      </c>
      <c r="C94" s="511">
        <v>2.6550241916952459</v>
      </c>
      <c r="D94" s="643">
        <v>2.7</v>
      </c>
      <c r="E94" s="9">
        <v>1</v>
      </c>
      <c r="F94" s="116">
        <v>2.33</v>
      </c>
      <c r="G94" s="116">
        <v>3.9</v>
      </c>
      <c r="H94" s="116">
        <v>1.17</v>
      </c>
      <c r="I94" s="589" t="s">
        <v>348</v>
      </c>
      <c r="J94" s="643">
        <v>4</v>
      </c>
      <c r="K94" s="589" t="s">
        <v>349</v>
      </c>
      <c r="L94" s="587">
        <v>1</v>
      </c>
      <c r="M94" s="587">
        <v>14</v>
      </c>
      <c r="N94" s="587">
        <v>115</v>
      </c>
      <c r="O94" s="643">
        <v>14</v>
      </c>
      <c r="P94" s="643">
        <v>120</v>
      </c>
      <c r="Q94" s="32"/>
      <c r="R94" s="32"/>
      <c r="S94" s="32"/>
      <c r="T94" s="32"/>
      <c r="U94" s="32"/>
      <c r="V94" s="503"/>
      <c r="W94" s="116"/>
      <c r="X94" s="116"/>
      <c r="Y94" s="116"/>
      <c r="Z94" s="116"/>
      <c r="AA94" s="116"/>
      <c r="AB94" s="116"/>
      <c r="AC94" s="116"/>
      <c r="AD94" s="116"/>
      <c r="AE94" s="116"/>
      <c r="AF94" s="116"/>
      <c r="AG94" s="116"/>
      <c r="AH94" s="116"/>
      <c r="AI94" s="116"/>
      <c r="AJ94" s="116"/>
      <c r="AK94" s="116"/>
      <c r="AL94" s="116"/>
      <c r="AM94" s="116"/>
      <c r="AN94" s="116"/>
      <c r="AO94" s="9"/>
    </row>
    <row r="95" spans="1:41" ht="15">
      <c r="A95" s="29" t="s">
        <v>358</v>
      </c>
      <c r="B95" s="33">
        <v>43892</v>
      </c>
      <c r="C95" s="511">
        <v>0.97099105739521585</v>
      </c>
      <c r="D95" s="643">
        <v>1</v>
      </c>
      <c r="E95" s="9">
        <v>1</v>
      </c>
      <c r="F95" s="116">
        <v>0.38700000000000001</v>
      </c>
      <c r="G95" s="116">
        <v>3.56</v>
      </c>
      <c r="H95" s="116">
        <v>1.38</v>
      </c>
      <c r="I95" s="589" t="s">
        <v>348</v>
      </c>
      <c r="J95" s="643">
        <v>4</v>
      </c>
      <c r="K95" s="589" t="s">
        <v>349</v>
      </c>
      <c r="L95" s="587">
        <v>1</v>
      </c>
      <c r="M95" s="587">
        <v>15.1</v>
      </c>
      <c r="N95" s="587">
        <v>126</v>
      </c>
      <c r="O95" s="643">
        <v>15</v>
      </c>
      <c r="P95" s="643">
        <v>130</v>
      </c>
      <c r="Q95" s="32"/>
      <c r="R95" s="32"/>
      <c r="S95" s="32"/>
      <c r="T95" s="32"/>
      <c r="U95" s="32"/>
      <c r="V95" s="503"/>
      <c r="W95" s="116"/>
      <c r="X95" s="116"/>
      <c r="Y95" s="116"/>
      <c r="Z95" s="116"/>
      <c r="AA95" s="116"/>
      <c r="AB95" s="116"/>
      <c r="AC95" s="116"/>
      <c r="AD95" s="116"/>
      <c r="AE95" s="116"/>
      <c r="AF95" s="116"/>
      <c r="AG95" s="116"/>
      <c r="AH95" s="116"/>
      <c r="AI95" s="116"/>
      <c r="AJ95" s="116"/>
      <c r="AK95" s="116"/>
      <c r="AL95" s="116"/>
      <c r="AM95" s="116"/>
      <c r="AN95" s="116"/>
      <c r="AO95" s="9"/>
    </row>
    <row r="96" spans="1:41" ht="15">
      <c r="A96" s="29" t="s">
        <v>358</v>
      </c>
      <c r="B96" s="33">
        <v>43899</v>
      </c>
      <c r="C96" s="532">
        <v>0.69271340930179803</v>
      </c>
      <c r="D96" s="643">
        <v>0.7</v>
      </c>
      <c r="E96" s="9">
        <v>1</v>
      </c>
      <c r="F96" s="116">
        <v>-1.0900000000000001</v>
      </c>
      <c r="G96" s="116">
        <v>3.4</v>
      </c>
      <c r="H96" s="116">
        <v>0.79</v>
      </c>
      <c r="I96" s="589" t="s">
        <v>348</v>
      </c>
      <c r="J96" s="643">
        <v>3</v>
      </c>
      <c r="K96" s="589" t="s">
        <v>349</v>
      </c>
      <c r="L96" s="587">
        <v>1</v>
      </c>
      <c r="M96" s="587">
        <v>14.4</v>
      </c>
      <c r="N96" s="587">
        <v>111</v>
      </c>
      <c r="O96" s="643">
        <v>14</v>
      </c>
      <c r="P96" s="643">
        <v>110</v>
      </c>
      <c r="Q96" s="32"/>
      <c r="R96" s="32"/>
      <c r="S96" s="32"/>
      <c r="T96" s="32"/>
      <c r="U96" s="32"/>
      <c r="V96" s="503"/>
      <c r="W96" s="116"/>
      <c r="X96" s="116"/>
      <c r="Y96" s="116"/>
      <c r="Z96" s="116"/>
      <c r="AA96" s="116"/>
      <c r="AB96" s="116"/>
      <c r="AC96" s="116"/>
      <c r="AD96" s="116"/>
      <c r="AE96" s="116"/>
      <c r="AF96" s="116"/>
      <c r="AG96" s="116"/>
      <c r="AH96" s="116"/>
      <c r="AI96" s="116"/>
      <c r="AJ96" s="116"/>
      <c r="AK96" s="116"/>
      <c r="AL96" s="116"/>
      <c r="AM96" s="116"/>
      <c r="AN96" s="116"/>
      <c r="AO96" s="9"/>
    </row>
    <row r="97" spans="1:41" ht="15">
      <c r="A97" s="29" t="s">
        <v>358</v>
      </c>
      <c r="B97" s="33">
        <v>43906</v>
      </c>
      <c r="C97" s="532">
        <v>1.7776205842495905</v>
      </c>
      <c r="D97" s="643">
        <v>1.8</v>
      </c>
      <c r="E97" s="9">
        <v>1</v>
      </c>
      <c r="F97" s="116">
        <v>2.34</v>
      </c>
      <c r="G97" s="116">
        <v>3.87</v>
      </c>
      <c r="H97" s="116">
        <v>1.56</v>
      </c>
      <c r="I97" s="589" t="s">
        <v>348</v>
      </c>
      <c r="J97" s="643">
        <v>4</v>
      </c>
      <c r="K97" s="589" t="s">
        <v>349</v>
      </c>
      <c r="L97" s="587">
        <v>1</v>
      </c>
      <c r="M97" s="587">
        <v>14.3</v>
      </c>
      <c r="N97" s="587">
        <v>113</v>
      </c>
      <c r="O97" s="643">
        <v>14</v>
      </c>
      <c r="P97" s="643">
        <v>110</v>
      </c>
      <c r="Q97" s="32"/>
      <c r="R97" s="32"/>
      <c r="S97" s="32"/>
      <c r="T97" s="32"/>
      <c r="U97" s="32"/>
      <c r="V97" s="503"/>
      <c r="W97" s="116"/>
      <c r="X97" s="116"/>
      <c r="Y97" s="116"/>
      <c r="Z97" s="116"/>
      <c r="AA97" s="116"/>
      <c r="AB97" s="116"/>
      <c r="AC97" s="116"/>
      <c r="AD97" s="116"/>
      <c r="AE97" s="116"/>
      <c r="AF97" s="116"/>
      <c r="AG97" s="116"/>
      <c r="AH97" s="116"/>
      <c r="AI97" s="116"/>
      <c r="AJ97" s="116"/>
      <c r="AK97" s="116"/>
      <c r="AL97" s="116"/>
      <c r="AM97" s="116"/>
      <c r="AN97" s="116"/>
      <c r="AO97" s="9"/>
    </row>
    <row r="98" spans="1:41" ht="15">
      <c r="A98" s="29" t="s">
        <v>358</v>
      </c>
      <c r="B98" s="33">
        <v>43920</v>
      </c>
      <c r="C98" s="532">
        <v>0.28196087456542457</v>
      </c>
      <c r="D98" s="589" t="s">
        <v>350</v>
      </c>
      <c r="E98" s="9">
        <v>1</v>
      </c>
      <c r="F98" s="116">
        <v>-0.751</v>
      </c>
      <c r="G98" s="116">
        <v>4.8</v>
      </c>
      <c r="H98" s="116">
        <v>1.61</v>
      </c>
      <c r="I98" s="589" t="s">
        <v>348</v>
      </c>
      <c r="J98" s="643">
        <v>5</v>
      </c>
      <c r="K98" s="589" t="s">
        <v>349</v>
      </c>
      <c r="L98" s="587">
        <v>1</v>
      </c>
      <c r="M98" s="587">
        <v>13.6</v>
      </c>
      <c r="N98" s="587">
        <v>114</v>
      </c>
      <c r="O98" s="643">
        <v>14</v>
      </c>
      <c r="P98" s="643">
        <v>110</v>
      </c>
      <c r="Q98" s="32"/>
      <c r="R98" s="32"/>
      <c r="S98" s="32"/>
      <c r="T98" s="32"/>
      <c r="U98" s="32"/>
      <c r="V98" s="503"/>
      <c r="W98" s="116"/>
      <c r="X98" s="116"/>
      <c r="Y98" s="116"/>
      <c r="Z98" s="116"/>
      <c r="AA98" s="116"/>
      <c r="AB98" s="116"/>
      <c r="AC98" s="116"/>
      <c r="AD98" s="116"/>
      <c r="AE98" s="116"/>
      <c r="AF98" s="116"/>
      <c r="AG98" s="116"/>
      <c r="AH98" s="116"/>
      <c r="AI98" s="116"/>
      <c r="AJ98" s="116"/>
      <c r="AK98" s="116"/>
      <c r="AL98" s="116"/>
      <c r="AM98" s="116"/>
      <c r="AN98" s="116"/>
      <c r="AO98" s="9"/>
    </row>
    <row r="99" spans="1:41" ht="15">
      <c r="A99" s="29" t="s">
        <v>8</v>
      </c>
      <c r="B99" s="33">
        <v>43801</v>
      </c>
      <c r="C99" s="511">
        <v>0.27888394649684678</v>
      </c>
      <c r="D99" s="589" t="s">
        <v>350</v>
      </c>
      <c r="E99" s="31">
        <v>1</v>
      </c>
      <c r="F99" s="9">
        <v>0.38400000000000001</v>
      </c>
      <c r="G99" s="9">
        <v>3.69</v>
      </c>
      <c r="H99" s="9">
        <v>0.67600000000000005</v>
      </c>
      <c r="I99" s="589" t="s">
        <v>348</v>
      </c>
      <c r="J99" s="643">
        <v>4</v>
      </c>
      <c r="K99" s="589" t="s">
        <v>349</v>
      </c>
      <c r="L99" s="587">
        <v>1</v>
      </c>
      <c r="M99" s="587">
        <v>12.7</v>
      </c>
      <c r="N99" s="587">
        <v>136</v>
      </c>
      <c r="O99" s="643">
        <v>13</v>
      </c>
      <c r="P99" s="643">
        <v>140</v>
      </c>
      <c r="Q99" s="643">
        <v>0.4</v>
      </c>
      <c r="R99" s="589" t="s">
        <v>326</v>
      </c>
      <c r="S99" s="589" t="s">
        <v>326</v>
      </c>
      <c r="T99" s="32"/>
      <c r="U99" s="32"/>
      <c r="V99" s="503">
        <f>'[1]KIC19-13_light'!$I$1671</f>
        <v>7.651714459618876E-2</v>
      </c>
      <c r="W99" s="11">
        <v>36.069899999999997</v>
      </c>
      <c r="X99" s="11">
        <v>21.576699999999999</v>
      </c>
      <c r="Y99" s="11">
        <v>50.872345000000003</v>
      </c>
      <c r="Z99" s="11">
        <v>1025.1509000000001</v>
      </c>
      <c r="AA99" s="11">
        <v>7.2495000000000003</v>
      </c>
      <c r="AB99" s="10">
        <v>101.497</v>
      </c>
      <c r="AC99" s="11">
        <v>8.1530000000000005</v>
      </c>
      <c r="AD99" s="11">
        <v>0.34389999999999998</v>
      </c>
      <c r="AE99" s="11">
        <v>0.63249999999999995</v>
      </c>
      <c r="AF99" s="11">
        <v>36.055599999999998</v>
      </c>
      <c r="AG99" s="11">
        <v>20.9209</v>
      </c>
      <c r="AH99" s="11">
        <v>50.174754999999998</v>
      </c>
      <c r="AI99" s="11">
        <v>1025.4092000000001</v>
      </c>
      <c r="AJ99" s="11">
        <v>7.4170999999999996</v>
      </c>
      <c r="AK99" s="10">
        <v>102.622</v>
      </c>
      <c r="AL99" s="11">
        <v>8.1509999999999998</v>
      </c>
      <c r="AM99" s="11">
        <v>1.0262</v>
      </c>
      <c r="AN99" s="11">
        <v>1.3651</v>
      </c>
      <c r="AO99" s="9">
        <v>11</v>
      </c>
    </row>
    <row r="100" spans="1:41" ht="15">
      <c r="A100" s="29" t="s">
        <v>8</v>
      </c>
      <c r="B100" s="33">
        <v>43808</v>
      </c>
      <c r="C100" s="511">
        <v>0.15937525634291314</v>
      </c>
      <c r="D100" s="589" t="s">
        <v>350</v>
      </c>
      <c r="E100" s="9">
        <v>1</v>
      </c>
      <c r="F100" s="116">
        <v>-0.252</v>
      </c>
      <c r="G100" s="116">
        <v>3.36</v>
      </c>
      <c r="H100" s="116">
        <v>0.59599999999999997</v>
      </c>
      <c r="I100" s="589" t="s">
        <v>348</v>
      </c>
      <c r="J100" s="643">
        <v>3</v>
      </c>
      <c r="K100" s="589" t="s">
        <v>349</v>
      </c>
      <c r="L100" s="587">
        <v>1</v>
      </c>
      <c r="M100" s="587">
        <v>13</v>
      </c>
      <c r="N100" s="587">
        <v>105</v>
      </c>
      <c r="O100" s="643">
        <v>13</v>
      </c>
      <c r="P100" s="643">
        <v>100</v>
      </c>
      <c r="Q100" s="643">
        <v>0.4</v>
      </c>
      <c r="R100" s="589" t="s">
        <v>326</v>
      </c>
      <c r="S100" s="589" t="s">
        <v>326</v>
      </c>
      <c r="T100" s="32"/>
      <c r="U100" s="32"/>
      <c r="V100" s="503">
        <f>'[2]KIC19-14_light'!$I$2154</f>
        <v>8.6683760906921994E-2</v>
      </c>
      <c r="W100" s="11">
        <v>36.090400000000002</v>
      </c>
      <c r="X100" s="11">
        <v>22.547599999999999</v>
      </c>
      <c r="Y100" s="11">
        <v>51.923242999999999</v>
      </c>
      <c r="Z100" s="11">
        <v>1024.8924999999999</v>
      </c>
      <c r="AA100" s="11">
        <v>7.1736000000000004</v>
      </c>
      <c r="AB100" s="10">
        <v>102.187</v>
      </c>
      <c r="AC100" s="11">
        <v>8.1769999999999996</v>
      </c>
      <c r="AD100" s="11">
        <v>0.2029</v>
      </c>
      <c r="AE100" s="11">
        <v>0.73129999999999995</v>
      </c>
      <c r="AF100" s="11">
        <v>36.104700000000001</v>
      </c>
      <c r="AG100" s="11">
        <v>22.018000000000001</v>
      </c>
      <c r="AH100" s="11">
        <v>51.390501999999998</v>
      </c>
      <c r="AI100" s="11">
        <v>1025.1429000000001</v>
      </c>
      <c r="AJ100" s="11">
        <v>6.8963000000000001</v>
      </c>
      <c r="AK100" s="10">
        <v>97.331999999999994</v>
      </c>
      <c r="AL100" s="11">
        <v>8.157</v>
      </c>
      <c r="AM100" s="11">
        <v>1.5039</v>
      </c>
      <c r="AN100" s="11">
        <v>1.8359000000000001</v>
      </c>
      <c r="AO100" s="9">
        <v>6.5</v>
      </c>
    </row>
    <row r="101" spans="1:41" ht="15">
      <c r="A101" s="29" t="s">
        <v>8</v>
      </c>
      <c r="B101" s="33">
        <v>43815</v>
      </c>
      <c r="C101" s="511">
        <v>0.17714196441715496</v>
      </c>
      <c r="D101" s="589" t="s">
        <v>350</v>
      </c>
      <c r="E101" s="9">
        <v>1</v>
      </c>
      <c r="F101" s="116">
        <v>-4.0599999999999997E-2</v>
      </c>
      <c r="G101" s="116">
        <v>4.7699999999999996</v>
      </c>
      <c r="H101" s="116">
        <v>1.93</v>
      </c>
      <c r="I101" s="589" t="s">
        <v>348</v>
      </c>
      <c r="J101" s="643">
        <v>5</v>
      </c>
      <c r="K101" s="589" t="s">
        <v>349</v>
      </c>
      <c r="L101" s="587">
        <v>1</v>
      </c>
      <c r="M101" s="587">
        <v>13</v>
      </c>
      <c r="N101" s="587">
        <v>96</v>
      </c>
      <c r="O101" s="643">
        <v>13</v>
      </c>
      <c r="P101" s="643">
        <v>100</v>
      </c>
      <c r="Q101" s="643">
        <v>0.3</v>
      </c>
      <c r="R101" s="589" t="s">
        <v>326</v>
      </c>
      <c r="S101" s="589" t="s">
        <v>326</v>
      </c>
      <c r="T101" s="32"/>
      <c r="U101" s="32"/>
      <c r="V101" s="503">
        <f>'[15]KIC19-15_light'!$I$1889</f>
        <v>7.4947631586159094E-2</v>
      </c>
      <c r="W101" s="11">
        <v>36.227800000000002</v>
      </c>
      <c r="X101" s="11">
        <v>24.0806</v>
      </c>
      <c r="Y101" s="11">
        <v>53.734242000000002</v>
      </c>
      <c r="Z101" s="11">
        <v>1024.5501999999999</v>
      </c>
      <c r="AA101" s="11">
        <v>7.1223999999999998</v>
      </c>
      <c r="AB101" s="11">
        <v>104.28</v>
      </c>
      <c r="AC101" s="11">
        <v>8.1300000000000008</v>
      </c>
      <c r="AD101" s="612">
        <v>5.4000000000000003E-3</v>
      </c>
      <c r="AE101" s="11">
        <v>0.47110000000000002</v>
      </c>
      <c r="AF101" s="11">
        <v>36.186999999999998</v>
      </c>
      <c r="AG101" s="11">
        <v>22.976700000000001</v>
      </c>
      <c r="AH101" s="11">
        <v>52.511592</v>
      </c>
      <c r="AI101" s="11">
        <v>1024.9305999999999</v>
      </c>
      <c r="AJ101" s="11">
        <v>7.3010999999999999</v>
      </c>
      <c r="AK101" s="11">
        <v>104.846</v>
      </c>
      <c r="AL101" s="11">
        <v>8.1280000000000001</v>
      </c>
      <c r="AM101" s="11">
        <v>2.6846000000000001</v>
      </c>
      <c r="AN101" s="11">
        <v>2.8178000000000001</v>
      </c>
      <c r="AO101" s="11">
        <v>11</v>
      </c>
    </row>
    <row r="102" spans="1:41" ht="15">
      <c r="A102" s="29" t="s">
        <v>8</v>
      </c>
      <c r="B102" s="33">
        <v>43822</v>
      </c>
      <c r="C102" s="511">
        <v>1.361140456209712</v>
      </c>
      <c r="D102" s="643">
        <v>1.4</v>
      </c>
      <c r="E102" s="9">
        <v>1</v>
      </c>
      <c r="F102" s="116">
        <v>0.375</v>
      </c>
      <c r="G102" s="116">
        <v>4.32</v>
      </c>
      <c r="H102" s="116">
        <v>0.53200000000000003</v>
      </c>
      <c r="I102" s="589" t="s">
        <v>348</v>
      </c>
      <c r="J102" s="643">
        <v>4</v>
      </c>
      <c r="K102" s="589" t="s">
        <v>349</v>
      </c>
      <c r="L102" s="587">
        <v>1</v>
      </c>
      <c r="M102" s="587">
        <v>14.3</v>
      </c>
      <c r="N102" s="587">
        <v>114</v>
      </c>
      <c r="O102" s="643">
        <v>14</v>
      </c>
      <c r="P102" s="643">
        <v>110</v>
      </c>
      <c r="Q102" s="643">
        <v>0.9</v>
      </c>
      <c r="R102" s="589" t="s">
        <v>326</v>
      </c>
      <c r="S102" s="643">
        <v>0.2</v>
      </c>
      <c r="T102" s="32"/>
      <c r="U102" s="32"/>
      <c r="V102" s="503">
        <f>'[3]KIC19-16_LIGHT'!$I$1445</f>
        <v>8.3917325101829227E-2</v>
      </c>
      <c r="W102" s="11">
        <v>36.308900000000001</v>
      </c>
      <c r="X102" s="11">
        <v>23.8184</v>
      </c>
      <c r="Y102" s="11">
        <v>53.559626999999999</v>
      </c>
      <c r="Z102" s="11">
        <v>1024.6877999999999</v>
      </c>
      <c r="AA102" s="11">
        <v>6.9084000000000003</v>
      </c>
      <c r="AB102" s="10">
        <v>100.73699999999999</v>
      </c>
      <c r="AC102" s="11">
        <v>8.1760000000000002</v>
      </c>
      <c r="AD102" s="11">
        <v>0.20730000000000001</v>
      </c>
      <c r="AE102" s="11">
        <v>0.67879999999999996</v>
      </c>
      <c r="AF102" s="11">
        <v>36.324399999999997</v>
      </c>
      <c r="AG102" s="11">
        <v>23.390799999999999</v>
      </c>
      <c r="AH102" s="11">
        <v>53.131211</v>
      </c>
      <c r="AI102" s="11">
        <v>1024.9146000000001</v>
      </c>
      <c r="AJ102" s="11">
        <v>6.3924000000000003</v>
      </c>
      <c r="AK102" s="10">
        <v>92.534999999999997</v>
      </c>
      <c r="AL102" s="11">
        <v>8.125</v>
      </c>
      <c r="AM102" s="11">
        <v>1.4754</v>
      </c>
      <c r="AN102" s="11">
        <v>1.5878000000000001</v>
      </c>
      <c r="AO102" s="9">
        <v>6</v>
      </c>
    </row>
    <row r="103" spans="1:41" ht="15">
      <c r="A103" s="29" t="s">
        <v>8</v>
      </c>
      <c r="B103" s="33">
        <v>43836</v>
      </c>
      <c r="C103" s="511">
        <v>0.53944378653248548</v>
      </c>
      <c r="D103" s="643">
        <v>0.5</v>
      </c>
      <c r="E103" s="31">
        <v>1</v>
      </c>
      <c r="F103" s="596">
        <v>-9.2799999999999994E-2</v>
      </c>
      <c r="G103" s="596">
        <v>2.72</v>
      </c>
      <c r="H103" s="596">
        <v>0.98699999999999999</v>
      </c>
      <c r="I103" s="589" t="s">
        <v>348</v>
      </c>
      <c r="J103" s="643">
        <v>3</v>
      </c>
      <c r="K103" s="589" t="s">
        <v>349</v>
      </c>
      <c r="L103" s="587">
        <v>1</v>
      </c>
      <c r="M103" s="587">
        <v>12.3</v>
      </c>
      <c r="N103" s="587">
        <v>130</v>
      </c>
      <c r="O103" s="643">
        <v>12</v>
      </c>
      <c r="P103" s="643">
        <v>130</v>
      </c>
      <c r="Q103" s="643">
        <v>0.2</v>
      </c>
      <c r="R103" s="589" t="s">
        <v>326</v>
      </c>
      <c r="S103" s="589" t="s">
        <v>326</v>
      </c>
      <c r="T103" s="32"/>
      <c r="U103" s="32"/>
      <c r="V103" s="503">
        <f>'[4]KIC20-1_light'!$I$1777</f>
        <v>7.5769257702511583E-2</v>
      </c>
      <c r="W103" s="11">
        <v>36.610900000000001</v>
      </c>
      <c r="X103" s="11">
        <v>23.034099999999999</v>
      </c>
      <c r="Y103" s="11">
        <v>53.110066000000003</v>
      </c>
      <c r="Z103" s="11">
        <v>1025.1470999999999</v>
      </c>
      <c r="AA103" s="11">
        <v>6.8270999999999997</v>
      </c>
      <c r="AB103" s="10">
        <v>98.38</v>
      </c>
      <c r="AC103" s="11">
        <v>8.1829999999999998</v>
      </c>
      <c r="AD103" s="11">
        <v>0.2399</v>
      </c>
      <c r="AE103" s="11">
        <v>0.58279999999999998</v>
      </c>
      <c r="AF103" s="11">
        <v>36.587299999999999</v>
      </c>
      <c r="AG103" s="11">
        <v>22.332100000000001</v>
      </c>
      <c r="AH103" s="11">
        <v>52.336221999999999</v>
      </c>
      <c r="AI103" s="11">
        <v>1025.4205999999999</v>
      </c>
      <c r="AJ103" s="11">
        <v>6.3851000000000004</v>
      </c>
      <c r="AK103" s="10">
        <v>90.873000000000005</v>
      </c>
      <c r="AL103" s="11">
        <v>8.1739999999999995</v>
      </c>
      <c r="AM103" s="11">
        <v>2.2789000000000001</v>
      </c>
      <c r="AN103" s="11">
        <v>2.5752999999999999</v>
      </c>
      <c r="AO103" s="9">
        <v>9.1999999999999993</v>
      </c>
    </row>
    <row r="104" spans="1:41" ht="15">
      <c r="A104" s="29" t="s">
        <v>8</v>
      </c>
      <c r="B104" s="33">
        <v>43843</v>
      </c>
      <c r="C104" s="511">
        <v>0.35451816490124283</v>
      </c>
      <c r="D104" s="589" t="s">
        <v>350</v>
      </c>
      <c r="E104" s="31">
        <v>1</v>
      </c>
      <c r="F104" s="596">
        <v>0.32500000000000001</v>
      </c>
      <c r="G104" s="596">
        <v>3.61</v>
      </c>
      <c r="H104" s="596">
        <v>0.20899999999999999</v>
      </c>
      <c r="I104" s="589" t="s">
        <v>348</v>
      </c>
      <c r="J104" s="643">
        <v>4</v>
      </c>
      <c r="K104" s="589" t="s">
        <v>349</v>
      </c>
      <c r="L104" s="587">
        <v>1</v>
      </c>
      <c r="M104" s="587">
        <v>12.8</v>
      </c>
      <c r="N104" s="587">
        <v>98.2</v>
      </c>
      <c r="O104" s="643">
        <v>13</v>
      </c>
      <c r="P104" s="643">
        <v>100</v>
      </c>
      <c r="Q104" s="643">
        <v>0.5</v>
      </c>
      <c r="R104" s="589" t="s">
        <v>326</v>
      </c>
      <c r="S104" s="643">
        <v>0.1</v>
      </c>
      <c r="T104" s="32"/>
      <c r="U104" s="32"/>
      <c r="V104" s="503">
        <f>'[5]KIC20-2_light'!$I$1569</f>
        <v>8.0859672050192802E-2</v>
      </c>
      <c r="W104" s="11">
        <v>36.7744</v>
      </c>
      <c r="X104" s="11">
        <v>23.102799999999998</v>
      </c>
      <c r="Y104" s="11">
        <v>53.394517999999998</v>
      </c>
      <c r="Z104" s="11">
        <v>1025.2511</v>
      </c>
      <c r="AA104" s="11">
        <v>6.8827999999999996</v>
      </c>
      <c r="AB104" s="10">
        <v>99.394000000000005</v>
      </c>
      <c r="AC104" s="612"/>
      <c r="AD104" s="11">
        <v>0.22140000000000001</v>
      </c>
      <c r="AE104" s="11">
        <v>0.43609999999999999</v>
      </c>
      <c r="AF104" s="11">
        <v>36.788400000000003</v>
      </c>
      <c r="AG104" s="11">
        <v>22.754300000000001</v>
      </c>
      <c r="AH104" s="11">
        <v>53.045883000000003</v>
      </c>
      <c r="AI104" s="11">
        <v>1025.4512999999999</v>
      </c>
      <c r="AJ104" s="11">
        <v>6.7530999999999999</v>
      </c>
      <c r="AK104" s="10">
        <v>96.938999999999993</v>
      </c>
      <c r="AL104" s="612"/>
      <c r="AM104" s="11">
        <v>1.8543000000000001</v>
      </c>
      <c r="AN104" s="11">
        <v>1.7267999999999999</v>
      </c>
      <c r="AO104" s="9">
        <v>5</v>
      </c>
    </row>
    <row r="105" spans="1:41" ht="15">
      <c r="A105" s="29" t="s">
        <v>8</v>
      </c>
      <c r="B105" s="33">
        <v>43850</v>
      </c>
      <c r="C105" s="511">
        <v>0.23572531164457181</v>
      </c>
      <c r="D105" s="589" t="s">
        <v>350</v>
      </c>
      <c r="E105" s="9">
        <v>1</v>
      </c>
      <c r="F105" s="116">
        <v>-0.748</v>
      </c>
      <c r="G105" s="116">
        <v>3.57</v>
      </c>
      <c r="H105" s="116">
        <v>7.7700000000000005E-2</v>
      </c>
      <c r="I105" s="589" t="s">
        <v>348</v>
      </c>
      <c r="J105" s="643">
        <v>4</v>
      </c>
      <c r="K105" s="589" t="s">
        <v>349</v>
      </c>
      <c r="L105" s="587">
        <v>1</v>
      </c>
      <c r="M105" s="587">
        <v>12.4</v>
      </c>
      <c r="N105" s="587">
        <v>140</v>
      </c>
      <c r="O105" s="643">
        <v>12</v>
      </c>
      <c r="P105" s="643">
        <v>140</v>
      </c>
      <c r="Q105" s="643">
        <v>0.7</v>
      </c>
      <c r="R105" s="589" t="s">
        <v>326</v>
      </c>
      <c r="S105" s="643">
        <v>0.1</v>
      </c>
      <c r="T105" s="32"/>
      <c r="U105" s="32"/>
      <c r="V105" s="503">
        <v>8.0485332034577695E-2</v>
      </c>
      <c r="W105" s="11">
        <v>36.860500000000002</v>
      </c>
      <c r="X105" s="11">
        <v>23.575399999999998</v>
      </c>
      <c r="Y105" s="11">
        <v>54.017423999999998</v>
      </c>
      <c r="Z105" s="11">
        <v>1025.1795999999999</v>
      </c>
      <c r="AA105" s="11">
        <v>6.91</v>
      </c>
      <c r="AB105" s="11">
        <v>100.65900000000001</v>
      </c>
      <c r="AC105" s="11">
        <v>8.17</v>
      </c>
      <c r="AD105" s="11">
        <v>0.35339999999999999</v>
      </c>
      <c r="AE105" s="11">
        <v>0.6633</v>
      </c>
      <c r="AF105" s="11">
        <v>36.915199999999999</v>
      </c>
      <c r="AG105" s="11">
        <v>23.2515</v>
      </c>
      <c r="AH105" s="11">
        <v>53.746340000000004</v>
      </c>
      <c r="AI105" s="11">
        <v>1025.4036000000001</v>
      </c>
      <c r="AJ105" s="11">
        <v>6.3844000000000003</v>
      </c>
      <c r="AK105" s="10">
        <v>92.512</v>
      </c>
      <c r="AL105" s="613">
        <v>8.1379999999999999</v>
      </c>
      <c r="AM105" s="11">
        <v>1.5488</v>
      </c>
      <c r="AN105" s="11">
        <v>2.9624999999999999</v>
      </c>
      <c r="AO105" s="9">
        <v>5</v>
      </c>
    </row>
    <row r="106" spans="1:41" ht="15">
      <c r="A106" s="29" t="s">
        <v>8</v>
      </c>
      <c r="B106" s="33">
        <v>43858</v>
      </c>
      <c r="C106" s="511">
        <v>0.36306674619867957</v>
      </c>
      <c r="D106" s="589" t="s">
        <v>350</v>
      </c>
      <c r="E106" s="9">
        <v>1</v>
      </c>
      <c r="F106" s="116">
        <v>-1.3100000000000001E-2</v>
      </c>
      <c r="G106" s="116">
        <v>3.38</v>
      </c>
      <c r="H106" s="116">
        <v>0.312</v>
      </c>
      <c r="I106" s="589" t="s">
        <v>348</v>
      </c>
      <c r="J106" s="643">
        <v>3</v>
      </c>
      <c r="K106" s="589" t="s">
        <v>349</v>
      </c>
      <c r="L106" s="587">
        <v>1</v>
      </c>
      <c r="M106" s="587">
        <v>12.7</v>
      </c>
      <c r="N106" s="587">
        <v>100</v>
      </c>
      <c r="O106" s="643">
        <v>13</v>
      </c>
      <c r="P106" s="643">
        <v>100</v>
      </c>
      <c r="Q106" s="643">
        <v>0.3</v>
      </c>
      <c r="R106" s="589" t="s">
        <v>326</v>
      </c>
      <c r="S106" s="589" t="s">
        <v>326</v>
      </c>
      <c r="T106" s="32"/>
      <c r="U106" s="32"/>
      <c r="V106" s="503">
        <f>'[6]KIC20-4_light'!$I$1589</f>
        <v>7.2840585807357125E-2</v>
      </c>
      <c r="W106" s="11">
        <v>36.956899999999997</v>
      </c>
      <c r="X106" s="11">
        <v>24.2926</v>
      </c>
      <c r="Y106" s="11">
        <v>54.923423999999997</v>
      </c>
      <c r="Z106" s="11">
        <v>1025.0364999999999</v>
      </c>
      <c r="AA106" s="11">
        <v>6.7859999999999996</v>
      </c>
      <c r="AB106" s="10">
        <v>100.133</v>
      </c>
      <c r="AC106" s="11"/>
      <c r="AD106" s="11">
        <v>0.14979999999999999</v>
      </c>
      <c r="AE106" s="11">
        <v>0.53110000000000002</v>
      </c>
      <c r="AF106" s="11">
        <v>36.984299999999998</v>
      </c>
      <c r="AG106" s="11">
        <v>23.675899999999999</v>
      </c>
      <c r="AH106" s="11">
        <v>54.296771999999997</v>
      </c>
      <c r="AI106" s="11">
        <v>1025.3305</v>
      </c>
      <c r="AJ106" s="11">
        <v>6.5472999999999999</v>
      </c>
      <c r="AK106" s="10">
        <v>95.608999999999995</v>
      </c>
      <c r="AL106" s="11"/>
      <c r="AM106" s="11">
        <v>1.8078000000000001</v>
      </c>
      <c r="AN106" s="11">
        <v>2.9546999999999999</v>
      </c>
      <c r="AO106" s="9">
        <v>14</v>
      </c>
    </row>
    <row r="107" spans="1:41" ht="15">
      <c r="A107" s="29" t="s">
        <v>8</v>
      </c>
      <c r="B107" s="33">
        <v>43864</v>
      </c>
      <c r="C107" s="511">
        <v>0.70132059000334812</v>
      </c>
      <c r="D107" s="643">
        <v>0.7</v>
      </c>
      <c r="E107" s="9">
        <v>1</v>
      </c>
      <c r="F107" s="116">
        <v>0.64800000000000002</v>
      </c>
      <c r="G107" s="116">
        <v>3.76</v>
      </c>
      <c r="H107" s="116">
        <v>1.42</v>
      </c>
      <c r="I107" s="589" t="s">
        <v>348</v>
      </c>
      <c r="J107" s="643">
        <v>4</v>
      </c>
      <c r="K107" s="589" t="s">
        <v>349</v>
      </c>
      <c r="L107" s="587">
        <v>1</v>
      </c>
      <c r="M107" s="587">
        <v>13.5</v>
      </c>
      <c r="N107" s="587">
        <v>108</v>
      </c>
      <c r="O107" s="643">
        <v>14</v>
      </c>
      <c r="P107" s="643">
        <v>110</v>
      </c>
      <c r="Q107" s="643">
        <v>0.6</v>
      </c>
      <c r="R107" s="589" t="s">
        <v>326</v>
      </c>
      <c r="S107" s="643">
        <v>0.2</v>
      </c>
      <c r="T107" s="32"/>
      <c r="U107" s="32"/>
      <c r="V107" s="503">
        <f>'[7]KIC20-5_light'!$I$2107</f>
        <v>8.1796841772167575E-2</v>
      </c>
      <c r="W107" s="11">
        <v>36.646099999999997</v>
      </c>
      <c r="X107" s="11">
        <v>23.795100000000001</v>
      </c>
      <c r="Y107" s="11">
        <v>53.975639000000001</v>
      </c>
      <c r="Z107" s="11">
        <v>1024.9503999999999</v>
      </c>
      <c r="AA107" s="11">
        <v>6.9652000000000003</v>
      </c>
      <c r="AB107" s="10">
        <v>101.723</v>
      </c>
      <c r="AC107" s="11">
        <v>8.2119999999999997</v>
      </c>
      <c r="AD107" s="11">
        <v>0.1784</v>
      </c>
      <c r="AE107" s="11">
        <v>0.56559999999999999</v>
      </c>
      <c r="AF107" s="11">
        <v>37.074100000000001</v>
      </c>
      <c r="AG107" s="11">
        <v>23.3446</v>
      </c>
      <c r="AH107" s="11">
        <v>54.052745999999999</v>
      </c>
      <c r="AI107" s="11">
        <v>1025.4969000000001</v>
      </c>
      <c r="AJ107" s="11">
        <v>6.6172000000000004</v>
      </c>
      <c r="AK107" s="10">
        <v>96.128</v>
      </c>
      <c r="AL107" s="11">
        <v>8.1750000000000007</v>
      </c>
      <c r="AM107" s="11">
        <v>1.1822999999999999</v>
      </c>
      <c r="AN107" s="11">
        <v>1.3752</v>
      </c>
      <c r="AO107" s="9">
        <v>10.4</v>
      </c>
    </row>
    <row r="108" spans="1:41" ht="15">
      <c r="A108" s="29" t="s">
        <v>8</v>
      </c>
      <c r="B108" s="33">
        <v>43871</v>
      </c>
      <c r="C108" s="511">
        <v>0.76061998177980539</v>
      </c>
      <c r="D108" s="643">
        <v>0.8</v>
      </c>
      <c r="E108" s="9">
        <v>1</v>
      </c>
      <c r="F108" s="116">
        <v>0.47499999999999998</v>
      </c>
      <c r="G108" s="116">
        <v>2.88</v>
      </c>
      <c r="H108" s="116">
        <v>0.68100000000000005</v>
      </c>
      <c r="I108" s="589" t="s">
        <v>348</v>
      </c>
      <c r="J108" s="643">
        <v>3</v>
      </c>
      <c r="K108" s="589" t="s">
        <v>349</v>
      </c>
      <c r="L108" s="587">
        <v>1</v>
      </c>
      <c r="M108" s="587">
        <v>14.2</v>
      </c>
      <c r="N108" s="587">
        <v>112</v>
      </c>
      <c r="O108" s="643">
        <v>14</v>
      </c>
      <c r="P108" s="643">
        <v>110</v>
      </c>
      <c r="Q108" s="643">
        <v>1</v>
      </c>
      <c r="R108" s="589" t="s">
        <v>326</v>
      </c>
      <c r="S108" s="643">
        <v>0.2</v>
      </c>
      <c r="T108" s="32"/>
      <c r="U108" s="32"/>
      <c r="V108" s="503">
        <f>'[8]KIC20-6_light'!$I$1789</f>
        <v>8.0904048327952283E-2</v>
      </c>
      <c r="W108" s="11">
        <v>36.878999999999998</v>
      </c>
      <c r="X108" s="11">
        <v>24.179600000000001</v>
      </c>
      <c r="Y108" s="11">
        <v>54.697768000000003</v>
      </c>
      <c r="Z108" s="11">
        <v>1025.0119</v>
      </c>
      <c r="AA108" s="11">
        <v>6.8082000000000003</v>
      </c>
      <c r="AB108" s="10">
        <v>100.223</v>
      </c>
      <c r="AC108" s="11">
        <v>8.2089999999999996</v>
      </c>
      <c r="AD108" s="11">
        <v>0.1731</v>
      </c>
      <c r="AE108" s="11">
        <v>0.9456</v>
      </c>
      <c r="AF108" s="11">
        <v>36.963299999999997</v>
      </c>
      <c r="AG108" s="11">
        <v>23.0885</v>
      </c>
      <c r="AH108" s="11">
        <v>53.631622999999998</v>
      </c>
      <c r="AI108" s="11">
        <v>1025.4869000000001</v>
      </c>
      <c r="AJ108" s="11">
        <v>6.4086999999999996</v>
      </c>
      <c r="AK108" s="10">
        <v>92.626999999999995</v>
      </c>
      <c r="AL108" s="11">
        <v>8.1910000000000007</v>
      </c>
      <c r="AM108" s="11">
        <v>1.9354</v>
      </c>
      <c r="AN108" s="11">
        <v>1.8956999999999999</v>
      </c>
      <c r="AO108" s="9">
        <v>6.7</v>
      </c>
    </row>
    <row r="109" spans="1:41" ht="15">
      <c r="A109" s="29" t="s">
        <v>8</v>
      </c>
      <c r="B109" s="33">
        <v>43878</v>
      </c>
      <c r="C109" s="511">
        <v>0.23817694052848881</v>
      </c>
      <c r="D109" s="589" t="s">
        <v>350</v>
      </c>
      <c r="E109" s="9">
        <v>1</v>
      </c>
      <c r="F109" s="116">
        <v>-0.46100000000000002</v>
      </c>
      <c r="G109" s="116">
        <v>3.89</v>
      </c>
      <c r="H109" s="116">
        <v>0.82099999999999995</v>
      </c>
      <c r="I109" s="589" t="s">
        <v>348</v>
      </c>
      <c r="J109" s="643">
        <v>4</v>
      </c>
      <c r="K109" s="589" t="s">
        <v>349</v>
      </c>
      <c r="L109" s="587">
        <v>1</v>
      </c>
      <c r="M109" s="587">
        <v>12.6</v>
      </c>
      <c r="N109" s="587">
        <v>115</v>
      </c>
      <c r="O109" s="643">
        <v>13</v>
      </c>
      <c r="P109" s="643">
        <v>120</v>
      </c>
      <c r="Q109" s="643">
        <v>0.6</v>
      </c>
      <c r="R109" s="589" t="s">
        <v>326</v>
      </c>
      <c r="S109" s="643">
        <v>0.1</v>
      </c>
      <c r="T109" s="32"/>
      <c r="U109" s="32"/>
      <c r="V109" s="503">
        <f>'[9]KIC20-7_light'!$I$1698</f>
        <v>8.4279516611733274E-2</v>
      </c>
      <c r="W109" s="11">
        <v>36.668100000000003</v>
      </c>
      <c r="X109" s="11">
        <v>23.745899999999999</v>
      </c>
      <c r="Y109" s="11">
        <v>53.951303000000003</v>
      </c>
      <c r="Z109" s="11">
        <v>1024.9821999999999</v>
      </c>
      <c r="AA109" s="11">
        <v>6.5677000000000003</v>
      </c>
      <c r="AB109" s="10">
        <v>95.847999999999999</v>
      </c>
      <c r="AC109" s="11">
        <v>8.1460000000000008</v>
      </c>
      <c r="AD109" s="11">
        <v>0.433</v>
      </c>
      <c r="AE109" s="11">
        <v>0.79649999999999999</v>
      </c>
      <c r="AF109" s="11">
        <v>37.113799999999998</v>
      </c>
      <c r="AG109" s="11">
        <v>24.016100000000002</v>
      </c>
      <c r="AH109" s="11">
        <v>54.837069999999997</v>
      </c>
      <c r="AI109" s="11">
        <v>1025.3281999999999</v>
      </c>
      <c r="AJ109" s="11">
        <v>6.6519000000000004</v>
      </c>
      <c r="AK109" s="10">
        <v>97.78</v>
      </c>
      <c r="AL109" s="11">
        <v>8.1839999999999993</v>
      </c>
      <c r="AM109" s="11">
        <v>2.4801000000000002</v>
      </c>
      <c r="AN109" s="11">
        <v>2.6606999999999998</v>
      </c>
      <c r="AO109" s="9">
        <v>5.6</v>
      </c>
    </row>
    <row r="110" spans="1:41" ht="15">
      <c r="A110" s="29" t="s">
        <v>8</v>
      </c>
      <c r="B110" s="33">
        <v>43885</v>
      </c>
      <c r="C110" s="511">
        <v>0.46874556956111513</v>
      </c>
      <c r="D110" s="589" t="s">
        <v>350</v>
      </c>
      <c r="E110" s="9">
        <v>1</v>
      </c>
      <c r="F110" s="116">
        <v>0.109</v>
      </c>
      <c r="G110" s="116">
        <v>3.58</v>
      </c>
      <c r="H110" s="116">
        <v>0.71</v>
      </c>
      <c r="I110" s="589" t="s">
        <v>348</v>
      </c>
      <c r="J110" s="643">
        <v>4</v>
      </c>
      <c r="K110" s="589" t="s">
        <v>349</v>
      </c>
      <c r="L110" s="587">
        <v>1</v>
      </c>
      <c r="M110" s="587">
        <v>14</v>
      </c>
      <c r="N110" s="587">
        <v>119</v>
      </c>
      <c r="O110" s="643">
        <v>14</v>
      </c>
      <c r="P110" s="643">
        <v>120</v>
      </c>
      <c r="Q110" s="643">
        <v>0.6</v>
      </c>
      <c r="R110" s="589" t="s">
        <v>326</v>
      </c>
      <c r="S110" s="589" t="s">
        <v>326</v>
      </c>
      <c r="T110" s="32"/>
      <c r="U110" s="32"/>
      <c r="V110" s="503">
        <f>'[10]KIC20-8_lights'!$I$2309</f>
        <v>8.4097359152937062E-2</v>
      </c>
      <c r="W110" s="11">
        <v>36.8688</v>
      </c>
      <c r="X110" s="11">
        <v>24.078399999999998</v>
      </c>
      <c r="Y110" s="11">
        <v>54.574347000000003</v>
      </c>
      <c r="Z110" s="11">
        <v>1025.0347999999999</v>
      </c>
      <c r="AA110" s="11">
        <v>6.7286999999999999</v>
      </c>
      <c r="AB110" s="10">
        <v>98.875</v>
      </c>
      <c r="AC110" s="11">
        <v>8.1470000000000002</v>
      </c>
      <c r="AD110" s="11">
        <v>0.2369</v>
      </c>
      <c r="AE110" s="11">
        <v>0.89029999999999998</v>
      </c>
      <c r="AF110" s="11">
        <v>37.012700000000002</v>
      </c>
      <c r="AG110" s="11">
        <v>23.826899999999998</v>
      </c>
      <c r="AH110" s="11">
        <v>54.498094000000002</v>
      </c>
      <c r="AI110" s="11">
        <v>1025.3072999999999</v>
      </c>
      <c r="AJ110" s="11">
        <v>6.5983999999999998</v>
      </c>
      <c r="AK110" s="10">
        <v>96.620999999999995</v>
      </c>
      <c r="AL110" s="11">
        <v>8.1479999999999997</v>
      </c>
      <c r="AM110" s="11">
        <v>1.6946000000000001</v>
      </c>
      <c r="AN110" s="11">
        <v>2.2765</v>
      </c>
      <c r="AO110" s="9">
        <v>7.1</v>
      </c>
    </row>
    <row r="111" spans="1:41" ht="15">
      <c r="A111" s="29" t="s">
        <v>8</v>
      </c>
      <c r="B111" s="33">
        <v>43892</v>
      </c>
      <c r="C111" s="511">
        <v>0.65177951037115978</v>
      </c>
      <c r="D111" s="643">
        <v>0.7</v>
      </c>
      <c r="E111" s="9">
        <v>1</v>
      </c>
      <c r="F111" s="116">
        <v>0.373</v>
      </c>
      <c r="G111" s="116">
        <v>3.74</v>
      </c>
      <c r="H111" s="116">
        <v>1.31</v>
      </c>
      <c r="I111" s="589" t="s">
        <v>348</v>
      </c>
      <c r="J111" s="643">
        <v>4</v>
      </c>
      <c r="K111" s="589" t="s">
        <v>349</v>
      </c>
      <c r="L111" s="587">
        <v>1</v>
      </c>
      <c r="M111" s="587">
        <v>13.1</v>
      </c>
      <c r="N111" s="587">
        <v>93.7</v>
      </c>
      <c r="O111" s="643">
        <v>13</v>
      </c>
      <c r="P111" s="643">
        <v>90</v>
      </c>
      <c r="Q111" s="643">
        <v>0.8</v>
      </c>
      <c r="R111" s="589" t="s">
        <v>326</v>
      </c>
      <c r="S111" s="643">
        <v>0.2</v>
      </c>
      <c r="T111" s="32"/>
      <c r="U111" s="32"/>
      <c r="V111" s="503">
        <f>'[11]KIC20-9_light'!$I$1392</f>
        <v>7.423005344138231E-2</v>
      </c>
      <c r="W111" s="11">
        <v>36.399700000000003</v>
      </c>
      <c r="X111" s="11">
        <v>22.880299999999998</v>
      </c>
      <c r="Y111" s="11">
        <v>52.67362</v>
      </c>
      <c r="Z111" s="11">
        <v>1025.0327</v>
      </c>
      <c r="AA111" s="11">
        <v>6.8201999999999998</v>
      </c>
      <c r="AB111" s="11">
        <v>97.896000000000001</v>
      </c>
      <c r="AC111" s="11">
        <v>8.1359999999999992</v>
      </c>
      <c r="AD111" s="11">
        <v>0.23430000000000001</v>
      </c>
      <c r="AE111" s="11">
        <v>0.72599999999999998</v>
      </c>
      <c r="AF111" s="11">
        <v>36.873399999999997</v>
      </c>
      <c r="AG111" s="11">
        <v>23.448599999999999</v>
      </c>
      <c r="AH111" s="11">
        <v>53.905884</v>
      </c>
      <c r="AI111" s="11">
        <v>1025.3144</v>
      </c>
      <c r="AJ111" s="11">
        <v>6.5994000000000002</v>
      </c>
      <c r="AK111" s="10">
        <v>95.93</v>
      </c>
      <c r="AL111" s="11">
        <v>8.1549999999999994</v>
      </c>
      <c r="AM111" s="11">
        <v>0.7651</v>
      </c>
      <c r="AN111" s="11">
        <v>1.9632000000000001</v>
      </c>
      <c r="AO111" s="9">
        <v>9</v>
      </c>
    </row>
    <row r="112" spans="1:41" ht="15">
      <c r="A112" s="29" t="s">
        <v>8</v>
      </c>
      <c r="B112" s="33">
        <v>43899</v>
      </c>
      <c r="C112" s="532">
        <v>0.44492419954333268</v>
      </c>
      <c r="D112" s="589" t="s">
        <v>350</v>
      </c>
      <c r="E112" s="9">
        <v>1</v>
      </c>
      <c r="F112" s="116">
        <v>1.12E-2</v>
      </c>
      <c r="G112" s="116">
        <v>3.82</v>
      </c>
      <c r="H112" s="116">
        <v>0.74</v>
      </c>
      <c r="I112" s="589" t="s">
        <v>348</v>
      </c>
      <c r="J112" s="643">
        <v>4</v>
      </c>
      <c r="K112" s="589" t="s">
        <v>349</v>
      </c>
      <c r="L112" s="587">
        <v>1</v>
      </c>
      <c r="M112" s="587">
        <v>13</v>
      </c>
      <c r="N112" s="587">
        <v>102</v>
      </c>
      <c r="O112" s="643">
        <v>13</v>
      </c>
      <c r="P112" s="643">
        <v>100</v>
      </c>
      <c r="Q112" s="643">
        <v>0.8</v>
      </c>
      <c r="R112" s="589" t="s">
        <v>326</v>
      </c>
      <c r="S112" s="643">
        <v>0.2</v>
      </c>
      <c r="T112" s="32"/>
      <c r="U112" s="32"/>
      <c r="V112" s="503">
        <f>'[12]KIC20-10 light'!$I$1255</f>
        <v>8.1747394397079204E-2</v>
      </c>
      <c r="W112" s="11">
        <v>36.788899999999998</v>
      </c>
      <c r="X112" s="11">
        <v>24.0383</v>
      </c>
      <c r="Y112" s="11">
        <v>54.425992000000001</v>
      </c>
      <c r="Z112" s="11">
        <v>1024.9861000000001</v>
      </c>
      <c r="AA112" s="11">
        <v>7.2137000000000002</v>
      </c>
      <c r="AB112" s="10">
        <v>105.88</v>
      </c>
      <c r="AC112" s="11">
        <v>8.1880000000000006</v>
      </c>
      <c r="AD112" s="11">
        <v>0.26450000000000001</v>
      </c>
      <c r="AE112" s="11">
        <v>0.94279999999999997</v>
      </c>
      <c r="AF112" s="11">
        <v>36.933199999999999</v>
      </c>
      <c r="AG112" s="11">
        <v>23.608599999999999</v>
      </c>
      <c r="AH112" s="11">
        <v>54.156999999999996</v>
      </c>
      <c r="AI112" s="11">
        <v>1025.3115</v>
      </c>
      <c r="AJ112" s="11">
        <v>6.6780999999999997</v>
      </c>
      <c r="AK112" s="10">
        <v>97.376999999999995</v>
      </c>
      <c r="AL112" s="11">
        <v>8.1549999999999994</v>
      </c>
      <c r="AM112" s="11">
        <v>1.9056</v>
      </c>
      <c r="AN112" s="11">
        <v>1.9942</v>
      </c>
      <c r="AO112" s="9">
        <v>8</v>
      </c>
    </row>
    <row r="113" spans="1:41" ht="15">
      <c r="A113" s="29" t="s">
        <v>8</v>
      </c>
      <c r="B113" s="33">
        <v>43906</v>
      </c>
      <c r="C113" s="532">
        <v>0.64316624465953676</v>
      </c>
      <c r="D113" s="643">
        <v>0.6</v>
      </c>
      <c r="E113" s="9">
        <v>1</v>
      </c>
      <c r="F113" s="116">
        <v>-0.56899999999999995</v>
      </c>
      <c r="G113" s="116">
        <v>3.14</v>
      </c>
      <c r="H113" s="116">
        <v>1.23</v>
      </c>
      <c r="I113" s="589" t="s">
        <v>348</v>
      </c>
      <c r="J113" s="643">
        <v>3</v>
      </c>
      <c r="K113" s="589" t="s">
        <v>349</v>
      </c>
      <c r="L113" s="587">
        <v>1</v>
      </c>
      <c r="M113" s="587">
        <v>13.7</v>
      </c>
      <c r="N113" s="587">
        <v>101</v>
      </c>
      <c r="O113" s="643">
        <v>14</v>
      </c>
      <c r="P113" s="643">
        <v>100</v>
      </c>
      <c r="Q113" s="643">
        <v>0.8</v>
      </c>
      <c r="R113" s="589" t="s">
        <v>326</v>
      </c>
      <c r="S113" s="643">
        <v>0.2</v>
      </c>
      <c r="T113" s="32"/>
      <c r="U113" s="32"/>
      <c r="V113" s="503">
        <f>'[13]KIC20-11_LIght'!$I$1920</f>
        <v>8.1858148337687564E-2</v>
      </c>
      <c r="W113" s="11">
        <v>36.305900000000001</v>
      </c>
      <c r="X113" s="11">
        <v>23.870999999999999</v>
      </c>
      <c r="Y113" s="11">
        <v>53.612081000000003</v>
      </c>
      <c r="Z113" s="11">
        <v>1024.6704</v>
      </c>
      <c r="AA113" s="11">
        <v>6.6681999999999997</v>
      </c>
      <c r="AB113" s="10">
        <v>97.320999999999998</v>
      </c>
      <c r="AC113" s="11">
        <v>8.1560000000000006</v>
      </c>
      <c r="AD113" s="11">
        <v>7.3999999999999996E-2</v>
      </c>
      <c r="AE113" s="11">
        <v>0.67930000000000001</v>
      </c>
      <c r="AF113" s="11">
        <v>37.047899999999998</v>
      </c>
      <c r="AG113" s="11">
        <v>23.594899999999999</v>
      </c>
      <c r="AH113" s="11">
        <v>54.291558000000002</v>
      </c>
      <c r="AI113" s="11">
        <v>1025.4049</v>
      </c>
      <c r="AJ113" s="11">
        <v>6.2590000000000003</v>
      </c>
      <c r="AK113" s="10">
        <v>91.305000000000007</v>
      </c>
      <c r="AL113" s="11">
        <v>8.157</v>
      </c>
      <c r="AM113" s="11">
        <v>2.2393000000000001</v>
      </c>
      <c r="AN113" s="11">
        <v>3.3264</v>
      </c>
      <c r="AO113" s="9">
        <v>12</v>
      </c>
    </row>
    <row r="114" spans="1:41" ht="15">
      <c r="A114" s="29" t="s">
        <v>8</v>
      </c>
      <c r="B114" s="33">
        <v>43920</v>
      </c>
      <c r="C114" s="532">
        <v>0.53670590653078387</v>
      </c>
      <c r="D114" s="643">
        <v>0.5</v>
      </c>
      <c r="E114" s="9">
        <v>1</v>
      </c>
      <c r="F114" s="116">
        <v>-0.29599999999999999</v>
      </c>
      <c r="G114" s="116">
        <v>4.6900000000000004</v>
      </c>
      <c r="H114" s="116">
        <v>2.06</v>
      </c>
      <c r="I114" s="589" t="s">
        <v>348</v>
      </c>
      <c r="J114" s="643">
        <v>5</v>
      </c>
      <c r="K114" s="643">
        <v>2</v>
      </c>
      <c r="L114" s="587">
        <v>1</v>
      </c>
      <c r="M114" s="587">
        <v>13.6</v>
      </c>
      <c r="N114" s="587">
        <v>124</v>
      </c>
      <c r="O114" s="643">
        <v>14</v>
      </c>
      <c r="P114" s="643">
        <v>120</v>
      </c>
      <c r="Q114" s="643">
        <v>0.7</v>
      </c>
      <c r="R114" s="589" t="s">
        <v>326</v>
      </c>
      <c r="S114" s="643">
        <v>0.1</v>
      </c>
      <c r="T114" s="32"/>
      <c r="U114" s="32"/>
      <c r="V114" s="503">
        <f>'[14]KIC20-12_light'!$I$1457</f>
        <v>9.9252586642324087E-2</v>
      </c>
      <c r="W114" s="11">
        <v>36.335900000000002</v>
      </c>
      <c r="X114" s="11">
        <v>22.598500000000001</v>
      </c>
      <c r="Y114" s="11">
        <v>52.291086999999997</v>
      </c>
      <c r="Z114" s="11">
        <v>1025.0645</v>
      </c>
      <c r="AA114" s="11">
        <v>6.2697000000000003</v>
      </c>
      <c r="AB114" s="10">
        <v>89.519000000000005</v>
      </c>
      <c r="AC114" s="11">
        <v>8.1579999999999995</v>
      </c>
      <c r="AD114" s="11">
        <v>0.64</v>
      </c>
      <c r="AE114" s="11">
        <v>1.2211000000000001</v>
      </c>
      <c r="AF114" s="11">
        <v>36.860300000000002</v>
      </c>
      <c r="AG114" s="11">
        <v>22.777699999999999</v>
      </c>
      <c r="AH114" s="11">
        <v>53.163240000000002</v>
      </c>
      <c r="AI114" s="11">
        <v>1025.5008</v>
      </c>
      <c r="AJ114" s="11">
        <v>5.4353999999999996</v>
      </c>
      <c r="AK114" s="10">
        <v>78.087999999999994</v>
      </c>
      <c r="AL114" s="11">
        <v>8.1769999999999996</v>
      </c>
      <c r="AM114" s="11">
        <v>2.5867</v>
      </c>
      <c r="AN114" s="11">
        <v>2.1252</v>
      </c>
      <c r="AO114" s="9">
        <v>4.5</v>
      </c>
    </row>
    <row r="115" spans="1:41" ht="15">
      <c r="A115" s="29" t="s">
        <v>11</v>
      </c>
      <c r="B115" s="33">
        <v>43801</v>
      </c>
      <c r="C115" s="511">
        <v>0.49308733503388469</v>
      </c>
      <c r="D115" s="589" t="s">
        <v>350</v>
      </c>
      <c r="E115" s="31">
        <v>1</v>
      </c>
      <c r="F115" s="9">
        <v>-0.24</v>
      </c>
      <c r="G115" s="9">
        <v>3.77</v>
      </c>
      <c r="H115" s="9">
        <v>0.54800000000000004</v>
      </c>
      <c r="I115" s="589" t="s">
        <v>348</v>
      </c>
      <c r="J115" s="643">
        <v>4</v>
      </c>
      <c r="K115" s="589" t="s">
        <v>349</v>
      </c>
      <c r="L115" s="587">
        <v>1</v>
      </c>
      <c r="M115" s="587">
        <v>12.7</v>
      </c>
      <c r="N115" s="587">
        <v>146</v>
      </c>
      <c r="O115" s="643">
        <v>13</v>
      </c>
      <c r="P115" s="643">
        <v>150</v>
      </c>
      <c r="Q115" s="643">
        <v>0.3</v>
      </c>
      <c r="R115" s="589" t="s">
        <v>326</v>
      </c>
      <c r="S115" s="589" t="s">
        <v>326</v>
      </c>
      <c r="T115" s="32"/>
      <c r="U115" s="32"/>
      <c r="V115" s="503">
        <f>'[1]KIC19-13_light'!$I$1739</f>
        <v>7.5969934151940921E-2</v>
      </c>
      <c r="W115" s="11">
        <v>36.0655</v>
      </c>
      <c r="X115" s="11">
        <v>22.307500000000001</v>
      </c>
      <c r="Y115" s="11">
        <v>51.637456</v>
      </c>
      <c r="Z115" s="11">
        <v>1024.9419</v>
      </c>
      <c r="AA115" s="11">
        <v>7.3414000000000001</v>
      </c>
      <c r="AB115" s="10">
        <v>104.121</v>
      </c>
      <c r="AC115" s="11">
        <v>8.1509999999999998</v>
      </c>
      <c r="AD115" s="11">
        <v>0.85719999999999996</v>
      </c>
      <c r="AE115" s="11">
        <v>0.58740000000000003</v>
      </c>
      <c r="AF115" s="11">
        <v>36.115600000000001</v>
      </c>
      <c r="AG115" s="11">
        <v>21.0124</v>
      </c>
      <c r="AH115" s="11">
        <v>50.344079999999998</v>
      </c>
      <c r="AI115" s="11">
        <v>1025.4209000000001</v>
      </c>
      <c r="AJ115" s="11">
        <v>7.3089000000000004</v>
      </c>
      <c r="AK115" s="10">
        <v>101.327</v>
      </c>
      <c r="AL115" s="11">
        <v>8.1430000000000007</v>
      </c>
      <c r="AM115" s="11">
        <v>0.56699999999999995</v>
      </c>
      <c r="AN115" s="11">
        <v>1.8270999999999999</v>
      </c>
      <c r="AO115" s="11">
        <v>14</v>
      </c>
    </row>
    <row r="116" spans="1:41" ht="15">
      <c r="A116" s="29" t="s">
        <v>11</v>
      </c>
      <c r="B116" s="33">
        <v>43808</v>
      </c>
      <c r="C116" s="511">
        <v>8.7878080489747018E-2</v>
      </c>
      <c r="D116" s="589" t="s">
        <v>350</v>
      </c>
      <c r="E116" s="9">
        <v>1</v>
      </c>
      <c r="F116" s="116">
        <v>0.39400000000000002</v>
      </c>
      <c r="G116" s="116">
        <v>2.75</v>
      </c>
      <c r="H116" s="116">
        <v>1.26</v>
      </c>
      <c r="I116" s="589" t="s">
        <v>348</v>
      </c>
      <c r="J116" s="643">
        <v>3</v>
      </c>
      <c r="K116" s="589" t="s">
        <v>349</v>
      </c>
      <c r="L116" s="587">
        <v>1</v>
      </c>
      <c r="M116" s="587">
        <v>13.2</v>
      </c>
      <c r="N116" s="587">
        <v>113</v>
      </c>
      <c r="O116" s="643">
        <v>13</v>
      </c>
      <c r="P116" s="643">
        <v>110</v>
      </c>
      <c r="Q116" s="643">
        <v>0.4</v>
      </c>
      <c r="R116" s="589" t="s">
        <v>326</v>
      </c>
      <c r="S116" s="589" t="s">
        <v>326</v>
      </c>
      <c r="T116" s="32"/>
      <c r="U116" s="32"/>
      <c r="V116" s="503">
        <f>'[2]KIC19-14_light'!$I$2261</f>
        <v>9.239945243971398E-2</v>
      </c>
      <c r="W116" s="11">
        <v>36.109099999999998</v>
      </c>
      <c r="X116" s="11">
        <v>22.5412</v>
      </c>
      <c r="Y116" s="11">
        <v>51.940350000000002</v>
      </c>
      <c r="Z116" s="11">
        <v>1024.9086</v>
      </c>
      <c r="AA116" s="11">
        <v>7.0400999999999998</v>
      </c>
      <c r="AB116" s="10">
        <v>100.285</v>
      </c>
      <c r="AC116" s="11">
        <v>8.16</v>
      </c>
      <c r="AD116" s="11">
        <v>0.3276</v>
      </c>
      <c r="AE116" s="11">
        <v>0.70909999999999995</v>
      </c>
      <c r="AF116" s="11">
        <v>36.149799999999999</v>
      </c>
      <c r="AG116" s="11">
        <v>22.279499999999999</v>
      </c>
      <c r="AH116" s="11">
        <v>51.723274000000004</v>
      </c>
      <c r="AI116" s="11">
        <v>1025.0944</v>
      </c>
      <c r="AJ116" s="11">
        <v>7.1418999999999997</v>
      </c>
      <c r="AK116" s="10">
        <v>101.292</v>
      </c>
      <c r="AL116" s="11">
        <v>8.1579999999999995</v>
      </c>
      <c r="AM116" s="11">
        <v>1.0725</v>
      </c>
      <c r="AN116" s="11">
        <v>1.7542</v>
      </c>
      <c r="AO116" s="11">
        <v>6.3</v>
      </c>
    </row>
    <row r="117" spans="1:41" ht="15">
      <c r="A117" s="29" t="s">
        <v>11</v>
      </c>
      <c r="B117" s="33">
        <v>43815</v>
      </c>
      <c r="C117" s="511">
        <v>0.23615591342993508</v>
      </c>
      <c r="D117" s="589" t="s">
        <v>350</v>
      </c>
      <c r="E117" s="9">
        <v>1</v>
      </c>
      <c r="F117" s="116">
        <v>-4.6800000000000001E-2</v>
      </c>
      <c r="G117" s="116">
        <v>4.5999999999999996</v>
      </c>
      <c r="H117" s="116">
        <v>2.0499999999999998</v>
      </c>
      <c r="I117" s="589" t="s">
        <v>348</v>
      </c>
      <c r="J117" s="643">
        <v>5</v>
      </c>
      <c r="K117" s="643">
        <v>2</v>
      </c>
      <c r="L117" s="587">
        <v>1</v>
      </c>
      <c r="M117" s="587">
        <v>13</v>
      </c>
      <c r="N117" s="587">
        <v>103</v>
      </c>
      <c r="O117" s="643">
        <v>13</v>
      </c>
      <c r="P117" s="643">
        <v>100</v>
      </c>
      <c r="Q117" s="643">
        <v>0.3</v>
      </c>
      <c r="R117" s="589" t="s">
        <v>326</v>
      </c>
      <c r="S117" s="589" t="s">
        <v>326</v>
      </c>
      <c r="T117" s="32"/>
      <c r="U117" s="32"/>
      <c r="V117" s="503">
        <f>'[15]KIC19-15_light'!$I$1957</f>
        <v>7.8166056572103654E-2</v>
      </c>
      <c r="W117" s="11">
        <v>36.309899999999999</v>
      </c>
      <c r="X117" s="11">
        <v>24.3917</v>
      </c>
      <c r="Y117" s="11">
        <v>54.176293000000001</v>
      </c>
      <c r="Z117" s="11">
        <v>1024.5172</v>
      </c>
      <c r="AA117" s="11">
        <v>7.0392000000000001</v>
      </c>
      <c r="AB117" s="10">
        <v>103.66</v>
      </c>
      <c r="AC117" s="11">
        <v>8.1189999999999998</v>
      </c>
      <c r="AD117" s="11">
        <v>1.6500000000000001E-2</v>
      </c>
      <c r="AE117" s="11">
        <v>0.52059999999999995</v>
      </c>
      <c r="AF117" s="11">
        <v>36.164400000000001</v>
      </c>
      <c r="AG117" s="11">
        <v>23.110700000000001</v>
      </c>
      <c r="AH117" s="11">
        <v>52.624073000000003</v>
      </c>
      <c r="AI117" s="11">
        <v>1024.8658</v>
      </c>
      <c r="AJ117" s="11">
        <v>7.3724999999999996</v>
      </c>
      <c r="AK117" s="10">
        <v>106.10599999999999</v>
      </c>
      <c r="AL117" s="11">
        <v>8.1370000000000005</v>
      </c>
      <c r="AM117" s="11">
        <v>1.5138</v>
      </c>
      <c r="AN117" s="11">
        <v>2.5019999999999998</v>
      </c>
      <c r="AO117" s="9">
        <v>11</v>
      </c>
    </row>
    <row r="118" spans="1:41" ht="15">
      <c r="A118" s="29" t="s">
        <v>11</v>
      </c>
      <c r="B118" s="33">
        <v>43822</v>
      </c>
      <c r="C118" s="511">
        <v>0.52355889423144741</v>
      </c>
      <c r="D118" s="643">
        <v>0.5</v>
      </c>
      <c r="E118" s="9">
        <v>1</v>
      </c>
      <c r="F118" s="116">
        <v>0.60699999999999998</v>
      </c>
      <c r="G118" s="116">
        <v>4.2699999999999996</v>
      </c>
      <c r="H118" s="116">
        <v>1.93</v>
      </c>
      <c r="I118" s="589" t="s">
        <v>348</v>
      </c>
      <c r="J118" s="643">
        <v>4</v>
      </c>
      <c r="K118" s="589" t="s">
        <v>349</v>
      </c>
      <c r="L118" s="587">
        <v>1</v>
      </c>
      <c r="M118" s="587">
        <v>14.7</v>
      </c>
      <c r="N118" s="587">
        <v>111</v>
      </c>
      <c r="O118" s="643">
        <v>15</v>
      </c>
      <c r="P118" s="643">
        <v>110</v>
      </c>
      <c r="Q118" s="643">
        <v>0.7</v>
      </c>
      <c r="R118" s="589" t="s">
        <v>326</v>
      </c>
      <c r="S118" s="643">
        <v>0.1</v>
      </c>
      <c r="T118" s="32"/>
      <c r="U118" s="32"/>
      <c r="V118" s="503">
        <f>'[3]KIC19-16_LIGHT'!$I$1563</f>
        <v>7.2845711419156162E-2</v>
      </c>
      <c r="W118" s="11">
        <v>36.387300000000003</v>
      </c>
      <c r="X118" s="11">
        <v>23.9941</v>
      </c>
      <c r="Y118" s="11">
        <v>53.851132999999997</v>
      </c>
      <c r="Z118" s="11">
        <v>1024.6957</v>
      </c>
      <c r="AA118" s="11">
        <v>6.7619999999999996</v>
      </c>
      <c r="AB118" s="10">
        <v>98.945999999999998</v>
      </c>
      <c r="AC118" s="11">
        <v>8.1479999999999997</v>
      </c>
      <c r="AD118" s="11">
        <v>0.34250000000000003</v>
      </c>
      <c r="AE118" s="11">
        <v>0.73150000000000004</v>
      </c>
      <c r="AF118" s="11">
        <v>36.348500000000001</v>
      </c>
      <c r="AG118" s="11">
        <v>23.535699999999999</v>
      </c>
      <c r="AH118" s="11">
        <v>53.316591000000003</v>
      </c>
      <c r="AI118" s="11">
        <v>1024.8814</v>
      </c>
      <c r="AJ118" s="11">
        <v>6.6540999999999997</v>
      </c>
      <c r="AK118" s="10">
        <v>96.578000000000003</v>
      </c>
      <c r="AL118" s="11">
        <v>8.141</v>
      </c>
      <c r="AM118" s="11">
        <v>1.1802999999999999</v>
      </c>
      <c r="AN118" s="11">
        <v>1.9479</v>
      </c>
      <c r="AO118" s="9">
        <v>6.8</v>
      </c>
    </row>
    <row r="119" spans="1:41" ht="15">
      <c r="A119" s="29" t="s">
        <v>11</v>
      </c>
      <c r="B119" s="33">
        <v>43836</v>
      </c>
      <c r="C119" s="511">
        <v>0.27008701482488429</v>
      </c>
      <c r="D119" s="589" t="s">
        <v>350</v>
      </c>
      <c r="E119" s="31">
        <v>1</v>
      </c>
      <c r="F119" s="116">
        <v>1.54</v>
      </c>
      <c r="G119" s="116">
        <v>3.03</v>
      </c>
      <c r="H119" s="116">
        <v>0.69599999999999995</v>
      </c>
      <c r="I119" s="589" t="s">
        <v>348</v>
      </c>
      <c r="J119" s="643">
        <v>3</v>
      </c>
      <c r="K119" s="589" t="s">
        <v>349</v>
      </c>
      <c r="L119" s="587">
        <v>1</v>
      </c>
      <c r="M119" s="587">
        <v>14.2</v>
      </c>
      <c r="N119" s="587">
        <v>115</v>
      </c>
      <c r="O119" s="643">
        <v>14</v>
      </c>
      <c r="P119" s="643">
        <v>120</v>
      </c>
      <c r="Q119" s="643">
        <v>0.3</v>
      </c>
      <c r="R119" s="589" t="s">
        <v>326</v>
      </c>
      <c r="S119" s="589" t="s">
        <v>326</v>
      </c>
      <c r="T119" s="32"/>
      <c r="U119" s="32"/>
      <c r="V119" s="503">
        <f>'[4]KIC20-1_light'!$I$1858</f>
        <v>7.539380092493482E-2</v>
      </c>
      <c r="W119" s="11">
        <v>36.638399999999997</v>
      </c>
      <c r="X119" s="11">
        <v>23.146999999999998</v>
      </c>
      <c r="Y119" s="11">
        <v>53.267009000000002</v>
      </c>
      <c r="Z119" s="11">
        <v>1025.1361999999999</v>
      </c>
      <c r="AA119" s="11">
        <v>6.8360000000000003</v>
      </c>
      <c r="AB119" s="10">
        <v>98.716999999999999</v>
      </c>
      <c r="AC119" s="11">
        <v>8.1560000000000006</v>
      </c>
      <c r="AD119" s="11">
        <v>0.2341</v>
      </c>
      <c r="AE119" s="11">
        <v>0.59940000000000004</v>
      </c>
      <c r="AF119" s="11">
        <v>36.7102</v>
      </c>
      <c r="AG119" s="11">
        <v>22.6648</v>
      </c>
      <c r="AH119" s="11">
        <v>52.848737999999997</v>
      </c>
      <c r="AI119" s="11">
        <v>1025.4096</v>
      </c>
      <c r="AJ119" s="11">
        <v>6.8855000000000004</v>
      </c>
      <c r="AK119" s="10">
        <v>98.64</v>
      </c>
      <c r="AL119" s="11">
        <v>8.1720000000000006</v>
      </c>
      <c r="AM119" s="11">
        <v>1.5558000000000001</v>
      </c>
      <c r="AN119" s="11">
        <v>4.0403000000000002</v>
      </c>
      <c r="AO119" s="11">
        <v>8.1</v>
      </c>
    </row>
    <row r="120" spans="1:41" ht="15">
      <c r="A120" s="29" t="s">
        <v>11</v>
      </c>
      <c r="B120" s="33">
        <v>43843</v>
      </c>
      <c r="C120" s="511">
        <v>0.26578081017777511</v>
      </c>
      <c r="D120" s="589" t="s">
        <v>350</v>
      </c>
      <c r="E120" s="31">
        <v>1</v>
      </c>
      <c r="F120" s="116">
        <v>0.626</v>
      </c>
      <c r="G120" s="116">
        <v>2.65</v>
      </c>
      <c r="H120" s="116">
        <v>0.32</v>
      </c>
      <c r="I120" s="589" t="s">
        <v>348</v>
      </c>
      <c r="J120" s="643">
        <v>3</v>
      </c>
      <c r="K120" s="589" t="s">
        <v>349</v>
      </c>
      <c r="L120" s="587">
        <v>1</v>
      </c>
      <c r="M120" s="587">
        <v>13.3</v>
      </c>
      <c r="N120" s="587">
        <v>103</v>
      </c>
      <c r="O120" s="643">
        <v>13</v>
      </c>
      <c r="P120" s="643">
        <v>100</v>
      </c>
      <c r="Q120" s="643">
        <v>0.6</v>
      </c>
      <c r="R120" s="589" t="s">
        <v>326</v>
      </c>
      <c r="S120" s="643">
        <v>0.1</v>
      </c>
      <c r="T120" s="32"/>
      <c r="U120" s="32"/>
      <c r="V120" s="503">
        <f>'[5]KIC20-2_light'!$I$1664</f>
        <v>8.4159003248960584E-2</v>
      </c>
      <c r="W120" s="11">
        <v>36.8307</v>
      </c>
      <c r="X120" s="11">
        <v>23.273199999999999</v>
      </c>
      <c r="Y120" s="11">
        <v>53.651395999999998</v>
      </c>
      <c r="Z120" s="11">
        <v>1025.2452000000001</v>
      </c>
      <c r="AA120" s="11">
        <v>6.8407999999999998</v>
      </c>
      <c r="AB120" s="10">
        <v>99.113</v>
      </c>
      <c r="AC120" s="612"/>
      <c r="AD120" s="11">
        <v>0.2429</v>
      </c>
      <c r="AE120" s="11">
        <v>0.51459999999999995</v>
      </c>
      <c r="AF120" s="11">
        <v>36.809399999999997</v>
      </c>
      <c r="AG120" s="11">
        <v>22.792999999999999</v>
      </c>
      <c r="AH120" s="11">
        <v>53.113430000000001</v>
      </c>
      <c r="AI120" s="11">
        <v>1025.4472000000001</v>
      </c>
      <c r="AJ120" s="11">
        <v>6.7027000000000001</v>
      </c>
      <c r="AK120" s="10">
        <v>96.290999999999997</v>
      </c>
      <c r="AL120" s="612"/>
      <c r="AM120" s="11">
        <v>0.90649999999999997</v>
      </c>
      <c r="AN120" s="11">
        <v>1.9330000000000001</v>
      </c>
      <c r="AO120" s="11">
        <v>5.2</v>
      </c>
    </row>
    <row r="121" spans="1:41" ht="15">
      <c r="A121" s="29" t="s">
        <v>11</v>
      </c>
      <c r="B121" s="33">
        <v>43850</v>
      </c>
      <c r="C121" s="511">
        <v>0.17847601124293724</v>
      </c>
      <c r="D121" s="589" t="s">
        <v>350</v>
      </c>
      <c r="E121" s="9">
        <v>1</v>
      </c>
      <c r="F121" s="116">
        <v>1.6</v>
      </c>
      <c r="G121" s="116">
        <v>3.38</v>
      </c>
      <c r="H121" s="116">
        <v>0.33900000000000002</v>
      </c>
      <c r="I121" s="589" t="s">
        <v>348</v>
      </c>
      <c r="J121" s="643">
        <v>3</v>
      </c>
      <c r="K121" s="589" t="s">
        <v>349</v>
      </c>
      <c r="L121" s="587">
        <v>1</v>
      </c>
      <c r="M121" s="587">
        <v>14.1</v>
      </c>
      <c r="N121" s="587">
        <v>129</v>
      </c>
      <c r="O121" s="643">
        <v>14</v>
      </c>
      <c r="P121" s="643">
        <v>130</v>
      </c>
      <c r="Q121" s="643">
        <v>0.6</v>
      </c>
      <c r="R121" s="589" t="s">
        <v>326</v>
      </c>
      <c r="S121" s="643">
        <v>0.1</v>
      </c>
      <c r="T121" s="32"/>
      <c r="U121" s="32"/>
      <c r="V121" s="503">
        <v>9.873079165069916E-2</v>
      </c>
      <c r="W121" s="11">
        <v>36.967399999999998</v>
      </c>
      <c r="X121" s="11">
        <v>23.638200000000001</v>
      </c>
      <c r="Y121" s="11">
        <v>54.224449</v>
      </c>
      <c r="Z121" s="11">
        <v>1025.2396000000001</v>
      </c>
      <c r="AA121" s="11">
        <v>6.9657</v>
      </c>
      <c r="AB121" s="10">
        <v>101.642</v>
      </c>
      <c r="AC121" s="613">
        <v>8.16</v>
      </c>
      <c r="AD121" s="11">
        <v>0.51349999999999996</v>
      </c>
      <c r="AE121" s="11">
        <v>0.72609999999999997</v>
      </c>
      <c r="AF121" s="11">
        <v>37.0642</v>
      </c>
      <c r="AG121" s="11">
        <v>23.430700000000002</v>
      </c>
      <c r="AH121" s="11">
        <v>54.132792999999999</v>
      </c>
      <c r="AI121" s="11">
        <v>1025.4553000000001</v>
      </c>
      <c r="AJ121" s="11">
        <v>6.7933000000000003</v>
      </c>
      <c r="AK121" s="10">
        <v>98.826999999999998</v>
      </c>
      <c r="AL121" s="613">
        <v>8.1449999999999996</v>
      </c>
      <c r="AM121" s="11">
        <v>2.0375999999999999</v>
      </c>
      <c r="AN121" s="11">
        <v>2.3056999999999999</v>
      </c>
      <c r="AO121" s="11">
        <v>3.9</v>
      </c>
    </row>
    <row r="122" spans="1:41" ht="15">
      <c r="A122" s="29" t="s">
        <v>11</v>
      </c>
      <c r="B122" s="33">
        <v>43858</v>
      </c>
      <c r="C122" s="511">
        <v>0.46203371541653959</v>
      </c>
      <c r="D122" s="589" t="s">
        <v>350</v>
      </c>
      <c r="E122" s="9">
        <v>1</v>
      </c>
      <c r="F122" s="116">
        <v>-0.19700000000000001</v>
      </c>
      <c r="G122" s="116">
        <v>3.4</v>
      </c>
      <c r="H122" s="116">
        <v>0.51600000000000001</v>
      </c>
      <c r="I122" s="589" t="s">
        <v>348</v>
      </c>
      <c r="J122" s="643">
        <v>3</v>
      </c>
      <c r="K122" s="589" t="s">
        <v>349</v>
      </c>
      <c r="L122" s="587">
        <v>1</v>
      </c>
      <c r="M122" s="587">
        <v>14</v>
      </c>
      <c r="N122" s="587">
        <v>106</v>
      </c>
      <c r="O122" s="643">
        <v>14</v>
      </c>
      <c r="P122" s="643">
        <v>110</v>
      </c>
      <c r="Q122" s="643">
        <v>0.4</v>
      </c>
      <c r="R122" s="589" t="s">
        <v>326</v>
      </c>
      <c r="S122" s="589" t="s">
        <v>326</v>
      </c>
      <c r="T122" s="32"/>
      <c r="U122" s="32"/>
      <c r="V122" s="503">
        <f>'[6]KIC20-4_light'!$I$1674</f>
        <v>7.3795667697462514E-2</v>
      </c>
      <c r="W122" s="11">
        <v>37.011800000000001</v>
      </c>
      <c r="X122" s="11">
        <v>24.438500000000001</v>
      </c>
      <c r="Y122" s="11">
        <v>55.155276000000001</v>
      </c>
      <c r="Z122" s="11">
        <v>1025.0343</v>
      </c>
      <c r="AA122" s="11">
        <v>6.9177999999999997</v>
      </c>
      <c r="AB122" s="10">
        <v>102.36499999999999</v>
      </c>
      <c r="AC122" s="11"/>
      <c r="AD122" s="11">
        <v>0.317</v>
      </c>
      <c r="AE122" s="11">
        <v>0.66100000000000003</v>
      </c>
      <c r="AF122" s="11">
        <v>36.968499999999999</v>
      </c>
      <c r="AG122" s="11">
        <v>23.621700000000001</v>
      </c>
      <c r="AH122" s="11">
        <v>54.216290999999998</v>
      </c>
      <c r="AI122" s="11">
        <v>1025.3255999999999</v>
      </c>
      <c r="AJ122" s="11">
        <v>6.7305000000000001</v>
      </c>
      <c r="AK122" s="10">
        <v>98.183999999999997</v>
      </c>
      <c r="AL122" s="11"/>
      <c r="AM122" s="11">
        <v>1.3029999999999999</v>
      </c>
      <c r="AN122" s="11">
        <v>3.2875000000000001</v>
      </c>
      <c r="AO122" s="11">
        <v>12.5</v>
      </c>
    </row>
    <row r="123" spans="1:41" ht="15">
      <c r="A123" s="29" t="s">
        <v>11</v>
      </c>
      <c r="B123" s="33">
        <v>43864</v>
      </c>
      <c r="C123" s="511">
        <v>0.90248467936201549</v>
      </c>
      <c r="D123" s="643">
        <v>0.9</v>
      </c>
      <c r="E123" s="9">
        <v>1</v>
      </c>
      <c r="F123" s="116">
        <v>0.62</v>
      </c>
      <c r="G123" s="116">
        <v>3.09</v>
      </c>
      <c r="H123" s="116">
        <v>1.03</v>
      </c>
      <c r="I123" s="589" t="s">
        <v>348</v>
      </c>
      <c r="J123" s="643">
        <v>3</v>
      </c>
      <c r="K123" s="589" t="s">
        <v>349</v>
      </c>
      <c r="L123" s="587">
        <v>1</v>
      </c>
      <c r="M123" s="587">
        <v>14.7</v>
      </c>
      <c r="N123" s="587">
        <v>105</v>
      </c>
      <c r="O123" s="643">
        <v>15</v>
      </c>
      <c r="P123" s="643">
        <v>100</v>
      </c>
      <c r="Q123" s="643">
        <v>0.5</v>
      </c>
      <c r="R123" s="589" t="s">
        <v>326</v>
      </c>
      <c r="S123" s="589" t="s">
        <v>326</v>
      </c>
      <c r="T123" s="32"/>
      <c r="U123" s="32"/>
      <c r="V123" s="503">
        <f>'[7]KIC20-5_light'!$I$2187</f>
        <v>7.770751222762097E-2</v>
      </c>
      <c r="W123" s="11">
        <v>37.102499999999999</v>
      </c>
      <c r="X123" s="11">
        <v>23.859100000000002</v>
      </c>
      <c r="Y123" s="11">
        <v>54.641334999999998</v>
      </c>
      <c r="Z123" s="11">
        <v>1025.2773</v>
      </c>
      <c r="AA123" s="11">
        <v>6.7374000000000001</v>
      </c>
      <c r="AB123" s="10">
        <v>98.763000000000005</v>
      </c>
      <c r="AC123" s="11">
        <v>8.1769999999999996</v>
      </c>
      <c r="AD123" s="11">
        <v>0.49980000000000002</v>
      </c>
      <c r="AE123" s="11">
        <v>0.6996</v>
      </c>
      <c r="AF123" s="11">
        <v>37.099600000000002</v>
      </c>
      <c r="AG123" s="11">
        <v>23.363299999999999</v>
      </c>
      <c r="AH123" s="11">
        <v>54.105173999999998</v>
      </c>
      <c r="AI123" s="11">
        <v>1025.5018</v>
      </c>
      <c r="AJ123" s="11">
        <v>6.6768999999999998</v>
      </c>
      <c r="AK123" s="10">
        <v>97.04</v>
      </c>
      <c r="AL123" s="11">
        <v>8.1760000000000002</v>
      </c>
      <c r="AM123" s="11">
        <v>1.127</v>
      </c>
      <c r="AN123" s="11">
        <v>1.401</v>
      </c>
      <c r="AO123" s="11">
        <v>7.1</v>
      </c>
    </row>
    <row r="124" spans="1:41" ht="15">
      <c r="A124" s="29" t="s">
        <v>11</v>
      </c>
      <c r="B124" s="33">
        <v>43871</v>
      </c>
      <c r="C124" s="511">
        <v>0.60837207367845902</v>
      </c>
      <c r="D124" s="643">
        <v>0.6</v>
      </c>
      <c r="E124" s="9">
        <v>1</v>
      </c>
      <c r="F124" s="116">
        <v>1.19</v>
      </c>
      <c r="G124" s="116">
        <v>3.21</v>
      </c>
      <c r="H124" s="116">
        <v>0.627</v>
      </c>
      <c r="I124" s="589" t="s">
        <v>348</v>
      </c>
      <c r="J124" s="643">
        <v>3</v>
      </c>
      <c r="K124" s="589" t="s">
        <v>349</v>
      </c>
      <c r="L124" s="587">
        <v>1</v>
      </c>
      <c r="M124" s="587">
        <v>15</v>
      </c>
      <c r="N124" s="587">
        <v>117</v>
      </c>
      <c r="O124" s="643">
        <v>15</v>
      </c>
      <c r="P124" s="643">
        <v>120</v>
      </c>
      <c r="Q124" s="643">
        <v>0.9</v>
      </c>
      <c r="R124" s="589" t="s">
        <v>326</v>
      </c>
      <c r="S124" s="643">
        <v>0.2</v>
      </c>
      <c r="T124" s="32"/>
      <c r="U124" s="32"/>
      <c r="V124" s="503">
        <f>'[8]KIC20-6_light'!$I$1879</f>
        <v>0.10534427371979695</v>
      </c>
      <c r="W124" s="11">
        <v>37.082000000000001</v>
      </c>
      <c r="X124" s="11">
        <v>24.009499999999999</v>
      </c>
      <c r="Y124" s="11">
        <v>54.778888999999999</v>
      </c>
      <c r="Z124" s="11">
        <v>1025.2166</v>
      </c>
      <c r="AA124" s="11">
        <v>6.7178000000000004</v>
      </c>
      <c r="AB124" s="10">
        <v>98.718999999999994</v>
      </c>
      <c r="AC124" s="11">
        <v>8.2050000000000001</v>
      </c>
      <c r="AD124" s="11">
        <v>0.73550000000000004</v>
      </c>
      <c r="AE124" s="11">
        <v>0.75139999999999996</v>
      </c>
      <c r="AF124" s="11">
        <v>37.102200000000003</v>
      </c>
      <c r="AG124" s="11">
        <v>23.6311</v>
      </c>
      <c r="AH124" s="11">
        <v>54.400362000000001</v>
      </c>
      <c r="AI124" s="11">
        <v>1025.4242999999999</v>
      </c>
      <c r="AJ124" s="11">
        <v>6.5267999999999997</v>
      </c>
      <c r="AK124" s="10">
        <v>95.301000000000002</v>
      </c>
      <c r="AL124" s="11">
        <v>8.1940000000000008</v>
      </c>
      <c r="AM124" s="11">
        <v>2.1562000000000001</v>
      </c>
      <c r="AN124" s="11">
        <v>2.5520999999999998</v>
      </c>
      <c r="AO124" s="11">
        <v>5</v>
      </c>
    </row>
    <row r="125" spans="1:41" ht="15">
      <c r="A125" s="29" t="s">
        <v>11</v>
      </c>
      <c r="B125" s="33">
        <v>43878</v>
      </c>
      <c r="C125" s="511">
        <v>0.15581397545061459</v>
      </c>
      <c r="D125" s="589" t="s">
        <v>350</v>
      </c>
      <c r="E125" s="9">
        <v>1</v>
      </c>
      <c r="F125" s="116">
        <v>-0.33300000000000002</v>
      </c>
      <c r="G125" s="116">
        <v>3.83</v>
      </c>
      <c r="H125" s="116">
        <v>0.67600000000000005</v>
      </c>
      <c r="I125" s="589" t="s">
        <v>348</v>
      </c>
      <c r="J125" s="643">
        <v>4</v>
      </c>
      <c r="K125" s="589" t="s">
        <v>349</v>
      </c>
      <c r="L125" s="587">
        <v>1</v>
      </c>
      <c r="M125" s="587">
        <v>13.7</v>
      </c>
      <c r="N125" s="587">
        <v>118</v>
      </c>
      <c r="O125" s="643">
        <v>14</v>
      </c>
      <c r="P125" s="643">
        <v>120</v>
      </c>
      <c r="Q125" s="643">
        <v>0.6</v>
      </c>
      <c r="R125" s="589" t="s">
        <v>326</v>
      </c>
      <c r="S125" s="643">
        <v>0.1</v>
      </c>
      <c r="T125" s="32"/>
      <c r="U125" s="32"/>
      <c r="V125" s="503">
        <f>'[9]KIC20-7_light'!$I$1806</f>
        <v>9.5014844118890621E-2</v>
      </c>
      <c r="W125" s="11">
        <v>37.043599999999998</v>
      </c>
      <c r="X125" s="11">
        <v>24.151599999999998</v>
      </c>
      <c r="Y125" s="11">
        <v>54.883690000000001</v>
      </c>
      <c r="Z125" s="11">
        <v>1025.146</v>
      </c>
      <c r="AA125" s="11">
        <v>6.7558999999999996</v>
      </c>
      <c r="AB125" s="10">
        <v>99.498000000000005</v>
      </c>
      <c r="AC125" s="11">
        <v>8.1890000000000001</v>
      </c>
      <c r="AD125" s="11">
        <v>0.44290000000000002</v>
      </c>
      <c r="AE125" s="11">
        <v>0.87409999999999999</v>
      </c>
      <c r="AF125" s="11">
        <v>37.165399999999998</v>
      </c>
      <c r="AG125" s="11">
        <v>23.9297</v>
      </c>
      <c r="AH125" s="11">
        <v>54.809061999999997</v>
      </c>
      <c r="AI125" s="11">
        <v>1025.3844999999999</v>
      </c>
      <c r="AJ125" s="11">
        <v>6.6859999999999999</v>
      </c>
      <c r="AK125" s="10">
        <v>98.164000000000001</v>
      </c>
      <c r="AL125" s="11">
        <v>8.1820000000000004</v>
      </c>
      <c r="AM125" s="11">
        <v>1.6220000000000001</v>
      </c>
      <c r="AN125" s="11">
        <v>2.8721999999999999</v>
      </c>
      <c r="AO125" s="11">
        <v>4.8</v>
      </c>
    </row>
    <row r="126" spans="1:41" ht="15">
      <c r="A126" s="29" t="s">
        <v>11</v>
      </c>
      <c r="B126" s="33">
        <v>43885</v>
      </c>
      <c r="C126" s="511">
        <v>0.92671293765897489</v>
      </c>
      <c r="D126" s="643">
        <v>0.9</v>
      </c>
      <c r="E126" s="9">
        <v>1</v>
      </c>
      <c r="F126" s="116">
        <v>-7.7700000000000005E-2</v>
      </c>
      <c r="G126" s="116">
        <v>3.71</v>
      </c>
      <c r="H126" s="116">
        <v>0.91100000000000003</v>
      </c>
      <c r="I126" s="589" t="s">
        <v>348</v>
      </c>
      <c r="J126" s="643">
        <v>4</v>
      </c>
      <c r="K126" s="589" t="s">
        <v>349</v>
      </c>
      <c r="L126" s="587">
        <v>1</v>
      </c>
      <c r="M126" s="587">
        <v>14.7</v>
      </c>
      <c r="N126" s="587">
        <v>128</v>
      </c>
      <c r="O126" s="643">
        <v>15</v>
      </c>
      <c r="P126" s="643">
        <v>130</v>
      </c>
      <c r="Q126" s="643">
        <v>0.7</v>
      </c>
      <c r="R126" s="589" t="s">
        <v>326</v>
      </c>
      <c r="S126" s="643">
        <v>0.1</v>
      </c>
      <c r="T126" s="32"/>
      <c r="U126" s="32"/>
      <c r="V126" s="503">
        <f>'[10]KIC20-8_lights'!$I$2403</f>
        <v>7.6253013458925004E-2</v>
      </c>
      <c r="W126" s="11">
        <v>36.986899999999999</v>
      </c>
      <c r="X126" s="11">
        <v>24.337</v>
      </c>
      <c r="Y126" s="11">
        <v>55.01182</v>
      </c>
      <c r="Z126" s="11">
        <v>1025.0483999999999</v>
      </c>
      <c r="AA126" s="11">
        <v>6.6871</v>
      </c>
      <c r="AB126" s="11">
        <v>98.766000000000005</v>
      </c>
      <c r="AC126" s="11">
        <v>8.1440000000000001</v>
      </c>
      <c r="AD126" s="11">
        <v>0.1231</v>
      </c>
      <c r="AE126" s="11">
        <v>0.78790000000000004</v>
      </c>
      <c r="AF126" s="11">
        <v>37.015300000000003</v>
      </c>
      <c r="AG126" s="11">
        <v>23.993400000000001</v>
      </c>
      <c r="AH126" s="11">
        <v>54.682156999999997</v>
      </c>
      <c r="AI126" s="11">
        <v>1025.2506000000001</v>
      </c>
      <c r="AJ126" s="11">
        <v>6.5414000000000003</v>
      </c>
      <c r="AK126" s="10">
        <v>96.061999999999998</v>
      </c>
      <c r="AL126" s="11">
        <v>8.1389999999999993</v>
      </c>
      <c r="AM126" s="11">
        <v>0.58130000000000004</v>
      </c>
      <c r="AN126" s="11">
        <v>1.9654</v>
      </c>
      <c r="AO126" s="11">
        <v>8.3000000000000007</v>
      </c>
    </row>
    <row r="127" spans="1:41" ht="15">
      <c r="A127" s="29" t="s">
        <v>11</v>
      </c>
      <c r="B127" s="33">
        <v>43892</v>
      </c>
      <c r="C127" s="511">
        <v>1.9188672989021374</v>
      </c>
      <c r="D127" s="643">
        <v>1.9</v>
      </c>
      <c r="E127" s="9">
        <v>1</v>
      </c>
      <c r="F127" s="116">
        <v>1.36</v>
      </c>
      <c r="G127" s="116">
        <v>4.29</v>
      </c>
      <c r="H127" s="116">
        <v>1.89</v>
      </c>
      <c r="I127" s="589" t="s">
        <v>348</v>
      </c>
      <c r="J127" s="643">
        <v>4</v>
      </c>
      <c r="K127" s="589" t="s">
        <v>349</v>
      </c>
      <c r="L127" s="587">
        <v>1</v>
      </c>
      <c r="M127" s="587">
        <v>15.1</v>
      </c>
      <c r="N127" s="587">
        <v>117</v>
      </c>
      <c r="O127" s="643">
        <v>15</v>
      </c>
      <c r="P127" s="643">
        <v>120</v>
      </c>
      <c r="Q127" s="643">
        <v>1.4</v>
      </c>
      <c r="R127" s="589" t="s">
        <v>326</v>
      </c>
      <c r="S127" s="643">
        <v>0.3</v>
      </c>
      <c r="T127" s="32"/>
      <c r="U127" s="32"/>
      <c r="V127" s="503">
        <f>'[11]KIC20-9_light'!$I$1477</f>
        <v>9.7992752379946466E-2</v>
      </c>
      <c r="W127" s="11">
        <v>36.79</v>
      </c>
      <c r="X127" s="11">
        <v>23.5581</v>
      </c>
      <c r="Y127" s="11">
        <v>53.906967999999999</v>
      </c>
      <c r="Z127" s="11">
        <v>1025.1300000000001</v>
      </c>
      <c r="AA127" s="11">
        <v>6.7447999999999997</v>
      </c>
      <c r="AB127" s="10">
        <v>98.182000000000002</v>
      </c>
      <c r="AC127" s="11">
        <v>8.1579999999999995</v>
      </c>
      <c r="AD127" s="11">
        <v>0.13880000000000001</v>
      </c>
      <c r="AE127" s="11">
        <v>1.0456000000000001</v>
      </c>
      <c r="AF127" s="11">
        <v>37.014800000000001</v>
      </c>
      <c r="AG127" s="11">
        <v>23.508199999999999</v>
      </c>
      <c r="AH127" s="11">
        <v>54.15307</v>
      </c>
      <c r="AI127" s="11">
        <v>1025.3951999999999</v>
      </c>
      <c r="AJ127" s="11">
        <v>6.4100999999999999</v>
      </c>
      <c r="AK127" s="10">
        <v>93.350999999999999</v>
      </c>
      <c r="AL127" s="11">
        <v>8.1519999999999992</v>
      </c>
      <c r="AM127" s="11">
        <v>1.3329</v>
      </c>
      <c r="AN127" s="11">
        <v>2.9845999999999999</v>
      </c>
      <c r="AO127" s="11">
        <v>5.9</v>
      </c>
    </row>
    <row r="128" spans="1:41" ht="15">
      <c r="A128" s="29" t="s">
        <v>11</v>
      </c>
      <c r="B128" s="33">
        <v>43899</v>
      </c>
      <c r="C128" s="532">
        <v>0.77013191066407727</v>
      </c>
      <c r="D128" s="643">
        <v>0.8</v>
      </c>
      <c r="E128" s="9">
        <v>1</v>
      </c>
      <c r="F128" s="116">
        <v>0.46</v>
      </c>
      <c r="G128" s="116">
        <v>3.63</v>
      </c>
      <c r="H128" s="116">
        <v>0.70899999999999996</v>
      </c>
      <c r="I128" s="589" t="s">
        <v>348</v>
      </c>
      <c r="J128" s="643">
        <v>4</v>
      </c>
      <c r="K128" s="589" t="s">
        <v>349</v>
      </c>
      <c r="L128" s="587">
        <v>1</v>
      </c>
      <c r="M128" s="587">
        <v>13.5</v>
      </c>
      <c r="N128" s="587">
        <v>103</v>
      </c>
      <c r="O128" s="643">
        <v>14</v>
      </c>
      <c r="P128" s="643">
        <v>100</v>
      </c>
      <c r="Q128" s="643">
        <v>0.9</v>
      </c>
      <c r="R128" s="589" t="s">
        <v>326</v>
      </c>
      <c r="S128" s="643">
        <v>0.2</v>
      </c>
      <c r="T128" s="32"/>
      <c r="U128" s="32"/>
      <c r="V128" s="503">
        <f>'[12]KIC20-10 light'!$I$1334</f>
        <v>7.0703831512377677E-2</v>
      </c>
      <c r="W128" s="11">
        <v>36.982100000000003</v>
      </c>
      <c r="X128" s="11">
        <v>24.2194</v>
      </c>
      <c r="Y128" s="11">
        <v>54.876823000000002</v>
      </c>
      <c r="Z128" s="11">
        <v>1025.0780999999999</v>
      </c>
      <c r="AA128" s="11">
        <v>6.7929000000000004</v>
      </c>
      <c r="AB128" s="10">
        <v>100.124</v>
      </c>
      <c r="AC128" s="11">
        <v>8.1579999999999995</v>
      </c>
      <c r="AD128" s="11">
        <v>1.61E-2</v>
      </c>
      <c r="AE128" s="11">
        <v>0.77600000000000002</v>
      </c>
      <c r="AF128" s="11">
        <v>36.994599999999998</v>
      </c>
      <c r="AG128" s="11">
        <v>23.5975</v>
      </c>
      <c r="AH128" s="11">
        <v>54.223871000000003</v>
      </c>
      <c r="AI128" s="11">
        <v>1025.3525999999999</v>
      </c>
      <c r="AJ128" s="11">
        <v>6.6318000000000001</v>
      </c>
      <c r="AK128" s="10">
        <v>96.718000000000004</v>
      </c>
      <c r="AL128" s="11">
        <v>8.1549999999999994</v>
      </c>
      <c r="AM128" s="11">
        <v>1.1609</v>
      </c>
      <c r="AN128" s="11">
        <v>1.7616000000000001</v>
      </c>
      <c r="AO128" s="11">
        <v>9.1999999999999993</v>
      </c>
    </row>
    <row r="129" spans="1:41" ht="15">
      <c r="A129" s="29" t="s">
        <v>11</v>
      </c>
      <c r="B129" s="33">
        <v>43906</v>
      </c>
      <c r="C129" s="532">
        <v>0.81528491758727939</v>
      </c>
      <c r="D129" s="643">
        <v>0.8</v>
      </c>
      <c r="E129" s="9">
        <v>1</v>
      </c>
      <c r="F129" s="116">
        <v>-0.23799999999999999</v>
      </c>
      <c r="G129" s="116">
        <v>1.96</v>
      </c>
      <c r="H129" s="116">
        <v>1.37</v>
      </c>
      <c r="I129" s="589" t="s">
        <v>348</v>
      </c>
      <c r="J129" s="589" t="s">
        <v>349</v>
      </c>
      <c r="K129" s="589" t="s">
        <v>349</v>
      </c>
      <c r="L129" s="587">
        <v>1</v>
      </c>
      <c r="M129" s="587">
        <v>12.8</v>
      </c>
      <c r="N129" s="587">
        <v>99.3</v>
      </c>
      <c r="O129" s="643">
        <v>13</v>
      </c>
      <c r="P129" s="643">
        <v>100</v>
      </c>
      <c r="Q129" s="643">
        <v>0.9</v>
      </c>
      <c r="R129" s="589" t="s">
        <v>326</v>
      </c>
      <c r="S129" s="643">
        <v>0.2</v>
      </c>
      <c r="T129" s="32"/>
      <c r="U129" s="32"/>
      <c r="V129" s="503">
        <f>'[13]KIC20-11_LIght'!$I$2012</f>
        <v>7.9358209345373645E-2</v>
      </c>
      <c r="W129" s="11">
        <v>36.429600000000001</v>
      </c>
      <c r="X129" s="11">
        <v>24.1111</v>
      </c>
      <c r="Y129" s="11">
        <v>54.032457000000001</v>
      </c>
      <c r="Z129" s="11">
        <v>1024.6921</v>
      </c>
      <c r="AA129" s="11">
        <v>6.6702000000000004</v>
      </c>
      <c r="AB129" s="10">
        <v>97.823999999999998</v>
      </c>
      <c r="AC129" s="11">
        <v>8.1679999999999993</v>
      </c>
      <c r="AD129" s="11">
        <v>0.1295</v>
      </c>
      <c r="AE129" s="11">
        <v>0.43430000000000002</v>
      </c>
      <c r="AF129" s="11">
        <v>37.108199999999997</v>
      </c>
      <c r="AG129" s="11">
        <v>23.7316</v>
      </c>
      <c r="AH129" s="11">
        <v>54.518147999999997</v>
      </c>
      <c r="AI129" s="11">
        <v>1025.4010000000001</v>
      </c>
      <c r="AJ129" s="11">
        <v>5.7789999999999999</v>
      </c>
      <c r="AK129" s="10">
        <v>84.531000000000006</v>
      </c>
      <c r="AL129" s="11">
        <v>8.1349999999999998</v>
      </c>
      <c r="AM129" s="11">
        <v>1.9770000000000001</v>
      </c>
      <c r="AN129" s="11">
        <v>2.9034</v>
      </c>
      <c r="AO129" s="11">
        <v>10.5</v>
      </c>
    </row>
    <row r="130" spans="1:41" ht="15">
      <c r="A130" s="29" t="s">
        <v>11</v>
      </c>
      <c r="B130" s="33">
        <v>43920</v>
      </c>
      <c r="C130" s="532">
        <v>0.43857209020722582</v>
      </c>
      <c r="D130" s="589" t="s">
        <v>350</v>
      </c>
      <c r="E130" s="9">
        <v>1</v>
      </c>
      <c r="F130" s="116">
        <v>-0.246</v>
      </c>
      <c r="G130" s="116">
        <v>4.2300000000000004</v>
      </c>
      <c r="H130" s="116">
        <v>0.92600000000000005</v>
      </c>
      <c r="I130" s="589" t="s">
        <v>348</v>
      </c>
      <c r="J130" s="643">
        <v>4</v>
      </c>
      <c r="K130" s="589" t="s">
        <v>349</v>
      </c>
      <c r="L130" s="587">
        <v>1</v>
      </c>
      <c r="M130" s="587">
        <v>13.9</v>
      </c>
      <c r="N130" s="587">
        <v>107</v>
      </c>
      <c r="O130" s="643">
        <v>14</v>
      </c>
      <c r="P130" s="643">
        <v>110</v>
      </c>
      <c r="Q130" s="643">
        <v>0.8</v>
      </c>
      <c r="R130" s="589" t="s">
        <v>326</v>
      </c>
      <c r="S130" s="643">
        <v>0.1</v>
      </c>
      <c r="T130" s="32"/>
      <c r="U130" s="32"/>
      <c r="V130" s="503">
        <f>'[14]KIC20-12_light'!$I$1542</f>
        <v>8.4855431203661291E-2</v>
      </c>
      <c r="W130" s="11">
        <v>36.520299999999999</v>
      </c>
      <c r="X130" s="11">
        <v>22.632100000000001</v>
      </c>
      <c r="Y130" s="11">
        <v>52.562671999999999</v>
      </c>
      <c r="Z130" s="11">
        <v>1025.1949999999999</v>
      </c>
      <c r="AA130" s="11">
        <v>6.7347999999999999</v>
      </c>
      <c r="AB130" s="10">
        <v>96.319000000000003</v>
      </c>
      <c r="AC130" s="11">
        <v>8.2129999999999992</v>
      </c>
      <c r="AD130" s="11">
        <v>0.24249999999999999</v>
      </c>
      <c r="AE130" s="11">
        <v>0.77380000000000004</v>
      </c>
      <c r="AF130" s="11">
        <v>36.9099</v>
      </c>
      <c r="AG130" s="11">
        <v>22.871600000000001</v>
      </c>
      <c r="AH130" s="11">
        <v>53.327236999999997</v>
      </c>
      <c r="AI130" s="11">
        <v>1025.502</v>
      </c>
      <c r="AJ130" s="11">
        <v>5.7191000000000001</v>
      </c>
      <c r="AK130" s="10">
        <v>82.320999999999998</v>
      </c>
      <c r="AL130" s="11">
        <v>8.1769999999999996</v>
      </c>
      <c r="AM130" s="11">
        <v>1.5783</v>
      </c>
      <c r="AN130" s="11">
        <v>3.9011999999999998</v>
      </c>
      <c r="AO130" s="11">
        <v>7.9</v>
      </c>
    </row>
    <row r="131" spans="1:41" ht="15">
      <c r="A131" s="29" t="s">
        <v>56</v>
      </c>
      <c r="B131" s="33">
        <v>43801</v>
      </c>
      <c r="C131" s="511">
        <v>0.54265936925079372</v>
      </c>
      <c r="D131" s="643">
        <v>0.5</v>
      </c>
      <c r="E131" s="31">
        <v>1</v>
      </c>
      <c r="F131" s="9">
        <v>-6.7599999999999993E-2</v>
      </c>
      <c r="G131" s="9">
        <v>2.91</v>
      </c>
      <c r="H131" s="9">
        <v>0.89200000000000002</v>
      </c>
      <c r="I131" s="589" t="s">
        <v>348</v>
      </c>
      <c r="J131" s="643">
        <v>3</v>
      </c>
      <c r="K131" s="589" t="s">
        <v>349</v>
      </c>
      <c r="L131" s="587">
        <v>1</v>
      </c>
      <c r="M131" s="587">
        <v>14.3</v>
      </c>
      <c r="N131" s="587">
        <v>143</v>
      </c>
      <c r="O131" s="643">
        <v>14</v>
      </c>
      <c r="P131" s="643">
        <v>140</v>
      </c>
      <c r="Q131" s="643">
        <v>0.7</v>
      </c>
      <c r="R131" s="589" t="s">
        <v>326</v>
      </c>
      <c r="S131" s="643">
        <v>0.2</v>
      </c>
      <c r="T131" s="643">
        <v>1.2</v>
      </c>
      <c r="U131" s="643">
        <v>0.15</v>
      </c>
      <c r="V131" s="503">
        <f>'[1]KIC19-13_light'!$I$96</f>
        <v>9.8821933239358395E-2</v>
      </c>
      <c r="W131" s="11">
        <v>36.1738</v>
      </c>
      <c r="X131" s="11">
        <v>21.374400000000001</v>
      </c>
      <c r="Y131" s="11">
        <v>50.789250000000003</v>
      </c>
      <c r="Z131" s="11">
        <v>1025.2867000000001</v>
      </c>
      <c r="AA131" s="11">
        <v>7.0490000000000004</v>
      </c>
      <c r="AB131" s="10">
        <v>98.394000000000005</v>
      </c>
      <c r="AC131" s="11">
        <v>8.1419999999999995</v>
      </c>
      <c r="AD131" s="11">
        <v>0.18360000000000001</v>
      </c>
      <c r="AE131" s="11">
        <v>0.98839999999999995</v>
      </c>
      <c r="AF131" s="11">
        <v>36.172699999999999</v>
      </c>
      <c r="AG131" s="11">
        <v>21.373000000000001</v>
      </c>
      <c r="AH131" s="11">
        <v>50.790771999999997</v>
      </c>
      <c r="AI131" s="11">
        <v>1025.3290999999999</v>
      </c>
      <c r="AJ131" s="11">
        <v>7.0667</v>
      </c>
      <c r="AK131" s="10">
        <v>98.637</v>
      </c>
      <c r="AL131" s="11">
        <v>8.1379999999999999</v>
      </c>
      <c r="AM131" s="11">
        <v>0.24779999999999999</v>
      </c>
      <c r="AN131" s="11">
        <v>1.1679999999999999</v>
      </c>
      <c r="AO131" s="11">
        <v>6.7</v>
      </c>
    </row>
    <row r="132" spans="1:41" ht="15">
      <c r="A132" s="29" t="s">
        <v>56</v>
      </c>
      <c r="B132" s="33">
        <v>43808</v>
      </c>
      <c r="C132" s="511">
        <v>0.40055647678547196</v>
      </c>
      <c r="D132" s="589" t="s">
        <v>350</v>
      </c>
      <c r="E132" s="9">
        <v>1</v>
      </c>
      <c r="F132" s="116">
        <v>-3.2399999999999998E-2</v>
      </c>
      <c r="G132" s="116">
        <v>2.99</v>
      </c>
      <c r="H132" s="116">
        <v>0.96499999999999997</v>
      </c>
      <c r="I132" s="589" t="s">
        <v>348</v>
      </c>
      <c r="J132" s="643">
        <v>3</v>
      </c>
      <c r="K132" s="589" t="s">
        <v>349</v>
      </c>
      <c r="L132" s="587">
        <v>1</v>
      </c>
      <c r="M132" s="516">
        <v>13.8</v>
      </c>
      <c r="N132" s="516">
        <v>132</v>
      </c>
      <c r="O132" s="643">
        <v>14</v>
      </c>
      <c r="P132" s="643">
        <v>130</v>
      </c>
      <c r="Q132" s="643">
        <v>0.9</v>
      </c>
      <c r="R132" s="589" t="s">
        <v>326</v>
      </c>
      <c r="S132" s="643">
        <v>0.2</v>
      </c>
      <c r="T132" s="643">
        <v>1.8</v>
      </c>
      <c r="U132" s="643">
        <v>0.15</v>
      </c>
      <c r="V132" s="503">
        <f>'[2]KIC19-14_light'!$I$103</f>
        <v>0.11370678140118264</v>
      </c>
      <c r="W132" s="11">
        <v>36.2164</v>
      </c>
      <c r="X132" s="11">
        <v>23.007100000000001</v>
      </c>
      <c r="Y132" s="11">
        <v>52.572924999999998</v>
      </c>
      <c r="Z132" s="11">
        <v>1024.856</v>
      </c>
      <c r="AA132" s="11">
        <v>6.8090000000000002</v>
      </c>
      <c r="AB132" s="10">
        <v>97.847999999999999</v>
      </c>
      <c r="AC132" s="11">
        <v>8.1440000000000001</v>
      </c>
      <c r="AD132" s="11">
        <v>0.65649999999999997</v>
      </c>
      <c r="AE132" s="11">
        <v>1.2515000000000001</v>
      </c>
      <c r="AF132" s="11">
        <v>36.226900000000001</v>
      </c>
      <c r="AG132" s="11">
        <v>22.9359</v>
      </c>
      <c r="AH132" s="11">
        <v>52.515135000000001</v>
      </c>
      <c r="AI132" s="11">
        <v>1024.9285</v>
      </c>
      <c r="AJ132" s="11">
        <v>6.7538</v>
      </c>
      <c r="AK132" s="10">
        <v>96.941000000000003</v>
      </c>
      <c r="AL132" s="11">
        <v>8.1370000000000005</v>
      </c>
      <c r="AM132" s="11">
        <v>0.58730000000000004</v>
      </c>
      <c r="AN132" s="11">
        <v>1.5723</v>
      </c>
      <c r="AO132" s="9">
        <v>6.3</v>
      </c>
    </row>
    <row r="133" spans="1:41" ht="15">
      <c r="A133" s="29" t="s">
        <v>56</v>
      </c>
      <c r="B133" s="33">
        <v>43815</v>
      </c>
      <c r="C133" s="511">
        <v>0.79930171934353689</v>
      </c>
      <c r="D133" s="643">
        <v>0.8</v>
      </c>
      <c r="E133" s="9">
        <v>1</v>
      </c>
      <c r="F133" s="116">
        <v>2.35</v>
      </c>
      <c r="G133" s="116">
        <v>4.0999999999999996</v>
      </c>
      <c r="H133" s="116">
        <v>2.11</v>
      </c>
      <c r="I133" s="589" t="s">
        <v>348</v>
      </c>
      <c r="J133" s="643">
        <v>4</v>
      </c>
      <c r="K133" s="643">
        <v>2</v>
      </c>
      <c r="L133" s="587">
        <v>1</v>
      </c>
      <c r="M133" s="587">
        <v>14.5</v>
      </c>
      <c r="N133" s="587">
        <v>119</v>
      </c>
      <c r="O133" s="643">
        <v>14</v>
      </c>
      <c r="P133" s="643">
        <v>120</v>
      </c>
      <c r="Q133" s="643">
        <v>0.4</v>
      </c>
      <c r="R133" s="589" t="s">
        <v>326</v>
      </c>
      <c r="S133" s="589" t="s">
        <v>326</v>
      </c>
      <c r="T133" s="643">
        <v>1.1000000000000001</v>
      </c>
      <c r="U133" s="643">
        <v>0.1</v>
      </c>
      <c r="V133" s="503">
        <f>'[15]KIC19-15_light'!$I$129</f>
        <v>8.9120427320343087E-2</v>
      </c>
      <c r="W133" s="11">
        <v>36.351399999999998</v>
      </c>
      <c r="X133" s="11">
        <v>24.315300000000001</v>
      </c>
      <c r="Y133" s="11">
        <v>54.149124</v>
      </c>
      <c r="Z133" s="11">
        <v>1024.5733</v>
      </c>
      <c r="AA133" s="11">
        <v>6.6090999999999998</v>
      </c>
      <c r="AB133" s="10">
        <v>97.222999999999999</v>
      </c>
      <c r="AC133" s="11">
        <v>8.0549999999999997</v>
      </c>
      <c r="AD133" s="11">
        <v>0.18340000000000001</v>
      </c>
      <c r="AE133" s="11">
        <v>0.66469999999999996</v>
      </c>
      <c r="AF133" s="11">
        <v>36.3491</v>
      </c>
      <c r="AG133" s="11">
        <v>23.9618</v>
      </c>
      <c r="AH133" s="11">
        <v>53.770617000000001</v>
      </c>
      <c r="AI133" s="11">
        <v>1024.7190000000001</v>
      </c>
      <c r="AJ133" s="11">
        <v>6.5084</v>
      </c>
      <c r="AK133" s="10">
        <v>95.161000000000001</v>
      </c>
      <c r="AL133" s="11">
        <v>8.0500000000000007</v>
      </c>
      <c r="AM133" s="11">
        <v>0.65390000000000004</v>
      </c>
      <c r="AN133" s="11">
        <v>1.1674</v>
      </c>
      <c r="AO133" s="9">
        <v>10</v>
      </c>
    </row>
    <row r="134" spans="1:41" ht="15">
      <c r="A134" s="29" t="s">
        <v>56</v>
      </c>
      <c r="B134" s="33">
        <v>43822</v>
      </c>
      <c r="C134" s="511">
        <v>0.86370850926727705</v>
      </c>
      <c r="D134" s="643">
        <v>0.9</v>
      </c>
      <c r="E134" s="9">
        <v>1</v>
      </c>
      <c r="F134" s="116">
        <v>-0.44800000000000001</v>
      </c>
      <c r="G134" s="116">
        <v>3.06</v>
      </c>
      <c r="H134" s="116">
        <v>0.61399999999999999</v>
      </c>
      <c r="I134" s="589" t="s">
        <v>348</v>
      </c>
      <c r="J134" s="643">
        <v>3</v>
      </c>
      <c r="K134" s="589" t="s">
        <v>349</v>
      </c>
      <c r="L134" s="587">
        <v>1</v>
      </c>
      <c r="M134" s="587">
        <v>14</v>
      </c>
      <c r="N134" s="587">
        <v>117</v>
      </c>
      <c r="O134" s="643">
        <v>14</v>
      </c>
      <c r="P134" s="643">
        <v>120</v>
      </c>
      <c r="Q134" s="643">
        <v>1</v>
      </c>
      <c r="R134" s="589" t="s">
        <v>326</v>
      </c>
      <c r="S134" s="643">
        <v>0.3</v>
      </c>
      <c r="T134" s="643">
        <v>1.4</v>
      </c>
      <c r="U134" s="643">
        <v>0.16</v>
      </c>
      <c r="V134" s="503">
        <f>'[3]KIC19-16_LIGHT'!$I$103</f>
        <v>0.10837414383973321</v>
      </c>
      <c r="W134" s="11">
        <v>36.464700000000001</v>
      </c>
      <c r="X134" s="11">
        <v>24.034800000000001</v>
      </c>
      <c r="Y134" s="11">
        <v>53.996543000000003</v>
      </c>
      <c r="Z134" s="11">
        <v>1024.7417</v>
      </c>
      <c r="AA134" s="11">
        <v>6.6924999999999999</v>
      </c>
      <c r="AB134" s="10">
        <v>98.040999999999997</v>
      </c>
      <c r="AC134" s="11">
        <v>8.1240000000000006</v>
      </c>
      <c r="AD134" s="11">
        <v>0.1462</v>
      </c>
      <c r="AE134" s="11">
        <v>1.3240000000000001</v>
      </c>
      <c r="AF134" s="11">
        <v>36.433999999999997</v>
      </c>
      <c r="AG134" s="11">
        <v>23.8096</v>
      </c>
      <c r="AH134" s="11">
        <v>53.718341000000002</v>
      </c>
      <c r="AI134" s="11">
        <v>1024.8286000000001</v>
      </c>
      <c r="AJ134" s="11">
        <v>6.6268000000000002</v>
      </c>
      <c r="AK134" s="10">
        <v>96.686000000000007</v>
      </c>
      <c r="AL134" s="11">
        <v>8.1280000000000001</v>
      </c>
      <c r="AM134" s="11">
        <v>0.25919999999999999</v>
      </c>
      <c r="AN134" s="11">
        <v>1.3242</v>
      </c>
      <c r="AO134" s="9">
        <v>6.5</v>
      </c>
    </row>
    <row r="135" spans="1:41" ht="15">
      <c r="A135" s="29" t="s">
        <v>56</v>
      </c>
      <c r="B135" s="33">
        <v>43836</v>
      </c>
      <c r="C135" s="511">
        <v>0.81596461777541907</v>
      </c>
      <c r="D135" s="643">
        <v>0.8</v>
      </c>
      <c r="E135" s="31">
        <v>1</v>
      </c>
      <c r="F135" s="116">
        <v>1.49</v>
      </c>
      <c r="G135" s="116">
        <v>2.11</v>
      </c>
      <c r="H135" s="116">
        <v>1.07</v>
      </c>
      <c r="I135" s="589" t="s">
        <v>348</v>
      </c>
      <c r="J135" s="643">
        <v>2</v>
      </c>
      <c r="K135" s="589" t="s">
        <v>349</v>
      </c>
      <c r="L135" s="587">
        <v>1</v>
      </c>
      <c r="M135" s="587">
        <v>13.6</v>
      </c>
      <c r="N135" s="587">
        <v>130</v>
      </c>
      <c r="O135" s="643">
        <v>14</v>
      </c>
      <c r="P135" s="643">
        <v>130</v>
      </c>
      <c r="Q135" s="643">
        <v>0.5</v>
      </c>
      <c r="R135" s="589" t="s">
        <v>326</v>
      </c>
      <c r="S135" s="643">
        <v>0.2</v>
      </c>
      <c r="T135" s="643">
        <v>1.5</v>
      </c>
      <c r="U135" s="643">
        <v>0.21</v>
      </c>
      <c r="V135" s="503">
        <f>'[4]KIC20-1_light'!$I$158</f>
        <v>8.9875754849780512E-2</v>
      </c>
      <c r="W135" s="11">
        <v>36.764699999999998</v>
      </c>
      <c r="X135" s="11">
        <v>23.1099</v>
      </c>
      <c r="Y135" s="11">
        <v>53.389699999999998</v>
      </c>
      <c r="Z135" s="11">
        <v>1025.2417</v>
      </c>
      <c r="AA135" s="11">
        <v>6.9558</v>
      </c>
      <c r="AB135" s="10">
        <v>100.456</v>
      </c>
      <c r="AC135" s="11">
        <v>8.1620000000000008</v>
      </c>
      <c r="AD135" s="11">
        <v>0.37069999999999997</v>
      </c>
      <c r="AE135" s="11">
        <v>0.88900000000000001</v>
      </c>
      <c r="AF135" s="11">
        <v>36.753799999999998</v>
      </c>
      <c r="AG135" s="11">
        <v>22.892099999999999</v>
      </c>
      <c r="AH135" s="11">
        <v>53.145288000000001</v>
      </c>
      <c r="AI135" s="11">
        <v>1025.3403000000001</v>
      </c>
      <c r="AJ135" s="11">
        <v>6.6700999999999997</v>
      </c>
      <c r="AK135" s="10">
        <v>95.957999999999998</v>
      </c>
      <c r="AL135" s="11">
        <v>8.1519999999999992</v>
      </c>
      <c r="AM135" s="11">
        <v>0.27810000000000001</v>
      </c>
      <c r="AN135" s="11">
        <v>0.96909999999999996</v>
      </c>
      <c r="AO135" s="11">
        <v>8.1999999999999993</v>
      </c>
    </row>
    <row r="136" spans="1:41" ht="15">
      <c r="A136" s="29" t="s">
        <v>56</v>
      </c>
      <c r="B136" s="33">
        <v>43843</v>
      </c>
      <c r="C136" s="511">
        <v>0.56419123046747288</v>
      </c>
      <c r="D136" s="643">
        <v>0.6</v>
      </c>
      <c r="E136" s="31">
        <v>1</v>
      </c>
      <c r="F136" s="116">
        <v>-0.29799999999999999</v>
      </c>
      <c r="G136" s="116">
        <v>2.68</v>
      </c>
      <c r="H136" s="116">
        <v>0.39200000000000002</v>
      </c>
      <c r="I136" s="589" t="s">
        <v>348</v>
      </c>
      <c r="J136" s="643">
        <v>3</v>
      </c>
      <c r="K136" s="589" t="s">
        <v>349</v>
      </c>
      <c r="L136" s="587">
        <v>1</v>
      </c>
      <c r="M136" s="587">
        <v>13.9</v>
      </c>
      <c r="N136" s="587">
        <v>114</v>
      </c>
      <c r="O136" s="643">
        <v>14</v>
      </c>
      <c r="P136" s="643">
        <v>110</v>
      </c>
      <c r="Q136" s="643">
        <v>0.7</v>
      </c>
      <c r="R136" s="589" t="s">
        <v>326</v>
      </c>
      <c r="S136" s="643">
        <v>0.2</v>
      </c>
      <c r="T136" s="643">
        <v>1.7</v>
      </c>
      <c r="U136" s="643">
        <v>0.21</v>
      </c>
      <c r="V136" s="503">
        <f>'[5]KIC20-2_light'!$I$98</f>
        <v>0.12029113990473254</v>
      </c>
      <c r="W136" s="11">
        <v>36.913699999999999</v>
      </c>
      <c r="X136" s="11">
        <v>23.173400000000001</v>
      </c>
      <c r="Y136" s="11">
        <v>53.650508000000002</v>
      </c>
      <c r="Z136" s="11">
        <v>1025.3369</v>
      </c>
      <c r="AA136" s="11">
        <v>6.7854999999999999</v>
      </c>
      <c r="AB136" s="11">
        <v>98.188000000000002</v>
      </c>
      <c r="AC136" s="11"/>
      <c r="AD136" s="11">
        <v>0.63049999999999995</v>
      </c>
      <c r="AE136" s="11">
        <v>1.0104</v>
      </c>
      <c r="AF136" s="11">
        <v>36.912199999999999</v>
      </c>
      <c r="AG136" s="11">
        <v>23.180299999999999</v>
      </c>
      <c r="AH136" s="11">
        <v>53.660511999999997</v>
      </c>
      <c r="AI136" s="11">
        <v>1025.3755000000001</v>
      </c>
      <c r="AJ136" s="11">
        <v>6.7244999999999999</v>
      </c>
      <c r="AK136" s="11">
        <v>97.316999999999993</v>
      </c>
      <c r="AL136" s="612"/>
      <c r="AM136" s="11">
        <v>0.61350000000000005</v>
      </c>
      <c r="AN136" s="11">
        <v>1.2654000000000001</v>
      </c>
      <c r="AO136" s="9">
        <v>4.8</v>
      </c>
    </row>
    <row r="137" spans="1:41" ht="15">
      <c r="A137" s="29" t="s">
        <v>56</v>
      </c>
      <c r="B137" s="33">
        <v>43850</v>
      </c>
      <c r="C137" s="511">
        <v>1.806569688923948</v>
      </c>
      <c r="D137" s="643">
        <v>1.8</v>
      </c>
      <c r="E137" s="9">
        <v>1</v>
      </c>
      <c r="F137" s="116">
        <v>-0.41699999999999998</v>
      </c>
      <c r="G137" s="116">
        <v>3.64</v>
      </c>
      <c r="H137" s="116">
        <v>0.71299999999999997</v>
      </c>
      <c r="I137" s="589" t="s">
        <v>348</v>
      </c>
      <c r="J137" s="643">
        <v>4</v>
      </c>
      <c r="K137" s="589" t="s">
        <v>349</v>
      </c>
      <c r="L137" s="587">
        <v>1</v>
      </c>
      <c r="M137" s="587">
        <v>15.3</v>
      </c>
      <c r="N137" s="587">
        <v>148</v>
      </c>
      <c r="O137" s="643">
        <v>15</v>
      </c>
      <c r="P137" s="643">
        <v>150</v>
      </c>
      <c r="Q137" s="643">
        <v>1.2</v>
      </c>
      <c r="R137" s="589" t="s">
        <v>326</v>
      </c>
      <c r="S137" s="643">
        <v>0.2</v>
      </c>
      <c r="T137" s="643">
        <v>2</v>
      </c>
      <c r="U137" s="643">
        <v>0.19</v>
      </c>
      <c r="V137" s="503">
        <v>0.12612177493200361</v>
      </c>
      <c r="W137" s="11">
        <v>37.012300000000003</v>
      </c>
      <c r="X137" s="11">
        <v>23.620699999999999</v>
      </c>
      <c r="Y137" s="11">
        <v>54.263855</v>
      </c>
      <c r="Z137" s="11">
        <v>1025.2792999999999</v>
      </c>
      <c r="AA137" s="11">
        <v>6.6896000000000004</v>
      </c>
      <c r="AB137" s="10">
        <v>97.608999999999995</v>
      </c>
      <c r="AC137" s="612"/>
      <c r="AD137" s="11">
        <v>0.40789999999999998</v>
      </c>
      <c r="AE137" s="11">
        <v>0.90649999999999997</v>
      </c>
      <c r="AF137" s="11">
        <v>37.036700000000003</v>
      </c>
      <c r="AG137" s="11">
        <v>23.5762</v>
      </c>
      <c r="AH137" s="11">
        <v>54.251714</v>
      </c>
      <c r="AI137" s="11">
        <v>1025.3544999999999</v>
      </c>
      <c r="AJ137" s="11">
        <v>6.6085000000000003</v>
      </c>
      <c r="AK137" s="10">
        <v>96.366</v>
      </c>
      <c r="AL137" s="612"/>
      <c r="AM137" s="11">
        <v>0.83950000000000002</v>
      </c>
      <c r="AN137" s="11">
        <v>1.6796</v>
      </c>
      <c r="AO137" s="11">
        <v>6.5</v>
      </c>
    </row>
    <row r="138" spans="1:41" ht="15">
      <c r="A138" s="29" t="s">
        <v>56</v>
      </c>
      <c r="B138" s="33">
        <v>43858</v>
      </c>
      <c r="C138" s="511">
        <v>1.9719035499265412</v>
      </c>
      <c r="D138" s="643">
        <v>2</v>
      </c>
      <c r="E138" s="9">
        <v>1</v>
      </c>
      <c r="F138" s="116">
        <v>1.92</v>
      </c>
      <c r="G138" s="116">
        <v>3.61</v>
      </c>
      <c r="H138" s="116">
        <v>0.317</v>
      </c>
      <c r="I138" s="589" t="s">
        <v>348</v>
      </c>
      <c r="J138" s="643">
        <v>4</v>
      </c>
      <c r="K138" s="589" t="s">
        <v>349</v>
      </c>
      <c r="L138" s="587">
        <v>1</v>
      </c>
      <c r="M138" s="587">
        <v>13.1</v>
      </c>
      <c r="N138" s="587">
        <v>100</v>
      </c>
      <c r="O138" s="643">
        <v>13</v>
      </c>
      <c r="P138" s="643">
        <v>100</v>
      </c>
      <c r="Q138" s="643">
        <v>0.3</v>
      </c>
      <c r="R138" s="589" t="s">
        <v>326</v>
      </c>
      <c r="S138" s="589" t="s">
        <v>326</v>
      </c>
      <c r="T138" s="643">
        <v>1</v>
      </c>
      <c r="U138" s="643">
        <v>0.11</v>
      </c>
      <c r="V138" s="503">
        <f>'[6]KIC20-4_light'!$I$69</f>
        <v>9.5123516822871096E-2</v>
      </c>
      <c r="W138" s="11">
        <v>36.971899999999998</v>
      </c>
      <c r="X138" s="11">
        <v>24.3492</v>
      </c>
      <c r="Y138" s="11">
        <v>55.005107000000002</v>
      </c>
      <c r="Z138" s="11">
        <v>1025.0317</v>
      </c>
      <c r="AA138" s="11">
        <v>6.8636999999999997</v>
      </c>
      <c r="AB138" s="10">
        <v>101.387</v>
      </c>
      <c r="AC138" s="11">
        <v>8.1419999999999995</v>
      </c>
      <c r="AD138" s="11">
        <v>0.15060000000000001</v>
      </c>
      <c r="AE138" s="11">
        <v>0.6522</v>
      </c>
      <c r="AF138" s="11">
        <v>37.060499999999998</v>
      </c>
      <c r="AG138" s="11">
        <v>24.354500000000002</v>
      </c>
      <c r="AH138" s="11">
        <v>55.132221000000001</v>
      </c>
      <c r="AI138" s="11">
        <v>1025.1404</v>
      </c>
      <c r="AJ138" s="11">
        <v>6.5336999999999996</v>
      </c>
      <c r="AK138" s="10">
        <v>96.57</v>
      </c>
      <c r="AL138" s="11">
        <v>8.1270000000000007</v>
      </c>
      <c r="AM138" s="11">
        <v>0.53520000000000001</v>
      </c>
      <c r="AN138" s="11">
        <v>1.0872999999999999</v>
      </c>
      <c r="AO138" s="9">
        <v>8.3000000000000007</v>
      </c>
    </row>
    <row r="139" spans="1:41" ht="15">
      <c r="A139" s="29" t="s">
        <v>56</v>
      </c>
      <c r="B139" s="33">
        <v>43864</v>
      </c>
      <c r="C139" s="511">
        <v>0.70733328590670441</v>
      </c>
      <c r="D139" s="643">
        <v>0.7</v>
      </c>
      <c r="E139" s="9">
        <v>1</v>
      </c>
      <c r="F139" s="116">
        <v>-1.8800000000000001E-2</v>
      </c>
      <c r="G139" s="116">
        <v>2.74</v>
      </c>
      <c r="H139" s="116">
        <v>1.2</v>
      </c>
      <c r="I139" s="589" t="s">
        <v>348</v>
      </c>
      <c r="J139" s="643">
        <v>3</v>
      </c>
      <c r="K139" s="589" t="s">
        <v>349</v>
      </c>
      <c r="L139" s="587">
        <v>1</v>
      </c>
      <c r="M139" s="587">
        <v>15.1</v>
      </c>
      <c r="N139" s="587">
        <v>130</v>
      </c>
      <c r="O139" s="643">
        <v>15</v>
      </c>
      <c r="P139" s="643">
        <v>130</v>
      </c>
      <c r="Q139" s="643">
        <v>1.1000000000000001</v>
      </c>
      <c r="R139" s="589" t="s">
        <v>326</v>
      </c>
      <c r="S139" s="643">
        <v>0.3</v>
      </c>
      <c r="T139" s="643">
        <v>1.5</v>
      </c>
      <c r="U139" s="643">
        <v>0.18</v>
      </c>
      <c r="V139" s="503">
        <f>'[7]KIC20-5_light'!$I$84</f>
        <v>0.12104972474350983</v>
      </c>
      <c r="W139" s="613">
        <v>37.155099999999997</v>
      </c>
      <c r="X139" s="613">
        <v>23.276399999999999</v>
      </c>
      <c r="Y139" s="613">
        <v>54.073990999999999</v>
      </c>
      <c r="Z139" s="613">
        <v>1025.4914000000001</v>
      </c>
      <c r="AA139" s="613">
        <v>6.6840999999999999</v>
      </c>
      <c r="AB139" s="614">
        <v>97.031000000000006</v>
      </c>
      <c r="AC139" s="613">
        <v>8.1620000000000008</v>
      </c>
      <c r="AD139" s="613">
        <v>0.55289999999999995</v>
      </c>
      <c r="AE139" s="613">
        <v>1.3421000000000001</v>
      </c>
      <c r="AF139" s="11">
        <v>37.157499999999999</v>
      </c>
      <c r="AG139" s="11">
        <v>23.276599999999998</v>
      </c>
      <c r="AH139" s="11">
        <v>54.081682999999998</v>
      </c>
      <c r="AI139" s="11">
        <v>1025.5340000000001</v>
      </c>
      <c r="AJ139" s="11">
        <v>6.7398999999999996</v>
      </c>
      <c r="AK139" s="10">
        <v>97.841999999999999</v>
      </c>
      <c r="AL139" s="11">
        <v>8.1660000000000004</v>
      </c>
      <c r="AM139" s="11">
        <v>0.29659999999999997</v>
      </c>
      <c r="AN139" s="11">
        <v>1.4471000000000001</v>
      </c>
      <c r="AO139" s="11">
        <v>5.0999999999999996</v>
      </c>
    </row>
    <row r="140" spans="1:41" ht="15">
      <c r="A140" s="29" t="s">
        <v>56</v>
      </c>
      <c r="B140" s="33">
        <v>43871</v>
      </c>
      <c r="C140" s="511">
        <v>0.44998097790915775</v>
      </c>
      <c r="D140" s="589" t="s">
        <v>350</v>
      </c>
      <c r="E140" s="9">
        <v>1</v>
      </c>
      <c r="F140" s="116">
        <v>0.39600000000000002</v>
      </c>
      <c r="G140" s="116">
        <v>2.3199999999999998</v>
      </c>
      <c r="H140" s="116">
        <v>0.76400000000000001</v>
      </c>
      <c r="I140" s="589" t="s">
        <v>348</v>
      </c>
      <c r="J140" s="643">
        <v>2</v>
      </c>
      <c r="K140" s="589" t="s">
        <v>349</v>
      </c>
      <c r="L140" s="587">
        <v>1</v>
      </c>
      <c r="M140" s="587">
        <v>14.4</v>
      </c>
      <c r="N140" s="587">
        <v>119</v>
      </c>
      <c r="O140" s="643">
        <v>14</v>
      </c>
      <c r="P140" s="643">
        <v>120</v>
      </c>
      <c r="Q140" s="643">
        <v>0.9</v>
      </c>
      <c r="R140" s="589" t="s">
        <v>326</v>
      </c>
      <c r="S140" s="643">
        <v>0.2</v>
      </c>
      <c r="T140" s="643">
        <v>1.4</v>
      </c>
      <c r="U140" s="643">
        <v>0.16</v>
      </c>
      <c r="V140" s="503">
        <f>'[8]KIC20-6_light'!$I$147</f>
        <v>0.11417471645622085</v>
      </c>
      <c r="W140" s="11">
        <v>37.137300000000003</v>
      </c>
      <c r="X140" s="11">
        <v>23.7743</v>
      </c>
      <c r="Y140" s="11">
        <v>54.594155000000001</v>
      </c>
      <c r="Z140" s="11">
        <v>1025.329</v>
      </c>
      <c r="AA140" s="11">
        <v>6.665</v>
      </c>
      <c r="AB140" s="10">
        <v>97.578999999999994</v>
      </c>
      <c r="AC140" s="11">
        <v>8.1969999999999992</v>
      </c>
      <c r="AD140" s="11">
        <v>0.31209999999999999</v>
      </c>
      <c r="AE140" s="11">
        <v>0.96179999999999999</v>
      </c>
      <c r="AF140" s="11">
        <v>37.151699999999998</v>
      </c>
      <c r="AG140" s="11">
        <v>23.821100000000001</v>
      </c>
      <c r="AH140" s="11">
        <v>54.668532999999996</v>
      </c>
      <c r="AI140" s="11">
        <v>1025.3687</v>
      </c>
      <c r="AJ140" s="11">
        <v>6.6356000000000002</v>
      </c>
      <c r="AK140" s="10">
        <v>97.234999999999999</v>
      </c>
      <c r="AL140" s="11">
        <v>8.1920000000000002</v>
      </c>
      <c r="AM140" s="11">
        <v>0.44309999999999999</v>
      </c>
      <c r="AN140" s="11">
        <v>1.5382</v>
      </c>
      <c r="AO140" s="9">
        <v>4.9000000000000004</v>
      </c>
    </row>
    <row r="141" spans="1:41" ht="15">
      <c r="A141" s="29" t="s">
        <v>56</v>
      </c>
      <c r="B141" s="33">
        <v>43878</v>
      </c>
      <c r="C141" s="511">
        <v>0.43974265447380922</v>
      </c>
      <c r="D141" s="589" t="s">
        <v>350</v>
      </c>
      <c r="E141" s="9">
        <v>1</v>
      </c>
      <c r="F141" s="116">
        <v>-0.434</v>
      </c>
      <c r="G141" s="116">
        <v>3.81</v>
      </c>
      <c r="H141" s="116">
        <v>0.98699999999999999</v>
      </c>
      <c r="I141" s="589" t="s">
        <v>348</v>
      </c>
      <c r="J141" s="643">
        <v>4</v>
      </c>
      <c r="K141" s="589" t="s">
        <v>349</v>
      </c>
      <c r="L141" s="587">
        <v>1</v>
      </c>
      <c r="M141" s="587">
        <v>13.7</v>
      </c>
      <c r="N141" s="587">
        <v>128</v>
      </c>
      <c r="O141" s="643">
        <v>14</v>
      </c>
      <c r="P141" s="643">
        <v>130</v>
      </c>
      <c r="Q141" s="643">
        <v>0.8</v>
      </c>
      <c r="R141" s="589" t="s">
        <v>326</v>
      </c>
      <c r="S141" s="643">
        <v>0.1</v>
      </c>
      <c r="T141" s="643">
        <v>1.6</v>
      </c>
      <c r="U141" s="643">
        <v>0.18</v>
      </c>
      <c r="V141" s="503">
        <f>'[9]KIC20-7_light'!$I$164</f>
        <v>0.117353656681588</v>
      </c>
      <c r="W141" s="11">
        <v>37.121499999999997</v>
      </c>
      <c r="X141" s="11">
        <v>24.1692</v>
      </c>
      <c r="Y141" s="11">
        <v>55.005291999999997</v>
      </c>
      <c r="Z141" s="11">
        <v>1025.1994</v>
      </c>
      <c r="AA141" s="11">
        <v>6.6214000000000004</v>
      </c>
      <c r="AB141" s="10">
        <v>97.590999999999994</v>
      </c>
      <c r="AC141" s="11">
        <v>8.1720000000000006</v>
      </c>
      <c r="AD141" s="11">
        <v>0.60060000000000002</v>
      </c>
      <c r="AE141" s="11">
        <v>1.276</v>
      </c>
      <c r="AF141" s="11">
        <v>37.253599999999999</v>
      </c>
      <c r="AG141" s="11">
        <v>24.226099999999999</v>
      </c>
      <c r="AH141" s="11">
        <v>55.245761999999999</v>
      </c>
      <c r="AI141" s="11">
        <v>1025.3253999999999</v>
      </c>
      <c r="AJ141" s="11">
        <v>6.5122</v>
      </c>
      <c r="AK141" s="10">
        <v>96.149000000000001</v>
      </c>
      <c r="AL141" s="11">
        <v>8.1509999999999998</v>
      </c>
      <c r="AM141" s="11">
        <v>0.99680000000000002</v>
      </c>
      <c r="AN141" s="11">
        <v>3.0405000000000002</v>
      </c>
      <c r="AO141" s="11">
        <v>5.3</v>
      </c>
    </row>
    <row r="142" spans="1:41" ht="15">
      <c r="A142" s="29" t="s">
        <v>56</v>
      </c>
      <c r="B142" s="33">
        <v>43885</v>
      </c>
      <c r="C142" s="511">
        <v>0.74784992949438978</v>
      </c>
      <c r="D142" s="643">
        <v>0.7</v>
      </c>
      <c r="E142" s="9">
        <v>1</v>
      </c>
      <c r="F142" s="116">
        <v>1.6E-2</v>
      </c>
      <c r="G142" s="116">
        <v>3.9</v>
      </c>
      <c r="H142" s="116">
        <v>1.41</v>
      </c>
      <c r="I142" s="589" t="s">
        <v>348</v>
      </c>
      <c r="J142" s="643">
        <v>4</v>
      </c>
      <c r="K142" s="589" t="s">
        <v>349</v>
      </c>
      <c r="L142" s="587">
        <v>1</v>
      </c>
      <c r="M142" s="587">
        <v>12.5</v>
      </c>
      <c r="N142" s="587">
        <v>112</v>
      </c>
      <c r="O142" s="643">
        <v>12</v>
      </c>
      <c r="P142" s="643">
        <v>110</v>
      </c>
      <c r="Q142" s="643">
        <v>0.7</v>
      </c>
      <c r="R142" s="589" t="s">
        <v>326</v>
      </c>
      <c r="S142" s="643">
        <v>0.1</v>
      </c>
      <c r="T142" s="643">
        <v>1.2</v>
      </c>
      <c r="U142" s="643">
        <v>0.12</v>
      </c>
      <c r="V142" s="503">
        <f>'[10]KIC20-8_lights'!$I$130</f>
        <v>7.5708061116744274E-2</v>
      </c>
      <c r="W142" s="11">
        <v>36.9925</v>
      </c>
      <c r="X142" s="11">
        <v>24.164999999999999</v>
      </c>
      <c r="Y142" s="11">
        <v>54.831225000000003</v>
      </c>
      <c r="Z142" s="11">
        <v>1025.1025999999999</v>
      </c>
      <c r="AA142" s="11">
        <v>6.5670000000000002</v>
      </c>
      <c r="AB142" s="10">
        <v>96.71</v>
      </c>
      <c r="AC142" s="11">
        <v>8.1140000000000008</v>
      </c>
      <c r="AD142" s="11">
        <v>0.54469999999999996</v>
      </c>
      <c r="AE142" s="11">
        <v>1.1304000000000001</v>
      </c>
      <c r="AF142" s="11">
        <v>37.003399999999999</v>
      </c>
      <c r="AG142" s="11">
        <v>24.0624</v>
      </c>
      <c r="AH142" s="11">
        <v>54.738076999999997</v>
      </c>
      <c r="AI142" s="11">
        <v>1025.1853000000001</v>
      </c>
      <c r="AJ142" s="11">
        <v>6.4667000000000003</v>
      </c>
      <c r="AK142" s="10">
        <v>95.072000000000003</v>
      </c>
      <c r="AL142" s="11">
        <v>8.1110000000000007</v>
      </c>
      <c r="AM142" s="11">
        <v>0.33189999999999997</v>
      </c>
      <c r="AN142" s="11">
        <v>1.0889</v>
      </c>
      <c r="AO142" s="9">
        <v>9.5</v>
      </c>
    </row>
    <row r="143" spans="1:41" ht="15">
      <c r="A143" s="29" t="s">
        <v>56</v>
      </c>
      <c r="B143" s="33">
        <v>43892</v>
      </c>
      <c r="C143" s="511">
        <v>1.105483614357724</v>
      </c>
      <c r="D143" s="643">
        <v>1.1000000000000001</v>
      </c>
      <c r="E143" s="9">
        <v>1</v>
      </c>
      <c r="F143" s="116">
        <v>0.63500000000000001</v>
      </c>
      <c r="G143" s="116">
        <v>3.02</v>
      </c>
      <c r="H143" s="116">
        <v>1.86</v>
      </c>
      <c r="I143" s="589" t="s">
        <v>348</v>
      </c>
      <c r="J143" s="643">
        <v>3</v>
      </c>
      <c r="K143" s="589" t="s">
        <v>349</v>
      </c>
      <c r="L143" s="587">
        <v>1</v>
      </c>
      <c r="M143" s="587">
        <v>14.4</v>
      </c>
      <c r="N143" s="587">
        <v>108</v>
      </c>
      <c r="O143" s="643">
        <v>14</v>
      </c>
      <c r="P143" s="643">
        <v>110</v>
      </c>
      <c r="Q143" s="643">
        <v>0.6</v>
      </c>
      <c r="R143" s="589" t="s">
        <v>326</v>
      </c>
      <c r="S143" s="643">
        <v>0.1</v>
      </c>
      <c r="T143" s="643">
        <v>1.3</v>
      </c>
      <c r="U143" s="643">
        <v>0.14000000000000001</v>
      </c>
      <c r="V143" s="503">
        <f>'[11]KIC20-9_light'!$I$50</f>
        <v>9.82352613956404E-2</v>
      </c>
      <c r="W143" s="11">
        <v>36.755600000000001</v>
      </c>
      <c r="X143" s="11">
        <v>23.265899999999998</v>
      </c>
      <c r="Y143" s="11">
        <v>53.546536000000003</v>
      </c>
      <c r="Z143" s="11">
        <v>1025.19</v>
      </c>
      <c r="AA143" s="11">
        <v>6.6337999999999999</v>
      </c>
      <c r="AB143" s="10">
        <v>96.06</v>
      </c>
      <c r="AC143" s="11">
        <v>8.1340000000000003</v>
      </c>
      <c r="AD143" s="11">
        <v>0.2868</v>
      </c>
      <c r="AE143" s="11">
        <v>0.89959999999999996</v>
      </c>
      <c r="AF143" s="11">
        <v>36.755200000000002</v>
      </c>
      <c r="AG143" s="11">
        <v>23.276800000000001</v>
      </c>
      <c r="AH143" s="11">
        <v>53.562184000000002</v>
      </c>
      <c r="AI143" s="11">
        <v>1025.2293</v>
      </c>
      <c r="AJ143" s="11">
        <v>6.6345999999999998</v>
      </c>
      <c r="AK143" s="10">
        <v>96.088999999999999</v>
      </c>
      <c r="AL143" s="11">
        <v>8.1359999999999992</v>
      </c>
      <c r="AM143" s="11">
        <v>0.11260000000000001</v>
      </c>
      <c r="AN143" s="11">
        <v>1.0181</v>
      </c>
      <c r="AO143" s="11">
        <v>7.5</v>
      </c>
    </row>
    <row r="144" spans="1:41" ht="15">
      <c r="A144" s="29" t="s">
        <v>56</v>
      </c>
      <c r="B144" s="33">
        <v>43899</v>
      </c>
      <c r="C144" s="532">
        <v>0.90557224614217835</v>
      </c>
      <c r="D144" s="643">
        <v>0.9</v>
      </c>
      <c r="E144" s="9">
        <v>1</v>
      </c>
      <c r="F144" s="116">
        <v>-3.2099999999999997E-2</v>
      </c>
      <c r="G144" s="116">
        <v>2.58</v>
      </c>
      <c r="H144" s="116">
        <v>0.41</v>
      </c>
      <c r="I144" s="589" t="s">
        <v>348</v>
      </c>
      <c r="J144" s="643">
        <v>3</v>
      </c>
      <c r="K144" s="589" t="s">
        <v>349</v>
      </c>
      <c r="L144" s="587">
        <v>1</v>
      </c>
      <c r="M144" s="587">
        <v>12.8</v>
      </c>
      <c r="N144" s="587">
        <v>104</v>
      </c>
      <c r="O144" s="643">
        <v>13</v>
      </c>
      <c r="P144" s="643">
        <v>100</v>
      </c>
      <c r="Q144" s="643">
        <v>0.6</v>
      </c>
      <c r="R144" s="589" t="s">
        <v>326</v>
      </c>
      <c r="S144" s="643">
        <v>0.1</v>
      </c>
      <c r="T144" s="643">
        <v>1.4</v>
      </c>
      <c r="U144" s="643">
        <v>0.14000000000000001</v>
      </c>
      <c r="V144" s="503">
        <f>'[12]KIC20-10 light'!$I$52</f>
        <v>7.0552759350900801E-2</v>
      </c>
      <c r="W144" s="11">
        <v>36.919400000000003</v>
      </c>
      <c r="X144" s="11">
        <v>23.835000000000001</v>
      </c>
      <c r="Y144" s="11">
        <v>54.376030999999998</v>
      </c>
      <c r="Z144" s="11">
        <v>1025.1459</v>
      </c>
      <c r="AA144" s="11">
        <v>6.7134</v>
      </c>
      <c r="AB144" s="11">
        <v>98.266999999999996</v>
      </c>
      <c r="AC144" s="11">
        <v>8.1379999999999999</v>
      </c>
      <c r="AD144" s="11">
        <v>2.93E-2</v>
      </c>
      <c r="AE144" s="11">
        <v>0.93359999999999999</v>
      </c>
      <c r="AF144" s="11">
        <v>36.933500000000002</v>
      </c>
      <c r="AG144" s="11">
        <v>23.876899999999999</v>
      </c>
      <c r="AH144" s="11">
        <v>54.444513999999998</v>
      </c>
      <c r="AI144" s="11">
        <v>1025.1876999999999</v>
      </c>
      <c r="AJ144" s="11">
        <v>6.7032999999999996</v>
      </c>
      <c r="AK144" s="10">
        <v>98.197999999999993</v>
      </c>
      <c r="AL144" s="11">
        <v>8.1379999999999999</v>
      </c>
      <c r="AM144" s="11">
        <v>0.1237</v>
      </c>
      <c r="AN144" s="11">
        <v>1.1235999999999999</v>
      </c>
      <c r="AO144" s="9">
        <v>8</v>
      </c>
    </row>
    <row r="145" spans="1:41" ht="15">
      <c r="A145" s="29" t="s">
        <v>56</v>
      </c>
      <c r="B145" s="33">
        <v>43906</v>
      </c>
      <c r="C145" s="532">
        <v>1.6386416104706494</v>
      </c>
      <c r="D145" s="643">
        <v>1.6</v>
      </c>
      <c r="E145" s="9">
        <v>1</v>
      </c>
      <c r="F145" s="116">
        <v>-0.26200000000000001</v>
      </c>
      <c r="G145" s="116">
        <v>2.37</v>
      </c>
      <c r="H145" s="116">
        <v>1.05</v>
      </c>
      <c r="I145" s="589" t="s">
        <v>348</v>
      </c>
      <c r="J145" s="643">
        <v>2</v>
      </c>
      <c r="K145" s="589" t="s">
        <v>349</v>
      </c>
      <c r="L145" s="587">
        <v>1</v>
      </c>
      <c r="M145" s="587">
        <v>14.1</v>
      </c>
      <c r="N145" s="587">
        <v>113</v>
      </c>
      <c r="O145" s="643">
        <v>14</v>
      </c>
      <c r="P145" s="643">
        <v>110</v>
      </c>
      <c r="Q145" s="643">
        <v>0.7</v>
      </c>
      <c r="R145" s="589" t="s">
        <v>326</v>
      </c>
      <c r="S145" s="643">
        <v>0.2</v>
      </c>
      <c r="T145" s="643">
        <v>1.1000000000000001</v>
      </c>
      <c r="U145" s="643">
        <v>0.13</v>
      </c>
      <c r="V145" s="503">
        <f>'[13]KIC20-11_LIght'!$I$140</f>
        <v>8.9836023530970144E-2</v>
      </c>
      <c r="W145" s="11">
        <v>36.735599999999998</v>
      </c>
      <c r="X145" s="11">
        <v>23.543700000000001</v>
      </c>
      <c r="Y145" s="11">
        <v>53.820622999999998</v>
      </c>
      <c r="Z145" s="11">
        <v>1025.0929000000001</v>
      </c>
      <c r="AA145" s="11">
        <v>6.5781999999999998</v>
      </c>
      <c r="AB145" s="11">
        <v>95.703000000000003</v>
      </c>
      <c r="AC145" s="11">
        <v>8.1440000000000001</v>
      </c>
      <c r="AD145" s="11">
        <v>0.35120000000000001</v>
      </c>
      <c r="AE145" s="11">
        <v>0.91180000000000005</v>
      </c>
      <c r="AF145" s="11">
        <v>36.752600000000001</v>
      </c>
      <c r="AG145" s="11">
        <v>23.566600000000001</v>
      </c>
      <c r="AH145" s="11">
        <v>53.872186999999997</v>
      </c>
      <c r="AI145" s="11">
        <v>1025.1437000000001</v>
      </c>
      <c r="AJ145" s="11">
        <v>6.5019</v>
      </c>
      <c r="AK145" s="10">
        <v>94.64</v>
      </c>
      <c r="AL145" s="11">
        <v>8.1440000000000001</v>
      </c>
      <c r="AM145" s="11">
        <v>0.30309999999999998</v>
      </c>
      <c r="AN145" s="11">
        <v>1.0561</v>
      </c>
      <c r="AO145" s="11">
        <v>9</v>
      </c>
    </row>
    <row r="146" spans="1:41" ht="15">
      <c r="A146" s="29" t="s">
        <v>56</v>
      </c>
      <c r="B146" s="33">
        <v>43920</v>
      </c>
      <c r="C146" s="532">
        <v>0.38678402524797545</v>
      </c>
      <c r="D146" s="589" t="s">
        <v>350</v>
      </c>
      <c r="E146" s="9">
        <v>1</v>
      </c>
      <c r="F146" s="116">
        <v>-0.153</v>
      </c>
      <c r="G146" s="116">
        <v>3.51</v>
      </c>
      <c r="H146" s="116">
        <v>1.42</v>
      </c>
      <c r="I146" s="589" t="s">
        <v>348</v>
      </c>
      <c r="J146" s="643">
        <v>4</v>
      </c>
      <c r="K146" s="589" t="s">
        <v>349</v>
      </c>
      <c r="L146" s="587">
        <v>1</v>
      </c>
      <c r="M146" s="587">
        <v>11.5</v>
      </c>
      <c r="N146" s="587">
        <v>103</v>
      </c>
      <c r="O146" s="643">
        <v>12</v>
      </c>
      <c r="P146" s="643">
        <v>100</v>
      </c>
      <c r="Q146" s="643">
        <v>0.6</v>
      </c>
      <c r="R146" s="589" t="s">
        <v>326</v>
      </c>
      <c r="S146" s="643">
        <v>0.1</v>
      </c>
      <c r="T146" s="643">
        <v>1.1000000000000001</v>
      </c>
      <c r="U146" s="643">
        <v>0.15</v>
      </c>
      <c r="V146" s="503">
        <f>'[14]KIC20-12_light'!$I$114</f>
        <v>9.18544975078497E-2</v>
      </c>
      <c r="W146" s="11">
        <v>36.633899999999997</v>
      </c>
      <c r="X146" s="11">
        <v>22.6526</v>
      </c>
      <c r="Y146" s="11">
        <v>52.729714000000001</v>
      </c>
      <c r="Z146" s="11">
        <v>1025.2753</v>
      </c>
      <c r="AA146" s="11">
        <v>6.6794000000000002</v>
      </c>
      <c r="AB146" s="10">
        <v>95.623999999999995</v>
      </c>
      <c r="AC146" s="11">
        <v>8.1929999999999996</v>
      </c>
      <c r="AD146" s="11">
        <v>0.62190000000000001</v>
      </c>
      <c r="AE146" s="11">
        <v>1.097</v>
      </c>
      <c r="AF146" s="11">
        <v>36.631999999999998</v>
      </c>
      <c r="AG146" s="11">
        <v>22.645499999999998</v>
      </c>
      <c r="AH146" s="11">
        <v>52.724452999999997</v>
      </c>
      <c r="AI146" s="11">
        <v>1025.3213000000001</v>
      </c>
      <c r="AJ146" s="11">
        <v>6.6787000000000001</v>
      </c>
      <c r="AK146" s="10">
        <v>95.600999999999999</v>
      </c>
      <c r="AL146" s="11">
        <v>8.1940000000000008</v>
      </c>
      <c r="AM146" s="11">
        <v>0.61829999999999996</v>
      </c>
      <c r="AN146" s="11">
        <v>1.3376999999999999</v>
      </c>
      <c r="AO146" s="9">
        <v>6.5</v>
      </c>
    </row>
    <row r="147" spans="1:41" ht="15">
      <c r="A147" s="29" t="s">
        <v>15</v>
      </c>
      <c r="B147" s="33">
        <v>43801</v>
      </c>
      <c r="C147" s="511">
        <v>0.3181491826061299</v>
      </c>
      <c r="D147" s="589" t="s">
        <v>350</v>
      </c>
      <c r="E147" s="31">
        <v>1</v>
      </c>
      <c r="F147" s="9">
        <v>-0.223</v>
      </c>
      <c r="G147" s="9">
        <v>3.64</v>
      </c>
      <c r="H147" s="9">
        <v>0.47</v>
      </c>
      <c r="I147" s="589" t="s">
        <v>348</v>
      </c>
      <c r="J147" s="643">
        <v>4</v>
      </c>
      <c r="K147" s="589" t="s">
        <v>349</v>
      </c>
      <c r="L147" s="587">
        <v>1</v>
      </c>
      <c r="M147" s="587">
        <v>12.9</v>
      </c>
      <c r="N147" s="516">
        <v>103</v>
      </c>
      <c r="O147" s="643">
        <v>13</v>
      </c>
      <c r="P147" s="643">
        <v>100</v>
      </c>
      <c r="Q147" s="643">
        <v>0.4</v>
      </c>
      <c r="R147" s="589" t="s">
        <v>326</v>
      </c>
      <c r="S147" s="643">
        <v>0.1</v>
      </c>
      <c r="T147" s="643">
        <v>1.5</v>
      </c>
      <c r="U147" s="643">
        <v>0.13</v>
      </c>
      <c r="V147" s="503">
        <f>'[1]KIC19-13_light'!$I$215</f>
        <v>9.5965621809118093E-2</v>
      </c>
      <c r="W147" s="11">
        <v>36.137500000000003</v>
      </c>
      <c r="X147" s="11">
        <v>21.1983</v>
      </c>
      <c r="Y147" s="11">
        <v>50.558692999999998</v>
      </c>
      <c r="Z147" s="11">
        <v>1025.3085000000001</v>
      </c>
      <c r="AA147" s="11">
        <v>7.0471000000000004</v>
      </c>
      <c r="AB147" s="10">
        <v>98.037999999999997</v>
      </c>
      <c r="AC147" s="11">
        <v>8.1460000000000008</v>
      </c>
      <c r="AD147" s="11">
        <v>0.53520000000000001</v>
      </c>
      <c r="AE147" s="11">
        <v>0.77529999999999999</v>
      </c>
      <c r="AF147" s="11">
        <v>36.134900000000002</v>
      </c>
      <c r="AG147" s="11">
        <v>21.188700000000001</v>
      </c>
      <c r="AH147" s="11">
        <v>50.549550000000004</v>
      </c>
      <c r="AI147" s="11">
        <v>1025.3507999999999</v>
      </c>
      <c r="AJ147" s="11">
        <v>7.0891000000000002</v>
      </c>
      <c r="AK147" s="10">
        <v>98.602000000000004</v>
      </c>
      <c r="AL147" s="11">
        <v>8.1470000000000002</v>
      </c>
      <c r="AM147" s="11">
        <v>0.4899</v>
      </c>
      <c r="AN147" s="11">
        <v>1.0421</v>
      </c>
      <c r="AO147" s="11">
        <v>6.1</v>
      </c>
    </row>
    <row r="148" spans="1:41" ht="15">
      <c r="A148" s="29" t="s">
        <v>15</v>
      </c>
      <c r="B148" s="33">
        <v>43808</v>
      </c>
      <c r="C148" s="511">
        <v>0.77115687777261355</v>
      </c>
      <c r="D148" s="643">
        <v>0.8</v>
      </c>
      <c r="E148" s="9">
        <v>1</v>
      </c>
      <c r="F148" s="116">
        <v>0.68</v>
      </c>
      <c r="G148" s="116">
        <v>2.08</v>
      </c>
      <c r="H148" s="116">
        <v>0.74099999999999999</v>
      </c>
      <c r="I148" s="589" t="s">
        <v>348</v>
      </c>
      <c r="J148" s="643">
        <v>2</v>
      </c>
      <c r="K148" s="589" t="s">
        <v>349</v>
      </c>
      <c r="L148" s="587">
        <v>1</v>
      </c>
      <c r="M148" s="587">
        <v>13.9</v>
      </c>
      <c r="N148" s="587">
        <v>116</v>
      </c>
      <c r="O148" s="643">
        <v>14</v>
      </c>
      <c r="P148" s="643">
        <v>120</v>
      </c>
      <c r="Q148" s="643">
        <v>0.8</v>
      </c>
      <c r="R148" s="589" t="s">
        <v>326</v>
      </c>
      <c r="S148" s="643">
        <v>0.2</v>
      </c>
      <c r="T148" s="643">
        <v>1.9</v>
      </c>
      <c r="U148" s="643">
        <v>0.16</v>
      </c>
      <c r="V148" s="503">
        <f>'[2]KIC19-14_light'!$I$265</f>
        <v>0.11955189598887114</v>
      </c>
      <c r="W148" s="11">
        <v>36.372300000000003</v>
      </c>
      <c r="X148" s="11">
        <v>22.831499999999998</v>
      </c>
      <c r="Y148" s="11">
        <v>52.586188999999997</v>
      </c>
      <c r="Z148" s="11">
        <v>1025.0252</v>
      </c>
      <c r="AA148" s="11">
        <v>6.8465999999999996</v>
      </c>
      <c r="AB148" s="10">
        <v>98.176000000000002</v>
      </c>
      <c r="AC148" s="11">
        <v>8.141</v>
      </c>
      <c r="AD148" s="11">
        <v>0.35039999999999999</v>
      </c>
      <c r="AE148" s="11">
        <v>1.0347</v>
      </c>
      <c r="AF148" s="11">
        <v>36.364899999999999</v>
      </c>
      <c r="AG148" s="11">
        <v>22.788799999999998</v>
      </c>
      <c r="AH148" s="11">
        <v>52.535711999999997</v>
      </c>
      <c r="AI148" s="11">
        <v>1025.0759</v>
      </c>
      <c r="AJ148" s="11">
        <v>6.8303000000000003</v>
      </c>
      <c r="AK148" s="10">
        <v>97.866</v>
      </c>
      <c r="AL148" s="11">
        <v>8.14</v>
      </c>
      <c r="AM148" s="11">
        <v>0.38390000000000002</v>
      </c>
      <c r="AN148" s="11">
        <v>1.4315</v>
      </c>
      <c r="AO148" s="9">
        <v>5.2</v>
      </c>
    </row>
    <row r="149" spans="1:41" ht="15">
      <c r="A149" s="29" t="s">
        <v>15</v>
      </c>
      <c r="B149" s="33">
        <v>43815</v>
      </c>
      <c r="C149" s="511">
        <v>0.98394334966036734</v>
      </c>
      <c r="D149" s="643">
        <v>1</v>
      </c>
      <c r="E149" s="9">
        <v>1</v>
      </c>
      <c r="F149" s="116">
        <v>1.17</v>
      </c>
      <c r="G149" s="116">
        <v>5.05</v>
      </c>
      <c r="H149" s="116">
        <v>3.07</v>
      </c>
      <c r="I149" s="589" t="s">
        <v>348</v>
      </c>
      <c r="J149" s="643">
        <v>5</v>
      </c>
      <c r="K149" s="643">
        <v>3</v>
      </c>
      <c r="L149" s="587">
        <v>1</v>
      </c>
      <c r="M149" s="587">
        <v>12.7</v>
      </c>
      <c r="N149" s="587">
        <v>109</v>
      </c>
      <c r="O149" s="643">
        <v>13</v>
      </c>
      <c r="P149" s="643">
        <v>110</v>
      </c>
      <c r="Q149" s="643">
        <v>0.3</v>
      </c>
      <c r="R149" s="589" t="s">
        <v>326</v>
      </c>
      <c r="S149" s="589" t="s">
        <v>326</v>
      </c>
      <c r="T149" s="643">
        <v>1</v>
      </c>
      <c r="U149" s="643">
        <v>7.0000000000000007E-2</v>
      </c>
      <c r="V149" s="503">
        <f>'[15]KIC19-15_light'!$I$299</f>
        <v>8.7623699964824289E-2</v>
      </c>
      <c r="W149" s="11">
        <v>36.366399999999999</v>
      </c>
      <c r="X149" s="11">
        <v>23.732299999999999</v>
      </c>
      <c r="Y149" s="11">
        <v>53.542535999999998</v>
      </c>
      <c r="Z149" s="11">
        <v>1024.7566999999999</v>
      </c>
      <c r="AA149" s="11">
        <v>6.8871000000000002</v>
      </c>
      <c r="AB149" s="10">
        <v>100.31100000000001</v>
      </c>
      <c r="AC149" s="11">
        <v>8.08</v>
      </c>
      <c r="AD149" s="11">
        <v>0.18099999999999999</v>
      </c>
      <c r="AE149" s="11">
        <v>0.70179999999999998</v>
      </c>
      <c r="AF149" s="11">
        <v>36.379100000000001</v>
      </c>
      <c r="AG149" s="11">
        <v>23.6752</v>
      </c>
      <c r="AH149" s="11">
        <v>53.502291</v>
      </c>
      <c r="AI149" s="11">
        <v>1024.827</v>
      </c>
      <c r="AJ149" s="11">
        <v>6.7542</v>
      </c>
      <c r="AK149" s="10">
        <v>98.286000000000001</v>
      </c>
      <c r="AL149" s="11">
        <v>8.0730000000000004</v>
      </c>
      <c r="AM149" s="11">
        <v>0.32779999999999998</v>
      </c>
      <c r="AN149" s="11">
        <v>0.84770000000000001</v>
      </c>
      <c r="AO149" s="9">
        <v>10.5</v>
      </c>
    </row>
    <row r="150" spans="1:41" ht="15">
      <c r="A150" s="29" t="s">
        <v>15</v>
      </c>
      <c r="B150" s="33">
        <v>43822</v>
      </c>
      <c r="C150" s="511">
        <v>0.47694832682147625</v>
      </c>
      <c r="D150" s="589" t="s">
        <v>350</v>
      </c>
      <c r="E150" s="9">
        <v>1</v>
      </c>
      <c r="F150" s="116">
        <v>-0.372</v>
      </c>
      <c r="G150" s="116">
        <v>3.09</v>
      </c>
      <c r="H150" s="116">
        <v>1.32</v>
      </c>
      <c r="I150" s="589" t="s">
        <v>348</v>
      </c>
      <c r="J150" s="643">
        <v>3</v>
      </c>
      <c r="K150" s="589" t="s">
        <v>349</v>
      </c>
      <c r="L150" s="587">
        <v>1</v>
      </c>
      <c r="M150" s="587">
        <v>14.1</v>
      </c>
      <c r="N150" s="587">
        <v>114</v>
      </c>
      <c r="O150" s="643">
        <v>14</v>
      </c>
      <c r="P150" s="643">
        <v>110</v>
      </c>
      <c r="Q150" s="643">
        <v>1</v>
      </c>
      <c r="R150" s="589" t="s">
        <v>326</v>
      </c>
      <c r="S150" s="643">
        <v>0.2</v>
      </c>
      <c r="T150" s="643">
        <v>1.6</v>
      </c>
      <c r="U150" s="643">
        <v>0.13</v>
      </c>
      <c r="V150" s="503">
        <f>'[3]KIC19-16_LIGHT'!$I$194</f>
        <v>0.11757254204304828</v>
      </c>
      <c r="W150" s="11">
        <v>36.431199999999997</v>
      </c>
      <c r="X150" s="11">
        <v>23.610600000000002</v>
      </c>
      <c r="Y150" s="11">
        <v>53.496526000000003</v>
      </c>
      <c r="Z150" s="11">
        <v>1024.8417999999999</v>
      </c>
      <c r="AA150" s="11">
        <v>6.7157999999999998</v>
      </c>
      <c r="AB150" s="10">
        <v>97.647000000000006</v>
      </c>
      <c r="AC150" s="11">
        <v>8.1359999999999992</v>
      </c>
      <c r="AD150" s="11">
        <v>0.64100000000000001</v>
      </c>
      <c r="AE150" s="11">
        <v>1.0759000000000001</v>
      </c>
      <c r="AF150" s="11">
        <v>36.447499999999998</v>
      </c>
      <c r="AG150" s="11">
        <v>23.626200000000001</v>
      </c>
      <c r="AH150" s="11">
        <v>53.538989999999998</v>
      </c>
      <c r="AI150" s="11">
        <v>1024.8934999999999</v>
      </c>
      <c r="AJ150" s="11">
        <v>6.7294</v>
      </c>
      <c r="AK150" s="10">
        <v>97.88</v>
      </c>
      <c r="AL150" s="11">
        <v>8.1379999999999999</v>
      </c>
      <c r="AM150" s="11">
        <v>0.83109999999999995</v>
      </c>
      <c r="AN150" s="11">
        <v>1.4999</v>
      </c>
      <c r="AO150" s="9">
        <v>6.3</v>
      </c>
    </row>
    <row r="151" spans="1:41" ht="15">
      <c r="A151" s="29" t="s">
        <v>15</v>
      </c>
      <c r="B151" s="33">
        <v>43836</v>
      </c>
      <c r="C151" s="511">
        <v>0.49136651420900657</v>
      </c>
      <c r="D151" s="589" t="s">
        <v>350</v>
      </c>
      <c r="E151" s="31">
        <v>1</v>
      </c>
      <c r="F151" s="116">
        <v>-0.56599999999999995</v>
      </c>
      <c r="G151" s="116">
        <v>2.9</v>
      </c>
      <c r="H151" s="116">
        <v>0.74399999999999999</v>
      </c>
      <c r="I151" s="589" t="s">
        <v>348</v>
      </c>
      <c r="J151" s="643">
        <v>3</v>
      </c>
      <c r="K151" s="589" t="s">
        <v>349</v>
      </c>
      <c r="L151" s="587">
        <v>1</v>
      </c>
      <c r="M151" s="587">
        <v>12.6</v>
      </c>
      <c r="N151" s="587">
        <v>114</v>
      </c>
      <c r="O151" s="643">
        <v>13</v>
      </c>
      <c r="P151" s="643">
        <v>110</v>
      </c>
      <c r="Q151" s="643">
        <v>0.5</v>
      </c>
      <c r="R151" s="589" t="s">
        <v>326</v>
      </c>
      <c r="S151" s="643">
        <v>0.2</v>
      </c>
      <c r="T151" s="643">
        <v>2.1</v>
      </c>
      <c r="U151" s="643">
        <v>0.2</v>
      </c>
      <c r="V151" s="503">
        <f>'[4]KIC20-1_light'!$I$308</f>
        <v>8.8903223374504931E-2</v>
      </c>
      <c r="W151" s="11">
        <v>36.7136</v>
      </c>
      <c r="X151" s="11">
        <v>22.997199999999999</v>
      </c>
      <c r="Y151" s="11">
        <v>53.202466999999999</v>
      </c>
      <c r="Z151" s="11">
        <v>1025.2358999999999</v>
      </c>
      <c r="AA151" s="11">
        <v>6.7950999999999997</v>
      </c>
      <c r="AB151" s="10">
        <v>97.912999999999997</v>
      </c>
      <c r="AC151" s="11">
        <v>8.1649999999999991</v>
      </c>
      <c r="AD151" s="11">
        <v>0.54549999999999998</v>
      </c>
      <c r="AE151" s="11">
        <v>0.73609999999999998</v>
      </c>
      <c r="AF151" s="11">
        <v>36.7074</v>
      </c>
      <c r="AG151" s="11">
        <v>22.945799999999998</v>
      </c>
      <c r="AH151" s="11">
        <v>53.143777</v>
      </c>
      <c r="AI151" s="11">
        <v>1025.2900999999999</v>
      </c>
      <c r="AJ151" s="11">
        <v>6.7632000000000003</v>
      </c>
      <c r="AK151" s="10">
        <v>97.361999999999995</v>
      </c>
      <c r="AL151" s="11">
        <v>8.1609999999999996</v>
      </c>
      <c r="AM151" s="11">
        <v>0.97589999999999999</v>
      </c>
      <c r="AN151" s="11">
        <v>0.90500000000000003</v>
      </c>
      <c r="AO151" s="9">
        <v>8.8000000000000007</v>
      </c>
    </row>
    <row r="152" spans="1:41" ht="15">
      <c r="A152" s="29" t="s">
        <v>15</v>
      </c>
      <c r="B152" s="33">
        <v>43843</v>
      </c>
      <c r="C152" s="511">
        <v>1.772831634136719</v>
      </c>
      <c r="D152" s="643">
        <v>1.8</v>
      </c>
      <c r="E152" s="31">
        <v>1</v>
      </c>
      <c r="F152" s="116">
        <v>-0.33200000000000002</v>
      </c>
      <c r="G152" s="116">
        <v>2.5099999999999998</v>
      </c>
      <c r="H152" s="116">
        <v>9.5200000000000007E-2</v>
      </c>
      <c r="I152" s="589" t="s">
        <v>348</v>
      </c>
      <c r="J152" s="643">
        <v>3</v>
      </c>
      <c r="K152" s="589" t="s">
        <v>349</v>
      </c>
      <c r="L152" s="587">
        <v>1</v>
      </c>
      <c r="M152" s="587">
        <v>13.8</v>
      </c>
      <c r="N152" s="587">
        <v>107</v>
      </c>
      <c r="O152" s="643">
        <v>14</v>
      </c>
      <c r="P152" s="643">
        <v>110</v>
      </c>
      <c r="Q152" s="643">
        <v>1.1000000000000001</v>
      </c>
      <c r="R152" s="589" t="s">
        <v>326</v>
      </c>
      <c r="S152" s="643">
        <v>0.2</v>
      </c>
      <c r="T152" s="643">
        <v>2.6</v>
      </c>
      <c r="U152" s="643">
        <v>0.2</v>
      </c>
      <c r="V152" s="503">
        <f>'[5]KIC20-2_light'!$I$233</f>
        <v>0.13130635445620714</v>
      </c>
      <c r="W152" s="11">
        <v>36.931600000000003</v>
      </c>
      <c r="X152" s="11">
        <v>23.063400000000001</v>
      </c>
      <c r="Y152" s="11">
        <v>53.554333</v>
      </c>
      <c r="Z152" s="11">
        <v>1025.3824999999999</v>
      </c>
      <c r="AA152" s="11">
        <v>6.7976999999999999</v>
      </c>
      <c r="AB152" s="10">
        <v>98.188000000000002</v>
      </c>
      <c r="AC152" s="612"/>
      <c r="AD152" s="11">
        <v>0.84499999999999997</v>
      </c>
      <c r="AE152" s="11">
        <v>1.1022000000000001</v>
      </c>
      <c r="AF152" s="11">
        <v>36.9313</v>
      </c>
      <c r="AG152" s="11">
        <v>23.057500000000001</v>
      </c>
      <c r="AH152" s="11">
        <v>53.551971999999999</v>
      </c>
      <c r="AI152" s="11">
        <v>1025.4257</v>
      </c>
      <c r="AJ152" s="11">
        <v>6.7542999999999997</v>
      </c>
      <c r="AK152" s="10">
        <v>97.55</v>
      </c>
      <c r="AL152" s="612"/>
      <c r="AM152" s="11">
        <v>0.70579999999999998</v>
      </c>
      <c r="AN152" s="11">
        <v>1.3238000000000001</v>
      </c>
      <c r="AO152" s="11">
        <v>4.9000000000000004</v>
      </c>
    </row>
    <row r="153" spans="1:41" ht="15">
      <c r="A153" s="29" t="s">
        <v>15</v>
      </c>
      <c r="B153" s="33">
        <v>43850</v>
      </c>
      <c r="C153" s="511">
        <v>0.44059615652484047</v>
      </c>
      <c r="D153" s="589" t="s">
        <v>350</v>
      </c>
      <c r="E153" s="9">
        <v>1</v>
      </c>
      <c r="F153" s="116">
        <v>-6.3699999999999998E-3</v>
      </c>
      <c r="G153" s="116">
        <v>2.44</v>
      </c>
      <c r="H153" s="116">
        <v>0.49299999999999999</v>
      </c>
      <c r="I153" s="589" t="s">
        <v>348</v>
      </c>
      <c r="J153" s="643">
        <v>2</v>
      </c>
      <c r="K153" s="589" t="s">
        <v>349</v>
      </c>
      <c r="L153" s="587">
        <v>1</v>
      </c>
      <c r="M153" s="587">
        <v>15.5</v>
      </c>
      <c r="N153" s="587">
        <v>145</v>
      </c>
      <c r="O153" s="643">
        <v>16</v>
      </c>
      <c r="P153" s="643">
        <v>140</v>
      </c>
      <c r="Q153" s="643">
        <v>1</v>
      </c>
      <c r="R153" s="589" t="s">
        <v>326</v>
      </c>
      <c r="S153" s="643">
        <v>0.2</v>
      </c>
      <c r="T153" s="643">
        <v>2.8</v>
      </c>
      <c r="U153" s="643">
        <v>0.18</v>
      </c>
      <c r="V153" s="503">
        <v>0.14563505292286946</v>
      </c>
      <c r="W153" s="11">
        <v>37.027000000000001</v>
      </c>
      <c r="X153" s="11">
        <v>23.442900000000002</v>
      </c>
      <c r="Y153" s="11">
        <v>54.089472999999998</v>
      </c>
      <c r="Z153" s="11">
        <v>1025.3433</v>
      </c>
      <c r="AA153" s="11">
        <v>6.8848000000000003</v>
      </c>
      <c r="AB153" s="10">
        <v>100.158</v>
      </c>
      <c r="AC153" s="612"/>
      <c r="AD153" s="11">
        <v>0.77259999999999995</v>
      </c>
      <c r="AE153" s="11">
        <v>1.1325000000000001</v>
      </c>
      <c r="AF153" s="11">
        <v>37.0563</v>
      </c>
      <c r="AG153" s="11">
        <v>23.410399999999999</v>
      </c>
      <c r="AH153" s="11">
        <v>54.096569000000002</v>
      </c>
      <c r="AI153" s="11">
        <v>1025.4184</v>
      </c>
      <c r="AJ153" s="11">
        <v>6.8086000000000002</v>
      </c>
      <c r="AK153" s="10">
        <v>99.01</v>
      </c>
      <c r="AL153" s="612"/>
      <c r="AM153" s="11">
        <v>0.80110000000000003</v>
      </c>
      <c r="AN153" s="11">
        <v>1.7795000000000001</v>
      </c>
      <c r="AO153" s="9">
        <v>4.5999999999999996</v>
      </c>
    </row>
    <row r="154" spans="1:41" ht="15">
      <c r="A154" s="29" t="s">
        <v>15</v>
      </c>
      <c r="B154" s="33">
        <v>43858</v>
      </c>
      <c r="C154" s="511">
        <v>2.0043739308513757</v>
      </c>
      <c r="D154" s="643">
        <v>2</v>
      </c>
      <c r="E154" s="9">
        <v>1</v>
      </c>
      <c r="F154" s="116">
        <v>0.95</v>
      </c>
      <c r="G154" s="116">
        <v>3.3</v>
      </c>
      <c r="H154" s="116">
        <v>0.34200000000000003</v>
      </c>
      <c r="I154" s="589" t="s">
        <v>348</v>
      </c>
      <c r="J154" s="643">
        <v>3</v>
      </c>
      <c r="K154" s="589" t="s">
        <v>349</v>
      </c>
      <c r="L154" s="587">
        <v>1</v>
      </c>
      <c r="M154" s="587">
        <v>13.9</v>
      </c>
      <c r="N154" s="587">
        <v>108</v>
      </c>
      <c r="O154" s="643">
        <v>14</v>
      </c>
      <c r="P154" s="643">
        <v>110</v>
      </c>
      <c r="Q154" s="643">
        <v>0.4</v>
      </c>
      <c r="R154" s="589" t="s">
        <v>326</v>
      </c>
      <c r="S154" s="589" t="s">
        <v>326</v>
      </c>
      <c r="T154" s="643">
        <v>1.1000000000000001</v>
      </c>
      <c r="U154" s="643">
        <v>0.1</v>
      </c>
      <c r="V154" s="503">
        <f>'[6]KIC20-4_light'!$I$177</f>
        <v>8.8812401929499546E-2</v>
      </c>
      <c r="W154" s="11">
        <v>37.028599999999997</v>
      </c>
      <c r="X154" s="11">
        <v>24.179099999999998</v>
      </c>
      <c r="Y154" s="11">
        <v>54.893965999999999</v>
      </c>
      <c r="Z154" s="11">
        <v>1025.1253999999999</v>
      </c>
      <c r="AA154" s="11">
        <v>6.8978000000000002</v>
      </c>
      <c r="AB154" s="10">
        <v>101.628</v>
      </c>
      <c r="AC154" s="11">
        <v>8.1460000000000008</v>
      </c>
      <c r="AD154" s="11">
        <v>0.31309999999999999</v>
      </c>
      <c r="AE154" s="11">
        <v>0.7147</v>
      </c>
      <c r="AF154" s="11">
        <v>37.0107</v>
      </c>
      <c r="AG154" s="11">
        <v>23.998799999999999</v>
      </c>
      <c r="AH154" s="11">
        <v>54.678310000000003</v>
      </c>
      <c r="AI154" s="11">
        <v>1025.2095999999999</v>
      </c>
      <c r="AJ154" s="11">
        <v>6.665</v>
      </c>
      <c r="AK154" s="10">
        <v>97.885000000000005</v>
      </c>
      <c r="AL154" s="11">
        <v>8.1389999999999993</v>
      </c>
      <c r="AM154" s="11">
        <v>0.9415</v>
      </c>
      <c r="AN154" s="11">
        <v>1.3210999999999999</v>
      </c>
      <c r="AO154" s="9">
        <v>8.3000000000000007</v>
      </c>
    </row>
    <row r="155" spans="1:41" ht="15">
      <c r="A155" s="29" t="s">
        <v>15</v>
      </c>
      <c r="B155" s="33">
        <v>43864</v>
      </c>
      <c r="C155" s="511">
        <v>1.5015560591631087</v>
      </c>
      <c r="D155" s="643">
        <v>1.5</v>
      </c>
      <c r="E155" s="9">
        <v>1</v>
      </c>
      <c r="F155" s="116">
        <v>0.48499999999999999</v>
      </c>
      <c r="G155" s="116">
        <v>3.41</v>
      </c>
      <c r="H155" s="116">
        <v>1.02</v>
      </c>
      <c r="I155" s="589" t="s">
        <v>348</v>
      </c>
      <c r="J155" s="643">
        <v>3</v>
      </c>
      <c r="K155" s="589" t="s">
        <v>349</v>
      </c>
      <c r="L155" s="587">
        <v>1</v>
      </c>
      <c r="M155" s="587">
        <v>14.7</v>
      </c>
      <c r="N155" s="587">
        <v>115</v>
      </c>
      <c r="O155" s="643">
        <v>15</v>
      </c>
      <c r="P155" s="643">
        <v>120</v>
      </c>
      <c r="Q155" s="643">
        <v>0.6</v>
      </c>
      <c r="R155" s="589" t="s">
        <v>326</v>
      </c>
      <c r="S155" s="643">
        <v>0.1</v>
      </c>
      <c r="T155" s="643">
        <v>1.9</v>
      </c>
      <c r="U155" s="643">
        <v>0.14000000000000001</v>
      </c>
      <c r="V155" s="503">
        <f>'[7]KIC20-5_light'!$I$210</f>
        <v>0.1266410744315275</v>
      </c>
      <c r="W155" s="11">
        <v>37.113700000000001</v>
      </c>
      <c r="X155" s="11">
        <v>23.189</v>
      </c>
      <c r="Y155" s="11">
        <v>53.925246000000001</v>
      </c>
      <c r="Z155" s="11">
        <v>1025.4838</v>
      </c>
      <c r="AA155" s="11">
        <v>6.7069000000000001</v>
      </c>
      <c r="AB155" s="10">
        <v>97.19</v>
      </c>
      <c r="AC155" s="11">
        <v>8.17</v>
      </c>
      <c r="AD155" s="11">
        <v>0.74199999999999999</v>
      </c>
      <c r="AE155" s="11">
        <v>0.94779999999999998</v>
      </c>
      <c r="AF155" s="11">
        <v>37.1126</v>
      </c>
      <c r="AG155" s="11">
        <v>23.1876</v>
      </c>
      <c r="AH155" s="11">
        <v>53.926808999999999</v>
      </c>
      <c r="AI155" s="11">
        <v>1025.5260000000001</v>
      </c>
      <c r="AJ155" s="11">
        <v>6.6708999999999996</v>
      </c>
      <c r="AK155" s="10">
        <v>96.665999999999997</v>
      </c>
      <c r="AL155" s="11">
        <v>8.17</v>
      </c>
      <c r="AM155" s="11">
        <v>0.68389999999999995</v>
      </c>
      <c r="AN155" s="11">
        <v>1.0998000000000001</v>
      </c>
      <c r="AO155" s="9">
        <v>5.6</v>
      </c>
    </row>
    <row r="156" spans="1:41" ht="15">
      <c r="A156" s="29" t="s">
        <v>15</v>
      </c>
      <c r="B156" s="33">
        <v>43871</v>
      </c>
      <c r="C156" s="511">
        <v>0.30411469279563885</v>
      </c>
      <c r="D156" s="589" t="s">
        <v>350</v>
      </c>
      <c r="E156" s="9">
        <v>1</v>
      </c>
      <c r="F156" s="116">
        <v>-0.79700000000000004</v>
      </c>
      <c r="G156" s="116">
        <v>2.0099999999999998</v>
      </c>
      <c r="H156" s="116">
        <v>0.872</v>
      </c>
      <c r="I156" s="589" t="s">
        <v>348</v>
      </c>
      <c r="J156" s="643">
        <v>2</v>
      </c>
      <c r="K156" s="589" t="s">
        <v>349</v>
      </c>
      <c r="L156" s="587">
        <v>1</v>
      </c>
      <c r="M156" s="587">
        <v>14.6</v>
      </c>
      <c r="N156" s="587">
        <v>130</v>
      </c>
      <c r="O156" s="643">
        <v>15</v>
      </c>
      <c r="P156" s="643">
        <v>130</v>
      </c>
      <c r="Q156" s="643">
        <v>1.4</v>
      </c>
      <c r="R156" s="589" t="s">
        <v>326</v>
      </c>
      <c r="S156" s="643">
        <v>0.3</v>
      </c>
      <c r="T156" s="643">
        <v>2.7</v>
      </c>
      <c r="U156" s="643">
        <v>0.22</v>
      </c>
      <c r="V156" s="503">
        <f>'[8]KIC20-6_light'!$I$270</f>
        <v>0.14783744577483879</v>
      </c>
      <c r="W156" s="11">
        <v>37.381700000000002</v>
      </c>
      <c r="X156" s="11">
        <v>23.799299999999999</v>
      </c>
      <c r="Y156" s="11">
        <v>54.939968999999998</v>
      </c>
      <c r="Z156" s="11">
        <v>1025.5073</v>
      </c>
      <c r="AA156" s="11">
        <v>6.6604999999999999</v>
      </c>
      <c r="AB156" s="10">
        <v>97.692999999999998</v>
      </c>
      <c r="AC156" s="11">
        <v>8.1929999999999996</v>
      </c>
      <c r="AD156" s="11">
        <v>0.97689999999999999</v>
      </c>
      <c r="AE156" s="11">
        <v>1.2961</v>
      </c>
      <c r="AF156" s="11">
        <v>37.363599999999998</v>
      </c>
      <c r="AG156" s="11">
        <v>23.6861</v>
      </c>
      <c r="AH156" s="11">
        <v>54.796653999999997</v>
      </c>
      <c r="AI156" s="11">
        <v>1025.5695000000001</v>
      </c>
      <c r="AJ156" s="11">
        <v>6.5720999999999998</v>
      </c>
      <c r="AK156" s="10">
        <v>96.197999999999993</v>
      </c>
      <c r="AL156" s="11">
        <v>8.1850000000000005</v>
      </c>
      <c r="AM156" s="11">
        <v>0.88160000000000005</v>
      </c>
      <c r="AN156" s="11">
        <v>2.2065999999999999</v>
      </c>
      <c r="AO156" s="9">
        <v>2.9</v>
      </c>
    </row>
    <row r="157" spans="1:41" ht="15">
      <c r="A157" s="29" t="s">
        <v>15</v>
      </c>
      <c r="B157" s="33">
        <v>43878</v>
      </c>
      <c r="C157" s="511">
        <v>0.31484880132696424</v>
      </c>
      <c r="D157" s="589" t="s">
        <v>350</v>
      </c>
      <c r="E157" s="9">
        <v>1</v>
      </c>
      <c r="F157" s="116">
        <v>-0.35499999999999998</v>
      </c>
      <c r="G157" s="116">
        <v>3.95</v>
      </c>
      <c r="H157" s="116">
        <v>0.68400000000000005</v>
      </c>
      <c r="I157" s="589" t="s">
        <v>348</v>
      </c>
      <c r="J157" s="643">
        <v>4</v>
      </c>
      <c r="K157" s="589" t="s">
        <v>349</v>
      </c>
      <c r="L157" s="587">
        <v>1</v>
      </c>
      <c r="M157" s="587">
        <v>16.399999999999999</v>
      </c>
      <c r="N157" s="587">
        <v>137</v>
      </c>
      <c r="O157" s="643">
        <v>16</v>
      </c>
      <c r="P157" s="643">
        <v>140</v>
      </c>
      <c r="Q157" s="643">
        <v>1.6</v>
      </c>
      <c r="R157" s="589" t="s">
        <v>326</v>
      </c>
      <c r="S157" s="643">
        <v>0.4</v>
      </c>
      <c r="T157" s="643">
        <v>3</v>
      </c>
      <c r="U157" s="643">
        <v>0.26</v>
      </c>
      <c r="V157" s="503">
        <f>'[9]KIC20-7_light'!$I$247</f>
        <v>0.15379729841496007</v>
      </c>
      <c r="W157" s="11">
        <v>37.149799999999999</v>
      </c>
      <c r="X157" s="11">
        <v>23.762499999999999</v>
      </c>
      <c r="Y157" s="11">
        <v>54.597501000000001</v>
      </c>
      <c r="Z157" s="11">
        <v>1025.3420000000001</v>
      </c>
      <c r="AA157" s="11">
        <v>6.6547000000000001</v>
      </c>
      <c r="AB157" s="10">
        <v>97.415000000000006</v>
      </c>
      <c r="AC157" s="11">
        <v>8.17</v>
      </c>
      <c r="AD157" s="11">
        <v>0.88139999999999996</v>
      </c>
      <c r="AE157" s="11">
        <v>1.4975000000000001</v>
      </c>
      <c r="AF157" s="11">
        <v>37.1952</v>
      </c>
      <c r="AG157" s="11">
        <v>23.842099999999999</v>
      </c>
      <c r="AH157" s="11">
        <v>54.748309999999996</v>
      </c>
      <c r="AI157" s="11">
        <v>1025.3964000000001</v>
      </c>
      <c r="AJ157" s="11">
        <v>6.6196000000000002</v>
      </c>
      <c r="AK157" s="10">
        <v>97.06</v>
      </c>
      <c r="AL157" s="11">
        <v>8.1630000000000003</v>
      </c>
      <c r="AM157" s="11">
        <v>1.1254</v>
      </c>
      <c r="AN157" s="11">
        <v>2.3180999999999998</v>
      </c>
      <c r="AO157" s="9">
        <v>4.0999999999999996</v>
      </c>
    </row>
    <row r="158" spans="1:41" ht="15">
      <c r="A158" s="29" t="s">
        <v>15</v>
      </c>
      <c r="B158" s="33">
        <v>43885</v>
      </c>
      <c r="C158" s="511">
        <v>0.97604149436065191</v>
      </c>
      <c r="D158" s="643">
        <v>1</v>
      </c>
      <c r="E158" s="9">
        <v>1</v>
      </c>
      <c r="F158" s="116">
        <v>0.38400000000000001</v>
      </c>
      <c r="G158" s="116">
        <v>3.73</v>
      </c>
      <c r="H158" s="116">
        <v>1.5</v>
      </c>
      <c r="I158" s="589" t="s">
        <v>348</v>
      </c>
      <c r="J158" s="643">
        <v>4</v>
      </c>
      <c r="K158" s="589" t="s">
        <v>349</v>
      </c>
      <c r="L158" s="587">
        <v>1</v>
      </c>
      <c r="M158" s="587">
        <v>15.1</v>
      </c>
      <c r="N158" s="587">
        <v>125</v>
      </c>
      <c r="O158" s="643">
        <v>15</v>
      </c>
      <c r="P158" s="643">
        <v>120</v>
      </c>
      <c r="Q158" s="643">
        <v>0.9</v>
      </c>
      <c r="R158" s="589" t="s">
        <v>326</v>
      </c>
      <c r="S158" s="643">
        <v>0.2</v>
      </c>
      <c r="T158" s="643">
        <v>2.7</v>
      </c>
      <c r="U158" s="643">
        <v>0.19</v>
      </c>
      <c r="V158" s="503">
        <f>'[10]KIC20-8_lights'!$I$216</f>
        <v>0.11048359547459768</v>
      </c>
      <c r="W158" s="11">
        <v>37.139200000000002</v>
      </c>
      <c r="X158" s="11">
        <v>24.069199999999999</v>
      </c>
      <c r="Y158" s="11">
        <v>54.919122999999999</v>
      </c>
      <c r="Z158" s="11">
        <v>1025.2428</v>
      </c>
      <c r="AA158" s="11">
        <v>6.5153999999999996</v>
      </c>
      <c r="AB158" s="10">
        <v>95.873999999999995</v>
      </c>
      <c r="AC158" s="11">
        <v>8.1189999999999998</v>
      </c>
      <c r="AD158" s="11">
        <v>0.69450000000000001</v>
      </c>
      <c r="AE158" s="11">
        <v>1.214</v>
      </c>
      <c r="AF158" s="11">
        <v>37.126899999999999</v>
      </c>
      <c r="AG158" s="11">
        <v>24.004999999999999</v>
      </c>
      <c r="AH158" s="11">
        <v>54.837245000000003</v>
      </c>
      <c r="AI158" s="11">
        <v>1025.2963</v>
      </c>
      <c r="AJ158" s="11">
        <v>6.5164999999999997</v>
      </c>
      <c r="AK158" s="10">
        <v>95.777000000000001</v>
      </c>
      <c r="AL158" s="11">
        <v>8.1210000000000004</v>
      </c>
      <c r="AM158" s="11">
        <v>1.2253000000000001</v>
      </c>
      <c r="AN158" s="11">
        <v>1.4072</v>
      </c>
      <c r="AO158" s="9">
        <v>5</v>
      </c>
    </row>
    <row r="159" spans="1:41" ht="15">
      <c r="A159" s="29" t="s">
        <v>15</v>
      </c>
      <c r="B159" s="33">
        <v>43892</v>
      </c>
      <c r="C159" s="511">
        <v>0.54926331855899546</v>
      </c>
      <c r="D159" s="643">
        <v>0.5</v>
      </c>
      <c r="E159" s="9">
        <v>1</v>
      </c>
      <c r="F159" s="116">
        <v>0.217</v>
      </c>
      <c r="G159" s="116">
        <v>2.59</v>
      </c>
      <c r="H159" s="116">
        <v>1.59</v>
      </c>
      <c r="I159" s="589" t="s">
        <v>348</v>
      </c>
      <c r="J159" s="643">
        <v>3</v>
      </c>
      <c r="K159" s="589" t="s">
        <v>349</v>
      </c>
      <c r="L159" s="587">
        <v>1</v>
      </c>
      <c r="M159" s="587">
        <v>15.3</v>
      </c>
      <c r="N159" s="587">
        <v>123</v>
      </c>
      <c r="O159" s="643">
        <v>15</v>
      </c>
      <c r="P159" s="643">
        <v>120</v>
      </c>
      <c r="Q159" s="643">
        <v>1.2</v>
      </c>
      <c r="R159" s="589" t="s">
        <v>326</v>
      </c>
      <c r="S159" s="643">
        <v>0.3</v>
      </c>
      <c r="T159" s="643">
        <v>1.4</v>
      </c>
      <c r="U159" s="643">
        <v>0.17</v>
      </c>
      <c r="V159" s="503">
        <f>'[11]KIC20-9_light'!$I$212</f>
        <v>0.11654938717800536</v>
      </c>
      <c r="W159" s="11">
        <v>36.894500000000001</v>
      </c>
      <c r="X159" s="11">
        <v>23.343299999999999</v>
      </c>
      <c r="Y159" s="11">
        <v>53.810011000000003</v>
      </c>
      <c r="Z159" s="11">
        <v>1025.2736</v>
      </c>
      <c r="AA159" s="11">
        <v>6.71</v>
      </c>
      <c r="AB159" s="10">
        <v>97.372</v>
      </c>
      <c r="AC159" s="11">
        <v>8.1419999999999995</v>
      </c>
      <c r="AD159" s="11">
        <v>0.23630000000000001</v>
      </c>
      <c r="AE159" s="11">
        <v>1.2739</v>
      </c>
      <c r="AF159" s="11">
        <v>36.954099999999997</v>
      </c>
      <c r="AG159" s="11">
        <v>23.295100000000001</v>
      </c>
      <c r="AH159" s="11">
        <v>53.839146</v>
      </c>
      <c r="AI159" s="11">
        <v>1025.375</v>
      </c>
      <c r="AJ159" s="11">
        <v>6.6467000000000001</v>
      </c>
      <c r="AK159" s="10">
        <v>96.406000000000006</v>
      </c>
      <c r="AL159" s="11">
        <v>8.1470000000000002</v>
      </c>
      <c r="AM159" s="11">
        <v>0.38269999999999998</v>
      </c>
      <c r="AN159" s="11">
        <v>1.7593000000000001</v>
      </c>
      <c r="AO159" s="9">
        <v>6</v>
      </c>
    </row>
    <row r="160" spans="1:41" ht="15">
      <c r="A160" s="29" t="s">
        <v>15</v>
      </c>
      <c r="B160" s="33">
        <v>43899</v>
      </c>
      <c r="C160" s="532">
        <v>0.76733668003242306</v>
      </c>
      <c r="D160" s="643">
        <v>0.8</v>
      </c>
      <c r="E160" s="9">
        <v>1</v>
      </c>
      <c r="F160" s="116">
        <v>-0.60099999999999998</v>
      </c>
      <c r="G160" s="116">
        <v>2.96</v>
      </c>
      <c r="H160" s="116">
        <v>0.89100000000000001</v>
      </c>
      <c r="I160" s="589" t="s">
        <v>348</v>
      </c>
      <c r="J160" s="643">
        <v>3</v>
      </c>
      <c r="K160" s="589" t="s">
        <v>349</v>
      </c>
      <c r="L160" s="587">
        <v>1</v>
      </c>
      <c r="M160" s="587">
        <v>14.1</v>
      </c>
      <c r="N160" s="587">
        <v>113</v>
      </c>
      <c r="O160" s="643">
        <v>14</v>
      </c>
      <c r="P160" s="643">
        <v>110</v>
      </c>
      <c r="Q160" s="643">
        <v>1.2</v>
      </c>
      <c r="R160" s="589" t="s">
        <v>326</v>
      </c>
      <c r="S160" s="643">
        <v>0.2</v>
      </c>
      <c r="T160" s="643">
        <v>1.7</v>
      </c>
      <c r="U160" s="643">
        <v>0.17</v>
      </c>
      <c r="V160" s="503">
        <f>'[12]KIC20-10 light'!$I$124</f>
        <v>8.4599355749497507E-2</v>
      </c>
      <c r="W160" s="11">
        <v>37.120199999999997</v>
      </c>
      <c r="X160" s="11">
        <v>23.807099999999998</v>
      </c>
      <c r="Y160" s="11">
        <v>54.607675999999998</v>
      </c>
      <c r="Z160" s="11">
        <v>1025.3063999999999</v>
      </c>
      <c r="AA160" s="11">
        <v>6.8044000000000002</v>
      </c>
      <c r="AB160" s="10">
        <v>99.667000000000002</v>
      </c>
      <c r="AC160" s="11">
        <v>8.1470000000000002</v>
      </c>
      <c r="AD160" s="11">
        <v>0.3427</v>
      </c>
      <c r="AE160" s="11">
        <v>1.4533</v>
      </c>
      <c r="AF160" s="11">
        <v>37.150100000000002</v>
      </c>
      <c r="AG160" s="11">
        <v>23.732299999999999</v>
      </c>
      <c r="AH160" s="11">
        <v>54.569522999999997</v>
      </c>
      <c r="AI160" s="11">
        <v>1025.395</v>
      </c>
      <c r="AJ160" s="11">
        <v>6.8369999999999997</v>
      </c>
      <c r="AK160" s="10">
        <v>100.032</v>
      </c>
      <c r="AL160" s="11">
        <v>8.1560000000000006</v>
      </c>
      <c r="AM160" s="11">
        <v>0.83209999999999995</v>
      </c>
      <c r="AN160" s="11">
        <v>1.5354000000000001</v>
      </c>
      <c r="AO160" s="9">
        <v>6.7</v>
      </c>
    </row>
    <row r="161" spans="1:41" ht="15">
      <c r="A161" s="29" t="s">
        <v>15</v>
      </c>
      <c r="B161" s="33">
        <v>43906</v>
      </c>
      <c r="C161" s="532">
        <v>0.94690455584038513</v>
      </c>
      <c r="D161" s="643">
        <v>0.9</v>
      </c>
      <c r="E161" s="9">
        <v>1</v>
      </c>
      <c r="F161" s="116">
        <v>-0.47</v>
      </c>
      <c r="G161" s="116">
        <v>2.67</v>
      </c>
      <c r="H161" s="116">
        <v>1.47</v>
      </c>
      <c r="I161" s="589" t="s">
        <v>348</v>
      </c>
      <c r="J161" s="643">
        <v>3</v>
      </c>
      <c r="K161" s="589" t="s">
        <v>349</v>
      </c>
      <c r="L161" s="587">
        <v>1</v>
      </c>
      <c r="M161" s="587">
        <v>13.3</v>
      </c>
      <c r="N161" s="587">
        <v>100</v>
      </c>
      <c r="O161" s="643">
        <v>13</v>
      </c>
      <c r="P161" s="643">
        <v>100</v>
      </c>
      <c r="Q161" s="643">
        <v>0.6</v>
      </c>
      <c r="R161" s="589" t="s">
        <v>326</v>
      </c>
      <c r="S161" s="643">
        <v>0.1</v>
      </c>
      <c r="T161" s="643">
        <v>0.9</v>
      </c>
      <c r="U161" s="643">
        <v>0.1</v>
      </c>
      <c r="V161" s="503">
        <f>'[13]KIC20-11_LIght'!$I$262</f>
        <v>7.9411188825553494E-2</v>
      </c>
      <c r="W161" s="11">
        <v>36.748399999999997</v>
      </c>
      <c r="X161" s="11">
        <v>23.523099999999999</v>
      </c>
      <c r="Y161" s="11">
        <v>53.815114999999999</v>
      </c>
      <c r="Z161" s="11">
        <v>1025.1098999999999</v>
      </c>
      <c r="AA161" s="11">
        <v>6.5644</v>
      </c>
      <c r="AB161" s="11">
        <v>95.474999999999994</v>
      </c>
      <c r="AC161" s="11">
        <v>8.1460000000000008</v>
      </c>
      <c r="AD161" s="11">
        <v>0.29499999999999998</v>
      </c>
      <c r="AE161" s="11">
        <v>0.97909999999999997</v>
      </c>
      <c r="AF161" s="11">
        <v>37.132199999999997</v>
      </c>
      <c r="AG161" s="11">
        <v>23.753599999999999</v>
      </c>
      <c r="AH161" s="11">
        <v>54.569597999999999</v>
      </c>
      <c r="AI161" s="11">
        <v>1025.3767</v>
      </c>
      <c r="AJ161" s="11">
        <v>6.0654000000000003</v>
      </c>
      <c r="AK161" s="10">
        <v>88.766000000000005</v>
      </c>
      <c r="AL161" s="11">
        <v>8.125</v>
      </c>
      <c r="AM161" s="11">
        <v>0.2576</v>
      </c>
      <c r="AN161" s="11">
        <v>1.1334</v>
      </c>
      <c r="AO161" s="9">
        <v>9.6</v>
      </c>
    </row>
    <row r="162" spans="1:41" ht="15">
      <c r="A162" s="29" t="s">
        <v>15</v>
      </c>
      <c r="B162" s="33">
        <v>43920</v>
      </c>
      <c r="C162" s="532">
        <v>0.35753131162022467</v>
      </c>
      <c r="D162" s="589" t="s">
        <v>350</v>
      </c>
      <c r="E162" s="9">
        <v>1</v>
      </c>
      <c r="F162" s="116">
        <v>-0.56000000000000005</v>
      </c>
      <c r="G162" s="116">
        <v>3.35</v>
      </c>
      <c r="H162" s="116">
        <v>1.66</v>
      </c>
      <c r="I162" s="589" t="s">
        <v>348</v>
      </c>
      <c r="J162" s="643">
        <v>3</v>
      </c>
      <c r="K162" s="589" t="s">
        <v>349</v>
      </c>
      <c r="L162" s="587">
        <v>1</v>
      </c>
      <c r="M162" s="587">
        <v>14.1</v>
      </c>
      <c r="N162" s="587">
        <v>131</v>
      </c>
      <c r="O162" s="643">
        <v>14</v>
      </c>
      <c r="P162" s="643">
        <v>130</v>
      </c>
      <c r="Q162" s="643">
        <v>0.8</v>
      </c>
      <c r="R162" s="589" t="s">
        <v>326</v>
      </c>
      <c r="S162" s="643">
        <v>0.1</v>
      </c>
      <c r="T162" s="643">
        <v>1.4</v>
      </c>
      <c r="U162" s="643">
        <v>0.14000000000000001</v>
      </c>
      <c r="V162" s="503">
        <f>'[14]KIC20-12_light'!$I$197</f>
        <v>9.1284717429124446E-2</v>
      </c>
      <c r="W162" s="11">
        <v>36.720300000000002</v>
      </c>
      <c r="X162" s="11">
        <v>22.482700000000001</v>
      </c>
      <c r="Y162" s="11">
        <v>52.657601</v>
      </c>
      <c r="Z162" s="11">
        <v>1025.3897999999999</v>
      </c>
      <c r="AA162" s="11">
        <v>6.7610999999999999</v>
      </c>
      <c r="AB162" s="10">
        <v>96.554000000000002</v>
      </c>
      <c r="AC162" s="11">
        <v>8.1999999999999993</v>
      </c>
      <c r="AD162" s="11">
        <v>0.28439999999999999</v>
      </c>
      <c r="AE162" s="11">
        <v>1.0446</v>
      </c>
      <c r="AF162" s="11">
        <v>36.727899999999998</v>
      </c>
      <c r="AG162" s="11">
        <v>22.462299999999999</v>
      </c>
      <c r="AH162" s="11">
        <v>52.649951000000001</v>
      </c>
      <c r="AI162" s="11">
        <v>1025.4467999999999</v>
      </c>
      <c r="AJ162" s="11">
        <v>6.7363</v>
      </c>
      <c r="AK162" s="10">
        <v>96.17</v>
      </c>
      <c r="AL162" s="11">
        <v>8.1959999999999997</v>
      </c>
      <c r="AM162" s="11">
        <v>0.39179999999999998</v>
      </c>
      <c r="AN162" s="11">
        <v>1.2925</v>
      </c>
      <c r="AO162" s="9">
        <v>5.7</v>
      </c>
    </row>
    <row r="163" spans="1:41" ht="15">
      <c r="A163" s="29" t="s">
        <v>16</v>
      </c>
      <c r="B163" s="33">
        <v>43801</v>
      </c>
      <c r="C163" s="511">
        <v>0.31162595758469719</v>
      </c>
      <c r="D163" s="589" t="s">
        <v>350</v>
      </c>
      <c r="E163" s="31">
        <v>1</v>
      </c>
      <c r="F163" s="9">
        <v>0.79600000000000004</v>
      </c>
      <c r="G163" s="9">
        <v>3.71</v>
      </c>
      <c r="H163" s="9">
        <v>0.63100000000000001</v>
      </c>
      <c r="I163" s="589" t="s">
        <v>348</v>
      </c>
      <c r="J163" s="643">
        <v>4</v>
      </c>
      <c r="K163" s="589" t="s">
        <v>349</v>
      </c>
      <c r="L163" s="587">
        <v>1</v>
      </c>
      <c r="M163" s="587">
        <v>13.3</v>
      </c>
      <c r="N163" s="587">
        <v>124</v>
      </c>
      <c r="O163" s="643">
        <v>13</v>
      </c>
      <c r="P163" s="643">
        <v>120</v>
      </c>
      <c r="Q163" s="643">
        <v>0.4</v>
      </c>
      <c r="R163" s="589" t="s">
        <v>326</v>
      </c>
      <c r="S163" s="589" t="s">
        <v>326</v>
      </c>
      <c r="T163" s="32"/>
      <c r="U163" s="32"/>
      <c r="V163" s="503">
        <v>7.2603883987851114E-2</v>
      </c>
      <c r="W163" s="11">
        <v>36.095700000000001</v>
      </c>
      <c r="X163" s="11">
        <v>22.015999999999998</v>
      </c>
      <c r="Y163" s="11">
        <v>51.368192999999998</v>
      </c>
      <c r="Z163" s="11">
        <v>1025.0496000000001</v>
      </c>
      <c r="AA163" s="11">
        <v>7.1224999999999996</v>
      </c>
      <c r="AB163" s="10">
        <v>100.51600000000001</v>
      </c>
      <c r="AC163" s="11">
        <v>8.1340000000000003</v>
      </c>
      <c r="AD163" s="11">
        <v>0.34370000000000001</v>
      </c>
      <c r="AE163" s="11">
        <v>0.56689999999999996</v>
      </c>
      <c r="AF163" s="11">
        <v>36.080399999999997</v>
      </c>
      <c r="AG163" s="11">
        <v>21.036000000000001</v>
      </c>
      <c r="AH163" s="11">
        <v>50.325512000000003</v>
      </c>
      <c r="AI163" s="11">
        <v>1025.3907999999999</v>
      </c>
      <c r="AJ163" s="11">
        <v>7.1696</v>
      </c>
      <c r="AK163" s="10">
        <v>99.417000000000002</v>
      </c>
      <c r="AL163" s="11">
        <v>8.1349999999999998</v>
      </c>
      <c r="AM163" s="11">
        <v>0.89470000000000005</v>
      </c>
      <c r="AN163" s="11">
        <v>1.4863999999999999</v>
      </c>
      <c r="AO163" s="11">
        <v>9.6999999999999993</v>
      </c>
    </row>
    <row r="164" spans="1:41" ht="15">
      <c r="A164" s="29" t="s">
        <v>16</v>
      </c>
      <c r="B164" s="33">
        <v>43808</v>
      </c>
      <c r="C164" s="511">
        <v>0.18430814042883537</v>
      </c>
      <c r="D164" s="589" t="s">
        <v>350</v>
      </c>
      <c r="E164" s="9">
        <v>1</v>
      </c>
      <c r="F164" s="116">
        <v>0.27200000000000002</v>
      </c>
      <c r="G164" s="116">
        <v>3.1</v>
      </c>
      <c r="H164" s="116">
        <v>0.99399999999999999</v>
      </c>
      <c r="I164" s="589" t="s">
        <v>348</v>
      </c>
      <c r="J164" s="643">
        <v>3</v>
      </c>
      <c r="K164" s="589" t="s">
        <v>349</v>
      </c>
      <c r="L164" s="587">
        <v>1</v>
      </c>
      <c r="M164" s="587">
        <v>14.4</v>
      </c>
      <c r="N164" s="587">
        <v>118</v>
      </c>
      <c r="O164" s="643">
        <v>14</v>
      </c>
      <c r="P164" s="643">
        <v>120</v>
      </c>
      <c r="Q164" s="643">
        <v>0.5</v>
      </c>
      <c r="R164" s="589" t="s">
        <v>326</v>
      </c>
      <c r="S164" s="643">
        <v>0.1</v>
      </c>
      <c r="T164" s="32"/>
      <c r="U164" s="32"/>
      <c r="V164" s="503">
        <f>'[2]KIC19-14_light'!$I$1831</f>
        <v>7.9611687920970703E-2</v>
      </c>
      <c r="W164" s="11">
        <v>36.140700000000002</v>
      </c>
      <c r="X164" s="11">
        <v>22.611699999999999</v>
      </c>
      <c r="Y164" s="11">
        <v>52.055453999999997</v>
      </c>
      <c r="Z164" s="11">
        <v>1024.9123999999999</v>
      </c>
      <c r="AA164" s="11">
        <v>7.0662000000000003</v>
      </c>
      <c r="AB164" s="10">
        <v>100.79900000000001</v>
      </c>
      <c r="AC164" s="11">
        <v>8.1639999999999997</v>
      </c>
      <c r="AD164" s="11">
        <v>0.35260000000000002</v>
      </c>
      <c r="AE164" s="11">
        <v>0.63300000000000001</v>
      </c>
      <c r="AF164" s="11">
        <v>36.131900000000002</v>
      </c>
      <c r="AG164" s="11">
        <v>21.960100000000001</v>
      </c>
      <c r="AH164" s="11">
        <v>51.363112999999998</v>
      </c>
      <c r="AI164" s="11">
        <v>1025.1741</v>
      </c>
      <c r="AJ164" s="11">
        <v>7.0602</v>
      </c>
      <c r="AK164" s="10">
        <v>99.558000000000007</v>
      </c>
      <c r="AL164" s="11">
        <v>8.157</v>
      </c>
      <c r="AM164" s="11">
        <v>0.79690000000000005</v>
      </c>
      <c r="AN164" s="11">
        <v>1.7209000000000001</v>
      </c>
      <c r="AO164" s="9">
        <v>5</v>
      </c>
    </row>
    <row r="165" spans="1:41" ht="15">
      <c r="A165" s="29" t="s">
        <v>16</v>
      </c>
      <c r="B165" s="33">
        <v>43815</v>
      </c>
      <c r="C165" s="511">
        <v>0.14528441890472144</v>
      </c>
      <c r="D165" s="589" t="s">
        <v>350</v>
      </c>
      <c r="E165" s="9">
        <v>1</v>
      </c>
      <c r="F165" s="116">
        <v>-0.83299999999999996</v>
      </c>
      <c r="G165" s="116">
        <v>4.2699999999999996</v>
      </c>
      <c r="H165" s="116">
        <v>2.0299999999999998</v>
      </c>
      <c r="I165" s="589" t="s">
        <v>348</v>
      </c>
      <c r="J165" s="643">
        <v>4</v>
      </c>
      <c r="K165" s="643">
        <v>2</v>
      </c>
      <c r="L165" s="587">
        <v>1</v>
      </c>
      <c r="M165" s="587">
        <v>12.3</v>
      </c>
      <c r="N165" s="587">
        <v>93.9</v>
      </c>
      <c r="O165" s="643">
        <v>12</v>
      </c>
      <c r="P165" s="643">
        <v>90</v>
      </c>
      <c r="Q165" s="643">
        <v>0.3</v>
      </c>
      <c r="R165" s="589" t="s">
        <v>326</v>
      </c>
      <c r="S165" s="589" t="s">
        <v>326</v>
      </c>
      <c r="T165" s="32"/>
      <c r="U165" s="32"/>
      <c r="V165" s="503">
        <f>'[15]KIC19-15_light'!$I$1663</f>
        <v>7.4981406971947301E-2</v>
      </c>
      <c r="W165" s="11">
        <v>36.238</v>
      </c>
      <c r="X165" s="11">
        <v>23.7242</v>
      </c>
      <c r="Y165" s="11">
        <v>53.366267999999998</v>
      </c>
      <c r="Z165" s="11">
        <v>1024.6637000000001</v>
      </c>
      <c r="AA165" s="11">
        <v>7.0353000000000003</v>
      </c>
      <c r="AB165" s="10">
        <v>102.379</v>
      </c>
      <c r="AC165" s="11">
        <v>8.1219999999999999</v>
      </c>
      <c r="AD165" s="11">
        <v>0.22</v>
      </c>
      <c r="AE165" s="11">
        <v>0.4718</v>
      </c>
      <c r="AF165" s="11">
        <v>36.197600000000001</v>
      </c>
      <c r="AG165" s="11">
        <v>22.937799999999999</v>
      </c>
      <c r="AH165" s="11">
        <v>52.483424999999997</v>
      </c>
      <c r="AI165" s="11">
        <v>1024.9450999999999</v>
      </c>
      <c r="AJ165" s="11">
        <v>7.1277999999999997</v>
      </c>
      <c r="AK165" s="10">
        <v>102.295</v>
      </c>
      <c r="AL165" s="11">
        <v>8.1159999999999997</v>
      </c>
      <c r="AM165" s="11">
        <v>1.5878000000000001</v>
      </c>
      <c r="AN165" s="11">
        <v>2.0341</v>
      </c>
      <c r="AO165" s="9">
        <v>10.5</v>
      </c>
    </row>
    <row r="166" spans="1:41" ht="15">
      <c r="A166" s="29" t="s">
        <v>16</v>
      </c>
      <c r="B166" s="33">
        <v>43822</v>
      </c>
      <c r="C166" s="511">
        <v>0.48587960356924237</v>
      </c>
      <c r="D166" s="589" t="s">
        <v>350</v>
      </c>
      <c r="E166" s="9">
        <v>1</v>
      </c>
      <c r="F166" s="116">
        <v>-9.8599999999999993E-2</v>
      </c>
      <c r="G166" s="116">
        <v>4.51</v>
      </c>
      <c r="H166" s="116">
        <v>0.74</v>
      </c>
      <c r="I166" s="589" t="s">
        <v>348</v>
      </c>
      <c r="J166" s="643">
        <v>5</v>
      </c>
      <c r="K166" s="589" t="s">
        <v>349</v>
      </c>
      <c r="L166" s="587">
        <v>1</v>
      </c>
      <c r="M166" s="587">
        <v>13.3</v>
      </c>
      <c r="N166" s="587">
        <v>104</v>
      </c>
      <c r="O166" s="643">
        <v>13</v>
      </c>
      <c r="P166" s="643">
        <v>100</v>
      </c>
      <c r="Q166" s="643">
        <v>0.8</v>
      </c>
      <c r="R166" s="589" t="s">
        <v>326</v>
      </c>
      <c r="S166" s="643">
        <v>0.2</v>
      </c>
      <c r="T166" s="32"/>
      <c r="U166" s="32"/>
      <c r="V166" s="503">
        <f>'[3]KIC19-16_LIGHT'!$I$1203</f>
        <v>9.2067778940389214E-2</v>
      </c>
      <c r="W166" s="11">
        <v>36.357199999999999</v>
      </c>
      <c r="X166" s="11">
        <v>23.8657</v>
      </c>
      <c r="Y166" s="11">
        <v>53.673617</v>
      </c>
      <c r="Z166" s="11">
        <v>1024.7103</v>
      </c>
      <c r="AA166" s="11">
        <v>6.7561999999999998</v>
      </c>
      <c r="AB166" s="10">
        <v>98.625</v>
      </c>
      <c r="AC166" s="11">
        <v>8.1479999999999997</v>
      </c>
      <c r="AD166" s="11">
        <v>0.42699999999999999</v>
      </c>
      <c r="AE166" s="11">
        <v>0.61260000000000003</v>
      </c>
      <c r="AF166" s="11">
        <v>36.3367</v>
      </c>
      <c r="AG166" s="11">
        <v>23.549700000000001</v>
      </c>
      <c r="AH166" s="11">
        <v>53.316667000000002</v>
      </c>
      <c r="AI166" s="11">
        <v>1024.8711000000001</v>
      </c>
      <c r="AJ166" s="11">
        <v>6.6459999999999999</v>
      </c>
      <c r="AK166" s="10">
        <v>96.477999999999994</v>
      </c>
      <c r="AL166" s="11">
        <v>8.1379999999999999</v>
      </c>
      <c r="AM166" s="11">
        <v>1.6564000000000001</v>
      </c>
      <c r="AN166" s="11">
        <v>1.7343</v>
      </c>
      <c r="AO166" s="9">
        <v>5.5</v>
      </c>
    </row>
    <row r="167" spans="1:41" ht="15">
      <c r="A167" s="29" t="s">
        <v>16</v>
      </c>
      <c r="B167" s="33">
        <v>43836</v>
      </c>
      <c r="C167" s="511">
        <v>0.43940307147441715</v>
      </c>
      <c r="D167" s="589" t="s">
        <v>350</v>
      </c>
      <c r="E167" s="31">
        <v>1</v>
      </c>
      <c r="F167" s="116">
        <v>0.23</v>
      </c>
      <c r="G167" s="116">
        <v>3.29</v>
      </c>
      <c r="H167" s="116">
        <v>0.68799999999999994</v>
      </c>
      <c r="I167" s="589" t="s">
        <v>348</v>
      </c>
      <c r="J167" s="643">
        <v>3</v>
      </c>
      <c r="K167" s="589" t="s">
        <v>349</v>
      </c>
      <c r="L167" s="587">
        <v>1</v>
      </c>
      <c r="M167" s="587">
        <v>12.6</v>
      </c>
      <c r="N167" s="587">
        <v>97.6</v>
      </c>
      <c r="O167" s="643">
        <v>13</v>
      </c>
      <c r="P167" s="643">
        <v>100</v>
      </c>
      <c r="Q167" s="643">
        <v>0.3</v>
      </c>
      <c r="R167" s="589" t="s">
        <v>326</v>
      </c>
      <c r="S167" s="643">
        <v>0.1</v>
      </c>
      <c r="T167" s="32"/>
      <c r="U167" s="32"/>
      <c r="V167" s="503">
        <f>'[4]KIC20-1_light'!$I$1525</f>
        <v>7.4077724779960344E-2</v>
      </c>
      <c r="W167" s="11">
        <v>36.657600000000002</v>
      </c>
      <c r="X167" s="11">
        <v>22.964400000000001</v>
      </c>
      <c r="Y167" s="11">
        <v>53.095135999999997</v>
      </c>
      <c r="Z167" s="11">
        <v>1025.2031999999999</v>
      </c>
      <c r="AA167" s="11">
        <v>6.8789999999999996</v>
      </c>
      <c r="AB167" s="10">
        <v>99.033000000000001</v>
      </c>
      <c r="AC167" s="11">
        <v>8.1869999999999994</v>
      </c>
      <c r="AD167" s="11">
        <v>0.16889999999999999</v>
      </c>
      <c r="AE167" s="11">
        <v>0.40479999999999999</v>
      </c>
      <c r="AF167" s="11">
        <v>36.691899999999997</v>
      </c>
      <c r="AG167" s="11">
        <v>22.499099999999999</v>
      </c>
      <c r="AH167" s="11">
        <v>52.647595000000003</v>
      </c>
      <c r="AI167" s="11">
        <v>1025.4464</v>
      </c>
      <c r="AJ167" s="11">
        <v>6.7987000000000002</v>
      </c>
      <c r="AK167" s="10">
        <v>97.102999999999994</v>
      </c>
      <c r="AL167" s="11">
        <v>8.1820000000000004</v>
      </c>
      <c r="AM167" s="11">
        <v>1.0311999999999999</v>
      </c>
      <c r="AN167" s="11">
        <v>1.7814000000000001</v>
      </c>
      <c r="AO167" s="11">
        <v>10.8</v>
      </c>
    </row>
    <row r="168" spans="1:41" ht="15">
      <c r="A168" s="29" t="s">
        <v>16</v>
      </c>
      <c r="B168" s="33">
        <v>43843</v>
      </c>
      <c r="C168" s="511">
        <v>0.28801103674519679</v>
      </c>
      <c r="D168" s="589" t="s">
        <v>350</v>
      </c>
      <c r="E168" s="31">
        <v>1</v>
      </c>
      <c r="F168" s="116">
        <v>0.82299999999999995</v>
      </c>
      <c r="G168" s="116">
        <v>2.87</v>
      </c>
      <c r="H168" s="116">
        <v>-0.115</v>
      </c>
      <c r="I168" s="589" t="s">
        <v>348</v>
      </c>
      <c r="J168" s="643">
        <v>3</v>
      </c>
      <c r="K168" s="589" t="s">
        <v>349</v>
      </c>
      <c r="L168" s="587">
        <v>1</v>
      </c>
      <c r="M168" s="587">
        <v>13.3</v>
      </c>
      <c r="N168" s="587">
        <v>97.4</v>
      </c>
      <c r="O168" s="643">
        <v>13</v>
      </c>
      <c r="P168" s="643">
        <v>100</v>
      </c>
      <c r="Q168" s="643">
        <v>0.7</v>
      </c>
      <c r="R168" s="589" t="s">
        <v>326</v>
      </c>
      <c r="S168" s="643">
        <v>0.1</v>
      </c>
      <c r="T168" s="32"/>
      <c r="U168" s="32"/>
      <c r="V168" s="503">
        <f>'[5]KIC20-2_light'!$I$1333</f>
        <v>7.9805982864267488E-2</v>
      </c>
      <c r="W168" s="11">
        <v>36.808799999999998</v>
      </c>
      <c r="X168" s="11">
        <v>23.070599999999999</v>
      </c>
      <c r="Y168" s="11">
        <v>53.404158000000002</v>
      </c>
      <c r="Z168" s="11">
        <v>1025.287</v>
      </c>
      <c r="AA168" s="11">
        <v>6.8738000000000001</v>
      </c>
      <c r="AB168" s="10">
        <v>99.228999999999999</v>
      </c>
      <c r="AC168" s="612"/>
      <c r="AD168" s="11">
        <v>0.37709999999999999</v>
      </c>
      <c r="AE168" s="11">
        <v>0.72399999999999998</v>
      </c>
      <c r="AF168" s="11">
        <v>36.807099999999998</v>
      </c>
      <c r="AG168" s="11">
        <v>22.7927</v>
      </c>
      <c r="AH168" s="11">
        <v>53.110505000000003</v>
      </c>
      <c r="AI168" s="11">
        <v>1025.4486999999999</v>
      </c>
      <c r="AJ168" s="11">
        <v>6.7929000000000004</v>
      </c>
      <c r="AK168" s="10">
        <v>97.585999999999999</v>
      </c>
      <c r="AL168" s="612"/>
      <c r="AM168" s="11">
        <v>0.96930000000000005</v>
      </c>
      <c r="AN168" s="11">
        <v>1.5682</v>
      </c>
      <c r="AO168" s="9">
        <v>4.5</v>
      </c>
    </row>
    <row r="169" spans="1:41" ht="15">
      <c r="A169" s="29" t="s">
        <v>16</v>
      </c>
      <c r="B169" s="33">
        <v>43850</v>
      </c>
      <c r="C169" s="511">
        <v>0.26031353528481577</v>
      </c>
      <c r="D169" s="589" t="s">
        <v>350</v>
      </c>
      <c r="E169" s="9">
        <v>1</v>
      </c>
      <c r="F169" s="116">
        <v>-0.998</v>
      </c>
      <c r="G169" s="116">
        <v>2.5</v>
      </c>
      <c r="H169" s="116">
        <v>0.245</v>
      </c>
      <c r="I169" s="589" t="s">
        <v>348</v>
      </c>
      <c r="J169" s="643">
        <v>2</v>
      </c>
      <c r="K169" s="589" t="s">
        <v>349</v>
      </c>
      <c r="L169" s="587">
        <v>1</v>
      </c>
      <c r="M169" s="587">
        <v>13.4</v>
      </c>
      <c r="N169" s="587">
        <v>123</v>
      </c>
      <c r="O169" s="643">
        <v>13</v>
      </c>
      <c r="P169" s="643">
        <v>120</v>
      </c>
      <c r="Q169" s="643">
        <v>0.7</v>
      </c>
      <c r="R169" s="589" t="s">
        <v>326</v>
      </c>
      <c r="S169" s="643">
        <v>0.2</v>
      </c>
      <c r="T169" s="32"/>
      <c r="U169" s="32"/>
      <c r="V169" s="503">
        <v>0.10067562845931657</v>
      </c>
      <c r="W169" s="11">
        <v>36.978000000000002</v>
      </c>
      <c r="X169" s="11">
        <v>23.855499999999999</v>
      </c>
      <c r="Y169" s="11">
        <v>54.474902999999998</v>
      </c>
      <c r="Z169" s="11">
        <v>1025.1846</v>
      </c>
      <c r="AA169" s="11">
        <v>6.9111000000000002</v>
      </c>
      <c r="AB169" s="11">
        <v>101.23</v>
      </c>
      <c r="AC169" s="612"/>
      <c r="AD169" s="11">
        <v>0.65469999999999995</v>
      </c>
      <c r="AE169" s="11">
        <v>0.74399999999999999</v>
      </c>
      <c r="AF169" s="11">
        <v>36.952100000000002</v>
      </c>
      <c r="AG169" s="11">
        <v>23.405899999999999</v>
      </c>
      <c r="AH169" s="11">
        <v>53.960912999999998</v>
      </c>
      <c r="AI169" s="11">
        <v>1025.3814</v>
      </c>
      <c r="AJ169" s="11">
        <v>6.7872000000000003</v>
      </c>
      <c r="AK169" s="10">
        <v>98.632999999999996</v>
      </c>
      <c r="AL169" s="612"/>
      <c r="AM169" s="11">
        <v>3.1768000000000001</v>
      </c>
      <c r="AN169" s="11">
        <v>2.5171999999999999</v>
      </c>
      <c r="AO169" s="9">
        <v>4.4000000000000004</v>
      </c>
    </row>
    <row r="170" spans="1:41" ht="15">
      <c r="A170" s="29" t="s">
        <v>16</v>
      </c>
      <c r="B170" s="33">
        <v>43858</v>
      </c>
      <c r="C170" s="511">
        <v>0.58920849449872847</v>
      </c>
      <c r="D170" s="643">
        <v>0.6</v>
      </c>
      <c r="E170" s="9">
        <v>1</v>
      </c>
      <c r="F170" s="116">
        <v>0.125</v>
      </c>
      <c r="G170" s="116">
        <v>3.73</v>
      </c>
      <c r="H170" s="116">
        <v>0.16700000000000001</v>
      </c>
      <c r="I170" s="589" t="s">
        <v>348</v>
      </c>
      <c r="J170" s="643">
        <v>4</v>
      </c>
      <c r="K170" s="589" t="s">
        <v>349</v>
      </c>
      <c r="L170" s="587">
        <v>1</v>
      </c>
      <c r="M170" s="587">
        <v>12.3</v>
      </c>
      <c r="N170" s="587">
        <v>97</v>
      </c>
      <c r="O170" s="643">
        <v>12</v>
      </c>
      <c r="P170" s="643">
        <v>100</v>
      </c>
      <c r="Q170" s="643">
        <v>0.2</v>
      </c>
      <c r="R170" s="589" t="s">
        <v>326</v>
      </c>
      <c r="S170" s="589" t="s">
        <v>326</v>
      </c>
      <c r="T170" s="32"/>
      <c r="U170" s="32"/>
      <c r="V170" s="503">
        <f>'[6]KIC20-4_light'!$I$1344</f>
        <v>7.0191344948854748E-2</v>
      </c>
      <c r="W170" s="11">
        <v>36.944600000000001</v>
      </c>
      <c r="X170" s="11">
        <v>24.034199999999998</v>
      </c>
      <c r="Y170" s="11">
        <v>54.625723000000001</v>
      </c>
      <c r="Z170" s="11">
        <v>1025.1056000000001</v>
      </c>
      <c r="AA170" s="11">
        <v>6.7954999999999997</v>
      </c>
      <c r="AB170" s="10">
        <v>99.823999999999998</v>
      </c>
      <c r="AC170" s="11"/>
      <c r="AD170" s="11">
        <v>0.3952</v>
      </c>
      <c r="AE170" s="11">
        <v>0.52359999999999995</v>
      </c>
      <c r="AF170" s="11">
        <v>36.988500000000002</v>
      </c>
      <c r="AG170" s="11">
        <v>23.574200000000001</v>
      </c>
      <c r="AH170" s="11">
        <v>54.190927000000002</v>
      </c>
      <c r="AI170" s="11">
        <v>1025.3583000000001</v>
      </c>
      <c r="AJ170" s="11">
        <v>6.6378000000000004</v>
      </c>
      <c r="AK170" s="10">
        <v>96.763000000000005</v>
      </c>
      <c r="AL170" s="11"/>
      <c r="AM170" s="11">
        <v>2.7339000000000002</v>
      </c>
      <c r="AN170" s="11">
        <v>1.8216000000000001</v>
      </c>
      <c r="AO170" s="9">
        <v>12.7</v>
      </c>
    </row>
    <row r="171" spans="1:41" ht="15">
      <c r="A171" s="29" t="s">
        <v>16</v>
      </c>
      <c r="B171" s="33">
        <v>43864</v>
      </c>
      <c r="C171" s="511">
        <v>0.69506706003444629</v>
      </c>
      <c r="D171" s="643">
        <v>0.7</v>
      </c>
      <c r="E171" s="9">
        <v>1</v>
      </c>
      <c r="F171" s="116">
        <v>0.73799999999999999</v>
      </c>
      <c r="G171" s="116">
        <v>3.83</v>
      </c>
      <c r="H171" s="116">
        <v>1.21</v>
      </c>
      <c r="I171" s="589" t="s">
        <v>348</v>
      </c>
      <c r="J171" s="643">
        <v>4</v>
      </c>
      <c r="K171" s="589" t="s">
        <v>349</v>
      </c>
      <c r="L171" s="587">
        <v>1</v>
      </c>
      <c r="M171" s="587">
        <v>13.8</v>
      </c>
      <c r="N171" s="587">
        <v>116</v>
      </c>
      <c r="O171" s="643">
        <v>14</v>
      </c>
      <c r="P171" s="643">
        <v>120</v>
      </c>
      <c r="Q171" s="643">
        <v>0.6</v>
      </c>
      <c r="R171" s="589" t="s">
        <v>326</v>
      </c>
      <c r="S171" s="643">
        <v>0.1</v>
      </c>
      <c r="T171" s="32"/>
      <c r="U171" s="32"/>
      <c r="V171" s="503">
        <f>'[7]KIC20-5_light'!$I$1866</f>
        <v>7.9840035597853867E-2</v>
      </c>
      <c r="W171" s="11">
        <v>37.087299999999999</v>
      </c>
      <c r="X171" s="11">
        <v>23.762899999999998</v>
      </c>
      <c r="Y171" s="11">
        <v>54.516601999999999</v>
      </c>
      <c r="Z171" s="11">
        <v>1025.2950000000001</v>
      </c>
      <c r="AA171" s="11">
        <v>6.6898</v>
      </c>
      <c r="AB171" s="10">
        <v>97.894000000000005</v>
      </c>
      <c r="AC171" s="11">
        <v>8.1820000000000004</v>
      </c>
      <c r="AD171" s="11">
        <v>0.61160000000000003</v>
      </c>
      <c r="AE171" s="11">
        <v>0.753</v>
      </c>
      <c r="AF171" s="11">
        <v>37.064900000000002</v>
      </c>
      <c r="AG171" s="11">
        <v>23.270800000000001</v>
      </c>
      <c r="AH171" s="11">
        <v>53.960028000000001</v>
      </c>
      <c r="AI171" s="11">
        <v>1025.5060000000001</v>
      </c>
      <c r="AJ171" s="11">
        <v>6.6772</v>
      </c>
      <c r="AK171" s="10">
        <v>96.87</v>
      </c>
      <c r="AL171" s="11">
        <v>8.1769999999999996</v>
      </c>
      <c r="AM171" s="11">
        <v>0.95079999999999998</v>
      </c>
      <c r="AN171" s="11">
        <v>1.2524999999999999</v>
      </c>
      <c r="AO171" s="9">
        <v>7.8</v>
      </c>
    </row>
    <row r="172" spans="1:41" ht="15">
      <c r="A172" s="29" t="s">
        <v>16</v>
      </c>
      <c r="B172" s="33">
        <v>43871</v>
      </c>
      <c r="C172" s="511">
        <v>0.48377498669622482</v>
      </c>
      <c r="D172" s="589" t="s">
        <v>350</v>
      </c>
      <c r="E172" s="9">
        <v>1</v>
      </c>
      <c r="F172" s="116">
        <v>0.314</v>
      </c>
      <c r="G172" s="116">
        <v>3.88</v>
      </c>
      <c r="H172" s="116">
        <v>0.19800000000000001</v>
      </c>
      <c r="I172" s="589" t="s">
        <v>348</v>
      </c>
      <c r="J172" s="643">
        <v>4</v>
      </c>
      <c r="K172" s="589" t="s">
        <v>349</v>
      </c>
      <c r="L172" s="587">
        <v>1</v>
      </c>
      <c r="M172" s="587">
        <v>14.2</v>
      </c>
      <c r="N172" s="587">
        <v>106</v>
      </c>
      <c r="O172" s="643">
        <v>14</v>
      </c>
      <c r="P172" s="643">
        <v>110</v>
      </c>
      <c r="Q172" s="643">
        <v>0.6</v>
      </c>
      <c r="R172" s="589" t="s">
        <v>326</v>
      </c>
      <c r="S172" s="643">
        <v>0.1</v>
      </c>
      <c r="T172" s="32"/>
      <c r="U172" s="32"/>
      <c r="V172" s="503">
        <f>'[8]KIC20-6_light'!$I$1582</f>
        <v>8.3499475264124351E-2</v>
      </c>
      <c r="W172" s="11">
        <v>36.956099999999999</v>
      </c>
      <c r="X172" s="11">
        <v>24.058399999999999</v>
      </c>
      <c r="Y172" s="11">
        <v>54.667223</v>
      </c>
      <c r="Z172" s="11">
        <v>1025.1074000000001</v>
      </c>
      <c r="AA172" s="11">
        <v>6.7592999999999996</v>
      </c>
      <c r="AB172" s="10">
        <v>99.34</v>
      </c>
      <c r="AC172" s="11">
        <v>8.2100000000000009</v>
      </c>
      <c r="AD172" s="11">
        <v>0.26329999999999998</v>
      </c>
      <c r="AE172" s="11">
        <v>0.12889999999999999</v>
      </c>
      <c r="AF172" s="11">
        <v>37.000700000000002</v>
      </c>
      <c r="AG172" s="11">
        <v>23.609500000000001</v>
      </c>
      <c r="AH172" s="11">
        <v>54.245086999999998</v>
      </c>
      <c r="AI172" s="11">
        <v>1025.3562999999999</v>
      </c>
      <c r="AJ172" s="11">
        <v>6.7263999999999999</v>
      </c>
      <c r="AK172" s="10">
        <v>98.120999999999995</v>
      </c>
      <c r="AL172" s="11">
        <v>8.2059999999999995</v>
      </c>
      <c r="AM172" s="11">
        <v>0.79890000000000005</v>
      </c>
      <c r="AN172" s="11">
        <v>1.6779999999999999</v>
      </c>
      <c r="AO172" s="9">
        <v>8.1999999999999993</v>
      </c>
    </row>
    <row r="173" spans="1:41" ht="15">
      <c r="A173" s="29" t="s">
        <v>16</v>
      </c>
      <c r="B173" s="33">
        <v>43878</v>
      </c>
      <c r="C173" s="511">
        <v>0.41848568985965567</v>
      </c>
      <c r="D173" s="589" t="s">
        <v>350</v>
      </c>
      <c r="E173" s="9">
        <v>1</v>
      </c>
      <c r="F173" s="116">
        <v>8.6499999999999994E-2</v>
      </c>
      <c r="G173" s="116">
        <v>4.54</v>
      </c>
      <c r="H173" s="116">
        <v>0.84199999999999997</v>
      </c>
      <c r="I173" s="589" t="s">
        <v>348</v>
      </c>
      <c r="J173" s="643">
        <v>5</v>
      </c>
      <c r="K173" s="589" t="s">
        <v>349</v>
      </c>
      <c r="L173" s="587">
        <v>1</v>
      </c>
      <c r="M173" s="587">
        <v>14.1</v>
      </c>
      <c r="N173" s="587">
        <v>126</v>
      </c>
      <c r="O173" s="643">
        <v>14</v>
      </c>
      <c r="P173" s="643">
        <v>130</v>
      </c>
      <c r="Q173" s="643">
        <v>1.1000000000000001</v>
      </c>
      <c r="R173" s="589" t="s">
        <v>326</v>
      </c>
      <c r="S173" s="643">
        <v>0.3</v>
      </c>
      <c r="T173" s="32"/>
      <c r="U173" s="32"/>
      <c r="V173" s="503">
        <f>'[9]KIC20-7_light'!$I$1435</f>
        <v>9.3407154250289226E-2</v>
      </c>
      <c r="W173" s="11">
        <v>37.008699999999997</v>
      </c>
      <c r="X173" s="11">
        <v>24.0929</v>
      </c>
      <c r="Y173" s="11">
        <v>54.773929000000003</v>
      </c>
      <c r="Z173" s="11">
        <v>1025.1373000000001</v>
      </c>
      <c r="AA173" s="11">
        <v>6.6986999999999997</v>
      </c>
      <c r="AB173" s="10">
        <v>98.537999999999997</v>
      </c>
      <c r="AC173" s="11">
        <v>8.1820000000000004</v>
      </c>
      <c r="AD173" s="11">
        <v>0.45579999999999998</v>
      </c>
      <c r="AE173" s="11">
        <v>0.99850000000000005</v>
      </c>
      <c r="AF173" s="11">
        <v>37.040199999999999</v>
      </c>
      <c r="AG173" s="11">
        <v>23.822800000000001</v>
      </c>
      <c r="AH173" s="11">
        <v>54.529223000000002</v>
      </c>
      <c r="AI173" s="11">
        <v>1025.3249000000001</v>
      </c>
      <c r="AJ173" s="11">
        <v>6.5621</v>
      </c>
      <c r="AK173" s="10">
        <v>96.097999999999999</v>
      </c>
      <c r="AL173" s="11">
        <v>8.1769999999999996</v>
      </c>
      <c r="AM173" s="11">
        <v>2.2033</v>
      </c>
      <c r="AN173" s="11">
        <v>2.1934</v>
      </c>
      <c r="AO173" s="9">
        <v>4.2</v>
      </c>
    </row>
    <row r="174" spans="1:41" ht="15">
      <c r="A174" s="29" t="s">
        <v>16</v>
      </c>
      <c r="B174" s="33">
        <v>43885</v>
      </c>
      <c r="C174" s="511">
        <v>0.38196341325362088</v>
      </c>
      <c r="D174" s="589" t="s">
        <v>350</v>
      </c>
      <c r="E174" s="9">
        <v>1</v>
      </c>
      <c r="F174" s="116">
        <v>0.11600000000000001</v>
      </c>
      <c r="G174" s="116">
        <v>3.74</v>
      </c>
      <c r="H174" s="116">
        <v>1.03</v>
      </c>
      <c r="I174" s="589" t="s">
        <v>348</v>
      </c>
      <c r="J174" s="643">
        <v>4</v>
      </c>
      <c r="K174" s="589" t="s">
        <v>349</v>
      </c>
      <c r="L174" s="587">
        <v>1</v>
      </c>
      <c r="M174" s="587">
        <v>12.7</v>
      </c>
      <c r="N174" s="587">
        <v>105</v>
      </c>
      <c r="O174" s="643">
        <v>13</v>
      </c>
      <c r="P174" s="643">
        <v>100</v>
      </c>
      <c r="Q174" s="643">
        <v>0.7</v>
      </c>
      <c r="R174" s="589" t="s">
        <v>326</v>
      </c>
      <c r="S174" s="643">
        <v>0.1</v>
      </c>
      <c r="T174" s="32"/>
      <c r="U174" s="32"/>
      <c r="V174" s="503">
        <f>'[10]KIC20-8_lights'!$I$1992</f>
        <v>7.8726793052354957E-2</v>
      </c>
      <c r="W174" s="11">
        <v>37.066899999999997</v>
      </c>
      <c r="X174" s="11">
        <v>24.285499999999999</v>
      </c>
      <c r="Y174" s="11">
        <v>55.060702999999997</v>
      </c>
      <c r="Z174" s="11">
        <v>1025.1233999999999</v>
      </c>
      <c r="AA174" s="11">
        <v>6.5909000000000004</v>
      </c>
      <c r="AB174" s="10">
        <v>97.304000000000002</v>
      </c>
      <c r="AC174" s="11">
        <v>8.1449999999999996</v>
      </c>
      <c r="AD174" s="11">
        <v>0.1721</v>
      </c>
      <c r="AE174" s="11">
        <v>0.75060000000000004</v>
      </c>
      <c r="AF174" s="11">
        <v>37.072299999999998</v>
      </c>
      <c r="AG174" s="11">
        <v>23.8828</v>
      </c>
      <c r="AH174" s="11">
        <v>54.636490999999999</v>
      </c>
      <c r="AI174" s="11">
        <v>1025.3308</v>
      </c>
      <c r="AJ174" s="11">
        <v>6.4954999999999998</v>
      </c>
      <c r="AK174" s="10">
        <v>95.239000000000004</v>
      </c>
      <c r="AL174" s="11">
        <v>8.1430000000000007</v>
      </c>
      <c r="AM174" s="11">
        <v>0.50380000000000003</v>
      </c>
      <c r="AN174" s="11">
        <v>1.8127</v>
      </c>
      <c r="AO174" s="9">
        <v>6.9</v>
      </c>
    </row>
    <row r="175" spans="1:41" ht="15">
      <c r="A175" s="29" t="s">
        <v>16</v>
      </c>
      <c r="B175" s="33">
        <v>43892</v>
      </c>
      <c r="C175" s="511">
        <v>0.57964413945022841</v>
      </c>
      <c r="D175" s="643">
        <v>0.6</v>
      </c>
      <c r="E175" s="9">
        <v>1</v>
      </c>
      <c r="F175" s="116">
        <v>0.50700000000000001</v>
      </c>
      <c r="G175" s="116">
        <v>3.71</v>
      </c>
      <c r="H175" s="116">
        <v>1.1399999999999999</v>
      </c>
      <c r="I175" s="589" t="s">
        <v>348</v>
      </c>
      <c r="J175" s="643">
        <v>4</v>
      </c>
      <c r="K175" s="589" t="s">
        <v>349</v>
      </c>
      <c r="L175" s="587">
        <v>1</v>
      </c>
      <c r="M175" s="587">
        <v>13.7</v>
      </c>
      <c r="N175" s="587">
        <v>112</v>
      </c>
      <c r="O175" s="643">
        <v>14</v>
      </c>
      <c r="P175" s="643">
        <v>110</v>
      </c>
      <c r="Q175" s="643">
        <v>1</v>
      </c>
      <c r="R175" s="589" t="s">
        <v>326</v>
      </c>
      <c r="S175" s="643">
        <v>0.2</v>
      </c>
      <c r="T175" s="32"/>
      <c r="U175" s="32"/>
      <c r="V175" s="503">
        <f>'[11]KIC20-9_light'!$I$1178</f>
        <v>8.2881478522114027E-2</v>
      </c>
      <c r="W175" s="11">
        <v>36.9148</v>
      </c>
      <c r="X175" s="11">
        <v>23.460699999999999</v>
      </c>
      <c r="Y175" s="11">
        <v>53.963526000000002</v>
      </c>
      <c r="Z175" s="11">
        <v>1025.2542000000001</v>
      </c>
      <c r="AA175" s="11">
        <v>6.7454000000000001</v>
      </c>
      <c r="AB175" s="10">
        <v>98.096000000000004</v>
      </c>
      <c r="AC175" s="11">
        <v>8.1609999999999996</v>
      </c>
      <c r="AD175" s="11">
        <v>0.36080000000000001</v>
      </c>
      <c r="AE175" s="11">
        <v>0.98860000000000003</v>
      </c>
      <c r="AF175" s="11">
        <v>37.007599999999996</v>
      </c>
      <c r="AG175" s="11">
        <v>23.442</v>
      </c>
      <c r="AH175" s="11">
        <v>54.072243999999998</v>
      </c>
      <c r="AI175" s="11">
        <v>1025.413</v>
      </c>
      <c r="AJ175" s="11">
        <v>6.5974000000000004</v>
      </c>
      <c r="AK175" s="10">
        <v>95.963999999999999</v>
      </c>
      <c r="AL175" s="11">
        <v>8.1560000000000006</v>
      </c>
      <c r="AM175" s="11">
        <v>1.2847</v>
      </c>
      <c r="AN175" s="11">
        <v>1.8602000000000001</v>
      </c>
      <c r="AO175" s="11">
        <v>7</v>
      </c>
    </row>
    <row r="176" spans="1:41" ht="15">
      <c r="A176" s="29" t="s">
        <v>16</v>
      </c>
      <c r="B176" s="33">
        <v>43899</v>
      </c>
      <c r="C176" s="532">
        <v>1.5327738630153589</v>
      </c>
      <c r="D176" s="643">
        <v>1.5</v>
      </c>
      <c r="E176" s="9">
        <v>1</v>
      </c>
      <c r="F176" s="116">
        <v>1.53</v>
      </c>
      <c r="G176" s="116">
        <v>4.76</v>
      </c>
      <c r="H176" s="116">
        <v>1.1100000000000001</v>
      </c>
      <c r="I176" s="589" t="s">
        <v>348</v>
      </c>
      <c r="J176" s="643">
        <v>5</v>
      </c>
      <c r="K176" s="589" t="s">
        <v>349</v>
      </c>
      <c r="L176" s="587">
        <v>1</v>
      </c>
      <c r="M176" s="587">
        <v>16.399999999999999</v>
      </c>
      <c r="N176" s="587">
        <v>117</v>
      </c>
      <c r="O176" s="643">
        <v>16</v>
      </c>
      <c r="P176" s="643">
        <v>120</v>
      </c>
      <c r="Q176" s="643">
        <v>1.9</v>
      </c>
      <c r="R176" s="589" t="s">
        <v>326</v>
      </c>
      <c r="S176" s="643">
        <v>0.4</v>
      </c>
      <c r="T176" s="32"/>
      <c r="U176" s="32"/>
      <c r="V176" s="503">
        <f>'[12]KIC20-10 light'!$I$1060</f>
        <v>7.3338047876165019E-2</v>
      </c>
      <c r="W176" s="11">
        <v>37.0717</v>
      </c>
      <c r="X176" s="11">
        <v>23.958400000000001</v>
      </c>
      <c r="Y176" s="11">
        <v>54.709595</v>
      </c>
      <c r="Z176" s="11">
        <v>1025.2245</v>
      </c>
      <c r="AA176" s="11">
        <v>6.6755000000000004</v>
      </c>
      <c r="AB176" s="10">
        <v>98.006</v>
      </c>
      <c r="AC176" s="11">
        <v>8.1539999999999999</v>
      </c>
      <c r="AD176" s="11">
        <v>0.1295</v>
      </c>
      <c r="AE176" s="11">
        <v>0.7823</v>
      </c>
      <c r="AF176" s="11">
        <v>37.070599999999999</v>
      </c>
      <c r="AG176" s="11">
        <v>23.632300000000001</v>
      </c>
      <c r="AH176" s="11">
        <v>54.361072999999998</v>
      </c>
      <c r="AI176" s="11">
        <v>1025.4038</v>
      </c>
      <c r="AJ176" s="11">
        <v>6.7115999999999998</v>
      </c>
      <c r="AK176" s="10">
        <v>97.983999999999995</v>
      </c>
      <c r="AL176" s="11">
        <v>8.16</v>
      </c>
      <c r="AM176" s="11">
        <v>0.76949999999999996</v>
      </c>
      <c r="AN176" s="11">
        <v>1.9256</v>
      </c>
      <c r="AO176" s="9">
        <v>7.5</v>
      </c>
    </row>
    <row r="177" spans="1:41" ht="15">
      <c r="A177" s="29" t="s">
        <v>16</v>
      </c>
      <c r="B177" s="33">
        <v>43906</v>
      </c>
      <c r="C177" s="532">
        <v>0.59012137140259036</v>
      </c>
      <c r="D177" s="643">
        <v>0.6</v>
      </c>
      <c r="E177" s="9">
        <v>1</v>
      </c>
      <c r="F177" s="116">
        <v>-0.71899999999999997</v>
      </c>
      <c r="G177" s="116">
        <v>2.2999999999999998</v>
      </c>
      <c r="H177" s="116">
        <v>1.08</v>
      </c>
      <c r="I177" s="589" t="s">
        <v>348</v>
      </c>
      <c r="J177" s="643">
        <v>2</v>
      </c>
      <c r="K177" s="589" t="s">
        <v>349</v>
      </c>
      <c r="L177" s="587">
        <v>1</v>
      </c>
      <c r="M177" s="587">
        <v>13.7</v>
      </c>
      <c r="N177" s="587">
        <v>111</v>
      </c>
      <c r="O177" s="643">
        <v>14</v>
      </c>
      <c r="P177" s="643">
        <v>110</v>
      </c>
      <c r="Q177" s="643">
        <v>0.7</v>
      </c>
      <c r="R177" s="589" t="s">
        <v>326</v>
      </c>
      <c r="S177" s="643">
        <v>0.1</v>
      </c>
      <c r="T177" s="32"/>
      <c r="U177" s="32"/>
      <c r="V177" s="503">
        <f>'[13]KIC20-11_LIght'!$I$1609</f>
        <v>7.9909459989920995E-2</v>
      </c>
      <c r="W177" s="11">
        <v>37.035800000000002</v>
      </c>
      <c r="X177" s="11">
        <v>24.6127</v>
      </c>
      <c r="Y177" s="11">
        <v>55.377603999999998</v>
      </c>
      <c r="Z177" s="11">
        <v>1025</v>
      </c>
      <c r="AA177" s="11">
        <v>6.7222</v>
      </c>
      <c r="AB177" s="10">
        <v>99.78</v>
      </c>
      <c r="AC177" s="11">
        <v>8.1839999999999993</v>
      </c>
      <c r="AD177" s="11">
        <v>2.93E-2</v>
      </c>
      <c r="AE177" s="11">
        <v>0.47570000000000001</v>
      </c>
      <c r="AF177" s="11">
        <v>37.201900000000002</v>
      </c>
      <c r="AG177" s="11">
        <v>23.6434</v>
      </c>
      <c r="AH177" s="11">
        <v>54.543990000000001</v>
      </c>
      <c r="AI177" s="11">
        <v>1025.5019</v>
      </c>
      <c r="AJ177" s="11">
        <v>5.9592999999999998</v>
      </c>
      <c r="AK177" s="10">
        <v>87.082999999999998</v>
      </c>
      <c r="AL177" s="11">
        <v>8.141</v>
      </c>
      <c r="AM177" s="11">
        <v>0.68610000000000004</v>
      </c>
      <c r="AN177" s="11">
        <v>2.2993999999999999</v>
      </c>
      <c r="AO177" s="9">
        <v>12.1</v>
      </c>
    </row>
    <row r="178" spans="1:41" ht="15">
      <c r="A178" s="29" t="s">
        <v>16</v>
      </c>
      <c r="B178" s="33">
        <v>43920</v>
      </c>
      <c r="C178" s="532">
        <v>0.39578855620208675</v>
      </c>
      <c r="D178" s="589" t="s">
        <v>350</v>
      </c>
      <c r="E178" s="9">
        <v>1</v>
      </c>
      <c r="F178" s="116">
        <v>-0.73799999999999999</v>
      </c>
      <c r="G178" s="116">
        <v>4.29</v>
      </c>
      <c r="H178" s="116">
        <v>0.84399999999999997</v>
      </c>
      <c r="I178" s="589" t="s">
        <v>348</v>
      </c>
      <c r="J178" s="643">
        <v>4</v>
      </c>
      <c r="K178" s="589" t="s">
        <v>349</v>
      </c>
      <c r="L178" s="587">
        <v>1</v>
      </c>
      <c r="M178" s="587">
        <v>14.4</v>
      </c>
      <c r="N178" s="587">
        <v>114</v>
      </c>
      <c r="O178" s="643">
        <v>14</v>
      </c>
      <c r="P178" s="643">
        <v>110</v>
      </c>
      <c r="Q178" s="643">
        <v>1.2</v>
      </c>
      <c r="R178" s="589" t="s">
        <v>326</v>
      </c>
      <c r="S178" s="643">
        <v>0.2</v>
      </c>
      <c r="T178" s="32"/>
      <c r="U178" s="32"/>
      <c r="V178" s="503">
        <f>'[14]KIC20-12_light'!$I$1242</f>
        <v>9.0446475981612345E-2</v>
      </c>
      <c r="W178" s="11">
        <v>36.793799999999997</v>
      </c>
      <c r="X178" s="11">
        <v>22.692399999999999</v>
      </c>
      <c r="Y178" s="11">
        <v>52.976987999999999</v>
      </c>
      <c r="Z178" s="11">
        <v>1025.3853999999999</v>
      </c>
      <c r="AA178" s="11">
        <v>6.6113999999999997</v>
      </c>
      <c r="AB178" s="10">
        <v>94.805000000000007</v>
      </c>
      <c r="AC178" s="11">
        <v>8.218</v>
      </c>
      <c r="AD178" s="11">
        <v>0.32519999999999999</v>
      </c>
      <c r="AE178" s="11">
        <v>1.4288000000000001</v>
      </c>
      <c r="AF178" s="11">
        <v>36.817300000000003</v>
      </c>
      <c r="AG178" s="11">
        <v>22.685700000000001</v>
      </c>
      <c r="AH178" s="11">
        <v>53.008445000000002</v>
      </c>
      <c r="AI178" s="11">
        <v>1025.4887000000001</v>
      </c>
      <c r="AJ178" s="11">
        <v>6.2519999999999998</v>
      </c>
      <c r="AK178" s="10">
        <v>89.653000000000006</v>
      </c>
      <c r="AL178" s="11">
        <v>8.2010000000000005</v>
      </c>
      <c r="AM178" s="11">
        <v>1.5198</v>
      </c>
      <c r="AN178" s="11">
        <v>2.0350000000000001</v>
      </c>
      <c r="AO178" s="9">
        <v>4.9000000000000004</v>
      </c>
    </row>
    <row r="179" spans="1:41" ht="15">
      <c r="A179" s="29" t="s">
        <v>17</v>
      </c>
      <c r="B179" s="33">
        <v>43801</v>
      </c>
      <c r="C179" s="511">
        <v>1.3991857168652306</v>
      </c>
      <c r="D179" s="643">
        <v>1.4</v>
      </c>
      <c r="E179" s="31">
        <v>1</v>
      </c>
      <c r="F179" s="9">
        <v>0.29499999999999998</v>
      </c>
      <c r="G179" s="9">
        <v>4.04</v>
      </c>
      <c r="H179" s="9">
        <v>0.53700000000000003</v>
      </c>
      <c r="I179" s="589" t="s">
        <v>348</v>
      </c>
      <c r="J179" s="643">
        <v>4</v>
      </c>
      <c r="K179" s="589" t="s">
        <v>349</v>
      </c>
      <c r="L179" s="587">
        <v>1</v>
      </c>
      <c r="M179" s="516">
        <v>13.8</v>
      </c>
      <c r="N179" s="516">
        <v>144</v>
      </c>
      <c r="O179" s="643">
        <v>14</v>
      </c>
      <c r="P179" s="643">
        <v>140</v>
      </c>
      <c r="Q179" s="643">
        <v>0.6</v>
      </c>
      <c r="R179" s="589" t="s">
        <v>326</v>
      </c>
      <c r="S179" s="643">
        <v>0.1</v>
      </c>
      <c r="T179" s="32"/>
      <c r="U179" s="32"/>
      <c r="V179" s="503">
        <f>'[1]KIC19-13_light'!$I$633</f>
        <v>9.9332276703835418E-2</v>
      </c>
      <c r="W179" s="11">
        <v>36.115000000000002</v>
      </c>
      <c r="X179" s="11">
        <v>21.090499999999999</v>
      </c>
      <c r="Y179" s="11">
        <v>50.417324999999998</v>
      </c>
      <c r="Z179" s="11">
        <v>1025.3206</v>
      </c>
      <c r="AA179" s="11">
        <v>7.0213000000000001</v>
      </c>
      <c r="AB179" s="10">
        <v>97.477000000000004</v>
      </c>
      <c r="AC179" s="11">
        <v>8.1440000000000001</v>
      </c>
      <c r="AD179" s="11">
        <v>0.53080000000000005</v>
      </c>
      <c r="AE179" s="11">
        <v>0.81920000000000004</v>
      </c>
      <c r="AF179" s="11">
        <v>36.744599999999998</v>
      </c>
      <c r="AG179" s="11">
        <v>21.212700000000002</v>
      </c>
      <c r="AH179" s="11">
        <v>51.333522000000002</v>
      </c>
      <c r="AI179" s="11">
        <v>1025.8178</v>
      </c>
      <c r="AJ179" s="11">
        <v>6.8341000000000003</v>
      </c>
      <c r="AK179" s="10">
        <v>95.438000000000002</v>
      </c>
      <c r="AL179" s="11">
        <v>8.1039999999999992</v>
      </c>
      <c r="AM179" s="11">
        <v>0.33589999999999998</v>
      </c>
      <c r="AN179" s="11">
        <v>1.7396</v>
      </c>
      <c r="AO179" s="9">
        <v>6.1</v>
      </c>
    </row>
    <row r="180" spans="1:41" ht="15">
      <c r="A180" s="29" t="s">
        <v>17</v>
      </c>
      <c r="B180" s="33">
        <v>43808</v>
      </c>
      <c r="C180" s="511">
        <v>1.4117924984644385</v>
      </c>
      <c r="D180" s="643">
        <v>1.4</v>
      </c>
      <c r="E180" s="9">
        <v>1</v>
      </c>
      <c r="F180" s="116">
        <v>1.47</v>
      </c>
      <c r="G180" s="116">
        <v>5.84</v>
      </c>
      <c r="H180" s="116">
        <v>1.65</v>
      </c>
      <c r="I180" s="589" t="s">
        <v>348</v>
      </c>
      <c r="J180" s="643">
        <v>6</v>
      </c>
      <c r="K180" s="589" t="s">
        <v>349</v>
      </c>
      <c r="L180" s="587">
        <v>1</v>
      </c>
      <c r="M180" s="587">
        <v>18.399999999999999</v>
      </c>
      <c r="N180" s="587">
        <v>165</v>
      </c>
      <c r="O180" s="643">
        <v>18</v>
      </c>
      <c r="P180" s="643">
        <v>160</v>
      </c>
      <c r="Q180" s="643">
        <v>0.9</v>
      </c>
      <c r="R180" s="589" t="s">
        <v>326</v>
      </c>
      <c r="S180" s="643">
        <v>0.2</v>
      </c>
      <c r="T180" s="32"/>
      <c r="U180" s="32"/>
      <c r="V180" s="503">
        <f>'[2]KIC19-14_light'!$I$646</f>
        <v>0.10824966718821555</v>
      </c>
      <c r="W180" s="11">
        <v>36.226500000000001</v>
      </c>
      <c r="X180" s="11">
        <v>22.5581</v>
      </c>
      <c r="Y180" s="11">
        <v>52.108331999999997</v>
      </c>
      <c r="Z180" s="11">
        <v>1024.9929999999999</v>
      </c>
      <c r="AA180" s="11">
        <v>6.86</v>
      </c>
      <c r="AB180" s="10">
        <v>97.814999999999998</v>
      </c>
      <c r="AC180" s="11">
        <v>8.1329999999999991</v>
      </c>
      <c r="AD180" s="11">
        <v>0.25679999999999997</v>
      </c>
      <c r="AE180" s="11">
        <v>1.0247999999999999</v>
      </c>
      <c r="AF180" s="11">
        <v>36.967799999999997</v>
      </c>
      <c r="AG180" s="11">
        <v>23.1511</v>
      </c>
      <c r="AH180" s="11">
        <v>53.701566</v>
      </c>
      <c r="AI180" s="11">
        <v>1025.4371000000001</v>
      </c>
      <c r="AJ180" s="11">
        <v>6.2914000000000003</v>
      </c>
      <c r="AK180" s="10">
        <v>91.031999999999996</v>
      </c>
      <c r="AL180" s="11">
        <v>8.1340000000000003</v>
      </c>
      <c r="AM180" s="11">
        <v>0.34710000000000002</v>
      </c>
      <c r="AN180" s="11">
        <v>1.4581999999999999</v>
      </c>
      <c r="AO180" s="11">
        <v>6.1</v>
      </c>
    </row>
    <row r="181" spans="1:41" ht="15">
      <c r="A181" s="29" t="s">
        <v>17</v>
      </c>
      <c r="B181" s="33">
        <v>43815</v>
      </c>
      <c r="C181" s="511">
        <v>2.4834715081591652</v>
      </c>
      <c r="D181" s="643">
        <v>2.5</v>
      </c>
      <c r="E181" s="9">
        <v>1</v>
      </c>
      <c r="F181" s="116">
        <v>1.75</v>
      </c>
      <c r="G181" s="116">
        <v>5.5</v>
      </c>
      <c r="H181" s="116">
        <v>2.5499999999999998</v>
      </c>
      <c r="I181" s="589" t="s">
        <v>348</v>
      </c>
      <c r="J181" s="643">
        <v>6</v>
      </c>
      <c r="K181" s="643">
        <v>3</v>
      </c>
      <c r="L181" s="587">
        <v>1</v>
      </c>
      <c r="M181" s="587">
        <v>14.4</v>
      </c>
      <c r="N181" s="587">
        <v>116</v>
      </c>
      <c r="O181" s="643">
        <v>14</v>
      </c>
      <c r="P181" s="643">
        <v>120</v>
      </c>
      <c r="Q181" s="643">
        <v>0.6</v>
      </c>
      <c r="R181" s="589" t="s">
        <v>326</v>
      </c>
      <c r="S181" s="643">
        <v>0.1</v>
      </c>
      <c r="T181" s="32"/>
      <c r="U181" s="32"/>
      <c r="V181" s="503">
        <f>'[15]KIC19-15_light'!$I$569</f>
        <v>8.2571708417066986E-2</v>
      </c>
      <c r="W181" s="11">
        <v>36.411200000000001</v>
      </c>
      <c r="X181" s="11">
        <v>23.798500000000001</v>
      </c>
      <c r="Y181" s="11">
        <v>53.67212</v>
      </c>
      <c r="Z181" s="11">
        <v>1024.7711999999999</v>
      </c>
      <c r="AA181" s="11">
        <v>6.7801</v>
      </c>
      <c r="AB181" s="10">
        <v>98.89</v>
      </c>
      <c r="AC181" s="11">
        <v>8.0860000000000003</v>
      </c>
      <c r="AD181" s="11">
        <v>0.35680000000000001</v>
      </c>
      <c r="AE181" s="11">
        <v>0.70850000000000002</v>
      </c>
      <c r="AF181" s="11">
        <v>37.04</v>
      </c>
      <c r="AG181" s="11">
        <v>23.730699999999999</v>
      </c>
      <c r="AH181" s="11">
        <v>54.425198999999999</v>
      </c>
      <c r="AI181" s="11">
        <v>1025.3205</v>
      </c>
      <c r="AJ181" s="11">
        <v>6.093</v>
      </c>
      <c r="AK181" s="10">
        <v>89.087999999999994</v>
      </c>
      <c r="AL181" s="11">
        <v>8.0150000000000006</v>
      </c>
      <c r="AM181" s="11">
        <v>0.62809999999999999</v>
      </c>
      <c r="AN181" s="11">
        <v>1.3431999999999999</v>
      </c>
      <c r="AO181" s="11">
        <v>9</v>
      </c>
    </row>
    <row r="182" spans="1:41" ht="15">
      <c r="A182" s="29" t="s">
        <v>17</v>
      </c>
      <c r="B182" s="33">
        <v>43822</v>
      </c>
      <c r="C182" s="511">
        <v>2.8334163725773203</v>
      </c>
      <c r="D182" s="643">
        <v>2.8</v>
      </c>
      <c r="E182" s="9">
        <v>1</v>
      </c>
      <c r="F182" s="116">
        <v>2.7</v>
      </c>
      <c r="G182" s="116">
        <v>4.22</v>
      </c>
      <c r="H182" s="116">
        <v>1.51</v>
      </c>
      <c r="I182" s="589" t="s">
        <v>348</v>
      </c>
      <c r="J182" s="643">
        <v>4</v>
      </c>
      <c r="K182" s="589" t="s">
        <v>349</v>
      </c>
      <c r="L182" s="587">
        <v>1</v>
      </c>
      <c r="M182" s="587">
        <v>15</v>
      </c>
      <c r="N182" s="587">
        <v>119</v>
      </c>
      <c r="O182" s="643">
        <v>15</v>
      </c>
      <c r="P182" s="643">
        <v>120</v>
      </c>
      <c r="Q182" s="643">
        <v>1</v>
      </c>
      <c r="R182" s="589" t="s">
        <v>326</v>
      </c>
      <c r="S182" s="643">
        <v>0.2</v>
      </c>
      <c r="T182" s="32"/>
      <c r="U182" s="32"/>
      <c r="V182" s="503">
        <f>'[3]KIC19-16_LIGHT'!$I$417</f>
        <v>0.11824777541898186</v>
      </c>
      <c r="W182" s="11">
        <v>36.337899999999998</v>
      </c>
      <c r="X182" s="11">
        <v>23.553599999999999</v>
      </c>
      <c r="Y182" s="11">
        <v>53.313861000000003</v>
      </c>
      <c r="Z182" s="11">
        <v>1024.7882</v>
      </c>
      <c r="AA182" s="11">
        <v>6.6178999999999997</v>
      </c>
      <c r="AB182" s="10">
        <v>96.076999999999998</v>
      </c>
      <c r="AC182" s="11">
        <v>8.1389999999999993</v>
      </c>
      <c r="AD182" s="11">
        <v>0.30130000000000001</v>
      </c>
      <c r="AE182" s="11">
        <v>0.91959999999999997</v>
      </c>
      <c r="AF182" s="11">
        <v>37.132300000000001</v>
      </c>
      <c r="AG182" s="11">
        <v>24.063300000000002</v>
      </c>
      <c r="AH182" s="11">
        <v>54.908901999999998</v>
      </c>
      <c r="AI182" s="11">
        <v>1025.2902999999999</v>
      </c>
      <c r="AJ182" s="11">
        <v>6.0214999999999996</v>
      </c>
      <c r="AK182" s="10">
        <v>88.593000000000004</v>
      </c>
      <c r="AL182" s="11">
        <v>8.0549999999999997</v>
      </c>
      <c r="AM182" s="11">
        <v>0.43519999999999998</v>
      </c>
      <c r="AN182" s="11">
        <v>1.5295000000000001</v>
      </c>
      <c r="AO182" s="9">
        <v>6.1</v>
      </c>
    </row>
    <row r="183" spans="1:41" ht="15">
      <c r="A183" s="29" t="s">
        <v>17</v>
      </c>
      <c r="B183" s="33">
        <v>43836</v>
      </c>
      <c r="C183" s="511">
        <v>0.70394438971016682</v>
      </c>
      <c r="D183" s="643">
        <v>0.7</v>
      </c>
      <c r="E183" s="31">
        <v>1</v>
      </c>
      <c r="F183" s="116">
        <v>2.7300000000000001E-2</v>
      </c>
      <c r="G183" s="116">
        <v>2.86</v>
      </c>
      <c r="H183" s="116">
        <v>0.68200000000000005</v>
      </c>
      <c r="I183" s="589" t="s">
        <v>348</v>
      </c>
      <c r="J183" s="643">
        <v>3</v>
      </c>
      <c r="K183" s="589" t="s">
        <v>349</v>
      </c>
      <c r="L183" s="587">
        <v>1</v>
      </c>
      <c r="M183" s="587">
        <v>14.6</v>
      </c>
      <c r="N183" s="587">
        <v>133</v>
      </c>
      <c r="O183" s="643">
        <v>15</v>
      </c>
      <c r="P183" s="643">
        <v>130</v>
      </c>
      <c r="Q183" s="643">
        <v>0.9</v>
      </c>
      <c r="R183" s="589" t="s">
        <v>326</v>
      </c>
      <c r="S183" s="643">
        <v>0.2</v>
      </c>
      <c r="T183" s="32"/>
      <c r="U183" s="32"/>
      <c r="V183" s="503">
        <f>'[4]KIC20-1_light'!$I$589</f>
        <v>8.3792102980063815E-2</v>
      </c>
      <c r="W183" s="11">
        <v>36.692999999999998</v>
      </c>
      <c r="X183" s="11">
        <v>22.785699999999999</v>
      </c>
      <c r="Y183" s="11">
        <v>52.948397</v>
      </c>
      <c r="Z183" s="11">
        <v>1025.2819</v>
      </c>
      <c r="AA183" s="11">
        <v>6.5796000000000001</v>
      </c>
      <c r="AB183" s="10">
        <v>94.447999999999993</v>
      </c>
      <c r="AC183" s="11">
        <v>8.1679999999999993</v>
      </c>
      <c r="AD183" s="11">
        <v>0.38169999999999998</v>
      </c>
      <c r="AE183" s="11">
        <v>0.77869999999999995</v>
      </c>
      <c r="AF183" s="11">
        <v>37.517000000000003</v>
      </c>
      <c r="AG183" s="11">
        <v>23.488800000000001</v>
      </c>
      <c r="AH183" s="11">
        <v>54.779654000000001</v>
      </c>
      <c r="AI183" s="11">
        <v>1025.7538</v>
      </c>
      <c r="AJ183" s="11">
        <v>6.0754000000000001</v>
      </c>
      <c r="AK183" s="10">
        <v>88.703999999999994</v>
      </c>
      <c r="AL183" s="11">
        <v>8.0980000000000008</v>
      </c>
      <c r="AM183" s="11">
        <v>0.64659999999999995</v>
      </c>
      <c r="AN183" s="11">
        <v>1.8964000000000001</v>
      </c>
      <c r="AO183" s="9">
        <v>7.9</v>
      </c>
    </row>
    <row r="184" spans="1:41" ht="15">
      <c r="A184" s="29" t="s">
        <v>17</v>
      </c>
      <c r="B184" s="33">
        <v>43843</v>
      </c>
      <c r="C184" s="511">
        <v>1.1990038262017066</v>
      </c>
      <c r="D184" s="643">
        <v>1.2</v>
      </c>
      <c r="E184" s="31">
        <v>1</v>
      </c>
      <c r="F184" s="116">
        <v>0.30499999999999999</v>
      </c>
      <c r="G184" s="116">
        <v>2.4</v>
      </c>
      <c r="H184" s="116">
        <v>0.46200000000000002</v>
      </c>
      <c r="I184" s="589" t="s">
        <v>348</v>
      </c>
      <c r="J184" s="643">
        <v>2</v>
      </c>
      <c r="K184" s="589" t="s">
        <v>349</v>
      </c>
      <c r="L184" s="587">
        <v>1</v>
      </c>
      <c r="M184" s="587">
        <v>14.8</v>
      </c>
      <c r="N184" s="587">
        <v>112</v>
      </c>
      <c r="O184" s="643">
        <v>15</v>
      </c>
      <c r="P184" s="643">
        <v>110</v>
      </c>
      <c r="Q184" s="643">
        <v>0.8</v>
      </c>
      <c r="R184" s="589" t="s">
        <v>326</v>
      </c>
      <c r="S184" s="643">
        <v>0.2</v>
      </c>
      <c r="T184" s="32"/>
      <c r="U184" s="32"/>
      <c r="V184" s="503">
        <f>'[5]KIC20-2_light'!$I$509</f>
        <v>0.10843476493970818</v>
      </c>
      <c r="W184" s="11">
        <v>36.841999999999999</v>
      </c>
      <c r="X184" s="11">
        <v>22.777000000000001</v>
      </c>
      <c r="Y184" s="11">
        <v>53.129710000000003</v>
      </c>
      <c r="Z184" s="11">
        <v>1025.3973000000001</v>
      </c>
      <c r="AA184" s="11">
        <v>6.7023999999999999</v>
      </c>
      <c r="AB184" s="10">
        <v>96.278999999999996</v>
      </c>
      <c r="AC184" s="612"/>
      <c r="AD184" s="11">
        <v>0.63800000000000001</v>
      </c>
      <c r="AE184" s="11">
        <v>0.88790000000000002</v>
      </c>
      <c r="AF184" s="11">
        <v>37.646599999999999</v>
      </c>
      <c r="AG184" s="11">
        <v>23.211400000000001</v>
      </c>
      <c r="AH184" s="11">
        <v>54.641207000000001</v>
      </c>
      <c r="AI184" s="11">
        <v>1025.9323999999999</v>
      </c>
      <c r="AJ184" s="11">
        <v>5.8293999999999997</v>
      </c>
      <c r="AK184" s="10">
        <v>84.766999999999996</v>
      </c>
      <c r="AL184" s="612"/>
      <c r="AM184" s="11">
        <v>1.5692999999999999</v>
      </c>
      <c r="AN184" s="11">
        <v>3.2126999999999999</v>
      </c>
      <c r="AO184" s="9">
        <v>5.2</v>
      </c>
    </row>
    <row r="185" spans="1:41" ht="15">
      <c r="A185" s="29" t="s">
        <v>17</v>
      </c>
      <c r="B185" s="33">
        <v>43850</v>
      </c>
      <c r="C185" s="511">
        <v>0.92137229467211768</v>
      </c>
      <c r="D185" s="643">
        <v>0.9</v>
      </c>
      <c r="E185" s="9">
        <v>1</v>
      </c>
      <c r="F185" s="116">
        <v>0.35199999999999998</v>
      </c>
      <c r="G185" s="116">
        <v>2.82</v>
      </c>
      <c r="H185" s="116">
        <v>0.16700000000000001</v>
      </c>
      <c r="I185" s="589" t="s">
        <v>348</v>
      </c>
      <c r="J185" s="643">
        <v>3</v>
      </c>
      <c r="K185" s="589" t="s">
        <v>349</v>
      </c>
      <c r="L185" s="587">
        <v>1</v>
      </c>
      <c r="M185" s="587">
        <v>18.3</v>
      </c>
      <c r="N185" s="587">
        <v>143</v>
      </c>
      <c r="O185" s="643">
        <v>18</v>
      </c>
      <c r="P185" s="643">
        <v>140</v>
      </c>
      <c r="Q185" s="643">
        <v>1.7</v>
      </c>
      <c r="R185" s="589" t="s">
        <v>326</v>
      </c>
      <c r="S185" s="643">
        <v>0.3</v>
      </c>
      <c r="T185" s="32"/>
      <c r="U185" s="32"/>
      <c r="V185" s="503">
        <v>0.12815239048829002</v>
      </c>
      <c r="W185" s="11">
        <v>36.958500000000001</v>
      </c>
      <c r="X185" s="11">
        <v>23.444199999999999</v>
      </c>
      <c r="Y185" s="11">
        <v>54.002091999999998</v>
      </c>
      <c r="Z185" s="11">
        <v>1025.2909</v>
      </c>
      <c r="AA185" s="11">
        <v>6.8120000000000003</v>
      </c>
      <c r="AB185" s="10">
        <v>99.061999999999998</v>
      </c>
      <c r="AC185" s="612"/>
      <c r="AD185" s="11">
        <v>0.80820000000000003</v>
      </c>
      <c r="AE185" s="11">
        <v>1.1289</v>
      </c>
      <c r="AF185" s="11">
        <v>37.530700000000003</v>
      </c>
      <c r="AG185" s="11">
        <v>23.638100000000001</v>
      </c>
      <c r="AH185" s="11">
        <v>54.961852999999998</v>
      </c>
      <c r="AI185" s="11">
        <v>1025.7194999999999</v>
      </c>
      <c r="AJ185" s="11">
        <v>6.1334999999999997</v>
      </c>
      <c r="AK185" s="10">
        <v>89.79</v>
      </c>
      <c r="AL185" s="612"/>
      <c r="AM185" s="11">
        <v>4.7186000000000003</v>
      </c>
      <c r="AN185" s="11">
        <v>4.4641000000000002</v>
      </c>
      <c r="AO185" s="9">
        <v>4.7</v>
      </c>
    </row>
    <row r="186" spans="1:41" ht="15">
      <c r="A186" s="29" t="s">
        <v>17</v>
      </c>
      <c r="B186" s="33">
        <v>43858</v>
      </c>
      <c r="C186" s="511">
        <v>1.1550092718185525</v>
      </c>
      <c r="D186" s="643">
        <v>1.2</v>
      </c>
      <c r="E186" s="9">
        <v>1</v>
      </c>
      <c r="F186" s="116">
        <v>1.1299999999999999</v>
      </c>
      <c r="G186" s="116">
        <v>4.12</v>
      </c>
      <c r="H186" s="116">
        <v>0.56599999999999995</v>
      </c>
      <c r="I186" s="589" t="s">
        <v>348</v>
      </c>
      <c r="J186" s="643">
        <v>4</v>
      </c>
      <c r="K186" s="589" t="s">
        <v>349</v>
      </c>
      <c r="L186" s="587">
        <v>1</v>
      </c>
      <c r="M186" s="587">
        <v>15.9</v>
      </c>
      <c r="N186" s="587">
        <v>126</v>
      </c>
      <c r="O186" s="643">
        <v>16</v>
      </c>
      <c r="P186" s="643">
        <v>130</v>
      </c>
      <c r="Q186" s="643">
        <v>0.7</v>
      </c>
      <c r="R186" s="589" t="s">
        <v>326</v>
      </c>
      <c r="S186" s="643">
        <v>0.2</v>
      </c>
      <c r="T186" s="32"/>
      <c r="U186" s="32"/>
      <c r="V186" s="503">
        <f>'[6]KIC20-4_light'!$I$491</f>
        <v>8.1368676805876436E-2</v>
      </c>
      <c r="W186" s="11">
        <v>37.1432</v>
      </c>
      <c r="X186" s="11">
        <v>24.197099999999999</v>
      </c>
      <c r="Y186" s="11">
        <v>55.064379000000002</v>
      </c>
      <c r="Z186" s="11">
        <v>1025.2076999999999</v>
      </c>
      <c r="AA186" s="11">
        <v>6.8437000000000001</v>
      </c>
      <c r="AB186" s="10">
        <v>100.928</v>
      </c>
      <c r="AC186" s="11"/>
      <c r="AD186" s="11">
        <v>0.1641</v>
      </c>
      <c r="AE186" s="11">
        <v>0.51380000000000003</v>
      </c>
      <c r="AF186" s="11">
        <v>37.7928</v>
      </c>
      <c r="AG186" s="11">
        <v>24.242899999999999</v>
      </c>
      <c r="AH186" s="11">
        <v>55.973148000000002</v>
      </c>
      <c r="AI186" s="11">
        <v>1025.7375999999999</v>
      </c>
      <c r="AJ186" s="11">
        <v>6.1425000000000001</v>
      </c>
      <c r="AK186" s="10">
        <v>90.997</v>
      </c>
      <c r="AL186" s="612"/>
      <c r="AM186" s="11">
        <v>0.61080000000000001</v>
      </c>
      <c r="AN186" s="11">
        <v>2.0125999999999999</v>
      </c>
      <c r="AO186" s="11">
        <v>9.4</v>
      </c>
    </row>
    <row r="187" spans="1:41" ht="15">
      <c r="A187" s="29" t="s">
        <v>17</v>
      </c>
      <c r="B187" s="33">
        <v>43864</v>
      </c>
      <c r="C187" s="511">
        <v>2.9610047393806962</v>
      </c>
      <c r="D187" s="643">
        <v>3</v>
      </c>
      <c r="E187" s="9">
        <v>1</v>
      </c>
      <c r="F187" s="116">
        <v>3.14</v>
      </c>
      <c r="G187" s="116">
        <v>3.65</v>
      </c>
      <c r="H187" s="116">
        <v>1.43</v>
      </c>
      <c r="I187" s="643">
        <v>3</v>
      </c>
      <c r="J187" s="643">
        <v>4</v>
      </c>
      <c r="K187" s="589" t="s">
        <v>349</v>
      </c>
      <c r="L187" s="587">
        <v>1</v>
      </c>
      <c r="M187" s="587">
        <v>15</v>
      </c>
      <c r="N187" s="587">
        <v>121</v>
      </c>
      <c r="O187" s="643">
        <v>15</v>
      </c>
      <c r="P187" s="643">
        <v>120</v>
      </c>
      <c r="Q187" s="643">
        <v>0.8</v>
      </c>
      <c r="R187" s="589" t="s">
        <v>326</v>
      </c>
      <c r="S187" s="643">
        <v>0.2</v>
      </c>
      <c r="T187" s="32"/>
      <c r="U187" s="32"/>
      <c r="V187" s="503">
        <f>'[7]KIC20-5_light'!$I$494</f>
        <v>0.11073812671324652</v>
      </c>
      <c r="W187" s="11">
        <v>37.055599999999998</v>
      </c>
      <c r="X187" s="11">
        <v>23.038699999999999</v>
      </c>
      <c r="Y187" s="11">
        <v>53.687038000000001</v>
      </c>
      <c r="Z187" s="11">
        <v>1025.4838</v>
      </c>
      <c r="AA187" s="11">
        <v>6.6226000000000003</v>
      </c>
      <c r="AB187" s="10">
        <v>95.686999999999998</v>
      </c>
      <c r="AC187" s="11">
        <v>8.1839999999999993</v>
      </c>
      <c r="AD187" s="11">
        <v>0.79310000000000003</v>
      </c>
      <c r="AE187" s="11">
        <v>0.8629</v>
      </c>
      <c r="AF187" s="11">
        <v>37.415399999999998</v>
      </c>
      <c r="AG187" s="11">
        <v>23.319600000000001</v>
      </c>
      <c r="AH187" s="11">
        <v>54.462459000000003</v>
      </c>
      <c r="AI187" s="11">
        <v>1025.7266999999999</v>
      </c>
      <c r="AJ187" s="11">
        <v>6.1197999999999997</v>
      </c>
      <c r="AK187" s="10">
        <v>89.037999999999997</v>
      </c>
      <c r="AL187" s="11">
        <v>8.15</v>
      </c>
      <c r="AM187" s="11">
        <v>2.0135999999999998</v>
      </c>
      <c r="AN187" s="11">
        <v>2.1364000000000001</v>
      </c>
      <c r="AO187" s="9">
        <v>4.9000000000000004</v>
      </c>
    </row>
    <row r="188" spans="1:41" ht="15">
      <c r="A188" s="29" t="s">
        <v>17</v>
      </c>
      <c r="B188" s="33">
        <v>43871</v>
      </c>
      <c r="C188" s="511">
        <v>0.66591654312072024</v>
      </c>
      <c r="D188" s="643">
        <v>0.7</v>
      </c>
      <c r="E188" s="9">
        <v>1</v>
      </c>
      <c r="F188" s="116">
        <v>0.92400000000000004</v>
      </c>
      <c r="G188" s="116">
        <v>3.53</v>
      </c>
      <c r="H188" s="116">
        <v>0.876</v>
      </c>
      <c r="I188" s="589" t="s">
        <v>348</v>
      </c>
      <c r="J188" s="643">
        <v>4</v>
      </c>
      <c r="K188" s="589" t="s">
        <v>349</v>
      </c>
      <c r="L188" s="587">
        <v>1</v>
      </c>
      <c r="M188" s="587">
        <v>15.4</v>
      </c>
      <c r="N188" s="587">
        <v>125</v>
      </c>
      <c r="O188" s="643">
        <v>15</v>
      </c>
      <c r="P188" s="643">
        <v>120</v>
      </c>
      <c r="Q188" s="643">
        <v>1.4</v>
      </c>
      <c r="R188" s="589" t="s">
        <v>326</v>
      </c>
      <c r="S188" s="643">
        <v>0.3</v>
      </c>
      <c r="T188" s="32"/>
      <c r="U188" s="32"/>
      <c r="V188" s="503">
        <f>'[8]KIC20-6_light'!$I$619</f>
        <v>0.13615034538308993</v>
      </c>
      <c r="W188" s="11">
        <v>37.042999999999999</v>
      </c>
      <c r="X188" s="11">
        <v>23.238499999999998</v>
      </c>
      <c r="Y188" s="11">
        <v>53.887906000000001</v>
      </c>
      <c r="Z188" s="11">
        <v>1025.4156</v>
      </c>
      <c r="AA188" s="11">
        <v>6.6279000000000003</v>
      </c>
      <c r="AB188" s="10">
        <v>96.088999999999999</v>
      </c>
      <c r="AC188" s="11">
        <v>8.2050000000000001</v>
      </c>
      <c r="AD188" s="11">
        <v>0.61829999999999996</v>
      </c>
      <c r="AE188" s="11">
        <v>1.1556</v>
      </c>
      <c r="AF188" s="11">
        <v>37.6051</v>
      </c>
      <c r="AG188" s="11">
        <v>23.8184</v>
      </c>
      <c r="AH188" s="11">
        <v>55.256760999999997</v>
      </c>
      <c r="AI188" s="11">
        <v>1025.7170000000001</v>
      </c>
      <c r="AJ188" s="11">
        <v>5.9640000000000004</v>
      </c>
      <c r="AK188" s="10">
        <v>87.617000000000004</v>
      </c>
      <c r="AL188" s="11">
        <v>8.157</v>
      </c>
      <c r="AM188" s="11">
        <v>2.7282999999999999</v>
      </c>
      <c r="AN188" s="11">
        <v>2.6804000000000001</v>
      </c>
      <c r="AO188" s="9">
        <v>3.9</v>
      </c>
    </row>
    <row r="189" spans="1:41" ht="15">
      <c r="A189" s="29" t="s">
        <v>17</v>
      </c>
      <c r="B189" s="33">
        <v>43878</v>
      </c>
      <c r="C189" s="511">
        <v>0.98408799317667794</v>
      </c>
      <c r="D189" s="643">
        <v>1</v>
      </c>
      <c r="E189" s="9">
        <v>1</v>
      </c>
      <c r="F189" s="116">
        <v>-0.158</v>
      </c>
      <c r="G189" s="116">
        <v>3.36</v>
      </c>
      <c r="H189" s="116">
        <v>1.96</v>
      </c>
      <c r="I189" s="589" t="s">
        <v>348</v>
      </c>
      <c r="J189" s="643">
        <v>3</v>
      </c>
      <c r="K189" s="589" t="s">
        <v>349</v>
      </c>
      <c r="L189" s="587">
        <v>1</v>
      </c>
      <c r="M189" s="587">
        <v>14.2</v>
      </c>
      <c r="N189" s="587">
        <v>133</v>
      </c>
      <c r="O189" s="643">
        <v>14</v>
      </c>
      <c r="P189" s="643">
        <v>130</v>
      </c>
      <c r="Q189" s="643">
        <v>1.7</v>
      </c>
      <c r="R189" s="589" t="s">
        <v>326</v>
      </c>
      <c r="S189" s="643">
        <v>0.4</v>
      </c>
      <c r="T189" s="32"/>
      <c r="U189" s="32"/>
      <c r="V189" s="503">
        <f>'[9]KIC20-7_light'!$I$498</f>
        <v>0.12518815946819348</v>
      </c>
      <c r="W189" s="11">
        <v>37.1325</v>
      </c>
      <c r="X189" s="11">
        <v>23.803100000000001</v>
      </c>
      <c r="Y189" s="11">
        <v>54.61938</v>
      </c>
      <c r="Z189" s="11">
        <v>1025.3172</v>
      </c>
      <c r="AA189" s="11">
        <v>6.6093999999999999</v>
      </c>
      <c r="AB189" s="10">
        <v>96.81</v>
      </c>
      <c r="AC189" s="11">
        <v>8.1660000000000004</v>
      </c>
      <c r="AD189" s="11">
        <v>0.81659999999999999</v>
      </c>
      <c r="AE189" s="11">
        <v>1.2578</v>
      </c>
      <c r="AF189" s="11">
        <v>37.858600000000003</v>
      </c>
      <c r="AG189" s="11">
        <v>24.424299999999999</v>
      </c>
      <c r="AH189" s="11">
        <v>56.261538000000002</v>
      </c>
      <c r="AI189" s="11">
        <v>1025.7322999999999</v>
      </c>
      <c r="AJ189" s="11">
        <v>6.3849999999999998</v>
      </c>
      <c r="AK189" s="10">
        <v>94.918000000000006</v>
      </c>
      <c r="AL189" s="11">
        <v>8.1259999999999994</v>
      </c>
      <c r="AM189" s="11">
        <v>1.3724000000000001</v>
      </c>
      <c r="AN189" s="11">
        <v>2.7056</v>
      </c>
      <c r="AO189" s="9">
        <v>5.2</v>
      </c>
    </row>
    <row r="190" spans="1:41" ht="15">
      <c r="A190" s="29" t="s">
        <v>17</v>
      </c>
      <c r="B190" s="33">
        <v>43885</v>
      </c>
      <c r="C190" s="511">
        <v>3.2426748721907281</v>
      </c>
      <c r="D190" s="643">
        <v>3.2</v>
      </c>
      <c r="E190" s="9">
        <v>1</v>
      </c>
      <c r="F190" s="116">
        <v>3.14</v>
      </c>
      <c r="G190" s="116">
        <v>4.05</v>
      </c>
      <c r="H190" s="116">
        <v>2.0699999999999998</v>
      </c>
      <c r="I190" s="643">
        <v>3</v>
      </c>
      <c r="J190" s="643">
        <v>4</v>
      </c>
      <c r="K190" s="643">
        <v>2</v>
      </c>
      <c r="L190" s="587">
        <v>1</v>
      </c>
      <c r="M190" s="587">
        <v>14.2</v>
      </c>
      <c r="N190" s="587">
        <v>128</v>
      </c>
      <c r="O190" s="643">
        <v>14</v>
      </c>
      <c r="P190" s="643">
        <v>130</v>
      </c>
      <c r="Q190" s="643">
        <v>1</v>
      </c>
      <c r="R190" s="589" t="s">
        <v>326</v>
      </c>
      <c r="S190" s="643">
        <v>0.2</v>
      </c>
      <c r="T190" s="32"/>
      <c r="U190" s="32"/>
      <c r="V190" s="503">
        <f>'[10]KIC20-8_lights'!$I$499</f>
        <v>0.10696715444818765</v>
      </c>
      <c r="W190" s="11">
        <v>37.217100000000002</v>
      </c>
      <c r="X190" s="11">
        <v>23.9861</v>
      </c>
      <c r="Y190" s="11">
        <v>54.930031</v>
      </c>
      <c r="Z190" s="11">
        <v>1025.3264999999999</v>
      </c>
      <c r="AA190" s="11">
        <v>6.4321000000000002</v>
      </c>
      <c r="AB190" s="10">
        <v>94.555999999999997</v>
      </c>
      <c r="AC190" s="11">
        <v>8.1240000000000006</v>
      </c>
      <c r="AD190" s="11">
        <v>0.22850000000000001</v>
      </c>
      <c r="AE190" s="11">
        <v>0.96989999999999998</v>
      </c>
      <c r="AF190" s="11">
        <v>37.927</v>
      </c>
      <c r="AG190" s="11">
        <v>24.513200000000001</v>
      </c>
      <c r="AH190" s="11">
        <v>56.450951000000003</v>
      </c>
      <c r="AI190" s="11">
        <v>1025.7592</v>
      </c>
      <c r="AJ190" s="11">
        <v>5.7849000000000004</v>
      </c>
      <c r="AK190" s="10">
        <v>86.162000000000006</v>
      </c>
      <c r="AL190" s="11">
        <v>8.0649999999999995</v>
      </c>
      <c r="AM190" s="11">
        <v>2.3105000000000002</v>
      </c>
      <c r="AN190" s="11">
        <v>2.3845000000000001</v>
      </c>
      <c r="AO190" s="9">
        <v>7.2</v>
      </c>
    </row>
    <row r="191" spans="1:41" ht="15">
      <c r="A191" s="29" t="s">
        <v>17</v>
      </c>
      <c r="B191" s="33">
        <v>43892</v>
      </c>
      <c r="C191" s="511">
        <v>10.226178009811051</v>
      </c>
      <c r="D191" s="643">
        <v>10</v>
      </c>
      <c r="E191" s="9">
        <v>1</v>
      </c>
      <c r="F191" s="116">
        <v>11</v>
      </c>
      <c r="G191" s="116">
        <v>4.5599999999999996</v>
      </c>
      <c r="H191" s="116">
        <v>5.78</v>
      </c>
      <c r="I191" s="643">
        <v>11</v>
      </c>
      <c r="J191" s="643">
        <v>5</v>
      </c>
      <c r="K191" s="643">
        <v>6</v>
      </c>
      <c r="L191" s="587">
        <v>1</v>
      </c>
      <c r="M191" s="587">
        <v>17.5</v>
      </c>
      <c r="N191" s="587">
        <v>146</v>
      </c>
      <c r="O191" s="643">
        <v>18</v>
      </c>
      <c r="P191" s="643">
        <v>150</v>
      </c>
      <c r="Q191" s="643">
        <v>1.6</v>
      </c>
      <c r="R191" s="589" t="s">
        <v>326</v>
      </c>
      <c r="S191" s="643">
        <v>0.3</v>
      </c>
      <c r="T191" s="32"/>
      <c r="U191" s="32"/>
      <c r="V191" s="503">
        <f>'[11]KIC20-9_light'!$I$446</f>
        <v>0.14760572226147395</v>
      </c>
      <c r="W191" s="11">
        <v>37.197200000000002</v>
      </c>
      <c r="X191" s="11">
        <v>23.288699999999999</v>
      </c>
      <c r="Y191" s="11">
        <v>54.141655999999998</v>
      </c>
      <c r="Z191" s="11">
        <v>1025.5187000000001</v>
      </c>
      <c r="AA191" s="11">
        <v>6.3765000000000001</v>
      </c>
      <c r="AB191" s="10">
        <v>92.606999999999999</v>
      </c>
      <c r="AC191" s="11">
        <v>8.1389999999999993</v>
      </c>
      <c r="AD191" s="11">
        <v>1.3714</v>
      </c>
      <c r="AE191" s="11">
        <v>1.6895</v>
      </c>
      <c r="AF191" s="11">
        <v>37.198999999999998</v>
      </c>
      <c r="AG191" s="11">
        <v>23.277100000000001</v>
      </c>
      <c r="AH191" s="11">
        <v>54.136876000000001</v>
      </c>
      <c r="AI191" s="11">
        <v>1025.576</v>
      </c>
      <c r="AJ191" s="11">
        <v>6.3446999999999996</v>
      </c>
      <c r="AK191" s="10">
        <v>92.128</v>
      </c>
      <c r="AL191" s="11">
        <v>8.1389999999999993</v>
      </c>
      <c r="AM191" s="11">
        <v>1.2481</v>
      </c>
      <c r="AN191" s="11">
        <v>2.1644999999999999</v>
      </c>
      <c r="AO191" s="9">
        <v>4.5</v>
      </c>
    </row>
    <row r="192" spans="1:41" ht="15">
      <c r="A192" s="29" t="s">
        <v>17</v>
      </c>
      <c r="B192" s="33">
        <v>43899</v>
      </c>
      <c r="C192" s="532">
        <v>0.70516804586604431</v>
      </c>
      <c r="D192" s="643">
        <v>0.7</v>
      </c>
      <c r="E192" s="9">
        <v>1</v>
      </c>
      <c r="F192" s="116">
        <v>0.40500000000000003</v>
      </c>
      <c r="G192" s="116">
        <v>3.48</v>
      </c>
      <c r="H192" s="116">
        <v>0.95599999999999996</v>
      </c>
      <c r="I192" s="589" t="s">
        <v>348</v>
      </c>
      <c r="J192" s="643">
        <v>3</v>
      </c>
      <c r="K192" s="589" t="s">
        <v>349</v>
      </c>
      <c r="L192" s="587">
        <v>1</v>
      </c>
      <c r="M192" s="587">
        <v>14.7</v>
      </c>
      <c r="N192" s="587">
        <v>121</v>
      </c>
      <c r="O192" s="643">
        <v>15</v>
      </c>
      <c r="P192" s="643">
        <v>120</v>
      </c>
      <c r="Q192" s="643">
        <v>2.4</v>
      </c>
      <c r="R192" s="589" t="s">
        <v>326</v>
      </c>
      <c r="S192" s="643">
        <v>0.5</v>
      </c>
      <c r="T192" s="32"/>
      <c r="U192" s="32"/>
      <c r="V192" s="503">
        <f>'[12]KIC20-10 light'!$I$333</f>
        <v>9.4901454083952452E-2</v>
      </c>
      <c r="W192" s="11">
        <v>37.14</v>
      </c>
      <c r="X192" s="11">
        <v>23.5657</v>
      </c>
      <c r="Y192" s="11">
        <v>54.369934999999998</v>
      </c>
      <c r="Z192" s="11">
        <v>1025.3934999999999</v>
      </c>
      <c r="AA192" s="11">
        <v>6.7628000000000004</v>
      </c>
      <c r="AB192" s="10">
        <v>98.656000000000006</v>
      </c>
      <c r="AC192" s="11">
        <v>8.1539999999999999</v>
      </c>
      <c r="AD192" s="11">
        <v>0.191</v>
      </c>
      <c r="AE192" s="11">
        <v>1.4611000000000001</v>
      </c>
      <c r="AF192" s="11">
        <v>37.9803</v>
      </c>
      <c r="AG192" s="11">
        <v>24.1934</v>
      </c>
      <c r="AH192" s="11">
        <v>56.163623999999999</v>
      </c>
      <c r="AI192" s="11">
        <v>1025.8942999999999</v>
      </c>
      <c r="AJ192" s="11">
        <v>6.61</v>
      </c>
      <c r="AK192" s="10">
        <v>97.944999999999993</v>
      </c>
      <c r="AL192" s="11">
        <v>8.109</v>
      </c>
      <c r="AM192" s="11">
        <v>0.79190000000000005</v>
      </c>
      <c r="AN192" s="11">
        <v>3.0651999999999999</v>
      </c>
      <c r="AO192" s="9">
        <v>5.8</v>
      </c>
    </row>
    <row r="193" spans="1:41" ht="15">
      <c r="A193" s="29" t="s">
        <v>17</v>
      </c>
      <c r="B193" s="33">
        <v>43906</v>
      </c>
      <c r="C193" s="532">
        <v>1.3796696986339951</v>
      </c>
      <c r="D193" s="643">
        <v>1.4</v>
      </c>
      <c r="E193" s="9">
        <v>1</v>
      </c>
      <c r="F193" s="116">
        <v>0.433</v>
      </c>
      <c r="G193" s="116">
        <v>3.09</v>
      </c>
      <c r="H193" s="116">
        <v>0.98299999999999998</v>
      </c>
      <c r="I193" s="589" t="s">
        <v>348</v>
      </c>
      <c r="J193" s="643">
        <v>3</v>
      </c>
      <c r="K193" s="589" t="s">
        <v>349</v>
      </c>
      <c r="L193" s="587">
        <v>1</v>
      </c>
      <c r="M193" s="587">
        <v>13.7</v>
      </c>
      <c r="N193" s="587">
        <v>105</v>
      </c>
      <c r="O193" s="643">
        <v>14</v>
      </c>
      <c r="P193" s="643">
        <v>100</v>
      </c>
      <c r="Q193" s="643">
        <v>0.8</v>
      </c>
      <c r="R193" s="589" t="s">
        <v>326</v>
      </c>
      <c r="S193" s="643">
        <v>0.2</v>
      </c>
      <c r="T193" s="32"/>
      <c r="U193" s="32"/>
      <c r="V193" s="503">
        <f>'[13]KIC20-11_LIght'!$I$527</f>
        <v>7.7607732212134115E-2</v>
      </c>
      <c r="W193" s="11">
        <v>36.758200000000002</v>
      </c>
      <c r="X193" s="11">
        <v>23.550899999999999</v>
      </c>
      <c r="Y193" s="11">
        <v>53.857858</v>
      </c>
      <c r="Z193" s="11">
        <v>1025.1078</v>
      </c>
      <c r="AA193" s="11">
        <v>6.6059000000000001</v>
      </c>
      <c r="AB193" s="10">
        <v>96.13</v>
      </c>
      <c r="AC193" s="11">
        <v>8.1630000000000003</v>
      </c>
      <c r="AD193" s="11">
        <v>3.9600000000000003E-2</v>
      </c>
      <c r="AE193" s="11">
        <v>0.90900000000000003</v>
      </c>
      <c r="AF193" s="11">
        <v>37.9101</v>
      </c>
      <c r="AG193" s="11">
        <v>23.959099999999999</v>
      </c>
      <c r="AH193" s="11">
        <v>55.811165000000003</v>
      </c>
      <c r="AI193" s="11">
        <v>1025.9145000000001</v>
      </c>
      <c r="AJ193" s="11">
        <v>5.2180999999999997</v>
      </c>
      <c r="AK193" s="10">
        <v>76.98</v>
      </c>
      <c r="AL193" s="11">
        <v>8.08</v>
      </c>
      <c r="AM193" s="11">
        <v>1.5699000000000001</v>
      </c>
      <c r="AN193" s="11">
        <v>2.4975000000000001</v>
      </c>
      <c r="AO193" s="9">
        <v>9.3000000000000007</v>
      </c>
    </row>
    <row r="194" spans="1:41" ht="15">
      <c r="A194" s="29" t="s">
        <v>17</v>
      </c>
      <c r="B194" s="33">
        <v>43920</v>
      </c>
      <c r="C194" s="532">
        <v>3.7199232696612867</v>
      </c>
      <c r="D194" s="643">
        <v>3.7</v>
      </c>
      <c r="E194" s="9">
        <v>1</v>
      </c>
      <c r="F194" s="116">
        <v>3.46</v>
      </c>
      <c r="G194" s="116">
        <v>4.3600000000000003</v>
      </c>
      <c r="H194" s="116">
        <v>3.92</v>
      </c>
      <c r="I194" s="643">
        <v>3</v>
      </c>
      <c r="J194" s="643">
        <v>4</v>
      </c>
      <c r="K194" s="643">
        <v>4</v>
      </c>
      <c r="L194" s="587">
        <v>1</v>
      </c>
      <c r="M194" s="587">
        <v>14.8</v>
      </c>
      <c r="N194" s="587">
        <v>133</v>
      </c>
      <c r="O194" s="643">
        <v>15</v>
      </c>
      <c r="P194" s="643">
        <v>130</v>
      </c>
      <c r="Q194" s="643">
        <v>1.5</v>
      </c>
      <c r="R194" s="643">
        <v>0.1</v>
      </c>
      <c r="S194" s="643">
        <v>0.3</v>
      </c>
      <c r="T194" s="32"/>
      <c r="U194" s="32"/>
      <c r="V194" s="503">
        <f>'[14]KIC20-12_light'!$I$1175</f>
        <v>0.11499874417510958</v>
      </c>
      <c r="W194" s="11">
        <v>36.794899999999998</v>
      </c>
      <c r="X194" s="11">
        <v>22.7882</v>
      </c>
      <c r="Y194" s="11">
        <v>53.081502999999998</v>
      </c>
      <c r="Z194" s="11">
        <v>1025.3581999999999</v>
      </c>
      <c r="AA194" s="11">
        <v>6.7492000000000001</v>
      </c>
      <c r="AB194" s="10">
        <v>96.942999999999998</v>
      </c>
      <c r="AC194" s="11">
        <v>8.2210000000000001</v>
      </c>
      <c r="AD194" s="11">
        <v>0.42259999999999998</v>
      </c>
      <c r="AE194" s="11">
        <v>1.4822</v>
      </c>
      <c r="AF194" s="11">
        <v>37.313099999999999</v>
      </c>
      <c r="AG194" s="11">
        <v>22.986000000000001</v>
      </c>
      <c r="AH194" s="11">
        <v>53.965482000000002</v>
      </c>
      <c r="AI194" s="11">
        <v>1025.7445</v>
      </c>
      <c r="AJ194" s="11">
        <v>6.3958000000000004</v>
      </c>
      <c r="AK194" s="10">
        <v>92.462000000000003</v>
      </c>
      <c r="AL194" s="11">
        <v>8.1750000000000007</v>
      </c>
      <c r="AM194" s="11">
        <v>1.2986</v>
      </c>
      <c r="AN194" s="11">
        <v>2.2166999999999999</v>
      </c>
      <c r="AO194" s="9">
        <v>4.7</v>
      </c>
    </row>
    <row r="195" spans="1:41" ht="15">
      <c r="A195" s="29" t="s">
        <v>359</v>
      </c>
      <c r="B195" s="33">
        <v>43801</v>
      </c>
      <c r="C195" s="511">
        <v>2.5631671250656427</v>
      </c>
      <c r="D195" s="643">
        <v>2.6</v>
      </c>
      <c r="E195" s="31">
        <v>1</v>
      </c>
      <c r="F195" s="9">
        <v>1.65</v>
      </c>
      <c r="G195" s="9">
        <v>4.1500000000000004</v>
      </c>
      <c r="H195" s="9">
        <v>1.52</v>
      </c>
      <c r="I195" s="589" t="s">
        <v>348</v>
      </c>
      <c r="J195" s="643">
        <v>4</v>
      </c>
      <c r="K195" s="589" t="s">
        <v>349</v>
      </c>
      <c r="L195" s="587">
        <v>1</v>
      </c>
      <c r="M195" s="615">
        <v>16</v>
      </c>
      <c r="N195" s="615">
        <v>117</v>
      </c>
      <c r="O195" s="643">
        <v>16</v>
      </c>
      <c r="P195" s="643">
        <v>120</v>
      </c>
      <c r="Q195" s="643">
        <v>0.7</v>
      </c>
      <c r="R195" s="589" t="s">
        <v>326</v>
      </c>
      <c r="S195" s="643">
        <v>0.2</v>
      </c>
      <c r="T195" s="32"/>
      <c r="U195" s="32"/>
      <c r="V195" s="503">
        <f>'[1]KIC19-13_light'!$I$739</f>
        <v>7.7779497888810112E-2</v>
      </c>
      <c r="W195" s="11">
        <v>36.114100000000001</v>
      </c>
      <c r="X195" s="11">
        <v>21.224799999999998</v>
      </c>
      <c r="Y195" s="11">
        <v>50.557364</v>
      </c>
      <c r="Z195" s="11">
        <v>1025.2823000000001</v>
      </c>
      <c r="AA195" s="11">
        <v>7.1082999999999998</v>
      </c>
      <c r="AB195" s="10">
        <v>98.921999999999997</v>
      </c>
      <c r="AC195" s="11">
        <v>8.1620000000000008</v>
      </c>
      <c r="AD195" s="11">
        <v>0.25819999999999999</v>
      </c>
      <c r="AE195" s="11">
        <v>0.81440000000000001</v>
      </c>
      <c r="AF195" s="11">
        <v>36.083799999999997</v>
      </c>
      <c r="AG195" s="11">
        <v>20.842300000000002</v>
      </c>
      <c r="AH195" s="11">
        <v>50.124989999999997</v>
      </c>
      <c r="AI195" s="11">
        <v>1025.4308000000001</v>
      </c>
      <c r="AJ195" s="11">
        <v>6.5666000000000002</v>
      </c>
      <c r="AK195" s="10">
        <v>90.742000000000004</v>
      </c>
      <c r="AL195" s="11">
        <v>8.1210000000000004</v>
      </c>
      <c r="AM195" s="11">
        <v>2.7831999999999999</v>
      </c>
      <c r="AN195" s="11">
        <v>2.2444999999999999</v>
      </c>
      <c r="AO195" s="11">
        <v>8</v>
      </c>
    </row>
    <row r="196" spans="1:41" ht="15">
      <c r="A196" s="29" t="s">
        <v>359</v>
      </c>
      <c r="B196" s="33">
        <v>43808</v>
      </c>
      <c r="C196" s="511">
        <v>1.5530361025504806</v>
      </c>
      <c r="D196" s="643">
        <v>1.6</v>
      </c>
      <c r="E196" s="9">
        <v>1</v>
      </c>
      <c r="F196" s="116">
        <v>1.63</v>
      </c>
      <c r="G196" s="116">
        <v>4.18</v>
      </c>
      <c r="H196" s="116">
        <v>1.1200000000000001</v>
      </c>
      <c r="I196" s="589" t="s">
        <v>348</v>
      </c>
      <c r="J196" s="643">
        <v>4</v>
      </c>
      <c r="K196" s="589" t="s">
        <v>349</v>
      </c>
      <c r="L196" s="587">
        <v>1</v>
      </c>
      <c r="M196" s="615">
        <v>16.399999999999999</v>
      </c>
      <c r="N196" s="615">
        <v>114</v>
      </c>
      <c r="O196" s="643">
        <v>16</v>
      </c>
      <c r="P196" s="643">
        <v>110</v>
      </c>
      <c r="Q196" s="643">
        <v>0.8</v>
      </c>
      <c r="R196" s="589" t="s">
        <v>326</v>
      </c>
      <c r="S196" s="643">
        <v>0.2</v>
      </c>
      <c r="T196" s="32"/>
      <c r="U196" s="32"/>
      <c r="V196" s="503">
        <f>'[2]KIC19-14_light'!$I$909</f>
        <v>0.10398141724076457</v>
      </c>
      <c r="W196" s="11">
        <v>36.1997</v>
      </c>
      <c r="X196" s="11">
        <v>22.850999999999999</v>
      </c>
      <c r="Y196" s="11">
        <v>52.385215000000002</v>
      </c>
      <c r="Z196" s="11">
        <v>1024.8883000000001</v>
      </c>
      <c r="AA196" s="11">
        <v>6.9023000000000003</v>
      </c>
      <c r="AB196" s="10">
        <v>98.909000000000006</v>
      </c>
      <c r="AC196" s="11">
        <v>8.1489999999999991</v>
      </c>
      <c r="AD196" s="11">
        <v>0.74080000000000001</v>
      </c>
      <c r="AE196" s="11">
        <v>0.94689999999999996</v>
      </c>
      <c r="AF196" s="11">
        <v>36.1785</v>
      </c>
      <c r="AG196" s="11">
        <v>22.396599999999999</v>
      </c>
      <c r="AH196" s="11">
        <v>51.882525000000001</v>
      </c>
      <c r="AI196" s="11">
        <v>1025.0703000000001</v>
      </c>
      <c r="AJ196" s="11">
        <v>6.7904999999999998</v>
      </c>
      <c r="AK196" s="10">
        <v>96.522000000000006</v>
      </c>
      <c r="AL196" s="11">
        <v>8.1419999999999995</v>
      </c>
      <c r="AM196" s="11">
        <v>2.6034000000000002</v>
      </c>
      <c r="AN196" s="11">
        <v>2.1280999999999999</v>
      </c>
      <c r="AO196" s="9">
        <v>5.2</v>
      </c>
    </row>
    <row r="197" spans="1:41" ht="15">
      <c r="A197" s="29" t="s">
        <v>359</v>
      </c>
      <c r="B197" s="33">
        <v>43815</v>
      </c>
      <c r="C197" s="511">
        <v>0.6445995051889738</v>
      </c>
      <c r="D197" s="643">
        <v>0.6</v>
      </c>
      <c r="E197" s="9">
        <v>1</v>
      </c>
      <c r="F197" s="116">
        <v>-0.161</v>
      </c>
      <c r="G197" s="116">
        <v>4.76</v>
      </c>
      <c r="H197" s="116">
        <v>1.76</v>
      </c>
      <c r="I197" s="589" t="s">
        <v>348</v>
      </c>
      <c r="J197" s="643">
        <v>5</v>
      </c>
      <c r="K197" s="589" t="s">
        <v>349</v>
      </c>
      <c r="L197" s="615">
        <v>1</v>
      </c>
      <c r="M197" s="615">
        <v>13.7</v>
      </c>
      <c r="N197" s="615">
        <v>112</v>
      </c>
      <c r="O197" s="643">
        <v>14</v>
      </c>
      <c r="P197" s="643">
        <v>110</v>
      </c>
      <c r="Q197" s="643">
        <v>0.7</v>
      </c>
      <c r="R197" s="589" t="s">
        <v>326</v>
      </c>
      <c r="S197" s="643">
        <v>0.2</v>
      </c>
      <c r="T197" s="32"/>
      <c r="U197" s="32"/>
      <c r="V197" s="503">
        <v>8.2512660921505152E-2</v>
      </c>
      <c r="W197" s="11">
        <v>36.284999999999997</v>
      </c>
      <c r="X197" s="11">
        <v>23.495699999999999</v>
      </c>
      <c r="Y197" s="11">
        <v>53.182994999999998</v>
      </c>
      <c r="Z197" s="11">
        <v>1024.7653</v>
      </c>
      <c r="AA197" s="11">
        <v>7.0285000000000002</v>
      </c>
      <c r="AB197" s="11">
        <v>101.905</v>
      </c>
      <c r="AC197" s="11">
        <v>8.093</v>
      </c>
      <c r="AD197" s="11">
        <v>0.27489999999999998</v>
      </c>
      <c r="AE197" s="11">
        <v>0.71109999999999995</v>
      </c>
      <c r="AF197" s="11">
        <v>36.2423</v>
      </c>
      <c r="AG197" s="11">
        <v>22.850999999999999</v>
      </c>
      <c r="AH197" s="11">
        <v>52.446894</v>
      </c>
      <c r="AI197" s="11">
        <v>1024.9879000000001</v>
      </c>
      <c r="AJ197" s="11">
        <v>6.5122</v>
      </c>
      <c r="AK197" s="11">
        <v>93.341999999999999</v>
      </c>
      <c r="AL197" s="11">
        <v>8.0690000000000008</v>
      </c>
      <c r="AM197" s="11">
        <v>1.0403</v>
      </c>
      <c r="AN197" s="11">
        <v>2.4885999999999999</v>
      </c>
      <c r="AO197" s="11">
        <v>10</v>
      </c>
    </row>
    <row r="198" spans="1:41" ht="15">
      <c r="A198" s="29" t="s">
        <v>359</v>
      </c>
      <c r="B198" s="33">
        <v>43822</v>
      </c>
      <c r="C198" s="511">
        <v>3.0521871918750967</v>
      </c>
      <c r="D198" s="643">
        <v>3.1</v>
      </c>
      <c r="E198" s="9">
        <v>1</v>
      </c>
      <c r="F198" s="116">
        <v>3.07</v>
      </c>
      <c r="G198" s="116">
        <v>4.47</v>
      </c>
      <c r="H198" s="116">
        <v>1.32</v>
      </c>
      <c r="I198" s="643">
        <v>3</v>
      </c>
      <c r="J198" s="643">
        <v>4</v>
      </c>
      <c r="K198" s="589" t="s">
        <v>349</v>
      </c>
      <c r="L198" s="615">
        <v>1</v>
      </c>
      <c r="M198" s="615">
        <v>15.8</v>
      </c>
      <c r="N198" s="615">
        <v>169</v>
      </c>
      <c r="O198" s="643">
        <v>16</v>
      </c>
      <c r="P198" s="643">
        <v>170</v>
      </c>
      <c r="Q198" s="643">
        <v>1.1000000000000001</v>
      </c>
      <c r="R198" s="589" t="s">
        <v>326</v>
      </c>
      <c r="S198" s="643">
        <v>0.3</v>
      </c>
      <c r="T198" s="32"/>
      <c r="U198" s="32"/>
      <c r="V198" s="503">
        <f>'[3]KIC19-16_LIGHT'!$I$491</f>
        <v>0.12564060338569677</v>
      </c>
      <c r="W198" s="11">
        <v>36.335099999999997</v>
      </c>
      <c r="X198" s="11">
        <v>23.573599999999999</v>
      </c>
      <c r="Y198" s="11">
        <v>53.331533999999998</v>
      </c>
      <c r="Z198" s="11">
        <v>1024.7800999999999</v>
      </c>
      <c r="AA198" s="11">
        <v>6.6383999999999999</v>
      </c>
      <c r="AB198" s="10">
        <v>96.406999999999996</v>
      </c>
      <c r="AC198" s="11">
        <v>8.1440000000000001</v>
      </c>
      <c r="AD198" s="11">
        <v>0.34749999999999998</v>
      </c>
      <c r="AE198" s="11">
        <v>0.98350000000000004</v>
      </c>
      <c r="AF198" s="11">
        <v>36.335000000000001</v>
      </c>
      <c r="AG198" s="11">
        <v>23.51</v>
      </c>
      <c r="AH198" s="11">
        <v>53.270256000000003</v>
      </c>
      <c r="AI198" s="11">
        <v>1024.8655000000001</v>
      </c>
      <c r="AJ198" s="11">
        <v>6.5698999999999996</v>
      </c>
      <c r="AK198" s="10">
        <v>95.305999999999997</v>
      </c>
      <c r="AL198" s="11">
        <v>8.1379999999999999</v>
      </c>
      <c r="AM198" s="11">
        <v>0.76470000000000005</v>
      </c>
      <c r="AN198" s="11">
        <v>1.7043999999999999</v>
      </c>
      <c r="AO198" s="9">
        <v>4.9000000000000004</v>
      </c>
    </row>
    <row r="199" spans="1:41" ht="15">
      <c r="A199" s="29" t="s">
        <v>359</v>
      </c>
      <c r="B199" s="33">
        <v>43836</v>
      </c>
      <c r="C199" s="511">
        <v>1.5411917171286886</v>
      </c>
      <c r="D199" s="643">
        <v>1.5</v>
      </c>
      <c r="E199" s="31">
        <v>1</v>
      </c>
      <c r="F199" s="116">
        <v>0.55900000000000005</v>
      </c>
      <c r="G199" s="116">
        <v>3.86</v>
      </c>
      <c r="H199" s="116">
        <v>1.59</v>
      </c>
      <c r="I199" s="589" t="s">
        <v>348</v>
      </c>
      <c r="J199" s="643">
        <v>4</v>
      </c>
      <c r="K199" s="589" t="s">
        <v>349</v>
      </c>
      <c r="L199" s="615">
        <v>1</v>
      </c>
      <c r="M199" s="615">
        <v>18.5</v>
      </c>
      <c r="N199" s="615">
        <v>139</v>
      </c>
      <c r="O199" s="643">
        <v>18</v>
      </c>
      <c r="P199" s="643">
        <v>140</v>
      </c>
      <c r="Q199" s="643">
        <v>2</v>
      </c>
      <c r="R199" s="589" t="s">
        <v>326</v>
      </c>
      <c r="S199" s="643">
        <v>0.5</v>
      </c>
      <c r="T199" s="32"/>
      <c r="U199" s="32"/>
      <c r="V199" s="503">
        <f>'[4]KIC20-1_light'!$I$688</f>
        <v>0.1243020772825244</v>
      </c>
      <c r="W199" s="11">
        <v>36.740400000000001</v>
      </c>
      <c r="X199" s="11">
        <v>22.9465</v>
      </c>
      <c r="Y199" s="11">
        <v>53.182187999999996</v>
      </c>
      <c r="Z199" s="11">
        <v>1025.271</v>
      </c>
      <c r="AA199" s="11">
        <v>6.9326999999999996</v>
      </c>
      <c r="AB199" s="10">
        <v>99.822999999999993</v>
      </c>
      <c r="AC199" s="11">
        <v>8.1880000000000006</v>
      </c>
      <c r="AD199" s="11">
        <v>0.3483</v>
      </c>
      <c r="AE199" s="11">
        <v>0.65739999999999998</v>
      </c>
      <c r="AF199" s="11">
        <v>36.791800000000002</v>
      </c>
      <c r="AG199" s="11">
        <v>22.375800000000002</v>
      </c>
      <c r="AH199" s="11">
        <v>52.64049</v>
      </c>
      <c r="AI199" s="11">
        <v>1025.5413000000001</v>
      </c>
      <c r="AJ199" s="11">
        <v>5.5922000000000001</v>
      </c>
      <c r="AK199" s="10">
        <v>79.745000000000005</v>
      </c>
      <c r="AL199" s="11">
        <v>8.1449999999999996</v>
      </c>
      <c r="AM199" s="11">
        <v>4.3144999999999998</v>
      </c>
      <c r="AN199" s="11">
        <v>4.5911</v>
      </c>
      <c r="AO199" s="11">
        <v>6.2</v>
      </c>
    </row>
    <row r="200" spans="1:41" ht="15">
      <c r="A200" s="29" t="s">
        <v>359</v>
      </c>
      <c r="B200" s="33">
        <v>43843</v>
      </c>
      <c r="C200" s="511">
        <v>0.3167018508754651</v>
      </c>
      <c r="D200" s="589" t="s">
        <v>350</v>
      </c>
      <c r="E200" s="31">
        <v>1</v>
      </c>
      <c r="F200" s="116">
        <v>-0.48299999999999998</v>
      </c>
      <c r="G200" s="116">
        <v>2.5499999999999998</v>
      </c>
      <c r="H200" s="116">
        <v>0.54300000000000004</v>
      </c>
      <c r="I200" s="589" t="s">
        <v>348</v>
      </c>
      <c r="J200" s="643">
        <v>3</v>
      </c>
      <c r="K200" s="589" t="s">
        <v>349</v>
      </c>
      <c r="L200" s="615">
        <v>1</v>
      </c>
      <c r="M200" s="615">
        <v>15.3</v>
      </c>
      <c r="N200" s="615">
        <v>110</v>
      </c>
      <c r="O200" s="643">
        <v>15</v>
      </c>
      <c r="P200" s="643">
        <v>110</v>
      </c>
      <c r="Q200" s="643">
        <v>0.9</v>
      </c>
      <c r="R200" s="589" t="s">
        <v>326</v>
      </c>
      <c r="S200" s="643">
        <v>0.2</v>
      </c>
      <c r="T200" s="32"/>
      <c r="U200" s="32"/>
      <c r="V200" s="503">
        <f>'[5]KIC20-2_light'!$I$606</f>
        <v>0.11695423919390117</v>
      </c>
      <c r="W200" s="11">
        <v>36.8797</v>
      </c>
      <c r="X200" s="11">
        <v>22.9801</v>
      </c>
      <c r="Y200" s="11">
        <v>53.397550000000003</v>
      </c>
      <c r="Z200" s="11">
        <v>1025.3672999999999</v>
      </c>
      <c r="AA200" s="11">
        <v>6.8253000000000004</v>
      </c>
      <c r="AB200" s="10">
        <v>98.414000000000001</v>
      </c>
      <c r="AC200" s="612"/>
      <c r="AD200" s="11">
        <v>0.56279999999999997</v>
      </c>
      <c r="AE200" s="11">
        <v>0.72919999999999996</v>
      </c>
      <c r="AF200" s="11">
        <v>36.885800000000003</v>
      </c>
      <c r="AG200" s="11">
        <v>22.795999999999999</v>
      </c>
      <c r="AH200" s="11">
        <v>53.213326000000002</v>
      </c>
      <c r="AI200" s="11">
        <v>1025.4914000000001</v>
      </c>
      <c r="AJ200" s="11">
        <v>6.3212999999999999</v>
      </c>
      <c r="AK200" s="10">
        <v>90.858000000000004</v>
      </c>
      <c r="AL200" s="612"/>
      <c r="AM200" s="11">
        <v>2.9701</v>
      </c>
      <c r="AN200" s="11">
        <v>3.8658000000000001</v>
      </c>
      <c r="AO200" s="11">
        <v>5.4</v>
      </c>
    </row>
    <row r="201" spans="1:41" ht="15">
      <c r="A201" s="29" t="s">
        <v>359</v>
      </c>
      <c r="B201" s="33">
        <v>43850</v>
      </c>
      <c r="C201" s="511">
        <v>1.0910003889502229</v>
      </c>
      <c r="D201" s="643">
        <v>1.1000000000000001</v>
      </c>
      <c r="E201" s="9">
        <v>1</v>
      </c>
      <c r="F201" s="116">
        <v>-0.26600000000000001</v>
      </c>
      <c r="G201" s="116">
        <v>3.56</v>
      </c>
      <c r="H201" s="116">
        <v>0.68700000000000006</v>
      </c>
      <c r="I201" s="589" t="s">
        <v>348</v>
      </c>
      <c r="J201" s="643">
        <v>4</v>
      </c>
      <c r="K201" s="589" t="s">
        <v>349</v>
      </c>
      <c r="L201" s="615">
        <v>1</v>
      </c>
      <c r="M201" s="615">
        <v>17.7</v>
      </c>
      <c r="N201" s="615">
        <v>138</v>
      </c>
      <c r="O201" s="643">
        <v>18</v>
      </c>
      <c r="P201" s="643">
        <v>140</v>
      </c>
      <c r="Q201" s="643">
        <v>1.3</v>
      </c>
      <c r="R201" s="589" t="s">
        <v>326</v>
      </c>
      <c r="S201" s="643">
        <v>0.3</v>
      </c>
      <c r="T201" s="32"/>
      <c r="U201" s="32"/>
      <c r="V201" s="503">
        <v>0.14240752514770658</v>
      </c>
      <c r="W201" s="11">
        <v>36.958199999999998</v>
      </c>
      <c r="X201" s="11">
        <v>23.641500000000001</v>
      </c>
      <c r="Y201" s="11">
        <v>54.216191999999999</v>
      </c>
      <c r="Z201" s="11">
        <v>1025.2327</v>
      </c>
      <c r="AA201" s="11">
        <v>6.7949999999999999</v>
      </c>
      <c r="AB201" s="10">
        <v>99.152000000000001</v>
      </c>
      <c r="AC201" s="612"/>
      <c r="AD201" s="11">
        <v>0.87819999999999998</v>
      </c>
      <c r="AE201" s="11">
        <v>1.0016</v>
      </c>
      <c r="AF201" s="11">
        <v>36.951799999999999</v>
      </c>
      <c r="AG201" s="11">
        <v>23.372199999999999</v>
      </c>
      <c r="AH201" s="11">
        <v>53.922271000000002</v>
      </c>
      <c r="AI201" s="11">
        <v>1025.3741</v>
      </c>
      <c r="AJ201" s="11">
        <v>6.5563000000000002</v>
      </c>
      <c r="AK201" s="10">
        <v>95.22</v>
      </c>
      <c r="AL201" s="612"/>
      <c r="AM201" s="11">
        <v>4.7934000000000001</v>
      </c>
      <c r="AN201" s="11">
        <v>3.5019999999999998</v>
      </c>
      <c r="AO201" s="9">
        <v>4</v>
      </c>
    </row>
    <row r="202" spans="1:41" ht="15">
      <c r="A202" s="29" t="s">
        <v>359</v>
      </c>
      <c r="B202" s="33">
        <v>43858</v>
      </c>
      <c r="C202" s="511">
        <v>0.54950349662483045</v>
      </c>
      <c r="D202" s="643">
        <v>0.5</v>
      </c>
      <c r="E202" s="9">
        <v>1</v>
      </c>
      <c r="F202" s="116">
        <v>0.161</v>
      </c>
      <c r="G202" s="116">
        <v>4.53</v>
      </c>
      <c r="H202" s="116">
        <v>0.17499999999999999</v>
      </c>
      <c r="I202" s="589" t="s">
        <v>348</v>
      </c>
      <c r="J202" s="643">
        <v>5</v>
      </c>
      <c r="K202" s="589" t="s">
        <v>349</v>
      </c>
      <c r="L202" s="615">
        <v>1</v>
      </c>
      <c r="M202" s="615">
        <v>15.5</v>
      </c>
      <c r="N202" s="615">
        <v>113</v>
      </c>
      <c r="O202" s="643">
        <v>16</v>
      </c>
      <c r="P202" s="643">
        <v>110</v>
      </c>
      <c r="Q202" s="643">
        <v>0.7</v>
      </c>
      <c r="R202" s="589" t="s">
        <v>326</v>
      </c>
      <c r="S202" s="643">
        <v>0.2</v>
      </c>
      <c r="T202" s="32"/>
      <c r="U202" s="32"/>
      <c r="V202" s="503">
        <f>'[6]KIC20-4_light'!$I$599</f>
        <v>8.4871465994934808E-2</v>
      </c>
      <c r="W202" s="11">
        <v>36.958500000000001</v>
      </c>
      <c r="X202" s="11">
        <v>24.084299999999999</v>
      </c>
      <c r="Y202" s="11">
        <v>54.698776000000002</v>
      </c>
      <c r="Z202" s="11">
        <v>1025.1029000000001</v>
      </c>
      <c r="AA202" s="11">
        <v>6.8327999999999998</v>
      </c>
      <c r="AB202" s="10">
        <v>100.467</v>
      </c>
      <c r="AC202" s="612"/>
      <c r="AD202" s="11">
        <v>0.1084</v>
      </c>
      <c r="AE202" s="11">
        <v>0.63739999999999997</v>
      </c>
      <c r="AF202" s="11">
        <v>36.991700000000002</v>
      </c>
      <c r="AG202" s="11">
        <v>23.403300000000002</v>
      </c>
      <c r="AH202" s="11">
        <v>54.0077</v>
      </c>
      <c r="AI202" s="11">
        <v>1025.395</v>
      </c>
      <c r="AJ202" s="11">
        <v>6.1067999999999998</v>
      </c>
      <c r="AK202" s="10">
        <v>88.760999999999996</v>
      </c>
      <c r="AL202" s="612"/>
      <c r="AM202" s="11">
        <v>0.70279999999999998</v>
      </c>
      <c r="AN202" s="11">
        <v>2.4904000000000002</v>
      </c>
      <c r="AO202" s="11">
        <v>10.4</v>
      </c>
    </row>
    <row r="203" spans="1:41" ht="15">
      <c r="A203" s="29" t="s">
        <v>359</v>
      </c>
      <c r="B203" s="33">
        <v>43864</v>
      </c>
      <c r="C203" s="511">
        <v>1.8335736439677195</v>
      </c>
      <c r="D203" s="643">
        <v>1.8</v>
      </c>
      <c r="E203" s="9">
        <v>1</v>
      </c>
      <c r="F203" s="116">
        <v>1.75</v>
      </c>
      <c r="G203" s="116">
        <v>4.3499999999999996</v>
      </c>
      <c r="H203" s="116">
        <v>1.17</v>
      </c>
      <c r="I203" s="589" t="s">
        <v>348</v>
      </c>
      <c r="J203" s="643">
        <v>4</v>
      </c>
      <c r="K203" s="589" t="s">
        <v>349</v>
      </c>
      <c r="L203" s="615">
        <v>1</v>
      </c>
      <c r="M203" s="615">
        <v>16.8</v>
      </c>
      <c r="N203" s="615">
        <v>121</v>
      </c>
      <c r="O203" s="643">
        <v>17</v>
      </c>
      <c r="P203" s="643">
        <v>120</v>
      </c>
      <c r="Q203" s="643">
        <v>1</v>
      </c>
      <c r="R203" s="589" t="s">
        <v>326</v>
      </c>
      <c r="S203" s="643">
        <v>0.2</v>
      </c>
      <c r="T203" s="32"/>
      <c r="U203" s="32"/>
      <c r="V203" s="503">
        <f>'[7]KIC20-5_light'!$I$583</f>
        <v>0.11626439117140555</v>
      </c>
      <c r="W203" s="11">
        <v>37.088000000000001</v>
      </c>
      <c r="X203" s="11">
        <v>23.138100000000001</v>
      </c>
      <c r="Y203" s="11">
        <v>53.836779999999997</v>
      </c>
      <c r="Z203" s="11">
        <v>1025.4793999999999</v>
      </c>
      <c r="AA203" s="11">
        <v>6.6256000000000004</v>
      </c>
      <c r="AB203" s="10">
        <v>95.912000000000006</v>
      </c>
      <c r="AC203" s="11">
        <v>8.1769999999999996</v>
      </c>
      <c r="AD203" s="11">
        <v>0.45269999999999999</v>
      </c>
      <c r="AE203" s="11">
        <v>0.99629999999999996</v>
      </c>
      <c r="AF203" s="11">
        <v>37.068300000000001</v>
      </c>
      <c r="AG203" s="11">
        <v>22.823499999999999</v>
      </c>
      <c r="AH203" s="11">
        <v>53.476632000000002</v>
      </c>
      <c r="AI203" s="11">
        <v>1025.6220000000001</v>
      </c>
      <c r="AJ203" s="11">
        <v>6.0781999999999998</v>
      </c>
      <c r="AK203" s="10">
        <v>87.498000000000005</v>
      </c>
      <c r="AL203" s="11">
        <v>8.1679999999999993</v>
      </c>
      <c r="AM203" s="11">
        <v>2.2919999999999998</v>
      </c>
      <c r="AN203" s="11">
        <v>2.4344999999999999</v>
      </c>
      <c r="AO203" s="11">
        <v>5.5</v>
      </c>
    </row>
    <row r="204" spans="1:41" ht="15">
      <c r="A204" s="29" t="s">
        <v>359</v>
      </c>
      <c r="B204" s="33">
        <v>43871</v>
      </c>
      <c r="C204" s="511">
        <v>0.45233126891933423</v>
      </c>
      <c r="D204" s="589" t="s">
        <v>350</v>
      </c>
      <c r="E204" s="9">
        <v>1</v>
      </c>
      <c r="F204" s="116">
        <v>0.113</v>
      </c>
      <c r="G204" s="116">
        <v>3.53</v>
      </c>
      <c r="H204" s="116">
        <v>1.52</v>
      </c>
      <c r="I204" s="589" t="s">
        <v>348</v>
      </c>
      <c r="J204" s="643">
        <v>4</v>
      </c>
      <c r="K204" s="589" t="s">
        <v>349</v>
      </c>
      <c r="L204" s="615">
        <v>1</v>
      </c>
      <c r="M204" s="615">
        <v>15.6</v>
      </c>
      <c r="N204" s="615">
        <v>131</v>
      </c>
      <c r="O204" s="643">
        <v>16</v>
      </c>
      <c r="P204" s="643">
        <v>130</v>
      </c>
      <c r="Q204" s="643">
        <v>1.6</v>
      </c>
      <c r="R204" s="589" t="s">
        <v>326</v>
      </c>
      <c r="S204" s="643">
        <v>0.3</v>
      </c>
      <c r="T204" s="32"/>
      <c r="U204" s="32"/>
      <c r="V204" s="503">
        <f>'[8]KIC20-6_light'!$I$728</f>
        <v>0.12569719743139393</v>
      </c>
      <c r="W204" s="11">
        <v>37.063899999999997</v>
      </c>
      <c r="X204" s="11">
        <v>23.4772</v>
      </c>
      <c r="Y204" s="11">
        <v>54.174866000000002</v>
      </c>
      <c r="Z204" s="11">
        <v>1025.3625</v>
      </c>
      <c r="AA204" s="11">
        <v>6.6570999999999998</v>
      </c>
      <c r="AB204" s="10">
        <v>96.924000000000007</v>
      </c>
      <c r="AC204" s="11">
        <v>8.1989999999999998</v>
      </c>
      <c r="AD204" s="11">
        <v>0.66639999999999999</v>
      </c>
      <c r="AE204" s="11">
        <v>1.0558000000000001</v>
      </c>
      <c r="AF204" s="11">
        <v>37.1098</v>
      </c>
      <c r="AG204" s="11">
        <v>23.248799999999999</v>
      </c>
      <c r="AH204" s="11">
        <v>53.992223000000003</v>
      </c>
      <c r="AI204" s="11">
        <v>1025.5296000000001</v>
      </c>
      <c r="AJ204" s="11">
        <v>6.5191999999999997</v>
      </c>
      <c r="AK204" s="10">
        <v>94.566000000000003</v>
      </c>
      <c r="AL204" s="11">
        <v>8.1929999999999996</v>
      </c>
      <c r="AM204" s="11">
        <v>0.73719999999999997</v>
      </c>
      <c r="AN204" s="11">
        <v>2.3481999999999998</v>
      </c>
      <c r="AO204" s="11">
        <v>4.7</v>
      </c>
    </row>
    <row r="205" spans="1:41" ht="15">
      <c r="A205" s="29" t="s">
        <v>359</v>
      </c>
      <c r="B205" s="33">
        <v>43878</v>
      </c>
      <c r="C205" s="511">
        <v>2.2698917466956954</v>
      </c>
      <c r="D205" s="643">
        <v>2.2999999999999998</v>
      </c>
      <c r="E205" s="9">
        <v>1</v>
      </c>
      <c r="F205" s="116">
        <v>1.74</v>
      </c>
      <c r="G205" s="116">
        <v>4.12</v>
      </c>
      <c r="H205" s="116">
        <v>1.22</v>
      </c>
      <c r="I205" s="589" t="s">
        <v>348</v>
      </c>
      <c r="J205" s="643">
        <v>4</v>
      </c>
      <c r="K205" s="589" t="s">
        <v>349</v>
      </c>
      <c r="L205" s="615">
        <v>1</v>
      </c>
      <c r="M205" s="615">
        <v>17</v>
      </c>
      <c r="N205" s="615">
        <v>134</v>
      </c>
      <c r="O205" s="643">
        <v>17</v>
      </c>
      <c r="P205" s="643">
        <v>130</v>
      </c>
      <c r="Q205" s="643">
        <v>0.8</v>
      </c>
      <c r="R205" s="589" t="s">
        <v>326</v>
      </c>
      <c r="S205" s="643">
        <v>0.2</v>
      </c>
      <c r="T205" s="32"/>
      <c r="U205" s="32"/>
      <c r="V205" s="503">
        <f>'[9]KIC20-7_light'!$I$592</f>
        <v>0.20203276160504716</v>
      </c>
      <c r="W205" s="11">
        <v>37.032699999999998</v>
      </c>
      <c r="X205" s="11">
        <v>23.744299999999999</v>
      </c>
      <c r="Y205" s="11">
        <v>54.425133000000002</v>
      </c>
      <c r="Z205" s="11">
        <v>1025.2587000000001</v>
      </c>
      <c r="AA205" s="11">
        <v>6.5204000000000004</v>
      </c>
      <c r="AB205" s="10">
        <v>95.355999999999995</v>
      </c>
      <c r="AC205" s="11">
        <v>8.1790000000000003</v>
      </c>
      <c r="AD205" s="11">
        <v>1.7773000000000001</v>
      </c>
      <c r="AE205" s="11">
        <v>1.5003</v>
      </c>
      <c r="AF205" s="11">
        <v>37.053100000000001</v>
      </c>
      <c r="AG205" s="11">
        <v>23.6249</v>
      </c>
      <c r="AH205" s="11">
        <v>54.328598999999997</v>
      </c>
      <c r="AI205" s="11">
        <v>1025.3778</v>
      </c>
      <c r="AJ205" s="11">
        <v>6.2526999999999999</v>
      </c>
      <c r="AK205" s="10">
        <v>91.263000000000005</v>
      </c>
      <c r="AL205" s="11">
        <v>8.1649999999999991</v>
      </c>
      <c r="AM205" s="11">
        <v>3.3159999999999998</v>
      </c>
      <c r="AN205" s="11">
        <v>2.1726999999999999</v>
      </c>
      <c r="AO205" s="11">
        <v>2.5</v>
      </c>
    </row>
    <row r="206" spans="1:41" ht="15">
      <c r="A206" s="29" t="s">
        <v>359</v>
      </c>
      <c r="B206" s="33">
        <v>43885</v>
      </c>
      <c r="C206" s="511">
        <v>3.6277616225362674</v>
      </c>
      <c r="D206" s="643">
        <v>3.6</v>
      </c>
      <c r="E206" s="9">
        <v>1</v>
      </c>
      <c r="F206" s="116">
        <v>3.33</v>
      </c>
      <c r="G206" s="116">
        <v>4.47</v>
      </c>
      <c r="H206" s="116">
        <v>2.31</v>
      </c>
      <c r="I206" s="643">
        <v>3</v>
      </c>
      <c r="J206" s="643">
        <v>4</v>
      </c>
      <c r="K206" s="643">
        <v>2</v>
      </c>
      <c r="L206" s="587">
        <v>1</v>
      </c>
      <c r="M206" s="587">
        <v>18</v>
      </c>
      <c r="N206" s="587">
        <v>147</v>
      </c>
      <c r="O206" s="643">
        <v>18</v>
      </c>
      <c r="P206" s="643">
        <v>150</v>
      </c>
      <c r="Q206" s="643">
        <v>1.5</v>
      </c>
      <c r="R206" s="589" t="s">
        <v>326</v>
      </c>
      <c r="S206" s="643">
        <v>0.3</v>
      </c>
      <c r="T206" s="32"/>
      <c r="U206" s="32"/>
      <c r="V206" s="503">
        <f>'[10]KIC20-8_lights'!$I$598</f>
        <v>0.12863158942401384</v>
      </c>
      <c r="W206" s="11">
        <v>37.124299999999998</v>
      </c>
      <c r="X206" s="11">
        <v>23.9223</v>
      </c>
      <c r="Y206" s="11">
        <v>54.738962000000001</v>
      </c>
      <c r="Z206" s="11">
        <v>1025.2754</v>
      </c>
      <c r="AA206" s="11">
        <v>6.4686000000000003</v>
      </c>
      <c r="AB206" s="10">
        <v>94.938000000000002</v>
      </c>
      <c r="AC206" s="11">
        <v>8.1289999999999996</v>
      </c>
      <c r="AD206" s="11">
        <v>0.60719999999999996</v>
      </c>
      <c r="AE206" s="11">
        <v>1.1500999999999999</v>
      </c>
      <c r="AF206" s="11">
        <v>37.136800000000001</v>
      </c>
      <c r="AG206" s="11">
        <v>23.799299999999999</v>
      </c>
      <c r="AH206" s="11">
        <v>54.627822000000002</v>
      </c>
      <c r="AI206" s="11">
        <v>1025.3885</v>
      </c>
      <c r="AJ206" s="11">
        <v>5.6914999999999996</v>
      </c>
      <c r="AK206" s="10">
        <v>83.361000000000004</v>
      </c>
      <c r="AL206" s="11">
        <v>8.1069999999999993</v>
      </c>
      <c r="AM206" s="11">
        <v>1.8199000000000001</v>
      </c>
      <c r="AN206" s="11">
        <v>2.3315000000000001</v>
      </c>
      <c r="AO206" s="11">
        <v>4.5999999999999996</v>
      </c>
    </row>
    <row r="207" spans="1:41" ht="15">
      <c r="A207" s="29" t="s">
        <v>359</v>
      </c>
      <c r="B207" s="33">
        <v>43892</v>
      </c>
      <c r="C207" s="511">
        <v>1.9596462445147649</v>
      </c>
      <c r="D207" s="643">
        <v>2</v>
      </c>
      <c r="E207" s="9">
        <v>1</v>
      </c>
      <c r="F207" s="116">
        <v>2.13</v>
      </c>
      <c r="G207" s="116">
        <v>4.66</v>
      </c>
      <c r="H207" s="116">
        <v>1.66</v>
      </c>
      <c r="I207" s="589" t="s">
        <v>348</v>
      </c>
      <c r="J207" s="643">
        <v>5</v>
      </c>
      <c r="K207" s="589" t="s">
        <v>349</v>
      </c>
      <c r="L207" s="587">
        <v>1</v>
      </c>
      <c r="M207" s="587">
        <v>17.100000000000001</v>
      </c>
      <c r="N207" s="587">
        <v>132</v>
      </c>
      <c r="O207" s="643">
        <v>17</v>
      </c>
      <c r="P207" s="643">
        <v>130</v>
      </c>
      <c r="Q207" s="643">
        <v>1.6</v>
      </c>
      <c r="R207" s="589" t="s">
        <v>326</v>
      </c>
      <c r="S207" s="643">
        <v>0.3</v>
      </c>
      <c r="T207" s="32"/>
      <c r="U207" s="32"/>
      <c r="V207" s="503">
        <f>'[11]KIC20-9_light'!$I$512</f>
        <v>0.12646244408019</v>
      </c>
      <c r="W207" s="11">
        <v>37.130400000000002</v>
      </c>
      <c r="X207" s="11">
        <v>23.5138</v>
      </c>
      <c r="Y207" s="11">
        <v>54.300939999999997</v>
      </c>
      <c r="Z207" s="11">
        <v>1025.4019000000001</v>
      </c>
      <c r="AA207" s="11">
        <v>6.4885999999999999</v>
      </c>
      <c r="AB207" s="10">
        <v>94.566000000000003</v>
      </c>
      <c r="AC207" s="11">
        <v>8.1539999999999999</v>
      </c>
      <c r="AD207" s="11">
        <v>0.72550000000000003</v>
      </c>
      <c r="AE207" s="11">
        <v>1.194</v>
      </c>
      <c r="AF207" s="11">
        <v>37.124200000000002</v>
      </c>
      <c r="AG207" s="11">
        <v>23.521899999999999</v>
      </c>
      <c r="AH207" s="11">
        <v>54.308675999999998</v>
      </c>
      <c r="AI207" s="11">
        <v>1025.4613999999999</v>
      </c>
      <c r="AJ207" s="11">
        <v>6.4973999999999998</v>
      </c>
      <c r="AK207" s="10">
        <v>94.704999999999998</v>
      </c>
      <c r="AL207" s="11">
        <v>8.1560000000000006</v>
      </c>
      <c r="AM207" s="11">
        <v>1.3629</v>
      </c>
      <c r="AN207" s="11">
        <v>2.1808000000000001</v>
      </c>
      <c r="AO207" s="11">
        <v>4.8</v>
      </c>
    </row>
    <row r="208" spans="1:41" ht="15">
      <c r="A208" s="29" t="s">
        <v>359</v>
      </c>
      <c r="B208" s="33">
        <v>43899</v>
      </c>
      <c r="C208" s="532">
        <v>1.3371139472300666</v>
      </c>
      <c r="D208" s="643">
        <v>1.3</v>
      </c>
      <c r="E208" s="9">
        <v>1</v>
      </c>
      <c r="F208" s="116">
        <v>0.95599999999999996</v>
      </c>
      <c r="G208" s="116">
        <v>3.46</v>
      </c>
      <c r="H208" s="116">
        <v>0.99199999999999999</v>
      </c>
      <c r="I208" s="589" t="s">
        <v>348</v>
      </c>
      <c r="J208" s="643">
        <v>3</v>
      </c>
      <c r="K208" s="589" t="s">
        <v>349</v>
      </c>
      <c r="L208" s="587">
        <v>1</v>
      </c>
      <c r="M208" s="615">
        <v>15.9</v>
      </c>
      <c r="N208" s="615">
        <v>117</v>
      </c>
      <c r="O208" s="643">
        <v>16</v>
      </c>
      <c r="P208" s="643">
        <v>120</v>
      </c>
      <c r="Q208" s="643">
        <v>2.2999999999999998</v>
      </c>
      <c r="R208" s="589" t="s">
        <v>326</v>
      </c>
      <c r="S208" s="643">
        <v>0.5</v>
      </c>
      <c r="T208" s="32"/>
      <c r="U208" s="32"/>
      <c r="V208" s="503">
        <f>'[12]KIC20-10 light'!$I$399</f>
        <v>0.10174436141805422</v>
      </c>
      <c r="W208" s="11">
        <v>37.076000000000001</v>
      </c>
      <c r="X208" s="11">
        <v>23.401900000000001</v>
      </c>
      <c r="Y208" s="11">
        <v>54.108401999999998</v>
      </c>
      <c r="Z208" s="11">
        <v>1025.3925999999999</v>
      </c>
      <c r="AA208" s="11">
        <v>6.7119999999999997</v>
      </c>
      <c r="AB208" s="10">
        <v>97.602000000000004</v>
      </c>
      <c r="AC208" s="11">
        <v>8.1560000000000006</v>
      </c>
      <c r="AD208" s="11">
        <v>0.35560000000000003</v>
      </c>
      <c r="AE208" s="11">
        <v>2.012</v>
      </c>
      <c r="AF208" s="11">
        <v>37.075099999999999</v>
      </c>
      <c r="AG208" s="11">
        <v>23.414100000000001</v>
      </c>
      <c r="AH208" s="11">
        <v>54.127405000000003</v>
      </c>
      <c r="AI208" s="11">
        <v>1025.4555</v>
      </c>
      <c r="AJ208" s="11">
        <v>6.6691000000000003</v>
      </c>
      <c r="AK208" s="10">
        <v>96.998999999999995</v>
      </c>
      <c r="AL208" s="11">
        <v>8.1530000000000005</v>
      </c>
      <c r="AM208" s="11">
        <v>0.98719999999999997</v>
      </c>
      <c r="AN208" s="11">
        <v>1.6955</v>
      </c>
      <c r="AO208" s="11">
        <v>6</v>
      </c>
    </row>
    <row r="209" spans="1:41" ht="15">
      <c r="A209" s="29" t="s">
        <v>359</v>
      </c>
      <c r="B209" s="33">
        <v>43906</v>
      </c>
      <c r="C209" s="532">
        <v>1.4527153968960789</v>
      </c>
      <c r="D209" s="643">
        <v>1.5</v>
      </c>
      <c r="E209" s="9">
        <v>1</v>
      </c>
      <c r="F209" s="116">
        <v>-0.438</v>
      </c>
      <c r="G209" s="116">
        <v>2.95</v>
      </c>
      <c r="H209" s="116">
        <v>1.22</v>
      </c>
      <c r="I209" s="589" t="s">
        <v>348</v>
      </c>
      <c r="J209" s="643">
        <v>3</v>
      </c>
      <c r="K209" s="589" t="s">
        <v>349</v>
      </c>
      <c r="L209" s="587">
        <v>1</v>
      </c>
      <c r="M209" s="615">
        <v>14.2</v>
      </c>
      <c r="N209" s="615">
        <v>108</v>
      </c>
      <c r="O209" s="643">
        <v>14</v>
      </c>
      <c r="P209" s="643">
        <v>110</v>
      </c>
      <c r="Q209" s="643">
        <v>0.9</v>
      </c>
      <c r="R209" s="589" t="s">
        <v>326</v>
      </c>
      <c r="S209" s="643">
        <v>0.2</v>
      </c>
      <c r="T209" s="32"/>
      <c r="U209" s="32"/>
      <c r="V209" s="503">
        <f>'[13]KIC20-11_LIght'!$I$621</f>
        <v>8.4659225972257793E-2</v>
      </c>
      <c r="W209" s="11">
        <v>36.828200000000002</v>
      </c>
      <c r="X209" s="11">
        <v>23.6632</v>
      </c>
      <c r="Y209" s="11">
        <v>54.070591999999998</v>
      </c>
      <c r="Z209" s="11">
        <v>1025.1278</v>
      </c>
      <c r="AA209" s="11">
        <v>6.6279000000000003</v>
      </c>
      <c r="AB209" s="10">
        <v>96.677999999999997</v>
      </c>
      <c r="AC209" s="11">
        <v>8.1649999999999991</v>
      </c>
      <c r="AD209" s="11">
        <v>0.28260000000000002</v>
      </c>
      <c r="AE209" s="11">
        <v>0.8649</v>
      </c>
      <c r="AF209" s="11">
        <v>36.9099</v>
      </c>
      <c r="AG209" s="11">
        <v>23.6661</v>
      </c>
      <c r="AH209" s="11">
        <v>54.187182999999997</v>
      </c>
      <c r="AI209" s="11">
        <v>1025.2578000000001</v>
      </c>
      <c r="AJ209" s="11">
        <v>6.4569999999999999</v>
      </c>
      <c r="AK209" s="10">
        <v>94.233000000000004</v>
      </c>
      <c r="AL209" s="11">
        <v>8.15</v>
      </c>
      <c r="AM209" s="11">
        <v>1.1302000000000001</v>
      </c>
      <c r="AN209" s="11">
        <v>1.8728</v>
      </c>
      <c r="AO209" s="11">
        <v>7.9</v>
      </c>
    </row>
    <row r="210" spans="1:41" ht="15">
      <c r="A210" s="29" t="s">
        <v>359</v>
      </c>
      <c r="B210" s="33">
        <v>43920</v>
      </c>
      <c r="C210" s="532">
        <v>2.6939882093687424</v>
      </c>
      <c r="D210" s="643">
        <v>2.7</v>
      </c>
      <c r="E210" s="9">
        <v>1</v>
      </c>
      <c r="F210" s="116">
        <v>2.37</v>
      </c>
      <c r="G210" s="116">
        <v>4.54</v>
      </c>
      <c r="H210" s="116">
        <v>2.27</v>
      </c>
      <c r="I210" s="589" t="s">
        <v>348</v>
      </c>
      <c r="J210" s="643">
        <v>5</v>
      </c>
      <c r="K210" s="643">
        <v>2</v>
      </c>
      <c r="L210" s="587">
        <v>1</v>
      </c>
      <c r="M210" s="615">
        <v>14.6</v>
      </c>
      <c r="N210" s="615">
        <v>120</v>
      </c>
      <c r="O210" s="643">
        <v>15</v>
      </c>
      <c r="P210" s="643">
        <v>120</v>
      </c>
      <c r="Q210" s="643">
        <v>1.2</v>
      </c>
      <c r="R210" s="589" t="s">
        <v>326</v>
      </c>
      <c r="S210" s="643">
        <v>0.2</v>
      </c>
      <c r="T210" s="32"/>
      <c r="U210" s="32"/>
      <c r="V210" s="503">
        <f>'[14]KIC20-12_light'!$I$417</f>
        <v>0.1168644846560315</v>
      </c>
      <c r="W210" s="11">
        <v>36.764400000000002</v>
      </c>
      <c r="X210" s="11">
        <v>22.757300000000001</v>
      </c>
      <c r="Y210" s="11">
        <v>53.009234999999997</v>
      </c>
      <c r="Z210" s="11">
        <v>1025.3443</v>
      </c>
      <c r="AA210" s="11">
        <v>6.5458999999999996</v>
      </c>
      <c r="AB210" s="10">
        <v>93.956000000000003</v>
      </c>
      <c r="AC210" s="11">
        <v>8.2059999999999995</v>
      </c>
      <c r="AD210" s="11">
        <v>0.5736</v>
      </c>
      <c r="AE210" s="11">
        <v>1.0926</v>
      </c>
      <c r="AF210" s="11">
        <v>36.764200000000002</v>
      </c>
      <c r="AG210" s="11">
        <v>22.668600000000001</v>
      </c>
      <c r="AH210" s="11">
        <v>52.920603999999997</v>
      </c>
      <c r="AI210" s="11">
        <v>1025.4386999999999</v>
      </c>
      <c r="AJ210" s="11">
        <v>6.4111000000000002</v>
      </c>
      <c r="AK210" s="10">
        <v>91.879000000000005</v>
      </c>
      <c r="AL210" s="11">
        <v>8.1959999999999997</v>
      </c>
      <c r="AM210" s="11">
        <v>2.0234999999999999</v>
      </c>
      <c r="AN210" s="11">
        <v>1.9573</v>
      </c>
      <c r="AO210" s="11">
        <v>4.7</v>
      </c>
    </row>
    <row r="211" spans="1:41" ht="15">
      <c r="A211" s="29" t="s">
        <v>360</v>
      </c>
      <c r="B211" s="33">
        <v>43801</v>
      </c>
      <c r="C211" s="511">
        <v>0.61291913253824737</v>
      </c>
      <c r="D211" s="643">
        <v>0.6</v>
      </c>
      <c r="E211" s="31">
        <v>1</v>
      </c>
      <c r="F211" s="9">
        <v>0.46700000000000003</v>
      </c>
      <c r="G211" s="9">
        <v>4.16</v>
      </c>
      <c r="H211" s="9">
        <v>1.1000000000000001</v>
      </c>
      <c r="I211" s="589" t="s">
        <v>348</v>
      </c>
      <c r="J211" s="643">
        <v>4</v>
      </c>
      <c r="K211" s="589" t="s">
        <v>349</v>
      </c>
      <c r="L211" s="587">
        <v>1</v>
      </c>
      <c r="M211" s="587">
        <v>12</v>
      </c>
      <c r="N211" s="587">
        <v>96.7</v>
      </c>
      <c r="O211" s="643">
        <v>12</v>
      </c>
      <c r="P211" s="643">
        <v>100</v>
      </c>
      <c r="Q211" s="643">
        <v>0.3</v>
      </c>
      <c r="R211" s="589" t="s">
        <v>326</v>
      </c>
      <c r="S211" s="589" t="s">
        <v>326</v>
      </c>
      <c r="T211" s="32"/>
      <c r="U211" s="32"/>
      <c r="V211" s="503">
        <v>9.7260545671821116E-2</v>
      </c>
      <c r="W211" s="11">
        <v>36.097700000000003</v>
      </c>
      <c r="X211" s="11">
        <v>21.119199999999999</v>
      </c>
      <c r="Y211" s="11">
        <v>50.425986999999999</v>
      </c>
      <c r="Z211" s="11">
        <v>1025.2994000000001</v>
      </c>
      <c r="AA211" s="11">
        <v>7.0278999999999998</v>
      </c>
      <c r="AB211" s="10">
        <v>97.608000000000004</v>
      </c>
      <c r="AC211" s="11">
        <v>8.1530000000000005</v>
      </c>
      <c r="AD211" s="11">
        <v>1.093</v>
      </c>
      <c r="AE211" s="11">
        <v>0.62980000000000003</v>
      </c>
      <c r="AF211" s="11">
        <v>36.0976</v>
      </c>
      <c r="AG211" s="11">
        <v>21.109500000000001</v>
      </c>
      <c r="AH211" s="11">
        <v>50.419344000000002</v>
      </c>
      <c r="AI211" s="11">
        <v>1025.3371999999999</v>
      </c>
      <c r="AJ211" s="11">
        <v>7.0269000000000004</v>
      </c>
      <c r="AK211" s="10">
        <v>97.576999999999998</v>
      </c>
      <c r="AL211" s="11">
        <v>8.1489999999999991</v>
      </c>
      <c r="AM211" s="11">
        <v>0.41449999999999998</v>
      </c>
      <c r="AN211" s="11">
        <v>0.75239999999999996</v>
      </c>
      <c r="AO211" s="9">
        <v>7.2</v>
      </c>
    </row>
    <row r="212" spans="1:41" ht="15">
      <c r="A212" s="29" t="s">
        <v>360</v>
      </c>
      <c r="B212" s="33">
        <v>43808</v>
      </c>
      <c r="C212" s="511">
        <v>0.22098572026844857</v>
      </c>
      <c r="D212" s="589" t="s">
        <v>350</v>
      </c>
      <c r="E212" s="9">
        <v>1</v>
      </c>
      <c r="F212" s="116">
        <v>-0.125</v>
      </c>
      <c r="G212" s="116">
        <v>2.97</v>
      </c>
      <c r="H212" s="116">
        <v>0.82899999999999996</v>
      </c>
      <c r="I212" s="589" t="s">
        <v>348</v>
      </c>
      <c r="J212" s="643">
        <v>3</v>
      </c>
      <c r="K212" s="589" t="s">
        <v>349</v>
      </c>
      <c r="L212" s="587">
        <v>1</v>
      </c>
      <c r="M212" s="587">
        <v>13.4</v>
      </c>
      <c r="N212" s="587">
        <v>104</v>
      </c>
      <c r="O212" s="643">
        <v>13</v>
      </c>
      <c r="P212" s="643">
        <v>100</v>
      </c>
      <c r="Q212" s="643">
        <v>0.6</v>
      </c>
      <c r="R212" s="589" t="s">
        <v>326</v>
      </c>
      <c r="S212" s="643">
        <v>0.1</v>
      </c>
      <c r="T212" s="32"/>
      <c r="U212" s="32"/>
      <c r="V212" s="503">
        <f>'[2]KIC19-14_light'!$I$398</f>
        <v>0.1171337113169343</v>
      </c>
      <c r="W212" s="11">
        <v>36.133699999999997</v>
      </c>
      <c r="X212" s="11">
        <v>22.205400000000001</v>
      </c>
      <c r="Y212" s="11">
        <v>51.616182000000002</v>
      </c>
      <c r="Z212" s="11">
        <v>1025.0228999999999</v>
      </c>
      <c r="AA212" s="11">
        <v>6.9470000000000001</v>
      </c>
      <c r="AB212" s="10">
        <v>98.388999999999996</v>
      </c>
      <c r="AC212" s="11">
        <v>8.1359999999999992</v>
      </c>
      <c r="AD212" s="11">
        <v>0.97009999999999996</v>
      </c>
      <c r="AE212" s="11">
        <v>0.93620000000000003</v>
      </c>
      <c r="AF212" s="11">
        <v>36.132899999999999</v>
      </c>
      <c r="AG212" s="11">
        <v>22.160499999999999</v>
      </c>
      <c r="AH212" s="11">
        <v>51.571361000000003</v>
      </c>
      <c r="AI212" s="11">
        <v>1025.0717</v>
      </c>
      <c r="AJ212" s="11">
        <v>6.9192999999999998</v>
      </c>
      <c r="AK212" s="10">
        <v>97.918000000000006</v>
      </c>
      <c r="AL212" s="11">
        <v>8.1460000000000008</v>
      </c>
      <c r="AM212" s="11">
        <v>0.94189999999999996</v>
      </c>
      <c r="AN212" s="11">
        <v>1.1869000000000001</v>
      </c>
      <c r="AO212" s="9">
        <v>4.0999999999999996</v>
      </c>
    </row>
    <row r="213" spans="1:41" ht="15">
      <c r="A213" s="29" t="s">
        <v>360</v>
      </c>
      <c r="B213" s="33">
        <v>43815</v>
      </c>
      <c r="C213" s="511">
        <v>0.87465473616069755</v>
      </c>
      <c r="D213" s="643">
        <v>0.9</v>
      </c>
      <c r="E213" s="9">
        <v>1</v>
      </c>
      <c r="F213" s="116">
        <v>0.30499999999999999</v>
      </c>
      <c r="G213" s="116">
        <v>5.14</v>
      </c>
      <c r="H213" s="116">
        <v>1.29</v>
      </c>
      <c r="I213" s="589" t="s">
        <v>348</v>
      </c>
      <c r="J213" s="643">
        <v>5</v>
      </c>
      <c r="K213" s="589" t="s">
        <v>349</v>
      </c>
      <c r="L213" s="587">
        <v>1</v>
      </c>
      <c r="M213" s="587">
        <v>13.1</v>
      </c>
      <c r="N213" s="587">
        <v>116</v>
      </c>
      <c r="O213" s="643">
        <v>13</v>
      </c>
      <c r="P213" s="643">
        <v>120</v>
      </c>
      <c r="Q213" s="643">
        <v>0.3</v>
      </c>
      <c r="R213" s="589" t="s">
        <v>326</v>
      </c>
      <c r="S213" s="589" t="s">
        <v>326</v>
      </c>
      <c r="T213" s="32"/>
      <c r="U213" s="32"/>
      <c r="V213" s="503">
        <f>'[15]KIC19-15_light'!$I$376</f>
        <v>8.4978177668297017E-2</v>
      </c>
      <c r="W213" s="11">
        <v>36.288400000000003</v>
      </c>
      <c r="X213" s="11">
        <v>23.651399999999999</v>
      </c>
      <c r="Y213" s="11">
        <v>53.353938999999997</v>
      </c>
      <c r="Z213" s="11">
        <v>1024.7217000000001</v>
      </c>
      <c r="AA213" s="11">
        <v>6.7882999999999996</v>
      </c>
      <c r="AB213" s="10">
        <v>98.688999999999993</v>
      </c>
      <c r="AC213" s="11">
        <v>8.0830000000000002</v>
      </c>
      <c r="AD213" s="11">
        <v>0.3357</v>
      </c>
      <c r="AE213" s="11">
        <v>0.60209999999999997</v>
      </c>
      <c r="AF213" s="11">
        <v>36.290399999999998</v>
      </c>
      <c r="AG213" s="11">
        <v>23.551100000000002</v>
      </c>
      <c r="AH213" s="11">
        <v>53.252921000000001</v>
      </c>
      <c r="AI213" s="11">
        <v>1024.7887000000001</v>
      </c>
      <c r="AJ213" s="11">
        <v>6.8124000000000002</v>
      </c>
      <c r="AK213" s="10">
        <v>98.87</v>
      </c>
      <c r="AL213" s="11">
        <v>8.0809999999999995</v>
      </c>
      <c r="AM213" s="11">
        <v>0.3216</v>
      </c>
      <c r="AN213" s="11">
        <v>0.75919999999999999</v>
      </c>
      <c r="AO213" s="589" t="s">
        <v>431</v>
      </c>
    </row>
    <row r="214" spans="1:41" ht="15">
      <c r="A214" s="29" t="s">
        <v>360</v>
      </c>
      <c r="B214" s="33">
        <v>43822</v>
      </c>
      <c r="C214" s="511">
        <v>13.365193878259007</v>
      </c>
      <c r="D214" s="643">
        <v>13</v>
      </c>
      <c r="E214" s="9">
        <v>1</v>
      </c>
      <c r="F214" s="116">
        <v>0.91700000000000004</v>
      </c>
      <c r="G214" s="116">
        <v>4.22</v>
      </c>
      <c r="H214" s="116">
        <v>0.95</v>
      </c>
      <c r="I214" s="589" t="s">
        <v>348</v>
      </c>
      <c r="J214" s="643">
        <v>4</v>
      </c>
      <c r="K214" s="589" t="s">
        <v>349</v>
      </c>
      <c r="L214" s="587">
        <v>1</v>
      </c>
      <c r="M214" s="587">
        <v>14</v>
      </c>
      <c r="N214" s="587">
        <v>114</v>
      </c>
      <c r="O214" s="643">
        <v>14</v>
      </c>
      <c r="P214" s="643">
        <v>110</v>
      </c>
      <c r="Q214" s="643">
        <v>0.6</v>
      </c>
      <c r="R214" s="589" t="s">
        <v>326</v>
      </c>
      <c r="S214" s="643">
        <v>0.1</v>
      </c>
      <c r="T214" s="32"/>
      <c r="U214" s="32"/>
      <c r="V214" s="503">
        <f>'[3]KIC19-16_LIGHT'!$I$261</f>
        <v>0.10274150099601451</v>
      </c>
      <c r="W214" s="11">
        <v>36.328499999999998</v>
      </c>
      <c r="X214" s="11">
        <v>23.468800000000002</v>
      </c>
      <c r="Y214" s="11">
        <v>53.210726999999999</v>
      </c>
      <c r="Z214" s="11">
        <v>1024.8059000000001</v>
      </c>
      <c r="AA214" s="11">
        <v>6.6253000000000002</v>
      </c>
      <c r="AB214" s="10">
        <v>96.037999999999997</v>
      </c>
      <c r="AC214" s="11">
        <v>8.1389999999999993</v>
      </c>
      <c r="AD214" s="11">
        <v>0.28239999999999998</v>
      </c>
      <c r="AE214" s="11">
        <v>0.90939999999999999</v>
      </c>
      <c r="AF214" s="11">
        <v>36.326599999999999</v>
      </c>
      <c r="AG214" s="11">
        <v>23.432700000000001</v>
      </c>
      <c r="AH214" s="11">
        <v>53.173811999999998</v>
      </c>
      <c r="AI214" s="11">
        <v>1024.8552999999999</v>
      </c>
      <c r="AJ214" s="11">
        <v>6.6359000000000004</v>
      </c>
      <c r="AK214" s="10">
        <v>96.13</v>
      </c>
      <c r="AL214" s="11">
        <v>8.1379999999999999</v>
      </c>
      <c r="AM214" s="11">
        <v>0.25019999999999998</v>
      </c>
      <c r="AN214" s="11">
        <v>1.1162000000000001</v>
      </c>
      <c r="AO214" s="9">
        <v>6.3</v>
      </c>
    </row>
    <row r="215" spans="1:41" ht="15">
      <c r="A215" s="29" t="s">
        <v>360</v>
      </c>
      <c r="B215" s="33">
        <v>43836</v>
      </c>
      <c r="C215" s="511">
        <v>0.55278328843793367</v>
      </c>
      <c r="D215" s="643">
        <v>0.6</v>
      </c>
      <c r="E215" s="31">
        <v>1</v>
      </c>
      <c r="F215" s="116">
        <v>0.19800000000000001</v>
      </c>
      <c r="G215" s="116">
        <v>4.2699999999999996</v>
      </c>
      <c r="H215" s="116">
        <v>0.26900000000000002</v>
      </c>
      <c r="I215" s="589" t="s">
        <v>348</v>
      </c>
      <c r="J215" s="643">
        <v>4</v>
      </c>
      <c r="K215" s="589" t="s">
        <v>349</v>
      </c>
      <c r="L215" s="587">
        <v>1</v>
      </c>
      <c r="M215" s="587">
        <v>14.7</v>
      </c>
      <c r="N215" s="587">
        <v>115</v>
      </c>
      <c r="O215" s="643">
        <v>15</v>
      </c>
      <c r="P215" s="643">
        <v>120</v>
      </c>
      <c r="Q215" s="643">
        <v>0.7</v>
      </c>
      <c r="R215" s="589" t="s">
        <v>326</v>
      </c>
      <c r="S215" s="643">
        <v>0.2</v>
      </c>
      <c r="T215" s="32"/>
      <c r="U215" s="32"/>
      <c r="V215" s="503">
        <f>'[4]KIC20-1_light'!$I$506</f>
        <v>9.0183893805819149E-2</v>
      </c>
      <c r="W215" s="11">
        <v>36.665399999999998</v>
      </c>
      <c r="X215" s="11">
        <v>22.750499999999999</v>
      </c>
      <c r="Y215" s="11">
        <v>52.875157999999999</v>
      </c>
      <c r="Z215" s="11">
        <v>1025.2704000000001</v>
      </c>
      <c r="AA215" s="11">
        <v>6.7438000000000002</v>
      </c>
      <c r="AB215" s="10">
        <v>96.73</v>
      </c>
      <c r="AC215" s="11">
        <v>8.1690000000000005</v>
      </c>
      <c r="AD215" s="11">
        <v>0.22320000000000001</v>
      </c>
      <c r="AE215" s="11">
        <v>0.71199999999999997</v>
      </c>
      <c r="AF215" s="11">
        <v>36.662500000000001</v>
      </c>
      <c r="AG215" s="11">
        <v>22.664200000000001</v>
      </c>
      <c r="AH215" s="11">
        <v>52.782617000000002</v>
      </c>
      <c r="AI215" s="11">
        <v>1025.3311000000001</v>
      </c>
      <c r="AJ215" s="11">
        <v>6.6859000000000002</v>
      </c>
      <c r="AK215" s="10">
        <v>95.751999999999995</v>
      </c>
      <c r="AL215" s="11">
        <v>8.1679999999999993</v>
      </c>
      <c r="AM215" s="11">
        <v>0.3679</v>
      </c>
      <c r="AN215" s="11">
        <v>1.0535000000000001</v>
      </c>
      <c r="AO215" s="9">
        <v>7.5</v>
      </c>
    </row>
    <row r="216" spans="1:41" ht="15">
      <c r="A216" s="29" t="s">
        <v>360</v>
      </c>
      <c r="B216" s="33">
        <v>43843</v>
      </c>
      <c r="C216" s="511">
        <v>0.830953522412472</v>
      </c>
      <c r="D216" s="643">
        <v>0.8</v>
      </c>
      <c r="E216" s="31">
        <v>1</v>
      </c>
      <c r="F216" s="116">
        <v>0.68100000000000005</v>
      </c>
      <c r="G216" s="116">
        <v>3.08</v>
      </c>
      <c r="H216" s="116">
        <v>-0.125</v>
      </c>
      <c r="I216" s="589" t="s">
        <v>348</v>
      </c>
      <c r="J216" s="643">
        <v>3</v>
      </c>
      <c r="K216" s="589" t="s">
        <v>349</v>
      </c>
      <c r="L216" s="587">
        <v>1</v>
      </c>
      <c r="M216" s="587">
        <v>13.8</v>
      </c>
      <c r="N216" s="587">
        <v>109</v>
      </c>
      <c r="O216" s="643">
        <v>14</v>
      </c>
      <c r="P216" s="643">
        <v>110</v>
      </c>
      <c r="Q216" s="643">
        <v>0.6</v>
      </c>
      <c r="R216" s="589" t="s">
        <v>326</v>
      </c>
      <c r="S216" s="643">
        <v>0.1</v>
      </c>
      <c r="T216" s="32"/>
      <c r="U216" s="32"/>
      <c r="V216" s="503">
        <f>'[5]KIC20-2_light'!$I$326</f>
        <v>0.10713803473362871</v>
      </c>
      <c r="W216" s="11">
        <v>36.813200000000002</v>
      </c>
      <c r="X216" s="11">
        <v>22.691099999999999</v>
      </c>
      <c r="Y216" s="11">
        <v>53.000318</v>
      </c>
      <c r="Z216" s="11">
        <v>1025.4003</v>
      </c>
      <c r="AA216" s="11">
        <v>6.7286000000000001</v>
      </c>
      <c r="AB216" s="10">
        <v>96.494</v>
      </c>
      <c r="AC216" s="612"/>
      <c r="AD216" s="11">
        <v>0.39760000000000001</v>
      </c>
      <c r="AE216" s="11">
        <v>0.85609999999999997</v>
      </c>
      <c r="AF216" s="11">
        <v>36.813600000000001</v>
      </c>
      <c r="AG216" s="11">
        <v>22.6053</v>
      </c>
      <c r="AH216" s="11">
        <v>52.912255999999999</v>
      </c>
      <c r="AI216" s="11">
        <v>1025.4628</v>
      </c>
      <c r="AJ216" s="11">
        <v>6.5978000000000003</v>
      </c>
      <c r="AK216" s="10">
        <v>94.475999999999999</v>
      </c>
      <c r="AL216" s="612"/>
      <c r="AM216" s="11">
        <v>0.41670000000000001</v>
      </c>
      <c r="AN216" s="11">
        <v>0.93740000000000001</v>
      </c>
      <c r="AO216" s="11">
        <v>5.2</v>
      </c>
    </row>
    <row r="217" spans="1:41" ht="15">
      <c r="A217" s="29" t="s">
        <v>360</v>
      </c>
      <c r="B217" s="33">
        <v>43850</v>
      </c>
      <c r="C217" s="511">
        <v>0.62868612144008584</v>
      </c>
      <c r="D217" s="643">
        <v>0.6</v>
      </c>
      <c r="E217" s="9">
        <v>1</v>
      </c>
      <c r="F217" s="116">
        <v>-0.11</v>
      </c>
      <c r="G217" s="116">
        <v>2.6</v>
      </c>
      <c r="H217" s="116">
        <v>5.9200000000000003E-2</v>
      </c>
      <c r="I217" s="589" t="s">
        <v>348</v>
      </c>
      <c r="J217" s="643">
        <v>3</v>
      </c>
      <c r="K217" s="589" t="s">
        <v>349</v>
      </c>
      <c r="L217" s="587">
        <v>1</v>
      </c>
      <c r="M217" s="587">
        <v>14.7</v>
      </c>
      <c r="N217" s="587">
        <v>129</v>
      </c>
      <c r="O217" s="643">
        <v>15</v>
      </c>
      <c r="P217" s="643">
        <v>130</v>
      </c>
      <c r="Q217" s="643">
        <v>0.8</v>
      </c>
      <c r="R217" s="589" t="s">
        <v>326</v>
      </c>
      <c r="S217" s="643">
        <v>0.2</v>
      </c>
      <c r="T217" s="32"/>
      <c r="U217" s="32"/>
      <c r="V217" s="503">
        <v>0.13279987848733946</v>
      </c>
      <c r="W217" s="11">
        <v>36.928100000000001</v>
      </c>
      <c r="X217" s="11">
        <v>23.327500000000001</v>
      </c>
      <c r="Y217" s="11">
        <v>53.836067</v>
      </c>
      <c r="Z217" s="11">
        <v>1025.3021000000001</v>
      </c>
      <c r="AA217" s="11">
        <v>6.8777999999999997</v>
      </c>
      <c r="AB217" s="10">
        <v>99.8</v>
      </c>
      <c r="AC217" s="612"/>
      <c r="AD217" s="11">
        <v>0.76990000000000003</v>
      </c>
      <c r="AE217" s="11">
        <v>1.0863</v>
      </c>
      <c r="AF217" s="11">
        <v>36.927999999999997</v>
      </c>
      <c r="AG217" s="11">
        <v>23.308</v>
      </c>
      <c r="AH217" s="11">
        <v>53.818896000000002</v>
      </c>
      <c r="AI217" s="11">
        <v>1025.346</v>
      </c>
      <c r="AJ217" s="11">
        <v>6.8528000000000002</v>
      </c>
      <c r="AK217" s="10">
        <v>99.403999999999996</v>
      </c>
      <c r="AL217" s="612"/>
      <c r="AM217" s="11">
        <v>0.62050000000000005</v>
      </c>
      <c r="AN217" s="11">
        <v>1.3363</v>
      </c>
      <c r="AO217" s="9">
        <v>4.7</v>
      </c>
    </row>
    <row r="218" spans="1:41" ht="15">
      <c r="A218" s="29" t="s">
        <v>360</v>
      </c>
      <c r="B218" s="33">
        <v>43858</v>
      </c>
      <c r="C218" s="511">
        <v>0.96014956583704969</v>
      </c>
      <c r="D218" s="643">
        <v>1</v>
      </c>
      <c r="E218" s="9">
        <v>1</v>
      </c>
      <c r="F218" s="116">
        <v>0.59699999999999998</v>
      </c>
      <c r="G218" s="116">
        <v>4.3099999999999996</v>
      </c>
      <c r="H218" s="116">
        <v>0.56000000000000005</v>
      </c>
      <c r="I218" s="589" t="s">
        <v>348</v>
      </c>
      <c r="J218" s="643">
        <v>4</v>
      </c>
      <c r="K218" s="589" t="s">
        <v>349</v>
      </c>
      <c r="L218" s="587">
        <v>1</v>
      </c>
      <c r="M218" s="587">
        <v>13.6</v>
      </c>
      <c r="N218" s="587">
        <v>99.2</v>
      </c>
      <c r="O218" s="643">
        <v>14</v>
      </c>
      <c r="P218" s="643">
        <v>100</v>
      </c>
      <c r="Q218" s="643">
        <v>0.4</v>
      </c>
      <c r="R218" s="589" t="s">
        <v>326</v>
      </c>
      <c r="S218" s="589" t="s">
        <v>326</v>
      </c>
      <c r="T218" s="32"/>
      <c r="U218" s="32"/>
      <c r="V218" s="503">
        <f>'[6]KIC20-4_light'!$I$291</f>
        <v>9.4954747014879298E-2</v>
      </c>
      <c r="W218" s="11">
        <v>36.996400000000001</v>
      </c>
      <c r="X218" s="11">
        <v>24.054500000000001</v>
      </c>
      <c r="Y218" s="11">
        <v>54.715738000000002</v>
      </c>
      <c r="Z218" s="11">
        <v>1025.1385</v>
      </c>
      <c r="AA218" s="11">
        <v>6.7960000000000003</v>
      </c>
      <c r="AB218" s="10">
        <v>99.896000000000001</v>
      </c>
      <c r="AC218" s="11">
        <v>8.15</v>
      </c>
      <c r="AD218" s="11">
        <v>0.40970000000000001</v>
      </c>
      <c r="AE218" s="11">
        <v>0.68579999999999997</v>
      </c>
      <c r="AF218" s="11">
        <v>36.975900000000003</v>
      </c>
      <c r="AG218" s="11">
        <v>23.7285</v>
      </c>
      <c r="AH218" s="11">
        <v>54.337719</v>
      </c>
      <c r="AI218" s="11">
        <v>1025.2577000000001</v>
      </c>
      <c r="AJ218" s="11">
        <v>6.7217000000000002</v>
      </c>
      <c r="AK218" s="10">
        <v>98.24</v>
      </c>
      <c r="AL218" s="11">
        <v>8.14</v>
      </c>
      <c r="AM218" s="11">
        <v>0.50419999999999998</v>
      </c>
      <c r="AN218" s="11">
        <v>0.85929999999999995</v>
      </c>
      <c r="AO218" s="9">
        <v>9.1999999999999993</v>
      </c>
    </row>
    <row r="219" spans="1:41" ht="15">
      <c r="A219" s="29" t="s">
        <v>360</v>
      </c>
      <c r="B219" s="33">
        <v>43864</v>
      </c>
      <c r="C219" s="511">
        <v>0.45728323948619309</v>
      </c>
      <c r="D219" s="589" t="s">
        <v>350</v>
      </c>
      <c r="E219" s="9">
        <v>1</v>
      </c>
      <c r="F219" s="116">
        <v>0.505</v>
      </c>
      <c r="G219" s="116">
        <v>3.7</v>
      </c>
      <c r="H219" s="116">
        <v>1.75</v>
      </c>
      <c r="I219" s="589" t="s">
        <v>348</v>
      </c>
      <c r="J219" s="643">
        <v>4</v>
      </c>
      <c r="K219" s="589" t="s">
        <v>349</v>
      </c>
      <c r="L219" s="587">
        <v>1</v>
      </c>
      <c r="M219" s="587">
        <v>13.3</v>
      </c>
      <c r="N219" s="587">
        <v>112</v>
      </c>
      <c r="O219" s="643">
        <v>13</v>
      </c>
      <c r="P219" s="643">
        <v>110</v>
      </c>
      <c r="Q219" s="643">
        <v>0.4</v>
      </c>
      <c r="R219" s="589" t="s">
        <v>326</v>
      </c>
      <c r="S219" s="643">
        <v>0.1</v>
      </c>
      <c r="T219" s="32"/>
      <c r="U219" s="32"/>
      <c r="V219" s="503">
        <f>'[7]KIC20-5_light'!$I$302</f>
        <v>9.7427193224831996E-2</v>
      </c>
      <c r="W219" s="11">
        <v>36.9908</v>
      </c>
      <c r="X219" s="11">
        <v>22.924900000000001</v>
      </c>
      <c r="Y219" s="11">
        <v>53.480378000000002</v>
      </c>
      <c r="Z219" s="11">
        <v>1025.4681</v>
      </c>
      <c r="AA219" s="11">
        <v>6.6966999999999999</v>
      </c>
      <c r="AB219" s="10">
        <v>96.528999999999996</v>
      </c>
      <c r="AC219" s="11">
        <v>8.18</v>
      </c>
      <c r="AD219" s="11">
        <v>0.34549999999999997</v>
      </c>
      <c r="AE219" s="11">
        <v>0.74929999999999997</v>
      </c>
      <c r="AF219" s="11">
        <v>36.991799999999998</v>
      </c>
      <c r="AG219" s="11">
        <v>22.918399999999998</v>
      </c>
      <c r="AH219" s="11">
        <v>53.478921</v>
      </c>
      <c r="AI219" s="11">
        <v>1025.5117</v>
      </c>
      <c r="AJ219" s="11">
        <v>6.6944999999999997</v>
      </c>
      <c r="AK219" s="10">
        <v>96.486000000000004</v>
      </c>
      <c r="AL219" s="11">
        <v>8.1809999999999992</v>
      </c>
      <c r="AM219" s="11">
        <v>0.39960000000000001</v>
      </c>
      <c r="AN219" s="11">
        <v>0.86909999999999998</v>
      </c>
      <c r="AO219" s="9">
        <v>5.8</v>
      </c>
    </row>
    <row r="220" spans="1:41" ht="15">
      <c r="A220" s="29" t="s">
        <v>360</v>
      </c>
      <c r="B220" s="33">
        <v>43871</v>
      </c>
      <c r="C220" s="511">
        <v>0.52359368511501192</v>
      </c>
      <c r="D220" s="643">
        <v>0.5</v>
      </c>
      <c r="E220" s="9">
        <v>1</v>
      </c>
      <c r="F220" s="116">
        <v>0.56000000000000005</v>
      </c>
      <c r="G220" s="116">
        <v>4.16</v>
      </c>
      <c r="H220" s="116">
        <v>0.65800000000000003</v>
      </c>
      <c r="I220" s="589" t="s">
        <v>348</v>
      </c>
      <c r="J220" s="643">
        <v>4</v>
      </c>
      <c r="K220" s="589" t="s">
        <v>349</v>
      </c>
      <c r="L220" s="587">
        <v>1</v>
      </c>
      <c r="M220" s="587">
        <v>14.7</v>
      </c>
      <c r="N220" s="587">
        <v>123</v>
      </c>
      <c r="O220" s="643">
        <v>15</v>
      </c>
      <c r="P220" s="643">
        <v>120</v>
      </c>
      <c r="Q220" s="643">
        <v>0.9</v>
      </c>
      <c r="R220" s="589" t="s">
        <v>326</v>
      </c>
      <c r="S220" s="643">
        <v>0.2</v>
      </c>
      <c r="T220" s="32"/>
      <c r="U220" s="32"/>
      <c r="V220" s="503">
        <f>'[8]KIC20-6_light'!$I$397</f>
        <v>0.12074916333203398</v>
      </c>
      <c r="W220" s="11">
        <v>37.072699999999998</v>
      </c>
      <c r="X220" s="11">
        <v>23.5276</v>
      </c>
      <c r="Y220" s="11">
        <v>54.240910999999997</v>
      </c>
      <c r="Z220" s="11">
        <v>1025.3531</v>
      </c>
      <c r="AA220" s="11">
        <v>6.6257000000000001</v>
      </c>
      <c r="AB220" s="10">
        <v>96.555000000000007</v>
      </c>
      <c r="AC220" s="11">
        <v>8.1969999999999992</v>
      </c>
      <c r="AD220" s="11">
        <v>0.59309999999999996</v>
      </c>
      <c r="AE220" s="11">
        <v>0.98640000000000005</v>
      </c>
      <c r="AF220" s="11">
        <v>37.071399999999997</v>
      </c>
      <c r="AG220" s="11">
        <v>23.526800000000001</v>
      </c>
      <c r="AH220" s="11">
        <v>54.242243000000002</v>
      </c>
      <c r="AI220" s="11">
        <v>1025.3887999999999</v>
      </c>
      <c r="AJ220" s="11">
        <v>6.6136999999999997</v>
      </c>
      <c r="AK220" s="10">
        <v>96.379000000000005</v>
      </c>
      <c r="AL220" s="11">
        <v>8.1929999999999996</v>
      </c>
      <c r="AM220" s="11">
        <v>0.64339999999999997</v>
      </c>
      <c r="AN220" s="11">
        <v>1.2289000000000001</v>
      </c>
      <c r="AO220" s="9">
        <v>4</v>
      </c>
    </row>
    <row r="221" spans="1:41" ht="15">
      <c r="A221" s="29" t="s">
        <v>360</v>
      </c>
      <c r="B221" s="33">
        <v>43878</v>
      </c>
      <c r="C221" s="511">
        <v>0.27948961854311599</v>
      </c>
      <c r="D221" s="589" t="s">
        <v>350</v>
      </c>
      <c r="E221" s="9">
        <v>1</v>
      </c>
      <c r="F221" s="116">
        <v>-0.55000000000000004</v>
      </c>
      <c r="G221" s="116">
        <v>3.65</v>
      </c>
      <c r="H221" s="116">
        <v>0.90300000000000002</v>
      </c>
      <c r="I221" s="589" t="s">
        <v>348</v>
      </c>
      <c r="J221" s="643">
        <v>4</v>
      </c>
      <c r="K221" s="589" t="s">
        <v>349</v>
      </c>
      <c r="L221" s="587">
        <v>1</v>
      </c>
      <c r="M221" s="587">
        <v>12.9</v>
      </c>
      <c r="N221" s="587">
        <v>116</v>
      </c>
      <c r="O221" s="643">
        <v>13</v>
      </c>
      <c r="P221" s="643">
        <v>120</v>
      </c>
      <c r="Q221" s="643">
        <v>0.8</v>
      </c>
      <c r="R221" s="589" t="s">
        <v>326</v>
      </c>
      <c r="S221" s="643">
        <v>0.2</v>
      </c>
      <c r="T221" s="32"/>
      <c r="U221" s="32"/>
      <c r="V221" s="503">
        <f>'[9]KIC20-7_light'!$I$334</f>
        <v>0.11094973633703493</v>
      </c>
      <c r="W221" s="11">
        <v>37.093000000000004</v>
      </c>
      <c r="X221" s="11">
        <v>23.8263</v>
      </c>
      <c r="Y221" s="11">
        <v>54.593159</v>
      </c>
      <c r="Z221" s="11">
        <v>1025.2804000000001</v>
      </c>
      <c r="AA221" s="11">
        <v>6.6292999999999997</v>
      </c>
      <c r="AB221" s="10">
        <v>97.117999999999995</v>
      </c>
      <c r="AC221" s="11">
        <v>8.1709999999999994</v>
      </c>
      <c r="AD221" s="11">
        <v>0.52700000000000002</v>
      </c>
      <c r="AE221" s="11">
        <v>0.99370000000000003</v>
      </c>
      <c r="AF221" s="11">
        <v>37.091099999999997</v>
      </c>
      <c r="AG221" s="11">
        <v>23.823799999999999</v>
      </c>
      <c r="AH221" s="11">
        <v>54.592374</v>
      </c>
      <c r="AI221" s="11">
        <v>1025.3210999999999</v>
      </c>
      <c r="AJ221" s="11">
        <v>6.6207000000000003</v>
      </c>
      <c r="AK221" s="10">
        <v>96.986999999999995</v>
      </c>
      <c r="AL221" s="11">
        <v>8.1750000000000007</v>
      </c>
      <c r="AM221" s="11">
        <v>0.60219999999999996</v>
      </c>
      <c r="AN221" s="11">
        <v>1.2749999999999999</v>
      </c>
      <c r="AO221" s="9">
        <v>4.8</v>
      </c>
    </row>
    <row r="222" spans="1:41" ht="15">
      <c r="A222" s="29" t="s">
        <v>360</v>
      </c>
      <c r="B222" s="33">
        <v>43885</v>
      </c>
      <c r="C222" s="511">
        <v>0.8260198212181602</v>
      </c>
      <c r="D222" s="643">
        <v>0.8</v>
      </c>
      <c r="E222" s="9">
        <v>1</v>
      </c>
      <c r="F222" s="116">
        <v>-0.373</v>
      </c>
      <c r="G222" s="116">
        <v>3.5</v>
      </c>
      <c r="H222" s="116">
        <v>0.45900000000000002</v>
      </c>
      <c r="I222" s="589" t="s">
        <v>348</v>
      </c>
      <c r="J222" s="643">
        <v>4</v>
      </c>
      <c r="K222" s="589" t="s">
        <v>349</v>
      </c>
      <c r="L222" s="587">
        <v>1</v>
      </c>
      <c r="M222" s="587">
        <v>13.2</v>
      </c>
      <c r="N222" s="587">
        <v>114</v>
      </c>
      <c r="O222" s="643">
        <v>13</v>
      </c>
      <c r="P222" s="643">
        <v>110</v>
      </c>
      <c r="Q222" s="643">
        <v>0.6</v>
      </c>
      <c r="R222" s="589" t="s">
        <v>326</v>
      </c>
      <c r="S222" s="589" t="s">
        <v>326</v>
      </c>
      <c r="T222" s="32"/>
      <c r="U222" s="32"/>
      <c r="V222" s="503">
        <f>'[10]KIC20-8_lights'!$I$315</f>
        <v>0.10122055451482621</v>
      </c>
      <c r="W222" s="11">
        <v>37.208599999999997</v>
      </c>
      <c r="X222" s="11">
        <v>24.102599999999999</v>
      </c>
      <c r="Y222" s="11">
        <v>55.046703999999998</v>
      </c>
      <c r="Z222" s="11">
        <v>1025.2855999999999</v>
      </c>
      <c r="AA222" s="11">
        <v>6.5301999999999998</v>
      </c>
      <c r="AB222" s="10">
        <v>96.186000000000007</v>
      </c>
      <c r="AC222" s="11">
        <v>8.1229999999999993</v>
      </c>
      <c r="AD222" s="11">
        <v>0.2777</v>
      </c>
      <c r="AE222" s="11">
        <v>0.85750000000000004</v>
      </c>
      <c r="AF222" s="11">
        <v>37.219700000000003</v>
      </c>
      <c r="AG222" s="11">
        <v>24.1096</v>
      </c>
      <c r="AH222" s="11">
        <v>55.073293</v>
      </c>
      <c r="AI222" s="11">
        <v>1025.3333</v>
      </c>
      <c r="AJ222" s="11">
        <v>6.5608000000000004</v>
      </c>
      <c r="AK222" s="10">
        <v>96.653000000000006</v>
      </c>
      <c r="AL222" s="11">
        <v>8.125</v>
      </c>
      <c r="AM222" s="11">
        <v>0.61350000000000005</v>
      </c>
      <c r="AN222" s="11">
        <v>1.1307</v>
      </c>
      <c r="AO222" s="9">
        <v>6.5</v>
      </c>
    </row>
    <row r="223" spans="1:41" ht="15">
      <c r="A223" s="29" t="s">
        <v>360</v>
      </c>
      <c r="B223" s="33">
        <v>43892</v>
      </c>
      <c r="C223" s="511">
        <v>0.86409336066601761</v>
      </c>
      <c r="D223" s="643">
        <v>0.9</v>
      </c>
      <c r="E223" s="9">
        <v>1</v>
      </c>
      <c r="F223" s="116">
        <v>0.35899999999999999</v>
      </c>
      <c r="G223" s="116">
        <v>3.31</v>
      </c>
      <c r="H223" s="116">
        <v>1.24</v>
      </c>
      <c r="I223" s="589" t="s">
        <v>348</v>
      </c>
      <c r="J223" s="643">
        <v>3</v>
      </c>
      <c r="K223" s="589" t="s">
        <v>349</v>
      </c>
      <c r="L223" s="587">
        <v>1</v>
      </c>
      <c r="M223" s="587">
        <v>15.6</v>
      </c>
      <c r="N223" s="587">
        <v>122</v>
      </c>
      <c r="O223" s="643">
        <v>16</v>
      </c>
      <c r="P223" s="643">
        <v>120</v>
      </c>
      <c r="Q223" s="643">
        <v>1.4</v>
      </c>
      <c r="R223" s="589" t="s">
        <v>326</v>
      </c>
      <c r="S223" s="643">
        <v>0.3</v>
      </c>
      <c r="T223" s="32"/>
      <c r="U223" s="32"/>
      <c r="V223" s="503">
        <f>'[11]KIC20-9_light'!$I$313</f>
        <v>9.4572778046188938E-2</v>
      </c>
      <c r="W223" s="11">
        <v>37.1511</v>
      </c>
      <c r="X223" s="11">
        <v>23.226600000000001</v>
      </c>
      <c r="Y223" s="11">
        <v>54.014611000000002</v>
      </c>
      <c r="Z223" s="11">
        <v>1025.5028</v>
      </c>
      <c r="AA223" s="11">
        <v>6.5726000000000004</v>
      </c>
      <c r="AB223" s="11">
        <v>95.326999999999998</v>
      </c>
      <c r="AC223" s="11">
        <v>8.141</v>
      </c>
      <c r="AD223" s="11">
        <v>0.40510000000000002</v>
      </c>
      <c r="AE223" s="11">
        <v>1.2053</v>
      </c>
      <c r="AF223" s="11">
        <v>37.153399999999998</v>
      </c>
      <c r="AG223" s="11">
        <v>23.2181</v>
      </c>
      <c r="AH223" s="11">
        <v>54.012543000000001</v>
      </c>
      <c r="AI223" s="11">
        <v>1025.5472</v>
      </c>
      <c r="AJ223" s="11">
        <v>6.5625</v>
      </c>
      <c r="AK223" s="10">
        <v>95.168000000000006</v>
      </c>
      <c r="AL223" s="11">
        <v>8.1470000000000002</v>
      </c>
      <c r="AM223" s="11">
        <v>0.27650000000000002</v>
      </c>
      <c r="AN223" s="11">
        <v>1.5501</v>
      </c>
      <c r="AO223" s="9">
        <v>6</v>
      </c>
    </row>
    <row r="224" spans="1:41" ht="15">
      <c r="A224" s="29" t="s">
        <v>360</v>
      </c>
      <c r="B224" s="33">
        <v>43899</v>
      </c>
      <c r="C224" s="532">
        <v>0.55955089983580419</v>
      </c>
      <c r="D224" s="643">
        <v>0.6</v>
      </c>
      <c r="E224" s="9">
        <v>1</v>
      </c>
      <c r="F224" s="116">
        <v>-0.14000000000000001</v>
      </c>
      <c r="G224" s="116">
        <v>4.3600000000000003</v>
      </c>
      <c r="H224" s="116">
        <v>0.8</v>
      </c>
      <c r="I224" s="589" t="s">
        <v>348</v>
      </c>
      <c r="J224" s="643">
        <v>4</v>
      </c>
      <c r="K224" s="589" t="s">
        <v>349</v>
      </c>
      <c r="L224" s="587">
        <v>1</v>
      </c>
      <c r="M224" s="587">
        <v>13.3</v>
      </c>
      <c r="N224" s="587">
        <v>110</v>
      </c>
      <c r="O224" s="643">
        <v>13</v>
      </c>
      <c r="P224" s="643">
        <v>110</v>
      </c>
      <c r="Q224" s="643">
        <v>1.7</v>
      </c>
      <c r="R224" s="589" t="s">
        <v>326</v>
      </c>
      <c r="S224" s="643">
        <v>0.3</v>
      </c>
      <c r="T224" s="32"/>
      <c r="U224" s="32"/>
      <c r="V224" s="503">
        <f>'[12]KIC20-10 light'!$I$192</f>
        <v>9.4610252353324861E-2</v>
      </c>
      <c r="W224" s="11">
        <v>37.142400000000002</v>
      </c>
      <c r="X224" s="11">
        <v>23.645600000000002</v>
      </c>
      <c r="Y224" s="11">
        <v>54.460213000000003</v>
      </c>
      <c r="Z224" s="11">
        <v>1025.3710000000001</v>
      </c>
      <c r="AA224" s="11">
        <v>6.8106999999999998</v>
      </c>
      <c r="AB224" s="10">
        <v>99.492999999999995</v>
      </c>
      <c r="AC224" s="11">
        <v>8.1560000000000006</v>
      </c>
      <c r="AD224" s="11">
        <v>0.22620000000000001</v>
      </c>
      <c r="AE224" s="11">
        <v>1.8116000000000001</v>
      </c>
      <c r="AF224" s="11">
        <v>37.151000000000003</v>
      </c>
      <c r="AG224" s="11">
        <v>23.652799999999999</v>
      </c>
      <c r="AH224" s="11">
        <v>54.483336000000001</v>
      </c>
      <c r="AI224" s="11">
        <v>1025.4148</v>
      </c>
      <c r="AJ224" s="11">
        <v>6.7670000000000003</v>
      </c>
      <c r="AK224" s="10">
        <v>98.872</v>
      </c>
      <c r="AL224" s="11">
        <v>8.1530000000000005</v>
      </c>
      <c r="AM224" s="11">
        <v>0.42299999999999999</v>
      </c>
      <c r="AN224" s="11">
        <v>1.8940999999999999</v>
      </c>
      <c r="AO224" s="9">
        <v>5.5</v>
      </c>
    </row>
    <row r="225" spans="1:41" ht="15">
      <c r="A225" s="29" t="s">
        <v>360</v>
      </c>
      <c r="B225" s="33">
        <v>43906</v>
      </c>
      <c r="C225" s="532">
        <v>2.0523130546729282</v>
      </c>
      <c r="D225" s="643">
        <v>2.1</v>
      </c>
      <c r="E225" s="9">
        <v>1</v>
      </c>
      <c r="F225" s="116">
        <v>-6.9099999999999995E-2</v>
      </c>
      <c r="G225" s="116">
        <v>3.03</v>
      </c>
      <c r="H225" s="116">
        <v>0.85599999999999998</v>
      </c>
      <c r="I225" s="589" t="s">
        <v>348</v>
      </c>
      <c r="J225" s="643">
        <v>3</v>
      </c>
      <c r="K225" s="589" t="s">
        <v>349</v>
      </c>
      <c r="L225" s="587">
        <v>1</v>
      </c>
      <c r="M225" s="587">
        <v>13.8</v>
      </c>
      <c r="N225" s="587">
        <v>104</v>
      </c>
      <c r="O225" s="643">
        <v>14</v>
      </c>
      <c r="P225" s="643">
        <v>100</v>
      </c>
      <c r="Q225" s="643">
        <v>0.6</v>
      </c>
      <c r="R225" s="589" t="s">
        <v>326</v>
      </c>
      <c r="S225" s="643">
        <v>0.1</v>
      </c>
      <c r="T225" s="32"/>
      <c r="U225" s="32"/>
      <c r="V225" s="503">
        <f>'[13]KIC20-11_LIght'!$I$354</f>
        <v>7.5568570258213966E-2</v>
      </c>
      <c r="W225" s="11">
        <v>36.558999999999997</v>
      </c>
      <c r="X225" s="11">
        <v>23.431699999999999</v>
      </c>
      <c r="Y225" s="11">
        <v>53.470422999999997</v>
      </c>
      <c r="Z225" s="11">
        <v>1024.9915000000001</v>
      </c>
      <c r="AA225" s="11">
        <v>6.5556000000000001</v>
      </c>
      <c r="AB225" s="10">
        <v>95.093000000000004</v>
      </c>
      <c r="AC225" s="11">
        <v>8.1479999999999997</v>
      </c>
      <c r="AD225" s="11">
        <v>0.12218</v>
      </c>
      <c r="AE225" s="11">
        <v>0.87619999999999998</v>
      </c>
      <c r="AF225" s="11">
        <v>36.655900000000003</v>
      </c>
      <c r="AG225" s="11">
        <v>23.488900000000001</v>
      </c>
      <c r="AH225" s="11">
        <v>53.661963999999998</v>
      </c>
      <c r="AI225" s="11">
        <v>1025.0885000000001</v>
      </c>
      <c r="AJ225" s="11">
        <v>6.4151999999999996</v>
      </c>
      <c r="AK225" s="10">
        <v>93.200999999999993</v>
      </c>
      <c r="AL225" s="11">
        <v>8.1389999999999993</v>
      </c>
      <c r="AM225" s="11">
        <v>0.21560000000000001</v>
      </c>
      <c r="AN225" s="11">
        <v>0.94069999999999998</v>
      </c>
      <c r="AO225" s="9">
        <v>9.6</v>
      </c>
    </row>
    <row r="226" spans="1:41" ht="15">
      <c r="A226" s="29" t="s">
        <v>360</v>
      </c>
      <c r="B226" s="33">
        <v>43920</v>
      </c>
      <c r="C226" s="532">
        <v>1.4335073621162491</v>
      </c>
      <c r="D226" s="643">
        <v>1.4</v>
      </c>
      <c r="E226" s="9">
        <v>1</v>
      </c>
      <c r="F226" s="116">
        <v>-0.187</v>
      </c>
      <c r="G226" s="116">
        <v>3.25</v>
      </c>
      <c r="H226" s="116">
        <v>1.1100000000000001</v>
      </c>
      <c r="I226" s="589" t="s">
        <v>348</v>
      </c>
      <c r="J226" s="643">
        <v>3</v>
      </c>
      <c r="K226" s="589" t="s">
        <v>349</v>
      </c>
      <c r="L226" s="587">
        <v>1</v>
      </c>
      <c r="M226" s="587">
        <v>12.6</v>
      </c>
      <c r="N226" s="587">
        <v>104</v>
      </c>
      <c r="O226" s="643">
        <v>13</v>
      </c>
      <c r="P226" s="643">
        <v>100</v>
      </c>
      <c r="Q226" s="643">
        <v>0.5</v>
      </c>
      <c r="R226" s="589" t="s">
        <v>326</v>
      </c>
      <c r="S226" s="589" t="s">
        <v>326</v>
      </c>
      <c r="T226" s="32"/>
      <c r="U226" s="32"/>
      <c r="V226" s="503">
        <f>'[14]KIC20-12_light'!$I$271</f>
        <v>8.7005299437614855E-2</v>
      </c>
      <c r="W226" s="11">
        <v>36.695099999999996</v>
      </c>
      <c r="X226" s="11">
        <v>22.391400000000001</v>
      </c>
      <c r="Y226" s="11">
        <v>52.527433000000002</v>
      </c>
      <c r="Z226" s="11">
        <v>1025.3969</v>
      </c>
      <c r="AA226" s="11">
        <v>6.55</v>
      </c>
      <c r="AB226" s="10">
        <v>93.376000000000005</v>
      </c>
      <c r="AC226" s="11">
        <v>8.1989999999999998</v>
      </c>
      <c r="AD226" s="11">
        <v>0.23669999999999999</v>
      </c>
      <c r="AE226" s="11">
        <v>0.83799999999999997</v>
      </c>
      <c r="AF226" s="11">
        <v>36.728700000000003</v>
      </c>
      <c r="AG226" s="11">
        <v>22.429099999999998</v>
      </c>
      <c r="AH226" s="11">
        <v>52.614643000000001</v>
      </c>
      <c r="AI226" s="11">
        <v>1025.4498000000001</v>
      </c>
      <c r="AJ226" s="11">
        <v>6.5867000000000004</v>
      </c>
      <c r="AK226" s="10">
        <v>93.98</v>
      </c>
      <c r="AL226" s="11">
        <v>8.1989999999999998</v>
      </c>
      <c r="AM226" s="11">
        <v>0.2198</v>
      </c>
      <c r="AN226" s="11">
        <v>1.0058</v>
      </c>
      <c r="AO226" s="9">
        <v>7.3</v>
      </c>
    </row>
    <row r="227" spans="1:41" ht="15">
      <c r="A227" s="29" t="s">
        <v>361</v>
      </c>
      <c r="B227" s="33">
        <v>43801</v>
      </c>
      <c r="C227" s="511">
        <v>0.60004938911271599</v>
      </c>
      <c r="D227" s="643">
        <v>0.6</v>
      </c>
      <c r="E227" s="31">
        <v>1</v>
      </c>
      <c r="F227" s="9">
        <v>0.91200000000000003</v>
      </c>
      <c r="G227" s="9">
        <v>2.9</v>
      </c>
      <c r="H227" s="9">
        <v>0.95299999999999996</v>
      </c>
      <c r="I227" s="589" t="s">
        <v>348</v>
      </c>
      <c r="J227" s="643">
        <v>3</v>
      </c>
      <c r="K227" s="589" t="s">
        <v>349</v>
      </c>
      <c r="L227" s="587">
        <v>1</v>
      </c>
      <c r="M227" s="587">
        <v>14.4</v>
      </c>
      <c r="N227" s="587">
        <v>185</v>
      </c>
      <c r="O227" s="643">
        <v>14</v>
      </c>
      <c r="P227" s="643">
        <v>180</v>
      </c>
      <c r="Q227" s="643">
        <v>0.7</v>
      </c>
      <c r="R227" s="589" t="s">
        <v>326</v>
      </c>
      <c r="S227" s="643">
        <v>0.2</v>
      </c>
      <c r="T227" s="537"/>
      <c r="U227" s="116"/>
      <c r="V227" s="503">
        <f>'[1]KIC19-13_light'!$I$1389</f>
        <v>8.7018708130823796E-2</v>
      </c>
      <c r="W227" s="11">
        <v>36.308300000000003</v>
      </c>
      <c r="X227" s="11">
        <v>21.598600000000001</v>
      </c>
      <c r="Y227" s="11">
        <v>51.19435</v>
      </c>
      <c r="Z227" s="11">
        <v>1025.3268</v>
      </c>
      <c r="AA227" s="11">
        <v>7.2984</v>
      </c>
      <c r="AB227" s="10">
        <v>102.364</v>
      </c>
      <c r="AC227" s="11">
        <v>8.1649999999999991</v>
      </c>
      <c r="AD227" s="11">
        <v>0.88839999999999997</v>
      </c>
      <c r="AE227" s="11">
        <v>0.77359999999999995</v>
      </c>
      <c r="AF227" s="11">
        <v>36.136600000000001</v>
      </c>
      <c r="AG227" s="11">
        <v>21.0534</v>
      </c>
      <c r="AH227" s="11">
        <v>50.411526000000002</v>
      </c>
      <c r="AI227" s="11">
        <v>1025.4099000000001</v>
      </c>
      <c r="AJ227" s="11">
        <v>7.2904</v>
      </c>
      <c r="AK227" s="10">
        <v>101.157</v>
      </c>
      <c r="AL227" s="11">
        <v>8.1639999999999997</v>
      </c>
      <c r="AM227" s="11">
        <v>0.98660000000000003</v>
      </c>
      <c r="AN227" s="11">
        <v>1.8399000000000001</v>
      </c>
      <c r="AO227" s="9">
        <v>5.8</v>
      </c>
    </row>
    <row r="228" spans="1:41" ht="15">
      <c r="A228" s="29" t="s">
        <v>361</v>
      </c>
      <c r="B228" s="33">
        <v>43808</v>
      </c>
      <c r="C228" s="511">
        <v>0.27137508087107487</v>
      </c>
      <c r="D228" s="589" t="s">
        <v>350</v>
      </c>
      <c r="E228" s="9">
        <v>1</v>
      </c>
      <c r="F228" s="116">
        <v>0.28199999999999997</v>
      </c>
      <c r="G228" s="116">
        <v>4.13</v>
      </c>
      <c r="H228" s="116">
        <v>1.24</v>
      </c>
      <c r="I228" s="589" t="s">
        <v>348</v>
      </c>
      <c r="J228" s="643">
        <v>4</v>
      </c>
      <c r="K228" s="589" t="s">
        <v>349</v>
      </c>
      <c r="L228" s="587">
        <v>1</v>
      </c>
      <c r="M228" s="587">
        <v>14.7</v>
      </c>
      <c r="N228" s="587">
        <v>138</v>
      </c>
      <c r="O228" s="643">
        <v>15</v>
      </c>
      <c r="P228" s="643">
        <v>140</v>
      </c>
      <c r="Q228" s="643">
        <v>0.7</v>
      </c>
      <c r="R228" s="589" t="s">
        <v>326</v>
      </c>
      <c r="S228" s="643">
        <v>0.2</v>
      </c>
      <c r="T228" s="537"/>
      <c r="U228" s="116"/>
      <c r="V228" s="503">
        <f>'[2]KIC19-14_light'!$I$1755</f>
        <v>9.3105230022286226E-2</v>
      </c>
      <c r="W228" s="11">
        <v>36.180999999999997</v>
      </c>
      <c r="X228" s="11">
        <v>22.535499999999999</v>
      </c>
      <c r="Y228" s="11">
        <v>52.026138000000003</v>
      </c>
      <c r="Z228" s="11">
        <v>1024.9648999999999</v>
      </c>
      <c r="AA228" s="11">
        <v>7.0243000000000002</v>
      </c>
      <c r="AB228" s="10">
        <v>100.092</v>
      </c>
      <c r="AC228" s="11">
        <v>8.1769999999999996</v>
      </c>
      <c r="AD228" s="11">
        <v>0.42059999999999997</v>
      </c>
      <c r="AE228" s="11">
        <v>0.83720000000000006</v>
      </c>
      <c r="AF228" s="11">
        <v>36.177700000000002</v>
      </c>
      <c r="AG228" s="11">
        <v>21.867599999999999</v>
      </c>
      <c r="AH228" s="11">
        <v>51.321216999999997</v>
      </c>
      <c r="AI228" s="11">
        <v>1025.2161000000001</v>
      </c>
      <c r="AJ228" s="11">
        <v>6.8333000000000004</v>
      </c>
      <c r="AK228" s="10">
        <v>96.227000000000004</v>
      </c>
      <c r="AL228" s="11">
        <v>8.1609999999999996</v>
      </c>
      <c r="AM228" s="11">
        <v>1.0982000000000001</v>
      </c>
      <c r="AN228" s="11">
        <v>2.7841</v>
      </c>
      <c r="AO228" s="9">
        <v>5</v>
      </c>
    </row>
    <row r="229" spans="1:41" ht="15">
      <c r="A229" s="29" t="s">
        <v>361</v>
      </c>
      <c r="B229" s="33">
        <v>43815</v>
      </c>
      <c r="C229" s="511">
        <v>0.49691007264740256</v>
      </c>
      <c r="D229" s="589" t="s">
        <v>350</v>
      </c>
      <c r="E229" s="9">
        <v>1</v>
      </c>
      <c r="F229" s="116">
        <v>-0.314</v>
      </c>
      <c r="G229" s="116">
        <v>3.85</v>
      </c>
      <c r="H229" s="116">
        <v>1.1399999999999999</v>
      </c>
      <c r="I229" s="589" t="s">
        <v>348</v>
      </c>
      <c r="J229" s="643">
        <v>4</v>
      </c>
      <c r="K229" s="589" t="s">
        <v>349</v>
      </c>
      <c r="L229" s="587">
        <v>1</v>
      </c>
      <c r="M229" s="587">
        <v>13</v>
      </c>
      <c r="N229" s="587">
        <v>101</v>
      </c>
      <c r="O229" s="643">
        <v>13</v>
      </c>
      <c r="P229" s="643">
        <v>100</v>
      </c>
      <c r="Q229" s="643">
        <v>0.8</v>
      </c>
      <c r="R229" s="589" t="s">
        <v>326</v>
      </c>
      <c r="S229" s="643">
        <v>0.2</v>
      </c>
      <c r="T229" s="537"/>
      <c r="U229" s="116"/>
      <c r="V229" s="503">
        <f>'[15]KIC19-15_light'!$I$1580</f>
        <v>8.8963962256516718E-2</v>
      </c>
      <c r="W229" s="11">
        <v>36.31</v>
      </c>
      <c r="X229" s="11">
        <v>23.914100000000001</v>
      </c>
      <c r="Y229" s="11">
        <v>53.663652999999996</v>
      </c>
      <c r="Z229" s="11">
        <v>1024.6605</v>
      </c>
      <c r="AA229" s="11">
        <v>7.0712999999999999</v>
      </c>
      <c r="AB229" s="10">
        <v>103.28400000000001</v>
      </c>
      <c r="AC229" s="11">
        <v>8.14</v>
      </c>
      <c r="AD229" s="11">
        <v>0.51590000000000003</v>
      </c>
      <c r="AE229" s="11">
        <v>0.64</v>
      </c>
      <c r="AF229" s="11">
        <v>36.261000000000003</v>
      </c>
      <c r="AG229" s="11">
        <v>22.768599999999999</v>
      </c>
      <c r="AH229" s="11">
        <v>52.382764000000002</v>
      </c>
      <c r="AI229" s="11">
        <v>1025.0219</v>
      </c>
      <c r="AJ229" s="11">
        <v>6.3993000000000002</v>
      </c>
      <c r="AK229" s="10">
        <v>91.602000000000004</v>
      </c>
      <c r="AL229" s="11">
        <v>8.1129999999999995</v>
      </c>
      <c r="AM229" s="11">
        <v>1.1028</v>
      </c>
      <c r="AN229" s="11">
        <v>3.36</v>
      </c>
      <c r="AO229" s="9">
        <v>8</v>
      </c>
    </row>
    <row r="230" spans="1:41" ht="15">
      <c r="A230" s="29" t="s">
        <v>361</v>
      </c>
      <c r="B230" s="33">
        <v>43836</v>
      </c>
      <c r="C230" s="511">
        <v>2.8432683951046078</v>
      </c>
      <c r="D230" s="643">
        <v>2.8</v>
      </c>
      <c r="E230" s="31">
        <v>1</v>
      </c>
      <c r="F230" s="116">
        <v>0.29199999999999998</v>
      </c>
      <c r="G230" s="116">
        <v>2.68</v>
      </c>
      <c r="H230" s="116">
        <v>0.754</v>
      </c>
      <c r="I230" s="589" t="s">
        <v>348</v>
      </c>
      <c r="J230" s="643">
        <v>3</v>
      </c>
      <c r="K230" s="589" t="s">
        <v>349</v>
      </c>
      <c r="L230" s="587">
        <v>1</v>
      </c>
      <c r="M230" s="587">
        <v>13.1</v>
      </c>
      <c r="N230" s="587">
        <v>110</v>
      </c>
      <c r="O230" s="643">
        <v>13</v>
      </c>
      <c r="P230" s="643">
        <v>110</v>
      </c>
      <c r="Q230" s="643">
        <v>0.7</v>
      </c>
      <c r="R230" s="589" t="s">
        <v>326</v>
      </c>
      <c r="S230" s="643">
        <v>0.2</v>
      </c>
      <c r="T230" s="537"/>
      <c r="U230" s="116"/>
      <c r="V230" s="503">
        <f>'[4]KIC20-1_light'!$I$1422</f>
        <v>8.2313463542005375E-2</v>
      </c>
      <c r="W230" s="11">
        <v>36.643099999999997</v>
      </c>
      <c r="X230" s="11">
        <v>22.8461</v>
      </c>
      <c r="Y230" s="11">
        <v>52.949513000000003</v>
      </c>
      <c r="Z230" s="11">
        <v>1025.2274</v>
      </c>
      <c r="AA230" s="11">
        <v>7.04</v>
      </c>
      <c r="AB230" s="10">
        <v>101.133</v>
      </c>
      <c r="AC230" s="11">
        <v>8.2070000000000007</v>
      </c>
      <c r="AD230" s="11">
        <v>0.22600000000000001</v>
      </c>
      <c r="AE230" s="11">
        <v>0.65629999999999999</v>
      </c>
      <c r="AF230" s="11">
        <v>36.713999999999999</v>
      </c>
      <c r="AG230" s="11">
        <v>22.252600000000001</v>
      </c>
      <c r="AH230" s="11">
        <v>52.409132</v>
      </c>
      <c r="AI230" s="11">
        <v>1025.5146999999999</v>
      </c>
      <c r="AJ230" s="11">
        <v>6.8406000000000002</v>
      </c>
      <c r="AK230" s="10">
        <v>97.292000000000002</v>
      </c>
      <c r="AL230" s="11">
        <v>8.19</v>
      </c>
      <c r="AM230" s="11">
        <v>1.3138000000000001</v>
      </c>
      <c r="AN230" s="11">
        <v>2.7378999999999998</v>
      </c>
      <c r="AO230" s="9">
        <v>7</v>
      </c>
    </row>
    <row r="231" spans="1:41" ht="15">
      <c r="A231" s="29" t="s">
        <v>361</v>
      </c>
      <c r="B231" s="33">
        <v>43843</v>
      </c>
      <c r="C231" s="511">
        <v>0.37391836811721685</v>
      </c>
      <c r="D231" s="589" t="s">
        <v>350</v>
      </c>
      <c r="E231" s="31">
        <v>1</v>
      </c>
      <c r="F231" s="116">
        <v>0.28699999999999998</v>
      </c>
      <c r="G231" s="116">
        <v>2.59</v>
      </c>
      <c r="H231" s="116">
        <v>0.60399999999999998</v>
      </c>
      <c r="I231" s="589" t="s">
        <v>348</v>
      </c>
      <c r="J231" s="643">
        <v>3</v>
      </c>
      <c r="K231" s="589" t="s">
        <v>349</v>
      </c>
      <c r="L231" s="587">
        <v>1</v>
      </c>
      <c r="M231" s="587">
        <v>13.8</v>
      </c>
      <c r="N231" s="587">
        <v>103</v>
      </c>
      <c r="O231" s="643">
        <v>14</v>
      </c>
      <c r="P231" s="643">
        <v>100</v>
      </c>
      <c r="Q231" s="643">
        <v>1.2</v>
      </c>
      <c r="R231" s="589" t="s">
        <v>326</v>
      </c>
      <c r="S231" s="643">
        <v>0.3</v>
      </c>
      <c r="T231" s="537"/>
      <c r="U231" s="116"/>
      <c r="V231" s="503">
        <f>'[5]KIC20-2_light'!$I$1219</f>
        <v>9.6343136559641704E-2</v>
      </c>
      <c r="W231" s="11">
        <v>36.827300000000001</v>
      </c>
      <c r="X231" s="11">
        <v>23.177499999999998</v>
      </c>
      <c r="Y231" s="11">
        <v>53.543537999999998</v>
      </c>
      <c r="Z231" s="11">
        <v>1025.2706000000001</v>
      </c>
      <c r="AA231" s="11">
        <v>6.9141000000000004</v>
      </c>
      <c r="AB231" s="10">
        <v>100.00700000000001</v>
      </c>
      <c r="AC231" s="612"/>
      <c r="AD231" s="11">
        <v>0.4672</v>
      </c>
      <c r="AE231" s="11">
        <v>0.56630000000000003</v>
      </c>
      <c r="AF231" s="11">
        <v>36.854199999999999</v>
      </c>
      <c r="AG231" s="11">
        <v>22.5243</v>
      </c>
      <c r="AH231" s="11">
        <v>52.879393999999998</v>
      </c>
      <c r="AI231" s="11">
        <v>1025.5436999999999</v>
      </c>
      <c r="AJ231" s="11">
        <v>6.2499000000000002</v>
      </c>
      <c r="AK231" s="10">
        <v>89.388000000000005</v>
      </c>
      <c r="AL231" s="612"/>
      <c r="AM231" s="11">
        <v>1.8664000000000001</v>
      </c>
      <c r="AN231" s="11">
        <v>2.8351000000000002</v>
      </c>
      <c r="AO231" s="9">
        <v>4</v>
      </c>
    </row>
    <row r="232" spans="1:41" ht="15">
      <c r="A232" s="29" t="s">
        <v>361</v>
      </c>
      <c r="B232" s="33">
        <v>43850</v>
      </c>
      <c r="C232" s="511">
        <v>0.2668407136411744</v>
      </c>
      <c r="D232" s="589" t="s">
        <v>350</v>
      </c>
      <c r="E232" s="9">
        <v>1</v>
      </c>
      <c r="F232" s="116">
        <v>-0.17299999999999999</v>
      </c>
      <c r="G232" s="116">
        <v>2.0699999999999998</v>
      </c>
      <c r="H232" s="116">
        <v>2.3800000000000002E-2</v>
      </c>
      <c r="I232" s="589" t="s">
        <v>348</v>
      </c>
      <c r="J232" s="643">
        <v>2</v>
      </c>
      <c r="K232" s="589" t="s">
        <v>349</v>
      </c>
      <c r="L232" s="587">
        <v>1</v>
      </c>
      <c r="M232" s="587">
        <v>13.6</v>
      </c>
      <c r="N232" s="587">
        <v>103</v>
      </c>
      <c r="O232" s="643">
        <v>14</v>
      </c>
      <c r="P232" s="643">
        <v>100</v>
      </c>
      <c r="Q232" s="643">
        <v>1</v>
      </c>
      <c r="R232" s="589" t="s">
        <v>326</v>
      </c>
      <c r="S232" s="643">
        <v>0.2</v>
      </c>
      <c r="T232" s="537"/>
      <c r="U232" s="116"/>
      <c r="V232" s="503">
        <v>8.4549931696911385E-2</v>
      </c>
      <c r="W232" s="11">
        <v>36.893999999999998</v>
      </c>
      <c r="X232" s="11">
        <v>23.5304</v>
      </c>
      <c r="Y232" s="11">
        <v>54.012137000000003</v>
      </c>
      <c r="Z232" s="11">
        <v>1025.2174</v>
      </c>
      <c r="AA232" s="11">
        <v>6.9774000000000003</v>
      </c>
      <c r="AB232" s="10">
        <v>101.581</v>
      </c>
      <c r="AC232" s="612"/>
      <c r="AD232" s="11">
        <v>0.3075</v>
      </c>
      <c r="AE232" s="11">
        <v>0.43120000000000003</v>
      </c>
      <c r="AF232" s="11">
        <v>36.974200000000003</v>
      </c>
      <c r="AG232" s="11">
        <v>23.125399999999999</v>
      </c>
      <c r="AH232" s="11">
        <v>53.683177000000001</v>
      </c>
      <c r="AI232" s="11">
        <v>1025.4614999999999</v>
      </c>
      <c r="AJ232" s="11">
        <v>6.8886000000000003</v>
      </c>
      <c r="AK232" s="10">
        <v>99.632000000000005</v>
      </c>
      <c r="AL232" s="612"/>
      <c r="AM232" s="11">
        <v>1.8607</v>
      </c>
      <c r="AN232" s="11">
        <v>2.1389</v>
      </c>
      <c r="AO232" s="9">
        <v>5</v>
      </c>
    </row>
    <row r="233" spans="1:41" ht="15">
      <c r="A233" s="29" t="s">
        <v>361</v>
      </c>
      <c r="B233" s="33">
        <v>43858</v>
      </c>
      <c r="C233" s="511">
        <v>0.4118658686671694</v>
      </c>
      <c r="D233" s="589" t="s">
        <v>350</v>
      </c>
      <c r="E233" s="9">
        <v>1</v>
      </c>
      <c r="F233" s="116">
        <v>-0.40600000000000003</v>
      </c>
      <c r="G233" s="116">
        <v>3.15</v>
      </c>
      <c r="H233" s="116">
        <v>0.65700000000000003</v>
      </c>
      <c r="I233" s="589" t="s">
        <v>348</v>
      </c>
      <c r="J233" s="643">
        <v>3</v>
      </c>
      <c r="K233" s="589" t="s">
        <v>349</v>
      </c>
      <c r="L233" s="587">
        <v>1</v>
      </c>
      <c r="M233" s="587">
        <v>12.9</v>
      </c>
      <c r="N233" s="587">
        <v>99.5</v>
      </c>
      <c r="O233" s="643">
        <v>13</v>
      </c>
      <c r="P233" s="643">
        <v>100</v>
      </c>
      <c r="Q233" s="643">
        <v>0.4</v>
      </c>
      <c r="R233" s="589" t="s">
        <v>326</v>
      </c>
      <c r="S233" s="589" t="s">
        <v>326</v>
      </c>
      <c r="T233" s="537"/>
      <c r="U233" s="116"/>
      <c r="V233" s="503">
        <f>'[6]KIC20-4_light'!$I$1260</f>
        <v>7.0334362399296219E-2</v>
      </c>
      <c r="W233" s="11">
        <v>36.8446</v>
      </c>
      <c r="X233" s="11">
        <v>24.175899999999999</v>
      </c>
      <c r="Y233" s="11">
        <v>54.648651999999998</v>
      </c>
      <c r="Z233" s="11">
        <v>1024.9872</v>
      </c>
      <c r="AA233" s="11">
        <v>7.0110000000000001</v>
      </c>
      <c r="AB233" s="10">
        <v>103.181</v>
      </c>
      <c r="AC233" s="11"/>
      <c r="AD233" s="11">
        <v>0.26429999999999998</v>
      </c>
      <c r="AE233" s="11">
        <v>0.44690000000000002</v>
      </c>
      <c r="AF233" s="11">
        <v>37.002499999999998</v>
      </c>
      <c r="AG233" s="11">
        <v>23.224699999999999</v>
      </c>
      <c r="AH233" s="11">
        <v>53.827399999999997</v>
      </c>
      <c r="AI233" s="11">
        <v>1025.4529</v>
      </c>
      <c r="AJ233" s="11">
        <v>6.4846000000000004</v>
      </c>
      <c r="AK233" s="10">
        <v>93.965999999999994</v>
      </c>
      <c r="AL233" s="11"/>
      <c r="AM233" s="11">
        <v>1.0286</v>
      </c>
      <c r="AN233" s="11">
        <v>2.1913</v>
      </c>
      <c r="AO233" s="9">
        <v>9.8000000000000007</v>
      </c>
    </row>
    <row r="234" spans="1:41" ht="15">
      <c r="A234" s="29" t="s">
        <v>361</v>
      </c>
      <c r="B234" s="33">
        <v>43864</v>
      </c>
      <c r="C234" s="511">
        <v>0.49481305478402654</v>
      </c>
      <c r="D234" s="589" t="s">
        <v>350</v>
      </c>
      <c r="E234" s="9">
        <v>1</v>
      </c>
      <c r="F234" s="116">
        <v>1.06</v>
      </c>
      <c r="G234" s="116">
        <v>3.48</v>
      </c>
      <c r="H234" s="116">
        <v>0.81</v>
      </c>
      <c r="I234" s="589" t="s">
        <v>348</v>
      </c>
      <c r="J234" s="643">
        <v>3</v>
      </c>
      <c r="K234" s="589" t="s">
        <v>349</v>
      </c>
      <c r="L234" s="587">
        <v>1</v>
      </c>
      <c r="M234" s="587">
        <v>13.5</v>
      </c>
      <c r="N234" s="587">
        <v>113</v>
      </c>
      <c r="O234" s="643">
        <v>14</v>
      </c>
      <c r="P234" s="643">
        <v>110</v>
      </c>
      <c r="Q234" s="643">
        <v>0.9</v>
      </c>
      <c r="R234" s="589" t="s">
        <v>326</v>
      </c>
      <c r="S234" s="643">
        <v>0.2</v>
      </c>
      <c r="T234" s="537"/>
      <c r="U234" s="116"/>
      <c r="V234" s="503">
        <f>'[7]KIC20-5_light'!$I$1781</f>
        <v>8.0564933592151708E-2</v>
      </c>
      <c r="W234" s="11">
        <v>36.979199999999999</v>
      </c>
      <c r="X234" s="11">
        <v>23.628699999999998</v>
      </c>
      <c r="Y234" s="11">
        <v>54.229604000000002</v>
      </c>
      <c r="Z234" s="11">
        <v>1025.2524000000001</v>
      </c>
      <c r="AA234" s="11">
        <v>6.8867000000000003</v>
      </c>
      <c r="AB234" s="10">
        <v>100.48099999999999</v>
      </c>
      <c r="AC234" s="11">
        <v>8.2140000000000004</v>
      </c>
      <c r="AD234" s="11">
        <v>0.43769999999999998</v>
      </c>
      <c r="AE234" s="11">
        <v>0.80279999999999996</v>
      </c>
      <c r="AF234" s="11">
        <v>37.058799999999998</v>
      </c>
      <c r="AG234" s="11">
        <v>23.0867</v>
      </c>
      <c r="AH234" s="11">
        <v>53.749961999999996</v>
      </c>
      <c r="AI234" s="11">
        <v>1025.5364999999999</v>
      </c>
      <c r="AJ234" s="11">
        <v>6.6207000000000003</v>
      </c>
      <c r="AK234" s="10">
        <v>95.74</v>
      </c>
      <c r="AL234" s="11">
        <v>8.1829999999999998</v>
      </c>
      <c r="AM234" s="11">
        <v>1.8112999999999999</v>
      </c>
      <c r="AN234" s="11">
        <v>1.7527999999999999</v>
      </c>
      <c r="AO234" s="9">
        <v>5</v>
      </c>
    </row>
    <row r="235" spans="1:41" ht="15">
      <c r="A235" s="29" t="s">
        <v>361</v>
      </c>
      <c r="B235" s="33">
        <v>43871</v>
      </c>
      <c r="C235" s="511">
        <v>0.52912279389073835</v>
      </c>
      <c r="D235" s="643">
        <v>0.5</v>
      </c>
      <c r="E235" s="9">
        <v>1</v>
      </c>
      <c r="F235" s="116">
        <v>-0.36599999999999999</v>
      </c>
      <c r="G235" s="116">
        <v>4.21</v>
      </c>
      <c r="H235" s="116">
        <v>0.45200000000000001</v>
      </c>
      <c r="I235" s="589" t="s">
        <v>348</v>
      </c>
      <c r="J235" s="643">
        <v>4</v>
      </c>
      <c r="K235" s="589" t="s">
        <v>349</v>
      </c>
      <c r="L235" s="587">
        <v>1</v>
      </c>
      <c r="M235" s="587">
        <v>15.4</v>
      </c>
      <c r="N235" s="587">
        <v>117</v>
      </c>
      <c r="O235" s="643">
        <v>15</v>
      </c>
      <c r="P235" s="643">
        <v>120</v>
      </c>
      <c r="Q235" s="643">
        <v>1.5</v>
      </c>
      <c r="R235" s="589" t="s">
        <v>326</v>
      </c>
      <c r="S235" s="643">
        <v>0.3</v>
      </c>
      <c r="T235" s="537"/>
      <c r="U235" s="116"/>
      <c r="V235" s="503">
        <f>'[8]KIC20-6_light'!$I$1473</f>
        <v>8.99324460496852E-2</v>
      </c>
      <c r="W235" s="11">
        <v>36.889800000000001</v>
      </c>
      <c r="X235" s="11">
        <v>23.725300000000001</v>
      </c>
      <c r="Y235" s="11">
        <v>54.218299000000002</v>
      </c>
      <c r="Z235" s="11">
        <v>1025.1568</v>
      </c>
      <c r="AA235" s="11">
        <v>6.7786</v>
      </c>
      <c r="AB235" s="10">
        <v>99.018000000000001</v>
      </c>
      <c r="AC235" s="11">
        <v>8.2040000000000006</v>
      </c>
      <c r="AD235" s="11">
        <v>0.52739999999999998</v>
      </c>
      <c r="AE235" s="11">
        <v>0.91100000000000003</v>
      </c>
      <c r="AF235" s="11">
        <v>37.0261</v>
      </c>
      <c r="AG235" s="11">
        <v>23.183700000000002</v>
      </c>
      <c r="AH235" s="11">
        <v>53.813437999999998</v>
      </c>
      <c r="AI235" s="11">
        <v>1025.4843000000001</v>
      </c>
      <c r="AJ235" s="11">
        <v>6.5918999999999999</v>
      </c>
      <c r="AK235" s="10">
        <v>95.466999999999999</v>
      </c>
      <c r="AL235" s="11">
        <v>8.202</v>
      </c>
      <c r="AM235" s="11">
        <v>2.3866999999999998</v>
      </c>
      <c r="AN235" s="11">
        <v>3.3075000000000001</v>
      </c>
      <c r="AO235" s="9">
        <v>5.2</v>
      </c>
    </row>
    <row r="236" spans="1:41" ht="15">
      <c r="A236" s="29" t="s">
        <v>361</v>
      </c>
      <c r="B236" s="33">
        <v>43878</v>
      </c>
      <c r="C236" s="511">
        <v>0.51086944545415669</v>
      </c>
      <c r="D236" s="643">
        <v>0.5</v>
      </c>
      <c r="E236" s="9">
        <v>1</v>
      </c>
      <c r="F236" s="116">
        <v>-0.55600000000000005</v>
      </c>
      <c r="G236" s="116">
        <v>4.38</v>
      </c>
      <c r="H236" s="116">
        <v>0.89400000000000002</v>
      </c>
      <c r="I236" s="589" t="s">
        <v>348</v>
      </c>
      <c r="J236" s="643">
        <v>4</v>
      </c>
      <c r="K236" s="589" t="s">
        <v>349</v>
      </c>
      <c r="L236" s="587">
        <v>1</v>
      </c>
      <c r="M236" s="587">
        <v>15.1</v>
      </c>
      <c r="N236" s="587">
        <v>114</v>
      </c>
      <c r="O236" s="643">
        <v>15</v>
      </c>
      <c r="P236" s="643">
        <v>110</v>
      </c>
      <c r="Q236" s="643">
        <v>1.4</v>
      </c>
      <c r="R236" s="589" t="s">
        <v>326</v>
      </c>
      <c r="S236" s="643">
        <v>0.3</v>
      </c>
      <c r="T236" s="537"/>
      <c r="U236" s="116"/>
      <c r="V236" s="503">
        <f>'[9]KIC20-7_light'!$I$1329</f>
        <v>9.3026256450310485E-2</v>
      </c>
      <c r="W236" s="11">
        <v>36.848500000000001</v>
      </c>
      <c r="X236" s="11">
        <v>23.761800000000001</v>
      </c>
      <c r="Y236" s="11">
        <v>54.203899</v>
      </c>
      <c r="Z236" s="11">
        <v>1025.114</v>
      </c>
      <c r="AA236" s="11">
        <v>6.6566000000000001</v>
      </c>
      <c r="AB236" s="10">
        <v>97.272000000000006</v>
      </c>
      <c r="AC236" s="11">
        <v>8.19</v>
      </c>
      <c r="AD236" s="11">
        <v>0.2102</v>
      </c>
      <c r="AE236" s="11">
        <v>0.68579999999999997</v>
      </c>
      <c r="AF236" s="11">
        <v>36.968800000000002</v>
      </c>
      <c r="AG236" s="11">
        <v>23.292300000000001</v>
      </c>
      <c r="AH236" s="11">
        <v>53.857377</v>
      </c>
      <c r="AI236" s="11">
        <v>1025.4096</v>
      </c>
      <c r="AJ236" s="11">
        <v>6.7264999999999997</v>
      </c>
      <c r="AK236" s="10">
        <v>97.567999999999998</v>
      </c>
      <c r="AL236" s="11">
        <v>8.1809999999999992</v>
      </c>
      <c r="AM236" s="11">
        <v>1.5112000000000001</v>
      </c>
      <c r="AN236" s="11">
        <v>5.5957999999999997</v>
      </c>
      <c r="AO236" s="9">
        <v>5</v>
      </c>
    </row>
    <row r="237" spans="1:41" ht="15">
      <c r="A237" s="29" t="s">
        <v>361</v>
      </c>
      <c r="B237" s="33">
        <v>43885</v>
      </c>
      <c r="C237" s="511">
        <v>0.75615505063053734</v>
      </c>
      <c r="D237" s="643">
        <v>0.8</v>
      </c>
      <c r="E237" s="9">
        <v>1</v>
      </c>
      <c r="F237" s="116">
        <v>0.40600000000000003</v>
      </c>
      <c r="G237" s="116">
        <v>3.34</v>
      </c>
      <c r="H237" s="116">
        <v>0.99099999999999999</v>
      </c>
      <c r="I237" s="589" t="s">
        <v>348</v>
      </c>
      <c r="J237" s="643">
        <v>3</v>
      </c>
      <c r="K237" s="589" t="s">
        <v>349</v>
      </c>
      <c r="L237" s="587">
        <v>1</v>
      </c>
      <c r="M237" s="587">
        <v>15.6</v>
      </c>
      <c r="N237" s="587">
        <v>121</v>
      </c>
      <c r="O237" s="643">
        <v>16</v>
      </c>
      <c r="P237" s="643">
        <v>120</v>
      </c>
      <c r="Q237" s="643">
        <v>1.3</v>
      </c>
      <c r="R237" s="589" t="s">
        <v>326</v>
      </c>
      <c r="S237" s="643">
        <v>0.3</v>
      </c>
      <c r="T237" s="537"/>
      <c r="U237" s="116"/>
      <c r="V237" s="503">
        <f>'[10]KIC20-8_lights'!$I$1894</f>
        <v>0.10884816137637426</v>
      </c>
      <c r="W237" s="11">
        <v>37.0169</v>
      </c>
      <c r="X237" s="11">
        <v>24.2013</v>
      </c>
      <c r="Y237" s="11">
        <v>54.902951000000002</v>
      </c>
      <c r="Z237" s="11">
        <v>1025.1108999999999</v>
      </c>
      <c r="AA237" s="11">
        <v>6.6113999999999997</v>
      </c>
      <c r="AB237" s="10">
        <v>97.438999999999993</v>
      </c>
      <c r="AC237" s="11">
        <v>8.1479999999999997</v>
      </c>
      <c r="AD237" s="11">
        <v>0.41830000000000001</v>
      </c>
      <c r="AE237" s="11">
        <v>1.0891</v>
      </c>
      <c r="AF237" s="11">
        <v>37.051699999999997</v>
      </c>
      <c r="AG237" s="11">
        <v>23.5075</v>
      </c>
      <c r="AH237" s="11">
        <v>54.198874000000004</v>
      </c>
      <c r="AI237" s="11">
        <v>1025.4105</v>
      </c>
      <c r="AJ237" s="11">
        <v>6.1078000000000001</v>
      </c>
      <c r="AK237" s="10">
        <v>88.966999999999999</v>
      </c>
      <c r="AL237" s="11">
        <v>8.125</v>
      </c>
      <c r="AM237" s="11">
        <v>2.7656999999999998</v>
      </c>
      <c r="AN237" s="11">
        <v>2.5064000000000002</v>
      </c>
      <c r="AO237" s="9">
        <v>4.5</v>
      </c>
    </row>
    <row r="238" spans="1:41" ht="15">
      <c r="A238" s="29" t="s">
        <v>361</v>
      </c>
      <c r="B238" s="33">
        <v>43892</v>
      </c>
      <c r="C238" s="511">
        <v>0.54654707757935694</v>
      </c>
      <c r="D238" s="643">
        <v>0.5</v>
      </c>
      <c r="E238" s="9">
        <v>1</v>
      </c>
      <c r="F238" s="116">
        <v>9.3799999999999994E-2</v>
      </c>
      <c r="G238" s="116">
        <v>4.42</v>
      </c>
      <c r="H238" s="116">
        <v>0.84699999999999998</v>
      </c>
      <c r="I238" s="589" t="s">
        <v>348</v>
      </c>
      <c r="J238" s="643">
        <v>4</v>
      </c>
      <c r="K238" s="589" t="s">
        <v>349</v>
      </c>
      <c r="L238" s="587">
        <v>1</v>
      </c>
      <c r="M238" s="587">
        <v>16.399999999999999</v>
      </c>
      <c r="N238" s="587">
        <v>114</v>
      </c>
      <c r="O238" s="643">
        <v>16</v>
      </c>
      <c r="P238" s="643">
        <v>110</v>
      </c>
      <c r="Q238" s="643">
        <v>2.1</v>
      </c>
      <c r="R238" s="589" t="s">
        <v>326</v>
      </c>
      <c r="S238" s="643">
        <v>0.4</v>
      </c>
      <c r="T238" s="537"/>
      <c r="U238" s="116"/>
      <c r="V238" s="503">
        <f>'[11]KIC20-9_light'!$I$1113</f>
        <v>0.12258534351864372</v>
      </c>
      <c r="W238" s="11">
        <v>36.699199999999998</v>
      </c>
      <c r="X238" s="11">
        <v>22.931999999999999</v>
      </c>
      <c r="Y238" s="11">
        <v>53.113613000000001</v>
      </c>
      <c r="Z238" s="11">
        <v>1025.2437</v>
      </c>
      <c r="AA238" s="11">
        <v>6.9340999999999999</v>
      </c>
      <c r="AB238" s="10">
        <v>99.795000000000002</v>
      </c>
      <c r="AC238" s="11">
        <v>8.1769999999999996</v>
      </c>
      <c r="AD238" s="11">
        <v>0.52490000000000003</v>
      </c>
      <c r="AE238" s="11">
        <v>1.3925000000000001</v>
      </c>
      <c r="AF238" s="11">
        <v>36.7515</v>
      </c>
      <c r="AG238" s="11">
        <v>22.805900000000001</v>
      </c>
      <c r="AH238" s="11">
        <v>53.051851999999997</v>
      </c>
      <c r="AI238" s="11">
        <v>1025.386</v>
      </c>
      <c r="AJ238" s="11">
        <v>6.6947000000000001</v>
      </c>
      <c r="AK238" s="10">
        <v>96.165999999999997</v>
      </c>
      <c r="AL238" s="11">
        <v>8.1539999999999999</v>
      </c>
      <c r="AM238" s="11">
        <v>1.2454000000000001</v>
      </c>
      <c r="AN238" s="11">
        <v>2.702</v>
      </c>
      <c r="AO238" s="9">
        <v>3.4</v>
      </c>
    </row>
    <row r="239" spans="1:41" ht="15">
      <c r="A239" s="29" t="s">
        <v>361</v>
      </c>
      <c r="B239" s="33">
        <v>43899</v>
      </c>
      <c r="C239" s="532">
        <v>1.7687994805737588</v>
      </c>
      <c r="D239" s="643">
        <v>1.8</v>
      </c>
      <c r="E239" s="9">
        <v>1</v>
      </c>
      <c r="F239" s="116">
        <v>1.63</v>
      </c>
      <c r="G239" s="116">
        <v>3.64</v>
      </c>
      <c r="H239" s="116">
        <v>1.5</v>
      </c>
      <c r="I239" s="589" t="s">
        <v>348</v>
      </c>
      <c r="J239" s="643">
        <v>4</v>
      </c>
      <c r="K239" s="589" t="s">
        <v>349</v>
      </c>
      <c r="L239" s="587">
        <v>1</v>
      </c>
      <c r="M239" s="587">
        <v>17.2</v>
      </c>
      <c r="N239" s="587">
        <v>122</v>
      </c>
      <c r="O239" s="643">
        <v>17</v>
      </c>
      <c r="P239" s="643">
        <v>120</v>
      </c>
      <c r="Q239" s="643">
        <v>1.5</v>
      </c>
      <c r="R239" s="589" t="s">
        <v>326</v>
      </c>
      <c r="S239" s="643">
        <v>0.3</v>
      </c>
      <c r="T239" s="537"/>
      <c r="U239" s="116"/>
      <c r="V239" s="503">
        <f>'[12]KIC20-10 light'!$I$993</f>
        <v>8.8754943346004297E-2</v>
      </c>
      <c r="W239" s="11">
        <v>36.9831</v>
      </c>
      <c r="X239" s="11">
        <v>23.7271</v>
      </c>
      <c r="Y239" s="11">
        <v>54.341692999999999</v>
      </c>
      <c r="Z239" s="11">
        <v>1025.2260000000001</v>
      </c>
      <c r="AA239" s="11">
        <v>6.5731000000000002</v>
      </c>
      <c r="AB239" s="10">
        <v>96.07</v>
      </c>
      <c r="AC239" s="11">
        <v>8.1530000000000005</v>
      </c>
      <c r="AD239" s="11">
        <v>0.2671</v>
      </c>
      <c r="AE239" s="11">
        <v>0.91839999999999999</v>
      </c>
      <c r="AF239" s="11">
        <v>36.980200000000004</v>
      </c>
      <c r="AG239" s="11">
        <v>23.440799999999999</v>
      </c>
      <c r="AH239" s="11">
        <v>54.033256000000002</v>
      </c>
      <c r="AI239" s="11">
        <v>1025.3726999999999</v>
      </c>
      <c r="AJ239" s="11">
        <v>6.5750000000000002</v>
      </c>
      <c r="AK239" s="10">
        <v>95.622</v>
      </c>
      <c r="AL239" s="11">
        <v>8.1509999999999998</v>
      </c>
      <c r="AM239" s="11">
        <v>0.3538</v>
      </c>
      <c r="AN239" s="11">
        <v>1.7278</v>
      </c>
      <c r="AO239" s="9">
        <v>7</v>
      </c>
    </row>
    <row r="240" spans="1:41" ht="15">
      <c r="A240" s="29" t="s">
        <v>361</v>
      </c>
      <c r="B240" s="33">
        <v>43906</v>
      </c>
      <c r="C240" s="532">
        <v>4.0489107483208722</v>
      </c>
      <c r="D240" s="643">
        <v>4</v>
      </c>
      <c r="E240" s="9">
        <v>1</v>
      </c>
      <c r="F240" s="116">
        <v>3.14</v>
      </c>
      <c r="G240" s="116">
        <v>4.33</v>
      </c>
      <c r="H240" s="116">
        <v>2.5299999999999998</v>
      </c>
      <c r="I240" s="643">
        <v>3</v>
      </c>
      <c r="J240" s="643">
        <v>4</v>
      </c>
      <c r="K240" s="643">
        <v>3</v>
      </c>
      <c r="L240" s="587">
        <v>1</v>
      </c>
      <c r="M240" s="587">
        <v>17.399999999999999</v>
      </c>
      <c r="N240" s="587">
        <v>159</v>
      </c>
      <c r="O240" s="643">
        <v>17</v>
      </c>
      <c r="P240" s="643">
        <v>160</v>
      </c>
      <c r="Q240" s="643">
        <v>2.5</v>
      </c>
      <c r="R240" s="643">
        <v>0.1</v>
      </c>
      <c r="S240" s="643">
        <v>0.6</v>
      </c>
      <c r="T240" s="537"/>
      <c r="U240" s="116"/>
      <c r="V240" s="503">
        <f>'[13]KIC20-11_LIght'!$I$1523</f>
        <v>8.0714407396795404E-2</v>
      </c>
      <c r="W240" s="11">
        <v>37.0458</v>
      </c>
      <c r="X240" s="11">
        <v>24.230599999999999</v>
      </c>
      <c r="Y240" s="11">
        <v>54.972887</v>
      </c>
      <c r="Z240" s="11">
        <v>1025.123</v>
      </c>
      <c r="AA240" s="11">
        <v>6.8066000000000004</v>
      </c>
      <c r="AB240" s="10">
        <v>100.383</v>
      </c>
      <c r="AC240" s="11">
        <v>8.1869999999999994</v>
      </c>
      <c r="AD240" s="11">
        <v>6.13E-2</v>
      </c>
      <c r="AE240" s="11">
        <v>0.83330000000000004</v>
      </c>
      <c r="AF240" s="11">
        <v>37.0747</v>
      </c>
      <c r="AG240" s="11">
        <v>23.4192</v>
      </c>
      <c r="AH240" s="11">
        <v>54.132323999999997</v>
      </c>
      <c r="AI240" s="11">
        <v>1025.4526000000001</v>
      </c>
      <c r="AJ240" s="11">
        <v>5.3734999999999999</v>
      </c>
      <c r="AK240" s="10">
        <v>78.162000000000006</v>
      </c>
      <c r="AL240" s="11">
        <v>8.1199999999999992</v>
      </c>
      <c r="AM240" s="11">
        <v>2.1928000000000001</v>
      </c>
      <c r="AN240" s="11">
        <v>3.0581</v>
      </c>
      <c r="AO240" s="9">
        <v>5.8</v>
      </c>
    </row>
    <row r="241" spans="1:41" ht="15">
      <c r="A241" s="29" t="s">
        <v>361</v>
      </c>
      <c r="B241" s="33">
        <v>43920</v>
      </c>
      <c r="C241" s="532">
        <v>0.5511741056987014</v>
      </c>
      <c r="D241" s="643">
        <v>0.6</v>
      </c>
      <c r="E241" s="9">
        <v>1</v>
      </c>
      <c r="F241" s="116">
        <v>0.21</v>
      </c>
      <c r="G241" s="116">
        <v>3.97</v>
      </c>
      <c r="H241" s="116">
        <v>1.89</v>
      </c>
      <c r="I241" s="589" t="s">
        <v>348</v>
      </c>
      <c r="J241" s="643">
        <v>4</v>
      </c>
      <c r="K241" s="589" t="s">
        <v>349</v>
      </c>
      <c r="L241" s="587">
        <v>1</v>
      </c>
      <c r="M241" s="587">
        <v>13.9</v>
      </c>
      <c r="N241" s="587">
        <v>110</v>
      </c>
      <c r="O241" s="643">
        <v>14</v>
      </c>
      <c r="P241" s="643">
        <v>110</v>
      </c>
      <c r="Q241" s="643">
        <v>1.3</v>
      </c>
      <c r="R241" s="643">
        <v>0.1</v>
      </c>
      <c r="S241" s="643">
        <v>0.2</v>
      </c>
      <c r="T241" s="537"/>
      <c r="U241" s="116"/>
      <c r="V241" s="503">
        <f>'[14]KIC20-12_light'!$I$946</f>
        <v>9.9119101423300729E-2</v>
      </c>
      <c r="W241" s="11">
        <v>36.590499999999999</v>
      </c>
      <c r="X241" s="11">
        <v>22.5472</v>
      </c>
      <c r="Y241" s="11">
        <v>52.561266000000003</v>
      </c>
      <c r="Z241" s="11">
        <v>1025.2723000000001</v>
      </c>
      <c r="AA241" s="11">
        <v>6.7666000000000004</v>
      </c>
      <c r="AB241" s="10">
        <v>96.67</v>
      </c>
      <c r="AC241" s="11">
        <v>8.2230000000000008</v>
      </c>
      <c r="AD241" s="11">
        <v>0.30709999999999998</v>
      </c>
      <c r="AE241" s="11">
        <v>1.6191</v>
      </c>
      <c r="AF241" s="11">
        <v>36.587699999999998</v>
      </c>
      <c r="AG241" s="11">
        <v>22.201599999999999</v>
      </c>
      <c r="AH241" s="11">
        <v>52.194673000000002</v>
      </c>
      <c r="AI241" s="11">
        <v>1025.4353000000001</v>
      </c>
      <c r="AJ241" s="11">
        <v>6.28</v>
      </c>
      <c r="AK241" s="10">
        <v>89.171999999999997</v>
      </c>
      <c r="AL241" s="11">
        <v>8.1929999999999996</v>
      </c>
      <c r="AM241" s="11">
        <v>1.2577</v>
      </c>
      <c r="AN241" s="11">
        <v>1.7178</v>
      </c>
      <c r="AO241" s="9">
        <v>5.4</v>
      </c>
    </row>
    <row r="242" spans="1:41" ht="15">
      <c r="A242" s="29" t="s">
        <v>362</v>
      </c>
      <c r="B242" s="33">
        <v>43801</v>
      </c>
      <c r="C242" s="511">
        <v>0.34613783231212714</v>
      </c>
      <c r="D242" s="589" t="s">
        <v>350</v>
      </c>
      <c r="E242" s="31">
        <v>1</v>
      </c>
      <c r="F242" s="9">
        <v>-0.158</v>
      </c>
      <c r="G242" s="9">
        <v>3.22</v>
      </c>
      <c r="H242" s="9">
        <v>0.85599999999999998</v>
      </c>
      <c r="I242" s="589" t="s">
        <v>348</v>
      </c>
      <c r="J242" s="643">
        <v>3</v>
      </c>
      <c r="K242" s="589" t="s">
        <v>349</v>
      </c>
      <c r="L242" s="587">
        <v>1</v>
      </c>
      <c r="M242" s="587">
        <v>13</v>
      </c>
      <c r="N242" s="587">
        <v>134</v>
      </c>
      <c r="O242" s="643">
        <v>13</v>
      </c>
      <c r="P242" s="643">
        <v>130</v>
      </c>
      <c r="Q242" s="643">
        <v>0.5</v>
      </c>
      <c r="R242" s="589" t="s">
        <v>326</v>
      </c>
      <c r="S242" s="589" t="s">
        <v>326</v>
      </c>
      <c r="T242" s="32"/>
      <c r="U242" s="32"/>
      <c r="V242" s="503">
        <f>'[1]KIC19-13_light'!$I$1524</f>
        <v>8.009055166759585E-2</v>
      </c>
      <c r="W242" s="11">
        <v>36.129899999999999</v>
      </c>
      <c r="X242" s="11">
        <v>22.6739</v>
      </c>
      <c r="Y242" s="11">
        <v>52.107793000000001</v>
      </c>
      <c r="Z242" s="11">
        <v>1024.8875</v>
      </c>
      <c r="AA242" s="11">
        <v>7.7613000000000003</v>
      </c>
      <c r="AB242" s="10">
        <v>110.83</v>
      </c>
      <c r="AC242" s="11">
        <v>8.1910000000000007</v>
      </c>
      <c r="AD242" s="11">
        <v>0.57679999999999998</v>
      </c>
      <c r="AE242" s="11">
        <v>0.67669999999999997</v>
      </c>
      <c r="AF242" s="11">
        <v>36.094799999999999</v>
      </c>
      <c r="AG242" s="11">
        <v>21.273800000000001</v>
      </c>
      <c r="AH242" s="11">
        <v>50.589989000000003</v>
      </c>
      <c r="AI242" s="11">
        <v>1025.3044</v>
      </c>
      <c r="AJ242" s="11">
        <v>7.2836999999999996</v>
      </c>
      <c r="AK242" s="10">
        <v>101.44</v>
      </c>
      <c r="AL242" s="11">
        <v>8.1509999999999998</v>
      </c>
      <c r="AM242" s="11">
        <v>0.78320000000000001</v>
      </c>
      <c r="AN242" s="11">
        <v>1.3661000000000001</v>
      </c>
      <c r="AO242" s="11">
        <v>7.2</v>
      </c>
    </row>
    <row r="243" spans="1:41" ht="15">
      <c r="A243" s="29" t="s">
        <v>362</v>
      </c>
      <c r="B243" s="33">
        <v>43808</v>
      </c>
      <c r="C243" s="511">
        <v>0.22802321283320492</v>
      </c>
      <c r="D243" s="589" t="s">
        <v>350</v>
      </c>
      <c r="E243" s="9">
        <v>1</v>
      </c>
      <c r="F243" s="116">
        <v>0.54</v>
      </c>
      <c r="G243" s="116">
        <v>4.01</v>
      </c>
      <c r="H243" s="116">
        <v>1.22</v>
      </c>
      <c r="I243" s="589" t="s">
        <v>348</v>
      </c>
      <c r="J243" s="643">
        <v>4</v>
      </c>
      <c r="K243" s="589" t="s">
        <v>349</v>
      </c>
      <c r="L243" s="587">
        <v>1</v>
      </c>
      <c r="M243" s="587">
        <v>12.3</v>
      </c>
      <c r="N243" s="587">
        <v>102</v>
      </c>
      <c r="O243" s="643">
        <v>12</v>
      </c>
      <c r="P243" s="643">
        <v>100</v>
      </c>
      <c r="Q243" s="643">
        <v>0.4</v>
      </c>
      <c r="R243" s="589" t="s">
        <v>326</v>
      </c>
      <c r="S243" s="643">
        <v>0.1</v>
      </c>
      <c r="T243" s="32"/>
      <c r="U243" s="32"/>
      <c r="V243" s="503">
        <f>'[2]KIC19-14_light'!$I$1927</f>
        <v>8.0286305523078472E-2</v>
      </c>
      <c r="W243" s="11">
        <v>36.125300000000003</v>
      </c>
      <c r="X243" s="11">
        <v>22.357700000000001</v>
      </c>
      <c r="Y243" s="11">
        <v>51.766685000000003</v>
      </c>
      <c r="Z243" s="11">
        <v>1024.9734000000001</v>
      </c>
      <c r="AA243" s="11">
        <v>7.4207999999999998</v>
      </c>
      <c r="AB243" s="10">
        <v>105.377</v>
      </c>
      <c r="AC243" s="11">
        <v>8.1959999999999997</v>
      </c>
      <c r="AD243" s="11">
        <v>0.1406</v>
      </c>
      <c r="AE243" s="11">
        <v>0.66639999999999999</v>
      </c>
      <c r="AF243" s="11">
        <v>36.150100000000002</v>
      </c>
      <c r="AG243" s="11">
        <v>22.0307</v>
      </c>
      <c r="AH243" s="11">
        <v>51.458831000000004</v>
      </c>
      <c r="AI243" s="11">
        <v>1025.1492000000001</v>
      </c>
      <c r="AJ243" s="11">
        <v>7.37</v>
      </c>
      <c r="AK243" s="10">
        <v>104.068</v>
      </c>
      <c r="AL243" s="11">
        <v>8.1869999999999994</v>
      </c>
      <c r="AM243" s="11">
        <v>2.7339000000000002</v>
      </c>
      <c r="AN243" s="11">
        <v>1.8789</v>
      </c>
      <c r="AO243" s="11">
        <v>6.3</v>
      </c>
    </row>
    <row r="244" spans="1:41" ht="15">
      <c r="A244" s="29" t="s">
        <v>362</v>
      </c>
      <c r="B244" s="33">
        <v>43815</v>
      </c>
      <c r="C244" s="511">
        <v>0.8540910280933478</v>
      </c>
      <c r="D244" s="643">
        <v>0.9</v>
      </c>
      <c r="E244" s="9">
        <v>1</v>
      </c>
      <c r="F244" s="116">
        <v>0.16400000000000001</v>
      </c>
      <c r="G244" s="116">
        <v>5.18</v>
      </c>
      <c r="H244" s="116">
        <v>1.96</v>
      </c>
      <c r="I244" s="589" t="s">
        <v>348</v>
      </c>
      <c r="J244" s="643">
        <v>5</v>
      </c>
      <c r="K244" s="589" t="s">
        <v>349</v>
      </c>
      <c r="L244" s="587">
        <v>1</v>
      </c>
      <c r="M244" s="587">
        <v>12.3</v>
      </c>
      <c r="N244" s="587">
        <v>91.1</v>
      </c>
      <c r="O244" s="643">
        <v>12</v>
      </c>
      <c r="P244" s="643">
        <v>90</v>
      </c>
      <c r="Q244" s="643">
        <v>0.3</v>
      </c>
      <c r="R244" s="589" t="s">
        <v>326</v>
      </c>
      <c r="S244" s="589" t="s">
        <v>326</v>
      </c>
      <c r="T244" s="32"/>
      <c r="U244" s="32"/>
      <c r="V244" s="503">
        <f>'[15]KIC19-15_light'!$I$1736</f>
        <v>7.8108264666933533E-2</v>
      </c>
      <c r="W244" s="11">
        <v>36.283700000000003</v>
      </c>
      <c r="X244" s="11">
        <v>24.247599999999998</v>
      </c>
      <c r="Y244" s="11">
        <v>53.986750000000001</v>
      </c>
      <c r="Z244" s="11">
        <v>1024.5400999999999</v>
      </c>
      <c r="AA244" s="11">
        <v>7.9573999999999998</v>
      </c>
      <c r="AB244" s="10">
        <v>116.875</v>
      </c>
      <c r="AC244" s="11">
        <v>8.1720000000000006</v>
      </c>
      <c r="AD244" s="11">
        <v>0.12909999999999999</v>
      </c>
      <c r="AE244" s="11">
        <v>0.58130000000000004</v>
      </c>
      <c r="AF244" s="11">
        <v>36.239800000000002</v>
      </c>
      <c r="AG244" s="11">
        <v>23.255600000000001</v>
      </c>
      <c r="AH244" s="11">
        <v>52.871895000000002</v>
      </c>
      <c r="AI244" s="11">
        <v>1024.8409999999999</v>
      </c>
      <c r="AJ244" s="11">
        <v>7.1409000000000002</v>
      </c>
      <c r="AK244" s="10">
        <v>103.07599999999999</v>
      </c>
      <c r="AL244" s="11">
        <v>8.1300000000000008</v>
      </c>
      <c r="AM244" s="11">
        <v>0.31369999999999998</v>
      </c>
      <c r="AN244" s="11">
        <v>0.78520000000000001</v>
      </c>
      <c r="AO244" s="9">
        <v>9.5</v>
      </c>
    </row>
    <row r="245" spans="1:41" ht="15">
      <c r="A245" s="29" t="s">
        <v>362</v>
      </c>
      <c r="B245" s="33">
        <v>43822</v>
      </c>
      <c r="C245" s="511">
        <v>1.4595475625064314</v>
      </c>
      <c r="D245" s="643">
        <v>1.5</v>
      </c>
      <c r="E245" s="9">
        <v>1</v>
      </c>
      <c r="F245" s="116">
        <v>-0.27500000000000002</v>
      </c>
      <c r="G245" s="116">
        <v>3.84</v>
      </c>
      <c r="H245" s="116">
        <v>0.60299999999999998</v>
      </c>
      <c r="I245" s="589" t="s">
        <v>348</v>
      </c>
      <c r="J245" s="643">
        <v>4</v>
      </c>
      <c r="K245" s="589" t="s">
        <v>349</v>
      </c>
      <c r="L245" s="587">
        <v>1</v>
      </c>
      <c r="M245" s="587">
        <v>13.8</v>
      </c>
      <c r="N245" s="587">
        <v>108</v>
      </c>
      <c r="O245" s="643">
        <v>14</v>
      </c>
      <c r="P245" s="643">
        <v>110</v>
      </c>
      <c r="Q245" s="643">
        <v>0.7</v>
      </c>
      <c r="R245" s="589" t="s">
        <v>326</v>
      </c>
      <c r="S245" s="643">
        <v>0.1</v>
      </c>
      <c r="T245" s="32"/>
      <c r="U245" s="32"/>
      <c r="V245" s="503">
        <f>'[3]KIC19-16_LIGHT'!$I$1278</f>
        <v>8.5249096947063355E-2</v>
      </c>
      <c r="W245" s="11">
        <v>36.305799999999998</v>
      </c>
      <c r="X245" s="11">
        <v>23.728200000000001</v>
      </c>
      <c r="Y245" s="11">
        <v>53.458925999999998</v>
      </c>
      <c r="Z245" s="11">
        <v>1024.7122999999999</v>
      </c>
      <c r="AA245" s="11">
        <v>6.8479000000000001</v>
      </c>
      <c r="AB245" s="10">
        <v>99.697999999999993</v>
      </c>
      <c r="AC245" s="11">
        <v>8.1509999999999998</v>
      </c>
      <c r="AD245" s="11">
        <v>0.26369999999999999</v>
      </c>
      <c r="AE245" s="11">
        <v>0.66469999999999996</v>
      </c>
      <c r="AF245" s="11">
        <v>36.303699999999999</v>
      </c>
      <c r="AG245" s="11">
        <v>23.5503</v>
      </c>
      <c r="AH245" s="11">
        <v>53.270527000000001</v>
      </c>
      <c r="AI245" s="11">
        <v>1024.8105</v>
      </c>
      <c r="AJ245" s="11">
        <v>6.9297000000000004</v>
      </c>
      <c r="AK245" s="10">
        <v>100.578</v>
      </c>
      <c r="AL245" s="11">
        <v>8.1530000000000005</v>
      </c>
      <c r="AM245" s="11">
        <v>0.5998</v>
      </c>
      <c r="AN245" s="11">
        <v>1.1375</v>
      </c>
      <c r="AO245" s="9">
        <v>6.5</v>
      </c>
    </row>
    <row r="246" spans="1:41" ht="15">
      <c r="A246" s="29" t="s">
        <v>362</v>
      </c>
      <c r="B246" s="33">
        <v>43836</v>
      </c>
      <c r="C246" s="511">
        <v>0.5435088129851442</v>
      </c>
      <c r="D246" s="643">
        <v>0.5</v>
      </c>
      <c r="E246" s="31">
        <v>1</v>
      </c>
      <c r="F246" s="116">
        <v>1.37</v>
      </c>
      <c r="G246" s="116">
        <v>3.13</v>
      </c>
      <c r="H246" s="116">
        <v>1.75</v>
      </c>
      <c r="I246" s="589" t="s">
        <v>348</v>
      </c>
      <c r="J246" s="643">
        <v>3</v>
      </c>
      <c r="K246" s="589" t="s">
        <v>349</v>
      </c>
      <c r="L246" s="587">
        <v>1</v>
      </c>
      <c r="M246" s="587">
        <v>13.7</v>
      </c>
      <c r="N246" s="587">
        <v>119</v>
      </c>
      <c r="O246" s="643">
        <v>14</v>
      </c>
      <c r="P246" s="643">
        <v>120</v>
      </c>
      <c r="Q246" s="643">
        <v>0.5</v>
      </c>
      <c r="R246" s="589" t="s">
        <v>326</v>
      </c>
      <c r="S246" s="643">
        <v>0.2</v>
      </c>
      <c r="T246" s="32"/>
      <c r="U246" s="32"/>
      <c r="V246" s="503">
        <f>'[4]KIC20-1_light'!$I$1602</f>
        <v>8.8180055249256747E-2</v>
      </c>
      <c r="W246" s="11">
        <v>36.732799999999997</v>
      </c>
      <c r="X246" s="11">
        <v>23.302199999999999</v>
      </c>
      <c r="Y246" s="11">
        <v>53.556100000000001</v>
      </c>
      <c r="Z246" s="11">
        <v>1025.1619000000001</v>
      </c>
      <c r="AA246" s="11">
        <v>7.3960999999999997</v>
      </c>
      <c r="AB246" s="11">
        <v>107.15300000000001</v>
      </c>
      <c r="AC246" s="11">
        <v>8.2200000000000006</v>
      </c>
      <c r="AD246" s="11">
        <v>0.28220000000000001</v>
      </c>
      <c r="AE246" s="11">
        <v>0.58160000000000001</v>
      </c>
      <c r="AF246" s="11">
        <v>36.697000000000003</v>
      </c>
      <c r="AG246" s="11">
        <v>22.538</v>
      </c>
      <c r="AH246" s="11">
        <v>52.691687000000002</v>
      </c>
      <c r="AI246" s="11">
        <v>1025.3993</v>
      </c>
      <c r="AJ246" s="11">
        <v>6.5037000000000003</v>
      </c>
      <c r="AK246" s="11">
        <v>92.954999999999998</v>
      </c>
      <c r="AL246" s="11">
        <v>8.1750000000000007</v>
      </c>
      <c r="AM246" s="11">
        <v>0.29770000000000002</v>
      </c>
      <c r="AN246" s="11">
        <v>1.0463</v>
      </c>
      <c r="AO246" s="11">
        <v>8.6</v>
      </c>
    </row>
    <row r="247" spans="1:41" ht="15">
      <c r="A247" s="29" t="s">
        <v>362</v>
      </c>
      <c r="B247" s="33">
        <v>43843</v>
      </c>
      <c r="C247" s="511">
        <v>0.71324490387067574</v>
      </c>
      <c r="D247" s="643">
        <v>0.7</v>
      </c>
      <c r="E247" s="31">
        <v>1</v>
      </c>
      <c r="F247" s="116">
        <v>0.66600000000000004</v>
      </c>
      <c r="G247" s="116">
        <v>3.06</v>
      </c>
      <c r="H247" s="116">
        <v>0.437</v>
      </c>
      <c r="I247" s="589" t="s">
        <v>348</v>
      </c>
      <c r="J247" s="643">
        <v>3</v>
      </c>
      <c r="K247" s="589" t="s">
        <v>349</v>
      </c>
      <c r="L247" s="587">
        <v>1</v>
      </c>
      <c r="M247" s="587">
        <v>14.5</v>
      </c>
      <c r="N247" s="587">
        <v>127</v>
      </c>
      <c r="O247" s="643">
        <v>14</v>
      </c>
      <c r="P247" s="643">
        <v>130</v>
      </c>
      <c r="Q247" s="643">
        <v>0.6</v>
      </c>
      <c r="R247" s="589" t="s">
        <v>326</v>
      </c>
      <c r="S247" s="643">
        <v>0.1</v>
      </c>
      <c r="T247" s="32"/>
      <c r="U247" s="32"/>
      <c r="V247" s="503">
        <f>'[5]KIC20-2_light'!$I$1386</f>
        <v>0.1041107664519326</v>
      </c>
      <c r="W247" s="11">
        <v>36.819800000000001</v>
      </c>
      <c r="X247" s="11">
        <v>23.5077</v>
      </c>
      <c r="Y247" s="11">
        <v>53.891261</v>
      </c>
      <c r="Z247" s="11">
        <v>1025.1688999999999</v>
      </c>
      <c r="AA247" s="11">
        <v>7.9352999999999998</v>
      </c>
      <c r="AB247" s="11">
        <v>115.432</v>
      </c>
      <c r="AC247" s="612"/>
      <c r="AD247" s="11">
        <v>7.3999999999999996E-2</v>
      </c>
      <c r="AE247" s="11">
        <v>0.63060000000000005</v>
      </c>
      <c r="AF247" s="11">
        <v>36.809399999999997</v>
      </c>
      <c r="AG247" s="11">
        <v>22.866299999999999</v>
      </c>
      <c r="AH247" s="11">
        <v>53.186433999999998</v>
      </c>
      <c r="AI247" s="11">
        <v>1025.3672999999999</v>
      </c>
      <c r="AJ247" s="11">
        <v>6.9103000000000003</v>
      </c>
      <c r="AK247" s="11">
        <v>99.400999999999996</v>
      </c>
      <c r="AL247" s="612"/>
      <c r="AM247" s="11">
        <v>0.54530000000000001</v>
      </c>
      <c r="AN247" s="11">
        <v>0.92279999999999995</v>
      </c>
      <c r="AO247" s="11">
        <v>4.5999999999999996</v>
      </c>
    </row>
    <row r="248" spans="1:41" ht="15">
      <c r="A248" s="29" t="s">
        <v>362</v>
      </c>
      <c r="B248" s="33">
        <v>43850</v>
      </c>
      <c r="C248" s="511">
        <v>0.40041501560126491</v>
      </c>
      <c r="D248" s="589" t="s">
        <v>350</v>
      </c>
      <c r="E248" s="9">
        <v>1</v>
      </c>
      <c r="F248" s="116">
        <v>0.251</v>
      </c>
      <c r="G248" s="116">
        <v>3.05</v>
      </c>
      <c r="H248" s="116">
        <v>0.27300000000000002</v>
      </c>
      <c r="I248" s="589" t="s">
        <v>348</v>
      </c>
      <c r="J248" s="643">
        <v>3</v>
      </c>
      <c r="K248" s="589" t="s">
        <v>349</v>
      </c>
      <c r="L248" s="587">
        <v>1</v>
      </c>
      <c r="M248" s="587">
        <v>13.8</v>
      </c>
      <c r="N248" s="587">
        <v>122</v>
      </c>
      <c r="O248" s="643">
        <v>14</v>
      </c>
      <c r="P248" s="643">
        <v>120</v>
      </c>
      <c r="Q248" s="643">
        <v>0.3</v>
      </c>
      <c r="R248" s="589" t="s">
        <v>326</v>
      </c>
      <c r="S248" s="589" t="s">
        <v>326</v>
      </c>
      <c r="T248" s="32"/>
      <c r="U248" s="32"/>
      <c r="V248" s="503">
        <v>7.9017193341853004E-2</v>
      </c>
      <c r="W248" s="11">
        <v>36.943300000000001</v>
      </c>
      <c r="X248" s="11">
        <v>23.636099999999999</v>
      </c>
      <c r="Y248" s="11">
        <v>54.191122</v>
      </c>
      <c r="Z248" s="11">
        <v>1025.2245</v>
      </c>
      <c r="AA248" s="11">
        <v>7.1353999999999997</v>
      </c>
      <c r="AB248" s="11">
        <v>104.1</v>
      </c>
      <c r="AC248" s="613">
        <v>8.1660000000000004</v>
      </c>
      <c r="AD248" s="11">
        <v>0.35099999999999998</v>
      </c>
      <c r="AE248" s="11">
        <v>0.67279999999999995</v>
      </c>
      <c r="AF248" s="11">
        <v>36.928600000000003</v>
      </c>
      <c r="AG248" s="11">
        <v>23.343</v>
      </c>
      <c r="AH248" s="11">
        <v>53.860083000000003</v>
      </c>
      <c r="AI248" s="11">
        <v>1025.3603000000001</v>
      </c>
      <c r="AJ248" s="11">
        <v>6.7451999999999996</v>
      </c>
      <c r="AK248" s="10">
        <v>97.902000000000001</v>
      </c>
      <c r="AL248" s="613">
        <v>8.1479999999999997</v>
      </c>
      <c r="AM248" s="11">
        <v>1.4208000000000001</v>
      </c>
      <c r="AN248" s="11">
        <v>1.8668</v>
      </c>
      <c r="AO248" s="9">
        <v>6.9</v>
      </c>
    </row>
    <row r="249" spans="1:41" ht="15">
      <c r="A249" s="29" t="s">
        <v>362</v>
      </c>
      <c r="B249" s="33">
        <v>43858</v>
      </c>
      <c r="C249" s="511">
        <v>1.758960180067187</v>
      </c>
      <c r="D249" s="643">
        <v>1.8</v>
      </c>
      <c r="E249" s="9">
        <v>1</v>
      </c>
      <c r="F249" s="116">
        <v>0.35599999999999998</v>
      </c>
      <c r="G249" s="116">
        <v>3.64</v>
      </c>
      <c r="H249" s="116">
        <v>0.316</v>
      </c>
      <c r="I249" s="589" t="s">
        <v>348</v>
      </c>
      <c r="J249" s="643">
        <v>4</v>
      </c>
      <c r="K249" s="589" t="s">
        <v>349</v>
      </c>
      <c r="L249" s="587">
        <v>1</v>
      </c>
      <c r="M249" s="587">
        <v>13.1</v>
      </c>
      <c r="N249" s="587">
        <v>105</v>
      </c>
      <c r="O249" s="643">
        <v>13</v>
      </c>
      <c r="P249" s="643">
        <v>100</v>
      </c>
      <c r="Q249" s="643">
        <v>0.4</v>
      </c>
      <c r="R249" s="589" t="s">
        <v>326</v>
      </c>
      <c r="S249" s="589" t="s">
        <v>326</v>
      </c>
      <c r="T249" s="32"/>
      <c r="U249" s="32"/>
      <c r="V249" s="503">
        <f>'[6]KIC20-4_light'!$I$1408</f>
        <v>8.83589767757397E-2</v>
      </c>
      <c r="W249" s="11">
        <v>36.962000000000003</v>
      </c>
      <c r="X249" s="11">
        <v>24.453299999999999</v>
      </c>
      <c r="Y249" s="11">
        <v>55.105907000000002</v>
      </c>
      <c r="Z249" s="11">
        <v>1024.9946</v>
      </c>
      <c r="AA249" s="11">
        <v>7.3331999999999997</v>
      </c>
      <c r="AB249" s="11">
        <v>108.508</v>
      </c>
      <c r="AC249" s="11">
        <v>8.0190000000000001</v>
      </c>
      <c r="AD249" s="11">
        <v>0.1673</v>
      </c>
      <c r="AE249" s="11">
        <v>0.53029999999999999</v>
      </c>
      <c r="AF249" s="11">
        <v>36.973300000000002</v>
      </c>
      <c r="AG249" s="11">
        <v>23.755199999999999</v>
      </c>
      <c r="AH249" s="11">
        <v>54.363498999999997</v>
      </c>
      <c r="AI249" s="11">
        <v>1025.2482</v>
      </c>
      <c r="AJ249" s="11">
        <v>6.7446999999999999</v>
      </c>
      <c r="AK249" s="10">
        <v>98.62</v>
      </c>
      <c r="AL249" s="11"/>
      <c r="AM249" s="11">
        <v>0.6694</v>
      </c>
      <c r="AN249" s="11">
        <v>1.1593</v>
      </c>
      <c r="AO249" s="9">
        <v>9.6</v>
      </c>
    </row>
    <row r="250" spans="1:41" ht="15">
      <c r="A250" s="29" t="s">
        <v>362</v>
      </c>
      <c r="B250" s="33">
        <v>43864</v>
      </c>
      <c r="C250" s="511">
        <v>0.4706927075460916</v>
      </c>
      <c r="D250" s="589" t="s">
        <v>350</v>
      </c>
      <c r="E250" s="9">
        <v>1</v>
      </c>
      <c r="F250" s="116">
        <v>2.2999999999999998</v>
      </c>
      <c r="G250" s="116">
        <v>3.18</v>
      </c>
      <c r="H250" s="116">
        <v>0.46700000000000003</v>
      </c>
      <c r="I250" s="589" t="s">
        <v>348</v>
      </c>
      <c r="J250" s="643">
        <v>3</v>
      </c>
      <c r="K250" s="589" t="s">
        <v>349</v>
      </c>
      <c r="L250" s="587">
        <v>1</v>
      </c>
      <c r="M250" s="587">
        <v>13.5</v>
      </c>
      <c r="N250" s="587">
        <v>108</v>
      </c>
      <c r="O250" s="643">
        <v>14</v>
      </c>
      <c r="P250" s="643">
        <v>110</v>
      </c>
      <c r="Q250" s="643">
        <v>0.4</v>
      </c>
      <c r="R250" s="589" t="s">
        <v>326</v>
      </c>
      <c r="S250" s="589" t="s">
        <v>326</v>
      </c>
      <c r="T250" s="32"/>
      <c r="U250" s="32"/>
      <c r="V250" s="503">
        <f>'[7]KIC20-5_light'!$I$1956</f>
        <v>7.8476429444583454E-2</v>
      </c>
      <c r="W250" s="11">
        <v>37.045499999999997</v>
      </c>
      <c r="X250" s="11">
        <v>23.9694</v>
      </c>
      <c r="Y250" s="11">
        <v>54.687311000000001</v>
      </c>
      <c r="Z250" s="11">
        <v>1025.2012999999999</v>
      </c>
      <c r="AA250" s="11">
        <v>6.7005999999999997</v>
      </c>
      <c r="AB250" s="10">
        <v>98.378</v>
      </c>
      <c r="AC250" s="11">
        <v>8.1859999999999999</v>
      </c>
      <c r="AD250" s="11">
        <v>0.1709</v>
      </c>
      <c r="AE250" s="11">
        <v>0.64470000000000005</v>
      </c>
      <c r="AF250" s="11">
        <v>37.067399999999999</v>
      </c>
      <c r="AG250" s="11">
        <v>23.702100000000002</v>
      </c>
      <c r="AH250" s="11">
        <v>54.427990999999999</v>
      </c>
      <c r="AI250" s="11">
        <v>1025.3327999999999</v>
      </c>
      <c r="AJ250" s="11">
        <v>7.1627000000000001</v>
      </c>
      <c r="AK250" s="10">
        <v>104.693</v>
      </c>
      <c r="AL250" s="11">
        <v>8.2070000000000007</v>
      </c>
      <c r="AM250" s="11">
        <v>9.7699999999999995E-2</v>
      </c>
      <c r="AN250" s="11">
        <v>0.71640000000000004</v>
      </c>
      <c r="AO250" s="9">
        <v>8.6999999999999993</v>
      </c>
    </row>
    <row r="251" spans="1:41" ht="15">
      <c r="A251" s="29" t="s">
        <v>362</v>
      </c>
      <c r="B251" s="33">
        <v>43871</v>
      </c>
      <c r="C251" s="511">
        <v>0.76376761585160946</v>
      </c>
      <c r="D251" s="643">
        <v>0.8</v>
      </c>
      <c r="E251" s="9">
        <v>1</v>
      </c>
      <c r="F251" s="116">
        <v>0.71099999999999997</v>
      </c>
      <c r="G251" s="116">
        <v>3.18</v>
      </c>
      <c r="H251" s="116">
        <v>0.32700000000000001</v>
      </c>
      <c r="I251" s="589" t="s">
        <v>348</v>
      </c>
      <c r="J251" s="643">
        <v>3</v>
      </c>
      <c r="K251" s="589" t="s">
        <v>349</v>
      </c>
      <c r="L251" s="587">
        <v>1</v>
      </c>
      <c r="M251" s="587">
        <v>14</v>
      </c>
      <c r="N251" s="587">
        <v>118</v>
      </c>
      <c r="O251" s="643">
        <v>14</v>
      </c>
      <c r="P251" s="643">
        <v>120</v>
      </c>
      <c r="Q251" s="643">
        <v>0.6</v>
      </c>
      <c r="R251" s="589" t="s">
        <v>326</v>
      </c>
      <c r="S251" s="643">
        <v>0.1</v>
      </c>
      <c r="T251" s="32"/>
      <c r="U251" s="32"/>
      <c r="V251" s="503">
        <f>'[8]KIC20-6_light'!$I$1656</f>
        <v>7.6820372018602992E-2</v>
      </c>
      <c r="W251" s="11">
        <v>36.903100000000002</v>
      </c>
      <c r="X251" s="11">
        <v>24.0702</v>
      </c>
      <c r="Y251" s="11">
        <v>54.610439999999997</v>
      </c>
      <c r="Z251" s="11">
        <v>1025.0630000000001</v>
      </c>
      <c r="AA251" s="11">
        <v>6.7367999999999997</v>
      </c>
      <c r="AB251" s="10">
        <v>98.998999999999995</v>
      </c>
      <c r="AC251" s="11">
        <v>8.2119999999999997</v>
      </c>
      <c r="AD251" s="11">
        <v>0.20649999999999999</v>
      </c>
      <c r="AE251" s="11">
        <v>0.57089999999999996</v>
      </c>
      <c r="AF251" s="11">
        <v>36.987000000000002</v>
      </c>
      <c r="AG251" s="11">
        <v>23.807400000000001</v>
      </c>
      <c r="AH251" s="11">
        <v>54.438988000000002</v>
      </c>
      <c r="AI251" s="11">
        <v>1025.2502999999999</v>
      </c>
      <c r="AJ251" s="11">
        <v>7.4461000000000004</v>
      </c>
      <c r="AK251" s="10">
        <v>108.983</v>
      </c>
      <c r="AL251" s="11">
        <v>8.2260000000000009</v>
      </c>
      <c r="AM251" s="11">
        <v>0.23350000000000001</v>
      </c>
      <c r="AN251" s="11">
        <v>0.88549999999999995</v>
      </c>
      <c r="AO251" s="9">
        <v>7.3</v>
      </c>
    </row>
    <row r="252" spans="1:41" ht="15">
      <c r="A252" s="29" t="s">
        <v>362</v>
      </c>
      <c r="B252" s="33">
        <v>43878</v>
      </c>
      <c r="C252" s="511">
        <v>0.29718663985461119</v>
      </c>
      <c r="D252" s="589" t="s">
        <v>350</v>
      </c>
      <c r="E252" s="9">
        <v>1</v>
      </c>
      <c r="F252" s="116">
        <v>-0.73699999999999999</v>
      </c>
      <c r="G252" s="116">
        <v>3.57</v>
      </c>
      <c r="H252" s="116">
        <v>0.67300000000000004</v>
      </c>
      <c r="I252" s="589" t="s">
        <v>348</v>
      </c>
      <c r="J252" s="643">
        <v>4</v>
      </c>
      <c r="K252" s="589" t="s">
        <v>349</v>
      </c>
      <c r="L252" s="587">
        <v>1</v>
      </c>
      <c r="M252" s="587">
        <v>13.6</v>
      </c>
      <c r="N252" s="587">
        <v>121</v>
      </c>
      <c r="O252" s="643">
        <v>14</v>
      </c>
      <c r="P252" s="643">
        <v>120</v>
      </c>
      <c r="Q252" s="643">
        <v>0.6</v>
      </c>
      <c r="R252" s="589" t="s">
        <v>326</v>
      </c>
      <c r="S252" s="643">
        <v>0.1</v>
      </c>
      <c r="T252" s="32"/>
      <c r="U252" s="32"/>
      <c r="V252" s="503">
        <f>'[9]KIC20-7_light'!$I$1521</f>
        <v>0.10171329950490188</v>
      </c>
      <c r="W252" s="11">
        <v>37.043999999999997</v>
      </c>
      <c r="X252" s="11">
        <v>24.1069</v>
      </c>
      <c r="Y252" s="11">
        <v>54.835576000000003</v>
      </c>
      <c r="Z252" s="11">
        <v>1025.1596999999999</v>
      </c>
      <c r="AA252" s="11">
        <v>7.1452</v>
      </c>
      <c r="AB252" s="10">
        <v>105.152</v>
      </c>
      <c r="AC252" s="11">
        <v>8.2110000000000003</v>
      </c>
      <c r="AD252" s="11">
        <v>0.33489999999999998</v>
      </c>
      <c r="AE252" s="11">
        <v>0.80810000000000004</v>
      </c>
      <c r="AF252" s="11">
        <v>37.041899999999998</v>
      </c>
      <c r="AG252" s="11">
        <v>23.733799999999999</v>
      </c>
      <c r="AH252" s="11">
        <v>54.432268999999998</v>
      </c>
      <c r="AI252" s="11">
        <v>1025.3323</v>
      </c>
      <c r="AJ252" s="11">
        <v>6.9817</v>
      </c>
      <c r="AK252" s="10">
        <v>102.08799999999999</v>
      </c>
      <c r="AL252" s="11">
        <v>8.1969999999999992</v>
      </c>
      <c r="AM252" s="11">
        <v>0.42520000000000002</v>
      </c>
      <c r="AN252" s="11">
        <v>1.4450000000000001</v>
      </c>
      <c r="AO252" s="9">
        <v>6.6</v>
      </c>
    </row>
    <row r="253" spans="1:41" ht="15">
      <c r="A253" s="29" t="s">
        <v>362</v>
      </c>
      <c r="B253" s="33">
        <v>43885</v>
      </c>
      <c r="C253" s="511">
        <v>0.50347020905679596</v>
      </c>
      <c r="D253" s="643">
        <v>0.5</v>
      </c>
      <c r="E253" s="9">
        <v>1</v>
      </c>
      <c r="F253" s="116">
        <v>-0.51400000000000001</v>
      </c>
      <c r="G253" s="116">
        <v>3.78</v>
      </c>
      <c r="H253" s="116">
        <v>0.59899999999999998</v>
      </c>
      <c r="I253" s="589" t="s">
        <v>348</v>
      </c>
      <c r="J253" s="643">
        <v>4</v>
      </c>
      <c r="K253" s="589" t="s">
        <v>349</v>
      </c>
      <c r="L253" s="587">
        <v>1</v>
      </c>
      <c r="M253" s="587">
        <v>13</v>
      </c>
      <c r="N253" s="587">
        <v>119</v>
      </c>
      <c r="O253" s="643">
        <v>13</v>
      </c>
      <c r="P253" s="643">
        <v>120</v>
      </c>
      <c r="Q253" s="643">
        <v>0.4</v>
      </c>
      <c r="R253" s="589" t="s">
        <v>326</v>
      </c>
      <c r="S253" s="589" t="s">
        <v>326</v>
      </c>
      <c r="T253" s="32"/>
      <c r="U253" s="32"/>
      <c r="V253" s="503">
        <f>'[10]KIC20-8_lights'!$I$2086</f>
        <v>7.8747105314882077E-2</v>
      </c>
      <c r="W253" s="11">
        <v>37.068199999999997</v>
      </c>
      <c r="X253" s="11">
        <v>24.461500000000001</v>
      </c>
      <c r="Y253" s="11">
        <v>55.255060999999998</v>
      </c>
      <c r="Z253" s="11">
        <v>1025.0709999999999</v>
      </c>
      <c r="AA253" s="11">
        <v>6.6386000000000003</v>
      </c>
      <c r="AB253" s="10">
        <v>98.304000000000002</v>
      </c>
      <c r="AC253" s="11">
        <v>8.1460000000000008</v>
      </c>
      <c r="AD253" s="11">
        <v>0.1011</v>
      </c>
      <c r="AE253" s="11">
        <v>0.69069999999999998</v>
      </c>
      <c r="AF253" s="11">
        <v>37.069899999999997</v>
      </c>
      <c r="AG253" s="11">
        <v>24.435300000000002</v>
      </c>
      <c r="AH253" s="11">
        <v>55.232194999999997</v>
      </c>
      <c r="AI253" s="11">
        <v>1025.1135999999999</v>
      </c>
      <c r="AJ253" s="11">
        <v>7.0914999999999999</v>
      </c>
      <c r="AK253" s="10">
        <v>104.96599999999999</v>
      </c>
      <c r="AL253" s="11">
        <v>8.1630000000000003</v>
      </c>
      <c r="AM253" s="11">
        <v>0.18160000000000001</v>
      </c>
      <c r="AN253" s="11">
        <v>0.86560000000000004</v>
      </c>
      <c r="AO253" s="9">
        <v>6.6</v>
      </c>
    </row>
    <row r="254" spans="1:41" ht="15">
      <c r="A254" s="29" t="s">
        <v>362</v>
      </c>
      <c r="B254" s="33">
        <v>43892</v>
      </c>
      <c r="C254" s="511">
        <v>0.41154952402819578</v>
      </c>
      <c r="D254" s="589" t="s">
        <v>350</v>
      </c>
      <c r="E254" s="9">
        <v>1</v>
      </c>
      <c r="F254" s="116">
        <v>-0.185</v>
      </c>
      <c r="G254" s="116">
        <v>4.2</v>
      </c>
      <c r="H254" s="116">
        <v>1.26</v>
      </c>
      <c r="I254" s="589" t="s">
        <v>348</v>
      </c>
      <c r="J254" s="643">
        <v>4</v>
      </c>
      <c r="K254" s="589" t="s">
        <v>349</v>
      </c>
      <c r="L254" s="587">
        <v>1</v>
      </c>
      <c r="M254" s="587">
        <v>13.1</v>
      </c>
      <c r="N254" s="587">
        <v>113</v>
      </c>
      <c r="O254" s="643">
        <v>13</v>
      </c>
      <c r="P254" s="643">
        <v>110</v>
      </c>
      <c r="Q254" s="643">
        <v>0.5</v>
      </c>
      <c r="R254" s="589" t="s">
        <v>326</v>
      </c>
      <c r="S254" s="643">
        <v>0.1</v>
      </c>
      <c r="T254" s="32"/>
      <c r="U254" s="32"/>
      <c r="V254" s="503">
        <f>'[11]KIC20-9_light'!$I$1244</f>
        <v>7.9438765008592926E-2</v>
      </c>
      <c r="W254" s="11">
        <v>36.644599999999997</v>
      </c>
      <c r="X254" s="11">
        <v>23.218299999999999</v>
      </c>
      <c r="Y254" s="11">
        <v>53.351680999999999</v>
      </c>
      <c r="Z254" s="11">
        <v>1025.1188</v>
      </c>
      <c r="AA254" s="11">
        <v>6.8362999999999996</v>
      </c>
      <c r="AB254" s="10">
        <v>98.847999999999999</v>
      </c>
      <c r="AC254" s="11">
        <v>8.1620000000000008</v>
      </c>
      <c r="AD254" s="11">
        <v>0.246</v>
      </c>
      <c r="AE254" s="11">
        <v>0.81740000000000002</v>
      </c>
      <c r="AF254" s="11">
        <v>36.712000000000003</v>
      </c>
      <c r="AG254" s="11">
        <v>23.095500000000001</v>
      </c>
      <c r="AH254" s="11">
        <v>53.310375999999998</v>
      </c>
      <c r="AI254" s="11">
        <v>1025.2451000000001</v>
      </c>
      <c r="AJ254" s="11">
        <v>7.1322000000000001</v>
      </c>
      <c r="AK254" s="10">
        <v>102.946</v>
      </c>
      <c r="AL254" s="11">
        <v>8.16</v>
      </c>
      <c r="AM254" s="11">
        <v>0.4224</v>
      </c>
      <c r="AN254" s="11">
        <v>1.0089999999999999</v>
      </c>
      <c r="AO254" s="9">
        <v>7</v>
      </c>
    </row>
    <row r="255" spans="1:41" ht="15">
      <c r="A255" s="29" t="s">
        <v>362</v>
      </c>
      <c r="B255" s="33">
        <v>43899</v>
      </c>
      <c r="C255" s="532">
        <v>0.46113457970019783</v>
      </c>
      <c r="D255" s="589" t="s">
        <v>350</v>
      </c>
      <c r="E255" s="9">
        <v>1</v>
      </c>
      <c r="F255" s="116">
        <v>-0.66600000000000004</v>
      </c>
      <c r="G255" s="116">
        <v>4.78</v>
      </c>
      <c r="H255" s="116">
        <v>1.0900000000000001</v>
      </c>
      <c r="I255" s="589" t="s">
        <v>348</v>
      </c>
      <c r="J255" s="643">
        <v>5</v>
      </c>
      <c r="K255" s="589" t="s">
        <v>349</v>
      </c>
      <c r="L255" s="587">
        <v>1</v>
      </c>
      <c r="M255" s="587">
        <v>13.9</v>
      </c>
      <c r="N255" s="587">
        <v>101</v>
      </c>
      <c r="O255" s="643">
        <v>14</v>
      </c>
      <c r="P255" s="643">
        <v>100</v>
      </c>
      <c r="Q255" s="643">
        <v>0.6</v>
      </c>
      <c r="R255" s="589" t="s">
        <v>326</v>
      </c>
      <c r="S255" s="643">
        <v>0.1</v>
      </c>
      <c r="T255" s="32"/>
      <c r="U255" s="32"/>
      <c r="V255" s="503">
        <f>'[12]KIC20-10 light'!$I$1123</f>
        <v>7.7480295943466004E-2</v>
      </c>
      <c r="W255" s="11">
        <v>36.914900000000003</v>
      </c>
      <c r="X255" s="11">
        <v>24.5108</v>
      </c>
      <c r="Y255" s="11">
        <v>55.106198999999997</v>
      </c>
      <c r="Z255" s="11">
        <v>1024.9395</v>
      </c>
      <c r="AA255" s="11">
        <v>6.6040999999999999</v>
      </c>
      <c r="AB255" s="10">
        <v>97.79</v>
      </c>
      <c r="AC255" s="11">
        <v>8.1549999999999994</v>
      </c>
      <c r="AD255" s="11">
        <v>1.0999999999999999E-2</v>
      </c>
      <c r="AE255" s="11">
        <v>0.77310000000000001</v>
      </c>
      <c r="AF255" s="11">
        <v>36.954700000000003</v>
      </c>
      <c r="AG255" s="11">
        <v>23.720400000000001</v>
      </c>
      <c r="AH255" s="11">
        <v>54.301557000000003</v>
      </c>
      <c r="AI255" s="11">
        <v>1025.2461000000001</v>
      </c>
      <c r="AJ255" s="11">
        <v>7.1444999999999999</v>
      </c>
      <c r="AK255" s="10">
        <v>104.392</v>
      </c>
      <c r="AL255" s="11">
        <v>8.1820000000000004</v>
      </c>
      <c r="AM255" s="11">
        <v>7.3599999999999999E-2</v>
      </c>
      <c r="AN255" s="11">
        <v>0.95899999999999996</v>
      </c>
      <c r="AO255" s="9">
        <v>9</v>
      </c>
    </row>
    <row r="256" spans="1:41" ht="15">
      <c r="A256" s="29" t="s">
        <v>362</v>
      </c>
      <c r="B256" s="33">
        <v>43906</v>
      </c>
      <c r="C256" s="532">
        <v>1.4030441085316734</v>
      </c>
      <c r="D256" s="643">
        <v>1.4</v>
      </c>
      <c r="E256" s="9">
        <v>1</v>
      </c>
      <c r="F256" s="116">
        <v>-1.03</v>
      </c>
      <c r="G256" s="116">
        <v>3.48</v>
      </c>
      <c r="H256" s="116">
        <v>1.07</v>
      </c>
      <c r="I256" s="589" t="s">
        <v>348</v>
      </c>
      <c r="J256" s="643">
        <v>3</v>
      </c>
      <c r="K256" s="589" t="s">
        <v>349</v>
      </c>
      <c r="L256" s="587">
        <v>1</v>
      </c>
      <c r="M256" s="587">
        <v>14.6</v>
      </c>
      <c r="N256" s="587">
        <v>118</v>
      </c>
      <c r="O256" s="643">
        <v>15</v>
      </c>
      <c r="P256" s="643">
        <v>120</v>
      </c>
      <c r="Q256" s="643">
        <v>1.3</v>
      </c>
      <c r="R256" s="589" t="s">
        <v>326</v>
      </c>
      <c r="S256" s="643">
        <v>0.3</v>
      </c>
      <c r="T256" s="32"/>
      <c r="U256" s="32"/>
      <c r="V256" s="503">
        <f>'[13]KIC20-11_LIght'!$I$1710</f>
        <v>9.2806040620737926E-2</v>
      </c>
      <c r="W256" s="11">
        <v>37.1083</v>
      </c>
      <c r="X256" s="11">
        <v>24.2667</v>
      </c>
      <c r="Y256" s="11">
        <v>55.094723000000002</v>
      </c>
      <c r="Z256" s="11">
        <v>1025.1596999999999</v>
      </c>
      <c r="AA256" s="11">
        <v>6.6356999999999999</v>
      </c>
      <c r="AB256" s="10">
        <v>97.957999999999998</v>
      </c>
      <c r="AC256" s="11">
        <v>8.1649999999999991</v>
      </c>
      <c r="AD256" s="11">
        <v>0.54930000000000001</v>
      </c>
      <c r="AE256" s="11">
        <v>0.84319999999999995</v>
      </c>
      <c r="AF256" s="11">
        <v>37.0366</v>
      </c>
      <c r="AG256" s="11">
        <v>23.5868</v>
      </c>
      <c r="AH256" s="11">
        <v>54.263002999999998</v>
      </c>
      <c r="AI256" s="11">
        <v>1025.3505</v>
      </c>
      <c r="AJ256" s="11">
        <v>6.7141999999999999</v>
      </c>
      <c r="AK256" s="10">
        <v>97.924999999999997</v>
      </c>
      <c r="AL256" s="11">
        <v>8.18</v>
      </c>
      <c r="AM256" s="11">
        <v>0.69450000000000001</v>
      </c>
      <c r="AN256" s="11">
        <v>1.8351999999999999</v>
      </c>
      <c r="AO256" s="9">
        <v>6.6</v>
      </c>
    </row>
    <row r="257" spans="1:41" ht="15">
      <c r="A257" s="29" t="s">
        <v>362</v>
      </c>
      <c r="B257" s="33">
        <v>43920</v>
      </c>
      <c r="C257" s="532">
        <v>0.42296408825746873</v>
      </c>
      <c r="D257" s="589" t="s">
        <v>350</v>
      </c>
      <c r="E257" s="9">
        <v>1</v>
      </c>
      <c r="F257" s="116">
        <v>-0.31900000000000001</v>
      </c>
      <c r="G257" s="116">
        <v>3.59</v>
      </c>
      <c r="H257" s="116">
        <v>0.83699999999999997</v>
      </c>
      <c r="I257" s="589" t="s">
        <v>348</v>
      </c>
      <c r="J257" s="643">
        <v>4</v>
      </c>
      <c r="K257" s="589" t="s">
        <v>349</v>
      </c>
      <c r="L257" s="587">
        <v>1</v>
      </c>
      <c r="M257" s="587">
        <v>12.9</v>
      </c>
      <c r="N257" s="587">
        <v>106</v>
      </c>
      <c r="O257" s="643">
        <v>13</v>
      </c>
      <c r="P257" s="643">
        <v>110</v>
      </c>
      <c r="Q257" s="643">
        <v>0.5</v>
      </c>
      <c r="R257" s="589" t="s">
        <v>326</v>
      </c>
      <c r="S257" s="589" t="s">
        <v>326</v>
      </c>
      <c r="T257" s="32"/>
      <c r="U257" s="32"/>
      <c r="V257" s="503">
        <f>'[14]KIC20-12_light'!$I$1320</f>
        <v>7.707378625556438E-2</v>
      </c>
      <c r="W257" s="11">
        <v>36.662100000000002</v>
      </c>
      <c r="X257" s="11">
        <v>22.5504</v>
      </c>
      <c r="Y257" s="11">
        <v>52.656016999999999</v>
      </c>
      <c r="Z257" s="11">
        <v>1025.3258000000001</v>
      </c>
      <c r="AA257" s="11">
        <v>6.7941000000000003</v>
      </c>
      <c r="AB257" s="10">
        <v>97.108000000000004</v>
      </c>
      <c r="AC257" s="11">
        <v>8.2219999999999995</v>
      </c>
      <c r="AD257" s="11">
        <v>5.7999999999999996E-3</v>
      </c>
      <c r="AE257" s="11">
        <v>0.90010000000000001</v>
      </c>
      <c r="AF257" s="11">
        <v>36.761899999999997</v>
      </c>
      <c r="AG257" s="11">
        <v>22.348800000000001</v>
      </c>
      <c r="AH257" s="11">
        <v>52.570766999999996</v>
      </c>
      <c r="AI257" s="11">
        <v>1025.5005000000001</v>
      </c>
      <c r="AJ257" s="11">
        <v>7.8235999999999999</v>
      </c>
      <c r="AK257" s="10">
        <v>111.492</v>
      </c>
      <c r="AL257" s="11">
        <v>8.2750000000000004</v>
      </c>
      <c r="AM257" s="11">
        <v>8.9300000000000004E-2</v>
      </c>
      <c r="AN257" s="11">
        <v>1.0134000000000001</v>
      </c>
      <c r="AO257" s="9">
        <v>8.5</v>
      </c>
    </row>
    <row r="258" spans="1:41" ht="15">
      <c r="A258" s="29" t="s">
        <v>363</v>
      </c>
      <c r="B258" s="33">
        <v>43801</v>
      </c>
      <c r="C258" s="511">
        <v>0.19443310323102486</v>
      </c>
      <c r="D258" s="589" t="s">
        <v>350</v>
      </c>
      <c r="E258" s="31">
        <v>1</v>
      </c>
      <c r="F258" s="9">
        <v>-0.38600000000000001</v>
      </c>
      <c r="G258" s="9">
        <v>3.83</v>
      </c>
      <c r="H258" s="9">
        <v>0.48899999999999999</v>
      </c>
      <c r="I258" s="589" t="s">
        <v>348</v>
      </c>
      <c r="J258" s="643">
        <v>4</v>
      </c>
      <c r="K258" s="589" t="s">
        <v>349</v>
      </c>
      <c r="L258" s="587">
        <v>1</v>
      </c>
      <c r="M258" s="587">
        <v>12.5</v>
      </c>
      <c r="N258" s="587">
        <v>116</v>
      </c>
      <c r="O258" s="643">
        <v>12</v>
      </c>
      <c r="P258" s="643">
        <v>120</v>
      </c>
      <c r="Q258" s="643">
        <v>0.3</v>
      </c>
      <c r="R258" s="589" t="s">
        <v>326</v>
      </c>
      <c r="S258" s="589" t="s">
        <v>326</v>
      </c>
      <c r="T258" s="32"/>
      <c r="U258" s="32"/>
      <c r="V258" s="503">
        <f>'[1]KIC19-13_light'!$I$1613</f>
        <v>7.5055831622276761E-2</v>
      </c>
      <c r="W258" s="11">
        <v>36.096200000000003</v>
      </c>
      <c r="X258" s="11">
        <v>22.322800000000001</v>
      </c>
      <c r="Y258" s="11">
        <v>51.692664999999998</v>
      </c>
      <c r="Z258" s="11">
        <v>1024.9611</v>
      </c>
      <c r="AA258" s="11">
        <v>7.2606000000000002</v>
      </c>
      <c r="AB258" s="10">
        <v>103.021</v>
      </c>
      <c r="AC258" s="11">
        <v>8.1479999999999997</v>
      </c>
      <c r="AD258" s="11">
        <v>0.42780000000000001</v>
      </c>
      <c r="AE258" s="11">
        <v>0.79920000000000002</v>
      </c>
      <c r="AF258" s="11">
        <v>36.074199999999998</v>
      </c>
      <c r="AG258" s="11">
        <v>21.042899999999999</v>
      </c>
      <c r="AH258" s="11">
        <v>50.323734999999999</v>
      </c>
      <c r="AI258" s="11">
        <v>1025.3706</v>
      </c>
      <c r="AJ258" s="11">
        <v>7.1832000000000003</v>
      </c>
      <c r="AK258" s="10">
        <v>99.614000000000004</v>
      </c>
      <c r="AL258" s="11">
        <v>8.1389999999999993</v>
      </c>
      <c r="AM258" s="11">
        <v>0.40079999999999999</v>
      </c>
      <c r="AN258" s="11">
        <v>1.2165999999999999</v>
      </c>
      <c r="AO258" s="11">
        <v>11.7</v>
      </c>
    </row>
    <row r="259" spans="1:41" ht="15">
      <c r="A259" s="29" t="s">
        <v>363</v>
      </c>
      <c r="B259" s="33">
        <v>43808</v>
      </c>
      <c r="C259" s="511">
        <v>0.68080897567818177</v>
      </c>
      <c r="D259" s="643">
        <v>0.7</v>
      </c>
      <c r="E259" s="9">
        <v>1</v>
      </c>
      <c r="F259" s="116">
        <v>0.155</v>
      </c>
      <c r="G259" s="116">
        <v>3.49</v>
      </c>
      <c r="H259" s="116">
        <v>0.75</v>
      </c>
      <c r="I259" s="589" t="s">
        <v>348</v>
      </c>
      <c r="J259" s="643">
        <v>3</v>
      </c>
      <c r="K259" s="589" t="s">
        <v>349</v>
      </c>
      <c r="L259" s="587">
        <v>1</v>
      </c>
      <c r="M259" s="587">
        <v>11.4</v>
      </c>
      <c r="N259" s="587">
        <v>98.1</v>
      </c>
      <c r="O259" s="643">
        <v>11</v>
      </c>
      <c r="P259" s="643">
        <v>100</v>
      </c>
      <c r="Q259" s="643">
        <v>0.3</v>
      </c>
      <c r="R259" s="589" t="s">
        <v>326</v>
      </c>
      <c r="S259" s="589" t="s">
        <v>326</v>
      </c>
      <c r="T259" s="32"/>
      <c r="U259" s="32"/>
      <c r="V259" s="503">
        <f>'[2]KIC19-14_light'!$I$2058</f>
        <v>7.9872626676132805E-2</v>
      </c>
      <c r="W259" s="11">
        <v>36.088999999999999</v>
      </c>
      <c r="X259" s="11">
        <v>22.625900000000001</v>
      </c>
      <c r="Y259" s="11">
        <v>52.004392000000003</v>
      </c>
      <c r="Z259" s="11">
        <v>1024.8697</v>
      </c>
      <c r="AA259" s="11">
        <v>7.4981</v>
      </c>
      <c r="AB259" s="10">
        <v>106.955</v>
      </c>
      <c r="AC259" s="11">
        <v>8.1809999999999992</v>
      </c>
      <c r="AD259" s="11">
        <v>1.167</v>
      </c>
      <c r="AE259" s="11">
        <v>0.93789999999999996</v>
      </c>
      <c r="AF259" s="11">
        <v>36.093600000000002</v>
      </c>
      <c r="AG259" s="11">
        <v>22.631799999999998</v>
      </c>
      <c r="AH259" s="11">
        <v>52.020057999999999</v>
      </c>
      <c r="AI259" s="11">
        <v>1024.9052999999999</v>
      </c>
      <c r="AJ259" s="11">
        <v>7.4847999999999999</v>
      </c>
      <c r="AK259" s="10">
        <v>106.78</v>
      </c>
      <c r="AL259" s="11">
        <v>8.1869999999999994</v>
      </c>
      <c r="AM259" s="11">
        <v>0.5</v>
      </c>
      <c r="AN259" s="11">
        <v>0.71860000000000002</v>
      </c>
      <c r="AO259" s="11">
        <v>6.2</v>
      </c>
    </row>
    <row r="260" spans="1:41" ht="15">
      <c r="A260" s="29" t="s">
        <v>363</v>
      </c>
      <c r="B260" s="33">
        <v>43815</v>
      </c>
      <c r="C260" s="511">
        <v>0.35604505899216604</v>
      </c>
      <c r="D260" s="589" t="s">
        <v>350</v>
      </c>
      <c r="E260" s="9">
        <v>1</v>
      </c>
      <c r="F260" s="116">
        <v>-0.54</v>
      </c>
      <c r="G260" s="116">
        <v>5.07</v>
      </c>
      <c r="H260" s="116">
        <v>1.74</v>
      </c>
      <c r="I260" s="589" t="s">
        <v>348</v>
      </c>
      <c r="J260" s="643">
        <v>5</v>
      </c>
      <c r="K260" s="589" t="s">
        <v>349</v>
      </c>
      <c r="L260" s="587">
        <v>1</v>
      </c>
      <c r="M260" s="587">
        <v>12.4</v>
      </c>
      <c r="N260" s="587">
        <v>95.7</v>
      </c>
      <c r="O260" s="643">
        <v>12</v>
      </c>
      <c r="P260" s="643">
        <v>100</v>
      </c>
      <c r="Q260" s="643">
        <v>0.4</v>
      </c>
      <c r="R260" s="589" t="s">
        <v>326</v>
      </c>
      <c r="S260" s="589" t="s">
        <v>326</v>
      </c>
      <c r="T260" s="32"/>
      <c r="U260" s="32"/>
      <c r="V260" s="503">
        <f>'[15]KIC19-15_light'!$I$1810</f>
        <v>7.559900064923121E-2</v>
      </c>
      <c r="W260" s="11">
        <v>36.225900000000003</v>
      </c>
      <c r="X260" s="11">
        <v>23.7941</v>
      </c>
      <c r="Y260" s="11">
        <v>53.425035000000001</v>
      </c>
      <c r="Z260" s="11">
        <v>1024.6334999999999</v>
      </c>
      <c r="AA260" s="11">
        <v>6.8894000000000002</v>
      </c>
      <c r="AB260" s="11">
        <v>100.37</v>
      </c>
      <c r="AC260" s="11">
        <v>8.1289999999999996</v>
      </c>
      <c r="AD260" s="11">
        <v>3.0300000000000001E-2</v>
      </c>
      <c r="AE260" s="11">
        <v>0.44400000000000001</v>
      </c>
      <c r="AF260" s="11">
        <v>36.239199999999997</v>
      </c>
      <c r="AG260" s="11">
        <v>23.278700000000001</v>
      </c>
      <c r="AH260" s="11">
        <v>52.897013000000001</v>
      </c>
      <c r="AI260" s="11">
        <v>1024.845</v>
      </c>
      <c r="AJ260" s="11">
        <v>6.9859999999999998</v>
      </c>
      <c r="AK260" s="11">
        <v>100.881</v>
      </c>
      <c r="AL260" s="11">
        <v>8.1219999999999999</v>
      </c>
      <c r="AM260" s="11">
        <v>0.27150000000000002</v>
      </c>
      <c r="AN260" s="11">
        <v>0.92789999999999995</v>
      </c>
      <c r="AO260" s="9">
        <v>11</v>
      </c>
    </row>
    <row r="261" spans="1:41" ht="15">
      <c r="A261" s="29" t="s">
        <v>363</v>
      </c>
      <c r="B261" s="33">
        <v>43822</v>
      </c>
      <c r="C261" s="511">
        <v>0.36119090390239372</v>
      </c>
      <c r="D261" s="589" t="s">
        <v>350</v>
      </c>
      <c r="E261" s="9">
        <v>1</v>
      </c>
      <c r="F261" s="116">
        <v>-0.316</v>
      </c>
      <c r="G261" s="116">
        <v>4.72</v>
      </c>
      <c r="H261" s="116">
        <v>0.73299999999999998</v>
      </c>
      <c r="I261" s="589" t="s">
        <v>348</v>
      </c>
      <c r="J261" s="643">
        <v>5</v>
      </c>
      <c r="K261" s="589" t="s">
        <v>349</v>
      </c>
      <c r="L261" s="587">
        <v>1</v>
      </c>
      <c r="M261" s="587">
        <v>12.8</v>
      </c>
      <c r="N261" s="587">
        <v>98</v>
      </c>
      <c r="O261" s="643">
        <v>13</v>
      </c>
      <c r="P261" s="643">
        <v>100</v>
      </c>
      <c r="Q261" s="643">
        <v>0.5</v>
      </c>
      <c r="R261" s="589" t="s">
        <v>326</v>
      </c>
      <c r="S261" s="589" t="s">
        <v>326</v>
      </c>
      <c r="T261" s="32"/>
      <c r="U261" s="32"/>
      <c r="V261" s="503">
        <f>'[3]KIC19-16_LIGHT'!$I$1352</f>
        <v>8.7686216188929064E-2</v>
      </c>
      <c r="W261" s="11">
        <v>36.320300000000003</v>
      </c>
      <c r="X261" s="11">
        <v>23.777999999999999</v>
      </c>
      <c r="Y261" s="11">
        <v>53.531377999999997</v>
      </c>
      <c r="Z261" s="11">
        <v>1024.7095999999999</v>
      </c>
      <c r="AA261" s="11">
        <v>6.9789000000000003</v>
      </c>
      <c r="AB261" s="10">
        <v>101.70099999999999</v>
      </c>
      <c r="AC261" s="11">
        <v>8.1539999999999999</v>
      </c>
      <c r="AD261" s="11">
        <v>0.25879999999999997</v>
      </c>
      <c r="AE261" s="11">
        <v>0.66500000000000004</v>
      </c>
      <c r="AF261" s="11">
        <v>36.318800000000003</v>
      </c>
      <c r="AG261" s="11">
        <v>23.735800000000001</v>
      </c>
      <c r="AH261" s="11">
        <v>53.487811999999998</v>
      </c>
      <c r="AI261" s="11">
        <v>1024.7571</v>
      </c>
      <c r="AJ261" s="11">
        <v>7.2468000000000004</v>
      </c>
      <c r="AK261" s="11">
        <v>105.52800000000001</v>
      </c>
      <c r="AL261" s="11">
        <v>8.1679999999999993</v>
      </c>
      <c r="AM261" s="11">
        <v>0.1492</v>
      </c>
      <c r="AN261" s="11">
        <v>0.72240000000000004</v>
      </c>
      <c r="AO261" s="9">
        <v>8</v>
      </c>
    </row>
    <row r="262" spans="1:41" ht="15">
      <c r="A262" s="29" t="s">
        <v>363</v>
      </c>
      <c r="B262" s="33">
        <v>43836</v>
      </c>
      <c r="C262" s="511">
        <v>0.49505718088019068</v>
      </c>
      <c r="D262" s="589" t="s">
        <v>350</v>
      </c>
      <c r="E262" s="31">
        <v>1</v>
      </c>
      <c r="F262" s="116">
        <v>-8.3500000000000005E-2</v>
      </c>
      <c r="G262" s="116">
        <v>3.7</v>
      </c>
      <c r="H262" s="116">
        <v>1.75</v>
      </c>
      <c r="I262" s="589" t="s">
        <v>348</v>
      </c>
      <c r="J262" s="643">
        <v>4</v>
      </c>
      <c r="K262" s="589" t="s">
        <v>349</v>
      </c>
      <c r="L262" s="587">
        <v>1</v>
      </c>
      <c r="M262" s="587">
        <v>12.5</v>
      </c>
      <c r="N262" s="516">
        <v>114</v>
      </c>
      <c r="O262" s="643">
        <v>12</v>
      </c>
      <c r="P262" s="643">
        <v>110</v>
      </c>
      <c r="Q262" s="643">
        <v>0.2</v>
      </c>
      <c r="R262" s="589" t="s">
        <v>326</v>
      </c>
      <c r="S262" s="589" t="s">
        <v>326</v>
      </c>
      <c r="T262" s="32"/>
      <c r="U262" s="32"/>
      <c r="V262" s="503">
        <f>'[4]KIC20-1_light'!$I$1681</f>
        <v>7.4921145739134179E-2</v>
      </c>
      <c r="W262" s="11">
        <v>36.636000000000003</v>
      </c>
      <c r="X262" s="11">
        <v>23.1616</v>
      </c>
      <c r="Y262" s="11">
        <v>53.279561000000001</v>
      </c>
      <c r="Z262" s="11">
        <v>1025.1292000000001</v>
      </c>
      <c r="AA262" s="11">
        <v>6.9142999999999999</v>
      </c>
      <c r="AB262" s="11">
        <v>99.870999999999995</v>
      </c>
      <c r="AC262" s="11">
        <v>8.1859999999999999</v>
      </c>
      <c r="AD262" s="11">
        <v>0.25064692307692299</v>
      </c>
      <c r="AE262" s="11">
        <v>0.48110000000000003</v>
      </c>
      <c r="AF262" s="11">
        <v>36.653399999999998</v>
      </c>
      <c r="AG262" s="11">
        <v>22.716200000000001</v>
      </c>
      <c r="AH262" s="11">
        <v>52.828164000000001</v>
      </c>
      <c r="AI262" s="11">
        <v>1025.3214</v>
      </c>
      <c r="AJ262" s="11">
        <v>6.7419000000000002</v>
      </c>
      <c r="AK262" s="11">
        <v>96.637</v>
      </c>
      <c r="AL262" s="11">
        <v>8.1829999999999998</v>
      </c>
      <c r="AM262" s="11">
        <v>0.223176153846154</v>
      </c>
      <c r="AN262" s="11">
        <v>0.84709999999999996</v>
      </c>
      <c r="AO262" s="11">
        <v>8.1</v>
      </c>
    </row>
    <row r="263" spans="1:41" ht="15">
      <c r="A263" s="29" t="s">
        <v>363</v>
      </c>
      <c r="B263" s="33">
        <v>43843</v>
      </c>
      <c r="C263" s="511">
        <v>0.41626020954463233</v>
      </c>
      <c r="D263" s="589" t="s">
        <v>350</v>
      </c>
      <c r="E263" s="31">
        <v>1</v>
      </c>
      <c r="F263" s="116">
        <v>0.68100000000000005</v>
      </c>
      <c r="G263" s="116">
        <v>3.02</v>
      </c>
      <c r="H263" s="116">
        <v>0.50700000000000001</v>
      </c>
      <c r="I263" s="589" t="s">
        <v>348</v>
      </c>
      <c r="J263" s="643">
        <v>3</v>
      </c>
      <c r="K263" s="589" t="s">
        <v>349</v>
      </c>
      <c r="L263" s="587">
        <v>1</v>
      </c>
      <c r="M263" s="587">
        <v>13.4</v>
      </c>
      <c r="N263" s="587">
        <v>109</v>
      </c>
      <c r="O263" s="643">
        <v>13</v>
      </c>
      <c r="P263" s="643">
        <v>110</v>
      </c>
      <c r="Q263" s="643">
        <v>0.3</v>
      </c>
      <c r="R263" s="589" t="s">
        <v>326</v>
      </c>
      <c r="S263" s="589" t="s">
        <v>326</v>
      </c>
      <c r="T263" s="32"/>
      <c r="U263" s="32"/>
      <c r="V263" s="503">
        <f>'[5]KIC20-2_light'!$I$1431</f>
        <v>6.8209039118436149E-2</v>
      </c>
      <c r="W263" s="11">
        <v>36.782400000000003</v>
      </c>
      <c r="X263" s="11">
        <v>23.138100000000001</v>
      </c>
      <c r="Y263" s="11">
        <v>53.443142000000002</v>
      </c>
      <c r="Z263" s="11">
        <v>1025.2488000000001</v>
      </c>
      <c r="AA263" s="11">
        <v>6.9436</v>
      </c>
      <c r="AB263" s="11">
        <v>100.33799999999999</v>
      </c>
      <c r="AC263" s="612"/>
      <c r="AD263" s="11">
        <v>0.15690000000000001</v>
      </c>
      <c r="AE263" s="11">
        <v>0.60350000000000004</v>
      </c>
      <c r="AF263" s="11">
        <v>36.780999999999999</v>
      </c>
      <c r="AG263" s="11">
        <v>23.104900000000001</v>
      </c>
      <c r="AH263" s="11">
        <v>53.408324999999998</v>
      </c>
      <c r="AI263" s="11">
        <v>1025.2843</v>
      </c>
      <c r="AJ263" s="11">
        <v>7.2022000000000004</v>
      </c>
      <c r="AK263" s="11">
        <v>104.014</v>
      </c>
      <c r="AL263" s="612"/>
      <c r="AM263" s="11">
        <v>0.50160000000000005</v>
      </c>
      <c r="AN263" s="11">
        <v>1.0019</v>
      </c>
      <c r="AO263" s="11">
        <v>6.1</v>
      </c>
    </row>
    <row r="264" spans="1:41" ht="15">
      <c r="A264" s="29" t="s">
        <v>363</v>
      </c>
      <c r="B264" s="33">
        <v>43850</v>
      </c>
      <c r="C264" s="511">
        <v>0.18074735491138175</v>
      </c>
      <c r="D264" s="589" t="s">
        <v>350</v>
      </c>
      <c r="E264" s="9">
        <v>1</v>
      </c>
      <c r="F264" s="116">
        <v>-0.21299999999999999</v>
      </c>
      <c r="G264" s="116">
        <v>3.45</v>
      </c>
      <c r="H264" s="116">
        <v>0.64200000000000002</v>
      </c>
      <c r="I264" s="589" t="s">
        <v>348</v>
      </c>
      <c r="J264" s="643">
        <v>3</v>
      </c>
      <c r="K264" s="589" t="s">
        <v>349</v>
      </c>
      <c r="L264" s="587">
        <v>1</v>
      </c>
      <c r="M264" s="587">
        <v>12.4</v>
      </c>
      <c r="N264" s="587">
        <v>114</v>
      </c>
      <c r="O264" s="643">
        <v>12</v>
      </c>
      <c r="P264" s="643">
        <v>110</v>
      </c>
      <c r="Q264" s="643">
        <v>0.4</v>
      </c>
      <c r="R264" s="589" t="s">
        <v>326</v>
      </c>
      <c r="S264" s="589" t="s">
        <v>326</v>
      </c>
      <c r="T264" s="32"/>
      <c r="U264" s="32"/>
      <c r="V264" s="503">
        <v>7.6280229606636815E-2</v>
      </c>
      <c r="W264" s="11">
        <v>36.86</v>
      </c>
      <c r="X264" s="11">
        <v>23.6251</v>
      </c>
      <c r="Y264" s="11">
        <v>54.070597999999997</v>
      </c>
      <c r="Z264" s="11">
        <v>1025.1632</v>
      </c>
      <c r="AA264" s="11">
        <v>7.0347</v>
      </c>
      <c r="AB264" s="10">
        <v>102.563</v>
      </c>
      <c r="AC264" s="613">
        <v>8.1739999999999995</v>
      </c>
      <c r="AD264" s="613">
        <v>0.41349999999999998</v>
      </c>
      <c r="AE264" s="613">
        <v>0.19189999999999999</v>
      </c>
      <c r="AF264" s="613">
        <v>36.920999999999999</v>
      </c>
      <c r="AG264" s="613">
        <v>23.327200000000001</v>
      </c>
      <c r="AH264" s="613">
        <v>53.831896999999998</v>
      </c>
      <c r="AI264" s="613">
        <v>1025.3471999999999</v>
      </c>
      <c r="AJ264" s="613">
        <v>6.7443</v>
      </c>
      <c r="AK264" s="614">
        <v>97.858000000000004</v>
      </c>
      <c r="AL264" s="613">
        <v>8.1590000000000007</v>
      </c>
      <c r="AM264" s="613">
        <v>0.67920000000000003</v>
      </c>
      <c r="AN264" s="11">
        <v>1.3573</v>
      </c>
      <c r="AO264" s="11">
        <v>5.5</v>
      </c>
    </row>
    <row r="265" spans="1:41" ht="15">
      <c r="A265" s="29" t="s">
        <v>363</v>
      </c>
      <c r="B265" s="33">
        <v>43858</v>
      </c>
      <c r="C265" s="511">
        <v>0.59065733688507938</v>
      </c>
      <c r="D265" s="643">
        <v>0.6</v>
      </c>
      <c r="E265" s="9">
        <v>1</v>
      </c>
      <c r="F265" s="116">
        <v>-0.14699999999999999</v>
      </c>
      <c r="G265" s="116">
        <v>2.69</v>
      </c>
      <c r="H265" s="116">
        <v>0.90600000000000003</v>
      </c>
      <c r="I265" s="589" t="s">
        <v>348</v>
      </c>
      <c r="J265" s="643">
        <v>3</v>
      </c>
      <c r="K265" s="589" t="s">
        <v>349</v>
      </c>
      <c r="L265" s="587">
        <v>1</v>
      </c>
      <c r="M265" s="587">
        <v>13.1</v>
      </c>
      <c r="N265" s="587">
        <v>110</v>
      </c>
      <c r="O265" s="643">
        <v>13</v>
      </c>
      <c r="P265" s="643">
        <v>110</v>
      </c>
      <c r="Q265" s="643">
        <v>0.5</v>
      </c>
      <c r="R265" s="589" t="s">
        <v>326</v>
      </c>
      <c r="S265" s="643">
        <v>0.1</v>
      </c>
      <c r="T265" s="32"/>
      <c r="U265" s="32"/>
      <c r="V265" s="503">
        <f>'[6]KIC20-4_light'!$I$1499</f>
        <v>8.0846921226460838E-2</v>
      </c>
      <c r="W265" s="11">
        <v>36.982100000000003</v>
      </c>
      <c r="X265" s="11">
        <v>24.209499999999998</v>
      </c>
      <c r="Y265" s="11">
        <v>54.866318999999997</v>
      </c>
      <c r="Z265" s="11">
        <v>1025.0836999999999</v>
      </c>
      <c r="AA265" s="11">
        <v>6.6125999999999996</v>
      </c>
      <c r="AB265" s="10">
        <v>97.45</v>
      </c>
      <c r="AC265" s="11"/>
      <c r="AD265" s="11">
        <v>0.32500000000000001</v>
      </c>
      <c r="AE265" s="11">
        <v>0.55630000000000002</v>
      </c>
      <c r="AF265" s="11">
        <v>36.971699999999998</v>
      </c>
      <c r="AG265" s="11">
        <v>23.950299999999999</v>
      </c>
      <c r="AH265" s="11">
        <v>54.573501</v>
      </c>
      <c r="AI265" s="11">
        <v>1025.1865</v>
      </c>
      <c r="AJ265" s="11">
        <v>6.7701000000000002</v>
      </c>
      <c r="AK265" s="10">
        <v>99.322999999999993</v>
      </c>
      <c r="AL265" s="11"/>
      <c r="AM265" s="11">
        <v>0.38479999999999998</v>
      </c>
      <c r="AN265" s="11">
        <v>0.94879999999999998</v>
      </c>
      <c r="AO265" s="11">
        <v>8</v>
      </c>
    </row>
    <row r="266" spans="1:41" ht="15">
      <c r="A266" s="29" t="s">
        <v>363</v>
      </c>
      <c r="B266" s="33">
        <v>43864</v>
      </c>
      <c r="C266" s="511">
        <v>0.44204304872883926</v>
      </c>
      <c r="D266" s="589" t="s">
        <v>350</v>
      </c>
      <c r="E266" s="9">
        <v>1</v>
      </c>
      <c r="F266" s="116">
        <v>1.24</v>
      </c>
      <c r="G266" s="116">
        <v>3.74</v>
      </c>
      <c r="H266" s="116">
        <v>1.34</v>
      </c>
      <c r="I266" s="589" t="s">
        <v>348</v>
      </c>
      <c r="J266" s="643">
        <v>4</v>
      </c>
      <c r="K266" s="589" t="s">
        <v>349</v>
      </c>
      <c r="L266" s="587">
        <v>1</v>
      </c>
      <c r="M266" s="587">
        <v>11.8</v>
      </c>
      <c r="N266" s="587">
        <v>101</v>
      </c>
      <c r="O266" s="643">
        <v>12</v>
      </c>
      <c r="P266" s="643">
        <v>100</v>
      </c>
      <c r="Q266" s="643">
        <v>0.5</v>
      </c>
      <c r="R266" s="589" t="s">
        <v>326</v>
      </c>
      <c r="S266" s="589" t="s">
        <v>326</v>
      </c>
      <c r="T266" s="32"/>
      <c r="U266" s="32"/>
      <c r="V266" s="503">
        <f>'[7]KIC20-5_light'!$I$2025</f>
        <v>7.9915068744432133E-2</v>
      </c>
      <c r="W266" s="11">
        <v>36.7211</v>
      </c>
      <c r="X266" s="11">
        <v>23.569800000000001</v>
      </c>
      <c r="Y266" s="11">
        <v>53.829982999999999</v>
      </c>
      <c r="Z266" s="11">
        <v>1025.0739000000001</v>
      </c>
      <c r="AA266" s="11">
        <v>7.0251000000000001</v>
      </c>
      <c r="AB266" s="10">
        <v>102.244</v>
      </c>
      <c r="AC266" s="11">
        <v>8.2210000000000001</v>
      </c>
      <c r="AD266" s="11">
        <v>2.7700000000000009E-2</v>
      </c>
      <c r="AE266" s="11">
        <v>0.57620000000000005</v>
      </c>
      <c r="AF266" s="11">
        <v>36.915700000000001</v>
      </c>
      <c r="AG266" s="11">
        <v>23.005400000000002</v>
      </c>
      <c r="AH266" s="11">
        <v>53.476278999999998</v>
      </c>
      <c r="AI266" s="11">
        <v>1025.4360999999999</v>
      </c>
      <c r="AJ266" s="11">
        <v>6.7248000000000001</v>
      </c>
      <c r="AK266" s="10">
        <v>97.028000000000006</v>
      </c>
      <c r="AL266" s="11">
        <v>8.202</v>
      </c>
      <c r="AM266" s="11">
        <v>7.2400000000000006E-2</v>
      </c>
      <c r="AN266" s="11">
        <v>0.86219999999999997</v>
      </c>
      <c r="AO266" s="11">
        <v>12.4</v>
      </c>
    </row>
    <row r="267" spans="1:41" ht="15">
      <c r="A267" s="29" t="s">
        <v>363</v>
      </c>
      <c r="B267" s="33">
        <v>43871</v>
      </c>
      <c r="C267" s="511">
        <v>0.5298150718918988</v>
      </c>
      <c r="D267" s="643">
        <v>0.5</v>
      </c>
      <c r="E267" s="9">
        <v>1</v>
      </c>
      <c r="F267" s="116">
        <v>0.60499999999999998</v>
      </c>
      <c r="G267" s="116">
        <v>3.88</v>
      </c>
      <c r="H267" s="116">
        <v>0.84699999999999998</v>
      </c>
      <c r="I267" s="589" t="s">
        <v>348</v>
      </c>
      <c r="J267" s="643">
        <v>4</v>
      </c>
      <c r="K267" s="589" t="s">
        <v>349</v>
      </c>
      <c r="L267" s="587">
        <v>1</v>
      </c>
      <c r="M267" s="587">
        <v>14.4</v>
      </c>
      <c r="N267" s="587">
        <v>107</v>
      </c>
      <c r="O267" s="643">
        <v>14</v>
      </c>
      <c r="P267" s="643">
        <v>110</v>
      </c>
      <c r="Q267" s="643">
        <v>0.8</v>
      </c>
      <c r="R267" s="589" t="s">
        <v>326</v>
      </c>
      <c r="S267" s="643">
        <v>0.1</v>
      </c>
      <c r="T267" s="32"/>
      <c r="U267" s="32"/>
      <c r="V267" s="503">
        <f>'[8]KIC20-6_light'!$I$1718</f>
        <v>8.2262683117016594E-2</v>
      </c>
      <c r="W267" s="11">
        <v>37.0289</v>
      </c>
      <c r="X267" s="11">
        <v>23.8765</v>
      </c>
      <c r="Y267" s="11">
        <v>54.564202999999999</v>
      </c>
      <c r="Z267" s="11">
        <v>1025.2161000000001</v>
      </c>
      <c r="AA267" s="11">
        <v>7.0244999999999997</v>
      </c>
      <c r="AB267" s="10">
        <v>102.958</v>
      </c>
      <c r="AC267" s="11">
        <v>8.2200000000000006</v>
      </c>
      <c r="AD267" s="11">
        <v>0.36730000000000002</v>
      </c>
      <c r="AE267" s="11">
        <v>1.5592999999999999</v>
      </c>
      <c r="AF267" s="11">
        <v>36.922499999999999</v>
      </c>
      <c r="AG267" s="11">
        <v>23.516100000000002</v>
      </c>
      <c r="AH267" s="11">
        <v>54.039591000000001</v>
      </c>
      <c r="AI267" s="11">
        <v>1025.3012000000001</v>
      </c>
      <c r="AJ267" s="11">
        <v>7.2682000000000002</v>
      </c>
      <c r="AK267" s="10">
        <v>105.806</v>
      </c>
      <c r="AL267" s="11">
        <v>8.2289999999999992</v>
      </c>
      <c r="AM267" s="11">
        <v>0.37830000000000003</v>
      </c>
      <c r="AN267" s="11">
        <v>1.0847</v>
      </c>
      <c r="AO267" s="11">
        <v>7.3</v>
      </c>
    </row>
    <row r="268" spans="1:41" ht="15">
      <c r="A268" s="29" t="s">
        <v>363</v>
      </c>
      <c r="B268" s="33">
        <v>43878</v>
      </c>
      <c r="C268" s="511">
        <v>0.28690298730769659</v>
      </c>
      <c r="D268" s="589" t="s">
        <v>350</v>
      </c>
      <c r="E268" s="9">
        <v>1</v>
      </c>
      <c r="F268" s="116">
        <v>-0.51900000000000002</v>
      </c>
      <c r="G268" s="116">
        <v>4.37</v>
      </c>
      <c r="H268" s="116">
        <v>0.55600000000000005</v>
      </c>
      <c r="I268" s="589" t="s">
        <v>348</v>
      </c>
      <c r="J268" s="643">
        <v>4</v>
      </c>
      <c r="K268" s="589" t="s">
        <v>349</v>
      </c>
      <c r="L268" s="587">
        <v>1</v>
      </c>
      <c r="M268" s="587">
        <v>12.9</v>
      </c>
      <c r="N268" s="587">
        <v>109</v>
      </c>
      <c r="O268" s="643">
        <v>13</v>
      </c>
      <c r="P268" s="643">
        <v>110</v>
      </c>
      <c r="Q268" s="643">
        <v>0.3</v>
      </c>
      <c r="R268" s="589" t="s">
        <v>326</v>
      </c>
      <c r="S268" s="589" t="s">
        <v>326</v>
      </c>
      <c r="T268" s="32"/>
      <c r="U268" s="32"/>
      <c r="V268" s="503">
        <f>'[9]KIC20-7_light'!$I$1594</f>
        <v>7.673361725050841E-2</v>
      </c>
      <c r="W268" s="11">
        <v>36.7271</v>
      </c>
      <c r="X268" s="11">
        <v>23.805800000000001</v>
      </c>
      <c r="Y268" s="11">
        <v>54.093423000000001</v>
      </c>
      <c r="Z268" s="11">
        <v>1025.011</v>
      </c>
      <c r="AA268" s="11">
        <v>6.6957000000000004</v>
      </c>
      <c r="AB268" s="10">
        <v>97.85</v>
      </c>
      <c r="AC268" s="11">
        <v>8.1679999999999993</v>
      </c>
      <c r="AD268" s="11">
        <v>0.30449999999999999</v>
      </c>
      <c r="AE268" s="11">
        <v>0.61380000000000001</v>
      </c>
      <c r="AF268" s="11">
        <v>36.834000000000003</v>
      </c>
      <c r="AG268" s="11">
        <v>23.625399999999999</v>
      </c>
      <c r="AH268" s="11">
        <v>54.042591000000002</v>
      </c>
      <c r="AI268" s="11">
        <v>1025.1959999999999</v>
      </c>
      <c r="AJ268" s="11">
        <v>6.8815999999999997</v>
      </c>
      <c r="AK268" s="10">
        <v>100.31699999999999</v>
      </c>
      <c r="AL268" s="11">
        <v>8.1790000000000003</v>
      </c>
      <c r="AM268" s="11">
        <v>0.54649999999999999</v>
      </c>
      <c r="AN268" s="11">
        <v>1.0888</v>
      </c>
      <c r="AO268" s="11">
        <v>6.1</v>
      </c>
    </row>
    <row r="269" spans="1:41" ht="15">
      <c r="A269" s="29" t="s">
        <v>363</v>
      </c>
      <c r="B269" s="33">
        <v>43885</v>
      </c>
      <c r="C269" s="511">
        <v>0.51180218169066116</v>
      </c>
      <c r="D269" s="643">
        <v>0.5</v>
      </c>
      <c r="E269" s="9">
        <v>1</v>
      </c>
      <c r="F269" s="116">
        <v>3.3099999999999997E-2</v>
      </c>
      <c r="G269" s="116">
        <v>3.96</v>
      </c>
      <c r="H269" s="116">
        <v>0.52500000000000002</v>
      </c>
      <c r="I269" s="589" t="s">
        <v>348</v>
      </c>
      <c r="J269" s="643">
        <v>4</v>
      </c>
      <c r="K269" s="589" t="s">
        <v>349</v>
      </c>
      <c r="L269" s="587">
        <v>1</v>
      </c>
      <c r="M269" s="587">
        <v>13.6</v>
      </c>
      <c r="N269" s="587">
        <v>104</v>
      </c>
      <c r="O269" s="643">
        <v>14</v>
      </c>
      <c r="P269" s="643">
        <v>100</v>
      </c>
      <c r="Q269" s="643">
        <v>0.5</v>
      </c>
      <c r="R269" s="589" t="s">
        <v>326</v>
      </c>
      <c r="S269" s="589" t="s">
        <v>326</v>
      </c>
      <c r="T269" s="32"/>
      <c r="U269" s="32"/>
      <c r="V269" s="503">
        <f>'[10]KIC20-8_lights'!$I$2228</f>
        <v>7.9427429655284529E-2</v>
      </c>
      <c r="W269" s="11">
        <v>36.884500000000003</v>
      </c>
      <c r="X269" s="11">
        <v>24.3126</v>
      </c>
      <c r="Y269" s="11">
        <v>54.850003999999998</v>
      </c>
      <c r="Z269" s="11">
        <v>1024.9766999999999</v>
      </c>
      <c r="AA269" s="11">
        <v>6.8442999999999996</v>
      </c>
      <c r="AB269" s="10">
        <v>100.986</v>
      </c>
      <c r="AC269" s="11">
        <v>8.1489999999999991</v>
      </c>
      <c r="AD269" s="11">
        <v>0.21</v>
      </c>
      <c r="AE269" s="11">
        <v>0.8851</v>
      </c>
      <c r="AF269" s="11">
        <v>36.879399999999997</v>
      </c>
      <c r="AG269" s="11">
        <v>23.743099999999998</v>
      </c>
      <c r="AH269" s="11">
        <v>54.227502999999999</v>
      </c>
      <c r="AI269" s="11">
        <v>1025.1768</v>
      </c>
      <c r="AJ269" s="11">
        <v>6.5095999999999998</v>
      </c>
      <c r="AK269" s="10">
        <v>95.111999999999995</v>
      </c>
      <c r="AL269" s="11">
        <v>8.1389999999999993</v>
      </c>
      <c r="AM269" s="11">
        <v>0.2407</v>
      </c>
      <c r="AN269" s="11">
        <v>1.2067000000000001</v>
      </c>
      <c r="AO269" s="11">
        <v>7.8</v>
      </c>
    </row>
    <row r="270" spans="1:41" ht="15">
      <c r="A270" s="29" t="s">
        <v>363</v>
      </c>
      <c r="B270" s="33">
        <v>43892</v>
      </c>
      <c r="C270" s="511">
        <v>0.59261199961108335</v>
      </c>
      <c r="D270" s="643">
        <v>0.6</v>
      </c>
      <c r="E270" s="9">
        <v>1</v>
      </c>
      <c r="F270" s="116">
        <v>7.8100000000000003E-2</v>
      </c>
      <c r="G270" s="116">
        <v>4.84</v>
      </c>
      <c r="H270" s="116">
        <v>1.07</v>
      </c>
      <c r="I270" s="589" t="s">
        <v>348</v>
      </c>
      <c r="J270" s="643">
        <v>5</v>
      </c>
      <c r="K270" s="589" t="s">
        <v>349</v>
      </c>
      <c r="L270" s="587">
        <v>1</v>
      </c>
      <c r="M270" s="587">
        <v>12.7</v>
      </c>
      <c r="N270" s="587">
        <v>108</v>
      </c>
      <c r="O270" s="643">
        <v>13</v>
      </c>
      <c r="P270" s="643">
        <v>110</v>
      </c>
      <c r="Q270" s="643">
        <v>0.5</v>
      </c>
      <c r="R270" s="589" t="s">
        <v>326</v>
      </c>
      <c r="S270" s="643">
        <v>0.1</v>
      </c>
      <c r="T270" s="32"/>
      <c r="U270" s="32"/>
      <c r="V270" s="503">
        <f>'[11]KIC20-9_light'!$I$1312</f>
        <v>8.0176805737003962E-2</v>
      </c>
      <c r="W270" s="11">
        <v>36.616500000000002</v>
      </c>
      <c r="X270" s="11">
        <v>23.1389</v>
      </c>
      <c r="Y270" s="11">
        <v>53.229948999999998</v>
      </c>
      <c r="Z270" s="11">
        <v>1025.1211000000001</v>
      </c>
      <c r="AA270" s="11">
        <v>6.7180999999999997</v>
      </c>
      <c r="AB270" s="10">
        <v>96.989000000000004</v>
      </c>
      <c r="AC270" s="11">
        <v>8.1549999999999994</v>
      </c>
      <c r="AD270" s="11">
        <v>0.33450000000000002</v>
      </c>
      <c r="AE270" s="11">
        <v>0.77629999999999999</v>
      </c>
      <c r="AF270" s="11">
        <v>36.6175</v>
      </c>
      <c r="AG270" s="11">
        <v>23.042000000000002</v>
      </c>
      <c r="AH270" s="11">
        <v>53.131822999999997</v>
      </c>
      <c r="AI270" s="11">
        <v>1025.1968999999999</v>
      </c>
      <c r="AJ270" s="11">
        <v>6.6769999999999996</v>
      </c>
      <c r="AK270" s="10">
        <v>96.233000000000004</v>
      </c>
      <c r="AL270" s="11">
        <v>8.1519999999999992</v>
      </c>
      <c r="AM270" s="11">
        <v>0.30830000000000002</v>
      </c>
      <c r="AN270" s="11">
        <v>1.0578000000000001</v>
      </c>
      <c r="AO270" s="11">
        <v>8.1</v>
      </c>
    </row>
    <row r="271" spans="1:41" ht="15">
      <c r="A271" s="29" t="s">
        <v>363</v>
      </c>
      <c r="B271" s="33">
        <v>43899</v>
      </c>
      <c r="C271" s="532">
        <v>0.49819151674677375</v>
      </c>
      <c r="D271" s="589" t="s">
        <v>350</v>
      </c>
      <c r="E271" s="9">
        <v>1</v>
      </c>
      <c r="F271" s="116">
        <v>-0.16900000000000001</v>
      </c>
      <c r="G271" s="116">
        <v>3.9</v>
      </c>
      <c r="H271" s="116">
        <v>1.1299999999999999</v>
      </c>
      <c r="I271" s="589" t="s">
        <v>348</v>
      </c>
      <c r="J271" s="643">
        <v>4</v>
      </c>
      <c r="K271" s="589" t="s">
        <v>349</v>
      </c>
      <c r="L271" s="587">
        <v>1</v>
      </c>
      <c r="M271" s="587">
        <v>12.9</v>
      </c>
      <c r="N271" s="587">
        <v>98.9</v>
      </c>
      <c r="O271" s="643">
        <v>13</v>
      </c>
      <c r="P271" s="643">
        <v>100</v>
      </c>
      <c r="Q271" s="643">
        <v>0.6</v>
      </c>
      <c r="R271" s="589" t="s">
        <v>326</v>
      </c>
      <c r="S271" s="643">
        <v>0.1</v>
      </c>
      <c r="T271" s="32"/>
      <c r="U271" s="32"/>
      <c r="V271" s="503">
        <f>'[12]KIC20-10 light'!$I$1191</f>
        <v>9.0282517302668161E-2</v>
      </c>
      <c r="W271" s="11">
        <v>36.836199999999998</v>
      </c>
      <c r="X271" s="11">
        <v>23.7684</v>
      </c>
      <c r="Y271" s="11">
        <v>54.195034999999997</v>
      </c>
      <c r="Z271" s="11">
        <v>1025.1024</v>
      </c>
      <c r="AA271" s="11">
        <v>7.4123999999999999</v>
      </c>
      <c r="AB271" s="10">
        <v>108.32299999999999</v>
      </c>
      <c r="AC271" s="11">
        <v>8.19</v>
      </c>
      <c r="AD271" s="11">
        <v>0.2049</v>
      </c>
      <c r="AE271" s="11">
        <v>0.86109999999999998</v>
      </c>
      <c r="AF271" s="11">
        <v>36.865900000000003</v>
      </c>
      <c r="AG271" s="11">
        <v>23.3735</v>
      </c>
      <c r="AH271" s="11">
        <v>53.809752000000003</v>
      </c>
      <c r="AI271" s="11">
        <v>1025.2833000000001</v>
      </c>
      <c r="AJ271" s="11">
        <v>6.3422000000000001</v>
      </c>
      <c r="AK271" s="10">
        <v>92.066999999999993</v>
      </c>
      <c r="AL271" s="11">
        <v>8.1319999999999997</v>
      </c>
      <c r="AM271" s="11">
        <v>0.16350000000000001</v>
      </c>
      <c r="AN271" s="11">
        <v>1.0670999999999999</v>
      </c>
      <c r="AO271" s="11">
        <v>8</v>
      </c>
    </row>
    <row r="272" spans="1:41" ht="15">
      <c r="A272" s="29" t="s">
        <v>363</v>
      </c>
      <c r="B272" s="33">
        <v>43906</v>
      </c>
      <c r="C272" s="532">
        <v>0.77684126497825468</v>
      </c>
      <c r="D272" s="643">
        <v>0.8</v>
      </c>
      <c r="E272" s="9">
        <v>1</v>
      </c>
      <c r="F272" s="116">
        <v>-1.39</v>
      </c>
      <c r="G272" s="116">
        <v>2.7</v>
      </c>
      <c r="H272" s="116">
        <v>1.04</v>
      </c>
      <c r="I272" s="589" t="s">
        <v>348</v>
      </c>
      <c r="J272" s="643">
        <v>3</v>
      </c>
      <c r="K272" s="589" t="s">
        <v>349</v>
      </c>
      <c r="L272" s="587">
        <v>1</v>
      </c>
      <c r="M272" s="587">
        <v>13.6</v>
      </c>
      <c r="N272" s="587">
        <v>108</v>
      </c>
      <c r="O272" s="643">
        <v>14</v>
      </c>
      <c r="P272" s="643">
        <v>110</v>
      </c>
      <c r="Q272" s="643">
        <v>0.7</v>
      </c>
      <c r="R272" s="589" t="s">
        <v>326</v>
      </c>
      <c r="S272" s="643">
        <v>0.1</v>
      </c>
      <c r="T272" s="32"/>
      <c r="U272" s="32"/>
      <c r="V272" s="503">
        <f>'[13]KIC20-11_LIght'!$I$1804</f>
        <v>7.2631924071757073E-2</v>
      </c>
      <c r="W272" s="11">
        <v>36.325499999999998</v>
      </c>
      <c r="X272" s="11">
        <v>23.736899999999999</v>
      </c>
      <c r="Y272" s="11">
        <v>53.494093999999997</v>
      </c>
      <c r="Z272" s="11">
        <v>1024.7244000000001</v>
      </c>
      <c r="AA272" s="11">
        <v>6.7032999999999996</v>
      </c>
      <c r="AB272" s="10">
        <v>97.619</v>
      </c>
      <c r="AC272" s="11">
        <v>8.1579999999999995</v>
      </c>
      <c r="AD272" s="11">
        <v>9.5899999999999999E-2</v>
      </c>
      <c r="AE272" s="11">
        <v>0.68049999999999999</v>
      </c>
      <c r="AF272" s="11">
        <v>36.991599999999998</v>
      </c>
      <c r="AG272" s="11">
        <v>23.631799999999998</v>
      </c>
      <c r="AH272" s="11">
        <v>54.255975999999997</v>
      </c>
      <c r="AI272" s="11">
        <v>1025.3268</v>
      </c>
      <c r="AJ272" s="11">
        <v>6.3728999999999996</v>
      </c>
      <c r="AK272" s="10">
        <v>92.995999999999995</v>
      </c>
      <c r="AL272" s="11">
        <v>8.1639999999999997</v>
      </c>
      <c r="AM272" s="11">
        <v>0.57950000000000002</v>
      </c>
      <c r="AN272" s="11">
        <v>1.6776</v>
      </c>
      <c r="AO272" s="11">
        <v>10.1</v>
      </c>
    </row>
    <row r="273" spans="1:41" ht="15">
      <c r="A273" s="29" t="s">
        <v>363</v>
      </c>
      <c r="B273" s="33">
        <v>43920</v>
      </c>
      <c r="C273" s="532">
        <v>1.3951500177584644</v>
      </c>
      <c r="D273" s="643">
        <v>1.4</v>
      </c>
      <c r="E273" s="9">
        <v>1</v>
      </c>
      <c r="F273" s="116">
        <v>0.51300000000000001</v>
      </c>
      <c r="G273" s="116">
        <v>4.3499999999999996</v>
      </c>
      <c r="H273" s="116">
        <v>2.77</v>
      </c>
      <c r="I273" s="589" t="s">
        <v>348</v>
      </c>
      <c r="J273" s="643">
        <v>4</v>
      </c>
      <c r="K273" s="643">
        <v>3</v>
      </c>
      <c r="L273" s="587">
        <v>1</v>
      </c>
      <c r="M273" s="587">
        <v>14.2</v>
      </c>
      <c r="N273" s="587">
        <v>105</v>
      </c>
      <c r="O273" s="643">
        <v>14</v>
      </c>
      <c r="P273" s="643">
        <v>100</v>
      </c>
      <c r="Q273" s="643">
        <v>0.8</v>
      </c>
      <c r="R273" s="589" t="s">
        <v>326</v>
      </c>
      <c r="S273" s="643">
        <v>0.2</v>
      </c>
      <c r="T273" s="32"/>
      <c r="U273" s="32"/>
      <c r="V273" s="503">
        <f>'[14]KIC20-12_light'!$I$1368</f>
        <v>0.1061313308061522</v>
      </c>
      <c r="W273" s="11">
        <v>36.348599999999998</v>
      </c>
      <c r="X273" s="11">
        <v>22.546299999999999</v>
      </c>
      <c r="Y273" s="11">
        <v>52.251643000000001</v>
      </c>
      <c r="Z273" s="11">
        <v>1025.0889</v>
      </c>
      <c r="AA273" s="11">
        <v>6.4554999999999998</v>
      </c>
      <c r="AB273" s="10">
        <v>92.093999999999994</v>
      </c>
      <c r="AC273" s="11">
        <v>8.1609999999999996</v>
      </c>
      <c r="AD273" s="11">
        <v>0.70799999999999996</v>
      </c>
      <c r="AE273" s="11">
        <v>0.95720000000000005</v>
      </c>
      <c r="AF273" s="11">
        <v>36.776699999999998</v>
      </c>
      <c r="AG273" s="11">
        <v>22.677700000000002</v>
      </c>
      <c r="AH273" s="11">
        <v>52.945487</v>
      </c>
      <c r="AI273" s="11">
        <v>1025.4367999999999</v>
      </c>
      <c r="AJ273" s="11">
        <v>5.8177000000000003</v>
      </c>
      <c r="AK273" s="11">
        <v>83.394000000000005</v>
      </c>
      <c r="AL273" s="11">
        <v>8.1920000000000002</v>
      </c>
      <c r="AM273" s="11">
        <v>0.48530000000000001</v>
      </c>
      <c r="AN273" s="11">
        <v>1.2983</v>
      </c>
      <c r="AO273" s="11">
        <v>5.5</v>
      </c>
    </row>
    <row r="274" spans="1:41" ht="15">
      <c r="A274" s="29" t="s">
        <v>364</v>
      </c>
      <c r="B274" s="33">
        <v>43801</v>
      </c>
      <c r="C274" s="511">
        <v>0.58532539181610777</v>
      </c>
      <c r="D274" s="643">
        <v>0.6</v>
      </c>
      <c r="E274" s="31">
        <v>1</v>
      </c>
      <c r="F274" s="9">
        <v>0.2</v>
      </c>
      <c r="G274" s="9">
        <v>4.34</v>
      </c>
      <c r="H274" s="9">
        <v>0.93400000000000005</v>
      </c>
      <c r="I274" s="589" t="s">
        <v>348</v>
      </c>
      <c r="J274" s="643">
        <v>4</v>
      </c>
      <c r="K274" s="589" t="s">
        <v>349</v>
      </c>
      <c r="L274" s="587">
        <v>1</v>
      </c>
      <c r="M274" s="587">
        <v>13.9</v>
      </c>
      <c r="N274" s="587">
        <v>112</v>
      </c>
      <c r="O274" s="643">
        <v>14</v>
      </c>
      <c r="P274" s="643">
        <v>110</v>
      </c>
      <c r="Q274" s="643">
        <v>0.5</v>
      </c>
      <c r="R274" s="589" t="s">
        <v>326</v>
      </c>
      <c r="S274" s="643">
        <v>0.1</v>
      </c>
      <c r="T274" s="32"/>
      <c r="U274" s="32"/>
      <c r="V274" s="503">
        <f>'[1]KIC19-13_light'!$I$1162</f>
        <v>7.4955588131557102E-2</v>
      </c>
      <c r="W274" s="11">
        <v>36.142400000000002</v>
      </c>
      <c r="X274" s="11">
        <v>22.125</v>
      </c>
      <c r="Y274" s="11">
        <v>51.542262999999998</v>
      </c>
      <c r="Z274" s="11">
        <v>1025.0536</v>
      </c>
      <c r="AA274" s="11">
        <v>8.4816000000000003</v>
      </c>
      <c r="AB274" s="10">
        <v>119.959</v>
      </c>
      <c r="AC274" s="11">
        <v>8.218</v>
      </c>
      <c r="AD274" s="11">
        <v>0.52580000000000005</v>
      </c>
      <c r="AE274" s="11">
        <v>0.90690000000000004</v>
      </c>
      <c r="AF274" s="11">
        <v>36.156100000000002</v>
      </c>
      <c r="AG274" s="11">
        <v>21.946100000000001</v>
      </c>
      <c r="AH274" s="11">
        <v>51.371620999999998</v>
      </c>
      <c r="AI274" s="11">
        <v>1025.1249</v>
      </c>
      <c r="AJ274" s="11">
        <v>8.7271000000000001</v>
      </c>
      <c r="AK274" s="10">
        <v>123.051</v>
      </c>
      <c r="AL274" s="11">
        <v>8.2349999999999994</v>
      </c>
      <c r="AM274" s="11">
        <v>0.25119999999999998</v>
      </c>
      <c r="AN274" s="11">
        <v>0.78500000000000003</v>
      </c>
      <c r="AO274" s="11">
        <v>9.4</v>
      </c>
    </row>
    <row r="275" spans="1:41" ht="15">
      <c r="A275" s="29" t="s">
        <v>364</v>
      </c>
      <c r="B275" s="33">
        <v>43808</v>
      </c>
      <c r="C275" s="511">
        <v>0.77639699827978825</v>
      </c>
      <c r="D275" s="643">
        <v>0.8</v>
      </c>
      <c r="E275" s="9">
        <v>1</v>
      </c>
      <c r="F275" s="116">
        <v>0.87</v>
      </c>
      <c r="G275" s="116">
        <v>5.0599999999999996</v>
      </c>
      <c r="H275" s="116">
        <v>3.06</v>
      </c>
      <c r="I275" s="589" t="s">
        <v>348</v>
      </c>
      <c r="J275" s="643">
        <v>5</v>
      </c>
      <c r="K275" s="643">
        <v>3</v>
      </c>
      <c r="L275" s="587">
        <v>1</v>
      </c>
      <c r="M275" s="587">
        <v>13.5</v>
      </c>
      <c r="N275" s="587">
        <v>106</v>
      </c>
      <c r="O275" s="643">
        <v>14</v>
      </c>
      <c r="P275" s="643">
        <v>110</v>
      </c>
      <c r="Q275" s="643">
        <v>0.5</v>
      </c>
      <c r="R275" s="589" t="s">
        <v>326</v>
      </c>
      <c r="S275" s="589" t="s">
        <v>326</v>
      </c>
      <c r="T275" s="32"/>
      <c r="U275" s="32"/>
      <c r="V275" s="503">
        <f>'[2]KIC19-14_light'!$I$1394</f>
        <v>8.4615276184343696E-2</v>
      </c>
      <c r="W275" s="11">
        <v>36.226799999999997</v>
      </c>
      <c r="X275" s="11">
        <v>22.764500000000002</v>
      </c>
      <c r="Y275" s="11">
        <v>52.328136999999998</v>
      </c>
      <c r="Z275" s="11">
        <v>1024.9347</v>
      </c>
      <c r="AA275" s="11">
        <v>7.3006000000000002</v>
      </c>
      <c r="AB275" s="11">
        <v>104.476</v>
      </c>
      <c r="AC275" s="11">
        <v>8.1780000000000008</v>
      </c>
      <c r="AD275" s="11">
        <v>0.1971</v>
      </c>
      <c r="AE275" s="11">
        <v>0.57640000000000002</v>
      </c>
      <c r="AF275" s="11">
        <v>36.225700000000003</v>
      </c>
      <c r="AG275" s="11">
        <v>22.766300000000001</v>
      </c>
      <c r="AH275" s="11">
        <v>52.329867</v>
      </c>
      <c r="AI275" s="11">
        <v>1024.9448</v>
      </c>
      <c r="AJ275" s="11">
        <v>7.4394999999999998</v>
      </c>
      <c r="AK275" s="11">
        <v>106.467</v>
      </c>
      <c r="AL275" s="11">
        <v>8.19</v>
      </c>
      <c r="AM275" s="11">
        <v>0.1794</v>
      </c>
      <c r="AN275" s="11">
        <v>0.68</v>
      </c>
      <c r="AO275" s="11">
        <v>7.4</v>
      </c>
    </row>
    <row r="276" spans="1:41" ht="15">
      <c r="A276" s="29" t="s">
        <v>364</v>
      </c>
      <c r="B276" s="33">
        <v>43815</v>
      </c>
      <c r="C276" s="511">
        <v>0.94602649227755009</v>
      </c>
      <c r="D276" s="643">
        <v>0.9</v>
      </c>
      <c r="E276" s="9">
        <v>1</v>
      </c>
      <c r="F276" s="116">
        <v>0.72</v>
      </c>
      <c r="G276" s="116">
        <v>5.55</v>
      </c>
      <c r="H276" s="116">
        <v>1.65</v>
      </c>
      <c r="I276" s="589" t="s">
        <v>348</v>
      </c>
      <c r="J276" s="643">
        <v>6</v>
      </c>
      <c r="K276" s="589" t="s">
        <v>349</v>
      </c>
      <c r="L276" s="587">
        <v>1</v>
      </c>
      <c r="M276" s="587">
        <v>14.8</v>
      </c>
      <c r="N276" s="587">
        <v>122</v>
      </c>
      <c r="O276" s="643">
        <v>15</v>
      </c>
      <c r="P276" s="643">
        <v>120</v>
      </c>
      <c r="Q276" s="643">
        <v>0.5</v>
      </c>
      <c r="R276" s="589" t="s">
        <v>326</v>
      </c>
      <c r="S276" s="589" t="s">
        <v>326</v>
      </c>
      <c r="T276" s="32"/>
      <c r="U276" s="32"/>
      <c r="V276" s="503">
        <f>'[15]KIC19-15_light'!$I$1233</f>
        <v>7.5374329549476093E-2</v>
      </c>
      <c r="W276" s="11">
        <v>36.294199999999996</v>
      </c>
      <c r="X276" s="11">
        <v>23.663900000000002</v>
      </c>
      <c r="Y276" s="11">
        <v>53.374929999999999</v>
      </c>
      <c r="Z276" s="11">
        <v>1024.7228</v>
      </c>
      <c r="AA276" s="11">
        <v>7.1082999999999998</v>
      </c>
      <c r="AB276" s="10">
        <v>103.36799999999999</v>
      </c>
      <c r="AC276" s="11">
        <v>8.1150000000000002</v>
      </c>
      <c r="AD276" s="11">
        <v>0.2331</v>
      </c>
      <c r="AE276" s="11">
        <v>0.66020000000000001</v>
      </c>
      <c r="AF276" s="11">
        <v>36.295999999999999</v>
      </c>
      <c r="AG276" s="11">
        <v>23.6435</v>
      </c>
      <c r="AH276" s="11">
        <v>53.356662999999998</v>
      </c>
      <c r="AI276" s="11">
        <v>1024.7417</v>
      </c>
      <c r="AJ276" s="11">
        <v>7.2680999999999996</v>
      </c>
      <c r="AK276" s="10">
        <v>105.655</v>
      </c>
      <c r="AL276" s="11">
        <v>8.1170000000000009</v>
      </c>
      <c r="AM276" s="11">
        <v>0.1406</v>
      </c>
      <c r="AN276" s="11">
        <v>0.67110000000000003</v>
      </c>
      <c r="AO276" s="9">
        <v>9</v>
      </c>
    </row>
    <row r="277" spans="1:41" ht="15">
      <c r="A277" s="29" t="s">
        <v>364</v>
      </c>
      <c r="B277" s="33">
        <v>43822</v>
      </c>
      <c r="C277" s="511">
        <v>0.95049637582427482</v>
      </c>
      <c r="D277" s="643">
        <v>1</v>
      </c>
      <c r="E277" s="9">
        <v>1</v>
      </c>
      <c r="F277" s="116">
        <v>0.434</v>
      </c>
      <c r="G277" s="116">
        <v>3.99</v>
      </c>
      <c r="H277" s="116">
        <v>1.0900000000000001</v>
      </c>
      <c r="I277" s="589" t="s">
        <v>348</v>
      </c>
      <c r="J277" s="643">
        <v>4</v>
      </c>
      <c r="K277" s="589" t="s">
        <v>349</v>
      </c>
      <c r="L277" s="587">
        <v>1</v>
      </c>
      <c r="M277" s="587">
        <v>12.5</v>
      </c>
      <c r="N277" s="587">
        <v>103</v>
      </c>
      <c r="O277" s="643">
        <v>12</v>
      </c>
      <c r="P277" s="643">
        <v>100</v>
      </c>
      <c r="Q277" s="643">
        <v>0.8</v>
      </c>
      <c r="R277" s="589" t="s">
        <v>326</v>
      </c>
      <c r="S277" s="589" t="s">
        <v>326</v>
      </c>
      <c r="T277" s="32"/>
      <c r="U277" s="32"/>
      <c r="V277" s="503">
        <f>'[3]KIC19-16_LIGHT'!$I$1123</f>
        <v>9.6027127300513188E-2</v>
      </c>
      <c r="W277" s="11">
        <v>36.4542</v>
      </c>
      <c r="X277" s="11">
        <v>23.773800000000001</v>
      </c>
      <c r="Y277" s="11">
        <v>53.701999000000001</v>
      </c>
      <c r="Z277" s="11">
        <v>1024.8122000000001</v>
      </c>
      <c r="AA277" s="11">
        <v>7.5476000000000001</v>
      </c>
      <c r="AB277" s="10">
        <v>110.065</v>
      </c>
      <c r="AC277" s="11">
        <v>8.2159999999999993</v>
      </c>
      <c r="AD277" s="11">
        <v>0.12989999999999999</v>
      </c>
      <c r="AE277" s="11">
        <v>0.73299999999999998</v>
      </c>
      <c r="AF277" s="11">
        <v>36.452300000000001</v>
      </c>
      <c r="AG277" s="11">
        <v>23.7989</v>
      </c>
      <c r="AH277" s="11">
        <v>53.727663</v>
      </c>
      <c r="AI277" s="11">
        <v>1024.8144</v>
      </c>
      <c r="AJ277" s="11">
        <v>7.7504</v>
      </c>
      <c r="AK277" s="10">
        <v>113.071</v>
      </c>
      <c r="AL277" s="11">
        <v>8.2210000000000001</v>
      </c>
      <c r="AM277" s="11">
        <v>8.4400000000000003E-2</v>
      </c>
      <c r="AN277" s="11">
        <v>0.79010000000000002</v>
      </c>
      <c r="AO277" s="9">
        <v>6.1</v>
      </c>
    </row>
    <row r="278" spans="1:41" ht="15">
      <c r="A278" s="29" t="s">
        <v>364</v>
      </c>
      <c r="B278" s="33">
        <v>43836</v>
      </c>
      <c r="C278" s="511">
        <v>0.95529603532587037</v>
      </c>
      <c r="D278" s="643">
        <v>1</v>
      </c>
      <c r="E278" s="31">
        <v>1</v>
      </c>
      <c r="F278" s="116">
        <v>0.71199999999999997</v>
      </c>
      <c r="G278" s="116">
        <v>4.04</v>
      </c>
      <c r="H278" s="116">
        <v>0.60799999999999998</v>
      </c>
      <c r="I278" s="589" t="s">
        <v>348</v>
      </c>
      <c r="J278" s="643">
        <v>4</v>
      </c>
      <c r="K278" s="589" t="s">
        <v>349</v>
      </c>
      <c r="L278" s="587">
        <v>1</v>
      </c>
      <c r="M278" s="587">
        <v>14.5</v>
      </c>
      <c r="N278" s="587">
        <v>103</v>
      </c>
      <c r="O278" s="643">
        <v>14</v>
      </c>
      <c r="P278" s="643">
        <v>100</v>
      </c>
      <c r="Q278" s="643">
        <v>0.5</v>
      </c>
      <c r="R278" s="589" t="s">
        <v>326</v>
      </c>
      <c r="S278" s="589" t="s">
        <v>326</v>
      </c>
      <c r="T278" s="32"/>
      <c r="U278" s="32"/>
      <c r="V278" s="503">
        <f>'[4]KIC20-1_light'!$I$1322</f>
        <v>8.6658977118411654E-2</v>
      </c>
      <c r="W278" s="11">
        <v>36.7087</v>
      </c>
      <c r="X278" s="11">
        <v>23.252800000000001</v>
      </c>
      <c r="Y278" s="11">
        <v>53.471659000000002</v>
      </c>
      <c r="Z278" s="11">
        <v>1025.1577</v>
      </c>
      <c r="AA278" s="11">
        <v>7.9198000000000004</v>
      </c>
      <c r="AB278" s="10">
        <v>114.625</v>
      </c>
      <c r="AC278" s="11">
        <v>8.2550000000000008</v>
      </c>
      <c r="AD278" s="11">
        <v>0.48709999999999998</v>
      </c>
      <c r="AE278" s="11">
        <v>0.67959999999999998</v>
      </c>
      <c r="AF278" s="11">
        <v>36.707099999999997</v>
      </c>
      <c r="AG278" s="11">
        <v>23.247900000000001</v>
      </c>
      <c r="AH278" s="11">
        <v>53.465649999999997</v>
      </c>
      <c r="AI278" s="11">
        <v>1025.1705999999999</v>
      </c>
      <c r="AJ278" s="11">
        <v>7.968</v>
      </c>
      <c r="AK278" s="10">
        <v>115.31100000000001</v>
      </c>
      <c r="AL278" s="11">
        <v>8.2590000000000003</v>
      </c>
      <c r="AM278" s="11">
        <v>0.24579999999999999</v>
      </c>
      <c r="AN278" s="11">
        <v>0.60529999999999995</v>
      </c>
      <c r="AO278" s="589" t="s">
        <v>154</v>
      </c>
    </row>
    <row r="279" spans="1:41" ht="15">
      <c r="A279" s="29" t="s">
        <v>364</v>
      </c>
      <c r="B279" s="33">
        <v>43843</v>
      </c>
      <c r="C279" s="511">
        <v>0.71905324314835362</v>
      </c>
      <c r="D279" s="643">
        <v>0.7</v>
      </c>
      <c r="E279" s="31">
        <v>1</v>
      </c>
      <c r="F279" s="116">
        <v>0.13</v>
      </c>
      <c r="G279" s="116">
        <v>3.78</v>
      </c>
      <c r="H279" s="116">
        <v>0.125</v>
      </c>
      <c r="I279" s="589" t="s">
        <v>348</v>
      </c>
      <c r="J279" s="643">
        <v>4</v>
      </c>
      <c r="K279" s="589" t="s">
        <v>349</v>
      </c>
      <c r="L279" s="587">
        <v>1</v>
      </c>
      <c r="M279" s="587">
        <v>13.6</v>
      </c>
      <c r="N279" s="587">
        <v>106</v>
      </c>
      <c r="O279" s="643">
        <v>14</v>
      </c>
      <c r="P279" s="643">
        <v>110</v>
      </c>
      <c r="Q279" s="643">
        <v>0.5</v>
      </c>
      <c r="R279" s="589" t="s">
        <v>326</v>
      </c>
      <c r="S279" s="589" t="s">
        <v>326</v>
      </c>
      <c r="T279" s="32"/>
      <c r="U279" s="32"/>
      <c r="V279" s="503">
        <f>'[5]KIC20-2_light'!$I$986</f>
        <v>8.1396722312177663E-2</v>
      </c>
      <c r="W279" s="11">
        <v>36.879899999999999</v>
      </c>
      <c r="X279" s="11">
        <v>22.967099999999999</v>
      </c>
      <c r="Y279" s="11">
        <v>53.383780000000002</v>
      </c>
      <c r="Z279" s="11">
        <v>1025.3710000000001</v>
      </c>
      <c r="AA279" s="11">
        <v>7.1864999999999997</v>
      </c>
      <c r="AB279" s="10">
        <v>103.599</v>
      </c>
      <c r="AC279" s="612"/>
      <c r="AD279" s="11">
        <v>0.35420000000000001</v>
      </c>
      <c r="AE279" s="11">
        <v>0.57569999999999999</v>
      </c>
      <c r="AF279" s="11">
        <v>36.8658</v>
      </c>
      <c r="AG279" s="11">
        <v>22.8858</v>
      </c>
      <c r="AH279" s="11">
        <v>53.279021</v>
      </c>
      <c r="AI279" s="11">
        <v>1025.3956000000001</v>
      </c>
      <c r="AJ279" s="11">
        <v>7.3960999999999997</v>
      </c>
      <c r="AK279" s="10">
        <v>106.461</v>
      </c>
      <c r="AL279" s="612"/>
      <c r="AM279" s="11">
        <v>0.33450000000000002</v>
      </c>
      <c r="AN279" s="11">
        <v>0.66820000000000002</v>
      </c>
      <c r="AO279" s="9">
        <v>7.8</v>
      </c>
    </row>
    <row r="280" spans="1:41" ht="15">
      <c r="A280" s="29" t="s">
        <v>364</v>
      </c>
      <c r="B280" s="33">
        <v>43850</v>
      </c>
      <c r="C280" s="511">
        <v>0.75449448553887011</v>
      </c>
      <c r="D280" s="643">
        <v>0.8</v>
      </c>
      <c r="E280" s="9">
        <v>1</v>
      </c>
      <c r="F280" s="116">
        <v>9.0299999999999998E-3</v>
      </c>
      <c r="G280" s="116">
        <v>4.97</v>
      </c>
      <c r="H280" s="116">
        <v>1.67</v>
      </c>
      <c r="I280" s="589" t="s">
        <v>348</v>
      </c>
      <c r="J280" s="643">
        <v>5</v>
      </c>
      <c r="K280" s="589" t="s">
        <v>349</v>
      </c>
      <c r="L280" s="587">
        <v>1</v>
      </c>
      <c r="M280" s="587">
        <v>11.3</v>
      </c>
      <c r="N280" s="587">
        <v>105</v>
      </c>
      <c r="O280" s="643">
        <v>11</v>
      </c>
      <c r="P280" s="643">
        <v>100</v>
      </c>
      <c r="Q280" s="643">
        <v>0.3</v>
      </c>
      <c r="R280" s="589" t="s">
        <v>326</v>
      </c>
      <c r="S280" s="589" t="s">
        <v>326</v>
      </c>
      <c r="T280" s="32"/>
      <c r="U280" s="32"/>
      <c r="V280" s="503">
        <v>6.9591713631183244E-2</v>
      </c>
      <c r="W280" s="11">
        <v>36.9191</v>
      </c>
      <c r="X280" s="11">
        <v>23.6752</v>
      </c>
      <c r="Y280" s="11">
        <v>54.202097999999999</v>
      </c>
      <c r="Z280" s="11">
        <v>1025.1946</v>
      </c>
      <c r="AA280" s="11">
        <v>7.5077999999999996</v>
      </c>
      <c r="AB280" s="10">
        <v>109.593</v>
      </c>
      <c r="AC280" s="612"/>
      <c r="AD280" s="11">
        <v>0.224</v>
      </c>
      <c r="AE280" s="11">
        <v>0.58709999999999996</v>
      </c>
      <c r="AF280" s="11">
        <v>36.916800000000002</v>
      </c>
      <c r="AG280" s="11">
        <v>23.6829</v>
      </c>
      <c r="AH280" s="11">
        <v>54.208548999999998</v>
      </c>
      <c r="AI280" s="11">
        <v>1025.2017000000001</v>
      </c>
      <c r="AJ280" s="11">
        <v>7.5656999999999996</v>
      </c>
      <c r="AK280" s="10">
        <v>110.45099999999999</v>
      </c>
      <c r="AL280" s="612"/>
      <c r="AM280" s="11">
        <v>0.1019</v>
      </c>
      <c r="AN280" s="11">
        <v>0.53520000000000001</v>
      </c>
      <c r="AO280" s="9">
        <v>7</v>
      </c>
    </row>
    <row r="281" spans="1:41" ht="15">
      <c r="A281" s="29" t="s">
        <v>364</v>
      </c>
      <c r="B281" s="33">
        <v>43858</v>
      </c>
      <c r="C281" s="511">
        <v>1.0923324461348403</v>
      </c>
      <c r="D281" s="643">
        <v>1.1000000000000001</v>
      </c>
      <c r="E281" s="9">
        <v>1</v>
      </c>
      <c r="F281" s="116">
        <v>0.8</v>
      </c>
      <c r="G281" s="116">
        <v>3.92</v>
      </c>
      <c r="H281" s="116">
        <v>1.03</v>
      </c>
      <c r="I281" s="589" t="s">
        <v>348</v>
      </c>
      <c r="J281" s="643">
        <v>4</v>
      </c>
      <c r="K281" s="589" t="s">
        <v>349</v>
      </c>
      <c r="L281" s="587">
        <v>1</v>
      </c>
      <c r="M281" s="587">
        <v>12.9</v>
      </c>
      <c r="N281" s="587">
        <v>101</v>
      </c>
      <c r="O281" s="643">
        <v>13</v>
      </c>
      <c r="P281" s="643">
        <v>100</v>
      </c>
      <c r="Q281" s="643">
        <v>0.4</v>
      </c>
      <c r="R281" s="589" t="s">
        <v>326</v>
      </c>
      <c r="S281" s="589" t="s">
        <v>326</v>
      </c>
      <c r="T281" s="32"/>
      <c r="U281" s="32"/>
      <c r="V281" s="503">
        <v>8.001734018602534E-2</v>
      </c>
      <c r="W281" s="11">
        <v>36.867400000000004</v>
      </c>
      <c r="X281" s="11">
        <v>24.853999999999999</v>
      </c>
      <c r="Y281" s="11">
        <v>55.417704999999998</v>
      </c>
      <c r="Z281" s="11">
        <v>1024.7991</v>
      </c>
      <c r="AA281" s="11">
        <v>7.8019999999999996</v>
      </c>
      <c r="AB281" s="10">
        <v>116.172</v>
      </c>
      <c r="AC281" s="11">
        <v>8.0540000000000003</v>
      </c>
      <c r="AD281" s="11">
        <v>0.29599999999999999</v>
      </c>
      <c r="AE281" s="11">
        <v>0.49299999999999999</v>
      </c>
      <c r="AF281" s="11">
        <v>36.867699999999999</v>
      </c>
      <c r="AG281" s="11">
        <v>24.8492</v>
      </c>
      <c r="AH281" s="11">
        <v>55.414126000000003</v>
      </c>
      <c r="AI281" s="11">
        <v>1024.8128999999999</v>
      </c>
      <c r="AJ281" s="11">
        <v>7.8223000000000003</v>
      </c>
      <c r="AK281" s="10">
        <v>116.465</v>
      </c>
      <c r="AL281" s="11">
        <v>8.0540000000000003</v>
      </c>
      <c r="AM281" s="11">
        <v>0.27889999999999998</v>
      </c>
      <c r="AN281" s="11">
        <v>0.5786</v>
      </c>
      <c r="AO281" s="9">
        <v>10.199999999999999</v>
      </c>
    </row>
    <row r="282" spans="1:41" ht="15">
      <c r="A282" s="29" t="s">
        <v>364</v>
      </c>
      <c r="B282" s="33">
        <v>43864</v>
      </c>
      <c r="C282" s="511">
        <v>1.4085485336946697</v>
      </c>
      <c r="D282" s="643">
        <v>1.4</v>
      </c>
      <c r="E282" s="9">
        <v>1</v>
      </c>
      <c r="F282" s="116">
        <v>1.4</v>
      </c>
      <c r="G282" s="116">
        <v>3.32</v>
      </c>
      <c r="H282" s="116">
        <v>3.05</v>
      </c>
      <c r="I282" s="589" t="s">
        <v>348</v>
      </c>
      <c r="J282" s="643">
        <v>3</v>
      </c>
      <c r="K282" s="643">
        <v>3</v>
      </c>
      <c r="L282" s="587">
        <v>1</v>
      </c>
      <c r="M282" s="587">
        <v>13</v>
      </c>
      <c r="N282" s="587">
        <v>107</v>
      </c>
      <c r="O282" s="643">
        <v>13</v>
      </c>
      <c r="P282" s="643">
        <v>110</v>
      </c>
      <c r="Q282" s="643">
        <v>0.2</v>
      </c>
      <c r="R282" s="589" t="s">
        <v>326</v>
      </c>
      <c r="S282" s="589" t="s">
        <v>326</v>
      </c>
      <c r="T282" s="32"/>
      <c r="U282" s="32"/>
      <c r="V282" s="503">
        <f>'[7]KIC20-5_light'!$I$1473</f>
        <v>7.8661742696167034E-2</v>
      </c>
      <c r="W282" s="11">
        <v>36.880899999999997</v>
      </c>
      <c r="X282" s="11">
        <v>23.098600000000001</v>
      </c>
      <c r="Y282" s="11">
        <v>53.527276000000001</v>
      </c>
      <c r="Z282" s="11">
        <v>1025.3338000000001</v>
      </c>
      <c r="AA282" s="11">
        <v>7.1047000000000002</v>
      </c>
      <c r="AB282" s="10">
        <v>102.655</v>
      </c>
      <c r="AC282" s="11">
        <v>8.2279999999999998</v>
      </c>
      <c r="AD282" s="11">
        <v>0.30449999999999999</v>
      </c>
      <c r="AE282" s="11">
        <v>0.55220000000000002</v>
      </c>
      <c r="AF282" s="11">
        <v>36.8812</v>
      </c>
      <c r="AG282" s="11">
        <v>23.096599999999999</v>
      </c>
      <c r="AH282" s="11">
        <v>53.526688</v>
      </c>
      <c r="AI282" s="11">
        <v>1025.3462999999999</v>
      </c>
      <c r="AJ282" s="11">
        <v>7.22</v>
      </c>
      <c r="AK282" s="10">
        <v>104.31699999999999</v>
      </c>
      <c r="AL282" s="11">
        <v>8.2289999999999992</v>
      </c>
      <c r="AM282" s="11">
        <v>0.2596</v>
      </c>
      <c r="AN282" s="11">
        <v>0.57150000000000001</v>
      </c>
      <c r="AO282" s="9">
        <v>10.3</v>
      </c>
    </row>
    <row r="283" spans="1:41" ht="15">
      <c r="A283" s="29" t="s">
        <v>364</v>
      </c>
      <c r="B283" s="33">
        <v>43871</v>
      </c>
      <c r="C283" s="511">
        <v>0.85991030191435436</v>
      </c>
      <c r="D283" s="643">
        <v>0.9</v>
      </c>
      <c r="E283" s="9">
        <v>1</v>
      </c>
      <c r="F283" s="116">
        <v>1.93</v>
      </c>
      <c r="G283" s="116">
        <v>4.29</v>
      </c>
      <c r="H283" s="116">
        <v>3.96</v>
      </c>
      <c r="I283" s="589" t="s">
        <v>348</v>
      </c>
      <c r="J283" s="643">
        <v>4</v>
      </c>
      <c r="K283" s="643">
        <v>4</v>
      </c>
      <c r="L283" s="587">
        <v>1</v>
      </c>
      <c r="M283" s="587">
        <v>13.6</v>
      </c>
      <c r="N283" s="587">
        <v>111</v>
      </c>
      <c r="O283" s="643">
        <v>14</v>
      </c>
      <c r="P283" s="643">
        <v>110</v>
      </c>
      <c r="Q283" s="643">
        <v>0.4</v>
      </c>
      <c r="R283" s="589" t="s">
        <v>326</v>
      </c>
      <c r="S283" s="589" t="s">
        <v>326</v>
      </c>
      <c r="T283" s="32"/>
      <c r="U283" s="32"/>
      <c r="V283" s="503">
        <f>'[8]KIC20-6_light'!$I$1377</f>
        <v>7.8818414569001141E-2</v>
      </c>
      <c r="W283" s="11">
        <v>36.695500000000003</v>
      </c>
      <c r="X283" s="11">
        <v>23.444700000000001</v>
      </c>
      <c r="Y283" s="11">
        <v>53.661622000000001</v>
      </c>
      <c r="Z283" s="11">
        <v>1025.0911000000001</v>
      </c>
      <c r="AA283" s="11">
        <v>6.7679999999999998</v>
      </c>
      <c r="AB283" s="10">
        <v>98.272999999999996</v>
      </c>
      <c r="AC283" s="11">
        <v>8.2189999999999994</v>
      </c>
      <c r="AD283" s="11">
        <v>0.49380000000000002</v>
      </c>
      <c r="AE283" s="11">
        <v>0.75109999999999999</v>
      </c>
      <c r="AF283" s="11">
        <v>36.706499999999998</v>
      </c>
      <c r="AG283" s="11">
        <v>23.396000000000001</v>
      </c>
      <c r="AH283" s="11">
        <v>53.624541999999998</v>
      </c>
      <c r="AI283" s="11">
        <v>1025.1253999999999</v>
      </c>
      <c r="AJ283" s="11">
        <v>6.9985999999999997</v>
      </c>
      <c r="AK283" s="10">
        <v>101.54300000000001</v>
      </c>
      <c r="AL283" s="11">
        <v>8.2260000000000009</v>
      </c>
      <c r="AM283" s="11">
        <v>0.31740000000000002</v>
      </c>
      <c r="AN283" s="11">
        <v>0.63070000000000004</v>
      </c>
      <c r="AO283" s="9"/>
    </row>
    <row r="284" spans="1:41" ht="15">
      <c r="A284" s="29" t="s">
        <v>364</v>
      </c>
      <c r="B284" s="33">
        <v>43878</v>
      </c>
      <c r="C284" s="511">
        <v>0.94664475730682196</v>
      </c>
      <c r="D284" s="643">
        <v>0.9</v>
      </c>
      <c r="E284" s="9">
        <v>1</v>
      </c>
      <c r="F284" s="116">
        <v>0.34699999999999998</v>
      </c>
      <c r="G284" s="116">
        <v>3.98</v>
      </c>
      <c r="H284" s="116">
        <v>2.96</v>
      </c>
      <c r="I284" s="589" t="s">
        <v>348</v>
      </c>
      <c r="J284" s="643">
        <v>4</v>
      </c>
      <c r="K284" s="643">
        <v>3</v>
      </c>
      <c r="L284" s="587">
        <v>1</v>
      </c>
      <c r="M284" s="587">
        <v>13.7</v>
      </c>
      <c r="N284" s="587">
        <v>122</v>
      </c>
      <c r="O284" s="643">
        <v>14</v>
      </c>
      <c r="P284" s="643">
        <v>120</v>
      </c>
      <c r="Q284" s="643">
        <v>0.7</v>
      </c>
      <c r="R284" s="589" t="s">
        <v>326</v>
      </c>
      <c r="S284" s="589" t="s">
        <v>326</v>
      </c>
      <c r="T284" s="32"/>
      <c r="U284" s="32"/>
      <c r="V284" s="503">
        <f>'[9]KIC20-7_light'!$I$1233</f>
        <v>0.10582448852079003</v>
      </c>
      <c r="W284" s="11">
        <v>36.889000000000003</v>
      </c>
      <c r="X284" s="11">
        <v>24.113700000000001</v>
      </c>
      <c r="Y284" s="11">
        <v>54.639389999999999</v>
      </c>
      <c r="Z284" s="11">
        <v>1025.0399</v>
      </c>
      <c r="AA284" s="11">
        <v>7.2512999999999996</v>
      </c>
      <c r="AB284" s="10">
        <v>106.631</v>
      </c>
      <c r="AC284" s="11">
        <v>8.2110000000000003</v>
      </c>
      <c r="AD284" s="11">
        <v>0.60860000000000003</v>
      </c>
      <c r="AE284" s="11">
        <v>0.81989999999999996</v>
      </c>
      <c r="AF284" s="11">
        <v>36.890099999999997</v>
      </c>
      <c r="AG284" s="11">
        <v>24.122499999999999</v>
      </c>
      <c r="AH284" s="11">
        <v>54.651795</v>
      </c>
      <c r="AI284" s="11">
        <v>1025.0514000000001</v>
      </c>
      <c r="AJ284" s="11">
        <v>7.2832999999999997</v>
      </c>
      <c r="AK284" s="10">
        <v>107.11799999999999</v>
      </c>
      <c r="AL284" s="11">
        <v>8.2110000000000003</v>
      </c>
      <c r="AM284" s="11">
        <v>0.56279999999999997</v>
      </c>
      <c r="AN284" s="11">
        <v>0.86539999999999995</v>
      </c>
      <c r="AO284" s="9"/>
    </row>
    <row r="285" spans="1:41" ht="15">
      <c r="A285" s="29" t="s">
        <v>364</v>
      </c>
      <c r="B285" s="33">
        <v>43885</v>
      </c>
      <c r="C285" s="511">
        <v>2.025201114179267</v>
      </c>
      <c r="D285" s="643">
        <v>2</v>
      </c>
      <c r="E285" s="9">
        <v>1</v>
      </c>
      <c r="F285" s="116">
        <v>1.52</v>
      </c>
      <c r="G285" s="116">
        <v>5.05</v>
      </c>
      <c r="H285" s="116">
        <v>0.79400000000000004</v>
      </c>
      <c r="I285" s="589" t="s">
        <v>348</v>
      </c>
      <c r="J285" s="643">
        <v>5</v>
      </c>
      <c r="K285" s="589" t="s">
        <v>349</v>
      </c>
      <c r="L285" s="587">
        <v>1</v>
      </c>
      <c r="M285" s="587">
        <v>14.2</v>
      </c>
      <c r="N285" s="587">
        <v>116</v>
      </c>
      <c r="O285" s="643">
        <v>14</v>
      </c>
      <c r="P285" s="643">
        <v>120</v>
      </c>
      <c r="Q285" s="643">
        <v>0.4</v>
      </c>
      <c r="R285" s="589" t="s">
        <v>326</v>
      </c>
      <c r="S285" s="589" t="s">
        <v>326</v>
      </c>
      <c r="T285" s="32"/>
      <c r="U285" s="32"/>
      <c r="V285" s="503">
        <f>'[10]KIC20-8_lights'!$I$1068</f>
        <v>0.11226986280995389</v>
      </c>
      <c r="W285" s="534">
        <v>37.098200000000006</v>
      </c>
      <c r="X285" s="534">
        <v>23.944299999999998</v>
      </c>
      <c r="Y285" s="534">
        <v>54.729071000000005</v>
      </c>
      <c r="Z285" s="534">
        <v>1025.2505000000001</v>
      </c>
      <c r="AA285" s="534">
        <v>6.7771999999999997</v>
      </c>
      <c r="AB285" s="506">
        <v>99.49</v>
      </c>
      <c r="AC285" s="534">
        <v>8.1580000000000013</v>
      </c>
      <c r="AD285" s="534">
        <v>0.186</v>
      </c>
      <c r="AE285" s="534">
        <v>0.63460000000000005</v>
      </c>
      <c r="AF285" s="11">
        <v>37.110199999999999</v>
      </c>
      <c r="AG285" s="11">
        <v>23.749500000000001</v>
      </c>
      <c r="AH285" s="11">
        <v>54.533175</v>
      </c>
      <c r="AI285" s="11">
        <v>1025.3290999999999</v>
      </c>
      <c r="AJ285" s="11">
        <v>6.6017999999999999</v>
      </c>
      <c r="AK285" s="10">
        <v>96.596999999999994</v>
      </c>
      <c r="AL285" s="11">
        <v>8.1440000000000001</v>
      </c>
      <c r="AM285" s="11">
        <v>0.05</v>
      </c>
      <c r="AN285" s="11">
        <v>0.60680000000000001</v>
      </c>
      <c r="AO285" s="11">
        <v>8.4</v>
      </c>
    </row>
    <row r="286" spans="1:41" ht="15">
      <c r="A286" s="29" t="s">
        <v>364</v>
      </c>
      <c r="B286" s="33">
        <v>43892</v>
      </c>
      <c r="C286" s="511">
        <v>1.6905080299448672</v>
      </c>
      <c r="D286" s="643">
        <v>1.7</v>
      </c>
      <c r="E286" s="9">
        <v>1</v>
      </c>
      <c r="F286" s="116">
        <v>1.41</v>
      </c>
      <c r="G286" s="116">
        <v>5.72</v>
      </c>
      <c r="H286" s="116">
        <v>3.03</v>
      </c>
      <c r="I286" s="589" t="s">
        <v>348</v>
      </c>
      <c r="J286" s="643">
        <v>6</v>
      </c>
      <c r="K286" s="643">
        <v>3</v>
      </c>
      <c r="L286" s="587">
        <v>1</v>
      </c>
      <c r="M286" s="587">
        <v>14.2</v>
      </c>
      <c r="N286" s="587">
        <v>99.4</v>
      </c>
      <c r="O286" s="643">
        <v>14</v>
      </c>
      <c r="P286" s="643">
        <v>100</v>
      </c>
      <c r="Q286" s="643">
        <v>0.6</v>
      </c>
      <c r="R286" s="589" t="s">
        <v>326</v>
      </c>
      <c r="S286" s="589" t="s">
        <v>326</v>
      </c>
      <c r="T286" s="32"/>
      <c r="U286" s="32"/>
      <c r="V286" s="503">
        <f>'[11]KIC20-9_light'!$I$864</f>
        <v>8.0837137982820439E-2</v>
      </c>
      <c r="W286" s="11">
        <v>36.565399999999997</v>
      </c>
      <c r="X286" s="11">
        <v>22.734200000000001</v>
      </c>
      <c r="Y286" s="11">
        <v>52.729700000000001</v>
      </c>
      <c r="Z286" s="11">
        <v>1025.1999000000001</v>
      </c>
      <c r="AA286" s="11">
        <v>7.2590000000000003</v>
      </c>
      <c r="AB286" s="10">
        <v>104.029</v>
      </c>
      <c r="AC286" s="11">
        <v>8.1630000000000003</v>
      </c>
      <c r="AD286" s="11">
        <v>0.4143</v>
      </c>
      <c r="AE286" s="11">
        <v>0.6925</v>
      </c>
      <c r="AF286" s="11">
        <v>36.543700000000001</v>
      </c>
      <c r="AG286" s="11">
        <v>22.763300000000001</v>
      </c>
      <c r="AH286" s="11">
        <v>52.734426999999997</v>
      </c>
      <c r="AI286" s="11">
        <v>1025.1881000000001</v>
      </c>
      <c r="AJ286" s="11">
        <v>7.2836999999999996</v>
      </c>
      <c r="AK286" s="10">
        <v>104.423</v>
      </c>
      <c r="AL286" s="11">
        <v>8.173</v>
      </c>
      <c r="AM286" s="11">
        <v>0.36849999999999999</v>
      </c>
      <c r="AN286" s="11">
        <v>0.76459999999999995</v>
      </c>
      <c r="AO286" s="9">
        <v>5.0999999999999996</v>
      </c>
    </row>
    <row r="287" spans="1:41" ht="15">
      <c r="A287" s="29" t="s">
        <v>364</v>
      </c>
      <c r="B287" s="33">
        <v>43899</v>
      </c>
      <c r="C287" s="532">
        <v>1.0120957583517358</v>
      </c>
      <c r="D287" s="643">
        <v>1</v>
      </c>
      <c r="E287" s="9">
        <v>1</v>
      </c>
      <c r="F287" s="116">
        <v>0.36</v>
      </c>
      <c r="G287" s="116">
        <v>5.25</v>
      </c>
      <c r="H287" s="116">
        <v>1.69</v>
      </c>
      <c r="I287" s="589" t="s">
        <v>348</v>
      </c>
      <c r="J287" s="643">
        <v>5</v>
      </c>
      <c r="K287" s="589" t="s">
        <v>349</v>
      </c>
      <c r="L287" s="587">
        <v>1</v>
      </c>
      <c r="M287" s="587">
        <v>11.8</v>
      </c>
      <c r="N287" s="587">
        <v>91.1</v>
      </c>
      <c r="O287" s="643">
        <v>12</v>
      </c>
      <c r="P287" s="643">
        <v>90</v>
      </c>
      <c r="Q287" s="643">
        <v>0.9</v>
      </c>
      <c r="R287" s="589" t="s">
        <v>326</v>
      </c>
      <c r="S287" s="643">
        <v>0.2</v>
      </c>
      <c r="T287" s="32"/>
      <c r="U287" s="32"/>
      <c r="V287" s="503">
        <f>'[12]KIC20-10 light'!$I$715</f>
        <v>9.5432601261636441E-2</v>
      </c>
      <c r="W287" s="11">
        <v>36.7744</v>
      </c>
      <c r="X287" s="11">
        <v>23.487500000000001</v>
      </c>
      <c r="Y287" s="11">
        <v>53.810287000000002</v>
      </c>
      <c r="Z287" s="11">
        <v>1025.1387</v>
      </c>
      <c r="AA287" s="11">
        <v>7.2104999999999997</v>
      </c>
      <c r="AB287" s="10">
        <v>104.824</v>
      </c>
      <c r="AC287" s="11">
        <v>8.173</v>
      </c>
      <c r="AD287" s="11">
        <v>0.1426</v>
      </c>
      <c r="AE287" s="11">
        <v>0.90239999999999998</v>
      </c>
      <c r="AF287" s="11">
        <v>36.857900000000001</v>
      </c>
      <c r="AG287" s="11">
        <v>23.358000000000001</v>
      </c>
      <c r="AH287" s="11">
        <v>53.779746000000003</v>
      </c>
      <c r="AI287" s="11">
        <v>1025.2530999999999</v>
      </c>
      <c r="AJ287" s="11">
        <v>6.7919999999999998</v>
      </c>
      <c r="AK287" s="10">
        <v>98.566000000000003</v>
      </c>
      <c r="AL287" s="11">
        <v>8.1609999999999996</v>
      </c>
      <c r="AM287" s="11">
        <v>0.13250000000000001</v>
      </c>
      <c r="AN287" s="11">
        <v>1.1131</v>
      </c>
      <c r="AO287" s="9">
        <v>6.6</v>
      </c>
    </row>
    <row r="288" spans="1:41" ht="15">
      <c r="A288" s="29" t="s">
        <v>364</v>
      </c>
      <c r="B288" s="33">
        <v>43906</v>
      </c>
      <c r="C288" s="532">
        <v>1.3575182855541459</v>
      </c>
      <c r="D288" s="643">
        <v>1.4</v>
      </c>
      <c r="E288" s="9">
        <v>1</v>
      </c>
      <c r="F288" s="116">
        <v>-0.69799999999999995</v>
      </c>
      <c r="G288" s="116">
        <v>3.65</v>
      </c>
      <c r="H288" s="116">
        <v>1.23</v>
      </c>
      <c r="I288" s="589" t="s">
        <v>348</v>
      </c>
      <c r="J288" s="643">
        <v>4</v>
      </c>
      <c r="K288" s="589" t="s">
        <v>349</v>
      </c>
      <c r="L288" s="587">
        <v>1</v>
      </c>
      <c r="M288" s="587">
        <v>15.6</v>
      </c>
      <c r="N288" s="587">
        <v>118</v>
      </c>
      <c r="O288" s="643">
        <v>16</v>
      </c>
      <c r="P288" s="643">
        <v>120</v>
      </c>
      <c r="Q288" s="643">
        <v>0.7</v>
      </c>
      <c r="R288" s="589" t="s">
        <v>326</v>
      </c>
      <c r="S288" s="643">
        <v>0.1</v>
      </c>
      <c r="T288" s="32"/>
      <c r="U288" s="32"/>
      <c r="V288" s="503">
        <f>'[13]KIC20-11_LIght'!$I$1201</f>
        <v>7.5771546877224052E-2</v>
      </c>
      <c r="W288" s="11">
        <v>37.0501</v>
      </c>
      <c r="X288" s="11">
        <v>23.741099999999999</v>
      </c>
      <c r="Y288" s="11">
        <v>54.444181</v>
      </c>
      <c r="Z288" s="11">
        <v>1025.2726</v>
      </c>
      <c r="AA288" s="11">
        <v>6.5075000000000003</v>
      </c>
      <c r="AB288" s="10">
        <v>95.171000000000006</v>
      </c>
      <c r="AC288" s="11">
        <v>8.1549999999999994</v>
      </c>
      <c r="AD288" s="11">
        <v>0.14460000000000001</v>
      </c>
      <c r="AE288" s="11">
        <v>0.75129999999999997</v>
      </c>
      <c r="AF288" s="11">
        <v>37.041499999999999</v>
      </c>
      <c r="AG288" s="11">
        <v>23.523499999999999</v>
      </c>
      <c r="AH288" s="11">
        <v>54.197519999999997</v>
      </c>
      <c r="AI288" s="11">
        <v>1025.3453999999999</v>
      </c>
      <c r="AJ288" s="11">
        <v>6.9543999999999997</v>
      </c>
      <c r="AK288" s="10">
        <v>101.32</v>
      </c>
      <c r="AL288" s="11">
        <v>8.1739999999999995</v>
      </c>
      <c r="AM288" s="11">
        <v>0.21540000000000001</v>
      </c>
      <c r="AN288" s="11">
        <v>0.80669999999999997</v>
      </c>
      <c r="AO288" s="9">
        <v>9.9</v>
      </c>
    </row>
    <row r="289" spans="1:41" ht="15">
      <c r="A289" s="29" t="s">
        <v>364</v>
      </c>
      <c r="B289" s="33">
        <v>43920</v>
      </c>
      <c r="C289" s="532">
        <v>2.603362766015171</v>
      </c>
      <c r="D289" s="643">
        <v>2.6</v>
      </c>
      <c r="E289" s="9">
        <v>1</v>
      </c>
      <c r="F289" s="116">
        <v>2.36</v>
      </c>
      <c r="G289" s="116">
        <v>5.87</v>
      </c>
      <c r="H289" s="116">
        <v>3.47</v>
      </c>
      <c r="I289" s="589" t="s">
        <v>348</v>
      </c>
      <c r="J289" s="643">
        <v>6</v>
      </c>
      <c r="K289" s="643">
        <v>3</v>
      </c>
      <c r="L289" s="587">
        <v>1</v>
      </c>
      <c r="M289" s="587">
        <v>13.6</v>
      </c>
      <c r="N289" s="587">
        <v>104</v>
      </c>
      <c r="O289" s="643">
        <v>14</v>
      </c>
      <c r="P289" s="643">
        <v>100</v>
      </c>
      <c r="Q289" s="643">
        <v>0.8</v>
      </c>
      <c r="R289" s="589" t="s">
        <v>326</v>
      </c>
      <c r="S289" s="589" t="s">
        <v>326</v>
      </c>
      <c r="T289" s="32"/>
      <c r="U289" s="32"/>
      <c r="V289" s="503">
        <f>'[14]KIC20-12_light'!$I$655</f>
        <v>0.1064551501434932</v>
      </c>
      <c r="W289" s="11">
        <v>36.421999999999997</v>
      </c>
      <c r="X289" s="11">
        <v>22.377600000000001</v>
      </c>
      <c r="Y289" s="11">
        <v>52.165427999999999</v>
      </c>
      <c r="Z289" s="11">
        <v>1025.1931999999999</v>
      </c>
      <c r="AA289" s="11">
        <v>6.4581</v>
      </c>
      <c r="AB289" s="10">
        <v>91.897000000000006</v>
      </c>
      <c r="AC289" s="11">
        <v>8.1780000000000008</v>
      </c>
      <c r="AD289" s="11">
        <v>0.2379</v>
      </c>
      <c r="AE289" s="11">
        <v>0.92449999999999999</v>
      </c>
      <c r="AF289" s="11">
        <v>36.526400000000002</v>
      </c>
      <c r="AG289" s="11">
        <v>21.9009</v>
      </c>
      <c r="AH289" s="11">
        <v>51.790770000000002</v>
      </c>
      <c r="AI289" s="11">
        <v>1025.4217000000001</v>
      </c>
      <c r="AJ289" s="11">
        <v>6.5603999999999996</v>
      </c>
      <c r="AK289" s="10">
        <v>92.626999999999995</v>
      </c>
      <c r="AL289" s="11">
        <v>8.1649999999999991</v>
      </c>
      <c r="AM289" s="11">
        <v>0.17230000000000001</v>
      </c>
      <c r="AN289" s="11">
        <v>1.0209999999999999</v>
      </c>
      <c r="AO289" s="9">
        <v>6.2</v>
      </c>
    </row>
    <row r="290" spans="1:41" ht="15">
      <c r="A290" s="29" t="s">
        <v>292</v>
      </c>
      <c r="B290" s="33">
        <v>43801</v>
      </c>
      <c r="C290" s="511">
        <v>0.51448375555125803</v>
      </c>
      <c r="D290" s="643">
        <v>0.5</v>
      </c>
      <c r="E290" s="31">
        <v>1</v>
      </c>
      <c r="F290" s="9">
        <v>0.247</v>
      </c>
      <c r="G290" s="9">
        <v>2.2799999999999998</v>
      </c>
      <c r="H290" s="9">
        <v>0.754</v>
      </c>
      <c r="I290" s="589" t="s">
        <v>348</v>
      </c>
      <c r="J290" s="643">
        <v>2</v>
      </c>
      <c r="K290" s="589" t="s">
        <v>349</v>
      </c>
      <c r="L290" s="587">
        <v>1</v>
      </c>
      <c r="M290" s="587">
        <v>12.5</v>
      </c>
      <c r="N290" s="587">
        <v>188</v>
      </c>
      <c r="O290" s="643">
        <v>12</v>
      </c>
      <c r="P290" s="643">
        <v>190</v>
      </c>
      <c r="Q290" s="643">
        <v>0.4</v>
      </c>
      <c r="R290" s="589" t="s">
        <v>326</v>
      </c>
      <c r="S290" s="589" t="s">
        <v>326</v>
      </c>
      <c r="T290" s="643">
        <v>1.1000000000000001</v>
      </c>
      <c r="U290" s="643">
        <v>0.11</v>
      </c>
      <c r="V290" s="503">
        <f>'[1]KIC19-13_light'!$I$1121</f>
        <v>8.2545165397437364E-2</v>
      </c>
      <c r="W290" s="11">
        <v>36.189900000000002</v>
      </c>
      <c r="X290" s="11">
        <v>22.5274</v>
      </c>
      <c r="Y290" s="11">
        <v>52.028967999999999</v>
      </c>
      <c r="Z290" s="11">
        <v>1024.9740999999999</v>
      </c>
      <c r="AA290" s="11">
        <v>7.9512</v>
      </c>
      <c r="AB290" s="10">
        <v>113.29</v>
      </c>
      <c r="AC290" s="11">
        <v>8.2129999999999992</v>
      </c>
      <c r="AD290" s="11">
        <v>0.75449999999999995</v>
      </c>
      <c r="AE290" s="11">
        <v>1.6868000000000001</v>
      </c>
      <c r="AF290" s="11">
        <v>36.187899999999999</v>
      </c>
      <c r="AG290" s="11">
        <v>22.520900000000001</v>
      </c>
      <c r="AH290" s="11">
        <v>52.019818000000001</v>
      </c>
      <c r="AI290" s="11">
        <v>1024.9773</v>
      </c>
      <c r="AJ290" s="11">
        <v>7.9206000000000003</v>
      </c>
      <c r="AK290" s="10">
        <v>112.839</v>
      </c>
      <c r="AL290" s="11">
        <v>8.2129999999999992</v>
      </c>
      <c r="AM290" s="11">
        <v>0.79449999999999998</v>
      </c>
      <c r="AN290" s="11">
        <v>1.6249</v>
      </c>
      <c r="AO290" s="9">
        <v>8.1999999999999993</v>
      </c>
    </row>
    <row r="291" spans="1:41" ht="15">
      <c r="A291" s="29" t="s">
        <v>292</v>
      </c>
      <c r="B291" s="33">
        <v>43808</v>
      </c>
      <c r="C291" s="511">
        <v>0.46116125159863292</v>
      </c>
      <c r="D291" s="589" t="s">
        <v>350</v>
      </c>
      <c r="E291" s="9">
        <v>1</v>
      </c>
      <c r="F291" s="116">
        <v>0.40899999999999997</v>
      </c>
      <c r="G291" s="116">
        <v>1.88</v>
      </c>
      <c r="H291" s="116">
        <v>0.66200000000000003</v>
      </c>
      <c r="I291" s="589" t="s">
        <v>348</v>
      </c>
      <c r="J291" s="589" t="s">
        <v>349</v>
      </c>
      <c r="K291" s="589" t="s">
        <v>349</v>
      </c>
      <c r="L291" s="587">
        <v>1</v>
      </c>
      <c r="M291" s="516">
        <v>14.5</v>
      </c>
      <c r="N291" s="516">
        <v>144</v>
      </c>
      <c r="O291" s="643">
        <v>14</v>
      </c>
      <c r="P291" s="643">
        <v>140</v>
      </c>
      <c r="Q291" s="643">
        <v>0.5</v>
      </c>
      <c r="R291" s="589" t="s">
        <v>326</v>
      </c>
      <c r="S291" s="589" t="s">
        <v>326</v>
      </c>
      <c r="T291" s="643">
        <v>1.7</v>
      </c>
      <c r="U291" s="643">
        <v>0.13</v>
      </c>
      <c r="V291" s="503">
        <f>'[2]KIC19-14_light'!$I$1340</f>
        <v>9.1022652567513421E-2</v>
      </c>
      <c r="W291" s="11">
        <v>36.330800000000004</v>
      </c>
      <c r="X291" s="11">
        <v>22.737200000000001</v>
      </c>
      <c r="Y291" s="11">
        <v>52.432347</v>
      </c>
      <c r="Z291" s="11">
        <v>1025.0207</v>
      </c>
      <c r="AA291" s="11">
        <v>7.3582000000000001</v>
      </c>
      <c r="AB291" s="10">
        <v>105.313</v>
      </c>
      <c r="AC291" s="11">
        <v>8.2669999999999995</v>
      </c>
      <c r="AD291" s="11">
        <v>0.17269999999999999</v>
      </c>
      <c r="AE291" s="11">
        <v>1.2779</v>
      </c>
      <c r="AF291" s="11">
        <v>36.331000000000003</v>
      </c>
      <c r="AG291" s="11">
        <v>22.735900000000001</v>
      </c>
      <c r="AH291" s="11">
        <v>52.431755000000003</v>
      </c>
      <c r="AI291" s="11">
        <v>1025.0263</v>
      </c>
      <c r="AJ291" s="11">
        <v>7.4911000000000003</v>
      </c>
      <c r="AK291" s="10">
        <v>107.212</v>
      </c>
      <c r="AL291" s="11">
        <v>8.2750000000000004</v>
      </c>
      <c r="AM291" s="11">
        <v>0.21920000000000001</v>
      </c>
      <c r="AN291" s="11">
        <v>0.99129999999999996</v>
      </c>
      <c r="AO291" s="11">
        <v>6.6</v>
      </c>
    </row>
    <row r="292" spans="1:41" ht="15">
      <c r="A292" s="29" t="s">
        <v>292</v>
      </c>
      <c r="B292" s="33">
        <v>43815</v>
      </c>
      <c r="C292" s="511">
        <v>0.86644976768616588</v>
      </c>
      <c r="D292" s="643">
        <v>0.9</v>
      </c>
      <c r="E292" s="9">
        <v>1</v>
      </c>
      <c r="F292" s="116">
        <v>1.1499999999999999</v>
      </c>
      <c r="G292" s="116">
        <v>4.22</v>
      </c>
      <c r="H292" s="116">
        <v>1.4</v>
      </c>
      <c r="I292" s="589" t="s">
        <v>348</v>
      </c>
      <c r="J292" s="643">
        <v>4</v>
      </c>
      <c r="K292" s="589" t="s">
        <v>349</v>
      </c>
      <c r="L292" s="587">
        <v>1</v>
      </c>
      <c r="M292" s="587">
        <v>16</v>
      </c>
      <c r="N292" s="587">
        <v>134</v>
      </c>
      <c r="O292" s="643">
        <v>16</v>
      </c>
      <c r="P292" s="643">
        <v>130</v>
      </c>
      <c r="Q292" s="643">
        <v>1.2</v>
      </c>
      <c r="R292" s="589" t="s">
        <v>326</v>
      </c>
      <c r="S292" s="643">
        <v>0.3</v>
      </c>
      <c r="T292" s="643">
        <v>1.1000000000000001</v>
      </c>
      <c r="U292" s="643">
        <v>0.16</v>
      </c>
      <c r="V292" s="503">
        <f>'[15]KIC19-15_light'!$I$1161</f>
        <v>9.2440683944997853E-2</v>
      </c>
      <c r="W292" s="11">
        <v>36.298099999999998</v>
      </c>
      <c r="X292" s="11">
        <v>24.2364</v>
      </c>
      <c r="Y292" s="11">
        <v>53.993785000000003</v>
      </c>
      <c r="Z292" s="11">
        <v>1024.5545999999999</v>
      </c>
      <c r="AA292" s="11">
        <v>7.3067000000000002</v>
      </c>
      <c r="AB292" s="10">
        <v>107.307</v>
      </c>
      <c r="AC292" s="11">
        <v>8.1359999999999992</v>
      </c>
      <c r="AD292" s="11">
        <v>0.1603</v>
      </c>
      <c r="AE292" s="11">
        <v>1.0532999999999999</v>
      </c>
      <c r="AF292" s="11">
        <v>36.299399999999999</v>
      </c>
      <c r="AG292" s="11">
        <v>24.150500000000001</v>
      </c>
      <c r="AH292" s="11">
        <v>53.903846999999999</v>
      </c>
      <c r="AI292" s="11">
        <v>1024.5863999999999</v>
      </c>
      <c r="AJ292" s="11">
        <v>7.3186</v>
      </c>
      <c r="AK292" s="10">
        <v>107.324</v>
      </c>
      <c r="AL292" s="11">
        <v>8.1379999999999999</v>
      </c>
      <c r="AM292" s="11">
        <v>0.97350000000000003</v>
      </c>
      <c r="AN292" s="11">
        <v>3.1055999999999999</v>
      </c>
      <c r="AO292" s="11">
        <v>8</v>
      </c>
    </row>
    <row r="293" spans="1:41" ht="15">
      <c r="A293" s="29" t="s">
        <v>292</v>
      </c>
      <c r="B293" s="33">
        <v>43822</v>
      </c>
      <c r="C293" s="511">
        <v>0.7249371373648239</v>
      </c>
      <c r="D293" s="643">
        <v>0.7</v>
      </c>
      <c r="E293" s="9">
        <v>1</v>
      </c>
      <c r="F293" s="116">
        <v>0.95499999999999996</v>
      </c>
      <c r="G293" s="116">
        <v>3.99</v>
      </c>
      <c r="H293" s="116">
        <v>1.1299999999999999</v>
      </c>
      <c r="I293" s="589" t="s">
        <v>348</v>
      </c>
      <c r="J293" s="643">
        <v>4</v>
      </c>
      <c r="K293" s="589" t="s">
        <v>349</v>
      </c>
      <c r="L293" s="587">
        <v>1</v>
      </c>
      <c r="M293" s="587">
        <v>17.8</v>
      </c>
      <c r="N293" s="587">
        <v>163</v>
      </c>
      <c r="O293" s="643">
        <v>18</v>
      </c>
      <c r="P293" s="643">
        <v>160</v>
      </c>
      <c r="Q293" s="643">
        <v>1.7</v>
      </c>
      <c r="R293" s="643">
        <v>0.2</v>
      </c>
      <c r="S293" s="643">
        <v>0.3</v>
      </c>
      <c r="T293" s="643">
        <v>1.7</v>
      </c>
      <c r="U293" s="643">
        <v>0.21</v>
      </c>
      <c r="V293" s="503">
        <f>'[3]KIC19-16_LIGHT'!$I$1077</f>
        <v>0.10459518473872101</v>
      </c>
      <c r="W293" s="11">
        <v>36.429600000000001</v>
      </c>
      <c r="X293" s="11">
        <v>23.795400000000001</v>
      </c>
      <c r="Y293" s="11">
        <v>53.692942000000002</v>
      </c>
      <c r="Z293" s="11">
        <v>1024.7869000000001</v>
      </c>
      <c r="AA293" s="11">
        <v>6.5454999999999997</v>
      </c>
      <c r="AB293" s="10">
        <v>95.474000000000004</v>
      </c>
      <c r="AC293" s="11">
        <v>8.1630000000000003</v>
      </c>
      <c r="AD293" s="11">
        <v>0.43240000000000001</v>
      </c>
      <c r="AE293" s="11">
        <v>1.0801000000000001</v>
      </c>
      <c r="AF293" s="11">
        <v>36.429099999999998</v>
      </c>
      <c r="AG293" s="11">
        <v>23.791899999999998</v>
      </c>
      <c r="AH293" s="11">
        <v>53.689025000000001</v>
      </c>
      <c r="AI293" s="11">
        <v>1024.7918</v>
      </c>
      <c r="AJ293" s="11">
        <v>6.6193</v>
      </c>
      <c r="AK293" s="10">
        <v>96.543999999999997</v>
      </c>
      <c r="AL293" s="11">
        <v>8.1609999999999996</v>
      </c>
      <c r="AM293" s="11">
        <v>0.44550000000000001</v>
      </c>
      <c r="AN293" s="11">
        <v>1.1665000000000001</v>
      </c>
      <c r="AO293" s="9">
        <v>6</v>
      </c>
    </row>
    <row r="294" spans="1:41" ht="15">
      <c r="A294" s="29" t="s">
        <v>292</v>
      </c>
      <c r="B294" s="33">
        <v>43836</v>
      </c>
      <c r="C294" s="511">
        <v>1.0059703485963172</v>
      </c>
      <c r="D294" s="643">
        <v>1</v>
      </c>
      <c r="E294" s="31">
        <v>1</v>
      </c>
      <c r="F294" s="116">
        <v>2.04</v>
      </c>
      <c r="G294" s="116">
        <v>2.57</v>
      </c>
      <c r="H294" s="116">
        <v>2.2200000000000002</v>
      </c>
      <c r="I294" s="589" t="s">
        <v>348</v>
      </c>
      <c r="J294" s="643">
        <v>3</v>
      </c>
      <c r="K294" s="643">
        <v>2</v>
      </c>
      <c r="L294" s="587">
        <v>1</v>
      </c>
      <c r="M294" s="587">
        <v>17.100000000000001</v>
      </c>
      <c r="N294" s="587">
        <v>162</v>
      </c>
      <c r="O294" s="643">
        <v>17</v>
      </c>
      <c r="P294" s="643">
        <v>160</v>
      </c>
      <c r="Q294" s="643">
        <v>1.1000000000000001</v>
      </c>
      <c r="R294" s="589" t="s">
        <v>326</v>
      </c>
      <c r="S294" s="643">
        <v>0.2</v>
      </c>
      <c r="T294" s="643">
        <v>1.8</v>
      </c>
      <c r="U294" s="643">
        <v>0.2</v>
      </c>
      <c r="V294" s="503">
        <f>'[4]KIC20-1_light'!$I$1268</f>
        <v>0.1032762798826113</v>
      </c>
      <c r="W294" s="11">
        <v>37.022100000000002</v>
      </c>
      <c r="X294" s="11">
        <v>23.876899999999999</v>
      </c>
      <c r="Y294" s="11">
        <v>54.555847</v>
      </c>
      <c r="Z294" s="11">
        <v>1025.2112</v>
      </c>
      <c r="AA294" s="11">
        <v>7.3681999999999999</v>
      </c>
      <c r="AB294" s="10">
        <v>107.992</v>
      </c>
      <c r="AC294" s="11">
        <v>8.282</v>
      </c>
      <c r="AD294" s="11">
        <v>0.22220000000000001</v>
      </c>
      <c r="AE294" s="11">
        <v>1.0255000000000001</v>
      </c>
      <c r="AF294" s="11">
        <v>37.021999999999998</v>
      </c>
      <c r="AG294" s="11">
        <v>23.8139</v>
      </c>
      <c r="AH294" s="11">
        <v>54.487516999999997</v>
      </c>
      <c r="AI294" s="11">
        <v>1025.2344000000001</v>
      </c>
      <c r="AJ294" s="11">
        <v>7.4897</v>
      </c>
      <c r="AK294" s="10">
        <v>109.655</v>
      </c>
      <c r="AL294" s="11">
        <v>8.2729999999999997</v>
      </c>
      <c r="AM294" s="11">
        <v>0.18160000000000001</v>
      </c>
      <c r="AN294" s="11">
        <v>1.2569999999999999</v>
      </c>
      <c r="AO294" s="9">
        <v>6</v>
      </c>
    </row>
    <row r="295" spans="1:41" ht="15">
      <c r="A295" s="29" t="s">
        <v>292</v>
      </c>
      <c r="B295" s="33">
        <v>43843</v>
      </c>
      <c r="C295" s="511">
        <v>1.3102441736275585</v>
      </c>
      <c r="D295" s="643">
        <v>1.3</v>
      </c>
      <c r="E295" s="31">
        <v>1</v>
      </c>
      <c r="F295" s="116">
        <v>1.59</v>
      </c>
      <c r="G295" s="116">
        <v>2.83</v>
      </c>
      <c r="H295" s="116">
        <v>7.3899999999999993E-2</v>
      </c>
      <c r="I295" s="589" t="s">
        <v>348</v>
      </c>
      <c r="J295" s="643">
        <v>3</v>
      </c>
      <c r="K295" s="589" t="s">
        <v>349</v>
      </c>
      <c r="L295" s="587">
        <v>1</v>
      </c>
      <c r="M295" s="587">
        <v>19.399999999999999</v>
      </c>
      <c r="N295" s="587">
        <v>164</v>
      </c>
      <c r="O295" s="643">
        <v>19</v>
      </c>
      <c r="P295" s="643">
        <v>160</v>
      </c>
      <c r="Q295" s="643">
        <v>1.6</v>
      </c>
      <c r="R295" s="643">
        <v>0.1</v>
      </c>
      <c r="S295" s="643">
        <v>0.2</v>
      </c>
      <c r="T295" s="643">
        <v>2</v>
      </c>
      <c r="U295" s="643">
        <v>0.27</v>
      </c>
      <c r="V295" s="503">
        <f>'[5]KIC20-2_light'!$I$924</f>
        <v>0.11890575672073023</v>
      </c>
      <c r="W295" s="11">
        <v>37.135599999999997</v>
      </c>
      <c r="X295" s="11">
        <v>24.188700000000001</v>
      </c>
      <c r="Y295" s="11">
        <v>55.045161999999998</v>
      </c>
      <c r="Z295" s="11">
        <v>1025.2037</v>
      </c>
      <c r="AA295" s="11">
        <v>6.7100999999999997</v>
      </c>
      <c r="AB295" s="10">
        <v>98.94</v>
      </c>
      <c r="AC295" s="612"/>
      <c r="AD295" s="11">
        <v>0.36730000000000002</v>
      </c>
      <c r="AE295" s="11">
        <v>1.1707000000000001</v>
      </c>
      <c r="AF295" s="11">
        <v>37.132199999999997</v>
      </c>
      <c r="AG295" s="11">
        <v>24.174199999999999</v>
      </c>
      <c r="AH295" s="11">
        <v>55.025193000000002</v>
      </c>
      <c r="AI295" s="11">
        <v>1025.2094</v>
      </c>
      <c r="AJ295" s="11">
        <v>6.8209999999999997</v>
      </c>
      <c r="AK295" s="10">
        <v>100.548</v>
      </c>
      <c r="AL295" s="612"/>
      <c r="AM295" s="11">
        <v>0.62109999999999999</v>
      </c>
      <c r="AN295" s="11">
        <v>1.5149999999999999</v>
      </c>
      <c r="AO295" s="9">
        <v>5</v>
      </c>
    </row>
    <row r="296" spans="1:41" ht="15">
      <c r="A296" s="29" t="s">
        <v>292</v>
      </c>
      <c r="B296" s="33">
        <v>43850</v>
      </c>
      <c r="C296" s="511">
        <v>0.40146339373501783</v>
      </c>
      <c r="D296" s="589" t="s">
        <v>350</v>
      </c>
      <c r="E296" s="9">
        <v>1</v>
      </c>
      <c r="F296" s="116">
        <v>-0.70699999999999996</v>
      </c>
      <c r="G296" s="116">
        <v>3.26</v>
      </c>
      <c r="H296" s="116">
        <v>0.47399999999999998</v>
      </c>
      <c r="I296" s="589" t="s">
        <v>348</v>
      </c>
      <c r="J296" s="643">
        <v>3</v>
      </c>
      <c r="K296" s="589" t="s">
        <v>349</v>
      </c>
      <c r="L296" s="587">
        <v>1</v>
      </c>
      <c r="M296" s="587">
        <v>22.1</v>
      </c>
      <c r="N296" s="587">
        <v>202</v>
      </c>
      <c r="O296" s="643">
        <v>22</v>
      </c>
      <c r="P296" s="643">
        <v>200</v>
      </c>
      <c r="Q296" s="643">
        <v>2.6</v>
      </c>
      <c r="R296" s="589" t="s">
        <v>326</v>
      </c>
      <c r="S296" s="643">
        <v>0.5</v>
      </c>
      <c r="T296" s="643">
        <v>2.4</v>
      </c>
      <c r="U296" s="643">
        <v>0.28000000000000003</v>
      </c>
      <c r="V296" s="503">
        <v>7.4163427361089454E-2</v>
      </c>
      <c r="W296" s="11">
        <v>37.2286</v>
      </c>
      <c r="X296" s="11">
        <v>23.811599999999999</v>
      </c>
      <c r="Y296" s="11">
        <v>54.754198000000002</v>
      </c>
      <c r="Z296" s="11">
        <v>1025.3887</v>
      </c>
      <c r="AA296" s="11">
        <v>7.4718</v>
      </c>
      <c r="AB296" s="10">
        <v>109.51900000000001</v>
      </c>
      <c r="AC296" s="612"/>
      <c r="AD296" s="11">
        <v>0.70640000000000003</v>
      </c>
      <c r="AE296" s="11">
        <v>1.5939000000000001</v>
      </c>
      <c r="AF296" s="11">
        <v>37.222900000000003</v>
      </c>
      <c r="AG296" s="11">
        <v>23.759399999999999</v>
      </c>
      <c r="AH296" s="11">
        <v>54.689864</v>
      </c>
      <c r="AI296" s="11">
        <v>1025.4032999999999</v>
      </c>
      <c r="AJ296" s="11">
        <v>7.5918999999999999</v>
      </c>
      <c r="AK296" s="10">
        <v>111.175</v>
      </c>
      <c r="AL296" s="612"/>
      <c r="AM296" s="11">
        <v>0.65169999999999995</v>
      </c>
      <c r="AN296" s="11">
        <v>1.7286999999999999</v>
      </c>
      <c r="AO296" s="9">
        <v>10.1</v>
      </c>
    </row>
    <row r="297" spans="1:41" ht="15">
      <c r="A297" s="29" t="s">
        <v>292</v>
      </c>
      <c r="B297" s="33">
        <v>43858</v>
      </c>
      <c r="C297" s="511">
        <v>3.1070111112415044</v>
      </c>
      <c r="D297" s="643">
        <v>3.1</v>
      </c>
      <c r="E297" s="9">
        <v>1</v>
      </c>
      <c r="F297" s="116">
        <v>2.5299999999999998</v>
      </c>
      <c r="G297" s="116">
        <v>4.16</v>
      </c>
      <c r="H297" s="116">
        <v>0.53200000000000003</v>
      </c>
      <c r="I297" s="589" t="s">
        <v>348</v>
      </c>
      <c r="J297" s="643">
        <v>4</v>
      </c>
      <c r="K297" s="589" t="s">
        <v>349</v>
      </c>
      <c r="L297" s="587">
        <v>1</v>
      </c>
      <c r="M297" s="587">
        <v>17.399999999999999</v>
      </c>
      <c r="N297" s="587">
        <v>133</v>
      </c>
      <c r="O297" s="643">
        <v>17</v>
      </c>
      <c r="P297" s="643">
        <v>130</v>
      </c>
      <c r="Q297" s="643">
        <v>0.8</v>
      </c>
      <c r="R297" s="589" t="s">
        <v>326</v>
      </c>
      <c r="S297" s="643">
        <v>0.1</v>
      </c>
      <c r="T297" s="643">
        <v>1.5</v>
      </c>
      <c r="U297" s="643">
        <v>0.14000000000000001</v>
      </c>
      <c r="V297" s="503">
        <f>'[6]KIC20-4_light'!$I$1106</f>
        <v>0.10123958079859212</v>
      </c>
      <c r="W297" s="11">
        <v>37.155799999999999</v>
      </c>
      <c r="X297" s="11">
        <v>25.5806</v>
      </c>
      <c r="Y297" s="11">
        <v>56.601871000000003</v>
      </c>
      <c r="Z297" s="11">
        <v>1024.7932000000001</v>
      </c>
      <c r="AA297" s="11">
        <v>7.2820999999999998</v>
      </c>
      <c r="AB297" s="10">
        <v>109.95</v>
      </c>
      <c r="AC297" s="11">
        <v>8.0220000000000002</v>
      </c>
      <c r="AD297" s="11">
        <v>0.24579999999999999</v>
      </c>
      <c r="AE297" s="11">
        <v>0.68120000000000003</v>
      </c>
      <c r="AF297" s="11">
        <v>37.088000000000001</v>
      </c>
      <c r="AG297" s="11">
        <v>25.288499999999999</v>
      </c>
      <c r="AH297" s="11">
        <v>56.18929</v>
      </c>
      <c r="AI297" s="11">
        <v>1024.8371999999999</v>
      </c>
      <c r="AJ297" s="11">
        <v>7.5928000000000004</v>
      </c>
      <c r="AK297" s="10">
        <v>114.03400000000001</v>
      </c>
      <c r="AL297" s="11">
        <v>8.0180000000000007</v>
      </c>
      <c r="AM297" s="11">
        <v>0.26269999999999999</v>
      </c>
      <c r="AN297" s="11">
        <v>0.73060000000000003</v>
      </c>
      <c r="AO297" s="9">
        <v>5.2</v>
      </c>
    </row>
    <row r="298" spans="1:41" ht="15">
      <c r="A298" s="29" t="s">
        <v>292</v>
      </c>
      <c r="B298" s="33">
        <v>43864</v>
      </c>
      <c r="C298" s="511">
        <v>1.2931674275872038</v>
      </c>
      <c r="D298" s="643">
        <v>1.3</v>
      </c>
      <c r="E298" s="9">
        <v>1</v>
      </c>
      <c r="F298" s="116">
        <v>2.2200000000000002</v>
      </c>
      <c r="G298" s="116">
        <v>2.4700000000000002</v>
      </c>
      <c r="H298" s="116">
        <v>0.112</v>
      </c>
      <c r="I298" s="589" t="s">
        <v>348</v>
      </c>
      <c r="J298" s="643">
        <v>2</v>
      </c>
      <c r="K298" s="589" t="s">
        <v>349</v>
      </c>
      <c r="L298" s="587">
        <v>1</v>
      </c>
      <c r="M298" s="587">
        <v>18</v>
      </c>
      <c r="N298" s="587">
        <v>168</v>
      </c>
      <c r="O298" s="643">
        <v>18</v>
      </c>
      <c r="P298" s="643">
        <v>170</v>
      </c>
      <c r="Q298" s="643">
        <v>1.2</v>
      </c>
      <c r="R298" s="643">
        <v>0.2</v>
      </c>
      <c r="S298" s="643">
        <v>0.2</v>
      </c>
      <c r="T298" s="643">
        <v>1.9</v>
      </c>
      <c r="U298" s="643">
        <v>0.19</v>
      </c>
      <c r="V298" s="503">
        <f>'[7]KIC20-5_light'!$I$1007</f>
        <v>9.0945091941320333E-2</v>
      </c>
      <c r="W298" s="11">
        <v>37.252600000000001</v>
      </c>
      <c r="X298" s="11">
        <v>23.1142</v>
      </c>
      <c r="Y298" s="11">
        <v>54.022570999999999</v>
      </c>
      <c r="Z298" s="11">
        <v>1025.6111000000001</v>
      </c>
      <c r="AA298" s="11">
        <v>6.9903000000000004</v>
      </c>
      <c r="AB298" s="10">
        <v>101.247</v>
      </c>
      <c r="AC298" s="11">
        <v>8.2119999999999997</v>
      </c>
      <c r="AD298" s="11">
        <v>0.26829999999999998</v>
      </c>
      <c r="AE298" s="11">
        <v>1.0894999999999999</v>
      </c>
      <c r="AF298" s="11">
        <v>37.251199999999997</v>
      </c>
      <c r="AG298" s="11">
        <v>23.113700000000001</v>
      </c>
      <c r="AH298" s="11">
        <v>54.020457999999998</v>
      </c>
      <c r="AI298" s="11">
        <v>1025.6138000000001</v>
      </c>
      <c r="AJ298" s="11">
        <v>6.9748000000000001</v>
      </c>
      <c r="AK298" s="10">
        <v>101.021</v>
      </c>
      <c r="AL298" s="11">
        <v>8.2089999999999996</v>
      </c>
      <c r="AM298" s="11">
        <v>0.28399999999999997</v>
      </c>
      <c r="AN298" s="11">
        <v>1.1355999999999999</v>
      </c>
      <c r="AO298" s="9">
        <v>9.5</v>
      </c>
    </row>
    <row r="299" spans="1:41" ht="15">
      <c r="A299" s="29" t="s">
        <v>292</v>
      </c>
      <c r="B299" s="33">
        <v>43871</v>
      </c>
      <c r="C299" s="511">
        <v>0.65429366083789808</v>
      </c>
      <c r="D299" s="643">
        <v>0.7</v>
      </c>
      <c r="E299" s="9">
        <v>1</v>
      </c>
      <c r="F299" s="116">
        <v>-0.13200000000000001</v>
      </c>
      <c r="G299" s="116">
        <v>3.58</v>
      </c>
      <c r="H299" s="116">
        <v>0.52100000000000002</v>
      </c>
      <c r="I299" s="589" t="s">
        <v>348</v>
      </c>
      <c r="J299" s="643">
        <v>4</v>
      </c>
      <c r="K299" s="589" t="s">
        <v>349</v>
      </c>
      <c r="L299" s="587">
        <v>1</v>
      </c>
      <c r="M299" s="587">
        <v>18.5</v>
      </c>
      <c r="N299" s="587">
        <v>171</v>
      </c>
      <c r="O299" s="643">
        <v>18</v>
      </c>
      <c r="P299" s="643">
        <v>170</v>
      </c>
      <c r="Q299" s="643">
        <v>1</v>
      </c>
      <c r="R299" s="589" t="s">
        <v>326</v>
      </c>
      <c r="S299" s="643">
        <v>0.2</v>
      </c>
      <c r="T299" s="643">
        <v>1.4</v>
      </c>
      <c r="U299" s="643">
        <v>0.16</v>
      </c>
      <c r="V299" s="503">
        <f>'[8]KIC20-6_light'!$I$1135</f>
        <v>0.13116733984345547</v>
      </c>
      <c r="W299" s="11">
        <v>37.2697</v>
      </c>
      <c r="X299" s="11">
        <v>22.718800000000002</v>
      </c>
      <c r="Y299" s="11">
        <v>53.613187000000003</v>
      </c>
      <c r="Z299" s="11">
        <v>1025.74</v>
      </c>
      <c r="AA299" s="11">
        <v>7.4034000000000004</v>
      </c>
      <c r="AB299" s="10">
        <v>106.505</v>
      </c>
      <c r="AC299" s="11">
        <v>8.298</v>
      </c>
      <c r="AD299" s="11">
        <v>0.42899999999999999</v>
      </c>
      <c r="AE299" s="11">
        <v>0.95199999999999996</v>
      </c>
      <c r="AF299" s="11">
        <v>37.2684</v>
      </c>
      <c r="AG299" s="11">
        <v>22.720199999999998</v>
      </c>
      <c r="AH299" s="11">
        <v>53.613492000000001</v>
      </c>
      <c r="AI299" s="11">
        <v>1025.7412999999999</v>
      </c>
      <c r="AJ299" s="11">
        <v>7.3639000000000001</v>
      </c>
      <c r="AK299" s="10">
        <v>105.938</v>
      </c>
      <c r="AL299" s="11">
        <v>8.3059999999999992</v>
      </c>
      <c r="AM299" s="11">
        <v>0.44850000000000001</v>
      </c>
      <c r="AN299" s="11">
        <v>1.0208999999999999</v>
      </c>
      <c r="AO299" s="9">
        <v>3.4</v>
      </c>
    </row>
    <row r="300" spans="1:41" ht="15">
      <c r="A300" s="29" t="s">
        <v>292</v>
      </c>
      <c r="B300" s="33">
        <v>43878</v>
      </c>
      <c r="C300" s="511">
        <v>0.70704837209421056</v>
      </c>
      <c r="D300" s="643">
        <v>0.7</v>
      </c>
      <c r="E300" s="9">
        <v>1</v>
      </c>
      <c r="F300" s="116">
        <v>4.5699999999999998E-2</v>
      </c>
      <c r="G300" s="116">
        <v>2.65</v>
      </c>
      <c r="H300" s="116">
        <v>1.04</v>
      </c>
      <c r="I300" s="589" t="s">
        <v>348</v>
      </c>
      <c r="J300" s="643">
        <v>3</v>
      </c>
      <c r="K300" s="589" t="s">
        <v>349</v>
      </c>
      <c r="L300" s="587">
        <v>1</v>
      </c>
      <c r="M300" s="587">
        <v>15.4</v>
      </c>
      <c r="N300" s="587">
        <v>158</v>
      </c>
      <c r="O300" s="643">
        <v>15</v>
      </c>
      <c r="P300" s="643">
        <v>160</v>
      </c>
      <c r="Q300" s="643">
        <v>0.8</v>
      </c>
      <c r="R300" s="589" t="s">
        <v>326</v>
      </c>
      <c r="S300" s="643">
        <v>0.1</v>
      </c>
      <c r="T300" s="643">
        <v>1.3</v>
      </c>
      <c r="U300" s="643">
        <v>0.15</v>
      </c>
      <c r="V300" s="503">
        <f>'[9]KIC20-7_light'!$I$1185</f>
        <v>9.5989764968373081E-2</v>
      </c>
      <c r="W300" s="11">
        <v>37.180900000000001</v>
      </c>
      <c r="X300" s="11">
        <v>23.8293</v>
      </c>
      <c r="Y300" s="11">
        <v>54.711139000000003</v>
      </c>
      <c r="Z300" s="11">
        <v>1025.3456000000001</v>
      </c>
      <c r="AA300" s="11">
        <v>7.1429</v>
      </c>
      <c r="AB300" s="10">
        <v>104.70099999999999</v>
      </c>
      <c r="AC300" s="11">
        <v>8.1950000000000003</v>
      </c>
      <c r="AD300" s="11">
        <v>0.6865</v>
      </c>
      <c r="AE300" s="11">
        <v>0.99309999999999998</v>
      </c>
      <c r="AF300" s="11">
        <v>37.181399999999996</v>
      </c>
      <c r="AG300" s="11">
        <v>23.6386</v>
      </c>
      <c r="AH300" s="11">
        <v>54.503874000000003</v>
      </c>
      <c r="AI300" s="11">
        <v>1025.4086</v>
      </c>
      <c r="AJ300" s="11">
        <v>7.1417000000000002</v>
      </c>
      <c r="AK300" s="10">
        <v>104.34</v>
      </c>
      <c r="AL300" s="11">
        <v>8.1959999999999997</v>
      </c>
      <c r="AM300" s="11">
        <v>0.30430000000000001</v>
      </c>
      <c r="AN300" s="11">
        <v>0.97119999999999995</v>
      </c>
      <c r="AO300" s="9">
        <v>5.4</v>
      </c>
    </row>
    <row r="301" spans="1:41" ht="15">
      <c r="A301" s="29" t="s">
        <v>292</v>
      </c>
      <c r="B301" s="33">
        <v>43885</v>
      </c>
      <c r="C301" s="511">
        <v>1.2330536667770851</v>
      </c>
      <c r="D301" s="643">
        <v>1.2</v>
      </c>
      <c r="E301" s="9">
        <v>1</v>
      </c>
      <c r="F301" s="116">
        <v>0.57699999999999996</v>
      </c>
      <c r="G301" s="116">
        <v>3.52</v>
      </c>
      <c r="H301" s="116">
        <v>0.71899999999999997</v>
      </c>
      <c r="I301" s="589" t="s">
        <v>348</v>
      </c>
      <c r="J301" s="643">
        <v>4</v>
      </c>
      <c r="K301" s="589" t="s">
        <v>349</v>
      </c>
      <c r="L301" s="587">
        <v>1</v>
      </c>
      <c r="M301" s="587">
        <v>16.3</v>
      </c>
      <c r="N301" s="587">
        <v>146</v>
      </c>
      <c r="O301" s="643">
        <v>16</v>
      </c>
      <c r="P301" s="643">
        <v>150</v>
      </c>
      <c r="Q301" s="643">
        <v>0.9</v>
      </c>
      <c r="R301" s="589" t="s">
        <v>326</v>
      </c>
      <c r="S301" s="643">
        <v>0.1</v>
      </c>
      <c r="T301" s="643">
        <v>1.7</v>
      </c>
      <c r="U301" s="643">
        <v>0.18</v>
      </c>
      <c r="V301" s="503">
        <f>'[10]KIC20-8_lights'!$I$1026</f>
        <v>0.12808959462136355</v>
      </c>
      <c r="W301" s="11">
        <v>37.146000000000001</v>
      </c>
      <c r="X301" s="11">
        <v>24.1554</v>
      </c>
      <c r="Y301" s="11">
        <v>55.022370000000002</v>
      </c>
      <c r="Z301" s="11">
        <v>1025.2212</v>
      </c>
      <c r="AA301" s="11">
        <v>6.3270999999999997</v>
      </c>
      <c r="AB301" s="10">
        <v>93.244</v>
      </c>
      <c r="AC301" s="11">
        <v>8.1329999999999991</v>
      </c>
      <c r="AD301" s="11">
        <v>0.215</v>
      </c>
      <c r="AE301" s="11">
        <v>0.90549999999999997</v>
      </c>
      <c r="AF301" s="11">
        <v>37.145899999999997</v>
      </c>
      <c r="AG301" s="11">
        <v>24.167200000000001</v>
      </c>
      <c r="AH301" s="11">
        <v>55.035718000000003</v>
      </c>
      <c r="AI301" s="11">
        <v>1025.2233000000001</v>
      </c>
      <c r="AJ301" s="11">
        <v>6.2945000000000002</v>
      </c>
      <c r="AK301" s="10">
        <v>92.781999999999996</v>
      </c>
      <c r="AL301" s="11">
        <v>8.1359999999999992</v>
      </c>
      <c r="AM301" s="11">
        <v>0.30449999999999999</v>
      </c>
      <c r="AN301" s="11">
        <v>0.90629999999999999</v>
      </c>
      <c r="AO301" s="9">
        <v>5.3</v>
      </c>
    </row>
    <row r="302" spans="1:41" ht="15">
      <c r="A302" s="29" t="s">
        <v>292</v>
      </c>
      <c r="B302" s="33">
        <v>43892</v>
      </c>
      <c r="C302" s="511">
        <v>1.681361090801329</v>
      </c>
      <c r="D302" s="643">
        <v>1.7</v>
      </c>
      <c r="E302" s="9">
        <v>1</v>
      </c>
      <c r="F302" s="116">
        <v>0.97799999999999998</v>
      </c>
      <c r="G302" s="116">
        <v>5.03</v>
      </c>
      <c r="H302" s="116">
        <v>0.68200000000000005</v>
      </c>
      <c r="I302" s="589" t="s">
        <v>348</v>
      </c>
      <c r="J302" s="643">
        <v>5</v>
      </c>
      <c r="K302" s="589" t="s">
        <v>349</v>
      </c>
      <c r="L302" s="587">
        <v>1</v>
      </c>
      <c r="M302" s="587">
        <v>17.600000000000001</v>
      </c>
      <c r="N302" s="587">
        <v>146</v>
      </c>
      <c r="O302" s="643">
        <v>18</v>
      </c>
      <c r="P302" s="643">
        <v>150</v>
      </c>
      <c r="Q302" s="643">
        <v>2.2000000000000002</v>
      </c>
      <c r="R302" s="589" t="s">
        <v>326</v>
      </c>
      <c r="S302" s="643">
        <v>0.3</v>
      </c>
      <c r="T302" s="643">
        <v>3.1</v>
      </c>
      <c r="U302" s="643">
        <v>0.44</v>
      </c>
      <c r="V302" s="503">
        <f>'[11]KIC20-9_light'!$I$820</f>
        <v>0.14731752611343568</v>
      </c>
      <c r="W302" s="11">
        <v>37.2134</v>
      </c>
      <c r="X302" s="11">
        <v>22.011600000000001</v>
      </c>
      <c r="Y302" s="11">
        <v>52.773400000000002</v>
      </c>
      <c r="Z302" s="11">
        <v>1025.8996999999999</v>
      </c>
      <c r="AA302" s="11">
        <v>7.5720999999999998</v>
      </c>
      <c r="AB302" s="10">
        <v>107.551</v>
      </c>
      <c r="AC302" s="11">
        <v>8.1910000000000007</v>
      </c>
      <c r="AD302" s="11">
        <v>0.87190000000000001</v>
      </c>
      <c r="AE302" s="11">
        <v>1.2997000000000001</v>
      </c>
      <c r="AF302" s="11">
        <v>37.212499999999999</v>
      </c>
      <c r="AG302" s="11">
        <v>22.012499999999999</v>
      </c>
      <c r="AH302" s="11">
        <v>52.773553999999997</v>
      </c>
      <c r="AI302" s="11">
        <v>1025.9027000000001</v>
      </c>
      <c r="AJ302" s="11">
        <v>7.5694999999999997</v>
      </c>
      <c r="AK302" s="10">
        <v>107.515</v>
      </c>
      <c r="AL302" s="11">
        <v>8.1959999999999997</v>
      </c>
      <c r="AM302" s="11">
        <v>0.89629999999999999</v>
      </c>
      <c r="AN302" s="11">
        <v>1.2464</v>
      </c>
      <c r="AO302" s="9">
        <v>4</v>
      </c>
    </row>
    <row r="303" spans="1:41" ht="15">
      <c r="A303" s="29" t="s">
        <v>292</v>
      </c>
      <c r="B303" s="33">
        <v>43899</v>
      </c>
      <c r="C303" s="532">
        <v>0.56826981276261601</v>
      </c>
      <c r="D303" s="643">
        <v>0.6</v>
      </c>
      <c r="E303" s="9">
        <v>1</v>
      </c>
      <c r="F303" s="116">
        <v>0.441</v>
      </c>
      <c r="G303" s="116">
        <v>2.34</v>
      </c>
      <c r="H303" s="116">
        <v>0.71799999999999997</v>
      </c>
      <c r="I303" s="589" t="s">
        <v>348</v>
      </c>
      <c r="J303" s="643">
        <v>2</v>
      </c>
      <c r="K303" s="589" t="s">
        <v>349</v>
      </c>
      <c r="L303" s="587">
        <v>1</v>
      </c>
      <c r="M303" s="587">
        <v>20.6</v>
      </c>
      <c r="N303" s="587">
        <v>168</v>
      </c>
      <c r="O303" s="643">
        <v>21</v>
      </c>
      <c r="P303" s="643">
        <v>170</v>
      </c>
      <c r="Q303" s="643">
        <v>3.6</v>
      </c>
      <c r="R303" s="643">
        <v>0.1</v>
      </c>
      <c r="S303" s="643">
        <v>0.7</v>
      </c>
      <c r="T303" s="643">
        <v>2.4</v>
      </c>
      <c r="U303" s="643">
        <v>0.3</v>
      </c>
      <c r="V303" s="503">
        <f>'[12]KIC20-10 light'!$I$672</f>
        <v>0.11959790137387327</v>
      </c>
      <c r="W303" s="11">
        <v>37.223500000000001</v>
      </c>
      <c r="X303" s="11">
        <v>23.328199999999999</v>
      </c>
      <c r="Y303" s="11">
        <v>54.218671000000001</v>
      </c>
      <c r="Z303" s="11">
        <v>1025.5261</v>
      </c>
      <c r="AA303" s="11">
        <v>5.8144</v>
      </c>
      <c r="AB303" s="10">
        <v>84.513999999999996</v>
      </c>
      <c r="AC303" s="11">
        <v>8.1280000000000001</v>
      </c>
      <c r="AD303" s="11">
        <v>0.35639999999999999</v>
      </c>
      <c r="AE303" s="11">
        <v>2.4542000000000002</v>
      </c>
      <c r="AF303" s="11">
        <v>37.226700000000001</v>
      </c>
      <c r="AG303" s="11">
        <v>23.318300000000001</v>
      </c>
      <c r="AH303" s="11">
        <v>54.212541999999999</v>
      </c>
      <c r="AI303" s="11">
        <v>1025.5361</v>
      </c>
      <c r="AJ303" s="11">
        <v>5.8045999999999998</v>
      </c>
      <c r="AK303" s="10">
        <v>84.358999999999995</v>
      </c>
      <c r="AL303" s="11">
        <v>8.1229999999999993</v>
      </c>
      <c r="AM303" s="11">
        <v>0.42320000000000002</v>
      </c>
      <c r="AN303" s="11">
        <v>2.1863999999999999</v>
      </c>
      <c r="AO303" s="9">
        <v>6.8</v>
      </c>
    </row>
    <row r="304" spans="1:41" ht="15">
      <c r="A304" s="29" t="s">
        <v>292</v>
      </c>
      <c r="B304" s="33">
        <v>43906</v>
      </c>
      <c r="C304" s="532">
        <v>0.5595273207774758</v>
      </c>
      <c r="D304" s="643">
        <v>0.6</v>
      </c>
      <c r="E304" s="9">
        <v>1</v>
      </c>
      <c r="F304" s="116">
        <v>-0.80100000000000005</v>
      </c>
      <c r="G304" s="116">
        <v>2.08</v>
      </c>
      <c r="H304" s="116">
        <v>0.96399999999999997</v>
      </c>
      <c r="I304" s="589" t="s">
        <v>348</v>
      </c>
      <c r="J304" s="643">
        <v>2</v>
      </c>
      <c r="K304" s="589" t="s">
        <v>349</v>
      </c>
      <c r="L304" s="587">
        <v>1</v>
      </c>
      <c r="M304" s="587">
        <v>15.1</v>
      </c>
      <c r="N304" s="587">
        <v>148</v>
      </c>
      <c r="O304" s="643">
        <v>15</v>
      </c>
      <c r="P304" s="643">
        <v>150</v>
      </c>
      <c r="Q304" s="643">
        <v>1</v>
      </c>
      <c r="R304" s="589" t="s">
        <v>326</v>
      </c>
      <c r="S304" s="643">
        <v>0.2</v>
      </c>
      <c r="T304" s="643">
        <v>1.1000000000000001</v>
      </c>
      <c r="U304" s="643">
        <v>0.2</v>
      </c>
      <c r="V304" s="503">
        <f>'[13]KIC20-11_LIght'!$I$1101</f>
        <v>8.961850333354536E-2</v>
      </c>
      <c r="W304" s="11">
        <v>37.031999999999996</v>
      </c>
      <c r="X304" s="11">
        <v>23.586500000000001</v>
      </c>
      <c r="Y304" s="11">
        <v>54.252267000000003</v>
      </c>
      <c r="Z304" s="11">
        <v>1025.3046999999999</v>
      </c>
      <c r="AA304" s="11">
        <v>5.5271999999999997</v>
      </c>
      <c r="AB304" s="10">
        <v>80.611000000000004</v>
      </c>
      <c r="AC304" s="11">
        <v>8.0719999999999992</v>
      </c>
      <c r="AD304" s="11">
        <v>0.48409999999999997</v>
      </c>
      <c r="AE304" s="11">
        <v>1.1957</v>
      </c>
      <c r="AF304" s="11">
        <v>37.052799999999998</v>
      </c>
      <c r="AG304" s="11">
        <v>23.538</v>
      </c>
      <c r="AH304" s="11">
        <v>54.227203000000003</v>
      </c>
      <c r="AI304" s="11">
        <v>1025.3416</v>
      </c>
      <c r="AJ304" s="11">
        <v>5.8055000000000003</v>
      </c>
      <c r="AK304" s="10">
        <v>84.608999999999995</v>
      </c>
      <c r="AL304" s="11">
        <v>8.1080000000000005</v>
      </c>
      <c r="AM304" s="11">
        <v>0.49359999999999998</v>
      </c>
      <c r="AN304" s="11">
        <v>1.3264</v>
      </c>
      <c r="AO304" s="9">
        <v>5.9</v>
      </c>
    </row>
    <row r="305" spans="1:41" ht="15">
      <c r="A305" s="29" t="s">
        <v>292</v>
      </c>
      <c r="B305" s="33">
        <v>43920</v>
      </c>
      <c r="C305" s="532">
        <v>2.0867189047651786</v>
      </c>
      <c r="D305" s="643">
        <v>2.1</v>
      </c>
      <c r="E305" s="9">
        <v>1</v>
      </c>
      <c r="F305" s="116">
        <v>2.21</v>
      </c>
      <c r="G305" s="116">
        <v>4.63</v>
      </c>
      <c r="H305" s="116">
        <v>1.8</v>
      </c>
      <c r="I305" s="589" t="s">
        <v>348</v>
      </c>
      <c r="J305" s="643">
        <v>5</v>
      </c>
      <c r="K305" s="589" t="s">
        <v>349</v>
      </c>
      <c r="L305" s="587">
        <v>1</v>
      </c>
      <c r="M305" s="587">
        <v>15.3</v>
      </c>
      <c r="N305" s="587">
        <v>140</v>
      </c>
      <c r="O305" s="643">
        <v>15</v>
      </c>
      <c r="P305" s="643">
        <v>140</v>
      </c>
      <c r="Q305" s="643">
        <v>0.7</v>
      </c>
      <c r="R305" s="589" t="s">
        <v>326</v>
      </c>
      <c r="S305" s="589" t="s">
        <v>326</v>
      </c>
      <c r="T305" s="643">
        <v>1.8</v>
      </c>
      <c r="U305" s="643">
        <v>0.14000000000000001</v>
      </c>
      <c r="V305" s="503">
        <f>'[14]KIC20-12_light'!$I$614</f>
        <v>0.1063864822744113</v>
      </c>
      <c r="W305" s="11">
        <v>36.7575</v>
      </c>
      <c r="X305" s="11">
        <v>21.015799999999999</v>
      </c>
      <c r="Y305" s="11">
        <v>51.133921000000001</v>
      </c>
      <c r="Z305" s="11">
        <v>1025.8297</v>
      </c>
      <c r="AA305" s="11">
        <v>6.0240999999999998</v>
      </c>
      <c r="AB305" s="10">
        <v>83.834999999999994</v>
      </c>
      <c r="AC305" s="11">
        <v>8.1210000000000004</v>
      </c>
      <c r="AD305" s="11">
        <v>0.45090000000000002</v>
      </c>
      <c r="AE305" s="11">
        <v>0.92869999999999997</v>
      </c>
      <c r="AF305" s="11">
        <v>36.715699999999998</v>
      </c>
      <c r="AG305" s="11">
        <v>20.835599999999999</v>
      </c>
      <c r="AH305" s="11">
        <v>50.891128999999999</v>
      </c>
      <c r="AI305" s="11">
        <v>1025.8539000000001</v>
      </c>
      <c r="AJ305" s="11">
        <v>5.9164000000000003</v>
      </c>
      <c r="AK305" s="10">
        <v>82.05</v>
      </c>
      <c r="AL305" s="11">
        <v>8.1</v>
      </c>
      <c r="AM305" s="11">
        <v>0.51249999999999996</v>
      </c>
      <c r="AN305" s="11">
        <v>1.0346</v>
      </c>
      <c r="AO305" s="9">
        <v>5</v>
      </c>
    </row>
    <row r="306" spans="1:41" ht="15">
      <c r="A306" s="29" t="s">
        <v>95</v>
      </c>
      <c r="B306" s="33">
        <v>43801</v>
      </c>
      <c r="C306" s="511">
        <v>2.3534988955439342</v>
      </c>
      <c r="D306" s="643">
        <v>2.4</v>
      </c>
      <c r="E306" s="31">
        <v>1</v>
      </c>
      <c r="F306" s="9">
        <v>1.71</v>
      </c>
      <c r="G306" s="9">
        <v>2.5299999999999998</v>
      </c>
      <c r="H306" s="9">
        <v>6.38</v>
      </c>
      <c r="I306" s="589" t="s">
        <v>348</v>
      </c>
      <c r="J306" s="643">
        <v>3</v>
      </c>
      <c r="K306" s="643">
        <v>6</v>
      </c>
      <c r="L306" s="587">
        <v>1</v>
      </c>
      <c r="M306" s="516">
        <v>16.2</v>
      </c>
      <c r="N306" s="516">
        <v>151</v>
      </c>
      <c r="O306" s="643">
        <v>16</v>
      </c>
      <c r="P306" s="643">
        <v>150</v>
      </c>
      <c r="Q306" s="643">
        <v>2.7</v>
      </c>
      <c r="R306" s="643">
        <v>0.2</v>
      </c>
      <c r="S306" s="643">
        <v>0.5</v>
      </c>
      <c r="T306" s="32"/>
      <c r="U306" s="32"/>
      <c r="V306" s="503">
        <f>'[1]KIC19-13_light'!$I$1842</f>
        <v>0.14401020814466631</v>
      </c>
      <c r="W306" s="11">
        <v>36.014800000000001</v>
      </c>
      <c r="X306" s="11">
        <v>22.716899999999999</v>
      </c>
      <c r="Y306" s="11">
        <v>52.005566000000002</v>
      </c>
      <c r="Z306" s="11">
        <v>1024.7863</v>
      </c>
      <c r="AA306" s="11">
        <v>6.9805000000000001</v>
      </c>
      <c r="AB306" s="10">
        <v>99.688000000000002</v>
      </c>
      <c r="AC306" s="11">
        <v>8.0830000000000002</v>
      </c>
      <c r="AD306" s="11">
        <v>0.57299999999999995</v>
      </c>
      <c r="AE306" s="11">
        <v>1.8123</v>
      </c>
      <c r="AF306" s="11">
        <v>36.084299999999999</v>
      </c>
      <c r="AG306" s="11">
        <v>21.657299999999999</v>
      </c>
      <c r="AH306" s="11">
        <v>50.979171999999998</v>
      </c>
      <c r="AI306" s="11">
        <v>1025.1777</v>
      </c>
      <c r="AJ306" s="11">
        <v>7.2618</v>
      </c>
      <c r="AK306" s="10">
        <v>101.824</v>
      </c>
      <c r="AL306" s="11">
        <v>8.1199999999999992</v>
      </c>
      <c r="AM306" s="11">
        <v>0.73719999999999997</v>
      </c>
      <c r="AN306" s="11">
        <v>3.2675000000000001</v>
      </c>
      <c r="AO306" s="11">
        <v>3.4</v>
      </c>
    </row>
    <row r="307" spans="1:41" ht="15">
      <c r="A307" s="29" t="s">
        <v>95</v>
      </c>
      <c r="B307" s="33">
        <v>43808</v>
      </c>
      <c r="C307" s="511">
        <v>0.17852671020470798</v>
      </c>
      <c r="D307" s="589" t="s">
        <v>350</v>
      </c>
      <c r="E307" s="9">
        <v>1</v>
      </c>
      <c r="F307" s="116">
        <v>1.65</v>
      </c>
      <c r="G307" s="116">
        <v>1.36</v>
      </c>
      <c r="H307" s="116">
        <v>2</v>
      </c>
      <c r="I307" s="589" t="s">
        <v>348</v>
      </c>
      <c r="J307" s="589" t="s">
        <v>349</v>
      </c>
      <c r="K307" s="643">
        <v>2</v>
      </c>
      <c r="L307" s="587">
        <v>1</v>
      </c>
      <c r="M307" s="587">
        <v>17</v>
      </c>
      <c r="N307" s="587">
        <v>182</v>
      </c>
      <c r="O307" s="643">
        <v>17</v>
      </c>
      <c r="P307" s="643">
        <v>180</v>
      </c>
      <c r="Q307" s="643">
        <v>4.5999999999999996</v>
      </c>
      <c r="R307" s="589" t="s">
        <v>326</v>
      </c>
      <c r="S307" s="643">
        <v>1.2</v>
      </c>
      <c r="T307" s="32"/>
      <c r="U307" s="32"/>
      <c r="V307" s="503">
        <f>'[2]KIC19-14_light'!$I$2353</f>
        <v>0.18844904000065782</v>
      </c>
      <c r="W307" s="11">
        <v>35.939900000000002</v>
      </c>
      <c r="X307" s="11">
        <v>24.1812</v>
      </c>
      <c r="Y307" s="11">
        <v>53.461858999999997</v>
      </c>
      <c r="Z307" s="11">
        <v>1024.3007</v>
      </c>
      <c r="AA307" s="11">
        <v>7.8342999999999998</v>
      </c>
      <c r="AB307" s="10">
        <v>114.71</v>
      </c>
      <c r="AC307" s="11">
        <v>8.1780000000000008</v>
      </c>
      <c r="AD307" s="11">
        <v>0.62129999999999996</v>
      </c>
      <c r="AE307" s="11">
        <v>2.7473000000000001</v>
      </c>
      <c r="AF307" s="11">
        <v>35.933700000000002</v>
      </c>
      <c r="AG307" s="11">
        <v>22.721699999999998</v>
      </c>
      <c r="AH307" s="11">
        <v>51.910541000000002</v>
      </c>
      <c r="AI307" s="11">
        <v>1024.7617</v>
      </c>
      <c r="AJ307" s="11">
        <v>7.0683999999999996</v>
      </c>
      <c r="AK307" s="10">
        <v>100.905</v>
      </c>
      <c r="AL307" s="11">
        <v>8.1359999999999992</v>
      </c>
      <c r="AM307" s="11">
        <v>1.8976</v>
      </c>
      <c r="AN307" s="11">
        <v>9.1549999999999994</v>
      </c>
      <c r="AO307" s="9">
        <v>3.3</v>
      </c>
    </row>
    <row r="308" spans="1:41" ht="15">
      <c r="A308" s="29" t="s">
        <v>95</v>
      </c>
      <c r="B308" s="33">
        <v>43815</v>
      </c>
      <c r="C308" s="511">
        <v>0.44277863470777246</v>
      </c>
      <c r="D308" s="589" t="s">
        <v>350</v>
      </c>
      <c r="E308" s="9">
        <v>1</v>
      </c>
      <c r="F308" s="116">
        <v>0.60699999999999998</v>
      </c>
      <c r="G308" s="116">
        <v>2.71</v>
      </c>
      <c r="H308" s="116">
        <v>6.91</v>
      </c>
      <c r="I308" s="589" t="s">
        <v>348</v>
      </c>
      <c r="J308" s="643">
        <v>3</v>
      </c>
      <c r="K308" s="643">
        <v>7</v>
      </c>
      <c r="L308" s="587">
        <v>1</v>
      </c>
      <c r="M308" s="587">
        <v>18.7</v>
      </c>
      <c r="N308" s="587">
        <v>171</v>
      </c>
      <c r="O308" s="643">
        <v>19</v>
      </c>
      <c r="P308" s="643">
        <v>170</v>
      </c>
      <c r="Q308" s="643">
        <v>4.4000000000000004</v>
      </c>
      <c r="R308" s="643">
        <v>0.3</v>
      </c>
      <c r="S308" s="643">
        <v>1</v>
      </c>
      <c r="T308" s="32"/>
      <c r="U308" s="32"/>
      <c r="V308" s="503">
        <f>'[15]KIC19-15_light'!$I$2006</f>
        <v>0.15912979641515199</v>
      </c>
      <c r="W308" s="11">
        <v>36.237400000000001</v>
      </c>
      <c r="X308" s="11">
        <v>26.3095</v>
      </c>
      <c r="Y308" s="11">
        <v>56.148328999999997</v>
      </c>
      <c r="Z308" s="11">
        <v>1023.8711</v>
      </c>
      <c r="AA308" s="11">
        <v>7.1719999999999997</v>
      </c>
      <c r="AB308" s="10">
        <v>109.047</v>
      </c>
      <c r="AC308" s="11">
        <v>8.07</v>
      </c>
      <c r="AD308" s="11">
        <v>0.59330000000000005</v>
      </c>
      <c r="AE308" s="11">
        <v>2.3603999999999998</v>
      </c>
      <c r="AF308" s="11">
        <v>36.148200000000003</v>
      </c>
      <c r="AG308" s="11">
        <v>23.813400000000001</v>
      </c>
      <c r="AH308" s="11">
        <v>53.347710999999997</v>
      </c>
      <c r="AI308" s="11">
        <v>1024.6056000000001</v>
      </c>
      <c r="AJ308" s="11">
        <v>6.8688000000000002</v>
      </c>
      <c r="AK308" s="10">
        <v>100.05800000000001</v>
      </c>
      <c r="AL308" s="11">
        <v>8.093</v>
      </c>
      <c r="AM308" s="11">
        <v>2.2907999999999999</v>
      </c>
      <c r="AN308" s="11">
        <v>9.1549999999999994</v>
      </c>
      <c r="AO308" s="9">
        <v>3.5</v>
      </c>
    </row>
    <row r="309" spans="1:41" ht="15">
      <c r="A309" s="29" t="s">
        <v>95</v>
      </c>
      <c r="B309" s="33">
        <v>43822</v>
      </c>
      <c r="C309" s="511">
        <v>0.67120989233028849</v>
      </c>
      <c r="D309" s="643">
        <v>0.7</v>
      </c>
      <c r="E309" s="9">
        <v>1</v>
      </c>
      <c r="F309" s="116">
        <v>0.26500000000000001</v>
      </c>
      <c r="G309" s="116">
        <v>1.96</v>
      </c>
      <c r="H309" s="116">
        <v>1.8</v>
      </c>
      <c r="I309" s="589" t="s">
        <v>348</v>
      </c>
      <c r="J309" s="589" t="s">
        <v>349</v>
      </c>
      <c r="K309" s="589" t="s">
        <v>349</v>
      </c>
      <c r="L309" s="587">
        <v>1</v>
      </c>
      <c r="M309" s="587">
        <v>17.8</v>
      </c>
      <c r="N309" s="587">
        <v>177</v>
      </c>
      <c r="O309" s="643">
        <v>18</v>
      </c>
      <c r="P309" s="643">
        <v>180</v>
      </c>
      <c r="Q309" s="643">
        <v>4.3</v>
      </c>
      <c r="R309" s="643">
        <v>0.2</v>
      </c>
      <c r="S309" s="643">
        <v>1.1000000000000001</v>
      </c>
      <c r="T309" s="32"/>
      <c r="U309" s="32"/>
      <c r="V309" s="503">
        <f>'[3]KIC19-16_LIGHT'!$I$1656</f>
        <v>0.14532963784881583</v>
      </c>
      <c r="W309" s="11">
        <v>36.212200000000003</v>
      </c>
      <c r="X309" s="11">
        <v>24.971399999999999</v>
      </c>
      <c r="Y309" s="11">
        <v>54.669569000000003</v>
      </c>
      <c r="Z309" s="11">
        <v>1024.2675999999999</v>
      </c>
      <c r="AA309" s="11">
        <v>7.1355000000000004</v>
      </c>
      <c r="AB309" s="10">
        <v>106.063</v>
      </c>
      <c r="AC309" s="11">
        <v>8.1300000000000008</v>
      </c>
      <c r="AD309" s="11">
        <v>0.41110000000000002</v>
      </c>
      <c r="AE309" s="11">
        <v>1.6122000000000001</v>
      </c>
      <c r="AF309" s="11">
        <v>36.221400000000003</v>
      </c>
      <c r="AG309" s="11">
        <v>24.127800000000001</v>
      </c>
      <c r="AH309" s="11">
        <v>53.779941999999998</v>
      </c>
      <c r="AI309" s="11">
        <v>1024.5664999999999</v>
      </c>
      <c r="AJ309" s="11">
        <v>6.3832000000000004</v>
      </c>
      <c r="AK309" s="10">
        <v>93.528999999999996</v>
      </c>
      <c r="AL309" s="11">
        <v>8.0980000000000008</v>
      </c>
      <c r="AM309" s="11">
        <v>0.82889999999999997</v>
      </c>
      <c r="AN309" s="11">
        <v>4.9875999999999996</v>
      </c>
      <c r="AO309" s="9">
        <v>4.0999999999999996</v>
      </c>
    </row>
    <row r="310" spans="1:41" ht="15">
      <c r="A310" s="29" t="s">
        <v>95</v>
      </c>
      <c r="B310" s="33">
        <v>43836</v>
      </c>
      <c r="C310" s="511">
        <v>0.61852035382798198</v>
      </c>
      <c r="D310" s="643">
        <v>0.6</v>
      </c>
      <c r="E310" s="31">
        <v>1</v>
      </c>
      <c r="F310" s="116">
        <v>0.72599999999999998</v>
      </c>
      <c r="G310" s="116">
        <v>2.81</v>
      </c>
      <c r="H310" s="116">
        <v>0.91400000000000003</v>
      </c>
      <c r="I310" s="589" t="s">
        <v>348</v>
      </c>
      <c r="J310" s="643">
        <v>3</v>
      </c>
      <c r="K310" s="589" t="s">
        <v>349</v>
      </c>
      <c r="L310" s="587">
        <v>1</v>
      </c>
      <c r="M310" s="587">
        <v>16.600000000000001</v>
      </c>
      <c r="N310" s="587">
        <v>156</v>
      </c>
      <c r="O310" s="643">
        <v>17</v>
      </c>
      <c r="P310" s="643">
        <v>160</v>
      </c>
      <c r="Q310" s="643">
        <v>3.1</v>
      </c>
      <c r="R310" s="589" t="s">
        <v>326</v>
      </c>
      <c r="S310" s="643">
        <v>0.9</v>
      </c>
      <c r="T310" s="32"/>
      <c r="U310" s="32"/>
      <c r="V310" s="503">
        <f>'[4]KIC20-1_light'!$I$1975</f>
        <v>0.13722765087618644</v>
      </c>
      <c r="W310" s="11">
        <v>36.498199999999997</v>
      </c>
      <c r="X310" s="11">
        <v>24.517199999999999</v>
      </c>
      <c r="Y310" s="11">
        <v>54.560974999999999</v>
      </c>
      <c r="Z310" s="11">
        <v>1024.6220000000001</v>
      </c>
      <c r="AA310" s="11">
        <v>7.7046000000000001</v>
      </c>
      <c r="AB310" s="10">
        <v>113.825</v>
      </c>
      <c r="AC310" s="11">
        <v>8.1880000000000006</v>
      </c>
      <c r="AD310" s="11">
        <v>0.41570000000000001</v>
      </c>
      <c r="AE310" s="11">
        <v>2.0882000000000001</v>
      </c>
      <c r="AF310" s="11">
        <v>36.5</v>
      </c>
      <c r="AG310" s="11">
        <v>22.741</v>
      </c>
      <c r="AH310" s="11">
        <v>52.657228000000003</v>
      </c>
      <c r="AI310" s="11">
        <v>1025.1875</v>
      </c>
      <c r="AJ310" s="11">
        <v>7.3484999999999996</v>
      </c>
      <c r="AK310" s="10">
        <v>105.28400000000001</v>
      </c>
      <c r="AL310" s="11">
        <v>8.1760000000000002</v>
      </c>
      <c r="AM310" s="11">
        <v>0.54569999999999996</v>
      </c>
      <c r="AN310" s="11">
        <v>5.0932000000000004</v>
      </c>
      <c r="AO310" s="9">
        <v>3.7</v>
      </c>
    </row>
    <row r="311" spans="1:41" ht="15">
      <c r="A311" s="29" t="s">
        <v>95</v>
      </c>
      <c r="B311" s="33">
        <v>43843</v>
      </c>
      <c r="C311" s="511">
        <v>0.53102133174540078</v>
      </c>
      <c r="D311" s="643">
        <v>0.5</v>
      </c>
      <c r="E311" s="31">
        <v>1</v>
      </c>
      <c r="F311" s="116">
        <v>0.25</v>
      </c>
      <c r="G311" s="116">
        <v>1.93</v>
      </c>
      <c r="H311" s="116">
        <v>1.37</v>
      </c>
      <c r="I311" s="589" t="s">
        <v>348</v>
      </c>
      <c r="J311" s="589" t="s">
        <v>349</v>
      </c>
      <c r="K311" s="589" t="s">
        <v>349</v>
      </c>
      <c r="L311" s="587">
        <v>1</v>
      </c>
      <c r="M311" s="587">
        <v>18.899999999999999</v>
      </c>
      <c r="N311" s="587">
        <v>163</v>
      </c>
      <c r="O311" s="643">
        <v>19</v>
      </c>
      <c r="P311" s="643">
        <v>160</v>
      </c>
      <c r="Q311" s="643">
        <v>3.3</v>
      </c>
      <c r="R311" s="643">
        <v>0.3</v>
      </c>
      <c r="S311" s="643">
        <v>0.8</v>
      </c>
      <c r="T311" s="32"/>
      <c r="U311" s="32"/>
      <c r="V311" s="503">
        <f>'[5]KIC20-2_light'!$I$1730</f>
        <v>0.16115000494436721</v>
      </c>
      <c r="W311" s="11">
        <v>36.747199999999999</v>
      </c>
      <c r="X311" s="11">
        <v>24.412199999999999</v>
      </c>
      <c r="Y311" s="11">
        <v>54.776991000000002</v>
      </c>
      <c r="Z311" s="11">
        <v>1024.8421000000001</v>
      </c>
      <c r="AA311" s="11">
        <v>7.1368</v>
      </c>
      <c r="AB311" s="10">
        <v>105.399</v>
      </c>
      <c r="AC311" s="612"/>
      <c r="AD311" s="11">
        <v>0.50180000000000002</v>
      </c>
      <c r="AE311" s="11">
        <v>1.9096</v>
      </c>
      <c r="AF311" s="11">
        <v>36.799100000000003</v>
      </c>
      <c r="AG311" s="11">
        <v>23.338000000000001</v>
      </c>
      <c r="AH311" s="11">
        <v>53.684311999999998</v>
      </c>
      <c r="AI311" s="11">
        <v>1025.2366</v>
      </c>
      <c r="AJ311" s="11">
        <v>6.5730000000000004</v>
      </c>
      <c r="AK311" s="10">
        <v>95.322999999999993</v>
      </c>
      <c r="AL311" s="612"/>
      <c r="AM311" s="11">
        <v>0.8327</v>
      </c>
      <c r="AN311" s="11">
        <v>5.4930000000000003</v>
      </c>
      <c r="AO311" s="9">
        <v>3.1</v>
      </c>
    </row>
    <row r="312" spans="1:41" ht="15">
      <c r="A312" s="29" t="s">
        <v>95</v>
      </c>
      <c r="B312" s="33">
        <v>43850</v>
      </c>
      <c r="C312" s="511">
        <v>0.20750575543761918</v>
      </c>
      <c r="D312" s="589" t="s">
        <v>350</v>
      </c>
      <c r="E312" s="9">
        <v>1</v>
      </c>
      <c r="F312" s="116">
        <v>0.122</v>
      </c>
      <c r="G312" s="116">
        <v>3.35</v>
      </c>
      <c r="H312" s="116">
        <v>0.39</v>
      </c>
      <c r="I312" s="589" t="s">
        <v>348</v>
      </c>
      <c r="J312" s="643">
        <v>3</v>
      </c>
      <c r="K312" s="589" t="s">
        <v>349</v>
      </c>
      <c r="L312" s="587">
        <v>1</v>
      </c>
      <c r="M312" s="587">
        <v>18.899999999999999</v>
      </c>
      <c r="N312" s="587">
        <v>194</v>
      </c>
      <c r="O312" s="643">
        <v>19</v>
      </c>
      <c r="P312" s="643">
        <v>190</v>
      </c>
      <c r="Q312" s="643">
        <v>4.7</v>
      </c>
      <c r="R312" s="589" t="s">
        <v>326</v>
      </c>
      <c r="S312" s="643">
        <v>1.2</v>
      </c>
      <c r="T312" s="32"/>
      <c r="U312" s="32"/>
      <c r="V312" s="503">
        <v>0.16106562058385479</v>
      </c>
      <c r="W312" s="11">
        <v>36.816499999999998</v>
      </c>
      <c r="X312" s="11">
        <v>24.693300000000001</v>
      </c>
      <c r="Y312" s="11">
        <v>55.174616999999998</v>
      </c>
      <c r="Z312" s="11">
        <v>1024.8098</v>
      </c>
      <c r="AA312" s="11">
        <v>7.6929999999999996</v>
      </c>
      <c r="AB312" s="10">
        <v>114.203</v>
      </c>
      <c r="AC312" s="612"/>
      <c r="AD312" s="11">
        <v>0.70199999999999996</v>
      </c>
      <c r="AE312" s="11">
        <v>2.1785999999999999</v>
      </c>
      <c r="AF312" s="11">
        <v>36.816699999999997</v>
      </c>
      <c r="AG312" s="11">
        <v>23.591200000000001</v>
      </c>
      <c r="AH312" s="11">
        <v>53.981467000000002</v>
      </c>
      <c r="AI312" s="11">
        <v>1025.1783</v>
      </c>
      <c r="AJ312" s="11">
        <v>6.9580000000000002</v>
      </c>
      <c r="AK312" s="10">
        <v>101.35899999999999</v>
      </c>
      <c r="AL312" s="612"/>
      <c r="AM312" s="11">
        <v>0.80589999999999995</v>
      </c>
      <c r="AN312" s="11">
        <v>9.1549999999999994</v>
      </c>
      <c r="AO312" s="9">
        <v>3</v>
      </c>
    </row>
    <row r="313" spans="1:41" ht="15">
      <c r="A313" s="29" t="s">
        <v>95</v>
      </c>
      <c r="B313" s="33">
        <v>43858</v>
      </c>
      <c r="C313" s="511">
        <v>0.33119269344809465</v>
      </c>
      <c r="D313" s="589" t="s">
        <v>350</v>
      </c>
      <c r="E313" s="9">
        <v>1</v>
      </c>
      <c r="F313" s="116">
        <v>-0.50700000000000001</v>
      </c>
      <c r="G313" s="116">
        <v>2.06</v>
      </c>
      <c r="H313" s="116">
        <v>0.39500000000000002</v>
      </c>
      <c r="I313" s="589" t="s">
        <v>348</v>
      </c>
      <c r="J313" s="643">
        <v>2</v>
      </c>
      <c r="K313" s="589" t="s">
        <v>349</v>
      </c>
      <c r="L313" s="587">
        <v>1</v>
      </c>
      <c r="M313" s="587">
        <v>20.9</v>
      </c>
      <c r="N313" s="587">
        <v>197</v>
      </c>
      <c r="O313" s="643">
        <v>21</v>
      </c>
      <c r="P313" s="643">
        <v>200</v>
      </c>
      <c r="Q313" s="643">
        <v>4.3</v>
      </c>
      <c r="R313" s="589" t="s">
        <v>326</v>
      </c>
      <c r="S313" s="643">
        <v>1.1000000000000001</v>
      </c>
      <c r="T313" s="32"/>
      <c r="U313" s="32"/>
      <c r="V313" s="503">
        <f>'[6]KIC20-4_light'!$I$1760</f>
        <v>0.15312785929844933</v>
      </c>
      <c r="W313" s="11">
        <v>36.846200000000003</v>
      </c>
      <c r="X313" s="11">
        <v>26.069700000000001</v>
      </c>
      <c r="Y313" s="11">
        <v>56.720149999999997</v>
      </c>
      <c r="Z313" s="11">
        <v>1024.4059999999999</v>
      </c>
      <c r="AA313" s="11">
        <v>8.0897000000000006</v>
      </c>
      <c r="AB313" s="10">
        <v>122.932</v>
      </c>
      <c r="AC313" s="11"/>
      <c r="AD313" s="11">
        <v>0.41449999999999998</v>
      </c>
      <c r="AE313" s="11">
        <v>3.1427</v>
      </c>
      <c r="AF313" s="11">
        <v>36.908299999999997</v>
      </c>
      <c r="AG313" s="11">
        <v>24.177900000000001</v>
      </c>
      <c r="AH313" s="11">
        <v>54.738351000000002</v>
      </c>
      <c r="AI313" s="11">
        <v>1025.0710999999999</v>
      </c>
      <c r="AJ313" s="11">
        <v>6.9866000000000001</v>
      </c>
      <c r="AK313" s="10">
        <v>102.863</v>
      </c>
      <c r="AL313" s="11"/>
      <c r="AM313" s="11">
        <v>1.2630999999999999</v>
      </c>
      <c r="AN313" s="11">
        <v>9.1549999999999994</v>
      </c>
      <c r="AO313" s="9">
        <v>3.6</v>
      </c>
    </row>
    <row r="314" spans="1:41" ht="15">
      <c r="A314" s="29" t="s">
        <v>95</v>
      </c>
      <c r="B314" s="33">
        <v>43864</v>
      </c>
      <c r="C314" s="511">
        <v>0.51223802310013589</v>
      </c>
      <c r="D314" s="643">
        <v>0.5</v>
      </c>
      <c r="E314" s="9">
        <v>1</v>
      </c>
      <c r="F314" s="116">
        <v>0.47099999999999997</v>
      </c>
      <c r="G314" s="116">
        <v>1.96</v>
      </c>
      <c r="H314" s="116">
        <v>1.21</v>
      </c>
      <c r="I314" s="589" t="s">
        <v>348</v>
      </c>
      <c r="J314" s="589" t="s">
        <v>349</v>
      </c>
      <c r="K314" s="589" t="s">
        <v>349</v>
      </c>
      <c r="L314" s="587">
        <v>1</v>
      </c>
      <c r="M314" s="587">
        <v>17.399999999999999</v>
      </c>
      <c r="N314" s="587">
        <v>157</v>
      </c>
      <c r="O314" s="643">
        <v>17</v>
      </c>
      <c r="P314" s="643">
        <v>160</v>
      </c>
      <c r="Q314" s="643">
        <v>3</v>
      </c>
      <c r="R314" s="589" t="s">
        <v>326</v>
      </c>
      <c r="S314" s="643">
        <v>0.7</v>
      </c>
      <c r="T314" s="32"/>
      <c r="U314" s="32"/>
      <c r="V314" s="503">
        <f>'[7]KIC20-5_light'!$I$2260</f>
        <v>0.15366059763831136</v>
      </c>
      <c r="W314" s="11">
        <v>37.049500000000002</v>
      </c>
      <c r="X314" s="11">
        <v>24.326599999999999</v>
      </c>
      <c r="Y314" s="11">
        <v>55.082813000000002</v>
      </c>
      <c r="Z314" s="11">
        <v>1025.097</v>
      </c>
      <c r="AA314" s="11">
        <v>7.1947000000000001</v>
      </c>
      <c r="AB314" s="10">
        <v>106.283</v>
      </c>
      <c r="AC314" s="11">
        <v>8.18</v>
      </c>
      <c r="AD314" s="11">
        <v>0.53680000000000005</v>
      </c>
      <c r="AE314" s="11">
        <v>1.78</v>
      </c>
      <c r="AF314" s="11">
        <v>37.039299999999997</v>
      </c>
      <c r="AG314" s="11">
        <v>23.374400000000001</v>
      </c>
      <c r="AH314" s="11">
        <v>54.035055</v>
      </c>
      <c r="AI314" s="11">
        <v>1025.4127000000001</v>
      </c>
      <c r="AJ314" s="11">
        <v>6.8333000000000004</v>
      </c>
      <c r="AK314" s="10">
        <v>99.298000000000002</v>
      </c>
      <c r="AL314" s="11">
        <v>8.173</v>
      </c>
      <c r="AM314" s="11">
        <v>1.0430999999999999</v>
      </c>
      <c r="AN314" s="11">
        <v>5.4789000000000003</v>
      </c>
      <c r="AO314" s="9">
        <v>3.8</v>
      </c>
    </row>
    <row r="315" spans="1:41" ht="15">
      <c r="A315" s="29" t="s">
        <v>95</v>
      </c>
      <c r="B315" s="33">
        <v>43871</v>
      </c>
      <c r="C315" s="511">
        <v>0.37977496930776644</v>
      </c>
      <c r="D315" s="589" t="s">
        <v>350</v>
      </c>
      <c r="E315" s="9">
        <v>1</v>
      </c>
      <c r="F315" s="116">
        <v>-0.38100000000000001</v>
      </c>
      <c r="G315" s="116">
        <v>2.59</v>
      </c>
      <c r="H315" s="116">
        <v>0.73199999999999998</v>
      </c>
      <c r="I315" s="589" t="s">
        <v>348</v>
      </c>
      <c r="J315" s="643">
        <v>3</v>
      </c>
      <c r="K315" s="589" t="s">
        <v>349</v>
      </c>
      <c r="L315" s="587">
        <v>1</v>
      </c>
      <c r="M315" s="587">
        <v>17.899999999999999</v>
      </c>
      <c r="N315" s="587">
        <v>160</v>
      </c>
      <c r="O315" s="643">
        <v>18</v>
      </c>
      <c r="P315" s="643">
        <v>160</v>
      </c>
      <c r="Q315" s="643">
        <v>3.8</v>
      </c>
      <c r="R315" s="589" t="s">
        <v>326</v>
      </c>
      <c r="S315" s="643">
        <v>0.8</v>
      </c>
      <c r="T315" s="32"/>
      <c r="U315" s="32"/>
      <c r="V315" s="503">
        <f>'[8]KIC20-6_light'!$I$1958</f>
        <v>0.15262061217683071</v>
      </c>
      <c r="W315" s="11">
        <v>36.955399999999997</v>
      </c>
      <c r="X315" s="11">
        <v>24.726700000000001</v>
      </c>
      <c r="Y315" s="11">
        <v>55.395705</v>
      </c>
      <c r="Z315" s="11">
        <v>1024.9052999999999</v>
      </c>
      <c r="AA315" s="11">
        <v>7.2602000000000002</v>
      </c>
      <c r="AB315" s="10">
        <v>107.925</v>
      </c>
      <c r="AC315" s="11">
        <v>8.2159999999999993</v>
      </c>
      <c r="AD315" s="11">
        <v>0.97189999999999999</v>
      </c>
      <c r="AE315" s="11">
        <v>2.0225</v>
      </c>
      <c r="AF315" s="11">
        <v>36.9377</v>
      </c>
      <c r="AG315" s="11">
        <v>23.723299999999998</v>
      </c>
      <c r="AH315" s="11">
        <v>54.282299000000002</v>
      </c>
      <c r="AI315" s="11">
        <v>1025.2293</v>
      </c>
      <c r="AJ315" s="11">
        <v>7.1456</v>
      </c>
      <c r="AK315" s="10">
        <v>104.40300000000001</v>
      </c>
      <c r="AL315" s="11">
        <v>8.2170000000000005</v>
      </c>
      <c r="AM315" s="11">
        <v>0.99199999999999999</v>
      </c>
      <c r="AN315" s="11">
        <v>6.1814</v>
      </c>
      <c r="AO315" s="11">
        <v>3.3</v>
      </c>
    </row>
    <row r="316" spans="1:41" ht="15">
      <c r="A316" s="29" t="s">
        <v>95</v>
      </c>
      <c r="B316" s="33">
        <v>43878</v>
      </c>
      <c r="C316" s="511">
        <v>0.29470499617082069</v>
      </c>
      <c r="D316" s="589" t="s">
        <v>350</v>
      </c>
      <c r="E316" s="9">
        <v>1</v>
      </c>
      <c r="F316" s="116">
        <v>-1.05</v>
      </c>
      <c r="G316" s="116">
        <v>1.9</v>
      </c>
      <c r="H316" s="116">
        <v>0.94</v>
      </c>
      <c r="I316" s="589" t="s">
        <v>348</v>
      </c>
      <c r="J316" s="589" t="s">
        <v>349</v>
      </c>
      <c r="K316" s="589" t="s">
        <v>349</v>
      </c>
      <c r="L316" s="587">
        <v>1</v>
      </c>
      <c r="M316" s="587">
        <v>16.7</v>
      </c>
      <c r="N316" s="587">
        <v>178</v>
      </c>
      <c r="O316" s="643">
        <v>17</v>
      </c>
      <c r="P316" s="643">
        <v>180</v>
      </c>
      <c r="Q316" s="643">
        <v>3.9</v>
      </c>
      <c r="R316" s="589" t="s">
        <v>326</v>
      </c>
      <c r="S316" s="643">
        <v>0.8</v>
      </c>
      <c r="T316" s="32"/>
      <c r="U316" s="32"/>
      <c r="V316" s="503">
        <f>'[9]KIC20-7_light'!$I$1875</f>
        <v>0.16184350541086046</v>
      </c>
      <c r="W316" s="11">
        <v>37.006399999999999</v>
      </c>
      <c r="X316" s="11">
        <v>24.919499999999999</v>
      </c>
      <c r="Y316" s="11">
        <v>55.674681</v>
      </c>
      <c r="Z316" s="11">
        <v>1024.8849</v>
      </c>
      <c r="AA316" s="11">
        <v>7.5410000000000004</v>
      </c>
      <c r="AB316" s="10">
        <v>112.5</v>
      </c>
      <c r="AC316" s="11">
        <v>8.2170000000000005</v>
      </c>
      <c r="AD316" s="11">
        <v>0.73570000000000002</v>
      </c>
      <c r="AE316" s="11">
        <v>2.2336999999999998</v>
      </c>
      <c r="AF316" s="11">
        <v>36.965800000000002</v>
      </c>
      <c r="AG316" s="11">
        <v>23.988900000000001</v>
      </c>
      <c r="AH316" s="11">
        <v>54.607990999999998</v>
      </c>
      <c r="AI316" s="11">
        <v>1025.171</v>
      </c>
      <c r="AJ316" s="11">
        <v>7.2012</v>
      </c>
      <c r="AK316" s="10">
        <v>105.715</v>
      </c>
      <c r="AL316" s="11">
        <v>8.2070000000000007</v>
      </c>
      <c r="AM316" s="11">
        <v>1.9832000000000001</v>
      </c>
      <c r="AN316" s="11">
        <v>7.4192999999999998</v>
      </c>
      <c r="AO316" s="9">
        <v>3</v>
      </c>
    </row>
    <row r="317" spans="1:41" ht="15">
      <c r="A317" s="29" t="s">
        <v>95</v>
      </c>
      <c r="B317" s="33">
        <v>43885</v>
      </c>
      <c r="C317" s="511">
        <v>1.5342667019889575</v>
      </c>
      <c r="D317" s="643">
        <v>1.5</v>
      </c>
      <c r="E317" s="9">
        <v>1</v>
      </c>
      <c r="F317" s="116">
        <v>1.3</v>
      </c>
      <c r="G317" s="116">
        <v>3.01</v>
      </c>
      <c r="H317" s="116">
        <v>1.42</v>
      </c>
      <c r="I317" s="589" t="s">
        <v>348</v>
      </c>
      <c r="J317" s="643">
        <v>3</v>
      </c>
      <c r="K317" s="589" t="s">
        <v>349</v>
      </c>
      <c r="L317" s="587">
        <v>1</v>
      </c>
      <c r="M317" s="587">
        <v>18.8</v>
      </c>
      <c r="N317" s="587">
        <v>172</v>
      </c>
      <c r="O317" s="643">
        <v>19</v>
      </c>
      <c r="P317" s="643">
        <v>170</v>
      </c>
      <c r="Q317" s="643">
        <v>4.9000000000000004</v>
      </c>
      <c r="R317" s="643">
        <v>0.2</v>
      </c>
      <c r="S317" s="643">
        <v>1</v>
      </c>
      <c r="T317" s="32"/>
      <c r="U317" s="32"/>
      <c r="V317" s="503">
        <f>'[10]KIC20-8_lights'!$I$2502</f>
        <v>0.16287861991560906</v>
      </c>
      <c r="W317" s="11">
        <v>37.074300000000001</v>
      </c>
      <c r="X317" s="11">
        <v>24.915400000000002</v>
      </c>
      <c r="Y317" s="11">
        <v>55.760612000000002</v>
      </c>
      <c r="Z317" s="11">
        <v>1024.9375</v>
      </c>
      <c r="AA317" s="11">
        <v>7.1609999999999996</v>
      </c>
      <c r="AB317" s="10">
        <v>106.866</v>
      </c>
      <c r="AC317" s="11">
        <v>8.1389999999999993</v>
      </c>
      <c r="AD317" s="11">
        <v>0.51529999999999998</v>
      </c>
      <c r="AE317" s="11">
        <v>0.98960000000000004</v>
      </c>
      <c r="AF317" s="11">
        <v>37.054099999999998</v>
      </c>
      <c r="AG317" s="11">
        <v>24.1677</v>
      </c>
      <c r="AH317" s="11">
        <v>54.918536000000003</v>
      </c>
      <c r="AI317" s="11">
        <v>1025.1822</v>
      </c>
      <c r="AJ317" s="11">
        <v>5.9347000000000003</v>
      </c>
      <c r="AK317" s="10">
        <v>87.433000000000007</v>
      </c>
      <c r="AL317" s="11">
        <v>8.0920000000000005</v>
      </c>
      <c r="AM317" s="11">
        <v>1.1536999999999999</v>
      </c>
      <c r="AN317" s="11">
        <v>5.8006000000000002</v>
      </c>
      <c r="AO317" s="9">
        <v>3.1</v>
      </c>
    </row>
    <row r="318" spans="1:41" ht="15">
      <c r="A318" s="29" t="s">
        <v>95</v>
      </c>
      <c r="B318" s="33">
        <v>43892</v>
      </c>
      <c r="C318" s="511">
        <v>0.36743957946187</v>
      </c>
      <c r="D318" s="589" t="s">
        <v>350</v>
      </c>
      <c r="E318" s="9">
        <v>1</v>
      </c>
      <c r="F318" s="116">
        <v>0.24199999999999999</v>
      </c>
      <c r="G318" s="116">
        <v>2.62</v>
      </c>
      <c r="H318" s="116">
        <v>0.59699999999999998</v>
      </c>
      <c r="I318" s="589" t="s">
        <v>348</v>
      </c>
      <c r="J318" s="643">
        <v>3</v>
      </c>
      <c r="K318" s="589" t="s">
        <v>349</v>
      </c>
      <c r="L318" s="587">
        <v>1</v>
      </c>
      <c r="M318" s="587">
        <v>17.100000000000001</v>
      </c>
      <c r="N318" s="587">
        <v>163</v>
      </c>
      <c r="O318" s="643">
        <v>17</v>
      </c>
      <c r="P318" s="643">
        <v>160</v>
      </c>
      <c r="Q318" s="643">
        <v>4.5</v>
      </c>
      <c r="R318" s="589" t="s">
        <v>326</v>
      </c>
      <c r="S318" s="643">
        <v>0.8</v>
      </c>
      <c r="T318" s="32"/>
      <c r="U318" s="32"/>
      <c r="V318" s="503">
        <f>'[11]KIC20-9_light'!$I$1537</f>
        <v>0.1653009970410303</v>
      </c>
      <c r="W318" s="11">
        <v>36.783799999999999</v>
      </c>
      <c r="X318" s="11">
        <v>23.648099999999999</v>
      </c>
      <c r="Y318" s="11">
        <v>53.996308999999997</v>
      </c>
      <c r="Z318" s="11">
        <v>1025.0983000000001</v>
      </c>
      <c r="AA318" s="11">
        <v>7.7483000000000004</v>
      </c>
      <c r="AB318" s="10">
        <v>112.962</v>
      </c>
      <c r="AC318" s="11">
        <v>8.1980000000000004</v>
      </c>
      <c r="AD318" s="11">
        <v>0.54120000000000001</v>
      </c>
      <c r="AE318" s="11">
        <v>2.6777000000000002</v>
      </c>
      <c r="AF318" s="11">
        <v>36.778399999999998</v>
      </c>
      <c r="AG318" s="11">
        <v>23.088799999999999</v>
      </c>
      <c r="AH318" s="11">
        <v>53.388848000000003</v>
      </c>
      <c r="AI318" s="11">
        <v>1025.298</v>
      </c>
      <c r="AJ318" s="11">
        <v>7.0755999999999997</v>
      </c>
      <c r="AK318" s="10">
        <v>102.157</v>
      </c>
      <c r="AL318" s="11">
        <v>8.1590000000000007</v>
      </c>
      <c r="AM318" s="11">
        <v>0.76690000000000003</v>
      </c>
      <c r="AN318" s="11">
        <v>7.9253</v>
      </c>
      <c r="AO318" s="9">
        <v>3.1</v>
      </c>
    </row>
    <row r="319" spans="1:41" ht="15">
      <c r="A319" s="29" t="s">
        <v>95</v>
      </c>
      <c r="B319" s="33">
        <v>43899</v>
      </c>
      <c r="C319" s="532">
        <v>9.8948493290664867</v>
      </c>
      <c r="D319" s="643">
        <v>9.9</v>
      </c>
      <c r="E319" s="9">
        <v>1</v>
      </c>
      <c r="F319" s="116">
        <v>10.6</v>
      </c>
      <c r="G319" s="116">
        <v>3.65</v>
      </c>
      <c r="H319" s="116">
        <v>20.100000000000001</v>
      </c>
      <c r="I319" s="643">
        <v>11</v>
      </c>
      <c r="J319" s="643">
        <v>4</v>
      </c>
      <c r="K319" s="643">
        <v>20</v>
      </c>
      <c r="L319" s="587">
        <v>1</v>
      </c>
      <c r="M319" s="587">
        <v>15.3</v>
      </c>
      <c r="N319" s="587">
        <v>156</v>
      </c>
      <c r="O319" s="643">
        <v>15</v>
      </c>
      <c r="P319" s="643">
        <v>160</v>
      </c>
      <c r="Q319" s="643">
        <v>2.1</v>
      </c>
      <c r="R319" s="589" t="s">
        <v>326</v>
      </c>
      <c r="S319" s="643">
        <v>0.4</v>
      </c>
      <c r="T319" s="32"/>
      <c r="U319" s="32"/>
      <c r="V319" s="503">
        <f>'[12]KIC20-10 light'!$I$1412</f>
        <v>0.11892706647314225</v>
      </c>
      <c r="W319" s="11">
        <v>36.759900000000002</v>
      </c>
      <c r="X319" s="11">
        <v>24.547799999999999</v>
      </c>
      <c r="Y319" s="11">
        <v>54.941130000000001</v>
      </c>
      <c r="Z319" s="11">
        <v>1024.8107</v>
      </c>
      <c r="AA319" s="11">
        <v>6.3052000000000001</v>
      </c>
      <c r="AB319" s="10">
        <v>93.340999999999994</v>
      </c>
      <c r="AC319" s="11">
        <v>8.1120000000000001</v>
      </c>
      <c r="AD319" s="11">
        <v>0.40550000000000003</v>
      </c>
      <c r="AE319" s="11">
        <v>1.1659999999999999</v>
      </c>
      <c r="AF319" s="11">
        <v>36.841299999999997</v>
      </c>
      <c r="AG319" s="11">
        <v>24.0213</v>
      </c>
      <c r="AH319" s="11">
        <v>54.480158000000003</v>
      </c>
      <c r="AI319" s="11">
        <v>1025.0696</v>
      </c>
      <c r="AJ319" s="11">
        <v>6.3878000000000004</v>
      </c>
      <c r="AK319" s="10">
        <v>93.757999999999996</v>
      </c>
      <c r="AL319" s="11">
        <v>8.1219999999999999</v>
      </c>
      <c r="AM319" s="11">
        <v>0.64910000000000001</v>
      </c>
      <c r="AN319" s="11">
        <v>2.2096</v>
      </c>
      <c r="AO319" s="9">
        <v>5.8</v>
      </c>
    </row>
    <row r="320" spans="1:41" ht="15">
      <c r="A320" s="29" t="s">
        <v>95</v>
      </c>
      <c r="B320" s="33">
        <v>43906</v>
      </c>
      <c r="C320" s="532">
        <v>2.3490710748127683</v>
      </c>
      <c r="D320" s="643">
        <v>2.2999999999999998</v>
      </c>
      <c r="E320" s="9">
        <v>1</v>
      </c>
      <c r="F320" s="116">
        <v>0.75900000000000001</v>
      </c>
      <c r="G320" s="116">
        <v>1.06</v>
      </c>
      <c r="H320" s="116">
        <v>5.1100000000000003</v>
      </c>
      <c r="I320" s="589" t="s">
        <v>348</v>
      </c>
      <c r="J320" s="589" t="s">
        <v>349</v>
      </c>
      <c r="K320" s="643">
        <v>5</v>
      </c>
      <c r="L320" s="587">
        <v>1</v>
      </c>
      <c r="M320" s="587">
        <v>19.3</v>
      </c>
      <c r="N320" s="587">
        <v>194</v>
      </c>
      <c r="O320" s="643">
        <v>19</v>
      </c>
      <c r="P320" s="643">
        <v>190</v>
      </c>
      <c r="Q320" s="643">
        <v>5.6</v>
      </c>
      <c r="R320" s="589" t="s">
        <v>326</v>
      </c>
      <c r="S320" s="643">
        <v>1.3</v>
      </c>
      <c r="T320" s="32"/>
      <c r="U320" s="32"/>
      <c r="V320" s="503">
        <f>'[13]KIC20-11_LIght'!$I$2117</f>
        <v>0.15883141620678179</v>
      </c>
      <c r="W320" s="11">
        <v>36.245800000000003</v>
      </c>
      <c r="X320" s="11">
        <v>23.980599999999999</v>
      </c>
      <c r="Y320" s="11">
        <v>53.650669000000001</v>
      </c>
      <c r="Z320" s="11">
        <v>1024.5923</v>
      </c>
      <c r="AA320" s="11">
        <v>7.2096999999999998</v>
      </c>
      <c r="AB320" s="10">
        <v>105.387</v>
      </c>
      <c r="AC320" s="11">
        <v>8.18</v>
      </c>
      <c r="AD320" s="11">
        <v>0.746</v>
      </c>
      <c r="AE320" s="11">
        <v>1.8662000000000001</v>
      </c>
      <c r="AF320" s="11">
        <v>36.973199999999999</v>
      </c>
      <c r="AG320" s="11">
        <v>23.925899999999999</v>
      </c>
      <c r="AH320" s="11">
        <v>54.549430999999998</v>
      </c>
      <c r="AI320" s="11">
        <v>1025.1998000000001</v>
      </c>
      <c r="AJ320" s="11">
        <v>5.7047999999999996</v>
      </c>
      <c r="AK320" s="10">
        <v>83.661000000000001</v>
      </c>
      <c r="AL320" s="11">
        <v>8.1300000000000008</v>
      </c>
      <c r="AM320" s="11">
        <v>1.552</v>
      </c>
      <c r="AN320" s="11">
        <v>9.1549999999999994</v>
      </c>
      <c r="AO320" s="9">
        <v>2.9</v>
      </c>
    </row>
    <row r="321" spans="1:41" ht="15">
      <c r="A321" s="29" t="s">
        <v>95</v>
      </c>
      <c r="B321" s="33">
        <v>43920</v>
      </c>
      <c r="C321" s="532">
        <v>0.76421979545413732</v>
      </c>
      <c r="D321" s="643">
        <v>0.8</v>
      </c>
      <c r="E321" s="9">
        <v>1</v>
      </c>
      <c r="F321" s="116">
        <v>-0.152</v>
      </c>
      <c r="G321" s="116">
        <v>2.83</v>
      </c>
      <c r="H321" s="116">
        <v>2.69</v>
      </c>
      <c r="I321" s="589" t="s">
        <v>348</v>
      </c>
      <c r="J321" s="643">
        <v>3</v>
      </c>
      <c r="K321" s="643">
        <v>3</v>
      </c>
      <c r="L321" s="587">
        <v>1</v>
      </c>
      <c r="M321" s="587">
        <v>15.6</v>
      </c>
      <c r="N321" s="587">
        <v>149</v>
      </c>
      <c r="O321" s="643">
        <v>16</v>
      </c>
      <c r="P321" s="643">
        <v>150</v>
      </c>
      <c r="Q321" s="643">
        <v>4.2</v>
      </c>
      <c r="R321" s="589" t="s">
        <v>326</v>
      </c>
      <c r="S321" s="643">
        <v>1</v>
      </c>
      <c r="T321" s="32"/>
      <c r="U321" s="32"/>
      <c r="V321" s="503">
        <f>'[14]KIC20-12_light'!$I$1664</f>
        <v>0.15958582786808484</v>
      </c>
      <c r="W321" s="11">
        <v>36.569200000000002</v>
      </c>
      <c r="X321" s="11">
        <v>22.661200000000001</v>
      </c>
      <c r="Y321" s="11">
        <v>52.656298</v>
      </c>
      <c r="Z321" s="11">
        <v>1025.2234000000001</v>
      </c>
      <c r="AA321" s="11">
        <v>7.4589999999999996</v>
      </c>
      <c r="AB321" s="10">
        <v>106.761</v>
      </c>
      <c r="AC321" s="11">
        <v>8.23</v>
      </c>
      <c r="AD321" s="11">
        <v>0.81720000000000004</v>
      </c>
      <c r="AE321" s="11">
        <v>3.3252999999999999</v>
      </c>
      <c r="AF321" s="11">
        <v>36.535499999999999</v>
      </c>
      <c r="AG321" s="11">
        <v>22.159099999999999</v>
      </c>
      <c r="AH321" s="11">
        <v>52.080294000000002</v>
      </c>
      <c r="AI321" s="11">
        <v>1025.3798999999999</v>
      </c>
      <c r="AJ321" s="11">
        <v>6.7792000000000003</v>
      </c>
      <c r="AK321" s="10">
        <v>96.159000000000006</v>
      </c>
      <c r="AL321" s="11">
        <v>8.1989999999999998</v>
      </c>
      <c r="AM321" s="11">
        <v>1.1899</v>
      </c>
      <c r="AN321" s="11">
        <v>7.6421999999999999</v>
      </c>
      <c r="AO321" s="9">
        <v>3.4</v>
      </c>
    </row>
    <row r="322" spans="1:41" ht="15">
      <c r="A322" s="29" t="s">
        <v>369</v>
      </c>
      <c r="B322" s="33">
        <v>43801</v>
      </c>
      <c r="C322" s="511">
        <v>0.64074226549186042</v>
      </c>
      <c r="D322" s="643">
        <v>0.6</v>
      </c>
      <c r="E322" s="31">
        <v>1</v>
      </c>
      <c r="F322" s="9">
        <v>-7.3899999999999993E-2</v>
      </c>
      <c r="G322" s="9">
        <v>2.61</v>
      </c>
      <c r="H322" s="9">
        <v>0.78900000000000003</v>
      </c>
      <c r="I322" s="589" t="s">
        <v>348</v>
      </c>
      <c r="J322" s="643">
        <v>3</v>
      </c>
      <c r="K322" s="589" t="s">
        <v>349</v>
      </c>
      <c r="L322" s="587">
        <v>1</v>
      </c>
      <c r="M322" s="587">
        <v>12.6</v>
      </c>
      <c r="N322" s="587">
        <v>131</v>
      </c>
      <c r="O322" s="31">
        <v>13</v>
      </c>
      <c r="P322" s="643">
        <v>130</v>
      </c>
      <c r="Q322" s="643">
        <v>0.6</v>
      </c>
      <c r="R322" s="589" t="s">
        <v>326</v>
      </c>
      <c r="S322" s="643">
        <v>0.2</v>
      </c>
      <c r="T322" s="643">
        <v>2.4</v>
      </c>
      <c r="U322" s="643">
        <v>0.16</v>
      </c>
      <c r="V322" s="503">
        <f>'[1]KIC19-13_light'!$I$1308</f>
        <v>8.2415119571602011E-2</v>
      </c>
      <c r="W322" s="11">
        <v>36.204300000000003</v>
      </c>
      <c r="X322" s="11">
        <v>22.3948</v>
      </c>
      <c r="Y322" s="11">
        <v>51.906537</v>
      </c>
      <c r="Z322" s="11">
        <v>1025.0228</v>
      </c>
      <c r="AA322" s="11">
        <v>7.1745999999999999</v>
      </c>
      <c r="AB322" s="10">
        <v>101.995</v>
      </c>
      <c r="AC322" s="11">
        <v>8.157</v>
      </c>
      <c r="AD322" s="11">
        <v>0.20960000000000001</v>
      </c>
      <c r="AE322" s="11">
        <v>0.63949999999999996</v>
      </c>
      <c r="AF322" s="11">
        <v>36.136200000000002</v>
      </c>
      <c r="AG322" s="11">
        <v>21.2851</v>
      </c>
      <c r="AH322" s="11">
        <v>50.655484999999999</v>
      </c>
      <c r="AI322" s="11">
        <v>1025.3532</v>
      </c>
      <c r="AJ322" s="11">
        <v>7.1643999999999997</v>
      </c>
      <c r="AK322" s="10">
        <v>99.822000000000003</v>
      </c>
      <c r="AL322" s="11">
        <v>8.1440000000000001</v>
      </c>
      <c r="AM322" s="11">
        <v>1.0671999999999999</v>
      </c>
      <c r="AN322" s="11">
        <v>1.6120000000000001</v>
      </c>
      <c r="AO322" s="11">
        <v>6.6</v>
      </c>
    </row>
    <row r="323" spans="1:41" ht="15">
      <c r="A323" s="29" t="s">
        <v>369</v>
      </c>
      <c r="B323" s="33">
        <v>43808</v>
      </c>
      <c r="C323" s="511">
        <v>1.488737273570726</v>
      </c>
      <c r="D323" s="643">
        <v>1.5</v>
      </c>
      <c r="E323" s="9">
        <v>1</v>
      </c>
      <c r="F323" s="116">
        <v>1.62</v>
      </c>
      <c r="G323" s="116">
        <v>2.4700000000000002</v>
      </c>
      <c r="H323" s="116">
        <v>1.18</v>
      </c>
      <c r="I323" s="589" t="s">
        <v>348</v>
      </c>
      <c r="J323" s="643">
        <v>2</v>
      </c>
      <c r="K323" s="589" t="s">
        <v>349</v>
      </c>
      <c r="L323" s="587">
        <v>1</v>
      </c>
      <c r="M323" s="587">
        <v>12.8</v>
      </c>
      <c r="N323" s="516">
        <v>99.2</v>
      </c>
      <c r="O323" s="643">
        <v>13</v>
      </c>
      <c r="P323" s="643">
        <v>100</v>
      </c>
      <c r="Q323" s="643">
        <v>0.6</v>
      </c>
      <c r="R323" s="589" t="s">
        <v>326</v>
      </c>
      <c r="S323" s="643">
        <v>0.2</v>
      </c>
      <c r="T323" s="643">
        <v>2.1</v>
      </c>
      <c r="U323" s="643">
        <v>0.13</v>
      </c>
      <c r="V323" s="503">
        <f>'[2]KIC19-14_light'!$I$1650</f>
        <v>7.7626265413728079E-2</v>
      </c>
      <c r="W323" s="11">
        <v>36.259799999999998</v>
      </c>
      <c r="X323" s="11">
        <v>23.111599999999999</v>
      </c>
      <c r="Y323" s="11">
        <v>52.740265999999998</v>
      </c>
      <c r="Z323" s="11">
        <v>1024.8586</v>
      </c>
      <c r="AA323" s="11">
        <v>6.9480000000000004</v>
      </c>
      <c r="AB323" s="10">
        <v>100.053</v>
      </c>
      <c r="AC323" s="11">
        <v>8.1720000000000006</v>
      </c>
      <c r="AD323" s="11">
        <v>0.2059</v>
      </c>
      <c r="AE323" s="11">
        <v>0.49830000000000002</v>
      </c>
      <c r="AF323" s="11">
        <v>36.328099999999999</v>
      </c>
      <c r="AG323" s="11">
        <v>22.5853</v>
      </c>
      <c r="AH323" s="11">
        <v>52.274540000000002</v>
      </c>
      <c r="AI323" s="11">
        <v>1025.1341</v>
      </c>
      <c r="AJ323" s="11">
        <v>7.1712999999999996</v>
      </c>
      <c r="AK323" s="10">
        <v>102.364</v>
      </c>
      <c r="AL323" s="11">
        <v>8.2240000000000002</v>
      </c>
      <c r="AM323" s="11">
        <v>1.7614000000000001</v>
      </c>
      <c r="AN323" s="11">
        <v>1.3588</v>
      </c>
      <c r="AO323" s="11">
        <v>6.4</v>
      </c>
    </row>
    <row r="324" spans="1:41" ht="15">
      <c r="A324" s="29" t="s">
        <v>369</v>
      </c>
      <c r="B324" s="33">
        <v>43815</v>
      </c>
      <c r="C324" s="511">
        <v>0.26296030242873208</v>
      </c>
      <c r="D324" s="589" t="s">
        <v>350</v>
      </c>
      <c r="E324" s="9">
        <v>1</v>
      </c>
      <c r="F324" s="116">
        <v>-0.155</v>
      </c>
      <c r="G324" s="116">
        <v>2.77</v>
      </c>
      <c r="H324" s="116">
        <v>1.72</v>
      </c>
      <c r="I324" s="589" t="s">
        <v>348</v>
      </c>
      <c r="J324" s="643">
        <v>3</v>
      </c>
      <c r="K324" s="589" t="s">
        <v>349</v>
      </c>
      <c r="L324" s="587">
        <v>1</v>
      </c>
      <c r="M324" s="587">
        <v>11.4</v>
      </c>
      <c r="N324" s="587">
        <v>109</v>
      </c>
      <c r="O324" s="643">
        <v>11</v>
      </c>
      <c r="P324" s="643">
        <v>110</v>
      </c>
      <c r="Q324" s="643">
        <v>0.7</v>
      </c>
      <c r="R324" s="589" t="s">
        <v>326</v>
      </c>
      <c r="S324" s="643">
        <v>0.2</v>
      </c>
      <c r="T324" s="643">
        <v>2.2000000000000002</v>
      </c>
      <c r="U324" s="643">
        <v>0.14000000000000001</v>
      </c>
      <c r="V324" s="503">
        <f>'[15]KIC19-15_light'!$I$1473</f>
        <v>9.0575072335911014E-2</v>
      </c>
      <c r="W324" s="11">
        <v>36.437100000000001</v>
      </c>
      <c r="X324" s="11">
        <v>24.693999999999999</v>
      </c>
      <c r="Y324" s="11">
        <v>54.670834999999997</v>
      </c>
      <c r="Z324" s="11">
        <v>1024.5218</v>
      </c>
      <c r="AA324" s="11">
        <v>6.9549000000000003</v>
      </c>
      <c r="AB324" s="10">
        <v>103.023</v>
      </c>
      <c r="AC324" s="11">
        <v>8.15</v>
      </c>
      <c r="AD324" s="11">
        <v>0.43120000000000003</v>
      </c>
      <c r="AE324" s="11">
        <v>0.52002000000000004</v>
      </c>
      <c r="AF324" s="11">
        <v>36.355400000000003</v>
      </c>
      <c r="AG324" s="11">
        <v>23.11</v>
      </c>
      <c r="AH324" s="11">
        <v>52.869259</v>
      </c>
      <c r="AI324" s="11">
        <v>1025.0027</v>
      </c>
      <c r="AJ324" s="11">
        <v>6.7103999999999999</v>
      </c>
      <c r="AK324" s="10">
        <v>96.682000000000002</v>
      </c>
      <c r="AL324" s="11">
        <v>8.1140000000000008</v>
      </c>
      <c r="AM324" s="11">
        <v>2.1288999999999998</v>
      </c>
      <c r="AN324" s="11">
        <v>3.3980000000000001</v>
      </c>
      <c r="AO324" s="9">
        <v>10</v>
      </c>
    </row>
    <row r="325" spans="1:41" ht="15">
      <c r="A325" s="29" t="s">
        <v>369</v>
      </c>
      <c r="B325" s="33">
        <v>43822</v>
      </c>
      <c r="C325" s="511">
        <v>0.33619929372452906</v>
      </c>
      <c r="D325" s="589" t="s">
        <v>350</v>
      </c>
      <c r="E325" s="9">
        <v>1</v>
      </c>
      <c r="F325" s="116">
        <v>-0.23400000000000001</v>
      </c>
      <c r="G325" s="116">
        <v>2.67</v>
      </c>
      <c r="H325" s="116">
        <v>0.7</v>
      </c>
      <c r="I325" s="589" t="s">
        <v>348</v>
      </c>
      <c r="J325" s="643">
        <v>3</v>
      </c>
      <c r="K325" s="589" t="s">
        <v>349</v>
      </c>
      <c r="L325" s="587">
        <v>1</v>
      </c>
      <c r="M325" s="587">
        <v>11.4</v>
      </c>
      <c r="N325" s="587">
        <v>102</v>
      </c>
      <c r="O325" s="643">
        <v>11</v>
      </c>
      <c r="P325" s="643">
        <v>100</v>
      </c>
      <c r="Q325" s="643">
        <v>0.8</v>
      </c>
      <c r="R325" s="589" t="s">
        <v>326</v>
      </c>
      <c r="S325" s="643">
        <v>0.2</v>
      </c>
      <c r="T325" s="643">
        <v>1.3</v>
      </c>
      <c r="U325" s="643">
        <v>0.11</v>
      </c>
      <c r="V325" s="503">
        <f>'[3]KIC19-16_LIGHT'!$I$752</f>
        <v>8.4295747330129026E-2</v>
      </c>
      <c r="W325" s="11">
        <v>36.471600000000002</v>
      </c>
      <c r="X325" s="11">
        <v>23.931699999999999</v>
      </c>
      <c r="Y325" s="11">
        <v>53.894509999999997</v>
      </c>
      <c r="Z325" s="11">
        <v>1024.7778000000001</v>
      </c>
      <c r="AA325" s="11">
        <v>6.7321999999999997</v>
      </c>
      <c r="AB325" s="10">
        <v>98.451999999999998</v>
      </c>
      <c r="AC325" s="11">
        <v>8.1940000000000008</v>
      </c>
      <c r="AD325" s="11">
        <v>0.3453</v>
      </c>
      <c r="AE325" s="11">
        <v>0.68969999999999998</v>
      </c>
      <c r="AF325" s="11">
        <v>36.482999999999997</v>
      </c>
      <c r="AG325" s="11">
        <v>23.6511</v>
      </c>
      <c r="AH325" s="11">
        <v>53.614918000000003</v>
      </c>
      <c r="AI325" s="11">
        <v>1024.9413</v>
      </c>
      <c r="AJ325" s="11">
        <v>6.1189999999999998</v>
      </c>
      <c r="AK325" s="10">
        <v>89.058000000000007</v>
      </c>
      <c r="AL325" s="11">
        <v>8.1669999999999998</v>
      </c>
      <c r="AM325" s="11">
        <v>1.0533999999999999</v>
      </c>
      <c r="AN325" s="11">
        <v>1.2258</v>
      </c>
      <c r="AO325" s="9">
        <v>8.5</v>
      </c>
    </row>
    <row r="326" spans="1:41" ht="15">
      <c r="A326" s="29" t="s">
        <v>369</v>
      </c>
      <c r="B326" s="33">
        <v>43836</v>
      </c>
      <c r="C326" s="511">
        <v>0.95370255178625318</v>
      </c>
      <c r="D326" s="643">
        <v>1</v>
      </c>
      <c r="E326" s="31">
        <v>1</v>
      </c>
      <c r="F326" s="116">
        <v>0.83599999999999997</v>
      </c>
      <c r="G326" s="116">
        <v>1.87</v>
      </c>
      <c r="H326" s="116">
        <v>0.79900000000000004</v>
      </c>
      <c r="I326" s="589" t="s">
        <v>348</v>
      </c>
      <c r="J326" s="589" t="s">
        <v>349</v>
      </c>
      <c r="K326" s="589" t="s">
        <v>349</v>
      </c>
      <c r="L326" s="587">
        <v>1</v>
      </c>
      <c r="M326" s="587">
        <v>12.1</v>
      </c>
      <c r="N326" s="587">
        <v>116</v>
      </c>
      <c r="O326" s="643">
        <v>12</v>
      </c>
      <c r="P326" s="643">
        <v>120</v>
      </c>
      <c r="Q326" s="643">
        <v>0.4</v>
      </c>
      <c r="R326" s="589" t="s">
        <v>326</v>
      </c>
      <c r="S326" s="589" t="s">
        <v>326</v>
      </c>
      <c r="T326" s="643">
        <v>1.2</v>
      </c>
      <c r="U326" s="643">
        <v>0.12</v>
      </c>
      <c r="V326" s="503">
        <f>'[4]KIC20-1_light'!$I$1193</f>
        <v>7.0501644219112106E-2</v>
      </c>
      <c r="W326" s="12">
        <v>36.835099999999997</v>
      </c>
      <c r="X326" s="12">
        <v>23.073</v>
      </c>
      <c r="Y326" s="12">
        <v>53.441049</v>
      </c>
      <c r="Z326" s="12">
        <v>1025.3107</v>
      </c>
      <c r="AA326" s="12">
        <v>6.8547000000000002</v>
      </c>
      <c r="AB326" s="12">
        <v>98.971999999999994</v>
      </c>
      <c r="AC326" s="12">
        <v>8.2140000000000004</v>
      </c>
      <c r="AD326" s="12">
        <v>2.7099999999999999E-2</v>
      </c>
      <c r="AE326" s="12">
        <v>0.56799999999999995</v>
      </c>
      <c r="AF326" s="12">
        <v>36.852600000000002</v>
      </c>
      <c r="AG326" s="12">
        <v>22.4162</v>
      </c>
      <c r="AH326" s="12">
        <v>52.761732000000002</v>
      </c>
      <c r="AI326" s="12">
        <v>1025.5807</v>
      </c>
      <c r="AJ326" s="12">
        <v>6.6786000000000003</v>
      </c>
      <c r="AK326" s="12">
        <v>95.337999999999994</v>
      </c>
      <c r="AL326" s="12">
        <v>8.2010000000000005</v>
      </c>
      <c r="AM326" s="12">
        <v>0.68789999999999996</v>
      </c>
      <c r="AN326" s="12">
        <v>1.0738000000000001</v>
      </c>
      <c r="AO326" s="11">
        <v>11.3</v>
      </c>
    </row>
    <row r="327" spans="1:41" ht="15">
      <c r="A327" s="29" t="s">
        <v>369</v>
      </c>
      <c r="B327" s="33">
        <v>43843</v>
      </c>
      <c r="C327" s="511">
        <v>1.2509600122472591</v>
      </c>
      <c r="D327" s="643">
        <v>1.3</v>
      </c>
      <c r="E327" s="31">
        <v>1</v>
      </c>
      <c r="F327" s="116">
        <v>0.82899999999999996</v>
      </c>
      <c r="G327" s="116">
        <v>2.36</v>
      </c>
      <c r="H327" s="116">
        <v>1.07</v>
      </c>
      <c r="I327" s="589" t="s">
        <v>348</v>
      </c>
      <c r="J327" s="643">
        <v>2</v>
      </c>
      <c r="K327" s="589" t="s">
        <v>349</v>
      </c>
      <c r="L327" s="587">
        <v>1</v>
      </c>
      <c r="M327" s="587">
        <v>12.2</v>
      </c>
      <c r="N327" s="587">
        <v>107</v>
      </c>
      <c r="O327" s="643">
        <v>12</v>
      </c>
      <c r="P327" s="643">
        <v>110</v>
      </c>
      <c r="Q327" s="643">
        <v>0.4</v>
      </c>
      <c r="R327" s="589" t="s">
        <v>326</v>
      </c>
      <c r="S327" s="589" t="s">
        <v>326</v>
      </c>
      <c r="T327" s="643">
        <v>1.5</v>
      </c>
      <c r="U327" s="643">
        <v>0.15</v>
      </c>
      <c r="V327" s="503">
        <f>'[5]KIC20-2_light'!$I$1096</f>
        <v>7.3630169703614981E-2</v>
      </c>
      <c r="W327" s="11">
        <v>36.956899999999997</v>
      </c>
      <c r="X327" s="11">
        <v>23.561499999999999</v>
      </c>
      <c r="Y327" s="11">
        <v>54.127602000000003</v>
      </c>
      <c r="Z327" s="11">
        <v>1025.2556999999999</v>
      </c>
      <c r="AA327" s="11">
        <v>6.7668999999999997</v>
      </c>
      <c r="AB327" s="10">
        <v>98.605000000000004</v>
      </c>
      <c r="AC327" s="612"/>
      <c r="AD327" s="11">
        <v>0.27089999999999997</v>
      </c>
      <c r="AE327" s="11">
        <v>0.62029999999999996</v>
      </c>
      <c r="AF327" s="11">
        <v>36.9343</v>
      </c>
      <c r="AG327" s="11">
        <v>22.7377</v>
      </c>
      <c r="AH327" s="11">
        <v>53.212739999999997</v>
      </c>
      <c r="AI327" s="11">
        <v>1025.5498</v>
      </c>
      <c r="AJ327" s="11">
        <v>6.5712999999999999</v>
      </c>
      <c r="AK327" s="10">
        <v>94.381</v>
      </c>
      <c r="AL327" s="612"/>
      <c r="AM327" s="11">
        <v>1.3638999999999999</v>
      </c>
      <c r="AN327" s="11">
        <v>1.6287</v>
      </c>
      <c r="AO327" s="9">
        <v>7.2</v>
      </c>
    </row>
    <row r="328" spans="1:41" ht="15">
      <c r="A328" s="29" t="s">
        <v>369</v>
      </c>
      <c r="B328" s="33">
        <v>43850</v>
      </c>
      <c r="C328" s="511">
        <v>0.37631341699053167</v>
      </c>
      <c r="D328" s="589" t="s">
        <v>350</v>
      </c>
      <c r="E328" s="9">
        <v>1</v>
      </c>
      <c r="F328" s="116">
        <v>5.0999999999999997E-2</v>
      </c>
      <c r="G328" s="116">
        <v>2.13</v>
      </c>
      <c r="H328" s="116">
        <v>-2.8799999999999999E-2</v>
      </c>
      <c r="I328" s="589" t="s">
        <v>348</v>
      </c>
      <c r="J328" s="643">
        <v>2</v>
      </c>
      <c r="K328" s="589" t="s">
        <v>349</v>
      </c>
      <c r="L328" s="587">
        <v>1</v>
      </c>
      <c r="M328" s="587">
        <v>11</v>
      </c>
      <c r="N328" s="587">
        <v>119</v>
      </c>
      <c r="O328" s="643">
        <v>11</v>
      </c>
      <c r="P328" s="643">
        <v>120</v>
      </c>
      <c r="Q328" s="643">
        <v>0.6</v>
      </c>
      <c r="R328" s="589" t="s">
        <v>326</v>
      </c>
      <c r="S328" s="643">
        <v>0.1</v>
      </c>
      <c r="T328" s="643">
        <v>1.2</v>
      </c>
      <c r="U328" s="643">
        <v>0.11</v>
      </c>
      <c r="V328" s="503">
        <v>7.2837113209402088E-2</v>
      </c>
      <c r="W328" s="11">
        <v>37.027900000000002</v>
      </c>
      <c r="X328" s="11">
        <v>23.857800000000001</v>
      </c>
      <c r="Y328" s="11">
        <v>54.542634</v>
      </c>
      <c r="Z328" s="11">
        <v>1025.2216000000001</v>
      </c>
      <c r="AA328" s="11">
        <v>6.7748999999999997</v>
      </c>
      <c r="AB328" s="11">
        <v>99.268000000000001</v>
      </c>
      <c r="AC328" s="612"/>
      <c r="AD328" s="11">
        <v>0.24030000000000001</v>
      </c>
      <c r="AE328" s="11">
        <v>0.64129999999999998</v>
      </c>
      <c r="AF328" s="11">
        <v>37.020499999999998</v>
      </c>
      <c r="AG328" s="11">
        <v>23.624500000000001</v>
      </c>
      <c r="AH328" s="11">
        <v>54.286301000000002</v>
      </c>
      <c r="AI328" s="11">
        <v>1025.3570999999999</v>
      </c>
      <c r="AJ328" s="11">
        <v>6.8151999999999999</v>
      </c>
      <c r="AK328" s="10">
        <v>99.453000000000003</v>
      </c>
      <c r="AL328" s="612"/>
      <c r="AM328" s="11">
        <v>0.81379999999999997</v>
      </c>
      <c r="AN328" s="11">
        <v>1.5476000000000001</v>
      </c>
      <c r="AO328" s="9">
        <v>8.1</v>
      </c>
    </row>
    <row r="329" spans="1:41" ht="15">
      <c r="A329" s="29" t="s">
        <v>369</v>
      </c>
      <c r="B329" s="33">
        <v>43858</v>
      </c>
      <c r="C329" s="511">
        <v>0.65212951249192841</v>
      </c>
      <c r="D329" s="643">
        <v>0.7</v>
      </c>
      <c r="E329" s="9">
        <v>1</v>
      </c>
      <c r="F329" s="116">
        <v>0.114</v>
      </c>
      <c r="G329" s="116">
        <v>2.82</v>
      </c>
      <c r="H329" s="116">
        <v>-0.14299999999999999</v>
      </c>
      <c r="I329" s="589" t="s">
        <v>348</v>
      </c>
      <c r="J329" s="643">
        <v>3</v>
      </c>
      <c r="K329" s="589" t="s">
        <v>349</v>
      </c>
      <c r="L329" s="587">
        <v>1</v>
      </c>
      <c r="M329" s="587">
        <v>12.8</v>
      </c>
      <c r="N329" s="587">
        <v>115</v>
      </c>
      <c r="O329" s="643">
        <v>13</v>
      </c>
      <c r="P329" s="643">
        <v>120</v>
      </c>
      <c r="Q329" s="643">
        <v>0.5</v>
      </c>
      <c r="R329" s="589" t="s">
        <v>326</v>
      </c>
      <c r="S329" s="589" t="s">
        <v>326</v>
      </c>
      <c r="T329" s="643">
        <v>1</v>
      </c>
      <c r="U329" s="643">
        <v>0.09</v>
      </c>
      <c r="V329" s="503">
        <f>'[6]KIC20-4_light'!$I$974</f>
        <v>7.3119164403863929E-2</v>
      </c>
      <c r="W329" s="503">
        <v>37.002899999999997</v>
      </c>
      <c r="X329" s="503">
        <v>24.4544</v>
      </c>
      <c r="Y329" s="503">
        <v>55.160843999999997</v>
      </c>
      <c r="Z329" s="503">
        <v>1025.0225</v>
      </c>
      <c r="AA329" s="503">
        <v>6.9813999999999998</v>
      </c>
      <c r="AB329" s="503">
        <v>103.33</v>
      </c>
      <c r="AC329" s="503"/>
      <c r="AD329" s="503">
        <v>3.27E-2</v>
      </c>
      <c r="AE329" s="503">
        <v>0.50849999999999995</v>
      </c>
      <c r="AF329" s="11">
        <v>37.054499999999997</v>
      </c>
      <c r="AG329" s="11">
        <v>23.736899999999999</v>
      </c>
      <c r="AH329" s="11">
        <v>54.452921000000003</v>
      </c>
      <c r="AI329" s="11">
        <v>1025.3492000000001</v>
      </c>
      <c r="AJ329" s="11">
        <v>6.6813000000000002</v>
      </c>
      <c r="AK329" s="10">
        <v>97.706999999999994</v>
      </c>
      <c r="AL329" s="11"/>
      <c r="AM329" s="503">
        <v>4.2149303473814202E-2</v>
      </c>
      <c r="AN329" s="503">
        <v>0.49376332216540297</v>
      </c>
      <c r="AO329" s="9">
        <v>11.3</v>
      </c>
    </row>
    <row r="330" spans="1:41" ht="15">
      <c r="A330" s="29" t="s">
        <v>369</v>
      </c>
      <c r="B330" s="33">
        <v>43864</v>
      </c>
      <c r="C330" s="511">
        <v>0.57932182433385448</v>
      </c>
      <c r="D330" s="643">
        <v>0.6</v>
      </c>
      <c r="E330" s="9">
        <v>1</v>
      </c>
      <c r="F330" s="116">
        <v>0.72699999999999998</v>
      </c>
      <c r="G330" s="116">
        <v>2.48</v>
      </c>
      <c r="H330" s="116">
        <v>0.71499999999999997</v>
      </c>
      <c r="I330" s="589" t="s">
        <v>348</v>
      </c>
      <c r="J330" s="643">
        <v>2</v>
      </c>
      <c r="K330" s="589" t="s">
        <v>349</v>
      </c>
      <c r="L330" s="587">
        <v>1</v>
      </c>
      <c r="M330" s="587">
        <v>12.6</v>
      </c>
      <c r="N330" s="587">
        <v>108</v>
      </c>
      <c r="O330" s="643">
        <v>13</v>
      </c>
      <c r="P330" s="643">
        <v>110</v>
      </c>
      <c r="Q330" s="643">
        <v>0.6</v>
      </c>
      <c r="R330" s="589" t="s">
        <v>326</v>
      </c>
      <c r="S330" s="643">
        <v>0.1</v>
      </c>
      <c r="T330" s="643">
        <v>1.2</v>
      </c>
      <c r="U330" s="643">
        <v>0.08</v>
      </c>
      <c r="V330" s="503">
        <f>'[7]KIC20-5_light'!$I$1699</f>
        <v>8.2208446603707352E-2</v>
      </c>
      <c r="W330" s="11">
        <v>37.076599999999999</v>
      </c>
      <c r="X330" s="11">
        <v>23.666</v>
      </c>
      <c r="Y330" s="11">
        <v>54.396922000000004</v>
      </c>
      <c r="Z330" s="11">
        <v>1025.3154999999999</v>
      </c>
      <c r="AA330" s="11">
        <v>6.8449</v>
      </c>
      <c r="AB330" s="10">
        <v>99.991</v>
      </c>
      <c r="AC330" s="11">
        <v>8.2260000000000009</v>
      </c>
      <c r="AD330" s="11">
        <v>0.31719999999999998</v>
      </c>
      <c r="AE330" s="11">
        <v>0.70199999999999996</v>
      </c>
      <c r="AF330" s="11">
        <v>37.063299999999998</v>
      </c>
      <c r="AG330" s="11">
        <v>23.363299999999999</v>
      </c>
      <c r="AH330" s="11">
        <v>54.057336999999997</v>
      </c>
      <c r="AI330" s="11">
        <v>1025.4657999999999</v>
      </c>
      <c r="AJ330" s="11">
        <v>6.8799000000000001</v>
      </c>
      <c r="AK330" s="10">
        <v>99.97</v>
      </c>
      <c r="AL330" s="11">
        <v>8.2210000000000001</v>
      </c>
      <c r="AM330" s="11">
        <v>0.65010000000000001</v>
      </c>
      <c r="AN330" s="11">
        <v>1.1380999999999999</v>
      </c>
      <c r="AO330" s="9">
        <v>8.1999999999999993</v>
      </c>
    </row>
    <row r="331" spans="1:41" ht="15">
      <c r="A331" s="29" t="s">
        <v>369</v>
      </c>
      <c r="B331" s="33">
        <v>43871</v>
      </c>
      <c r="C331" s="511">
        <v>0.44516285735083921</v>
      </c>
      <c r="D331" s="589" t="s">
        <v>350</v>
      </c>
      <c r="E331" s="9">
        <v>1</v>
      </c>
      <c r="F331" s="116">
        <v>1.04</v>
      </c>
      <c r="G331" s="116">
        <v>2.12</v>
      </c>
      <c r="H331" s="116">
        <v>0.77900000000000003</v>
      </c>
      <c r="I331" s="589" t="s">
        <v>348</v>
      </c>
      <c r="J331" s="643">
        <v>2</v>
      </c>
      <c r="K331" s="589" t="s">
        <v>349</v>
      </c>
      <c r="L331" s="587">
        <v>1</v>
      </c>
      <c r="M331" s="587">
        <v>13.3</v>
      </c>
      <c r="N331" s="587">
        <v>122</v>
      </c>
      <c r="O331" s="643">
        <v>13</v>
      </c>
      <c r="P331" s="643">
        <v>120</v>
      </c>
      <c r="Q331" s="643">
        <v>0.6</v>
      </c>
      <c r="R331" s="589" t="s">
        <v>326</v>
      </c>
      <c r="S331" s="589" t="s">
        <v>326</v>
      </c>
      <c r="T331" s="643">
        <v>1.4</v>
      </c>
      <c r="U331" s="643">
        <v>0.1</v>
      </c>
      <c r="V331" s="503">
        <f>'[8]KIC20-6_light'!$I$1337</f>
        <v>6.8259548871316453E-2</v>
      </c>
      <c r="W331" s="11">
        <v>36.829500000000003</v>
      </c>
      <c r="X331" s="11">
        <v>23.945799999999998</v>
      </c>
      <c r="Y331" s="11">
        <v>54.378742000000003</v>
      </c>
      <c r="Z331" s="11">
        <v>1025.0446999999999</v>
      </c>
      <c r="AA331" s="11">
        <v>6.7899000000000003</v>
      </c>
      <c r="AB331" s="10">
        <v>99.525000000000006</v>
      </c>
      <c r="AC331" s="11">
        <v>8.2469999999999999</v>
      </c>
      <c r="AD331" s="11">
        <v>8.3799999999999999E-2</v>
      </c>
      <c r="AE331" s="11">
        <v>0.49759999999999999</v>
      </c>
      <c r="AF331" s="11">
        <v>36.958599999999997</v>
      </c>
      <c r="AG331" s="11">
        <v>23.834299999999999</v>
      </c>
      <c r="AH331" s="11">
        <v>54.433777999999997</v>
      </c>
      <c r="AI331" s="11">
        <v>1025.2465</v>
      </c>
      <c r="AJ331" s="11">
        <v>6.7302999999999997</v>
      </c>
      <c r="AK331" s="10">
        <v>98.534999999999997</v>
      </c>
      <c r="AL331" s="11">
        <v>8.2360000000000007</v>
      </c>
      <c r="AM331" s="11">
        <v>0.79049999999999998</v>
      </c>
      <c r="AN331" s="11">
        <v>1.6508</v>
      </c>
      <c r="AO331" s="9">
        <v>6.8</v>
      </c>
    </row>
    <row r="332" spans="1:41" ht="15">
      <c r="A332" s="29" t="s">
        <v>369</v>
      </c>
      <c r="B332" s="33">
        <v>43878</v>
      </c>
      <c r="C332" s="511">
        <v>1.2448103830672061</v>
      </c>
      <c r="D332" s="643">
        <v>1.2</v>
      </c>
      <c r="E332" s="9">
        <v>1</v>
      </c>
      <c r="F332" s="116">
        <v>1.1499999999999999</v>
      </c>
      <c r="G332" s="116">
        <v>3.06</v>
      </c>
      <c r="H332" s="116">
        <v>1.27</v>
      </c>
      <c r="I332" s="589" t="s">
        <v>348</v>
      </c>
      <c r="J332" s="643">
        <v>3</v>
      </c>
      <c r="K332" s="589" t="s">
        <v>349</v>
      </c>
      <c r="L332" s="587">
        <v>1</v>
      </c>
      <c r="M332" s="587">
        <v>11.2</v>
      </c>
      <c r="N332" s="587">
        <v>121</v>
      </c>
      <c r="O332" s="643">
        <v>11</v>
      </c>
      <c r="P332" s="643">
        <v>120</v>
      </c>
      <c r="Q332" s="643">
        <v>0.7</v>
      </c>
      <c r="R332" s="589" t="s">
        <v>326</v>
      </c>
      <c r="S332" s="589" t="s">
        <v>326</v>
      </c>
      <c r="T332" s="643">
        <v>2.2000000000000002</v>
      </c>
      <c r="U332" s="643">
        <v>0.14000000000000001</v>
      </c>
      <c r="V332" s="503">
        <f>'[9]KIC20-7_light'!$I$1125</f>
        <v>7.1193562888651751E-2</v>
      </c>
      <c r="W332" s="11">
        <v>36.908499999999997</v>
      </c>
      <c r="X332" s="11">
        <v>24.3094</v>
      </c>
      <c r="Y332" s="11">
        <v>54.878332999999998</v>
      </c>
      <c r="Z332" s="11">
        <v>1024.9976999999999</v>
      </c>
      <c r="AA332" s="11">
        <v>6.5323000000000002</v>
      </c>
      <c r="AB332" s="10">
        <v>96.39</v>
      </c>
      <c r="AC332" s="11">
        <v>8.1999999999999993</v>
      </c>
      <c r="AD332" s="11">
        <v>0.5897</v>
      </c>
      <c r="AE332" s="11">
        <v>0.69020000000000004</v>
      </c>
      <c r="AF332" s="11">
        <v>36.900399999999998</v>
      </c>
      <c r="AG332" s="11">
        <v>24.012899999999998</v>
      </c>
      <c r="AH332" s="11">
        <v>54.551960000000001</v>
      </c>
      <c r="AI332" s="11">
        <v>1025.1497999999999</v>
      </c>
      <c r="AJ332" s="11">
        <v>6.6692999999999998</v>
      </c>
      <c r="AK332" s="10">
        <v>97.909000000000006</v>
      </c>
      <c r="AL332" s="11">
        <v>8.1980000000000004</v>
      </c>
      <c r="AM332" s="11">
        <v>0.99399999999999999</v>
      </c>
      <c r="AN332" s="11">
        <v>1.3221000000000001</v>
      </c>
      <c r="AO332" s="9">
        <v>8.3000000000000007</v>
      </c>
    </row>
    <row r="333" spans="1:41" ht="15">
      <c r="A333" s="29" t="s">
        <v>369</v>
      </c>
      <c r="B333" s="33">
        <v>43885</v>
      </c>
      <c r="C333" s="511">
        <v>0.39560774272539528</v>
      </c>
      <c r="D333" s="589" t="s">
        <v>350</v>
      </c>
      <c r="E333" s="9">
        <v>1</v>
      </c>
      <c r="F333" s="116">
        <v>-0.14199999999999999</v>
      </c>
      <c r="G333" s="116">
        <v>2.34</v>
      </c>
      <c r="H333" s="116">
        <v>0.5</v>
      </c>
      <c r="I333" s="589" t="s">
        <v>348</v>
      </c>
      <c r="J333" s="643">
        <v>2</v>
      </c>
      <c r="K333" s="589" t="s">
        <v>349</v>
      </c>
      <c r="L333" s="587">
        <v>1</v>
      </c>
      <c r="M333" s="587">
        <v>12.1</v>
      </c>
      <c r="N333" s="587">
        <v>115</v>
      </c>
      <c r="O333" s="643">
        <v>12</v>
      </c>
      <c r="P333" s="643">
        <v>120</v>
      </c>
      <c r="Q333" s="643">
        <v>0.9</v>
      </c>
      <c r="R333" s="643">
        <v>0.1</v>
      </c>
      <c r="S333" s="643">
        <v>0.1</v>
      </c>
      <c r="T333" s="643">
        <v>1.5</v>
      </c>
      <c r="U333" s="643">
        <v>0.13</v>
      </c>
      <c r="V333" s="503">
        <f>'[10]KIC20-8_lights'!$I$1735</f>
        <v>8.2800295623762135E-2</v>
      </c>
      <c r="W333" s="11">
        <v>36.985500000000002</v>
      </c>
      <c r="X333" s="11">
        <v>24.452200000000001</v>
      </c>
      <c r="Y333" s="11">
        <v>55.135584999999999</v>
      </c>
      <c r="Z333" s="11">
        <v>1025.0108</v>
      </c>
      <c r="AA333" s="11">
        <v>6.6685999999999996</v>
      </c>
      <c r="AB333" s="10">
        <v>98.686999999999998</v>
      </c>
      <c r="AC333" s="11">
        <v>8.1739999999999995</v>
      </c>
      <c r="AD333" s="11">
        <v>4.3200000000000002E-2</v>
      </c>
      <c r="AE333" s="11">
        <v>0.72109999999999996</v>
      </c>
      <c r="AF333" s="11">
        <v>36.959200000000003</v>
      </c>
      <c r="AG333" s="11">
        <v>23.986699999999999</v>
      </c>
      <c r="AH333" s="11">
        <v>54.600664000000002</v>
      </c>
      <c r="AI333" s="11">
        <v>1025.2028</v>
      </c>
      <c r="AJ333" s="11">
        <v>6.4874999999999998</v>
      </c>
      <c r="AK333" s="10">
        <v>95.23</v>
      </c>
      <c r="AL333" s="11">
        <v>8.1579999999999995</v>
      </c>
      <c r="AM333" s="11">
        <v>0.88339999999999996</v>
      </c>
      <c r="AN333" s="11">
        <v>1.8127</v>
      </c>
      <c r="AO333" s="9">
        <v>6</v>
      </c>
    </row>
    <row r="334" spans="1:41" ht="15">
      <c r="A334" s="29" t="s">
        <v>369</v>
      </c>
      <c r="B334" s="33">
        <v>43892</v>
      </c>
      <c r="C334" s="511">
        <v>0.38190452839020522</v>
      </c>
      <c r="D334" s="589" t="s">
        <v>350</v>
      </c>
      <c r="E334" s="9">
        <v>1</v>
      </c>
      <c r="F334" s="116">
        <v>9.7500000000000003E-2</v>
      </c>
      <c r="G334" s="116">
        <v>2.48</v>
      </c>
      <c r="H334" s="116">
        <v>0.86299999999999999</v>
      </c>
      <c r="I334" s="589" t="s">
        <v>348</v>
      </c>
      <c r="J334" s="643">
        <v>2</v>
      </c>
      <c r="K334" s="589" t="s">
        <v>349</v>
      </c>
      <c r="L334" s="587">
        <v>1</v>
      </c>
      <c r="M334" s="587">
        <v>12.2</v>
      </c>
      <c r="N334" s="587">
        <v>102</v>
      </c>
      <c r="O334" s="643">
        <v>12</v>
      </c>
      <c r="P334" s="643">
        <v>100</v>
      </c>
      <c r="Q334" s="643">
        <v>0.9</v>
      </c>
      <c r="R334" s="643">
        <v>0.1</v>
      </c>
      <c r="S334" s="643">
        <v>0.2</v>
      </c>
      <c r="T334" s="643">
        <v>1.8</v>
      </c>
      <c r="U334" s="643">
        <v>0.16</v>
      </c>
      <c r="V334" s="503">
        <f>'[11]KIC20-9_light'!$I$1037</f>
        <v>8.3096088919880351E-2</v>
      </c>
      <c r="W334" s="11">
        <v>36.808300000000003</v>
      </c>
      <c r="X334" s="11">
        <v>23.509499999999999</v>
      </c>
      <c r="Y334" s="11">
        <v>53.878188000000002</v>
      </c>
      <c r="Z334" s="11">
        <v>1025.1584</v>
      </c>
      <c r="AA334" s="11">
        <v>6.7397</v>
      </c>
      <c r="AB334" s="10">
        <v>98.037000000000006</v>
      </c>
      <c r="AC334" s="11">
        <v>8.1790000000000003</v>
      </c>
      <c r="AD334" s="11">
        <v>0.32579999999999998</v>
      </c>
      <c r="AE334" s="11">
        <v>0.9768</v>
      </c>
      <c r="AF334" s="11">
        <v>36.812800000000003</v>
      </c>
      <c r="AG334" s="11">
        <v>23.493400000000001</v>
      </c>
      <c r="AH334" s="11">
        <v>53.874046</v>
      </c>
      <c r="AI334" s="11">
        <v>1025.2388000000001</v>
      </c>
      <c r="AJ334" s="11">
        <v>6.6863000000000001</v>
      </c>
      <c r="AK334" s="10">
        <v>97.236000000000004</v>
      </c>
      <c r="AL334" s="11">
        <v>8.17</v>
      </c>
      <c r="AM334" s="11">
        <v>0.41149999999999998</v>
      </c>
      <c r="AN334" s="11">
        <v>1.425</v>
      </c>
      <c r="AO334" s="9">
        <v>6.5</v>
      </c>
    </row>
    <row r="335" spans="1:41" ht="15">
      <c r="A335" s="29" t="s">
        <v>369</v>
      </c>
      <c r="B335" s="33">
        <v>43899</v>
      </c>
      <c r="C335" s="532">
        <v>0.62292251086482697</v>
      </c>
      <c r="D335" s="643">
        <v>0.6</v>
      </c>
      <c r="E335" s="9">
        <v>1</v>
      </c>
      <c r="F335" s="116">
        <v>0.2</v>
      </c>
      <c r="G335" s="116">
        <v>3.17</v>
      </c>
      <c r="H335" s="116">
        <v>0.61199999999999999</v>
      </c>
      <c r="I335" s="589" t="s">
        <v>348</v>
      </c>
      <c r="J335" s="643">
        <v>3</v>
      </c>
      <c r="K335" s="589" t="s">
        <v>349</v>
      </c>
      <c r="L335" s="587">
        <v>1</v>
      </c>
      <c r="M335" s="587">
        <v>12.1</v>
      </c>
      <c r="N335" s="587">
        <v>98.2</v>
      </c>
      <c r="O335" s="643">
        <v>12</v>
      </c>
      <c r="P335" s="643">
        <v>100</v>
      </c>
      <c r="Q335" s="643">
        <v>0.6</v>
      </c>
      <c r="R335" s="589" t="s">
        <v>326</v>
      </c>
      <c r="S335" s="643">
        <v>0.2</v>
      </c>
      <c r="T335" s="643">
        <v>1.7</v>
      </c>
      <c r="U335" s="643">
        <v>0.19</v>
      </c>
      <c r="V335" s="503">
        <f>'[12]KIC20-10 light'!$I$914</f>
        <v>0.10865651062323978</v>
      </c>
      <c r="W335" s="11">
        <v>36.895099999999999</v>
      </c>
      <c r="X335" s="11">
        <v>24.132000000000001</v>
      </c>
      <c r="Y335" s="11">
        <v>54.667209</v>
      </c>
      <c r="Z335" s="11">
        <v>1025.0383999999999</v>
      </c>
      <c r="AA335" s="11">
        <v>6.8559999999999999</v>
      </c>
      <c r="AB335" s="10">
        <v>100.854</v>
      </c>
      <c r="AC335" s="11">
        <v>8.18</v>
      </c>
      <c r="AD335" s="11">
        <v>0.15</v>
      </c>
      <c r="AE335" s="11">
        <v>0.27950000000000003</v>
      </c>
      <c r="AF335" s="11">
        <v>36.8752</v>
      </c>
      <c r="AG335" s="11">
        <v>23.5045</v>
      </c>
      <c r="AH335" s="11">
        <v>53.966929999999998</v>
      </c>
      <c r="AI335" s="11">
        <v>1025.2819</v>
      </c>
      <c r="AJ335" s="11">
        <v>6.6938000000000004</v>
      </c>
      <c r="AK335" s="10">
        <v>97.397999999999996</v>
      </c>
      <c r="AL335" s="11">
        <v>8.1679999999999993</v>
      </c>
      <c r="AM335" s="11">
        <v>0.9345</v>
      </c>
      <c r="AN335" s="11">
        <v>1.722</v>
      </c>
      <c r="AO335" s="9">
        <v>9.6999999999999993</v>
      </c>
    </row>
    <row r="336" spans="1:41" ht="15">
      <c r="A336" s="29" t="s">
        <v>369</v>
      </c>
      <c r="B336" s="33">
        <v>43906</v>
      </c>
      <c r="C336" s="532">
        <v>0.79960662335042987</v>
      </c>
      <c r="D336" s="643">
        <v>0.8</v>
      </c>
      <c r="E336" s="9">
        <v>1</v>
      </c>
      <c r="F336" s="116">
        <v>-1.1000000000000001</v>
      </c>
      <c r="G336" s="116">
        <v>2.2400000000000002</v>
      </c>
      <c r="H336" s="116">
        <v>1.1200000000000001</v>
      </c>
      <c r="I336" s="589" t="s">
        <v>348</v>
      </c>
      <c r="J336" s="643">
        <v>2</v>
      </c>
      <c r="K336" s="589" t="s">
        <v>349</v>
      </c>
      <c r="L336" s="587">
        <v>1</v>
      </c>
      <c r="M336" s="587">
        <v>12.4</v>
      </c>
      <c r="N336" s="587">
        <v>117</v>
      </c>
      <c r="O336" s="643">
        <v>12</v>
      </c>
      <c r="P336" s="643">
        <v>120</v>
      </c>
      <c r="Q336" s="643">
        <v>1</v>
      </c>
      <c r="R336" s="589" t="s">
        <v>326</v>
      </c>
      <c r="S336" s="643">
        <v>0.2</v>
      </c>
      <c r="T336" s="643">
        <v>1.3</v>
      </c>
      <c r="U336" s="643">
        <v>0.15</v>
      </c>
      <c r="V336" s="503">
        <f>'[13]KIC20-11_LIght'!$I$1429</f>
        <v>7.8367433858886504E-2</v>
      </c>
      <c r="W336" s="11">
        <v>36.821899999999999</v>
      </c>
      <c r="X336" s="11">
        <v>23.947600000000001</v>
      </c>
      <c r="Y336" s="11">
        <v>54.370776999999997</v>
      </c>
      <c r="Z336" s="11">
        <v>1025.0381</v>
      </c>
      <c r="AA336" s="11">
        <v>6.7057000000000002</v>
      </c>
      <c r="AB336" s="10">
        <v>98.289000000000001</v>
      </c>
      <c r="AC336" s="11">
        <v>8.18</v>
      </c>
      <c r="AD336" s="11">
        <v>0.16930000000000001</v>
      </c>
      <c r="AE336" s="11">
        <v>0.77810000000000001</v>
      </c>
      <c r="AF336" s="11">
        <v>36.839199999999998</v>
      </c>
      <c r="AG336" s="11">
        <v>23.479500000000002</v>
      </c>
      <c r="AH336" s="11">
        <v>53.893467999999999</v>
      </c>
      <c r="AI336" s="11">
        <v>1025.2644</v>
      </c>
      <c r="AJ336" s="11">
        <v>6.3559999999999999</v>
      </c>
      <c r="AK336" s="10">
        <v>92.424000000000007</v>
      </c>
      <c r="AL336" s="11">
        <v>8.1649999999999991</v>
      </c>
      <c r="AM336" s="11">
        <v>0.94799999999999995</v>
      </c>
      <c r="AN336" s="11">
        <v>1.6143000000000001</v>
      </c>
      <c r="AO336" s="9">
        <v>5.5</v>
      </c>
    </row>
    <row r="337" spans="1:41" ht="15">
      <c r="A337" s="29" t="s">
        <v>369</v>
      </c>
      <c r="B337" s="33">
        <v>43920</v>
      </c>
      <c r="C337" s="532">
        <v>0.7046243928608108</v>
      </c>
      <c r="D337" s="643">
        <v>0.7</v>
      </c>
      <c r="E337" s="9">
        <v>1</v>
      </c>
      <c r="F337" s="116">
        <v>-0.124</v>
      </c>
      <c r="G337" s="116">
        <v>3.37</v>
      </c>
      <c r="H337" s="116">
        <v>1.18</v>
      </c>
      <c r="I337" s="589" t="s">
        <v>348</v>
      </c>
      <c r="J337" s="643">
        <v>3</v>
      </c>
      <c r="K337" s="589" t="s">
        <v>349</v>
      </c>
      <c r="L337" s="587">
        <v>1</v>
      </c>
      <c r="M337" s="587">
        <v>11.2</v>
      </c>
      <c r="N337" s="587">
        <v>121</v>
      </c>
      <c r="O337" s="643">
        <v>11</v>
      </c>
      <c r="P337" s="643">
        <v>120</v>
      </c>
      <c r="Q337" s="643">
        <v>1.2</v>
      </c>
      <c r="R337" s="589" t="s">
        <v>326</v>
      </c>
      <c r="S337" s="643">
        <v>0.2</v>
      </c>
      <c r="T337" s="643">
        <v>1.9</v>
      </c>
      <c r="U337" s="643">
        <v>0.13</v>
      </c>
      <c r="V337" s="503">
        <f>'[14]KIC20-12_light'!$I$876</f>
        <v>9.9871228240350038E-2</v>
      </c>
      <c r="W337" s="11">
        <v>36.731400000000001</v>
      </c>
      <c r="X337" s="11">
        <v>22.689299999999999</v>
      </c>
      <c r="Y337" s="11">
        <v>52.893833000000001</v>
      </c>
      <c r="Z337" s="11">
        <v>1025.3394000000001</v>
      </c>
      <c r="AA337" s="11">
        <v>6.7164000000000001</v>
      </c>
      <c r="AB337" s="10">
        <v>96.271000000000001</v>
      </c>
      <c r="AC337" s="11">
        <v>8.2080000000000002</v>
      </c>
      <c r="AD337" s="11">
        <v>0.44350000000000001</v>
      </c>
      <c r="AE337" s="11">
        <v>1.2808999999999999</v>
      </c>
      <c r="AF337" s="11">
        <v>36.726500000000001</v>
      </c>
      <c r="AG337" s="11">
        <v>22.618099999999998</v>
      </c>
      <c r="AH337" s="11">
        <v>52.818469</v>
      </c>
      <c r="AI337" s="11">
        <v>1025.4284</v>
      </c>
      <c r="AJ337" s="11">
        <v>6.4207000000000001</v>
      </c>
      <c r="AK337" s="10">
        <v>91.915000000000006</v>
      </c>
      <c r="AL337" s="11">
        <v>8.1910000000000007</v>
      </c>
      <c r="AM337" s="11">
        <v>1.4644999999999999</v>
      </c>
      <c r="AN337" s="11">
        <v>2.0123000000000002</v>
      </c>
      <c r="AO337" s="9">
        <v>5.9</v>
      </c>
    </row>
    <row r="338" spans="1:41" ht="15">
      <c r="A338" s="29" t="s">
        <v>370</v>
      </c>
      <c r="B338" s="33">
        <v>43801</v>
      </c>
      <c r="C338" s="511">
        <v>0.57451225231949798</v>
      </c>
      <c r="D338" s="643">
        <v>0.6</v>
      </c>
      <c r="E338" s="31">
        <v>1</v>
      </c>
      <c r="F338" s="9">
        <v>0.315</v>
      </c>
      <c r="G338" s="9">
        <v>2.33</v>
      </c>
      <c r="H338" s="9">
        <v>0.73599999999999999</v>
      </c>
      <c r="I338" s="589" t="s">
        <v>348</v>
      </c>
      <c r="J338" s="643">
        <v>2</v>
      </c>
      <c r="K338" s="589" t="s">
        <v>349</v>
      </c>
      <c r="L338" s="587">
        <v>1</v>
      </c>
      <c r="M338" s="587">
        <v>13</v>
      </c>
      <c r="N338" s="587">
        <v>125</v>
      </c>
      <c r="O338" s="643">
        <v>13</v>
      </c>
      <c r="P338" s="643">
        <v>120</v>
      </c>
      <c r="Q338" s="32"/>
      <c r="R338" s="32"/>
      <c r="S338" s="32"/>
      <c r="T338" s="32"/>
      <c r="U338" s="32"/>
      <c r="V338" s="503"/>
      <c r="W338" s="116"/>
      <c r="X338" s="116"/>
      <c r="Y338" s="116"/>
      <c r="Z338" s="116"/>
      <c r="AA338" s="116"/>
      <c r="AB338" s="116"/>
      <c r="AC338" s="116"/>
      <c r="AD338" s="116"/>
      <c r="AE338" s="116"/>
      <c r="AF338" s="116"/>
      <c r="AG338" s="116"/>
      <c r="AH338" s="116"/>
      <c r="AI338" s="116"/>
      <c r="AJ338" s="116"/>
      <c r="AK338" s="116"/>
      <c r="AL338" s="116"/>
      <c r="AM338" s="116"/>
      <c r="AN338" s="116"/>
      <c r="AO338" s="9"/>
    </row>
    <row r="339" spans="1:41" ht="15">
      <c r="A339" s="29" t="s">
        <v>370</v>
      </c>
      <c r="B339" s="33">
        <v>43808</v>
      </c>
      <c r="C339" s="511">
        <v>14.938239724511263</v>
      </c>
      <c r="D339" s="643">
        <v>15</v>
      </c>
      <c r="E339" s="9">
        <v>1</v>
      </c>
      <c r="F339" s="116">
        <v>16.8</v>
      </c>
      <c r="G339" s="116">
        <v>4.7699999999999996</v>
      </c>
      <c r="H339" s="116">
        <v>2.62</v>
      </c>
      <c r="I339" s="643">
        <v>17</v>
      </c>
      <c r="J339" s="643">
        <v>5</v>
      </c>
      <c r="K339" s="643">
        <v>3</v>
      </c>
      <c r="L339" s="587">
        <v>1</v>
      </c>
      <c r="M339" s="587">
        <v>17</v>
      </c>
      <c r="N339" s="587">
        <v>154</v>
      </c>
      <c r="O339" s="643">
        <v>17</v>
      </c>
      <c r="P339" s="643">
        <v>150</v>
      </c>
      <c r="Q339" s="32"/>
      <c r="R339" s="32"/>
      <c r="S339" s="32"/>
      <c r="T339" s="32"/>
      <c r="U339" s="32"/>
      <c r="V339" s="503"/>
      <c r="W339" s="116"/>
      <c r="X339" s="116"/>
      <c r="Y339" s="116"/>
      <c r="Z339" s="116"/>
      <c r="AA339" s="116"/>
      <c r="AB339" s="116"/>
      <c r="AC339" s="116"/>
      <c r="AD339" s="116"/>
      <c r="AE339" s="116"/>
      <c r="AF339" s="116"/>
      <c r="AG339" s="116"/>
      <c r="AH339" s="116"/>
      <c r="AI339" s="116"/>
      <c r="AJ339" s="116"/>
      <c r="AK339" s="116"/>
      <c r="AL339" s="116"/>
      <c r="AM339" s="116"/>
      <c r="AN339" s="116"/>
      <c r="AO339" s="9"/>
    </row>
    <row r="340" spans="1:41" ht="15">
      <c r="A340" s="29" t="s">
        <v>370</v>
      </c>
      <c r="B340" s="33">
        <v>43815</v>
      </c>
      <c r="C340" s="511">
        <v>0.58962276620125154</v>
      </c>
      <c r="D340" s="643">
        <v>0.6</v>
      </c>
      <c r="E340" s="9">
        <v>1</v>
      </c>
      <c r="F340" s="116">
        <v>0.113</v>
      </c>
      <c r="G340" s="116">
        <v>3.56</v>
      </c>
      <c r="H340" s="116">
        <v>1.28</v>
      </c>
      <c r="I340" s="589" t="s">
        <v>348</v>
      </c>
      <c r="J340" s="643">
        <v>4</v>
      </c>
      <c r="K340" s="589" t="s">
        <v>349</v>
      </c>
      <c r="L340" s="587">
        <v>1</v>
      </c>
      <c r="M340" s="587">
        <v>15.8</v>
      </c>
      <c r="N340" s="587">
        <v>127</v>
      </c>
      <c r="O340" s="643">
        <v>16</v>
      </c>
      <c r="P340" s="643">
        <v>130</v>
      </c>
      <c r="Q340" s="32"/>
      <c r="R340" s="32"/>
      <c r="S340" s="32"/>
      <c r="T340" s="32"/>
      <c r="U340" s="32"/>
      <c r="V340" s="503"/>
      <c r="W340" s="116"/>
      <c r="X340" s="116"/>
      <c r="Y340" s="116"/>
      <c r="Z340" s="116"/>
      <c r="AA340" s="116"/>
      <c r="AB340" s="116"/>
      <c r="AC340" s="116"/>
      <c r="AD340" s="116"/>
      <c r="AE340" s="116"/>
      <c r="AF340" s="116"/>
      <c r="AG340" s="116"/>
      <c r="AH340" s="116"/>
      <c r="AI340" s="116"/>
      <c r="AJ340" s="116"/>
      <c r="AK340" s="116"/>
      <c r="AL340" s="116"/>
      <c r="AM340" s="116"/>
      <c r="AN340" s="116"/>
      <c r="AO340" s="9"/>
    </row>
    <row r="341" spans="1:41" ht="15">
      <c r="A341" s="29" t="s">
        <v>370</v>
      </c>
      <c r="B341" s="33">
        <v>43822</v>
      </c>
      <c r="C341" s="511">
        <v>5.3748749233016744</v>
      </c>
      <c r="D341" s="643">
        <v>5.4</v>
      </c>
      <c r="E341" s="9">
        <v>1</v>
      </c>
      <c r="F341" s="116">
        <v>5.16</v>
      </c>
      <c r="G341" s="116">
        <v>3.81</v>
      </c>
      <c r="H341" s="116">
        <v>1.75</v>
      </c>
      <c r="I341" s="643">
        <v>5</v>
      </c>
      <c r="J341" s="643">
        <v>4</v>
      </c>
      <c r="K341" s="589" t="s">
        <v>349</v>
      </c>
      <c r="L341" s="587">
        <v>1</v>
      </c>
      <c r="M341" s="587">
        <v>14</v>
      </c>
      <c r="N341" s="587">
        <v>133</v>
      </c>
      <c r="O341" s="643">
        <v>14</v>
      </c>
      <c r="P341" s="643">
        <v>130</v>
      </c>
      <c r="Q341" s="32"/>
      <c r="R341" s="32"/>
      <c r="S341" s="32"/>
      <c r="T341" s="32"/>
      <c r="U341" s="32"/>
      <c r="V341" s="503"/>
      <c r="W341" s="116"/>
      <c r="X341" s="116"/>
      <c r="Y341" s="116"/>
      <c r="Z341" s="116"/>
      <c r="AA341" s="116"/>
      <c r="AB341" s="116"/>
      <c r="AC341" s="116"/>
      <c r="AD341" s="116"/>
      <c r="AE341" s="116"/>
      <c r="AF341" s="116"/>
      <c r="AG341" s="116"/>
      <c r="AH341" s="116"/>
      <c r="AI341" s="116"/>
      <c r="AJ341" s="116"/>
      <c r="AK341" s="116"/>
      <c r="AL341" s="116"/>
      <c r="AM341" s="116"/>
      <c r="AN341" s="116"/>
      <c r="AO341" s="9"/>
    </row>
    <row r="342" spans="1:41" ht="15">
      <c r="A342" s="29" t="s">
        <v>370</v>
      </c>
      <c r="B342" s="33">
        <v>43836</v>
      </c>
      <c r="C342" s="511">
        <v>7.7583843804561825</v>
      </c>
      <c r="D342" s="643">
        <v>7.8</v>
      </c>
      <c r="E342" s="31">
        <v>1</v>
      </c>
      <c r="F342" s="116">
        <v>9.15</v>
      </c>
      <c r="G342" s="116">
        <v>3.95</v>
      </c>
      <c r="H342" s="116">
        <v>1.75</v>
      </c>
      <c r="I342" s="643">
        <v>9</v>
      </c>
      <c r="J342" s="643">
        <v>4</v>
      </c>
      <c r="K342" s="589" t="s">
        <v>349</v>
      </c>
      <c r="L342" s="587">
        <v>1</v>
      </c>
      <c r="M342" s="587">
        <v>14.2</v>
      </c>
      <c r="N342" s="587">
        <v>118</v>
      </c>
      <c r="O342" s="643">
        <v>14</v>
      </c>
      <c r="P342" s="643">
        <v>120</v>
      </c>
      <c r="Q342" s="32"/>
      <c r="R342" s="32"/>
      <c r="S342" s="32"/>
      <c r="T342" s="32"/>
      <c r="U342" s="32"/>
      <c r="V342" s="503"/>
      <c r="W342" s="116"/>
      <c r="X342" s="116"/>
      <c r="Y342" s="116"/>
      <c r="Z342" s="116"/>
      <c r="AA342" s="116"/>
      <c r="AB342" s="116"/>
      <c r="AC342" s="116"/>
      <c r="AD342" s="116"/>
      <c r="AE342" s="116"/>
      <c r="AF342" s="116"/>
      <c r="AG342" s="116"/>
      <c r="AH342" s="116"/>
      <c r="AI342" s="116"/>
      <c r="AJ342" s="116"/>
      <c r="AK342" s="116"/>
      <c r="AL342" s="116"/>
      <c r="AM342" s="116"/>
      <c r="AN342" s="116"/>
      <c r="AO342" s="9"/>
    </row>
    <row r="343" spans="1:41" ht="15">
      <c r="A343" s="29" t="s">
        <v>370</v>
      </c>
      <c r="B343" s="33">
        <v>43843</v>
      </c>
      <c r="C343" s="511">
        <v>1.2736179566037773</v>
      </c>
      <c r="D343" s="643">
        <v>1.3</v>
      </c>
      <c r="E343" s="31">
        <v>1</v>
      </c>
      <c r="F343" s="116">
        <v>2.25</v>
      </c>
      <c r="G343" s="116">
        <v>2.2400000000000002</v>
      </c>
      <c r="H343" s="116">
        <v>0.92900000000000005</v>
      </c>
      <c r="I343" s="589" t="s">
        <v>348</v>
      </c>
      <c r="J343" s="643">
        <v>2</v>
      </c>
      <c r="K343" s="589" t="s">
        <v>349</v>
      </c>
      <c r="L343" s="587">
        <v>1</v>
      </c>
      <c r="M343" s="587">
        <v>14.6</v>
      </c>
      <c r="N343" s="587">
        <v>124</v>
      </c>
      <c r="O343" s="643">
        <v>15</v>
      </c>
      <c r="P343" s="643">
        <v>120</v>
      </c>
      <c r="Q343" s="32"/>
      <c r="R343" s="32"/>
      <c r="S343" s="32"/>
      <c r="T343" s="32"/>
      <c r="U343" s="32"/>
      <c r="V343" s="503"/>
      <c r="W343" s="116"/>
      <c r="X343" s="116"/>
      <c r="Y343" s="116"/>
      <c r="Z343" s="116"/>
      <c r="AA343" s="116"/>
      <c r="AB343" s="116"/>
      <c r="AC343" s="116"/>
      <c r="AD343" s="116"/>
      <c r="AE343" s="116"/>
      <c r="AF343" s="116"/>
      <c r="AG343" s="116"/>
      <c r="AH343" s="116"/>
      <c r="AI343" s="116"/>
      <c r="AJ343" s="116"/>
      <c r="AK343" s="116"/>
      <c r="AL343" s="116"/>
      <c r="AM343" s="116"/>
      <c r="AN343" s="116"/>
      <c r="AO343" s="9"/>
    </row>
    <row r="344" spans="1:41" ht="15">
      <c r="A344" s="29" t="s">
        <v>370</v>
      </c>
      <c r="B344" s="33">
        <v>43850</v>
      </c>
      <c r="C344" s="511">
        <v>1.5918263320414647</v>
      </c>
      <c r="D344" s="643">
        <v>1.6</v>
      </c>
      <c r="E344" s="9">
        <v>1</v>
      </c>
      <c r="F344" s="116">
        <v>1.9300000000000001E-2</v>
      </c>
      <c r="G344" s="116">
        <v>3.1</v>
      </c>
      <c r="H344" s="116">
        <v>0.60299999999999998</v>
      </c>
      <c r="I344" s="589" t="s">
        <v>348</v>
      </c>
      <c r="J344" s="643">
        <v>3</v>
      </c>
      <c r="K344" s="589" t="s">
        <v>349</v>
      </c>
      <c r="L344" s="587">
        <v>1</v>
      </c>
      <c r="M344" s="587">
        <v>12.5</v>
      </c>
      <c r="N344" s="587">
        <v>127</v>
      </c>
      <c r="O344" s="643">
        <v>12</v>
      </c>
      <c r="P344" s="643">
        <v>130</v>
      </c>
      <c r="Q344" s="32"/>
      <c r="R344" s="32"/>
      <c r="S344" s="32"/>
      <c r="T344" s="32"/>
      <c r="U344" s="32"/>
      <c r="V344" s="503"/>
      <c r="W344" s="116"/>
      <c r="X344" s="116"/>
      <c r="Y344" s="116"/>
      <c r="Z344" s="116"/>
      <c r="AA344" s="116"/>
      <c r="AB344" s="116"/>
      <c r="AC344" s="116"/>
      <c r="AD344" s="116"/>
      <c r="AE344" s="116"/>
      <c r="AF344" s="116"/>
      <c r="AG344" s="116"/>
      <c r="AH344" s="116"/>
      <c r="AI344" s="116"/>
      <c r="AJ344" s="116"/>
      <c r="AK344" s="116"/>
      <c r="AL344" s="116"/>
      <c r="AM344" s="116"/>
      <c r="AN344" s="116"/>
      <c r="AO344" s="9"/>
    </row>
    <row r="345" spans="1:41" ht="15">
      <c r="A345" s="29" t="s">
        <v>370</v>
      </c>
      <c r="B345" s="33">
        <v>43858</v>
      </c>
      <c r="C345" s="511">
        <v>0.96753770250917015</v>
      </c>
      <c r="D345" s="643">
        <v>1</v>
      </c>
      <c r="E345" s="9">
        <v>1</v>
      </c>
      <c r="F345" s="116">
        <v>0.32400000000000001</v>
      </c>
      <c r="G345" s="116">
        <v>2.46</v>
      </c>
      <c r="H345" s="116">
        <v>0.17699999999999999</v>
      </c>
      <c r="I345" s="589" t="s">
        <v>348</v>
      </c>
      <c r="J345" s="643">
        <v>2</v>
      </c>
      <c r="K345" s="589" t="s">
        <v>349</v>
      </c>
      <c r="L345" s="587">
        <v>1</v>
      </c>
      <c r="M345" s="587">
        <v>14.3</v>
      </c>
      <c r="N345" s="587">
        <v>132</v>
      </c>
      <c r="O345" s="643">
        <v>14</v>
      </c>
      <c r="P345" s="643">
        <v>130</v>
      </c>
      <c r="Q345" s="32"/>
      <c r="R345" s="32"/>
      <c r="S345" s="32"/>
      <c r="T345" s="32"/>
      <c r="U345" s="32"/>
      <c r="V345" s="503"/>
      <c r="W345" s="116"/>
      <c r="X345" s="116"/>
      <c r="Y345" s="116"/>
      <c r="Z345" s="116"/>
      <c r="AA345" s="116"/>
      <c r="AB345" s="116"/>
      <c r="AC345" s="116"/>
      <c r="AD345" s="116"/>
      <c r="AE345" s="116"/>
      <c r="AF345" s="116"/>
      <c r="AG345" s="116"/>
      <c r="AH345" s="116"/>
      <c r="AI345" s="116"/>
      <c r="AJ345" s="116"/>
      <c r="AK345" s="116"/>
      <c r="AL345" s="116"/>
      <c r="AM345" s="116"/>
      <c r="AN345" s="116"/>
      <c r="AO345" s="9"/>
    </row>
    <row r="346" spans="1:41" ht="15">
      <c r="A346" s="29" t="s">
        <v>370</v>
      </c>
      <c r="B346" s="33">
        <v>43864</v>
      </c>
      <c r="C346" s="511">
        <v>1.1688673053192584</v>
      </c>
      <c r="D346" s="643">
        <v>1.2</v>
      </c>
      <c r="E346" s="9">
        <v>1</v>
      </c>
      <c r="F346" s="116">
        <v>0.96199999999999997</v>
      </c>
      <c r="G346" s="116">
        <v>2.21</v>
      </c>
      <c r="H346" s="116">
        <v>0.79900000000000004</v>
      </c>
      <c r="I346" s="589" t="s">
        <v>348</v>
      </c>
      <c r="J346" s="643">
        <v>2</v>
      </c>
      <c r="K346" s="589" t="s">
        <v>349</v>
      </c>
      <c r="L346" s="587">
        <v>1</v>
      </c>
      <c r="M346" s="587">
        <v>12.5</v>
      </c>
      <c r="N346" s="587">
        <v>112</v>
      </c>
      <c r="O346" s="643">
        <v>12</v>
      </c>
      <c r="P346" s="643">
        <v>110</v>
      </c>
      <c r="Q346" s="32"/>
      <c r="R346" s="32"/>
      <c r="S346" s="32"/>
      <c r="T346" s="32"/>
      <c r="U346" s="32"/>
      <c r="V346" s="503"/>
      <c r="W346" s="116"/>
      <c r="X346" s="116"/>
      <c r="Y346" s="116"/>
      <c r="Z346" s="116"/>
      <c r="AA346" s="116"/>
      <c r="AB346" s="116"/>
      <c r="AC346" s="116"/>
      <c r="AD346" s="116"/>
      <c r="AE346" s="116"/>
      <c r="AF346" s="116"/>
      <c r="AG346" s="116"/>
      <c r="AH346" s="116"/>
      <c r="AI346" s="116"/>
      <c r="AJ346" s="116"/>
      <c r="AK346" s="116"/>
      <c r="AL346" s="116"/>
      <c r="AM346" s="116"/>
      <c r="AN346" s="116"/>
      <c r="AO346" s="9"/>
    </row>
    <row r="347" spans="1:41" ht="15">
      <c r="A347" s="29" t="s">
        <v>370</v>
      </c>
      <c r="B347" s="33">
        <v>43871</v>
      </c>
      <c r="C347" s="511">
        <v>0.56886569194626613</v>
      </c>
      <c r="D347" s="643">
        <v>0.6</v>
      </c>
      <c r="E347" s="9">
        <v>1</v>
      </c>
      <c r="F347" s="116">
        <v>1.33</v>
      </c>
      <c r="G347" s="116">
        <v>2.79</v>
      </c>
      <c r="H347" s="116">
        <v>0.60099999999999998</v>
      </c>
      <c r="I347" s="589" t="s">
        <v>348</v>
      </c>
      <c r="J347" s="643">
        <v>3</v>
      </c>
      <c r="K347" s="589" t="s">
        <v>349</v>
      </c>
      <c r="L347" s="587">
        <v>1</v>
      </c>
      <c r="M347" s="587">
        <v>13.8</v>
      </c>
      <c r="N347" s="587">
        <v>118</v>
      </c>
      <c r="O347" s="643">
        <v>14</v>
      </c>
      <c r="P347" s="643">
        <v>120</v>
      </c>
      <c r="Q347" s="32"/>
      <c r="R347" s="32"/>
      <c r="S347" s="32"/>
      <c r="T347" s="32"/>
      <c r="U347" s="32"/>
      <c r="V347" s="503"/>
      <c r="W347" s="116"/>
      <c r="X347" s="116"/>
      <c r="Y347" s="116"/>
      <c r="Z347" s="116"/>
      <c r="AA347" s="116"/>
      <c r="AB347" s="116"/>
      <c r="AC347" s="116"/>
      <c r="AD347" s="116"/>
      <c r="AE347" s="116"/>
      <c r="AF347" s="116"/>
      <c r="AG347" s="116"/>
      <c r="AH347" s="116"/>
      <c r="AI347" s="116"/>
      <c r="AJ347" s="116"/>
      <c r="AK347" s="116"/>
      <c r="AL347" s="116"/>
      <c r="AM347" s="116"/>
      <c r="AN347" s="116"/>
      <c r="AO347" s="9"/>
    </row>
    <row r="348" spans="1:41" ht="15">
      <c r="A348" s="29" t="s">
        <v>370</v>
      </c>
      <c r="B348" s="33">
        <v>43878</v>
      </c>
      <c r="C348" s="511">
        <v>2.7710038186787713</v>
      </c>
      <c r="D348" s="643">
        <v>2.8</v>
      </c>
      <c r="E348" s="9">
        <v>1</v>
      </c>
      <c r="F348" s="116">
        <v>2.37</v>
      </c>
      <c r="G348" s="116">
        <v>3.06</v>
      </c>
      <c r="H348" s="116">
        <v>0.99</v>
      </c>
      <c r="I348" s="589" t="s">
        <v>348</v>
      </c>
      <c r="J348" s="643">
        <v>3</v>
      </c>
      <c r="K348" s="589" t="s">
        <v>349</v>
      </c>
      <c r="L348" s="587">
        <v>1</v>
      </c>
      <c r="M348" s="587">
        <v>13.8</v>
      </c>
      <c r="N348" s="587">
        <v>130</v>
      </c>
      <c r="O348" s="643">
        <v>14</v>
      </c>
      <c r="P348" s="643">
        <v>130</v>
      </c>
      <c r="Q348" s="32"/>
      <c r="R348" s="32"/>
      <c r="S348" s="32"/>
      <c r="T348" s="32"/>
      <c r="U348" s="32"/>
      <c r="V348" s="511"/>
      <c r="W348" s="31"/>
      <c r="X348" s="116"/>
      <c r="Y348" s="116"/>
      <c r="Z348" s="116"/>
      <c r="AA348" s="116"/>
      <c r="AB348" s="116"/>
      <c r="AC348" s="116"/>
      <c r="AD348" s="116"/>
      <c r="AE348" s="116"/>
      <c r="AF348" s="116"/>
      <c r="AG348" s="116"/>
      <c r="AH348" s="116"/>
      <c r="AI348" s="116"/>
      <c r="AJ348" s="116"/>
      <c r="AK348" s="116"/>
      <c r="AL348" s="116"/>
      <c r="AM348" s="116"/>
      <c r="AN348" s="116"/>
      <c r="AO348" s="9"/>
    </row>
    <row r="349" spans="1:41" ht="15">
      <c r="A349" s="29" t="s">
        <v>370</v>
      </c>
      <c r="B349" s="33">
        <v>43885</v>
      </c>
      <c r="C349" s="511">
        <v>2.9394206520734145</v>
      </c>
      <c r="D349" s="643">
        <v>2.9</v>
      </c>
      <c r="E349" s="9">
        <v>1</v>
      </c>
      <c r="F349" s="116">
        <v>3.22</v>
      </c>
      <c r="G349" s="116">
        <v>2.33</v>
      </c>
      <c r="H349" s="116">
        <v>1.34</v>
      </c>
      <c r="I349" s="643">
        <v>3</v>
      </c>
      <c r="J349" s="643">
        <v>2</v>
      </c>
      <c r="K349" s="589" t="s">
        <v>349</v>
      </c>
      <c r="L349" s="587">
        <v>1</v>
      </c>
      <c r="M349" s="587">
        <v>14.4</v>
      </c>
      <c r="N349" s="587">
        <v>129</v>
      </c>
      <c r="O349" s="643">
        <v>14</v>
      </c>
      <c r="P349" s="643">
        <v>130</v>
      </c>
      <c r="Q349" s="32"/>
      <c r="R349" s="32"/>
      <c r="S349" s="32"/>
      <c r="T349" s="32"/>
      <c r="U349" s="32"/>
      <c r="V349" s="503"/>
      <c r="W349" s="116"/>
      <c r="X349" s="116"/>
      <c r="Y349" s="116"/>
      <c r="Z349" s="116"/>
      <c r="AA349" s="116"/>
      <c r="AB349" s="116"/>
      <c r="AC349" s="116"/>
      <c r="AD349" s="116"/>
      <c r="AE349" s="116"/>
      <c r="AF349" s="116"/>
      <c r="AG349" s="116"/>
      <c r="AH349" s="116"/>
      <c r="AI349" s="116"/>
      <c r="AJ349" s="116"/>
      <c r="AK349" s="116"/>
      <c r="AL349" s="116"/>
      <c r="AM349" s="116"/>
      <c r="AN349" s="116"/>
      <c r="AO349" s="9"/>
    </row>
    <row r="350" spans="1:41" ht="15">
      <c r="A350" s="29" t="s">
        <v>370</v>
      </c>
      <c r="B350" s="33">
        <v>43892</v>
      </c>
      <c r="C350" s="511">
        <v>0.637360256096835</v>
      </c>
      <c r="D350" s="643">
        <v>0.6</v>
      </c>
      <c r="E350" s="9">
        <v>1</v>
      </c>
      <c r="F350" s="116">
        <v>0.114</v>
      </c>
      <c r="G350" s="116">
        <v>3.44</v>
      </c>
      <c r="H350" s="116">
        <v>0.67100000000000004</v>
      </c>
      <c r="I350" s="589" t="s">
        <v>348</v>
      </c>
      <c r="J350" s="643">
        <v>3</v>
      </c>
      <c r="K350" s="589" t="s">
        <v>349</v>
      </c>
      <c r="L350" s="587">
        <v>1</v>
      </c>
      <c r="M350" s="587">
        <v>12.6</v>
      </c>
      <c r="N350" s="587">
        <v>104</v>
      </c>
      <c r="O350" s="643">
        <v>13</v>
      </c>
      <c r="P350" s="643">
        <v>100</v>
      </c>
      <c r="Q350" s="32"/>
      <c r="R350" s="32"/>
      <c r="S350" s="32"/>
      <c r="T350" s="32"/>
      <c r="U350" s="32"/>
      <c r="V350" s="503"/>
      <c r="W350" s="116"/>
      <c r="X350" s="116"/>
      <c r="Y350" s="116"/>
      <c r="Z350" s="116"/>
      <c r="AA350" s="116"/>
      <c r="AB350" s="116"/>
      <c r="AC350" s="116"/>
      <c r="AD350" s="116"/>
      <c r="AE350" s="116"/>
      <c r="AF350" s="116"/>
      <c r="AG350" s="116"/>
      <c r="AH350" s="116"/>
      <c r="AI350" s="116"/>
      <c r="AJ350" s="116"/>
      <c r="AK350" s="116"/>
      <c r="AL350" s="116"/>
      <c r="AM350" s="116"/>
      <c r="AN350" s="116"/>
      <c r="AO350" s="9"/>
    </row>
    <row r="351" spans="1:41" ht="15">
      <c r="A351" s="29" t="s">
        <v>370</v>
      </c>
      <c r="B351" s="33">
        <v>43899</v>
      </c>
      <c r="C351" s="532">
        <v>0.65998256212665385</v>
      </c>
      <c r="D351" s="643">
        <v>0.7</v>
      </c>
      <c r="E351" s="9">
        <v>1</v>
      </c>
      <c r="F351" s="116">
        <v>0.497</v>
      </c>
      <c r="G351" s="116">
        <v>1.85</v>
      </c>
      <c r="H351" s="116">
        <v>1.17</v>
      </c>
      <c r="I351" s="589" t="s">
        <v>348</v>
      </c>
      <c r="J351" s="589" t="s">
        <v>349</v>
      </c>
      <c r="K351" s="589" t="s">
        <v>349</v>
      </c>
      <c r="L351" s="587">
        <v>1</v>
      </c>
      <c r="M351" s="587">
        <v>13</v>
      </c>
      <c r="N351" s="587">
        <v>104</v>
      </c>
      <c r="O351" s="643">
        <v>13</v>
      </c>
      <c r="P351" s="643">
        <v>100</v>
      </c>
      <c r="Q351" s="32"/>
      <c r="R351" s="32"/>
      <c r="S351" s="32"/>
      <c r="T351" s="32"/>
      <c r="U351" s="32"/>
      <c r="V351" s="503"/>
      <c r="W351" s="116"/>
      <c r="X351" s="116"/>
      <c r="Y351" s="116"/>
      <c r="Z351" s="116"/>
      <c r="AA351" s="116"/>
      <c r="AB351" s="116"/>
      <c r="AC351" s="116"/>
      <c r="AD351" s="116"/>
      <c r="AE351" s="116"/>
      <c r="AF351" s="116"/>
      <c r="AG351" s="116"/>
      <c r="AH351" s="116"/>
      <c r="AI351" s="116"/>
      <c r="AJ351" s="116"/>
      <c r="AK351" s="116"/>
      <c r="AL351" s="116"/>
      <c r="AM351" s="116"/>
      <c r="AN351" s="116"/>
      <c r="AO351" s="9"/>
    </row>
    <row r="352" spans="1:41" ht="15">
      <c r="A352" s="29" t="s">
        <v>370</v>
      </c>
      <c r="B352" s="33">
        <v>43906</v>
      </c>
      <c r="C352" s="532">
        <v>2.9278079392873315</v>
      </c>
      <c r="D352" s="643">
        <v>2.9</v>
      </c>
      <c r="E352" s="9">
        <v>1</v>
      </c>
      <c r="F352" s="116">
        <v>1.1200000000000001</v>
      </c>
      <c r="G352" s="116">
        <v>2.13</v>
      </c>
      <c r="H352" s="116">
        <v>2.1</v>
      </c>
      <c r="I352" s="589" t="s">
        <v>348</v>
      </c>
      <c r="J352" s="643">
        <v>2</v>
      </c>
      <c r="K352" s="643">
        <v>2</v>
      </c>
      <c r="L352" s="587">
        <v>1</v>
      </c>
      <c r="M352" s="587">
        <v>13.7</v>
      </c>
      <c r="N352" s="587">
        <v>133</v>
      </c>
      <c r="O352" s="643">
        <v>14</v>
      </c>
      <c r="P352" s="643">
        <v>130</v>
      </c>
      <c r="Q352" s="32"/>
      <c r="R352" s="32"/>
      <c r="S352" s="32"/>
      <c r="T352" s="32"/>
      <c r="U352" s="32"/>
      <c r="V352" s="503"/>
      <c r="W352" s="116"/>
      <c r="X352" s="116"/>
      <c r="Y352" s="116"/>
      <c r="Z352" s="116"/>
      <c r="AA352" s="116"/>
      <c r="AB352" s="116"/>
      <c r="AC352" s="116"/>
      <c r="AD352" s="116"/>
      <c r="AE352" s="116"/>
      <c r="AF352" s="116"/>
      <c r="AG352" s="116"/>
      <c r="AH352" s="116"/>
      <c r="AI352" s="116"/>
      <c r="AJ352" s="116"/>
      <c r="AK352" s="116"/>
      <c r="AL352" s="116"/>
      <c r="AM352" s="116"/>
      <c r="AN352" s="116"/>
      <c r="AO352" s="9"/>
    </row>
    <row r="353" spans="1:41" ht="15">
      <c r="A353" s="29" t="s">
        <v>370</v>
      </c>
      <c r="B353" s="33">
        <v>43920</v>
      </c>
      <c r="C353" s="532">
        <v>3.715913050193878</v>
      </c>
      <c r="D353" s="643">
        <v>3.7</v>
      </c>
      <c r="E353" s="9">
        <v>1</v>
      </c>
      <c r="F353" s="116">
        <v>3.73</v>
      </c>
      <c r="G353" s="116">
        <v>3.26</v>
      </c>
      <c r="H353" s="116">
        <v>1.97</v>
      </c>
      <c r="I353" s="643">
        <v>4</v>
      </c>
      <c r="J353" s="643">
        <v>3</v>
      </c>
      <c r="K353" s="589" t="s">
        <v>349</v>
      </c>
      <c r="L353" s="587">
        <v>1</v>
      </c>
      <c r="M353" s="587">
        <v>11.9</v>
      </c>
      <c r="N353" s="587">
        <v>112</v>
      </c>
      <c r="O353" s="643">
        <v>12</v>
      </c>
      <c r="P353" s="643">
        <v>110</v>
      </c>
      <c r="Q353" s="32"/>
      <c r="R353" s="32"/>
      <c r="S353" s="32"/>
      <c r="T353" s="32"/>
      <c r="U353" s="32"/>
      <c r="V353" s="503"/>
      <c r="W353" s="116"/>
      <c r="X353" s="116"/>
      <c r="Y353" s="116"/>
      <c r="Z353" s="116"/>
      <c r="AA353" s="116"/>
      <c r="AB353" s="116"/>
      <c r="AC353" s="116"/>
      <c r="AD353" s="116"/>
      <c r="AE353" s="116"/>
      <c r="AF353" s="116"/>
      <c r="AG353" s="116"/>
      <c r="AH353" s="116"/>
      <c r="AI353" s="116"/>
      <c r="AJ353" s="116"/>
      <c r="AK353" s="116"/>
      <c r="AL353" s="116"/>
      <c r="AM353" s="116"/>
      <c r="AN353" s="116"/>
      <c r="AO353" s="9"/>
    </row>
    <row r="354" spans="1:41" ht="15">
      <c r="A354" s="29" t="s">
        <v>372</v>
      </c>
      <c r="B354" s="33">
        <v>43801</v>
      </c>
      <c r="C354" s="511">
        <v>0.37396143151011313</v>
      </c>
      <c r="D354" s="589" t="s">
        <v>350</v>
      </c>
      <c r="E354" s="31">
        <v>1</v>
      </c>
      <c r="F354" s="9">
        <v>-0.34300000000000003</v>
      </c>
      <c r="G354" s="9">
        <v>2.46</v>
      </c>
      <c r="H354" s="9">
        <v>0.66500000000000004</v>
      </c>
      <c r="I354" s="589" t="s">
        <v>348</v>
      </c>
      <c r="J354" s="643">
        <v>2</v>
      </c>
      <c r="K354" s="589" t="s">
        <v>349</v>
      </c>
      <c r="L354" s="587">
        <v>1</v>
      </c>
      <c r="M354" s="587">
        <v>12.1</v>
      </c>
      <c r="N354" s="587">
        <v>113</v>
      </c>
      <c r="O354" s="643">
        <v>12</v>
      </c>
      <c r="P354" s="643">
        <v>110</v>
      </c>
      <c r="Q354" s="32"/>
      <c r="R354" s="32"/>
      <c r="S354" s="32"/>
      <c r="T354" s="32"/>
      <c r="U354" s="32"/>
      <c r="V354" s="503"/>
      <c r="W354" s="116"/>
      <c r="X354" s="116"/>
      <c r="Y354" s="116"/>
      <c r="Z354" s="116"/>
      <c r="AA354" s="116"/>
      <c r="AB354" s="116"/>
      <c r="AC354" s="116"/>
      <c r="AD354" s="116"/>
      <c r="AE354" s="116"/>
      <c r="AF354" s="116"/>
      <c r="AG354" s="116"/>
      <c r="AH354" s="116"/>
      <c r="AI354" s="116"/>
      <c r="AJ354" s="116"/>
      <c r="AK354" s="116"/>
      <c r="AL354" s="116"/>
      <c r="AM354" s="116"/>
      <c r="AN354" s="116"/>
      <c r="AO354" s="9"/>
    </row>
    <row r="355" spans="1:41" ht="15">
      <c r="A355" s="29" t="s">
        <v>372</v>
      </c>
      <c r="B355" s="33">
        <v>43808</v>
      </c>
      <c r="C355" s="511">
        <v>0.22152609749665533</v>
      </c>
      <c r="D355" s="589" t="s">
        <v>350</v>
      </c>
      <c r="E355" s="9">
        <v>1</v>
      </c>
      <c r="F355" s="116">
        <v>1.35</v>
      </c>
      <c r="G355" s="116">
        <v>2.33</v>
      </c>
      <c r="H355" s="116">
        <v>1.63</v>
      </c>
      <c r="I355" s="589" t="s">
        <v>348</v>
      </c>
      <c r="J355" s="643">
        <v>2</v>
      </c>
      <c r="K355" s="589" t="s">
        <v>349</v>
      </c>
      <c r="L355" s="587">
        <v>1</v>
      </c>
      <c r="M355" s="587">
        <v>12.5</v>
      </c>
      <c r="N355" s="587">
        <v>128</v>
      </c>
      <c r="O355" s="643">
        <v>12</v>
      </c>
      <c r="P355" s="643">
        <v>130</v>
      </c>
      <c r="Q355" s="32"/>
      <c r="R355" s="32"/>
      <c r="S355" s="32"/>
      <c r="T355" s="32"/>
      <c r="U355" s="32"/>
      <c r="V355" s="503"/>
      <c r="W355" s="116"/>
      <c r="X355" s="116"/>
      <c r="Y355" s="116"/>
      <c r="Z355" s="116"/>
      <c r="AA355" s="116"/>
      <c r="AB355" s="116"/>
      <c r="AC355" s="116"/>
      <c r="AD355" s="116"/>
      <c r="AE355" s="116"/>
      <c r="AF355" s="116"/>
      <c r="AG355" s="116"/>
      <c r="AH355" s="116"/>
      <c r="AI355" s="116"/>
      <c r="AJ355" s="116"/>
      <c r="AK355" s="116"/>
      <c r="AL355" s="116"/>
      <c r="AM355" s="116"/>
      <c r="AN355" s="116"/>
      <c r="AO355" s="9"/>
    </row>
    <row r="356" spans="1:41" ht="15">
      <c r="A356" s="29" t="s">
        <v>372</v>
      </c>
      <c r="B356" s="33">
        <v>43815</v>
      </c>
      <c r="C356" s="511">
        <v>0.2762906952947019</v>
      </c>
      <c r="D356" s="589" t="s">
        <v>350</v>
      </c>
      <c r="E356" s="9">
        <v>1</v>
      </c>
      <c r="F356" s="116">
        <v>-0.78200000000000003</v>
      </c>
      <c r="G356" s="116">
        <v>2.84</v>
      </c>
      <c r="H356" s="116">
        <v>1.17</v>
      </c>
      <c r="I356" s="589" t="s">
        <v>348</v>
      </c>
      <c r="J356" s="643">
        <v>3</v>
      </c>
      <c r="K356" s="589" t="s">
        <v>349</v>
      </c>
      <c r="L356" s="587">
        <v>1</v>
      </c>
      <c r="M356" s="587">
        <v>10.5</v>
      </c>
      <c r="N356" s="587">
        <v>98.1</v>
      </c>
      <c r="O356" s="643">
        <v>10</v>
      </c>
      <c r="P356" s="643">
        <v>100</v>
      </c>
      <c r="Q356" s="32"/>
      <c r="R356" s="32"/>
      <c r="S356" s="32"/>
      <c r="T356" s="32"/>
      <c r="U356" s="32"/>
      <c r="V356" s="503"/>
      <c r="W356" s="116"/>
      <c r="X356" s="116"/>
      <c r="Y356" s="116"/>
      <c r="Z356" s="116"/>
      <c r="AA356" s="116"/>
      <c r="AB356" s="116"/>
      <c r="AC356" s="116"/>
      <c r="AD356" s="116"/>
      <c r="AE356" s="116"/>
      <c r="AF356" s="116"/>
      <c r="AG356" s="116"/>
      <c r="AH356" s="116"/>
      <c r="AI356" s="116"/>
      <c r="AJ356" s="116"/>
      <c r="AK356" s="116"/>
      <c r="AL356" s="116"/>
      <c r="AM356" s="116"/>
      <c r="AN356" s="116"/>
      <c r="AO356" s="9"/>
    </row>
    <row r="357" spans="1:41" ht="15">
      <c r="A357" s="29" t="s">
        <v>372</v>
      </c>
      <c r="B357" s="33">
        <v>43822</v>
      </c>
      <c r="C357" s="511">
        <v>0.43105915967455177</v>
      </c>
      <c r="D357" s="589" t="s">
        <v>350</v>
      </c>
      <c r="E357" s="9">
        <v>1</v>
      </c>
      <c r="F357" s="116">
        <v>0.15</v>
      </c>
      <c r="G357" s="116">
        <v>2.64</v>
      </c>
      <c r="H357" s="116">
        <v>1.07</v>
      </c>
      <c r="I357" s="589" t="s">
        <v>348</v>
      </c>
      <c r="J357" s="643">
        <v>3</v>
      </c>
      <c r="K357" s="589" t="s">
        <v>349</v>
      </c>
      <c r="L357" s="587">
        <v>1</v>
      </c>
      <c r="M357" s="587">
        <v>11.3</v>
      </c>
      <c r="N357" s="587">
        <v>109</v>
      </c>
      <c r="O357" s="643">
        <v>11</v>
      </c>
      <c r="P357" s="643">
        <v>110</v>
      </c>
      <c r="Q357" s="32"/>
      <c r="R357" s="32"/>
      <c r="S357" s="32"/>
      <c r="T357" s="32"/>
      <c r="U357" s="32"/>
      <c r="V357" s="503"/>
      <c r="W357" s="116"/>
      <c r="X357" s="116"/>
      <c r="Y357" s="116"/>
      <c r="Z357" s="116"/>
      <c r="AA357" s="116"/>
      <c r="AB357" s="116"/>
      <c r="AC357" s="116"/>
      <c r="AD357" s="116"/>
      <c r="AE357" s="116"/>
      <c r="AF357" s="116"/>
      <c r="AG357" s="116"/>
      <c r="AH357" s="116"/>
      <c r="AI357" s="116"/>
      <c r="AJ357" s="116"/>
      <c r="AK357" s="116"/>
      <c r="AL357" s="116"/>
      <c r="AM357" s="116"/>
      <c r="AN357" s="116"/>
      <c r="AO357" s="9"/>
    </row>
    <row r="358" spans="1:41" ht="15">
      <c r="A358" s="29" t="s">
        <v>372</v>
      </c>
      <c r="B358" s="33">
        <v>43836</v>
      </c>
      <c r="C358" s="511">
        <v>2.8587388024024398</v>
      </c>
      <c r="D358" s="643">
        <v>2.9</v>
      </c>
      <c r="E358" s="31">
        <v>1</v>
      </c>
      <c r="F358" s="116">
        <v>1.47</v>
      </c>
      <c r="G358" s="116">
        <v>2.6</v>
      </c>
      <c r="H358" s="116">
        <v>0.879</v>
      </c>
      <c r="I358" s="589" t="s">
        <v>348</v>
      </c>
      <c r="J358" s="643">
        <v>3</v>
      </c>
      <c r="K358" s="589" t="s">
        <v>349</v>
      </c>
      <c r="L358" s="587">
        <v>1</v>
      </c>
      <c r="M358" s="587">
        <v>10.3</v>
      </c>
      <c r="N358" s="587">
        <v>108</v>
      </c>
      <c r="O358" s="643">
        <v>10</v>
      </c>
      <c r="P358" s="643">
        <v>110</v>
      </c>
      <c r="Q358" s="32"/>
      <c r="R358" s="32"/>
      <c r="S358" s="32"/>
      <c r="T358" s="32"/>
      <c r="U358" s="32"/>
      <c r="V358" s="503"/>
      <c r="W358" s="116"/>
      <c r="X358" s="116"/>
      <c r="Y358" s="116"/>
      <c r="Z358" s="116"/>
      <c r="AA358" s="116"/>
      <c r="AB358" s="116"/>
      <c r="AC358" s="116"/>
      <c r="AD358" s="116"/>
      <c r="AE358" s="116"/>
      <c r="AF358" s="116"/>
      <c r="AG358" s="116"/>
      <c r="AH358" s="116"/>
      <c r="AI358" s="116"/>
      <c r="AJ358" s="116"/>
      <c r="AK358" s="116"/>
      <c r="AL358" s="116"/>
      <c r="AM358" s="116"/>
      <c r="AN358" s="116"/>
      <c r="AO358" s="9"/>
    </row>
    <row r="359" spans="1:41" ht="15">
      <c r="A359" s="29" t="s">
        <v>372</v>
      </c>
      <c r="B359" s="33">
        <v>43843</v>
      </c>
      <c r="C359" s="511">
        <v>0.79466836977340916</v>
      </c>
      <c r="D359" s="643">
        <v>0.8</v>
      </c>
      <c r="E359" s="31">
        <v>1</v>
      </c>
      <c r="F359" s="116">
        <v>0.51300000000000001</v>
      </c>
      <c r="G359" s="116">
        <v>2.39</v>
      </c>
      <c r="H359" s="116">
        <v>0.154</v>
      </c>
      <c r="I359" s="589" t="s">
        <v>348</v>
      </c>
      <c r="J359" s="643">
        <v>2</v>
      </c>
      <c r="K359" s="589" t="s">
        <v>349</v>
      </c>
      <c r="L359" s="587">
        <v>1</v>
      </c>
      <c r="M359" s="587">
        <v>10.199999999999999</v>
      </c>
      <c r="N359" s="587">
        <v>98.8</v>
      </c>
      <c r="O359" s="643">
        <v>10</v>
      </c>
      <c r="P359" s="643">
        <v>100</v>
      </c>
      <c r="Q359" s="32"/>
      <c r="R359" s="32"/>
      <c r="S359" s="32"/>
      <c r="T359" s="32"/>
      <c r="U359" s="32"/>
      <c r="V359" s="503"/>
      <c r="W359" s="116"/>
      <c r="X359" s="116"/>
      <c r="Y359" s="116"/>
      <c r="Z359" s="116"/>
      <c r="AA359" s="116"/>
      <c r="AB359" s="116"/>
      <c r="AC359" s="116"/>
      <c r="AD359" s="116"/>
      <c r="AE359" s="116"/>
      <c r="AF359" s="116"/>
      <c r="AG359" s="116"/>
      <c r="AH359" s="116"/>
      <c r="AI359" s="116"/>
      <c r="AJ359" s="116"/>
      <c r="AK359" s="116"/>
      <c r="AL359" s="116"/>
      <c r="AM359" s="116"/>
      <c r="AN359" s="116"/>
      <c r="AO359" s="9"/>
    </row>
    <row r="360" spans="1:41" ht="15">
      <c r="A360" s="29" t="s">
        <v>372</v>
      </c>
      <c r="B360" s="33">
        <v>43850</v>
      </c>
      <c r="C360" s="511">
        <v>2.0658891791017986</v>
      </c>
      <c r="D360" s="643">
        <v>2.1</v>
      </c>
      <c r="E360" s="9">
        <v>1</v>
      </c>
      <c r="F360" s="116">
        <v>-0.17799999999999999</v>
      </c>
      <c r="G360" s="116">
        <v>2.86</v>
      </c>
      <c r="H360" s="116">
        <v>0.247</v>
      </c>
      <c r="I360" s="589" t="s">
        <v>348</v>
      </c>
      <c r="J360" s="643">
        <v>3</v>
      </c>
      <c r="K360" s="589" t="s">
        <v>349</v>
      </c>
      <c r="L360" s="587">
        <v>1</v>
      </c>
      <c r="M360" s="587">
        <v>11</v>
      </c>
      <c r="N360" s="587">
        <v>116</v>
      </c>
      <c r="O360" s="643">
        <v>11</v>
      </c>
      <c r="P360" s="643">
        <v>120</v>
      </c>
      <c r="Q360" s="32"/>
      <c r="R360" s="32"/>
      <c r="S360" s="32"/>
      <c r="T360" s="32"/>
      <c r="U360" s="32"/>
      <c r="V360" s="503"/>
      <c r="W360" s="116"/>
      <c r="X360" s="116"/>
      <c r="Y360" s="116"/>
      <c r="Z360" s="116"/>
      <c r="AA360" s="116"/>
      <c r="AB360" s="116"/>
      <c r="AC360" s="116"/>
      <c r="AD360" s="116"/>
      <c r="AE360" s="116"/>
      <c r="AF360" s="116"/>
      <c r="AG360" s="116"/>
      <c r="AH360" s="116"/>
      <c r="AI360" s="116"/>
      <c r="AJ360" s="116"/>
      <c r="AK360" s="116"/>
      <c r="AL360" s="116"/>
      <c r="AM360" s="116"/>
      <c r="AN360" s="116"/>
      <c r="AO360" s="9"/>
    </row>
    <row r="361" spans="1:41" ht="15">
      <c r="A361" s="29" t="s">
        <v>372</v>
      </c>
      <c r="B361" s="33">
        <v>43858</v>
      </c>
      <c r="C361" s="511">
        <v>0.29009354458918496</v>
      </c>
      <c r="D361" s="589" t="s">
        <v>350</v>
      </c>
      <c r="E361" s="9">
        <v>1</v>
      </c>
      <c r="F361" s="116">
        <v>0.80300000000000005</v>
      </c>
      <c r="G361" s="116">
        <v>3.11</v>
      </c>
      <c r="H361" s="116">
        <v>0.54100000000000004</v>
      </c>
      <c r="I361" s="589" t="s">
        <v>348</v>
      </c>
      <c r="J361" s="643">
        <v>3</v>
      </c>
      <c r="K361" s="589" t="s">
        <v>349</v>
      </c>
      <c r="L361" s="587">
        <v>1</v>
      </c>
      <c r="M361" s="587">
        <v>12.2</v>
      </c>
      <c r="N361" s="587">
        <v>114</v>
      </c>
      <c r="O361" s="643">
        <v>12</v>
      </c>
      <c r="P361" s="643">
        <v>110</v>
      </c>
      <c r="Q361" s="32"/>
      <c r="R361" s="32"/>
      <c r="S361" s="32"/>
      <c r="T361" s="32"/>
      <c r="U361" s="32"/>
      <c r="V361" s="503"/>
      <c r="W361" s="116"/>
      <c r="X361" s="116"/>
      <c r="Y361" s="116"/>
      <c r="Z361" s="116"/>
      <c r="AA361" s="116"/>
      <c r="AB361" s="116"/>
      <c r="AC361" s="116"/>
      <c r="AD361" s="116"/>
      <c r="AE361" s="116"/>
      <c r="AF361" s="116"/>
      <c r="AG361" s="116"/>
      <c r="AH361" s="116"/>
      <c r="AI361" s="116"/>
      <c r="AJ361" s="116"/>
      <c r="AK361" s="116"/>
      <c r="AL361" s="116"/>
      <c r="AM361" s="116"/>
      <c r="AN361" s="116"/>
      <c r="AO361" s="9"/>
    </row>
    <row r="362" spans="1:41" ht="15">
      <c r="A362" s="29" t="s">
        <v>372</v>
      </c>
      <c r="B362" s="33">
        <v>43864</v>
      </c>
      <c r="C362" s="511">
        <v>0.45780808503939441</v>
      </c>
      <c r="D362" s="589" t="s">
        <v>350</v>
      </c>
      <c r="E362" s="9">
        <v>1</v>
      </c>
      <c r="F362" s="116">
        <v>0.378</v>
      </c>
      <c r="G362" s="116">
        <v>1.9</v>
      </c>
      <c r="H362" s="116">
        <v>0.56399999999999995</v>
      </c>
      <c r="I362" s="589" t="s">
        <v>348</v>
      </c>
      <c r="J362" s="589" t="s">
        <v>349</v>
      </c>
      <c r="K362" s="589" t="s">
        <v>349</v>
      </c>
      <c r="L362" s="587">
        <v>1</v>
      </c>
      <c r="M362" s="587">
        <v>11.7</v>
      </c>
      <c r="N362" s="587">
        <v>105</v>
      </c>
      <c r="O362" s="643">
        <v>12</v>
      </c>
      <c r="P362" s="643">
        <v>100</v>
      </c>
      <c r="Q362" s="32"/>
      <c r="R362" s="32"/>
      <c r="S362" s="32"/>
      <c r="T362" s="32"/>
      <c r="U362" s="32"/>
      <c r="V362" s="503"/>
      <c r="W362" s="116"/>
      <c r="X362" s="116"/>
      <c r="Y362" s="116"/>
      <c r="Z362" s="116"/>
      <c r="AA362" s="116"/>
      <c r="AB362" s="116"/>
      <c r="AC362" s="116"/>
      <c r="AD362" s="116"/>
      <c r="AE362" s="116"/>
      <c r="AF362" s="116"/>
      <c r="AG362" s="116"/>
      <c r="AH362" s="116"/>
      <c r="AI362" s="116"/>
      <c r="AJ362" s="116"/>
      <c r="AK362" s="116"/>
      <c r="AL362" s="116"/>
      <c r="AM362" s="116"/>
      <c r="AN362" s="116"/>
      <c r="AO362" s="9"/>
    </row>
    <row r="363" spans="1:41" ht="15">
      <c r="A363" s="29" t="s">
        <v>372</v>
      </c>
      <c r="B363" s="33">
        <v>43871</v>
      </c>
      <c r="C363" s="511">
        <v>0.62091943254356519</v>
      </c>
      <c r="D363" s="643">
        <v>0.6</v>
      </c>
      <c r="E363" s="9">
        <v>1</v>
      </c>
      <c r="F363" s="116">
        <v>1.02</v>
      </c>
      <c r="G363" s="116">
        <v>2.99</v>
      </c>
      <c r="H363" s="116">
        <v>0.84499999999999997</v>
      </c>
      <c r="I363" s="589" t="s">
        <v>348</v>
      </c>
      <c r="J363" s="643">
        <v>3</v>
      </c>
      <c r="K363" s="589" t="s">
        <v>349</v>
      </c>
      <c r="L363" s="587">
        <v>1</v>
      </c>
      <c r="M363" s="587">
        <v>12.3</v>
      </c>
      <c r="N363" s="587">
        <v>106</v>
      </c>
      <c r="O363" s="643">
        <v>12</v>
      </c>
      <c r="P363" s="643">
        <v>110</v>
      </c>
      <c r="Q363" s="32"/>
      <c r="R363" s="32"/>
      <c r="S363" s="32"/>
      <c r="T363" s="32"/>
      <c r="U363" s="32"/>
      <c r="V363" s="503"/>
      <c r="W363" s="116"/>
      <c r="X363" s="116"/>
      <c r="Y363" s="116"/>
      <c r="Z363" s="116"/>
      <c r="AA363" s="116"/>
      <c r="AB363" s="116"/>
      <c r="AC363" s="116"/>
      <c r="AD363" s="116"/>
      <c r="AE363" s="116"/>
      <c r="AF363" s="116"/>
      <c r="AG363" s="116"/>
      <c r="AH363" s="116"/>
      <c r="AI363" s="116"/>
      <c r="AJ363" s="116"/>
      <c r="AK363" s="116"/>
      <c r="AL363" s="116"/>
      <c r="AM363" s="116"/>
      <c r="AN363" s="116"/>
      <c r="AO363" s="9"/>
    </row>
    <row r="364" spans="1:41" ht="15">
      <c r="A364" s="29" t="s">
        <v>372</v>
      </c>
      <c r="B364" s="33">
        <v>43878</v>
      </c>
      <c r="C364" s="511">
        <v>0.64472369049723921</v>
      </c>
      <c r="D364" s="643">
        <v>0.6</v>
      </c>
      <c r="E364" s="9">
        <v>1</v>
      </c>
      <c r="F364" s="116">
        <v>-0.53900000000000003</v>
      </c>
      <c r="G364" s="116">
        <v>1.86</v>
      </c>
      <c r="H364" s="116">
        <v>0.91800000000000004</v>
      </c>
      <c r="I364" s="589" t="s">
        <v>348</v>
      </c>
      <c r="J364" s="589" t="s">
        <v>349</v>
      </c>
      <c r="K364" s="589" t="s">
        <v>349</v>
      </c>
      <c r="L364" s="587">
        <v>1</v>
      </c>
      <c r="M364" s="587">
        <v>11</v>
      </c>
      <c r="N364" s="587">
        <v>132</v>
      </c>
      <c r="O364" s="643">
        <v>11</v>
      </c>
      <c r="P364" s="643">
        <v>130</v>
      </c>
      <c r="Q364" s="32"/>
      <c r="R364" s="32"/>
      <c r="S364" s="32"/>
      <c r="T364" s="32"/>
      <c r="U364" s="32"/>
      <c r="V364" s="511"/>
      <c r="W364" s="31"/>
      <c r="X364" s="116"/>
      <c r="Y364" s="116"/>
      <c r="Z364" s="116"/>
      <c r="AA364" s="116"/>
      <c r="AB364" s="116"/>
      <c r="AC364" s="116"/>
      <c r="AD364" s="116"/>
      <c r="AE364" s="116"/>
      <c r="AF364" s="116"/>
      <c r="AG364" s="116"/>
      <c r="AH364" s="116"/>
      <c r="AI364" s="116"/>
      <c r="AJ364" s="116"/>
      <c r="AK364" s="116"/>
      <c r="AL364" s="116"/>
      <c r="AM364" s="116"/>
      <c r="AN364" s="116"/>
      <c r="AO364" s="9"/>
    </row>
    <row r="365" spans="1:41" ht="15">
      <c r="A365" s="29" t="s">
        <v>372</v>
      </c>
      <c r="B365" s="33">
        <v>43885</v>
      </c>
      <c r="C365" s="511">
        <v>0.35657649985894513</v>
      </c>
      <c r="D365" s="589" t="s">
        <v>350</v>
      </c>
      <c r="E365" s="9">
        <v>1</v>
      </c>
      <c r="F365" s="116">
        <v>0.35299999999999998</v>
      </c>
      <c r="G365" s="116">
        <v>1.86</v>
      </c>
      <c r="H365" s="116">
        <v>0.79700000000000004</v>
      </c>
      <c r="I365" s="589" t="s">
        <v>348</v>
      </c>
      <c r="J365" s="589" t="s">
        <v>349</v>
      </c>
      <c r="K365" s="589" t="s">
        <v>349</v>
      </c>
      <c r="L365" s="587">
        <v>1</v>
      </c>
      <c r="M365" s="587">
        <v>12.8</v>
      </c>
      <c r="N365" s="587">
        <v>110</v>
      </c>
      <c r="O365" s="643">
        <v>13</v>
      </c>
      <c r="P365" s="643">
        <v>110</v>
      </c>
      <c r="Q365" s="32"/>
      <c r="R365" s="32"/>
      <c r="S365" s="32"/>
      <c r="T365" s="32"/>
      <c r="U365" s="32"/>
      <c r="V365" s="503"/>
      <c r="W365" s="116"/>
      <c r="X365" s="116"/>
      <c r="Y365" s="116"/>
      <c r="Z365" s="116"/>
      <c r="AA365" s="116"/>
      <c r="AB365" s="116"/>
      <c r="AC365" s="116"/>
      <c r="AD365" s="116"/>
      <c r="AE365" s="116"/>
      <c r="AF365" s="116"/>
      <c r="AG365" s="116"/>
      <c r="AH365" s="116"/>
      <c r="AI365" s="116"/>
      <c r="AJ365" s="116"/>
      <c r="AK365" s="116"/>
      <c r="AL365" s="116"/>
      <c r="AM365" s="116"/>
      <c r="AN365" s="116"/>
      <c r="AO365" s="9"/>
    </row>
    <row r="366" spans="1:41" ht="15">
      <c r="A366" s="29" t="s">
        <v>372</v>
      </c>
      <c r="B366" s="33">
        <v>43892</v>
      </c>
      <c r="C366" s="511">
        <v>0.43304155701710473</v>
      </c>
      <c r="D366" s="589" t="s">
        <v>350</v>
      </c>
      <c r="E366" s="9">
        <v>1</v>
      </c>
      <c r="F366" s="116">
        <v>-6.2E-2</v>
      </c>
      <c r="G366" s="116">
        <v>2.1800000000000002</v>
      </c>
      <c r="H366" s="116">
        <v>1.01</v>
      </c>
      <c r="I366" s="589" t="s">
        <v>348</v>
      </c>
      <c r="J366" s="643">
        <v>2</v>
      </c>
      <c r="K366" s="589" t="s">
        <v>349</v>
      </c>
      <c r="L366" s="587">
        <v>1</v>
      </c>
      <c r="M366" s="587">
        <v>11.7</v>
      </c>
      <c r="N366" s="587">
        <v>98.3</v>
      </c>
      <c r="O366" s="643">
        <v>12</v>
      </c>
      <c r="P366" s="643">
        <v>100</v>
      </c>
      <c r="Q366" s="32"/>
      <c r="R366" s="32"/>
      <c r="S366" s="32"/>
      <c r="T366" s="32"/>
      <c r="U366" s="32"/>
      <c r="V366" s="503"/>
      <c r="W366" s="116"/>
      <c r="X366" s="116"/>
      <c r="Y366" s="116"/>
      <c r="Z366" s="116"/>
      <c r="AA366" s="116"/>
      <c r="AB366" s="116"/>
      <c r="AC366" s="116"/>
      <c r="AD366" s="116"/>
      <c r="AE366" s="116"/>
      <c r="AF366" s="116"/>
      <c r="AG366" s="116"/>
      <c r="AH366" s="116"/>
      <c r="AI366" s="116"/>
      <c r="AJ366" s="116"/>
      <c r="AK366" s="116"/>
      <c r="AL366" s="116"/>
      <c r="AM366" s="116"/>
      <c r="AN366" s="116"/>
      <c r="AO366" s="9"/>
    </row>
    <row r="367" spans="1:41" ht="15">
      <c r="A367" s="29" t="s">
        <v>372</v>
      </c>
      <c r="B367" s="33">
        <v>43899</v>
      </c>
      <c r="C367" s="532">
        <v>0.68984744149515853</v>
      </c>
      <c r="D367" s="643">
        <v>0.7</v>
      </c>
      <c r="E367" s="9">
        <v>1</v>
      </c>
      <c r="F367" s="116">
        <v>0.81299999999999994</v>
      </c>
      <c r="G367" s="116">
        <v>2.58</v>
      </c>
      <c r="H367" s="116">
        <v>1.18</v>
      </c>
      <c r="I367" s="589" t="s">
        <v>348</v>
      </c>
      <c r="J367" s="643">
        <v>3</v>
      </c>
      <c r="K367" s="589" t="s">
        <v>349</v>
      </c>
      <c r="L367" s="587">
        <v>1</v>
      </c>
      <c r="M367" s="587">
        <v>10.7</v>
      </c>
      <c r="N367" s="587">
        <v>95.1</v>
      </c>
      <c r="O367" s="643">
        <v>11</v>
      </c>
      <c r="P367" s="643">
        <v>100</v>
      </c>
      <c r="Q367" s="32"/>
      <c r="R367" s="32"/>
      <c r="S367" s="32"/>
      <c r="T367" s="32"/>
      <c r="U367" s="32"/>
      <c r="V367" s="503"/>
      <c r="W367" s="116"/>
      <c r="X367" s="116"/>
      <c r="Y367" s="116"/>
      <c r="Z367" s="116"/>
      <c r="AA367" s="116"/>
      <c r="AB367" s="116"/>
      <c r="AC367" s="116"/>
      <c r="AD367" s="116"/>
      <c r="AE367" s="116"/>
      <c r="AF367" s="116"/>
      <c r="AG367" s="116"/>
      <c r="AH367" s="116"/>
      <c r="AI367" s="116"/>
      <c r="AJ367" s="116"/>
      <c r="AK367" s="116"/>
      <c r="AL367" s="116"/>
      <c r="AM367" s="116"/>
      <c r="AN367" s="116"/>
      <c r="AO367" s="9"/>
    </row>
    <row r="368" spans="1:41" ht="15">
      <c r="A368" s="29" t="s">
        <v>372</v>
      </c>
      <c r="B368" s="33">
        <v>43906</v>
      </c>
      <c r="C368" s="532">
        <v>0.49263976073015542</v>
      </c>
      <c r="D368" s="589" t="s">
        <v>350</v>
      </c>
      <c r="E368" s="9">
        <v>1</v>
      </c>
      <c r="F368" s="116">
        <v>-1.46</v>
      </c>
      <c r="G368" s="116">
        <v>2.16</v>
      </c>
      <c r="H368" s="116">
        <v>0.59199999999999997</v>
      </c>
      <c r="I368" s="589" t="s">
        <v>348</v>
      </c>
      <c r="J368" s="643">
        <v>2</v>
      </c>
      <c r="K368" s="589" t="s">
        <v>349</v>
      </c>
      <c r="L368" s="587">
        <v>1</v>
      </c>
      <c r="M368" s="587">
        <v>12.3</v>
      </c>
      <c r="N368" s="587">
        <v>118</v>
      </c>
      <c r="O368" s="643">
        <v>12</v>
      </c>
      <c r="P368" s="643">
        <v>120</v>
      </c>
      <c r="Q368" s="32"/>
      <c r="R368" s="32"/>
      <c r="S368" s="32"/>
      <c r="T368" s="32"/>
      <c r="U368" s="32"/>
      <c r="V368" s="503"/>
      <c r="W368" s="116"/>
      <c r="X368" s="116"/>
      <c r="Y368" s="116"/>
      <c r="Z368" s="116"/>
      <c r="AA368" s="116"/>
      <c r="AB368" s="116"/>
      <c r="AC368" s="116"/>
      <c r="AD368" s="116"/>
      <c r="AE368" s="116"/>
      <c r="AF368" s="116"/>
      <c r="AG368" s="116"/>
      <c r="AH368" s="116"/>
      <c r="AI368" s="116"/>
      <c r="AJ368" s="116"/>
      <c r="AK368" s="116"/>
      <c r="AL368" s="116"/>
      <c r="AM368" s="116"/>
      <c r="AN368" s="116"/>
      <c r="AO368" s="9"/>
    </row>
    <row r="369" spans="1:41" ht="15">
      <c r="A369" s="29" t="s">
        <v>372</v>
      </c>
      <c r="B369" s="33">
        <v>43920</v>
      </c>
      <c r="C369" s="532">
        <v>0.39401879216377367</v>
      </c>
      <c r="D369" s="589" t="s">
        <v>350</v>
      </c>
      <c r="E369" s="9">
        <v>1</v>
      </c>
      <c r="F369" s="116">
        <v>-0.255</v>
      </c>
      <c r="G369" s="116">
        <v>3.12</v>
      </c>
      <c r="H369" s="116">
        <v>1.08</v>
      </c>
      <c r="I369" s="589" t="s">
        <v>348</v>
      </c>
      <c r="J369" s="643">
        <v>3</v>
      </c>
      <c r="K369" s="589" t="s">
        <v>349</v>
      </c>
      <c r="L369" s="587">
        <v>1</v>
      </c>
      <c r="M369" s="587">
        <v>10.6</v>
      </c>
      <c r="N369" s="587">
        <v>111</v>
      </c>
      <c r="O369" s="643">
        <v>11</v>
      </c>
      <c r="P369" s="643">
        <v>110</v>
      </c>
      <c r="Q369" s="32"/>
      <c r="R369" s="32"/>
      <c r="S369" s="32"/>
      <c r="T369" s="32"/>
      <c r="U369" s="32"/>
      <c r="V369" s="503"/>
      <c r="W369" s="116"/>
      <c r="X369" s="116"/>
      <c r="Y369" s="116"/>
      <c r="Z369" s="116"/>
      <c r="AA369" s="116"/>
      <c r="AB369" s="116"/>
      <c r="AC369" s="116"/>
      <c r="AD369" s="116"/>
      <c r="AE369" s="116"/>
      <c r="AF369" s="116"/>
      <c r="AG369" s="116"/>
      <c r="AH369" s="116"/>
      <c r="AI369" s="116"/>
      <c r="AJ369" s="116"/>
      <c r="AK369" s="116"/>
      <c r="AL369" s="116"/>
      <c r="AM369" s="116"/>
      <c r="AN369" s="116"/>
      <c r="AO369" s="9"/>
    </row>
    <row r="370" spans="1:41" ht="15">
      <c r="A370" s="29" t="s">
        <v>84</v>
      </c>
      <c r="B370" s="33">
        <v>43801</v>
      </c>
      <c r="C370" s="511">
        <v>0.93570850430497421</v>
      </c>
      <c r="D370" s="643">
        <v>0.9</v>
      </c>
      <c r="E370" s="31">
        <v>1</v>
      </c>
      <c r="F370" s="9">
        <v>0.50600000000000001</v>
      </c>
      <c r="G370" s="9">
        <v>3.87</v>
      </c>
      <c r="H370" s="9">
        <v>0.52800000000000002</v>
      </c>
      <c r="I370" s="589" t="s">
        <v>348</v>
      </c>
      <c r="J370" s="643">
        <v>4</v>
      </c>
      <c r="K370" s="589" t="s">
        <v>349</v>
      </c>
      <c r="L370" s="587">
        <v>1</v>
      </c>
      <c r="M370" s="587">
        <v>12.3</v>
      </c>
      <c r="N370" s="587">
        <v>116</v>
      </c>
      <c r="O370" s="643">
        <v>12</v>
      </c>
      <c r="P370" s="643">
        <v>120</v>
      </c>
      <c r="Q370" s="643">
        <v>0.3</v>
      </c>
      <c r="R370" s="589" t="s">
        <v>326</v>
      </c>
      <c r="S370" s="589" t="s">
        <v>326</v>
      </c>
      <c r="T370" s="32"/>
      <c r="U370" s="32"/>
      <c r="V370" s="503">
        <f>'[1]KIC19-13_light'!$I$1205</f>
        <v>9.0795501740591561E-2</v>
      </c>
      <c r="W370" s="11">
        <v>36.3048</v>
      </c>
      <c r="X370" s="11">
        <v>22.426500000000001</v>
      </c>
      <c r="Y370" s="11">
        <v>52.068291000000002</v>
      </c>
      <c r="Z370" s="11">
        <v>1025.0899999999999</v>
      </c>
      <c r="AA370" s="11">
        <v>7.9625000000000004</v>
      </c>
      <c r="AB370" s="10">
        <v>113.325</v>
      </c>
      <c r="AC370" s="11">
        <v>8.173</v>
      </c>
      <c r="AD370" s="11">
        <v>0.80389999999999995</v>
      </c>
      <c r="AE370" s="11">
        <v>1.7519</v>
      </c>
      <c r="AF370" s="11">
        <v>36.2926</v>
      </c>
      <c r="AG370" s="11">
        <v>22.395299999999999</v>
      </c>
      <c r="AH370" s="11">
        <v>52.020364999999998</v>
      </c>
      <c r="AI370" s="11">
        <v>1025.0972999999999</v>
      </c>
      <c r="AJ370" s="11">
        <v>7.524</v>
      </c>
      <c r="AK370" s="10">
        <v>107.017</v>
      </c>
      <c r="AL370" s="11">
        <v>8.1449999999999996</v>
      </c>
      <c r="AM370" s="11">
        <v>0.69989999999999997</v>
      </c>
      <c r="AN370" s="11">
        <v>1.3617999999999999</v>
      </c>
      <c r="AO370" s="11">
        <v>6.4</v>
      </c>
    </row>
    <row r="371" spans="1:41" ht="15">
      <c r="A371" s="29" t="s">
        <v>84</v>
      </c>
      <c r="B371" s="33">
        <v>43808</v>
      </c>
      <c r="C371" s="511">
        <v>0.48006373096529187</v>
      </c>
      <c r="D371" s="589" t="s">
        <v>350</v>
      </c>
      <c r="E371" s="9">
        <v>1</v>
      </c>
      <c r="F371" s="116">
        <v>1.28</v>
      </c>
      <c r="G371" s="116">
        <v>2.79</v>
      </c>
      <c r="H371" s="116">
        <v>1.33</v>
      </c>
      <c r="I371" s="589" t="s">
        <v>348</v>
      </c>
      <c r="J371" s="643">
        <v>3</v>
      </c>
      <c r="K371" s="589" t="s">
        <v>349</v>
      </c>
      <c r="L371" s="587">
        <v>1</v>
      </c>
      <c r="M371" s="587">
        <v>11.9</v>
      </c>
      <c r="N371" s="587">
        <v>117</v>
      </c>
      <c r="O371" s="643">
        <v>12</v>
      </c>
      <c r="P371" s="643">
        <v>120</v>
      </c>
      <c r="Q371" s="643">
        <v>0.3</v>
      </c>
      <c r="R371" s="589" t="s">
        <v>326</v>
      </c>
      <c r="S371" s="589" t="s">
        <v>326</v>
      </c>
      <c r="T371" s="32"/>
      <c r="U371" s="32"/>
      <c r="V371" s="503">
        <f>'[2]KIC19-14_light'!$I$1452</f>
        <v>7.9761442797729856E-2</v>
      </c>
      <c r="W371" s="11">
        <v>36.339199999999998</v>
      </c>
      <c r="X371" s="11">
        <v>22.414000000000001</v>
      </c>
      <c r="Y371" s="11">
        <v>52.098824</v>
      </c>
      <c r="Z371" s="11">
        <v>1025.1197999999999</v>
      </c>
      <c r="AA371" s="11">
        <v>7.6676000000000002</v>
      </c>
      <c r="AB371" s="10">
        <v>109.126</v>
      </c>
      <c r="AC371" s="11">
        <v>8.2170000000000005</v>
      </c>
      <c r="AD371" s="11">
        <v>5.1700000000000003E-2</v>
      </c>
      <c r="AE371" s="11">
        <v>0.56189999999999996</v>
      </c>
      <c r="AF371" s="11">
        <v>36.334600000000002</v>
      </c>
      <c r="AG371" s="11">
        <v>22.4634</v>
      </c>
      <c r="AH371" s="11">
        <v>52.146498999999999</v>
      </c>
      <c r="AI371" s="11">
        <v>1025.1114</v>
      </c>
      <c r="AJ371" s="11">
        <v>8.0039999999999996</v>
      </c>
      <c r="AK371" s="10">
        <v>114.01</v>
      </c>
      <c r="AL371" s="11">
        <v>8.24</v>
      </c>
      <c r="AM371" s="11">
        <v>7.7440000000000106E-2</v>
      </c>
      <c r="AN371" s="11">
        <v>0.60950000000000004</v>
      </c>
      <c r="AO371" s="11">
        <v>7.8</v>
      </c>
    </row>
    <row r="372" spans="1:41" ht="15">
      <c r="A372" s="29" t="s">
        <v>84</v>
      </c>
      <c r="B372" s="33">
        <v>43815</v>
      </c>
      <c r="C372" s="511">
        <v>0.35274917752004059</v>
      </c>
      <c r="D372" s="589" t="s">
        <v>350</v>
      </c>
      <c r="E372" s="9">
        <v>1</v>
      </c>
      <c r="F372" s="116">
        <v>0.627</v>
      </c>
      <c r="G372" s="116">
        <v>4</v>
      </c>
      <c r="H372" s="116">
        <v>3.04</v>
      </c>
      <c r="I372" s="589" t="s">
        <v>348</v>
      </c>
      <c r="J372" s="643">
        <v>4</v>
      </c>
      <c r="K372" s="643">
        <v>3</v>
      </c>
      <c r="L372" s="587">
        <v>1</v>
      </c>
      <c r="M372" s="587">
        <v>12.6</v>
      </c>
      <c r="N372" s="587">
        <v>114</v>
      </c>
      <c r="O372" s="643">
        <v>13</v>
      </c>
      <c r="P372" s="643">
        <v>110</v>
      </c>
      <c r="Q372" s="643">
        <v>0.4</v>
      </c>
      <c r="R372" s="589" t="s">
        <v>326</v>
      </c>
      <c r="S372" s="589" t="s">
        <v>326</v>
      </c>
      <c r="T372" s="32"/>
      <c r="U372" s="32"/>
      <c r="V372" s="503">
        <f>'[15]KIC19-15_light'!$I$1284</f>
        <v>7.5974895479360094E-2</v>
      </c>
      <c r="W372" s="11">
        <v>36.500900000000001</v>
      </c>
      <c r="X372" s="11">
        <v>25.015799999999999</v>
      </c>
      <c r="Y372" s="11">
        <v>55.103971999999999</v>
      </c>
      <c r="Z372" s="11">
        <v>1024.4722999999999</v>
      </c>
      <c r="AA372" s="11">
        <v>7.1360000000000001</v>
      </c>
      <c r="AB372" s="10">
        <v>106.325</v>
      </c>
      <c r="AC372" s="11">
        <v>8.1660000000000004</v>
      </c>
      <c r="AD372" s="11">
        <v>0.1211</v>
      </c>
      <c r="AE372" s="11">
        <v>0.45950000000000002</v>
      </c>
      <c r="AF372" s="11">
        <v>36.502200000000002</v>
      </c>
      <c r="AG372" s="11">
        <v>25.021699999999999</v>
      </c>
      <c r="AH372" s="11">
        <v>55.113290999999997</v>
      </c>
      <c r="AI372" s="11">
        <v>1024.4817</v>
      </c>
      <c r="AJ372" s="11">
        <v>7.2808000000000002</v>
      </c>
      <c r="AK372" s="10">
        <v>108.494</v>
      </c>
      <c r="AL372" s="11">
        <v>8.1639999999999997</v>
      </c>
      <c r="AM372" s="11">
        <v>0.1042</v>
      </c>
      <c r="AN372" s="11">
        <v>0.54679999999999995</v>
      </c>
      <c r="AO372" s="11">
        <v>7.5</v>
      </c>
    </row>
    <row r="373" spans="1:41" ht="15">
      <c r="A373" s="29" t="s">
        <v>84</v>
      </c>
      <c r="B373" s="33">
        <v>43822</v>
      </c>
      <c r="C373" s="511">
        <v>1.768891251989865</v>
      </c>
      <c r="D373" s="643">
        <v>1.8</v>
      </c>
      <c r="E373" s="9">
        <v>1</v>
      </c>
      <c r="F373" s="116">
        <v>1.53</v>
      </c>
      <c r="G373" s="116">
        <v>3.57</v>
      </c>
      <c r="H373" s="116">
        <v>1.21</v>
      </c>
      <c r="I373" s="589" t="s">
        <v>348</v>
      </c>
      <c r="J373" s="643">
        <v>4</v>
      </c>
      <c r="K373" s="589" t="s">
        <v>349</v>
      </c>
      <c r="L373" s="587">
        <v>1</v>
      </c>
      <c r="M373" s="587">
        <v>12.6</v>
      </c>
      <c r="N373" s="587">
        <v>129</v>
      </c>
      <c r="O373" s="643">
        <v>13</v>
      </c>
      <c r="P373" s="643">
        <v>130</v>
      </c>
      <c r="Q373" s="643">
        <v>0.4</v>
      </c>
      <c r="R373" s="589" t="s">
        <v>326</v>
      </c>
      <c r="S373" s="589" t="s">
        <v>326</v>
      </c>
      <c r="T373" s="32"/>
      <c r="U373" s="32"/>
      <c r="V373" s="503">
        <f>'[3]KIC19-16_LIGHT'!$I$607</f>
        <v>9.942522868892309E-2</v>
      </c>
      <c r="W373" s="11">
        <v>36.623399999999997</v>
      </c>
      <c r="X373" s="11">
        <v>23.176500000000001</v>
      </c>
      <c r="Y373" s="11">
        <v>53.279257999999999</v>
      </c>
      <c r="Z373" s="11">
        <v>1025.1153999999999</v>
      </c>
      <c r="AA373" s="11">
        <v>5.7988999999999997</v>
      </c>
      <c r="AB373" s="10">
        <v>83.775999999999996</v>
      </c>
      <c r="AC373" s="11">
        <v>8.1110000000000007</v>
      </c>
      <c r="AD373" s="11">
        <v>0.31680000000000003</v>
      </c>
      <c r="AE373" s="11">
        <v>0.4748</v>
      </c>
      <c r="AF373" s="11">
        <v>36.610799999999998</v>
      </c>
      <c r="AG373" s="11">
        <v>23.0655</v>
      </c>
      <c r="AH373" s="11">
        <v>53.144540999999997</v>
      </c>
      <c r="AI373" s="11">
        <v>1025.1461999999999</v>
      </c>
      <c r="AJ373" s="11">
        <v>5.9977999999999998</v>
      </c>
      <c r="AK373" s="10">
        <v>86.477000000000004</v>
      </c>
      <c r="AL373" s="11">
        <v>8.1210000000000004</v>
      </c>
      <c r="AM373" s="11">
        <v>0.2671</v>
      </c>
      <c r="AN373" s="11">
        <v>0.64390000000000003</v>
      </c>
      <c r="AO373" s="11">
        <v>7.3</v>
      </c>
    </row>
    <row r="374" spans="1:41" ht="15">
      <c r="A374" s="29" t="s">
        <v>84</v>
      </c>
      <c r="B374" s="33">
        <v>43836</v>
      </c>
      <c r="C374" s="511">
        <v>0.70654356497743953</v>
      </c>
      <c r="D374" s="643">
        <v>0.7</v>
      </c>
      <c r="E374" s="31">
        <v>1</v>
      </c>
      <c r="F374" s="116">
        <v>0.90700000000000003</v>
      </c>
      <c r="G374" s="116">
        <v>2.66</v>
      </c>
      <c r="H374" s="116">
        <v>0.35699999999999998</v>
      </c>
      <c r="I374" s="589" t="s">
        <v>348</v>
      </c>
      <c r="J374" s="643">
        <v>3</v>
      </c>
      <c r="K374" s="589" t="s">
        <v>349</v>
      </c>
      <c r="L374" s="587">
        <v>1</v>
      </c>
      <c r="M374" s="587">
        <v>12</v>
      </c>
      <c r="N374" s="587">
        <v>109</v>
      </c>
      <c r="O374" s="643">
        <v>12</v>
      </c>
      <c r="P374" s="643">
        <v>110</v>
      </c>
      <c r="Q374" s="643">
        <v>0.3</v>
      </c>
      <c r="R374" s="589" t="s">
        <v>326</v>
      </c>
      <c r="S374" s="589" t="s">
        <v>326</v>
      </c>
      <c r="T374" s="32"/>
      <c r="U374" s="32"/>
      <c r="V374" s="503">
        <f>'[4]KIC20-1_light'!$I$1050</f>
        <v>7.3403835264268941E-2</v>
      </c>
      <c r="W374" s="11">
        <v>36.979599999999998</v>
      </c>
      <c r="X374" s="11">
        <v>22.938700000000001</v>
      </c>
      <c r="Y374" s="11">
        <v>53.480978</v>
      </c>
      <c r="Z374" s="11">
        <v>1025.4558</v>
      </c>
      <c r="AA374" s="11">
        <v>6.8061999999999996</v>
      </c>
      <c r="AB374" s="10">
        <v>98.123999999999995</v>
      </c>
      <c r="AC374" s="11">
        <v>8.1869999999999994</v>
      </c>
      <c r="AD374" s="11">
        <v>0.1106</v>
      </c>
      <c r="AE374" s="11">
        <v>0.64119999999999999</v>
      </c>
      <c r="AF374" s="11">
        <v>36.979799999999997</v>
      </c>
      <c r="AG374" s="11">
        <v>22.949000000000002</v>
      </c>
      <c r="AH374" s="11">
        <v>53.493338000000001</v>
      </c>
      <c r="AI374" s="11">
        <v>1025.4608000000001</v>
      </c>
      <c r="AJ374" s="11">
        <v>6.9123999999999999</v>
      </c>
      <c r="AK374" s="10">
        <v>99.673000000000002</v>
      </c>
      <c r="AL374" s="11">
        <v>8.1959999999999997</v>
      </c>
      <c r="AM374" s="11">
        <v>2.3300000000000001E-2</v>
      </c>
      <c r="AN374" s="11">
        <v>0.54049999999999998</v>
      </c>
      <c r="AO374" s="11">
        <v>11.8</v>
      </c>
    </row>
    <row r="375" spans="1:41" ht="15">
      <c r="A375" s="29" t="s">
        <v>84</v>
      </c>
      <c r="B375" s="33">
        <v>43843</v>
      </c>
      <c r="C375" s="511">
        <v>1.2597849998438426</v>
      </c>
      <c r="D375" s="643">
        <v>1.3</v>
      </c>
      <c r="E375" s="31">
        <v>1</v>
      </c>
      <c r="F375" s="116">
        <v>1.72</v>
      </c>
      <c r="G375" s="116">
        <v>2.61</v>
      </c>
      <c r="H375" s="116">
        <v>0.23100000000000001</v>
      </c>
      <c r="I375" s="589" t="s">
        <v>348</v>
      </c>
      <c r="J375" s="643">
        <v>3</v>
      </c>
      <c r="K375" s="589" t="s">
        <v>349</v>
      </c>
      <c r="L375" s="587">
        <v>1</v>
      </c>
      <c r="M375" s="587">
        <v>10.5</v>
      </c>
      <c r="N375" s="516">
        <v>111</v>
      </c>
      <c r="O375" s="643">
        <v>10</v>
      </c>
      <c r="P375" s="643">
        <v>110</v>
      </c>
      <c r="Q375" s="643">
        <v>0.3</v>
      </c>
      <c r="R375" s="589" t="s">
        <v>326</v>
      </c>
      <c r="S375" s="589" t="s">
        <v>326</v>
      </c>
      <c r="T375" s="32"/>
      <c r="U375" s="32"/>
      <c r="V375" s="503">
        <f>'[5]KIC20-2_light'!$I$1052</f>
        <v>7.8400428227744554E-2</v>
      </c>
      <c r="W375" s="11">
        <v>37.126399999999997</v>
      </c>
      <c r="X375" s="11">
        <v>23.0672</v>
      </c>
      <c r="Y375" s="11">
        <v>53.809153000000002</v>
      </c>
      <c r="Z375" s="11">
        <v>1025.5299</v>
      </c>
      <c r="AA375" s="11">
        <v>6.6269999999999998</v>
      </c>
      <c r="AB375" s="11">
        <v>95.837000000000003</v>
      </c>
      <c r="AC375" s="612"/>
      <c r="AD375" s="11">
        <v>2.41E-2</v>
      </c>
      <c r="AE375" s="11">
        <v>0.82950000000000002</v>
      </c>
      <c r="AF375" s="11">
        <v>37.021099999999997</v>
      </c>
      <c r="AG375" s="11">
        <v>22.600300000000001</v>
      </c>
      <c r="AH375" s="11">
        <v>53.168208</v>
      </c>
      <c r="AI375" s="11">
        <v>1025.5918999999999</v>
      </c>
      <c r="AJ375" s="11">
        <v>7.2286999999999999</v>
      </c>
      <c r="AK375" s="11">
        <v>103.627</v>
      </c>
      <c r="AL375" s="612"/>
      <c r="AM375" s="11">
        <v>4.1599999999999998E-2</v>
      </c>
      <c r="AN375" s="11">
        <v>0.5141</v>
      </c>
      <c r="AO375" s="11">
        <v>8.1999999999999993</v>
      </c>
    </row>
    <row r="376" spans="1:41" ht="15">
      <c r="A376" s="29" t="s">
        <v>84</v>
      </c>
      <c r="B376" s="33">
        <v>43850</v>
      </c>
      <c r="C376" s="511">
        <v>0.93093789141449157</v>
      </c>
      <c r="D376" s="643">
        <v>0.9</v>
      </c>
      <c r="E376" s="9">
        <v>1</v>
      </c>
      <c r="F376" s="116">
        <v>2.75</v>
      </c>
      <c r="G376" s="116">
        <v>2.5</v>
      </c>
      <c r="H376" s="116">
        <v>1.52</v>
      </c>
      <c r="I376" s="589" t="s">
        <v>348</v>
      </c>
      <c r="J376" s="643">
        <v>2</v>
      </c>
      <c r="K376" s="589" t="s">
        <v>349</v>
      </c>
      <c r="L376" s="587">
        <v>1</v>
      </c>
      <c r="M376" s="587">
        <v>12.1</v>
      </c>
      <c r="N376" s="516">
        <v>113</v>
      </c>
      <c r="O376" s="643">
        <v>12</v>
      </c>
      <c r="P376" s="643">
        <v>110</v>
      </c>
      <c r="Q376" s="643">
        <v>0.2</v>
      </c>
      <c r="R376" s="589" t="s">
        <v>326</v>
      </c>
      <c r="S376" s="589" t="s">
        <v>326</v>
      </c>
      <c r="T376" s="32"/>
      <c r="U376" s="32"/>
      <c r="V376" s="503">
        <v>6.7666796401268395E-2</v>
      </c>
      <c r="W376" s="11">
        <v>36.9285</v>
      </c>
      <c r="X376" s="11">
        <v>22.801300000000001</v>
      </c>
      <c r="Y376" s="11">
        <v>53.266767999999999</v>
      </c>
      <c r="Z376" s="11">
        <v>1025.4573</v>
      </c>
      <c r="AA376" s="11">
        <v>6.4414999999999996</v>
      </c>
      <c r="AB376" s="11">
        <v>92.617000000000004</v>
      </c>
      <c r="AC376" s="612"/>
      <c r="AD376" s="11">
        <v>0.2586</v>
      </c>
      <c r="AE376" s="11">
        <v>0.54120000000000001</v>
      </c>
      <c r="AF376" s="11">
        <v>36.976399999999998</v>
      </c>
      <c r="AG376" s="11">
        <v>22.907499999999999</v>
      </c>
      <c r="AH376" s="11">
        <v>53.443792999999999</v>
      </c>
      <c r="AI376" s="11">
        <v>1025.4697000000001</v>
      </c>
      <c r="AJ376" s="11">
        <v>6.7413999999999996</v>
      </c>
      <c r="AK376" s="11">
        <v>97.135999999999996</v>
      </c>
      <c r="AL376" s="612"/>
      <c r="AM376" s="11">
        <v>0.1709</v>
      </c>
      <c r="AN376" s="11">
        <v>0.55169999999999997</v>
      </c>
      <c r="AO376" s="9">
        <v>7.8</v>
      </c>
    </row>
    <row r="377" spans="1:41" ht="15">
      <c r="A377" s="29" t="s">
        <v>84</v>
      </c>
      <c r="B377" s="33">
        <v>43858</v>
      </c>
      <c r="C377" s="511">
        <v>0.85841636310935554</v>
      </c>
      <c r="D377" s="643">
        <v>0.9</v>
      </c>
      <c r="E377" s="9">
        <v>1</v>
      </c>
      <c r="F377" s="116">
        <v>0.48199999999999998</v>
      </c>
      <c r="G377" s="116">
        <v>2.76</v>
      </c>
      <c r="H377" s="116">
        <v>0.38700000000000001</v>
      </c>
      <c r="I377" s="589" t="s">
        <v>348</v>
      </c>
      <c r="J377" s="643">
        <v>3</v>
      </c>
      <c r="K377" s="589" t="s">
        <v>349</v>
      </c>
      <c r="L377" s="587">
        <v>1</v>
      </c>
      <c r="M377" s="587">
        <v>14.1</v>
      </c>
      <c r="N377" s="587">
        <v>134</v>
      </c>
      <c r="O377" s="643">
        <v>14</v>
      </c>
      <c r="P377" s="643">
        <v>130</v>
      </c>
      <c r="Q377" s="643">
        <v>0.4</v>
      </c>
      <c r="R377" s="589" t="s">
        <v>326</v>
      </c>
      <c r="S377" s="589" t="s">
        <v>326</v>
      </c>
      <c r="T377" s="32"/>
      <c r="U377" s="32"/>
      <c r="V377" s="503">
        <f>'[6]KIC20-4_light'!$I$805</f>
        <v>7.7737073951850394E-2</v>
      </c>
      <c r="W377" s="11">
        <v>37.241199999999999</v>
      </c>
      <c r="X377" s="11">
        <v>25.9175</v>
      </c>
      <c r="Y377" s="11">
        <v>57.089953000000001</v>
      </c>
      <c r="Z377" s="11">
        <v>1024.7545</v>
      </c>
      <c r="AA377" s="11">
        <v>6.1325000000000003</v>
      </c>
      <c r="AB377" s="11">
        <v>93.162000000000006</v>
      </c>
      <c r="AC377" s="612"/>
      <c r="AD377" s="11">
        <v>0.17879999999999999</v>
      </c>
      <c r="AE377" s="11">
        <v>0.55640000000000001</v>
      </c>
      <c r="AF377" s="11">
        <v>37.234499999999997</v>
      </c>
      <c r="AG377" s="11">
        <v>25.910299999999999</v>
      </c>
      <c r="AH377" s="11">
        <v>57.073618000000003</v>
      </c>
      <c r="AI377" s="11">
        <v>1024.7582</v>
      </c>
      <c r="AJ377" s="11">
        <v>6.2252000000000001</v>
      </c>
      <c r="AK377" s="10">
        <v>94.554000000000002</v>
      </c>
      <c r="AL377" s="612"/>
      <c r="AM377" s="11">
        <v>0.16725000000000001</v>
      </c>
      <c r="AN377" s="11">
        <v>0.56120000000000003</v>
      </c>
      <c r="AO377" s="11">
        <v>11.5</v>
      </c>
    </row>
    <row r="378" spans="1:41" ht="15">
      <c r="A378" s="29" t="s">
        <v>84</v>
      </c>
      <c r="B378" s="33">
        <v>43864</v>
      </c>
      <c r="C378" s="511">
        <v>0.84245702839930636</v>
      </c>
      <c r="D378" s="643">
        <v>0.8</v>
      </c>
      <c r="E378" s="9">
        <v>1</v>
      </c>
      <c r="F378" s="116">
        <v>1.46</v>
      </c>
      <c r="G378" s="116">
        <v>2.62</v>
      </c>
      <c r="H378" s="116">
        <v>1.05</v>
      </c>
      <c r="I378" s="589" t="s">
        <v>348</v>
      </c>
      <c r="J378" s="643">
        <v>3</v>
      </c>
      <c r="K378" s="589" t="s">
        <v>349</v>
      </c>
      <c r="L378" s="587">
        <v>1</v>
      </c>
      <c r="M378" s="587">
        <v>12.3</v>
      </c>
      <c r="N378" s="587">
        <v>132</v>
      </c>
      <c r="O378" s="643">
        <v>12</v>
      </c>
      <c r="P378" s="643">
        <v>130</v>
      </c>
      <c r="Q378" s="643">
        <v>0.3</v>
      </c>
      <c r="R378" s="589" t="s">
        <v>326</v>
      </c>
      <c r="S378" s="589" t="s">
        <v>326</v>
      </c>
      <c r="T378" s="32"/>
      <c r="U378" s="32"/>
      <c r="V378" s="503">
        <f>'[7]KIC20-5_light'!$I$1545</f>
        <v>7.5593840357447067E-2</v>
      </c>
      <c r="W378" s="11">
        <v>37.213099999999997</v>
      </c>
      <c r="X378" s="11">
        <v>22.932700000000001</v>
      </c>
      <c r="Y378" s="11">
        <v>53.773764999999997</v>
      </c>
      <c r="Z378" s="11">
        <v>1025.6338000000001</v>
      </c>
      <c r="AA378" s="11">
        <v>6.6940999999999997</v>
      </c>
      <c r="AB378" s="10">
        <v>96.628</v>
      </c>
      <c r="AC378" s="11">
        <v>8.1419999999999995</v>
      </c>
      <c r="AD378" s="11">
        <v>0.24859999999999999</v>
      </c>
      <c r="AE378" s="11">
        <v>0.66590000000000005</v>
      </c>
      <c r="AF378" s="11">
        <v>37.225000000000001</v>
      </c>
      <c r="AG378" s="11">
        <v>22.854299999999999</v>
      </c>
      <c r="AH378" s="11">
        <v>53.704583</v>
      </c>
      <c r="AI378" s="11">
        <v>1025.6742999999999</v>
      </c>
      <c r="AJ378" s="11">
        <v>6.8724999999999996</v>
      </c>
      <c r="AK378" s="10">
        <v>99.075999999999993</v>
      </c>
      <c r="AL378" s="11">
        <v>8.1449999999999996</v>
      </c>
      <c r="AM378" s="11">
        <v>0.21859999999999999</v>
      </c>
      <c r="AN378" s="11">
        <v>0.64990000000000003</v>
      </c>
      <c r="AO378" s="11">
        <v>5.5</v>
      </c>
    </row>
    <row r="379" spans="1:41" ht="15">
      <c r="A379" s="29" t="s">
        <v>84</v>
      </c>
      <c r="B379" s="33">
        <v>43871</v>
      </c>
      <c r="C379" s="511">
        <v>0.29998741099107706</v>
      </c>
      <c r="D379" s="589" t="s">
        <v>350</v>
      </c>
      <c r="E379" s="9">
        <v>1</v>
      </c>
      <c r="F379" s="116">
        <v>-0.47799999999999998</v>
      </c>
      <c r="G379" s="116">
        <v>2.54</v>
      </c>
      <c r="H379" s="116">
        <v>1.17</v>
      </c>
      <c r="I379" s="589" t="s">
        <v>348</v>
      </c>
      <c r="J379" s="643">
        <v>3</v>
      </c>
      <c r="K379" s="589" t="s">
        <v>349</v>
      </c>
      <c r="L379" s="587">
        <v>1</v>
      </c>
      <c r="M379" s="587">
        <v>12.9</v>
      </c>
      <c r="N379" s="587">
        <v>117</v>
      </c>
      <c r="O379" s="643">
        <v>13</v>
      </c>
      <c r="P379" s="643">
        <v>120</v>
      </c>
      <c r="Q379" s="643">
        <v>0.8</v>
      </c>
      <c r="R379" s="589" t="s">
        <v>326</v>
      </c>
      <c r="S379" s="589" t="s">
        <v>326</v>
      </c>
      <c r="T379" s="32"/>
      <c r="U379" s="32"/>
      <c r="V379" s="503">
        <f>'[8]KIC20-6_light'!$I$1173</f>
        <v>9.1341421633990894E-2</v>
      </c>
      <c r="W379" s="11">
        <v>36.958500000000001</v>
      </c>
      <c r="X379" s="11">
        <v>22.768599999999999</v>
      </c>
      <c r="Y379" s="11">
        <v>53.269703999999997</v>
      </c>
      <c r="Z379" s="11">
        <v>1025.4879000000001</v>
      </c>
      <c r="AA379" s="11">
        <v>7.1201999999999996</v>
      </c>
      <c r="AB379" s="10">
        <v>102.33499999999999</v>
      </c>
      <c r="AC379" s="11">
        <v>8.2360000000000007</v>
      </c>
      <c r="AD379" s="11">
        <v>0.54610000000000003</v>
      </c>
      <c r="AE379" s="11">
        <v>1.1412</v>
      </c>
      <c r="AF379" s="11">
        <v>36.997799999999998</v>
      </c>
      <c r="AG379" s="11">
        <v>21.363499999999998</v>
      </c>
      <c r="AH379" s="11">
        <v>51.804969</v>
      </c>
      <c r="AI379" s="11">
        <v>1025.9249</v>
      </c>
      <c r="AJ379" s="11">
        <v>8.032</v>
      </c>
      <c r="AK379" s="10">
        <v>112.636</v>
      </c>
      <c r="AL379" s="11">
        <v>8.234</v>
      </c>
      <c r="AM379" s="11">
        <v>0.38479999999999998</v>
      </c>
      <c r="AN379" s="11">
        <v>1.0936999999999999</v>
      </c>
      <c r="AO379" s="11">
        <v>5.3</v>
      </c>
    </row>
    <row r="380" spans="1:41" ht="15">
      <c r="A380" s="29" t="s">
        <v>84</v>
      </c>
      <c r="B380" s="33">
        <v>43878</v>
      </c>
      <c r="C380" s="511">
        <v>0.80151618077471964</v>
      </c>
      <c r="D380" s="643">
        <v>0.8</v>
      </c>
      <c r="E380" s="9">
        <v>1</v>
      </c>
      <c r="F380" s="116">
        <v>2.8500000000000001E-2</v>
      </c>
      <c r="G380" s="116">
        <v>3.3</v>
      </c>
      <c r="H380" s="116">
        <v>1.58</v>
      </c>
      <c r="I380" s="589" t="s">
        <v>348</v>
      </c>
      <c r="J380" s="643">
        <v>3</v>
      </c>
      <c r="K380" s="589" t="s">
        <v>349</v>
      </c>
      <c r="L380" s="587">
        <v>1</v>
      </c>
      <c r="M380" s="587">
        <v>11</v>
      </c>
      <c r="N380" s="587">
        <v>119</v>
      </c>
      <c r="O380" s="643">
        <v>11</v>
      </c>
      <c r="P380" s="643">
        <v>120</v>
      </c>
      <c r="Q380" s="643">
        <v>0.5</v>
      </c>
      <c r="R380" s="589" t="s">
        <v>326</v>
      </c>
      <c r="S380" s="589" t="s">
        <v>326</v>
      </c>
      <c r="T380" s="32"/>
      <c r="U380" s="32"/>
      <c r="V380" s="503">
        <f>'[9]KIC20-7_light'!$I$987</f>
        <v>7.6515108962040668E-2</v>
      </c>
      <c r="W380" s="11">
        <v>36.973599999999998</v>
      </c>
      <c r="X380" s="11">
        <v>22.966899999999999</v>
      </c>
      <c r="Y380" s="11">
        <v>53.503869999999999</v>
      </c>
      <c r="Z380" s="11">
        <v>1025.4425000000001</v>
      </c>
      <c r="AA380" s="11">
        <v>6.5274000000000001</v>
      </c>
      <c r="AB380" s="10">
        <v>94.147000000000006</v>
      </c>
      <c r="AC380" s="11">
        <v>8.1910000000000007</v>
      </c>
      <c r="AD380" s="11">
        <v>0.52859999999999996</v>
      </c>
      <c r="AE380" s="11">
        <v>0.83260000000000001</v>
      </c>
      <c r="AF380" s="11">
        <v>36.973700000000001</v>
      </c>
      <c r="AG380" s="11">
        <v>22.9438</v>
      </c>
      <c r="AH380" s="11">
        <v>53.479782</v>
      </c>
      <c r="AI380" s="11">
        <v>1025.4580000000001</v>
      </c>
      <c r="AJ380" s="11">
        <v>6.968</v>
      </c>
      <c r="AK380" s="10">
        <v>100.462</v>
      </c>
      <c r="AL380" s="11">
        <v>8.1989999999999998</v>
      </c>
      <c r="AM380" s="11">
        <v>0.40079999999999999</v>
      </c>
      <c r="AN380" s="11">
        <v>0.81620000000000004</v>
      </c>
      <c r="AO380" s="11">
        <v>8.1</v>
      </c>
    </row>
    <row r="381" spans="1:41" ht="15">
      <c r="A381" s="29" t="s">
        <v>84</v>
      </c>
      <c r="B381" s="33">
        <v>43885</v>
      </c>
      <c r="C381" s="511">
        <v>0.71409995225796541</v>
      </c>
      <c r="D381" s="643">
        <v>0.7</v>
      </c>
      <c r="E381" s="9">
        <v>1</v>
      </c>
      <c r="F381" s="116">
        <v>-9.7299999999999998E-2</v>
      </c>
      <c r="G381" s="116">
        <v>3.25</v>
      </c>
      <c r="H381" s="116">
        <v>1.05</v>
      </c>
      <c r="I381" s="589" t="s">
        <v>348</v>
      </c>
      <c r="J381" s="643">
        <v>3</v>
      </c>
      <c r="K381" s="589" t="s">
        <v>349</v>
      </c>
      <c r="L381" s="587">
        <v>1</v>
      </c>
      <c r="M381" s="587">
        <v>13.3</v>
      </c>
      <c r="N381" s="587">
        <v>121</v>
      </c>
      <c r="O381" s="643">
        <v>13</v>
      </c>
      <c r="P381" s="643">
        <v>120</v>
      </c>
      <c r="Q381" s="643">
        <v>0.5</v>
      </c>
      <c r="R381" s="589" t="s">
        <v>326</v>
      </c>
      <c r="S381" s="589" t="s">
        <v>326</v>
      </c>
      <c r="T381" s="32"/>
      <c r="U381" s="32"/>
      <c r="V381" s="503">
        <f>'[10]KIC20-8_lights'!$I$1571</f>
        <v>8.7333594183698446E-2</v>
      </c>
      <c r="W381" s="11">
        <v>37.033999999999999</v>
      </c>
      <c r="X381" s="11">
        <v>24.361599999999999</v>
      </c>
      <c r="Y381" s="11">
        <v>55.100580000000001</v>
      </c>
      <c r="Z381" s="11">
        <v>1025.0749000000001</v>
      </c>
      <c r="AA381" s="11">
        <v>6.5952999999999999</v>
      </c>
      <c r="AB381" s="10">
        <v>97.477999999999994</v>
      </c>
      <c r="AC381" s="11">
        <v>8.1440000000000001</v>
      </c>
      <c r="AD381" s="11">
        <v>5.91E-2</v>
      </c>
      <c r="AE381" s="11">
        <v>0.66649999999999998</v>
      </c>
      <c r="AF381" s="11">
        <v>37.078400000000002</v>
      </c>
      <c r="AG381" s="11">
        <v>24.233000000000001</v>
      </c>
      <c r="AH381" s="11">
        <v>55.019317999999998</v>
      </c>
      <c r="AI381" s="11">
        <v>1025.1558</v>
      </c>
      <c r="AJ381" s="11">
        <v>7.17</v>
      </c>
      <c r="AK381" s="10">
        <v>105.76600000000001</v>
      </c>
      <c r="AL381" s="11">
        <v>8.1530000000000005</v>
      </c>
      <c r="AM381" s="11">
        <v>0.41770000000000002</v>
      </c>
      <c r="AN381" s="11">
        <v>0.76900000000000002</v>
      </c>
      <c r="AO381" s="11">
        <v>6.3</v>
      </c>
    </row>
    <row r="382" spans="1:41" ht="15">
      <c r="A382" s="29" t="s">
        <v>84</v>
      </c>
      <c r="B382" s="33">
        <v>43892</v>
      </c>
      <c r="C382" s="511">
        <v>0.81177769261298982</v>
      </c>
      <c r="D382" s="643">
        <v>0.8</v>
      </c>
      <c r="E382" s="9">
        <v>1</v>
      </c>
      <c r="F382" s="116">
        <v>0.28899999999999998</v>
      </c>
      <c r="G382" s="116">
        <v>3.72</v>
      </c>
      <c r="H382" s="116">
        <v>1.37</v>
      </c>
      <c r="I382" s="589" t="s">
        <v>348</v>
      </c>
      <c r="J382" s="643">
        <v>4</v>
      </c>
      <c r="K382" s="589" t="s">
        <v>349</v>
      </c>
      <c r="L382" s="587">
        <v>1</v>
      </c>
      <c r="M382" s="587">
        <v>12.3</v>
      </c>
      <c r="N382" s="587">
        <v>105</v>
      </c>
      <c r="O382" s="643">
        <v>12</v>
      </c>
      <c r="P382" s="643">
        <v>100</v>
      </c>
      <c r="Q382" s="643">
        <v>0.7</v>
      </c>
      <c r="R382" s="589" t="s">
        <v>326</v>
      </c>
      <c r="S382" s="589" t="s">
        <v>326</v>
      </c>
      <c r="T382" s="32"/>
      <c r="U382" s="32"/>
      <c r="V382" s="503">
        <f>'[11]KIC20-9_light'!$I$904</f>
        <v>7.9593493866317713E-2</v>
      </c>
      <c r="W382" s="11">
        <v>36.855499999999999</v>
      </c>
      <c r="X382" s="11">
        <v>23.114899999999999</v>
      </c>
      <c r="Y382" s="11">
        <v>53.512205999999999</v>
      </c>
      <c r="Z382" s="11">
        <v>1025.31</v>
      </c>
      <c r="AA382" s="11">
        <v>7.4454000000000002</v>
      </c>
      <c r="AB382" s="10">
        <v>107.592</v>
      </c>
      <c r="AC382" s="11">
        <v>8.2170000000000005</v>
      </c>
      <c r="AD382" s="11">
        <v>0.19589999999999999</v>
      </c>
      <c r="AE382" s="11">
        <v>0.80410000000000004</v>
      </c>
      <c r="AF382" s="11">
        <v>36.856900000000003</v>
      </c>
      <c r="AG382" s="11">
        <v>23.1021</v>
      </c>
      <c r="AH382" s="11">
        <v>53.501145999999999</v>
      </c>
      <c r="AI382" s="11">
        <v>1025.3241</v>
      </c>
      <c r="AJ382" s="11">
        <v>7.5484999999999998</v>
      </c>
      <c r="AK382" s="10">
        <v>109.059</v>
      </c>
      <c r="AL382" s="11">
        <v>8.2240000000000002</v>
      </c>
      <c r="AM382" s="11">
        <v>0.19550000000000001</v>
      </c>
      <c r="AN382" s="11">
        <v>0.88129999999999997</v>
      </c>
      <c r="AO382" s="11">
        <v>6.5</v>
      </c>
    </row>
    <row r="383" spans="1:41" ht="15">
      <c r="A383" s="29" t="s">
        <v>84</v>
      </c>
      <c r="B383" s="33">
        <v>43899</v>
      </c>
      <c r="C383" s="532">
        <v>0.69871939585715881</v>
      </c>
      <c r="D383" s="643">
        <v>0.7</v>
      </c>
      <c r="E383" s="9">
        <v>1</v>
      </c>
      <c r="F383" s="116">
        <v>-7.0400000000000004E-2</v>
      </c>
      <c r="G383" s="116">
        <v>2.69</v>
      </c>
      <c r="H383" s="116">
        <v>1.1200000000000001</v>
      </c>
      <c r="I383" s="589" t="s">
        <v>348</v>
      </c>
      <c r="J383" s="643">
        <v>3</v>
      </c>
      <c r="K383" s="589" t="s">
        <v>349</v>
      </c>
      <c r="L383" s="587">
        <v>1</v>
      </c>
      <c r="M383" s="587">
        <v>12.7</v>
      </c>
      <c r="N383" s="587">
        <v>124</v>
      </c>
      <c r="O383" s="643">
        <v>13</v>
      </c>
      <c r="P383" s="643">
        <v>120</v>
      </c>
      <c r="Q383" s="643">
        <v>0.6</v>
      </c>
      <c r="R383" s="589" t="s">
        <v>326</v>
      </c>
      <c r="S383" s="589" t="s">
        <v>326</v>
      </c>
      <c r="T383" s="32"/>
      <c r="U383" s="32"/>
      <c r="V383" s="503">
        <f>'[12]KIC20-10 light'!$I$763</f>
        <v>7.2440666466371401E-2</v>
      </c>
      <c r="W383" s="11">
        <v>37.020800000000001</v>
      </c>
      <c r="X383" s="11">
        <v>23.646699999999999</v>
      </c>
      <c r="Y383" s="11">
        <v>54.303342000000001</v>
      </c>
      <c r="Z383" s="11">
        <v>1025.2786000000001</v>
      </c>
      <c r="AA383" s="11">
        <v>5.8320999999999996</v>
      </c>
      <c r="AB383" s="10">
        <v>85.138999999999996</v>
      </c>
      <c r="AC383" s="11">
        <v>8.093</v>
      </c>
      <c r="AD383" s="11">
        <v>0.43580000000000002</v>
      </c>
      <c r="AE383" s="11">
        <v>0.74419999999999997</v>
      </c>
      <c r="AF383" s="11">
        <v>37.031599999999997</v>
      </c>
      <c r="AG383" s="11">
        <v>23.3001</v>
      </c>
      <c r="AH383" s="11">
        <v>53.941034999999999</v>
      </c>
      <c r="AI383" s="11">
        <v>1025.3978999999999</v>
      </c>
      <c r="AJ383" s="11">
        <v>6.1547999999999998</v>
      </c>
      <c r="AK383" s="10">
        <v>89.32</v>
      </c>
      <c r="AL383" s="11">
        <v>8.1020000000000003</v>
      </c>
      <c r="AM383" s="11">
        <v>0.38190000000000002</v>
      </c>
      <c r="AN383" s="11">
        <v>0.79910000000000003</v>
      </c>
      <c r="AO383" s="11">
        <v>6.2</v>
      </c>
    </row>
    <row r="384" spans="1:41" ht="15">
      <c r="A384" s="29" t="s">
        <v>84</v>
      </c>
      <c r="B384" s="33">
        <v>43906</v>
      </c>
      <c r="C384" s="532">
        <v>0.33971177195441571</v>
      </c>
      <c r="D384" s="589" t="s">
        <v>350</v>
      </c>
      <c r="E384" s="9">
        <v>1</v>
      </c>
      <c r="F384" s="116">
        <v>-1.04</v>
      </c>
      <c r="G384" s="116">
        <v>1.65</v>
      </c>
      <c r="H384" s="116">
        <v>0.86699999999999999</v>
      </c>
      <c r="I384" s="589" t="s">
        <v>348</v>
      </c>
      <c r="J384" s="589" t="s">
        <v>349</v>
      </c>
      <c r="K384" s="589" t="s">
        <v>349</v>
      </c>
      <c r="L384" s="587">
        <v>1</v>
      </c>
      <c r="M384" s="587">
        <v>13.2</v>
      </c>
      <c r="N384" s="587">
        <v>140</v>
      </c>
      <c r="O384" s="643">
        <v>13</v>
      </c>
      <c r="P384" s="643">
        <v>140</v>
      </c>
      <c r="Q384" s="643">
        <v>0.3</v>
      </c>
      <c r="R384" s="589" t="s">
        <v>326</v>
      </c>
      <c r="S384" s="589" t="s">
        <v>326</v>
      </c>
      <c r="T384" s="32"/>
      <c r="U384" s="32"/>
      <c r="V384" s="503">
        <f>'[13]KIC20-11_LIght'!$I$1271</f>
        <v>8.4575734734910091E-2</v>
      </c>
      <c r="W384" s="11">
        <v>36.710900000000002</v>
      </c>
      <c r="X384" s="11">
        <v>23.912600000000001</v>
      </c>
      <c r="Y384" s="11">
        <v>54.187359000000001</v>
      </c>
      <c r="Z384" s="11">
        <v>1024.9643000000001</v>
      </c>
      <c r="AA384" s="11">
        <v>5.9981999999999998</v>
      </c>
      <c r="AB384" s="10">
        <v>87.81</v>
      </c>
      <c r="AC384" s="11">
        <v>8.1039999999999992</v>
      </c>
      <c r="AD384" s="11">
        <v>0.10879999999999999</v>
      </c>
      <c r="AE384" s="11">
        <v>0.6946</v>
      </c>
      <c r="AF384" s="11">
        <v>36.743200000000002</v>
      </c>
      <c r="AG384" s="11">
        <v>23.4221</v>
      </c>
      <c r="AH384" s="11">
        <v>53.700262000000002</v>
      </c>
      <c r="AI384" s="11">
        <v>1025.1449</v>
      </c>
      <c r="AJ384" s="11">
        <v>6.4532999999999996</v>
      </c>
      <c r="AK384" s="10">
        <v>93.694000000000003</v>
      </c>
      <c r="AL384" s="11">
        <v>8.1340000000000003</v>
      </c>
      <c r="AM384" s="11">
        <v>0.10979999999999999</v>
      </c>
      <c r="AN384" s="11">
        <v>0.74180000000000001</v>
      </c>
      <c r="AO384" s="11">
        <v>6.8</v>
      </c>
    </row>
    <row r="385" spans="1:41" ht="15">
      <c r="A385" s="29" t="s">
        <v>84</v>
      </c>
      <c r="B385" s="33">
        <v>43920</v>
      </c>
      <c r="C385" s="532">
        <v>0.41178939416135379</v>
      </c>
      <c r="D385" s="589" t="s">
        <v>350</v>
      </c>
      <c r="E385" s="9">
        <v>1</v>
      </c>
      <c r="F385" s="116">
        <v>-0.67400000000000004</v>
      </c>
      <c r="G385" s="116">
        <v>2.99</v>
      </c>
      <c r="H385" s="116">
        <v>1.1399999999999999</v>
      </c>
      <c r="I385" s="589" t="s">
        <v>348</v>
      </c>
      <c r="J385" s="643">
        <v>3</v>
      </c>
      <c r="K385" s="589" t="s">
        <v>349</v>
      </c>
      <c r="L385" s="587">
        <v>1</v>
      </c>
      <c r="M385" s="587">
        <v>14</v>
      </c>
      <c r="N385" s="587">
        <v>132</v>
      </c>
      <c r="O385" s="643">
        <v>14</v>
      </c>
      <c r="P385" s="643">
        <v>130</v>
      </c>
      <c r="Q385" s="643">
        <v>1.2</v>
      </c>
      <c r="R385" s="643">
        <v>0.1</v>
      </c>
      <c r="S385" s="643">
        <v>0.1</v>
      </c>
      <c r="T385" s="32"/>
      <c r="U385" s="32"/>
      <c r="V385" s="503">
        <f>'[14]KIC20-12_light'!$I$697</f>
        <v>0.1062545111819259</v>
      </c>
      <c r="W385" s="11">
        <v>36.790500000000002</v>
      </c>
      <c r="X385" s="11">
        <v>20.8428</v>
      </c>
      <c r="Y385" s="11">
        <v>50.990184999999997</v>
      </c>
      <c r="Z385" s="11">
        <v>1025.9023</v>
      </c>
      <c r="AA385" s="11">
        <v>6.4379</v>
      </c>
      <c r="AB385" s="10">
        <v>89.334000000000003</v>
      </c>
      <c r="AC385" s="11">
        <v>8.1630000000000003</v>
      </c>
      <c r="AD385" s="11">
        <v>0.93110000000000004</v>
      </c>
      <c r="AE385" s="11">
        <v>1.3792</v>
      </c>
      <c r="AF385" s="11">
        <v>36.795299999999997</v>
      </c>
      <c r="AG385" s="11">
        <v>20.773499999999999</v>
      </c>
      <c r="AH385" s="11">
        <v>50.923295000000003</v>
      </c>
      <c r="AI385" s="11">
        <v>1025.9351999999999</v>
      </c>
      <c r="AJ385" s="11">
        <v>6.7389999999999999</v>
      </c>
      <c r="AK385" s="10">
        <v>93.397999999999996</v>
      </c>
      <c r="AL385" s="11">
        <v>8.18</v>
      </c>
      <c r="AM385" s="11">
        <v>0.7722</v>
      </c>
      <c r="AN385" s="11">
        <v>1.3180000000000001</v>
      </c>
      <c r="AO385" s="11">
        <v>4.8</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21"/>
  <sheetViews>
    <sheetView workbookViewId="0">
      <selection activeCell="C32" sqref="C32"/>
    </sheetView>
  </sheetViews>
  <sheetFormatPr defaultColWidth="9.140625" defaultRowHeight="11.25"/>
  <cols>
    <col min="1" max="1" width="13.28515625" style="617" customWidth="1"/>
    <col min="2" max="2" width="16.5703125" style="616" customWidth="1"/>
    <col min="3" max="3" width="213.42578125" style="616" customWidth="1"/>
    <col min="4" max="16384" width="9.140625" style="616"/>
  </cols>
  <sheetData>
    <row r="1" spans="1:3">
      <c r="A1" s="617" t="s">
        <v>462</v>
      </c>
      <c r="B1" s="616" t="s">
        <v>463</v>
      </c>
      <c r="C1" s="616" t="s">
        <v>464</v>
      </c>
    </row>
    <row r="3" spans="1:3" ht="146.25">
      <c r="A3" s="618">
        <v>41926</v>
      </c>
      <c r="B3" s="619" t="s">
        <v>465</v>
      </c>
      <c r="C3" s="620" t="s">
        <v>466</v>
      </c>
    </row>
    <row r="5" spans="1:3" ht="236.25">
      <c r="A5" s="618">
        <v>42061</v>
      </c>
      <c r="B5" s="619" t="s">
        <v>467</v>
      </c>
      <c r="C5" s="620" t="s">
        <v>468</v>
      </c>
    </row>
    <row r="6" spans="1:3">
      <c r="A6" s="621"/>
      <c r="B6" s="622"/>
      <c r="C6" s="622"/>
    </row>
    <row r="7" spans="1:3" ht="67.5">
      <c r="A7" s="630">
        <v>42075</v>
      </c>
      <c r="B7" s="632" t="s">
        <v>467</v>
      </c>
      <c r="C7" s="624" t="s">
        <v>469</v>
      </c>
    </row>
    <row r="8" spans="1:3" ht="33.75">
      <c r="A8" s="631"/>
      <c r="B8" s="633"/>
      <c r="C8" s="625" t="s">
        <v>470</v>
      </c>
    </row>
    <row r="10" spans="1:3" ht="180">
      <c r="A10" s="630">
        <v>42075</v>
      </c>
      <c r="B10" s="632" t="s">
        <v>465</v>
      </c>
      <c r="C10" s="624" t="s">
        <v>471</v>
      </c>
    </row>
    <row r="11" spans="1:3" ht="157.5">
      <c r="A11" s="634"/>
      <c r="B11" s="636"/>
      <c r="C11" s="626" t="s">
        <v>472</v>
      </c>
    </row>
    <row r="12" spans="1:3" ht="202.5">
      <c r="A12" s="635"/>
      <c r="B12" s="637"/>
      <c r="C12" s="627" t="s">
        <v>473</v>
      </c>
    </row>
    <row r="14" spans="1:3" ht="56.25">
      <c r="A14" s="618">
        <v>42228</v>
      </c>
      <c r="B14" s="619" t="s">
        <v>474</v>
      </c>
      <c r="C14" s="628" t="s">
        <v>475</v>
      </c>
    </row>
    <row r="16" spans="1:3" ht="45">
      <c r="A16" s="618">
        <v>42228</v>
      </c>
      <c r="B16" s="619" t="s">
        <v>474</v>
      </c>
      <c r="C16" s="628" t="s">
        <v>476</v>
      </c>
    </row>
    <row r="18" spans="1:3">
      <c r="A18" s="618">
        <v>42234</v>
      </c>
      <c r="B18" s="619" t="s">
        <v>465</v>
      </c>
      <c r="C18" s="620" t="s">
        <v>477</v>
      </c>
    </row>
    <row r="20" spans="1:3" ht="101.25">
      <c r="A20" s="630">
        <v>42261</v>
      </c>
      <c r="B20" s="623" t="s">
        <v>465</v>
      </c>
      <c r="C20" s="624" t="s">
        <v>478</v>
      </c>
    </row>
    <row r="21" spans="1:3" ht="90">
      <c r="A21" s="635"/>
      <c r="B21" s="629" t="s">
        <v>474</v>
      </c>
      <c r="C21" s="625" t="s">
        <v>479</v>
      </c>
    </row>
  </sheetData>
  <mergeCells count="5">
    <mergeCell ref="A7:A8"/>
    <mergeCell ref="B7:B8"/>
    <mergeCell ref="A10:A12"/>
    <mergeCell ref="B10:B12"/>
    <mergeCell ref="A20:A21"/>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1983</vt:lpstr>
      <vt:lpstr>1985</vt:lpstr>
      <vt:lpstr>1986</vt:lpstr>
      <vt:lpstr>1987</vt:lpstr>
      <vt:lpstr>1990</vt:lpstr>
      <vt:lpstr>1991</vt:lpstr>
      <vt:lpstr>1992</vt:lpstr>
      <vt:lpstr>1993</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NOTES</vt:lpstr>
    </vt:vector>
  </TitlesOfParts>
  <Company>MAFRL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hale</dc:creator>
  <cp:lastModifiedBy>Brendan Busch</cp:lastModifiedBy>
  <cp:revision>1</cp:revision>
  <dcterms:created xsi:type="dcterms:W3CDTF">2001-04-06T04:54:24Z</dcterms:created>
  <dcterms:modified xsi:type="dcterms:W3CDTF">2022-10-21T08:05:10Z</dcterms:modified>
</cp:coreProperties>
</file>